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\Dự án xây dựng hệ thống vận hành\"/>
    </mc:Choice>
  </mc:AlternateContent>
  <xr:revisionPtr revIDLastSave="0" documentId="13_ncr:1_{C94AFD9A-ED94-41BE-BE92-96480CEFDB2D}" xr6:coauthVersionLast="47" xr6:coauthVersionMax="47" xr10:uidLastSave="{00000000-0000-0000-0000-000000000000}"/>
  <bookViews>
    <workbookView xWindow="-120" yWindow="-120" windowWidth="29040" windowHeight="15720" tabRatio="843" xr2:uid="{00000000-000D-0000-FFFF-FFFF00000000}"/>
  </bookViews>
  <sheets>
    <sheet name="Main" sheetId="26" r:id="rId1"/>
    <sheet name="HoaDonTotal" sheetId="5" r:id="rId2"/>
    <sheet name="DSHoaDonTotal" sheetId="2" r:id="rId3"/>
    <sheet name="FixDataPivot" sheetId="32" r:id="rId4"/>
    <sheet name="FixDataVBA" sheetId="35" r:id="rId5"/>
    <sheet name="Bo CSKH" sheetId="7" r:id="rId6"/>
    <sheet name="Bo Thu ngân" sheetId="6" r:id="rId7"/>
    <sheet name="Doanh số" sheetId="8" r:id="rId8"/>
    <sheet name="CDS" sheetId="10" r:id="rId9"/>
    <sheet name="BCC" sheetId="9" r:id="rId10"/>
    <sheet name="Tầng bán hàng" sheetId="27" r:id="rId11"/>
    <sheet name="Cập nhật chi tiết" sheetId="11" r:id="rId12"/>
    <sheet name="MA" sheetId="24" r:id="rId13"/>
  </sheets>
  <externalReferences>
    <externalReference r:id="rId14"/>
  </externalReferences>
  <definedNames>
    <definedName name="_xlnm._FilterDatabase" localSheetId="5" hidden="1">'Bo CSKH'!$L$6:$P$132</definedName>
    <definedName name="_xlnm._FilterDatabase" localSheetId="2" hidden="1">DSHoaDonTotal!$B$6:$AB$1531</definedName>
    <definedName name="_xlnm._FilterDatabase" localSheetId="1" hidden="1">HoaDonTotal!$P$1:$BD$882</definedName>
    <definedName name="_xlchart.v1.0" hidden="1">FixDataPivot!$W$12:$X$20</definedName>
    <definedName name="_xlchart.v1.1" hidden="1">FixDataPivot!$Y$12:$Y$20</definedName>
    <definedName name="_xlcn.WorksheetConnection_Hệthốngvậnhànhcửahàng.xlsmHDBL_NTL_Chi_tiết1" hidden="1">HDBL_NTL_Chi_tiết[]</definedName>
    <definedName name="_xlcn.WorksheetConnection_Hệthốngvậnhànhcửahàng.xlsmHDBL1" hidden="1">HDBL[]</definedName>
    <definedName name="Assignedto">#REF!</definedName>
    <definedName name="ExternalData_1" localSheetId="2" hidden="1">DSHoaDonTotal!$B$6:$X$1531</definedName>
    <definedName name="ExternalData_1" localSheetId="1" hidden="1">HoaDonTotal!$B$6:$R$639</definedName>
    <definedName name="_xlnm.Extract" localSheetId="4">FixDataVBA!$C$6:$AC$6</definedName>
    <definedName name="Vehicles">OFFSET('[1]Vehicle List'!$A$3,1,,COUNTA('[1]Vehicle List'!$A$3:$A$13)-1,1)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</pivotCaches>
  <extLst>
    <ext xmlns:x15="http://schemas.microsoft.com/office/spreadsheetml/2010/11/main" uri="{FCE2AD5D-F65C-4FA6-A056-5C36A1767C68}">
      <x15:dataModel>
        <x15:modelTables>
          <x15:modelTable id="HDBL_NTL_Chi_tiết" name="HDBL_NTL_Chi_tiết" connection="WorksheetConnection_Hệ thống vận hành cửa hàng.xlsm!HDBL_NTL_Chi_tiết"/>
          <x15:modelTable id="HDBL" name="HDBL" connection="WorksheetConnection_Hệ thống vận hành cửa hàng.xlsm!HDBL"/>
        </x15:modelTables>
        <x15:modelRelationships>
          <x15:modelRelationship fromTable="HDBL_NTL_Chi_tiết" fromColumn="SỐ HĐ" toTable="HDBL" toColumn="SỐ CT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2" i="26" l="1"/>
  <c r="B8" i="6"/>
  <c r="B8" i="7"/>
  <c r="E6" i="8"/>
  <c r="C6" i="10"/>
  <c r="B7" i="27"/>
  <c r="B8" i="24"/>
  <c r="B9" i="24" s="1"/>
  <c r="B10" i="24" s="1"/>
  <c r="B11" i="24" s="1"/>
  <c r="C11" i="24" s="1"/>
  <c r="F7" i="26"/>
  <c r="F8" i="26"/>
  <c r="F9" i="26"/>
  <c r="F10" i="26"/>
  <c r="F11" i="26"/>
  <c r="F12" i="26"/>
  <c r="F13" i="26"/>
  <c r="F14" i="26"/>
  <c r="F15" i="26"/>
  <c r="F16" i="26"/>
  <c r="Y642" i="2"/>
  <c r="Z642" i="2"/>
  <c r="AA642" i="2" s="1"/>
  <c r="Y643" i="2"/>
  <c r="Z643" i="2"/>
  <c r="AA643" i="2" s="1"/>
  <c r="Y644" i="2"/>
  <c r="Z644" i="2"/>
  <c r="AA644" i="2" s="1"/>
  <c r="Y645" i="2"/>
  <c r="Z645" i="2"/>
  <c r="AA645" i="2" s="1"/>
  <c r="Y646" i="2"/>
  <c r="Z646" i="2"/>
  <c r="AA646" i="2" s="1"/>
  <c r="Y647" i="2"/>
  <c r="Z647" i="2"/>
  <c r="AA647" i="2" s="1"/>
  <c r="Y648" i="2"/>
  <c r="Z648" i="2"/>
  <c r="AA648" i="2" s="1"/>
  <c r="Y649" i="2"/>
  <c r="Z649" i="2"/>
  <c r="AA649" i="2"/>
  <c r="Y650" i="2"/>
  <c r="Z650" i="2"/>
  <c r="AA650" i="2" s="1"/>
  <c r="Y651" i="2"/>
  <c r="Z651" i="2"/>
  <c r="AA651" i="2" s="1"/>
  <c r="Y652" i="2"/>
  <c r="Z652" i="2"/>
  <c r="AA652" i="2" s="1"/>
  <c r="Y653" i="2"/>
  <c r="Z653" i="2"/>
  <c r="AA653" i="2" s="1"/>
  <c r="Y654" i="2"/>
  <c r="Z654" i="2"/>
  <c r="AA654" i="2" s="1"/>
  <c r="Y655" i="2"/>
  <c r="Z655" i="2"/>
  <c r="AA655" i="2" s="1"/>
  <c r="Y656" i="2"/>
  <c r="Z656" i="2"/>
  <c r="AA656" i="2" s="1"/>
  <c r="Y657" i="2"/>
  <c r="Z657" i="2"/>
  <c r="AA657" i="2" s="1"/>
  <c r="Y658" i="2"/>
  <c r="Z658" i="2"/>
  <c r="AA658" i="2" s="1"/>
  <c r="Y659" i="2"/>
  <c r="Z659" i="2"/>
  <c r="AA659" i="2" s="1"/>
  <c r="Y660" i="2"/>
  <c r="Z660" i="2"/>
  <c r="AA660" i="2" s="1"/>
  <c r="Y661" i="2"/>
  <c r="Z661" i="2"/>
  <c r="AA661" i="2" s="1"/>
  <c r="Y662" i="2"/>
  <c r="Z662" i="2"/>
  <c r="AA662" i="2" s="1"/>
  <c r="Y663" i="2"/>
  <c r="Z663" i="2"/>
  <c r="AA663" i="2" s="1"/>
  <c r="Y664" i="2"/>
  <c r="Z664" i="2"/>
  <c r="AA664" i="2" s="1"/>
  <c r="Y665" i="2"/>
  <c r="Z665" i="2"/>
  <c r="AA665" i="2" s="1"/>
  <c r="Y666" i="2"/>
  <c r="Z666" i="2"/>
  <c r="AA666" i="2" s="1"/>
  <c r="Y667" i="2"/>
  <c r="Z667" i="2"/>
  <c r="AA667" i="2" s="1"/>
  <c r="Y668" i="2"/>
  <c r="Z668" i="2"/>
  <c r="AA668" i="2" s="1"/>
  <c r="Y669" i="2"/>
  <c r="Z669" i="2"/>
  <c r="AA669" i="2" s="1"/>
  <c r="Y670" i="2"/>
  <c r="Z670" i="2"/>
  <c r="AA670" i="2" s="1"/>
  <c r="Y671" i="2"/>
  <c r="Z671" i="2"/>
  <c r="AA671" i="2" s="1"/>
  <c r="Y672" i="2"/>
  <c r="Z672" i="2"/>
  <c r="AA672" i="2" s="1"/>
  <c r="Y673" i="2"/>
  <c r="Z673" i="2"/>
  <c r="AA673" i="2" s="1"/>
  <c r="Y674" i="2"/>
  <c r="Z674" i="2"/>
  <c r="AA674" i="2" s="1"/>
  <c r="Y675" i="2"/>
  <c r="Z675" i="2"/>
  <c r="AA675" i="2"/>
  <c r="Y676" i="2"/>
  <c r="Z676" i="2"/>
  <c r="AA676" i="2" s="1"/>
  <c r="Y677" i="2"/>
  <c r="Z677" i="2"/>
  <c r="AA677" i="2" s="1"/>
  <c r="Y678" i="2"/>
  <c r="Z678" i="2"/>
  <c r="AA678" i="2" s="1"/>
  <c r="Y679" i="2"/>
  <c r="Z679" i="2"/>
  <c r="AA679" i="2" s="1"/>
  <c r="Y680" i="2"/>
  <c r="Z680" i="2"/>
  <c r="AA680" i="2" s="1"/>
  <c r="Y681" i="2"/>
  <c r="Z681" i="2"/>
  <c r="AA681" i="2"/>
  <c r="Y682" i="2"/>
  <c r="Z682" i="2"/>
  <c r="AA682" i="2" s="1"/>
  <c r="Y683" i="2"/>
  <c r="Z683" i="2"/>
  <c r="AA683" i="2"/>
  <c r="Y684" i="2"/>
  <c r="Z684" i="2"/>
  <c r="AA684" i="2" s="1"/>
  <c r="Y685" i="2"/>
  <c r="Z685" i="2"/>
  <c r="AA685" i="2" s="1"/>
  <c r="Y686" i="2"/>
  <c r="Z686" i="2"/>
  <c r="AA686" i="2" s="1"/>
  <c r="Y687" i="2"/>
  <c r="Z687" i="2"/>
  <c r="AA687" i="2" s="1"/>
  <c r="Y688" i="2"/>
  <c r="Z688" i="2"/>
  <c r="AA688" i="2" s="1"/>
  <c r="Y689" i="2"/>
  <c r="Z689" i="2"/>
  <c r="AA689" i="2" s="1"/>
  <c r="Y690" i="2"/>
  <c r="Z690" i="2"/>
  <c r="AA690" i="2" s="1"/>
  <c r="Y691" i="2"/>
  <c r="Z691" i="2"/>
  <c r="AA691" i="2"/>
  <c r="Y692" i="2"/>
  <c r="Z692" i="2"/>
  <c r="AA692" i="2" s="1"/>
  <c r="Y693" i="2"/>
  <c r="Z693" i="2"/>
  <c r="AA693" i="2" s="1"/>
  <c r="Y694" i="2"/>
  <c r="Z694" i="2"/>
  <c r="AA694" i="2" s="1"/>
  <c r="Y695" i="2"/>
  <c r="Z695" i="2"/>
  <c r="AA695" i="2" s="1"/>
  <c r="Y696" i="2"/>
  <c r="Z696" i="2"/>
  <c r="AA696" i="2" s="1"/>
  <c r="Y697" i="2"/>
  <c r="Z697" i="2"/>
  <c r="AA697" i="2" s="1"/>
  <c r="Y698" i="2"/>
  <c r="Z698" i="2"/>
  <c r="AA698" i="2"/>
  <c r="Y699" i="2"/>
  <c r="Z699" i="2"/>
  <c r="AA699" i="2" s="1"/>
  <c r="Y700" i="2"/>
  <c r="Z700" i="2"/>
  <c r="AA700" i="2" s="1"/>
  <c r="Y701" i="2"/>
  <c r="Z701" i="2"/>
  <c r="AA701" i="2" s="1"/>
  <c r="Y702" i="2"/>
  <c r="Z702" i="2"/>
  <c r="AA702" i="2" s="1"/>
  <c r="Y703" i="2"/>
  <c r="Z703" i="2"/>
  <c r="AA703" i="2" s="1"/>
  <c r="Y704" i="2"/>
  <c r="Z704" i="2"/>
  <c r="AA704" i="2" s="1"/>
  <c r="Y705" i="2"/>
  <c r="Z705" i="2"/>
  <c r="AA705" i="2"/>
  <c r="Y706" i="2"/>
  <c r="Z706" i="2"/>
  <c r="AA706" i="2" s="1"/>
  <c r="Y707" i="2"/>
  <c r="Z707" i="2"/>
  <c r="AA707" i="2"/>
  <c r="Y708" i="2"/>
  <c r="Z708" i="2"/>
  <c r="AA708" i="2" s="1"/>
  <c r="Y709" i="2"/>
  <c r="Z709" i="2"/>
  <c r="AA709" i="2" s="1"/>
  <c r="Y710" i="2"/>
  <c r="Z710" i="2"/>
  <c r="AA710" i="2" s="1"/>
  <c r="Y711" i="2"/>
  <c r="Z711" i="2"/>
  <c r="AA711" i="2" s="1"/>
  <c r="Y712" i="2"/>
  <c r="Z712" i="2"/>
  <c r="AA712" i="2" s="1"/>
  <c r="Y713" i="2"/>
  <c r="Z713" i="2"/>
  <c r="AA713" i="2" s="1"/>
  <c r="Y714" i="2"/>
  <c r="Z714" i="2"/>
  <c r="AA714" i="2"/>
  <c r="Y715" i="2"/>
  <c r="Z715" i="2"/>
  <c r="AA715" i="2" s="1"/>
  <c r="Y716" i="2"/>
  <c r="Z716" i="2"/>
  <c r="AA716" i="2" s="1"/>
  <c r="Y717" i="2"/>
  <c r="Z717" i="2"/>
  <c r="AA717" i="2" s="1"/>
  <c r="Y718" i="2"/>
  <c r="Z718" i="2"/>
  <c r="AA718" i="2" s="1"/>
  <c r="Y719" i="2"/>
  <c r="Z719" i="2"/>
  <c r="AA719" i="2" s="1"/>
  <c r="Y720" i="2"/>
  <c r="Z720" i="2"/>
  <c r="AA720" i="2" s="1"/>
  <c r="Y721" i="2"/>
  <c r="Z721" i="2"/>
  <c r="AA721" i="2"/>
  <c r="Y722" i="2"/>
  <c r="Z722" i="2"/>
  <c r="AA722" i="2" s="1"/>
  <c r="Y723" i="2"/>
  <c r="Z723" i="2"/>
  <c r="AA723" i="2"/>
  <c r="Y724" i="2"/>
  <c r="Z724" i="2"/>
  <c r="AA724" i="2" s="1"/>
  <c r="Y725" i="2"/>
  <c r="Z725" i="2"/>
  <c r="AA725" i="2" s="1"/>
  <c r="Y726" i="2"/>
  <c r="Z726" i="2"/>
  <c r="AA726" i="2" s="1"/>
  <c r="Y727" i="2"/>
  <c r="Z727" i="2"/>
  <c r="AA727" i="2" s="1"/>
  <c r="Y728" i="2"/>
  <c r="Z728" i="2"/>
  <c r="AA728" i="2" s="1"/>
  <c r="Y729" i="2"/>
  <c r="Z729" i="2"/>
  <c r="AA729" i="2" s="1"/>
  <c r="Y730" i="2"/>
  <c r="Z730" i="2"/>
  <c r="AA730" i="2"/>
  <c r="Y731" i="2"/>
  <c r="Z731" i="2"/>
  <c r="AA731" i="2" s="1"/>
  <c r="Y732" i="2"/>
  <c r="Z732" i="2"/>
  <c r="AA732" i="2" s="1"/>
  <c r="Y733" i="2"/>
  <c r="Z733" i="2"/>
  <c r="AA733" i="2" s="1"/>
  <c r="Y734" i="2"/>
  <c r="Z734" i="2"/>
  <c r="AA734" i="2" s="1"/>
  <c r="Y735" i="2"/>
  <c r="Z735" i="2"/>
  <c r="AA735" i="2" s="1"/>
  <c r="Y736" i="2"/>
  <c r="Z736" i="2"/>
  <c r="AA736" i="2" s="1"/>
  <c r="Y737" i="2"/>
  <c r="Z737" i="2"/>
  <c r="AA737" i="2"/>
  <c r="Y738" i="2"/>
  <c r="Z738" i="2"/>
  <c r="AA738" i="2" s="1"/>
  <c r="Y739" i="2"/>
  <c r="Z739" i="2"/>
  <c r="AA739" i="2"/>
  <c r="Y740" i="2"/>
  <c r="Z740" i="2"/>
  <c r="AA740" i="2" s="1"/>
  <c r="Y741" i="2"/>
  <c r="Z741" i="2"/>
  <c r="AA741" i="2" s="1"/>
  <c r="Y742" i="2"/>
  <c r="Z742" i="2"/>
  <c r="AA742" i="2" s="1"/>
  <c r="Y743" i="2"/>
  <c r="Z743" i="2"/>
  <c r="AA743" i="2" s="1"/>
  <c r="Y744" i="2"/>
  <c r="Z744" i="2"/>
  <c r="AA744" i="2" s="1"/>
  <c r="Y745" i="2"/>
  <c r="Z745" i="2"/>
  <c r="AA745" i="2" s="1"/>
  <c r="Y746" i="2"/>
  <c r="Z746" i="2"/>
  <c r="AA746" i="2"/>
  <c r="Y747" i="2"/>
  <c r="Z747" i="2"/>
  <c r="AA747" i="2" s="1"/>
  <c r="Y748" i="2"/>
  <c r="Z748" i="2"/>
  <c r="AA748" i="2" s="1"/>
  <c r="Y749" i="2"/>
  <c r="Z749" i="2"/>
  <c r="AA749" i="2" s="1"/>
  <c r="Y750" i="2"/>
  <c r="Z750" i="2"/>
  <c r="AA750" i="2" s="1"/>
  <c r="Y751" i="2"/>
  <c r="Z751" i="2"/>
  <c r="AA751" i="2" s="1"/>
  <c r="Y752" i="2"/>
  <c r="Z752" i="2"/>
  <c r="AA752" i="2" s="1"/>
  <c r="Y753" i="2"/>
  <c r="Z753" i="2"/>
  <c r="AA753" i="2" s="1"/>
  <c r="Y754" i="2"/>
  <c r="Z754" i="2"/>
  <c r="AA754" i="2" s="1"/>
  <c r="Y755" i="2"/>
  <c r="Z755" i="2"/>
  <c r="AA755" i="2"/>
  <c r="Y756" i="2"/>
  <c r="Z756" i="2"/>
  <c r="AA756" i="2" s="1"/>
  <c r="Y757" i="2"/>
  <c r="Z757" i="2"/>
  <c r="AA757" i="2" s="1"/>
  <c r="Y758" i="2"/>
  <c r="Z758" i="2"/>
  <c r="AA758" i="2" s="1"/>
  <c r="Y759" i="2"/>
  <c r="Z759" i="2"/>
  <c r="AA759" i="2" s="1"/>
  <c r="Y760" i="2"/>
  <c r="Z760" i="2"/>
  <c r="AA760" i="2" s="1"/>
  <c r="Y761" i="2"/>
  <c r="Z761" i="2"/>
  <c r="AA761" i="2" s="1"/>
  <c r="Y762" i="2"/>
  <c r="Z762" i="2"/>
  <c r="AA762" i="2"/>
  <c r="Y763" i="2"/>
  <c r="Z763" i="2"/>
  <c r="AA763" i="2" s="1"/>
  <c r="Y764" i="2"/>
  <c r="Z764" i="2"/>
  <c r="AA764" i="2" s="1"/>
  <c r="Y765" i="2"/>
  <c r="Z765" i="2"/>
  <c r="AA765" i="2" s="1"/>
  <c r="Y766" i="2"/>
  <c r="Z766" i="2"/>
  <c r="AA766" i="2" s="1"/>
  <c r="Y767" i="2"/>
  <c r="Z767" i="2"/>
  <c r="AA767" i="2" s="1"/>
  <c r="Y768" i="2"/>
  <c r="Z768" i="2"/>
  <c r="AA768" i="2" s="1"/>
  <c r="Y769" i="2"/>
  <c r="Z769" i="2"/>
  <c r="AA769" i="2" s="1"/>
  <c r="Y770" i="2"/>
  <c r="Z770" i="2"/>
  <c r="AA770" i="2" s="1"/>
  <c r="Y771" i="2"/>
  <c r="Z771" i="2"/>
  <c r="AA771" i="2"/>
  <c r="Y772" i="2"/>
  <c r="Z772" i="2"/>
  <c r="AA772" i="2" s="1"/>
  <c r="Y773" i="2"/>
  <c r="Z773" i="2"/>
  <c r="AA773" i="2" s="1"/>
  <c r="Y774" i="2"/>
  <c r="Z774" i="2"/>
  <c r="AA774" i="2" s="1"/>
  <c r="Y775" i="2"/>
  <c r="Z775" i="2"/>
  <c r="AA775" i="2" s="1"/>
  <c r="Y776" i="2"/>
  <c r="Z776" i="2"/>
  <c r="AA776" i="2" s="1"/>
  <c r="Y777" i="2"/>
  <c r="Z777" i="2"/>
  <c r="AA777" i="2" s="1"/>
  <c r="Y778" i="2"/>
  <c r="Z778" i="2"/>
  <c r="AA778" i="2"/>
  <c r="Y779" i="2"/>
  <c r="Z779" i="2"/>
  <c r="AA779" i="2" s="1"/>
  <c r="Y780" i="2"/>
  <c r="Z780" i="2"/>
  <c r="AA780" i="2" s="1"/>
  <c r="Y781" i="2"/>
  <c r="Z781" i="2"/>
  <c r="AA781" i="2" s="1"/>
  <c r="Y782" i="2"/>
  <c r="Z782" i="2"/>
  <c r="AA782" i="2" s="1"/>
  <c r="Y783" i="2"/>
  <c r="Z783" i="2"/>
  <c r="AA783" i="2" s="1"/>
  <c r="Y784" i="2"/>
  <c r="Z784" i="2"/>
  <c r="AA784" i="2" s="1"/>
  <c r="Y785" i="2"/>
  <c r="Z785" i="2"/>
  <c r="AA785" i="2"/>
  <c r="Y786" i="2"/>
  <c r="Z786" i="2"/>
  <c r="AA786" i="2" s="1"/>
  <c r="Y787" i="2"/>
  <c r="Z787" i="2"/>
  <c r="AA787" i="2"/>
  <c r="Y788" i="2"/>
  <c r="Z788" i="2"/>
  <c r="AA788" i="2" s="1"/>
  <c r="Y789" i="2"/>
  <c r="Z789" i="2"/>
  <c r="AA789" i="2" s="1"/>
  <c r="Y790" i="2"/>
  <c r="Z790" i="2"/>
  <c r="AA790" i="2" s="1"/>
  <c r="Y791" i="2"/>
  <c r="Z791" i="2"/>
  <c r="AA791" i="2" s="1"/>
  <c r="Y792" i="2"/>
  <c r="Z792" i="2"/>
  <c r="AA792" i="2" s="1"/>
  <c r="Y793" i="2"/>
  <c r="Z793" i="2"/>
  <c r="AA793" i="2" s="1"/>
  <c r="Y794" i="2"/>
  <c r="Z794" i="2"/>
  <c r="AA794" i="2"/>
  <c r="Y795" i="2"/>
  <c r="Z795" i="2"/>
  <c r="AA795" i="2" s="1"/>
  <c r="Y796" i="2"/>
  <c r="Z796" i="2"/>
  <c r="AA796" i="2" s="1"/>
  <c r="Y797" i="2"/>
  <c r="Z797" i="2"/>
  <c r="AA797" i="2" s="1"/>
  <c r="Y798" i="2"/>
  <c r="Z798" i="2"/>
  <c r="AA798" i="2" s="1"/>
  <c r="Y799" i="2"/>
  <c r="Z799" i="2"/>
  <c r="AA799" i="2" s="1"/>
  <c r="Y800" i="2"/>
  <c r="Z800" i="2"/>
  <c r="AA800" i="2" s="1"/>
  <c r="Y801" i="2"/>
  <c r="Z801" i="2"/>
  <c r="AA801" i="2"/>
  <c r="Y802" i="2"/>
  <c r="Z802" i="2"/>
  <c r="AA802" i="2" s="1"/>
  <c r="Y803" i="2"/>
  <c r="Z803" i="2"/>
  <c r="AA803" i="2" s="1"/>
  <c r="Y804" i="2"/>
  <c r="Z804" i="2"/>
  <c r="AA804" i="2" s="1"/>
  <c r="Y805" i="2"/>
  <c r="Z805" i="2"/>
  <c r="AA805" i="2" s="1"/>
  <c r="Y806" i="2"/>
  <c r="Z806" i="2"/>
  <c r="AA806" i="2" s="1"/>
  <c r="Y807" i="2"/>
  <c r="Z807" i="2"/>
  <c r="AA807" i="2" s="1"/>
  <c r="Y808" i="2"/>
  <c r="Z808" i="2"/>
  <c r="AA808" i="2" s="1"/>
  <c r="Y809" i="2"/>
  <c r="Z809" i="2"/>
  <c r="AA809" i="2" s="1"/>
  <c r="Y810" i="2"/>
  <c r="Z810" i="2"/>
  <c r="AA810" i="2" s="1"/>
  <c r="Y811" i="2"/>
  <c r="Z811" i="2"/>
  <c r="AA811" i="2" s="1"/>
  <c r="Y812" i="2"/>
  <c r="Z812" i="2"/>
  <c r="AA812" i="2" s="1"/>
  <c r="Y813" i="2"/>
  <c r="Z813" i="2"/>
  <c r="AA813" i="2" s="1"/>
  <c r="Y814" i="2"/>
  <c r="Z814" i="2"/>
  <c r="AA814" i="2" s="1"/>
  <c r="Y815" i="2"/>
  <c r="Z815" i="2"/>
  <c r="AA815" i="2" s="1"/>
  <c r="Y816" i="2"/>
  <c r="Z816" i="2"/>
  <c r="AA816" i="2" s="1"/>
  <c r="Y817" i="2"/>
  <c r="Z817" i="2"/>
  <c r="AA817" i="2" s="1"/>
  <c r="Y818" i="2"/>
  <c r="Z818" i="2"/>
  <c r="AA818" i="2" s="1"/>
  <c r="Y819" i="2"/>
  <c r="Z819" i="2"/>
  <c r="AA819" i="2"/>
  <c r="Y820" i="2"/>
  <c r="Z820" i="2"/>
  <c r="AA820" i="2" s="1"/>
  <c r="Y821" i="2"/>
  <c r="Z821" i="2"/>
  <c r="AA821" i="2" s="1"/>
  <c r="Y822" i="2"/>
  <c r="Z822" i="2"/>
  <c r="AA822" i="2" s="1"/>
  <c r="Y823" i="2"/>
  <c r="Z823" i="2"/>
  <c r="AA823" i="2" s="1"/>
  <c r="Y824" i="2"/>
  <c r="Z824" i="2"/>
  <c r="AA824" i="2" s="1"/>
  <c r="Y825" i="2"/>
  <c r="Z825" i="2"/>
  <c r="AA825" i="2" s="1"/>
  <c r="Y826" i="2"/>
  <c r="Z826" i="2"/>
  <c r="AA826" i="2"/>
  <c r="Y827" i="2"/>
  <c r="Z827" i="2"/>
  <c r="AA827" i="2" s="1"/>
  <c r="Y828" i="2"/>
  <c r="Z828" i="2"/>
  <c r="AA828" i="2" s="1"/>
  <c r="Y829" i="2"/>
  <c r="Z829" i="2"/>
  <c r="AA829" i="2" s="1"/>
  <c r="Y830" i="2"/>
  <c r="Z830" i="2"/>
  <c r="AA830" i="2" s="1"/>
  <c r="Y831" i="2"/>
  <c r="Z831" i="2"/>
  <c r="AA831" i="2" s="1"/>
  <c r="Y832" i="2"/>
  <c r="Z832" i="2"/>
  <c r="AA832" i="2" s="1"/>
  <c r="Y833" i="2"/>
  <c r="Z833" i="2"/>
  <c r="AA833" i="2" s="1"/>
  <c r="Y834" i="2"/>
  <c r="Z834" i="2"/>
  <c r="AA834" i="2" s="1"/>
  <c r="Y835" i="2"/>
  <c r="Z835" i="2"/>
  <c r="AA835" i="2"/>
  <c r="Y836" i="2"/>
  <c r="Z836" i="2"/>
  <c r="AA836" i="2" s="1"/>
  <c r="Y837" i="2"/>
  <c r="Z837" i="2"/>
  <c r="AA837" i="2" s="1"/>
  <c r="Y838" i="2"/>
  <c r="Z838" i="2"/>
  <c r="AA838" i="2" s="1"/>
  <c r="Y839" i="2"/>
  <c r="Z839" i="2"/>
  <c r="AA839" i="2" s="1"/>
  <c r="Y840" i="2"/>
  <c r="Z840" i="2"/>
  <c r="AA840" i="2" s="1"/>
  <c r="Y841" i="2"/>
  <c r="Z841" i="2"/>
  <c r="AA841" i="2" s="1"/>
  <c r="Y842" i="2"/>
  <c r="Z842" i="2"/>
  <c r="AA842" i="2"/>
  <c r="Y843" i="2"/>
  <c r="Z843" i="2"/>
  <c r="AA843" i="2" s="1"/>
  <c r="Y844" i="2"/>
  <c r="Z844" i="2"/>
  <c r="AA844" i="2" s="1"/>
  <c r="Y845" i="2"/>
  <c r="Z845" i="2"/>
  <c r="AA845" i="2" s="1"/>
  <c r="Y846" i="2"/>
  <c r="Z846" i="2"/>
  <c r="AA846" i="2" s="1"/>
  <c r="Y847" i="2"/>
  <c r="Z847" i="2"/>
  <c r="AA847" i="2" s="1"/>
  <c r="Y848" i="2"/>
  <c r="Z848" i="2"/>
  <c r="AA848" i="2" s="1"/>
  <c r="Y849" i="2"/>
  <c r="Z849" i="2"/>
  <c r="AA849" i="2"/>
  <c r="Y850" i="2"/>
  <c r="Z850" i="2"/>
  <c r="AA850" i="2" s="1"/>
  <c r="Y851" i="2"/>
  <c r="Z851" i="2"/>
  <c r="AA851" i="2"/>
  <c r="Y852" i="2"/>
  <c r="Z852" i="2"/>
  <c r="AA852" i="2" s="1"/>
  <c r="Y853" i="2"/>
  <c r="Z853" i="2"/>
  <c r="AA853" i="2" s="1"/>
  <c r="Y854" i="2"/>
  <c r="Z854" i="2"/>
  <c r="AA854" i="2" s="1"/>
  <c r="Y855" i="2"/>
  <c r="Z855" i="2"/>
  <c r="AA855" i="2" s="1"/>
  <c r="Y856" i="2"/>
  <c r="Z856" i="2"/>
  <c r="AA856" i="2" s="1"/>
  <c r="Y857" i="2"/>
  <c r="Z857" i="2"/>
  <c r="AA857" i="2" s="1"/>
  <c r="Y858" i="2"/>
  <c r="Z858" i="2"/>
  <c r="AA858" i="2"/>
  <c r="Y859" i="2"/>
  <c r="Z859" i="2"/>
  <c r="AA859" i="2" s="1"/>
  <c r="Y860" i="2"/>
  <c r="Z860" i="2"/>
  <c r="AA860" i="2" s="1"/>
  <c r="Y861" i="2"/>
  <c r="Z861" i="2"/>
  <c r="AA861" i="2" s="1"/>
  <c r="Y862" i="2"/>
  <c r="Z862" i="2"/>
  <c r="AA862" i="2" s="1"/>
  <c r="Y863" i="2"/>
  <c r="Z863" i="2"/>
  <c r="AA863" i="2" s="1"/>
  <c r="Y864" i="2"/>
  <c r="Z864" i="2"/>
  <c r="AA864" i="2" s="1"/>
  <c r="Y865" i="2"/>
  <c r="Z865" i="2"/>
  <c r="AA865" i="2" s="1"/>
  <c r="Y866" i="2"/>
  <c r="Z866" i="2"/>
  <c r="AA866" i="2" s="1"/>
  <c r="Y867" i="2"/>
  <c r="Z867" i="2"/>
  <c r="AA867" i="2" s="1"/>
  <c r="Y868" i="2"/>
  <c r="Z868" i="2"/>
  <c r="AA868" i="2" s="1"/>
  <c r="Y869" i="2"/>
  <c r="Z869" i="2"/>
  <c r="AA869" i="2" s="1"/>
  <c r="Y870" i="2"/>
  <c r="Z870" i="2"/>
  <c r="AA870" i="2" s="1"/>
  <c r="Y871" i="2"/>
  <c r="Z871" i="2"/>
  <c r="AA871" i="2" s="1"/>
  <c r="Y872" i="2"/>
  <c r="Z872" i="2"/>
  <c r="AA872" i="2" s="1"/>
  <c r="Y873" i="2"/>
  <c r="Z873" i="2"/>
  <c r="AA873" i="2" s="1"/>
  <c r="Y874" i="2"/>
  <c r="Z874" i="2"/>
  <c r="AA874" i="2" s="1"/>
  <c r="Y875" i="2"/>
  <c r="Z875" i="2"/>
  <c r="AA875" i="2" s="1"/>
  <c r="Y876" i="2"/>
  <c r="Z876" i="2"/>
  <c r="AA876" i="2" s="1"/>
  <c r="Y877" i="2"/>
  <c r="Z877" i="2"/>
  <c r="AA877" i="2" s="1"/>
  <c r="Y878" i="2"/>
  <c r="Z878" i="2"/>
  <c r="AA878" i="2" s="1"/>
  <c r="Y879" i="2"/>
  <c r="Z879" i="2"/>
  <c r="AA879" i="2" s="1"/>
  <c r="Y880" i="2"/>
  <c r="Z880" i="2"/>
  <c r="AA880" i="2" s="1"/>
  <c r="Y881" i="2"/>
  <c r="Z881" i="2"/>
  <c r="AA881" i="2" s="1"/>
  <c r="Y882" i="2"/>
  <c r="Z882" i="2"/>
  <c r="AA882" i="2" s="1"/>
  <c r="Y883" i="2"/>
  <c r="Z883" i="2"/>
  <c r="AA883" i="2"/>
  <c r="Y884" i="2"/>
  <c r="Z884" i="2"/>
  <c r="AA884" i="2" s="1"/>
  <c r="Y885" i="2"/>
  <c r="Z885" i="2"/>
  <c r="AA885" i="2" s="1"/>
  <c r="Y886" i="2"/>
  <c r="Z886" i="2"/>
  <c r="AA886" i="2" s="1"/>
  <c r="Y887" i="2"/>
  <c r="Z887" i="2"/>
  <c r="AA887" i="2" s="1"/>
  <c r="Y888" i="2"/>
  <c r="Z888" i="2"/>
  <c r="AA888" i="2" s="1"/>
  <c r="Y889" i="2"/>
  <c r="Z889" i="2"/>
  <c r="AA889" i="2" s="1"/>
  <c r="Y890" i="2"/>
  <c r="Z890" i="2"/>
  <c r="AA890" i="2"/>
  <c r="Y891" i="2"/>
  <c r="Z891" i="2"/>
  <c r="AA891" i="2" s="1"/>
  <c r="Y892" i="2"/>
  <c r="Z892" i="2"/>
  <c r="AA892" i="2" s="1"/>
  <c r="Y893" i="2"/>
  <c r="Z893" i="2"/>
  <c r="AA893" i="2" s="1"/>
  <c r="Y894" i="2"/>
  <c r="Z894" i="2"/>
  <c r="AA894" i="2" s="1"/>
  <c r="Y895" i="2"/>
  <c r="Z895" i="2"/>
  <c r="AA895" i="2" s="1"/>
  <c r="Y896" i="2"/>
  <c r="Z896" i="2"/>
  <c r="AA896" i="2" s="1"/>
  <c r="Y897" i="2"/>
  <c r="Z897" i="2"/>
  <c r="AA897" i="2" s="1"/>
  <c r="Y898" i="2"/>
  <c r="Z898" i="2"/>
  <c r="AA898" i="2"/>
  <c r="Y899" i="2"/>
  <c r="Z899" i="2"/>
  <c r="AA899" i="2" s="1"/>
  <c r="Y900" i="2"/>
  <c r="Z900" i="2"/>
  <c r="AA900" i="2" s="1"/>
  <c r="Y901" i="2"/>
  <c r="Z901" i="2"/>
  <c r="AA901" i="2" s="1"/>
  <c r="Y902" i="2"/>
  <c r="Z902" i="2"/>
  <c r="AA902" i="2" s="1"/>
  <c r="Y903" i="2"/>
  <c r="Z903" i="2"/>
  <c r="AA903" i="2" s="1"/>
  <c r="Y904" i="2"/>
  <c r="Z904" i="2"/>
  <c r="AA904" i="2" s="1"/>
  <c r="Y905" i="2"/>
  <c r="Z905" i="2"/>
  <c r="AA905" i="2"/>
  <c r="Y906" i="2"/>
  <c r="Z906" i="2"/>
  <c r="AA906" i="2" s="1"/>
  <c r="Y907" i="2"/>
  <c r="Z907" i="2"/>
  <c r="AA907" i="2"/>
  <c r="Y908" i="2"/>
  <c r="Z908" i="2"/>
  <c r="AA908" i="2" s="1"/>
  <c r="Y909" i="2"/>
  <c r="Z909" i="2"/>
  <c r="AA909" i="2" s="1"/>
  <c r="Y910" i="2"/>
  <c r="Z910" i="2"/>
  <c r="AA910" i="2" s="1"/>
  <c r="Y911" i="2"/>
  <c r="Z911" i="2"/>
  <c r="AA911" i="2" s="1"/>
  <c r="Y912" i="2"/>
  <c r="Z912" i="2"/>
  <c r="AA912" i="2" s="1"/>
  <c r="Y913" i="2"/>
  <c r="Z913" i="2"/>
  <c r="AA913" i="2"/>
  <c r="Y914" i="2"/>
  <c r="Z914" i="2"/>
  <c r="AA914" i="2" s="1"/>
  <c r="Y915" i="2"/>
  <c r="Z915" i="2"/>
  <c r="AA915" i="2"/>
  <c r="Y916" i="2"/>
  <c r="Z916" i="2"/>
  <c r="AA916" i="2" s="1"/>
  <c r="Y917" i="2"/>
  <c r="Z917" i="2"/>
  <c r="AA917" i="2" s="1"/>
  <c r="Y918" i="2"/>
  <c r="Z918" i="2"/>
  <c r="AA918" i="2" s="1"/>
  <c r="Y919" i="2"/>
  <c r="Z919" i="2"/>
  <c r="AA919" i="2" s="1"/>
  <c r="Y920" i="2"/>
  <c r="Z920" i="2"/>
  <c r="AA920" i="2" s="1"/>
  <c r="Y921" i="2"/>
  <c r="Z921" i="2"/>
  <c r="AA921" i="2" s="1"/>
  <c r="Y922" i="2"/>
  <c r="Z922" i="2"/>
  <c r="AA922" i="2"/>
  <c r="Y923" i="2"/>
  <c r="Z923" i="2"/>
  <c r="AA923" i="2" s="1"/>
  <c r="Y924" i="2"/>
  <c r="Z924" i="2"/>
  <c r="AA924" i="2"/>
  <c r="Y925" i="2"/>
  <c r="Z925" i="2"/>
  <c r="AA925" i="2" s="1"/>
  <c r="Y926" i="2"/>
  <c r="Z926" i="2"/>
  <c r="AA926" i="2" s="1"/>
  <c r="Y927" i="2"/>
  <c r="Z927" i="2"/>
  <c r="AA927" i="2" s="1"/>
  <c r="Y928" i="2"/>
  <c r="Z928" i="2"/>
  <c r="AA928" i="2" s="1"/>
  <c r="Y929" i="2"/>
  <c r="Z929" i="2"/>
  <c r="AA929" i="2" s="1"/>
  <c r="Y930" i="2"/>
  <c r="Z930" i="2"/>
  <c r="AA930" i="2"/>
  <c r="Y931" i="2"/>
  <c r="Z931" i="2"/>
  <c r="AA931" i="2" s="1"/>
  <c r="Y932" i="2"/>
  <c r="Z932" i="2"/>
  <c r="AA932" i="2" s="1"/>
  <c r="Y933" i="2"/>
  <c r="Z933" i="2"/>
  <c r="AA933" i="2" s="1"/>
  <c r="Y934" i="2"/>
  <c r="Z934" i="2"/>
  <c r="AA934" i="2" s="1"/>
  <c r="Y935" i="2"/>
  <c r="Z935" i="2"/>
  <c r="AA935" i="2" s="1"/>
  <c r="Y936" i="2"/>
  <c r="Z936" i="2"/>
  <c r="AA936" i="2" s="1"/>
  <c r="Y937" i="2"/>
  <c r="Z937" i="2"/>
  <c r="AA937" i="2"/>
  <c r="Y938" i="2"/>
  <c r="Z938" i="2"/>
  <c r="AA938" i="2" s="1"/>
  <c r="Y939" i="2"/>
  <c r="Z939" i="2"/>
  <c r="AA939" i="2"/>
  <c r="Y940" i="2"/>
  <c r="Z940" i="2"/>
  <c r="AA940" i="2" s="1"/>
  <c r="Y941" i="2"/>
  <c r="Z941" i="2"/>
  <c r="AA941" i="2" s="1"/>
  <c r="Y942" i="2"/>
  <c r="Z942" i="2"/>
  <c r="AA942" i="2" s="1"/>
  <c r="Y943" i="2"/>
  <c r="Z943" i="2"/>
  <c r="AA943" i="2" s="1"/>
  <c r="Y944" i="2"/>
  <c r="Z944" i="2"/>
  <c r="AA944" i="2" s="1"/>
  <c r="Y945" i="2"/>
  <c r="Z945" i="2"/>
  <c r="AA945" i="2"/>
  <c r="Y946" i="2"/>
  <c r="Z946" i="2"/>
  <c r="AA946" i="2" s="1"/>
  <c r="Y947" i="2"/>
  <c r="Z947" i="2"/>
  <c r="AA947" i="2"/>
  <c r="Y948" i="2"/>
  <c r="Z948" i="2"/>
  <c r="AA948" i="2" s="1"/>
  <c r="Y949" i="2"/>
  <c r="Z949" i="2"/>
  <c r="AA949" i="2" s="1"/>
  <c r="Y950" i="2"/>
  <c r="Z950" i="2"/>
  <c r="AA950" i="2" s="1"/>
  <c r="Y951" i="2"/>
  <c r="Z951" i="2"/>
  <c r="AA951" i="2" s="1"/>
  <c r="Y952" i="2"/>
  <c r="Z952" i="2"/>
  <c r="AA952" i="2" s="1"/>
  <c r="Y953" i="2"/>
  <c r="Z953" i="2"/>
  <c r="AA953" i="2" s="1"/>
  <c r="Y954" i="2"/>
  <c r="Z954" i="2"/>
  <c r="AA954" i="2"/>
  <c r="Y955" i="2"/>
  <c r="Z955" i="2"/>
  <c r="AA955" i="2" s="1"/>
  <c r="Y956" i="2"/>
  <c r="Z956" i="2"/>
  <c r="AA956" i="2"/>
  <c r="Y957" i="2"/>
  <c r="Z957" i="2"/>
  <c r="AA957" i="2" s="1"/>
  <c r="Y958" i="2"/>
  <c r="Z958" i="2"/>
  <c r="AA958" i="2" s="1"/>
  <c r="Y959" i="2"/>
  <c r="Z959" i="2"/>
  <c r="AA959" i="2" s="1"/>
  <c r="Y960" i="2"/>
  <c r="Z960" i="2"/>
  <c r="AA960" i="2" s="1"/>
  <c r="Y961" i="2"/>
  <c r="Z961" i="2"/>
  <c r="AA961" i="2" s="1"/>
  <c r="Y962" i="2"/>
  <c r="Z962" i="2"/>
  <c r="AA962" i="2"/>
  <c r="Y963" i="2"/>
  <c r="Z963" i="2"/>
  <c r="AA963" i="2" s="1"/>
  <c r="Y964" i="2"/>
  <c r="Z964" i="2"/>
  <c r="AA964" i="2" s="1"/>
  <c r="Y965" i="2"/>
  <c r="Z965" i="2"/>
  <c r="AA965" i="2" s="1"/>
  <c r="Y966" i="2"/>
  <c r="Z966" i="2"/>
  <c r="AA966" i="2" s="1"/>
  <c r="Y967" i="2"/>
  <c r="Z967" i="2"/>
  <c r="AA967" i="2" s="1"/>
  <c r="Y968" i="2"/>
  <c r="Z968" i="2"/>
  <c r="AA968" i="2" s="1"/>
  <c r="Y969" i="2"/>
  <c r="Z969" i="2"/>
  <c r="AA969" i="2"/>
  <c r="Y970" i="2"/>
  <c r="Z970" i="2"/>
  <c r="AA970" i="2" s="1"/>
  <c r="Y971" i="2"/>
  <c r="Z971" i="2"/>
  <c r="AA971" i="2"/>
  <c r="Y972" i="2"/>
  <c r="Z972" i="2"/>
  <c r="AA972" i="2" s="1"/>
  <c r="Y973" i="2"/>
  <c r="Z973" i="2"/>
  <c r="AA973" i="2" s="1"/>
  <c r="Y974" i="2"/>
  <c r="Z974" i="2"/>
  <c r="AA974" i="2" s="1"/>
  <c r="Y975" i="2"/>
  <c r="Z975" i="2"/>
  <c r="AA975" i="2" s="1"/>
  <c r="Y976" i="2"/>
  <c r="Z976" i="2"/>
  <c r="AA976" i="2" s="1"/>
  <c r="Y977" i="2"/>
  <c r="Z977" i="2"/>
  <c r="AA977" i="2"/>
  <c r="Y978" i="2"/>
  <c r="Z978" i="2"/>
  <c r="AA978" i="2" s="1"/>
  <c r="Y979" i="2"/>
  <c r="Z979" i="2"/>
  <c r="AA979" i="2"/>
  <c r="Y980" i="2"/>
  <c r="Z980" i="2"/>
  <c r="AA980" i="2" s="1"/>
  <c r="Y981" i="2"/>
  <c r="Z981" i="2"/>
  <c r="AA981" i="2" s="1"/>
  <c r="Y982" i="2"/>
  <c r="Z982" i="2"/>
  <c r="AA982" i="2" s="1"/>
  <c r="Y983" i="2"/>
  <c r="Z983" i="2"/>
  <c r="AA983" i="2" s="1"/>
  <c r="Y984" i="2"/>
  <c r="Z984" i="2"/>
  <c r="AA984" i="2" s="1"/>
  <c r="Y985" i="2"/>
  <c r="Z985" i="2"/>
  <c r="AA985" i="2" s="1"/>
  <c r="Y986" i="2"/>
  <c r="Z986" i="2"/>
  <c r="AA986" i="2"/>
  <c r="Y987" i="2"/>
  <c r="Z987" i="2"/>
  <c r="AA987" i="2" s="1"/>
  <c r="Y988" i="2"/>
  <c r="Z988" i="2"/>
  <c r="AA988" i="2"/>
  <c r="Y989" i="2"/>
  <c r="Z989" i="2"/>
  <c r="AA989" i="2" s="1"/>
  <c r="Y990" i="2"/>
  <c r="Z990" i="2"/>
  <c r="AA990" i="2" s="1"/>
  <c r="Y991" i="2"/>
  <c r="Z991" i="2"/>
  <c r="AA991" i="2" s="1"/>
  <c r="Y992" i="2"/>
  <c r="Z992" i="2"/>
  <c r="AA992" i="2" s="1"/>
  <c r="Y993" i="2"/>
  <c r="Z993" i="2"/>
  <c r="AA993" i="2" s="1"/>
  <c r="Y994" i="2"/>
  <c r="Z994" i="2"/>
  <c r="AA994" i="2"/>
  <c r="Y995" i="2"/>
  <c r="Z995" i="2"/>
  <c r="AA995" i="2" s="1"/>
  <c r="Y996" i="2"/>
  <c r="Z996" i="2"/>
  <c r="AA996" i="2" s="1"/>
  <c r="Y997" i="2"/>
  <c r="Z997" i="2"/>
  <c r="AA997" i="2" s="1"/>
  <c r="Y998" i="2"/>
  <c r="Z998" i="2"/>
  <c r="AA998" i="2" s="1"/>
  <c r="Y999" i="2"/>
  <c r="Z999" i="2"/>
  <c r="AA999" i="2" s="1"/>
  <c r="Y1000" i="2"/>
  <c r="Z1000" i="2"/>
  <c r="AA1000" i="2" s="1"/>
  <c r="Y1001" i="2"/>
  <c r="Z1001" i="2"/>
  <c r="AA1001" i="2"/>
  <c r="Y1002" i="2"/>
  <c r="Z1002" i="2"/>
  <c r="AA1002" i="2" s="1"/>
  <c r="Y1003" i="2"/>
  <c r="Z1003" i="2"/>
  <c r="AA1003" i="2"/>
  <c r="Y1004" i="2"/>
  <c r="Z1004" i="2"/>
  <c r="AA1004" i="2" s="1"/>
  <c r="Y1005" i="2"/>
  <c r="Z1005" i="2"/>
  <c r="AA1005" i="2" s="1"/>
  <c r="Y1006" i="2"/>
  <c r="Z1006" i="2"/>
  <c r="AA1006" i="2" s="1"/>
  <c r="Y1007" i="2"/>
  <c r="Z1007" i="2"/>
  <c r="AA1007" i="2" s="1"/>
  <c r="Y1008" i="2"/>
  <c r="Z1008" i="2"/>
  <c r="AA1008" i="2" s="1"/>
  <c r="Y1009" i="2"/>
  <c r="Z1009" i="2"/>
  <c r="AA1009" i="2"/>
  <c r="Y1010" i="2"/>
  <c r="Z1010" i="2"/>
  <c r="AA1010" i="2" s="1"/>
  <c r="Y1011" i="2"/>
  <c r="Z1011" i="2"/>
  <c r="AA1011" i="2"/>
  <c r="Y1012" i="2"/>
  <c r="Z1012" i="2"/>
  <c r="AA1012" i="2" s="1"/>
  <c r="Y1013" i="2"/>
  <c r="Z1013" i="2"/>
  <c r="AA1013" i="2" s="1"/>
  <c r="Y1014" i="2"/>
  <c r="Z1014" i="2"/>
  <c r="AA1014" i="2" s="1"/>
  <c r="Y1015" i="2"/>
  <c r="Z1015" i="2"/>
  <c r="AA1015" i="2" s="1"/>
  <c r="Y1016" i="2"/>
  <c r="Z1016" i="2"/>
  <c r="AA1016" i="2" s="1"/>
  <c r="Y1017" i="2"/>
  <c r="Z1017" i="2"/>
  <c r="AA1017" i="2" s="1"/>
  <c r="Y1018" i="2"/>
  <c r="Z1018" i="2"/>
  <c r="AA1018" i="2"/>
  <c r="Y1019" i="2"/>
  <c r="Z1019" i="2"/>
  <c r="AA1019" i="2" s="1"/>
  <c r="Y1020" i="2"/>
  <c r="Z1020" i="2"/>
  <c r="AA1020" i="2"/>
  <c r="Y1021" i="2"/>
  <c r="Z1021" i="2"/>
  <c r="AA1021" i="2" s="1"/>
  <c r="Y1022" i="2"/>
  <c r="Z1022" i="2"/>
  <c r="AA1022" i="2" s="1"/>
  <c r="Y1023" i="2"/>
  <c r="Z1023" i="2"/>
  <c r="AA1023" i="2" s="1"/>
  <c r="Y1024" i="2"/>
  <c r="Z1024" i="2"/>
  <c r="AA1024" i="2" s="1"/>
  <c r="Y1025" i="2"/>
  <c r="Z1025" i="2"/>
  <c r="AA1025" i="2" s="1"/>
  <c r="Y1026" i="2"/>
  <c r="Z1026" i="2"/>
  <c r="AA1026" i="2"/>
  <c r="Y1027" i="2"/>
  <c r="Z1027" i="2"/>
  <c r="AA1027" i="2" s="1"/>
  <c r="Y1028" i="2"/>
  <c r="Z1028" i="2"/>
  <c r="AA1028" i="2" s="1"/>
  <c r="Y1029" i="2"/>
  <c r="Z1029" i="2"/>
  <c r="AA1029" i="2" s="1"/>
  <c r="Y1030" i="2"/>
  <c r="Z1030" i="2"/>
  <c r="AA1030" i="2" s="1"/>
  <c r="Y1031" i="2"/>
  <c r="Z1031" i="2"/>
  <c r="AA1031" i="2" s="1"/>
  <c r="Y1032" i="2"/>
  <c r="Z1032" i="2"/>
  <c r="AA1032" i="2" s="1"/>
  <c r="Y1033" i="2"/>
  <c r="Z1033" i="2"/>
  <c r="AA1033" i="2"/>
  <c r="Y1034" i="2"/>
  <c r="Z1034" i="2"/>
  <c r="AA1034" i="2" s="1"/>
  <c r="Y1035" i="2"/>
  <c r="Z1035" i="2"/>
  <c r="AA1035" i="2"/>
  <c r="Y1036" i="2"/>
  <c r="Z1036" i="2"/>
  <c r="AA1036" i="2" s="1"/>
  <c r="Y1037" i="2"/>
  <c r="Z1037" i="2"/>
  <c r="AA1037" i="2" s="1"/>
  <c r="Y1038" i="2"/>
  <c r="Z1038" i="2"/>
  <c r="AA1038" i="2" s="1"/>
  <c r="Y1039" i="2"/>
  <c r="Z1039" i="2"/>
  <c r="AA1039" i="2" s="1"/>
  <c r="Y1040" i="2"/>
  <c r="Z1040" i="2"/>
  <c r="AA1040" i="2" s="1"/>
  <c r="Y1041" i="2"/>
  <c r="Z1041" i="2"/>
  <c r="AA1041" i="2"/>
  <c r="Y1042" i="2"/>
  <c r="Z1042" i="2"/>
  <c r="AA1042" i="2" s="1"/>
  <c r="Y1043" i="2"/>
  <c r="Z1043" i="2"/>
  <c r="AA1043" i="2"/>
  <c r="Y1044" i="2"/>
  <c r="Z1044" i="2"/>
  <c r="AA1044" i="2" s="1"/>
  <c r="Y1045" i="2"/>
  <c r="Z1045" i="2"/>
  <c r="AA1045" i="2" s="1"/>
  <c r="Y1046" i="2"/>
  <c r="Z1046" i="2"/>
  <c r="AA1046" i="2" s="1"/>
  <c r="Y1047" i="2"/>
  <c r="Z1047" i="2"/>
  <c r="AA1047" i="2" s="1"/>
  <c r="Y1048" i="2"/>
  <c r="Z1048" i="2"/>
  <c r="AA1048" i="2" s="1"/>
  <c r="Y1049" i="2"/>
  <c r="Z1049" i="2"/>
  <c r="AA1049" i="2" s="1"/>
  <c r="Y1050" i="2"/>
  <c r="Z1050" i="2"/>
  <c r="AA1050" i="2"/>
  <c r="Y1051" i="2"/>
  <c r="Z1051" i="2"/>
  <c r="AA1051" i="2" s="1"/>
  <c r="Y1052" i="2"/>
  <c r="Z1052" i="2"/>
  <c r="AA1052" i="2"/>
  <c r="Y1053" i="2"/>
  <c r="Z1053" i="2"/>
  <c r="AA1053" i="2" s="1"/>
  <c r="Y1054" i="2"/>
  <c r="Z1054" i="2"/>
  <c r="AA1054" i="2" s="1"/>
  <c r="Y1055" i="2"/>
  <c r="Z1055" i="2"/>
  <c r="AA1055" i="2" s="1"/>
  <c r="Y1056" i="2"/>
  <c r="Z1056" i="2"/>
  <c r="AA1056" i="2" s="1"/>
  <c r="Y1057" i="2"/>
  <c r="Z1057" i="2"/>
  <c r="AA1057" i="2" s="1"/>
  <c r="Y1058" i="2"/>
  <c r="Z1058" i="2"/>
  <c r="AA1058" i="2"/>
  <c r="Y1059" i="2"/>
  <c r="Z1059" i="2"/>
  <c r="AA1059" i="2" s="1"/>
  <c r="Y1060" i="2"/>
  <c r="Z1060" i="2"/>
  <c r="AA1060" i="2" s="1"/>
  <c r="Y1061" i="2"/>
  <c r="Z1061" i="2"/>
  <c r="AA1061" i="2" s="1"/>
  <c r="Y1062" i="2"/>
  <c r="Z1062" i="2"/>
  <c r="AA1062" i="2" s="1"/>
  <c r="Y1063" i="2"/>
  <c r="Z1063" i="2"/>
  <c r="AA1063" i="2" s="1"/>
  <c r="Y1064" i="2"/>
  <c r="Z1064" i="2"/>
  <c r="AA1064" i="2" s="1"/>
  <c r="Y1065" i="2"/>
  <c r="Z1065" i="2"/>
  <c r="AA1065" i="2"/>
  <c r="Y1066" i="2"/>
  <c r="Z1066" i="2"/>
  <c r="AA1066" i="2" s="1"/>
  <c r="Y1067" i="2"/>
  <c r="Z1067" i="2"/>
  <c r="AA1067" i="2"/>
  <c r="Y1068" i="2"/>
  <c r="Z1068" i="2"/>
  <c r="AA1068" i="2" s="1"/>
  <c r="Y1069" i="2"/>
  <c r="Z1069" i="2"/>
  <c r="AA1069" i="2" s="1"/>
  <c r="Y1070" i="2"/>
  <c r="Z1070" i="2"/>
  <c r="AA1070" i="2" s="1"/>
  <c r="Y1071" i="2"/>
  <c r="Z1071" i="2"/>
  <c r="AA1071" i="2" s="1"/>
  <c r="Y1072" i="2"/>
  <c r="Z1072" i="2"/>
  <c r="AA1072" i="2" s="1"/>
  <c r="Y1073" i="2"/>
  <c r="Z1073" i="2"/>
  <c r="AA1073" i="2"/>
  <c r="Y1074" i="2"/>
  <c r="Z1074" i="2"/>
  <c r="AA1074" i="2" s="1"/>
  <c r="Y1075" i="2"/>
  <c r="Z1075" i="2"/>
  <c r="AA1075" i="2"/>
  <c r="Y1076" i="2"/>
  <c r="Z1076" i="2"/>
  <c r="AA1076" i="2" s="1"/>
  <c r="Y1077" i="2"/>
  <c r="Z1077" i="2"/>
  <c r="AA1077" i="2" s="1"/>
  <c r="Y1078" i="2"/>
  <c r="Z1078" i="2"/>
  <c r="AA1078" i="2" s="1"/>
  <c r="Y1079" i="2"/>
  <c r="Z1079" i="2"/>
  <c r="AA1079" i="2" s="1"/>
  <c r="Y1080" i="2"/>
  <c r="Z1080" i="2"/>
  <c r="AA1080" i="2" s="1"/>
  <c r="Y1081" i="2"/>
  <c r="Z1081" i="2"/>
  <c r="AA1081" i="2" s="1"/>
  <c r="Y1082" i="2"/>
  <c r="Z1082" i="2"/>
  <c r="AA1082" i="2"/>
  <c r="Y1083" i="2"/>
  <c r="Z1083" i="2"/>
  <c r="AA1083" i="2" s="1"/>
  <c r="Y1084" i="2"/>
  <c r="Z1084" i="2"/>
  <c r="AA1084" i="2"/>
  <c r="Y1085" i="2"/>
  <c r="Z1085" i="2"/>
  <c r="AA1085" i="2" s="1"/>
  <c r="Y1086" i="2"/>
  <c r="Z1086" i="2"/>
  <c r="AA1086" i="2" s="1"/>
  <c r="Y1087" i="2"/>
  <c r="Z1087" i="2"/>
  <c r="AA1087" i="2" s="1"/>
  <c r="Y1088" i="2"/>
  <c r="Z1088" i="2"/>
  <c r="AA1088" i="2" s="1"/>
  <c r="Y1089" i="2"/>
  <c r="Z1089" i="2"/>
  <c r="AA1089" i="2" s="1"/>
  <c r="Y1090" i="2"/>
  <c r="Z1090" i="2"/>
  <c r="AA1090" i="2"/>
  <c r="Y1091" i="2"/>
  <c r="Z1091" i="2"/>
  <c r="AA1091" i="2" s="1"/>
  <c r="Y1092" i="2"/>
  <c r="Z1092" i="2"/>
  <c r="AA1092" i="2" s="1"/>
  <c r="Y1093" i="2"/>
  <c r="Z1093" i="2"/>
  <c r="AA1093" i="2" s="1"/>
  <c r="Y1094" i="2"/>
  <c r="Z1094" i="2"/>
  <c r="AA1094" i="2" s="1"/>
  <c r="Y1095" i="2"/>
  <c r="Z1095" i="2"/>
  <c r="AA1095" i="2" s="1"/>
  <c r="Y1096" i="2"/>
  <c r="Z1096" i="2"/>
  <c r="AA1096" i="2" s="1"/>
  <c r="Y1097" i="2"/>
  <c r="Z1097" i="2"/>
  <c r="AA1097" i="2"/>
  <c r="Y1098" i="2"/>
  <c r="Z1098" i="2"/>
  <c r="AA1098" i="2" s="1"/>
  <c r="Y1099" i="2"/>
  <c r="Z1099" i="2"/>
  <c r="AA1099" i="2"/>
  <c r="Y1100" i="2"/>
  <c r="Z1100" i="2"/>
  <c r="AA1100" i="2" s="1"/>
  <c r="Y1101" i="2"/>
  <c r="Z1101" i="2"/>
  <c r="AA1101" i="2" s="1"/>
  <c r="Y1102" i="2"/>
  <c r="Z1102" i="2"/>
  <c r="AA1102" i="2" s="1"/>
  <c r="Y1103" i="2"/>
  <c r="Z1103" i="2"/>
  <c r="AA1103" i="2" s="1"/>
  <c r="Y1104" i="2"/>
  <c r="Z1104" i="2"/>
  <c r="AA1104" i="2" s="1"/>
  <c r="Y1105" i="2"/>
  <c r="Z1105" i="2"/>
  <c r="AA1105" i="2"/>
  <c r="Y1106" i="2"/>
  <c r="Z1106" i="2"/>
  <c r="AA1106" i="2" s="1"/>
  <c r="Y1107" i="2"/>
  <c r="Z1107" i="2"/>
  <c r="AA1107" i="2"/>
  <c r="Y1108" i="2"/>
  <c r="Z1108" i="2"/>
  <c r="AA1108" i="2" s="1"/>
  <c r="Y1109" i="2"/>
  <c r="Z1109" i="2"/>
  <c r="AA1109" i="2" s="1"/>
  <c r="Y1110" i="2"/>
  <c r="Z1110" i="2"/>
  <c r="AA1110" i="2" s="1"/>
  <c r="Y1111" i="2"/>
  <c r="Z1111" i="2"/>
  <c r="AA1111" i="2" s="1"/>
  <c r="Y1112" i="2"/>
  <c r="Z1112" i="2"/>
  <c r="AA1112" i="2" s="1"/>
  <c r="Y1113" i="2"/>
  <c r="Z1113" i="2"/>
  <c r="AA1113" i="2" s="1"/>
  <c r="Y1114" i="2"/>
  <c r="Z1114" i="2"/>
  <c r="AA1114" i="2"/>
  <c r="Y1115" i="2"/>
  <c r="Z1115" i="2"/>
  <c r="AA1115" i="2" s="1"/>
  <c r="Y1116" i="2"/>
  <c r="Z1116" i="2"/>
  <c r="AA1116" i="2"/>
  <c r="Y1117" i="2"/>
  <c r="Z1117" i="2"/>
  <c r="AA1117" i="2" s="1"/>
  <c r="Y1118" i="2"/>
  <c r="Z1118" i="2"/>
  <c r="AA1118" i="2" s="1"/>
  <c r="Y1119" i="2"/>
  <c r="Z1119" i="2"/>
  <c r="AA1119" i="2" s="1"/>
  <c r="Y1120" i="2"/>
  <c r="Z1120" i="2"/>
  <c r="AA1120" i="2" s="1"/>
  <c r="Y1121" i="2"/>
  <c r="Z1121" i="2"/>
  <c r="AA1121" i="2" s="1"/>
  <c r="Y1122" i="2"/>
  <c r="Z1122" i="2"/>
  <c r="AA1122" i="2"/>
  <c r="Y1123" i="2"/>
  <c r="Z1123" i="2"/>
  <c r="AA1123" i="2" s="1"/>
  <c r="Y1124" i="2"/>
  <c r="Z1124" i="2"/>
  <c r="AA1124" i="2" s="1"/>
  <c r="Y1125" i="2"/>
  <c r="Z1125" i="2"/>
  <c r="AA1125" i="2" s="1"/>
  <c r="Y1126" i="2"/>
  <c r="Z1126" i="2"/>
  <c r="AA1126" i="2" s="1"/>
  <c r="Y1127" i="2"/>
  <c r="Z1127" i="2"/>
  <c r="AA1127" i="2" s="1"/>
  <c r="Y1128" i="2"/>
  <c r="Z1128" i="2"/>
  <c r="AA1128" i="2" s="1"/>
  <c r="Y1129" i="2"/>
  <c r="Z1129" i="2"/>
  <c r="AA1129" i="2"/>
  <c r="Y1130" i="2"/>
  <c r="Z1130" i="2"/>
  <c r="AA1130" i="2" s="1"/>
  <c r="Y1131" i="2"/>
  <c r="Z1131" i="2"/>
  <c r="AA1131" i="2"/>
  <c r="Y1132" i="2"/>
  <c r="Z1132" i="2"/>
  <c r="AA1132" i="2" s="1"/>
  <c r="Y1133" i="2"/>
  <c r="Z1133" i="2"/>
  <c r="AA1133" i="2" s="1"/>
  <c r="Y1134" i="2"/>
  <c r="Z1134" i="2"/>
  <c r="AA1134" i="2" s="1"/>
  <c r="Y1135" i="2"/>
  <c r="Z1135" i="2"/>
  <c r="AA1135" i="2" s="1"/>
  <c r="Y1136" i="2"/>
  <c r="Z1136" i="2"/>
  <c r="AA1136" i="2" s="1"/>
  <c r="Y1137" i="2"/>
  <c r="Z1137" i="2"/>
  <c r="AA1137" i="2"/>
  <c r="Y1138" i="2"/>
  <c r="Z1138" i="2"/>
  <c r="AA1138" i="2" s="1"/>
  <c r="Y1139" i="2"/>
  <c r="Z1139" i="2"/>
  <c r="AA1139" i="2"/>
  <c r="Y1140" i="2"/>
  <c r="Z1140" i="2"/>
  <c r="AA1140" i="2" s="1"/>
  <c r="Y1141" i="2"/>
  <c r="Z1141" i="2"/>
  <c r="AA1141" i="2" s="1"/>
  <c r="Y1142" i="2"/>
  <c r="Z1142" i="2"/>
  <c r="AA1142" i="2" s="1"/>
  <c r="Y1143" i="2"/>
  <c r="Z1143" i="2"/>
  <c r="AA1143" i="2" s="1"/>
  <c r="Y1144" i="2"/>
  <c r="Z1144" i="2"/>
  <c r="AA1144" i="2" s="1"/>
  <c r="Y1145" i="2"/>
  <c r="Z1145" i="2"/>
  <c r="AA1145" i="2" s="1"/>
  <c r="Y1146" i="2"/>
  <c r="Z1146" i="2"/>
  <c r="AA1146" i="2"/>
  <c r="Y1147" i="2"/>
  <c r="Z1147" i="2"/>
  <c r="AA1147" i="2" s="1"/>
  <c r="Y1148" i="2"/>
  <c r="Z1148" i="2"/>
  <c r="AA1148" i="2"/>
  <c r="Y1149" i="2"/>
  <c r="Z1149" i="2"/>
  <c r="AA1149" i="2" s="1"/>
  <c r="Y1150" i="2"/>
  <c r="Z1150" i="2"/>
  <c r="AA1150" i="2" s="1"/>
  <c r="Y1151" i="2"/>
  <c r="Z1151" i="2"/>
  <c r="AA1151" i="2" s="1"/>
  <c r="Y1152" i="2"/>
  <c r="Z1152" i="2"/>
  <c r="AA1152" i="2" s="1"/>
  <c r="Y1153" i="2"/>
  <c r="Z1153" i="2"/>
  <c r="AA1153" i="2" s="1"/>
  <c r="Y1154" i="2"/>
  <c r="Z1154" i="2"/>
  <c r="AA1154" i="2" s="1"/>
  <c r="Y1155" i="2"/>
  <c r="Z1155" i="2"/>
  <c r="AA1155" i="2"/>
  <c r="Y1156" i="2"/>
  <c r="Z1156" i="2"/>
  <c r="AA1156" i="2" s="1"/>
  <c r="Y1157" i="2"/>
  <c r="Z1157" i="2"/>
  <c r="AA1157" i="2" s="1"/>
  <c r="Y1158" i="2"/>
  <c r="Z1158" i="2"/>
  <c r="AA1158" i="2" s="1"/>
  <c r="Y1159" i="2"/>
  <c r="Z1159" i="2"/>
  <c r="AA1159" i="2" s="1"/>
  <c r="Y1160" i="2"/>
  <c r="Z1160" i="2"/>
  <c r="AA1160" i="2" s="1"/>
  <c r="Y1161" i="2"/>
  <c r="Z1161" i="2"/>
  <c r="AA1161" i="2" s="1"/>
  <c r="Y1162" i="2"/>
  <c r="Z1162" i="2"/>
  <c r="AA1162" i="2"/>
  <c r="Y1163" i="2"/>
  <c r="Z1163" i="2"/>
  <c r="AA1163" i="2" s="1"/>
  <c r="Y1164" i="2"/>
  <c r="Z1164" i="2"/>
  <c r="AA1164" i="2"/>
  <c r="Y1165" i="2"/>
  <c r="Z1165" i="2"/>
  <c r="AA1165" i="2" s="1"/>
  <c r="Y1166" i="2"/>
  <c r="Z1166" i="2"/>
  <c r="AA1166" i="2" s="1"/>
  <c r="Y1167" i="2"/>
  <c r="Z1167" i="2"/>
  <c r="AA1167" i="2" s="1"/>
  <c r="Y1168" i="2"/>
  <c r="Z1168" i="2"/>
  <c r="AA1168" i="2" s="1"/>
  <c r="Y1169" i="2"/>
  <c r="Z1169" i="2"/>
  <c r="AA1169" i="2" s="1"/>
  <c r="Y1170" i="2"/>
  <c r="Z1170" i="2"/>
  <c r="AA1170" i="2"/>
  <c r="Y1171" i="2"/>
  <c r="Z1171" i="2"/>
  <c r="AA1171" i="2" s="1"/>
  <c r="Y1172" i="2"/>
  <c r="Z1172" i="2"/>
  <c r="AA1172" i="2" s="1"/>
  <c r="Y1173" i="2"/>
  <c r="Z1173" i="2"/>
  <c r="AA1173" i="2" s="1"/>
  <c r="Y1174" i="2"/>
  <c r="Z1174" i="2"/>
  <c r="AA1174" i="2" s="1"/>
  <c r="Y1175" i="2"/>
  <c r="Z1175" i="2"/>
  <c r="AA1175" i="2" s="1"/>
  <c r="Y1176" i="2"/>
  <c r="Z1176" i="2"/>
  <c r="AA1176" i="2" s="1"/>
  <c r="Y1177" i="2"/>
  <c r="Z1177" i="2"/>
  <c r="AA1177" i="2" s="1"/>
  <c r="Y1178" i="2"/>
  <c r="Z1178" i="2"/>
  <c r="AA1178" i="2"/>
  <c r="Y1179" i="2"/>
  <c r="Z1179" i="2"/>
  <c r="AA1179" i="2" s="1"/>
  <c r="Y1180" i="2"/>
  <c r="Z1180" i="2"/>
  <c r="AA1180" i="2" s="1"/>
  <c r="Y1181" i="2"/>
  <c r="Z1181" i="2"/>
  <c r="AA1181" i="2" s="1"/>
  <c r="Y1182" i="2"/>
  <c r="Z1182" i="2"/>
  <c r="AA1182" i="2" s="1"/>
  <c r="Y1183" i="2"/>
  <c r="Z1183" i="2"/>
  <c r="AA1183" i="2" s="1"/>
  <c r="Y1184" i="2"/>
  <c r="Z1184" i="2"/>
  <c r="AA1184" i="2" s="1"/>
  <c r="Y1185" i="2"/>
  <c r="Z1185" i="2"/>
  <c r="AA1185" i="2"/>
  <c r="Y1186" i="2"/>
  <c r="Z1186" i="2"/>
  <c r="AA1186" i="2" s="1"/>
  <c r="Y1187" i="2"/>
  <c r="Z1187" i="2"/>
  <c r="AA1187" i="2"/>
  <c r="Y1188" i="2"/>
  <c r="Z1188" i="2"/>
  <c r="AA1188" i="2" s="1"/>
  <c r="Y1189" i="2"/>
  <c r="Z1189" i="2"/>
  <c r="AA1189" i="2" s="1"/>
  <c r="Y1190" i="2"/>
  <c r="Z1190" i="2"/>
  <c r="AA1190" i="2" s="1"/>
  <c r="Y1191" i="2"/>
  <c r="Z1191" i="2"/>
  <c r="AA1191" i="2" s="1"/>
  <c r="Y1192" i="2"/>
  <c r="Z1192" i="2"/>
  <c r="AA1192" i="2" s="1"/>
  <c r="Y1193" i="2"/>
  <c r="Z1193" i="2"/>
  <c r="AA1193" i="2" s="1"/>
  <c r="Y1194" i="2"/>
  <c r="Z1194" i="2"/>
  <c r="AA1194" i="2"/>
  <c r="Y1195" i="2"/>
  <c r="Z1195" i="2"/>
  <c r="AA1195" i="2" s="1"/>
  <c r="Y1196" i="2"/>
  <c r="Z1196" i="2"/>
  <c r="AA1196" i="2"/>
  <c r="Y1197" i="2"/>
  <c r="Z1197" i="2"/>
  <c r="AA1197" i="2" s="1"/>
  <c r="Y1198" i="2"/>
  <c r="Z1198" i="2"/>
  <c r="AA1198" i="2" s="1"/>
  <c r="Y1199" i="2"/>
  <c r="Z1199" i="2"/>
  <c r="AA1199" i="2" s="1"/>
  <c r="Y1200" i="2"/>
  <c r="Z1200" i="2"/>
  <c r="AA1200" i="2" s="1"/>
  <c r="Y1201" i="2"/>
  <c r="Z1201" i="2"/>
  <c r="AA1201" i="2" s="1"/>
  <c r="Y1202" i="2"/>
  <c r="Z1202" i="2"/>
  <c r="AA1202" i="2"/>
  <c r="Y1203" i="2"/>
  <c r="Z1203" i="2"/>
  <c r="AA1203" i="2" s="1"/>
  <c r="Y1204" i="2"/>
  <c r="Z1204" i="2"/>
  <c r="AA1204" i="2" s="1"/>
  <c r="Y1205" i="2"/>
  <c r="Z1205" i="2"/>
  <c r="AA1205" i="2" s="1"/>
  <c r="Y1206" i="2"/>
  <c r="Z1206" i="2"/>
  <c r="AA1206" i="2"/>
  <c r="Y1207" i="2"/>
  <c r="Z1207" i="2"/>
  <c r="AA1207" i="2" s="1"/>
  <c r="Y1208" i="2"/>
  <c r="Z1208" i="2"/>
  <c r="AA1208" i="2" s="1"/>
  <c r="Y1209" i="2"/>
  <c r="Z1209" i="2"/>
  <c r="AA1209" i="2" s="1"/>
  <c r="Y1210" i="2"/>
  <c r="Z1210" i="2"/>
  <c r="AA1210" i="2" s="1"/>
  <c r="Y1211" i="2"/>
  <c r="Z1211" i="2"/>
  <c r="AA1211" i="2"/>
  <c r="Y1212" i="2"/>
  <c r="Z1212" i="2"/>
  <c r="AA1212" i="2" s="1"/>
  <c r="Y1213" i="2"/>
  <c r="Z1213" i="2"/>
  <c r="AA1213" i="2" s="1"/>
  <c r="Y1214" i="2"/>
  <c r="Z1214" i="2"/>
  <c r="AA1214" i="2" s="1"/>
  <c r="Y1215" i="2"/>
  <c r="Z1215" i="2"/>
  <c r="AA1215" i="2" s="1"/>
  <c r="Y1216" i="2"/>
  <c r="Z1216" i="2"/>
  <c r="AA1216" i="2" s="1"/>
  <c r="Y1217" i="2"/>
  <c r="Z1217" i="2"/>
  <c r="AA1217" i="2" s="1"/>
  <c r="Y1218" i="2"/>
  <c r="Z1218" i="2"/>
  <c r="AA1218" i="2"/>
  <c r="Y1219" i="2"/>
  <c r="Z1219" i="2"/>
  <c r="AA1219" i="2" s="1"/>
  <c r="Y1220" i="2"/>
  <c r="Z1220" i="2"/>
  <c r="AA1220" i="2" s="1"/>
  <c r="Y1221" i="2"/>
  <c r="Z1221" i="2"/>
  <c r="AA1221" i="2"/>
  <c r="Y1222" i="2"/>
  <c r="Z1222" i="2"/>
  <c r="AA1222" i="2" s="1"/>
  <c r="Y1223" i="2"/>
  <c r="Z1223" i="2"/>
  <c r="AA1223" i="2" s="1"/>
  <c r="Y1224" i="2"/>
  <c r="Z1224" i="2"/>
  <c r="AA1224" i="2" s="1"/>
  <c r="Y1225" i="2"/>
  <c r="Z1225" i="2"/>
  <c r="AA1225" i="2" s="1"/>
  <c r="Y1226" i="2"/>
  <c r="Z1226" i="2"/>
  <c r="AA1226" i="2"/>
  <c r="Y1227" i="2"/>
  <c r="Z1227" i="2"/>
  <c r="AA1227" i="2" s="1"/>
  <c r="Y1228" i="2"/>
  <c r="Z1228" i="2"/>
  <c r="AA1228" i="2" s="1"/>
  <c r="Y1229" i="2"/>
  <c r="Z1229" i="2"/>
  <c r="AA1229" i="2"/>
  <c r="Y1230" i="2"/>
  <c r="Z1230" i="2"/>
  <c r="AA1230" i="2" s="1"/>
  <c r="Y1231" i="2"/>
  <c r="Z1231" i="2"/>
  <c r="AA1231" i="2" s="1"/>
  <c r="Y1232" i="2"/>
  <c r="Z1232" i="2"/>
  <c r="AA1232" i="2" s="1"/>
  <c r="Y1233" i="2"/>
  <c r="Z1233" i="2"/>
  <c r="AA1233" i="2" s="1"/>
  <c r="Y1234" i="2"/>
  <c r="Z1234" i="2"/>
  <c r="AA1234" i="2"/>
  <c r="Y1235" i="2"/>
  <c r="Z1235" i="2"/>
  <c r="AA1235" i="2" s="1"/>
  <c r="Y1236" i="2"/>
  <c r="Z1236" i="2"/>
  <c r="AA1236" i="2" s="1"/>
  <c r="Y1237" i="2"/>
  <c r="Z1237" i="2"/>
  <c r="AA1237" i="2" s="1"/>
  <c r="Y1238" i="2"/>
  <c r="Z1238" i="2"/>
  <c r="AA1238" i="2" s="1"/>
  <c r="Y1239" i="2"/>
  <c r="Z1239" i="2"/>
  <c r="AA1239" i="2" s="1"/>
  <c r="Y1240" i="2"/>
  <c r="Z1240" i="2"/>
  <c r="AA1240" i="2" s="1"/>
  <c r="Y1241" i="2"/>
  <c r="Z1241" i="2"/>
  <c r="AA1241" i="2"/>
  <c r="Y1242" i="2"/>
  <c r="Z1242" i="2"/>
  <c r="AA1242" i="2" s="1"/>
  <c r="Y1243" i="2"/>
  <c r="Z1243" i="2"/>
  <c r="AA1243" i="2"/>
  <c r="Y1244" i="2"/>
  <c r="Z1244" i="2"/>
  <c r="AA1244" i="2" s="1"/>
  <c r="Y1245" i="2"/>
  <c r="Z1245" i="2"/>
  <c r="AA1245" i="2" s="1"/>
  <c r="Y1246" i="2"/>
  <c r="Z1246" i="2"/>
  <c r="AA1246" i="2" s="1"/>
  <c r="Y1247" i="2"/>
  <c r="Z1247" i="2"/>
  <c r="AA1247" i="2" s="1"/>
  <c r="Y1248" i="2"/>
  <c r="Z1248" i="2"/>
  <c r="AA1248" i="2" s="1"/>
  <c r="Y1249" i="2"/>
  <c r="Z1249" i="2"/>
  <c r="AA1249" i="2" s="1"/>
  <c r="Y1250" i="2"/>
  <c r="Z1250" i="2"/>
  <c r="AA1250" i="2"/>
  <c r="Y1251" i="2"/>
  <c r="Z1251" i="2"/>
  <c r="AA1251" i="2" s="1"/>
  <c r="Y1252" i="2"/>
  <c r="Z1252" i="2"/>
  <c r="AA1252" i="2" s="1"/>
  <c r="Y1253" i="2"/>
  <c r="Z1253" i="2"/>
  <c r="AA1253" i="2"/>
  <c r="Y1254" i="2"/>
  <c r="Z1254" i="2"/>
  <c r="AA1254" i="2" s="1"/>
  <c r="Y1255" i="2"/>
  <c r="Z1255" i="2"/>
  <c r="AA1255" i="2" s="1"/>
  <c r="Y1256" i="2"/>
  <c r="Z1256" i="2"/>
  <c r="AA1256" i="2" s="1"/>
  <c r="Y1257" i="2"/>
  <c r="Z1257" i="2"/>
  <c r="AA1257" i="2" s="1"/>
  <c r="Y1258" i="2"/>
  <c r="Z1258" i="2"/>
  <c r="AA1258" i="2"/>
  <c r="Y1259" i="2"/>
  <c r="Z1259" i="2"/>
  <c r="AA1259" i="2" s="1"/>
  <c r="Y1260" i="2"/>
  <c r="Z1260" i="2"/>
  <c r="AA1260" i="2" s="1"/>
  <c r="Y1261" i="2"/>
  <c r="Z1261" i="2"/>
  <c r="AA1261" i="2"/>
  <c r="Y1262" i="2"/>
  <c r="Z1262" i="2"/>
  <c r="AA1262" i="2" s="1"/>
  <c r="Y1263" i="2"/>
  <c r="Z1263" i="2"/>
  <c r="AA1263" i="2" s="1"/>
  <c r="Y1264" i="2"/>
  <c r="Z1264" i="2"/>
  <c r="AA1264" i="2" s="1"/>
  <c r="Y1265" i="2"/>
  <c r="Z1265" i="2"/>
  <c r="AA1265" i="2" s="1"/>
  <c r="Y1266" i="2"/>
  <c r="Z1266" i="2"/>
  <c r="AA1266" i="2"/>
  <c r="Y1267" i="2"/>
  <c r="Z1267" i="2"/>
  <c r="AA1267" i="2" s="1"/>
  <c r="Y1268" i="2"/>
  <c r="Z1268" i="2"/>
  <c r="AA1268" i="2" s="1"/>
  <c r="Y1269" i="2"/>
  <c r="Z1269" i="2"/>
  <c r="AA1269" i="2" s="1"/>
  <c r="Y1270" i="2"/>
  <c r="Z1270" i="2"/>
  <c r="AA1270" i="2" s="1"/>
  <c r="Y1271" i="2"/>
  <c r="Z1271" i="2"/>
  <c r="AA1271" i="2" s="1"/>
  <c r="Y1272" i="2"/>
  <c r="Z1272" i="2"/>
  <c r="AA1272" i="2" s="1"/>
  <c r="Y1273" i="2"/>
  <c r="Z1273" i="2"/>
  <c r="AA1273" i="2"/>
  <c r="Y1274" i="2"/>
  <c r="Z1274" i="2"/>
  <c r="AA1274" i="2" s="1"/>
  <c r="Y1275" i="2"/>
  <c r="Z1275" i="2"/>
  <c r="AA1275" i="2"/>
  <c r="Y1276" i="2"/>
  <c r="Z1276" i="2"/>
  <c r="AA1276" i="2" s="1"/>
  <c r="Y1277" i="2"/>
  <c r="Z1277" i="2"/>
  <c r="AA1277" i="2" s="1"/>
  <c r="Y1278" i="2"/>
  <c r="Z1278" i="2"/>
  <c r="AA1278" i="2" s="1"/>
  <c r="Y1279" i="2"/>
  <c r="Z1279" i="2"/>
  <c r="AA1279" i="2" s="1"/>
  <c r="Y1280" i="2"/>
  <c r="Z1280" i="2"/>
  <c r="AA1280" i="2" s="1"/>
  <c r="Y1281" i="2"/>
  <c r="Z1281" i="2"/>
  <c r="AA1281" i="2" s="1"/>
  <c r="Y1282" i="2"/>
  <c r="Z1282" i="2"/>
  <c r="AA1282" i="2"/>
  <c r="Y1283" i="2"/>
  <c r="Z1283" i="2"/>
  <c r="AA1283" i="2" s="1"/>
  <c r="Y1284" i="2"/>
  <c r="Z1284" i="2"/>
  <c r="AA1284" i="2" s="1"/>
  <c r="Y1285" i="2"/>
  <c r="Z1285" i="2"/>
  <c r="AA1285" i="2"/>
  <c r="Y1286" i="2"/>
  <c r="Z1286" i="2"/>
  <c r="AA1286" i="2" s="1"/>
  <c r="Y1287" i="2"/>
  <c r="Z1287" i="2"/>
  <c r="AA1287" i="2" s="1"/>
  <c r="Y1288" i="2"/>
  <c r="Z1288" i="2"/>
  <c r="AA1288" i="2" s="1"/>
  <c r="Y1289" i="2"/>
  <c r="Z1289" i="2"/>
  <c r="AA1289" i="2" s="1"/>
  <c r="Y1290" i="2"/>
  <c r="Z1290" i="2"/>
  <c r="AA1290" i="2"/>
  <c r="Y1291" i="2"/>
  <c r="Z1291" i="2"/>
  <c r="AA1291" i="2" s="1"/>
  <c r="Y1292" i="2"/>
  <c r="Z1292" i="2"/>
  <c r="AA1292" i="2" s="1"/>
  <c r="Y1293" i="2"/>
  <c r="Z1293" i="2"/>
  <c r="AA1293" i="2"/>
  <c r="Y1294" i="2"/>
  <c r="Z1294" i="2"/>
  <c r="AA1294" i="2" s="1"/>
  <c r="Y1295" i="2"/>
  <c r="Z1295" i="2"/>
  <c r="AA1295" i="2" s="1"/>
  <c r="Y1296" i="2"/>
  <c r="Z1296" i="2"/>
  <c r="AA1296" i="2" s="1"/>
  <c r="Y1297" i="2"/>
  <c r="Z1297" i="2"/>
  <c r="AA1297" i="2" s="1"/>
  <c r="Y1298" i="2"/>
  <c r="Z1298" i="2"/>
  <c r="AA1298" i="2"/>
  <c r="Y1299" i="2"/>
  <c r="Z1299" i="2"/>
  <c r="AA1299" i="2" s="1"/>
  <c r="Y1300" i="2"/>
  <c r="Z1300" i="2"/>
  <c r="AA1300" i="2" s="1"/>
  <c r="Y1301" i="2"/>
  <c r="Z1301" i="2"/>
  <c r="AA1301" i="2" s="1"/>
  <c r="Y1302" i="2"/>
  <c r="Z1302" i="2"/>
  <c r="AA1302" i="2" s="1"/>
  <c r="Y1303" i="2"/>
  <c r="Z1303" i="2"/>
  <c r="AA1303" i="2" s="1"/>
  <c r="Y1304" i="2"/>
  <c r="Z1304" i="2"/>
  <c r="AA1304" i="2" s="1"/>
  <c r="Y1305" i="2"/>
  <c r="Z1305" i="2"/>
  <c r="AA1305" i="2"/>
  <c r="Y1306" i="2"/>
  <c r="Z1306" i="2"/>
  <c r="AA1306" i="2" s="1"/>
  <c r="Y1307" i="2"/>
  <c r="Z1307" i="2"/>
  <c r="AA1307" i="2"/>
  <c r="Y1308" i="2"/>
  <c r="Z1308" i="2"/>
  <c r="AA1308" i="2" s="1"/>
  <c r="Y1309" i="2"/>
  <c r="Z1309" i="2"/>
  <c r="AA1309" i="2" s="1"/>
  <c r="Y1310" i="2"/>
  <c r="Z1310" i="2"/>
  <c r="AA1310" i="2" s="1"/>
  <c r="Y1311" i="2"/>
  <c r="Z1311" i="2"/>
  <c r="AA1311" i="2" s="1"/>
  <c r="Y1312" i="2"/>
  <c r="Z1312" i="2"/>
  <c r="AA1312" i="2" s="1"/>
  <c r="Y1313" i="2"/>
  <c r="Z1313" i="2"/>
  <c r="AA1313" i="2" s="1"/>
  <c r="Y1314" i="2"/>
  <c r="Z1314" i="2"/>
  <c r="AA1314" i="2"/>
  <c r="Y1315" i="2"/>
  <c r="Z1315" i="2"/>
  <c r="AA1315" i="2" s="1"/>
  <c r="Y1316" i="2"/>
  <c r="Z1316" i="2"/>
  <c r="AA1316" i="2" s="1"/>
  <c r="Y1317" i="2"/>
  <c r="Z1317" i="2"/>
  <c r="AA1317" i="2"/>
  <c r="Y1318" i="2"/>
  <c r="Z1318" i="2"/>
  <c r="AA1318" i="2" s="1"/>
  <c r="Y1319" i="2"/>
  <c r="Z1319" i="2"/>
  <c r="AA1319" i="2" s="1"/>
  <c r="Y1320" i="2"/>
  <c r="Z1320" i="2"/>
  <c r="AA1320" i="2" s="1"/>
  <c r="Y1321" i="2"/>
  <c r="Z1321" i="2"/>
  <c r="AA1321" i="2" s="1"/>
  <c r="Y1322" i="2"/>
  <c r="Z1322" i="2"/>
  <c r="AA1322" i="2" s="1"/>
  <c r="Y1323" i="2"/>
  <c r="Z1323" i="2"/>
  <c r="AA1323" i="2"/>
  <c r="Y1324" i="2"/>
  <c r="Z1324" i="2"/>
  <c r="AA1324" i="2" s="1"/>
  <c r="Y1325" i="2"/>
  <c r="Z1325" i="2"/>
  <c r="AA1325" i="2" s="1"/>
  <c r="Y1326" i="2"/>
  <c r="Z1326" i="2"/>
  <c r="AA1326" i="2" s="1"/>
  <c r="Y1327" i="2"/>
  <c r="Z1327" i="2"/>
  <c r="AA1327" i="2" s="1"/>
  <c r="Y1328" i="2"/>
  <c r="Z1328" i="2"/>
  <c r="AA1328" i="2" s="1"/>
  <c r="Y1329" i="2"/>
  <c r="Z1329" i="2"/>
  <c r="AA1329" i="2"/>
  <c r="Y1330" i="2"/>
  <c r="Z1330" i="2"/>
  <c r="AA1330" i="2" s="1"/>
  <c r="Y1331" i="2"/>
  <c r="Z1331" i="2"/>
  <c r="AA1331" i="2" s="1"/>
  <c r="Y1332" i="2"/>
  <c r="Z1332" i="2"/>
  <c r="AA1332" i="2" s="1"/>
  <c r="Y1333" i="2"/>
  <c r="Z1333" i="2"/>
  <c r="AA1333" i="2"/>
  <c r="Y1334" i="2"/>
  <c r="Z1334" i="2"/>
  <c r="AA1334" i="2" s="1"/>
  <c r="Y1335" i="2"/>
  <c r="Z1335" i="2"/>
  <c r="AA1335" i="2" s="1"/>
  <c r="Y1336" i="2"/>
  <c r="Z1336" i="2"/>
  <c r="AA1336" i="2" s="1"/>
  <c r="Y1337" i="2"/>
  <c r="Z1337" i="2"/>
  <c r="AA1337" i="2" s="1"/>
  <c r="Y1338" i="2"/>
  <c r="Z1338" i="2"/>
  <c r="AA1338" i="2" s="1"/>
  <c r="Y1339" i="2"/>
  <c r="Z1339" i="2"/>
  <c r="AA1339" i="2"/>
  <c r="Y1340" i="2"/>
  <c r="Z1340" i="2"/>
  <c r="AA1340" i="2" s="1"/>
  <c r="Y1341" i="2"/>
  <c r="Z1341" i="2"/>
  <c r="AA1341" i="2" s="1"/>
  <c r="Y1342" i="2"/>
  <c r="Z1342" i="2"/>
  <c r="AA1342" i="2" s="1"/>
  <c r="Y1343" i="2"/>
  <c r="Z1343" i="2"/>
  <c r="AA1343" i="2" s="1"/>
  <c r="Y1344" i="2"/>
  <c r="Z1344" i="2"/>
  <c r="AA1344" i="2" s="1"/>
  <c r="Y1345" i="2"/>
  <c r="Z1345" i="2"/>
  <c r="AA1345" i="2"/>
  <c r="Y1346" i="2"/>
  <c r="Z1346" i="2"/>
  <c r="AA1346" i="2" s="1"/>
  <c r="Y1347" i="2"/>
  <c r="Z1347" i="2"/>
  <c r="AA1347" i="2" s="1"/>
  <c r="Y1348" i="2"/>
  <c r="Z1348" i="2"/>
  <c r="AA1348" i="2" s="1"/>
  <c r="Y1349" i="2"/>
  <c r="Z1349" i="2"/>
  <c r="AA1349" i="2"/>
  <c r="Y1350" i="2"/>
  <c r="Z1350" i="2"/>
  <c r="AA1350" i="2" s="1"/>
  <c r="Y1351" i="2"/>
  <c r="Z1351" i="2"/>
  <c r="AA1351" i="2" s="1"/>
  <c r="Y1352" i="2"/>
  <c r="Z1352" i="2"/>
  <c r="AA1352" i="2" s="1"/>
  <c r="Y1353" i="2"/>
  <c r="Z1353" i="2"/>
  <c r="AA1353" i="2" s="1"/>
  <c r="Y1354" i="2"/>
  <c r="Z1354" i="2"/>
  <c r="AA1354" i="2" s="1"/>
  <c r="Y1355" i="2"/>
  <c r="Z1355" i="2"/>
  <c r="AA1355" i="2"/>
  <c r="Y1356" i="2"/>
  <c r="Z1356" i="2"/>
  <c r="AA1356" i="2" s="1"/>
  <c r="Y1357" i="2"/>
  <c r="Z1357" i="2"/>
  <c r="AA1357" i="2" s="1"/>
  <c r="Y1358" i="2"/>
  <c r="Z1358" i="2"/>
  <c r="AA1358" i="2" s="1"/>
  <c r="Y1359" i="2"/>
  <c r="Z1359" i="2"/>
  <c r="AA1359" i="2" s="1"/>
  <c r="Y1360" i="2"/>
  <c r="Z1360" i="2"/>
  <c r="AA1360" i="2" s="1"/>
  <c r="Y1361" i="2"/>
  <c r="Z1361" i="2"/>
  <c r="AA1361" i="2"/>
  <c r="Y1362" i="2"/>
  <c r="Z1362" i="2"/>
  <c r="AA1362" i="2" s="1"/>
  <c r="Y1363" i="2"/>
  <c r="Z1363" i="2"/>
  <c r="AA1363" i="2" s="1"/>
  <c r="Y1364" i="2"/>
  <c r="Z1364" i="2"/>
  <c r="AA1364" i="2" s="1"/>
  <c r="Y1365" i="2"/>
  <c r="Z1365" i="2"/>
  <c r="AA1365" i="2"/>
  <c r="Y1366" i="2"/>
  <c r="Z1366" i="2"/>
  <c r="AA1366" i="2" s="1"/>
  <c r="Y1367" i="2"/>
  <c r="Z1367" i="2"/>
  <c r="AA1367" i="2" s="1"/>
  <c r="Y1368" i="2"/>
  <c r="Z1368" i="2"/>
  <c r="AA1368" i="2" s="1"/>
  <c r="Y1369" i="2"/>
  <c r="Z1369" i="2"/>
  <c r="AA1369" i="2"/>
  <c r="Y1370" i="2"/>
  <c r="Z1370" i="2"/>
  <c r="AA1370" i="2" s="1"/>
  <c r="Y1371" i="2"/>
  <c r="Z1371" i="2"/>
  <c r="AA1371" i="2" s="1"/>
  <c r="Y1372" i="2"/>
  <c r="Z1372" i="2"/>
  <c r="AA1372" i="2" s="1"/>
  <c r="Y1373" i="2"/>
  <c r="Z1373" i="2"/>
  <c r="AA1373" i="2"/>
  <c r="Y1374" i="2"/>
  <c r="Z1374" i="2"/>
  <c r="AA1374" i="2" s="1"/>
  <c r="Y1375" i="2"/>
  <c r="Z1375" i="2"/>
  <c r="AA1375" i="2" s="1"/>
  <c r="Y1376" i="2"/>
  <c r="Z1376" i="2"/>
  <c r="AA1376" i="2" s="1"/>
  <c r="Y1377" i="2"/>
  <c r="Z1377" i="2"/>
  <c r="AA1377" i="2"/>
  <c r="Y1378" i="2"/>
  <c r="Z1378" i="2"/>
  <c r="AA1378" i="2" s="1"/>
  <c r="Y1379" i="2"/>
  <c r="Z1379" i="2"/>
  <c r="AA1379" i="2" s="1"/>
  <c r="Y1380" i="2"/>
  <c r="Z1380" i="2"/>
  <c r="AA1380" i="2" s="1"/>
  <c r="Y1381" i="2"/>
  <c r="Z1381" i="2"/>
  <c r="AA1381" i="2"/>
  <c r="Y1382" i="2"/>
  <c r="Z1382" i="2"/>
  <c r="AA1382" i="2" s="1"/>
  <c r="Y1383" i="2"/>
  <c r="Z1383" i="2"/>
  <c r="AA1383" i="2" s="1"/>
  <c r="Y1384" i="2"/>
  <c r="Z1384" i="2"/>
  <c r="AA1384" i="2" s="1"/>
  <c r="Y1385" i="2"/>
  <c r="Z1385" i="2"/>
  <c r="AA1385" i="2"/>
  <c r="Y1386" i="2"/>
  <c r="Z1386" i="2"/>
  <c r="AA1386" i="2" s="1"/>
  <c r="Y1387" i="2"/>
  <c r="Z1387" i="2"/>
  <c r="AA1387" i="2" s="1"/>
  <c r="Y1388" i="2"/>
  <c r="Z1388" i="2"/>
  <c r="AA1388" i="2" s="1"/>
  <c r="Y1389" i="2"/>
  <c r="Z1389" i="2"/>
  <c r="AA1389" i="2"/>
  <c r="Y1390" i="2"/>
  <c r="Z1390" i="2"/>
  <c r="AA1390" i="2" s="1"/>
  <c r="Y1391" i="2"/>
  <c r="Z1391" i="2"/>
  <c r="AA1391" i="2" s="1"/>
  <c r="Y1392" i="2"/>
  <c r="Z1392" i="2"/>
  <c r="AA1392" i="2" s="1"/>
  <c r="Y1393" i="2"/>
  <c r="Z1393" i="2"/>
  <c r="AA1393" i="2"/>
  <c r="Y1394" i="2"/>
  <c r="Z1394" i="2"/>
  <c r="AA1394" i="2" s="1"/>
  <c r="Y1395" i="2"/>
  <c r="Z1395" i="2"/>
  <c r="AA1395" i="2" s="1"/>
  <c r="Y1396" i="2"/>
  <c r="Z1396" i="2"/>
  <c r="AA1396" i="2" s="1"/>
  <c r="Y1397" i="2"/>
  <c r="Z1397" i="2"/>
  <c r="AA1397" i="2"/>
  <c r="Y1398" i="2"/>
  <c r="Z1398" i="2"/>
  <c r="AA1398" i="2" s="1"/>
  <c r="Y1399" i="2"/>
  <c r="Z1399" i="2"/>
  <c r="AA1399" i="2" s="1"/>
  <c r="Y1400" i="2"/>
  <c r="Z1400" i="2"/>
  <c r="AA1400" i="2" s="1"/>
  <c r="Y1401" i="2"/>
  <c r="Z1401" i="2"/>
  <c r="AA1401" i="2"/>
  <c r="Y1402" i="2"/>
  <c r="Z1402" i="2"/>
  <c r="AA1402" i="2" s="1"/>
  <c r="Y1403" i="2"/>
  <c r="Z1403" i="2"/>
  <c r="AA1403" i="2" s="1"/>
  <c r="Y1404" i="2"/>
  <c r="Z1404" i="2"/>
  <c r="AA1404" i="2" s="1"/>
  <c r="Y1405" i="2"/>
  <c r="Z1405" i="2"/>
  <c r="AA1405" i="2"/>
  <c r="Y1406" i="2"/>
  <c r="Z1406" i="2"/>
  <c r="AA1406" i="2" s="1"/>
  <c r="Y1407" i="2"/>
  <c r="Z1407" i="2"/>
  <c r="AA1407" i="2" s="1"/>
  <c r="Y1408" i="2"/>
  <c r="Z1408" i="2"/>
  <c r="AA1408" i="2" s="1"/>
  <c r="Y1409" i="2"/>
  <c r="Z1409" i="2"/>
  <c r="AA1409" i="2"/>
  <c r="Y1410" i="2"/>
  <c r="Z1410" i="2"/>
  <c r="AA1410" i="2" s="1"/>
  <c r="Y1411" i="2"/>
  <c r="Z1411" i="2"/>
  <c r="AA1411" i="2" s="1"/>
  <c r="Y1412" i="2"/>
  <c r="Z1412" i="2"/>
  <c r="AA1412" i="2" s="1"/>
  <c r="Y1413" i="2"/>
  <c r="Z1413" i="2"/>
  <c r="AA1413" i="2"/>
  <c r="Y1414" i="2"/>
  <c r="Z1414" i="2"/>
  <c r="AA1414" i="2" s="1"/>
  <c r="Y1415" i="2"/>
  <c r="Z1415" i="2"/>
  <c r="AA1415" i="2" s="1"/>
  <c r="Y1416" i="2"/>
  <c r="Z1416" i="2"/>
  <c r="AA1416" i="2" s="1"/>
  <c r="Y1417" i="2"/>
  <c r="Z1417" i="2"/>
  <c r="AA1417" i="2"/>
  <c r="Y1418" i="2"/>
  <c r="Z1418" i="2"/>
  <c r="AA1418" i="2" s="1"/>
  <c r="Y1419" i="2"/>
  <c r="Z1419" i="2"/>
  <c r="AA1419" i="2" s="1"/>
  <c r="Y1420" i="2"/>
  <c r="Z1420" i="2"/>
  <c r="AA1420" i="2" s="1"/>
  <c r="Y1421" i="2"/>
  <c r="Z1421" i="2"/>
  <c r="AA1421" i="2"/>
  <c r="Y1422" i="2"/>
  <c r="Z1422" i="2"/>
  <c r="AA1422" i="2" s="1"/>
  <c r="Y1423" i="2"/>
  <c r="Z1423" i="2"/>
  <c r="AA1423" i="2" s="1"/>
  <c r="Y1424" i="2"/>
  <c r="Z1424" i="2"/>
  <c r="AA1424" i="2" s="1"/>
  <c r="Y1425" i="2"/>
  <c r="Z1425" i="2"/>
  <c r="AA1425" i="2"/>
  <c r="Y1426" i="2"/>
  <c r="Z1426" i="2"/>
  <c r="AA1426" i="2" s="1"/>
  <c r="Y1427" i="2"/>
  <c r="Z1427" i="2"/>
  <c r="AA1427" i="2" s="1"/>
  <c r="Y1428" i="2"/>
  <c r="Z1428" i="2"/>
  <c r="AA1428" i="2" s="1"/>
  <c r="Y1429" i="2"/>
  <c r="Z1429" i="2"/>
  <c r="AA1429" i="2"/>
  <c r="Y1430" i="2"/>
  <c r="Z1430" i="2"/>
  <c r="AA1430" i="2" s="1"/>
  <c r="Y1431" i="2"/>
  <c r="Z1431" i="2"/>
  <c r="AA1431" i="2" s="1"/>
  <c r="Y1432" i="2"/>
  <c r="Z1432" i="2"/>
  <c r="AA1432" i="2" s="1"/>
  <c r="Y1433" i="2"/>
  <c r="Z1433" i="2"/>
  <c r="AA1433" i="2"/>
  <c r="Y1434" i="2"/>
  <c r="Z1434" i="2"/>
  <c r="AA1434" i="2" s="1"/>
  <c r="Y1435" i="2"/>
  <c r="Z1435" i="2"/>
  <c r="AA1435" i="2" s="1"/>
  <c r="Y1436" i="2"/>
  <c r="Z1436" i="2"/>
  <c r="AA1436" i="2" s="1"/>
  <c r="Y1437" i="2"/>
  <c r="Z1437" i="2"/>
  <c r="AA1437" i="2"/>
  <c r="Y1438" i="2"/>
  <c r="Z1438" i="2"/>
  <c r="AA1438" i="2" s="1"/>
  <c r="Y1439" i="2"/>
  <c r="Z1439" i="2"/>
  <c r="AA1439" i="2" s="1"/>
  <c r="Y1440" i="2"/>
  <c r="Z1440" i="2"/>
  <c r="AA1440" i="2" s="1"/>
  <c r="Y1441" i="2"/>
  <c r="Z1441" i="2"/>
  <c r="AA1441" i="2"/>
  <c r="Y1442" i="2"/>
  <c r="Z1442" i="2"/>
  <c r="AA1442" i="2" s="1"/>
  <c r="Y1443" i="2"/>
  <c r="Z1443" i="2"/>
  <c r="AA1443" i="2" s="1"/>
  <c r="Y1444" i="2"/>
  <c r="Z1444" i="2"/>
  <c r="AA1444" i="2" s="1"/>
  <c r="Y1445" i="2"/>
  <c r="Z1445" i="2"/>
  <c r="AA1445" i="2"/>
  <c r="Y1446" i="2"/>
  <c r="Z1446" i="2"/>
  <c r="AA1446" i="2" s="1"/>
  <c r="Y1447" i="2"/>
  <c r="Z1447" i="2"/>
  <c r="AA1447" i="2" s="1"/>
  <c r="Y1448" i="2"/>
  <c r="Z1448" i="2"/>
  <c r="AA1448" i="2" s="1"/>
  <c r="Y1449" i="2"/>
  <c r="Z1449" i="2"/>
  <c r="AA1449" i="2"/>
  <c r="Y1450" i="2"/>
  <c r="Z1450" i="2"/>
  <c r="AA1450" i="2" s="1"/>
  <c r="Y1451" i="2"/>
  <c r="Z1451" i="2"/>
  <c r="AA1451" i="2" s="1"/>
  <c r="Y1452" i="2"/>
  <c r="Z1452" i="2"/>
  <c r="AA1452" i="2" s="1"/>
  <c r="Y1453" i="2"/>
  <c r="Z1453" i="2"/>
  <c r="AA1453" i="2"/>
  <c r="Y1454" i="2"/>
  <c r="Z1454" i="2"/>
  <c r="AA1454" i="2" s="1"/>
  <c r="Y1455" i="2"/>
  <c r="Z1455" i="2"/>
  <c r="AA1455" i="2" s="1"/>
  <c r="Y1456" i="2"/>
  <c r="Z1456" i="2"/>
  <c r="AA1456" i="2" s="1"/>
  <c r="Y1457" i="2"/>
  <c r="Z1457" i="2"/>
  <c r="AA1457" i="2"/>
  <c r="Y1458" i="2"/>
  <c r="Z1458" i="2"/>
  <c r="AA1458" i="2" s="1"/>
  <c r="Y1459" i="2"/>
  <c r="Z1459" i="2"/>
  <c r="AA1459" i="2" s="1"/>
  <c r="Y1460" i="2"/>
  <c r="Z1460" i="2"/>
  <c r="AA1460" i="2" s="1"/>
  <c r="Y1461" i="2"/>
  <c r="Z1461" i="2"/>
  <c r="AA1461" i="2"/>
  <c r="Y1462" i="2"/>
  <c r="Z1462" i="2"/>
  <c r="AA1462" i="2" s="1"/>
  <c r="Y1463" i="2"/>
  <c r="Z1463" i="2"/>
  <c r="AA1463" i="2" s="1"/>
  <c r="Y1464" i="2"/>
  <c r="Z1464" i="2"/>
  <c r="AA1464" i="2" s="1"/>
  <c r="Y1465" i="2"/>
  <c r="Z1465" i="2"/>
  <c r="AA1465" i="2"/>
  <c r="Y1466" i="2"/>
  <c r="Z1466" i="2"/>
  <c r="AA1466" i="2" s="1"/>
  <c r="Y1467" i="2"/>
  <c r="Z1467" i="2"/>
  <c r="AA1467" i="2" s="1"/>
  <c r="Y1468" i="2"/>
  <c r="Z1468" i="2"/>
  <c r="AA1468" i="2" s="1"/>
  <c r="Y1469" i="2"/>
  <c r="Z1469" i="2"/>
  <c r="AA1469" i="2"/>
  <c r="Y1470" i="2"/>
  <c r="Z1470" i="2"/>
  <c r="AA1470" i="2" s="1"/>
  <c r="Y1471" i="2"/>
  <c r="Z1471" i="2"/>
  <c r="AA1471" i="2" s="1"/>
  <c r="Y1472" i="2"/>
  <c r="Z1472" i="2"/>
  <c r="AA1472" i="2" s="1"/>
  <c r="Y1473" i="2"/>
  <c r="Z1473" i="2"/>
  <c r="AA1473" i="2"/>
  <c r="Y1474" i="2"/>
  <c r="Z1474" i="2"/>
  <c r="AA1474" i="2" s="1"/>
  <c r="Y1475" i="2"/>
  <c r="Z1475" i="2"/>
  <c r="AA1475" i="2" s="1"/>
  <c r="Y1476" i="2"/>
  <c r="Z1476" i="2"/>
  <c r="AA1476" i="2" s="1"/>
  <c r="Y1477" i="2"/>
  <c r="Z1477" i="2"/>
  <c r="AA1477" i="2"/>
  <c r="Y1478" i="2"/>
  <c r="Z1478" i="2"/>
  <c r="AA1478" i="2" s="1"/>
  <c r="Y1479" i="2"/>
  <c r="Z1479" i="2"/>
  <c r="AA1479" i="2" s="1"/>
  <c r="Y1480" i="2"/>
  <c r="Z1480" i="2"/>
  <c r="AA1480" i="2" s="1"/>
  <c r="Y1481" i="2"/>
  <c r="Z1481" i="2"/>
  <c r="AA1481" i="2"/>
  <c r="Y1482" i="2"/>
  <c r="Z1482" i="2"/>
  <c r="AA1482" i="2" s="1"/>
  <c r="Y1483" i="2"/>
  <c r="Z1483" i="2"/>
  <c r="AA1483" i="2" s="1"/>
  <c r="Y1484" i="2"/>
  <c r="Z1484" i="2"/>
  <c r="AA1484" i="2" s="1"/>
  <c r="Y1485" i="2"/>
  <c r="Z1485" i="2"/>
  <c r="AA1485" i="2"/>
  <c r="Y1486" i="2"/>
  <c r="Z1486" i="2"/>
  <c r="AA1486" i="2" s="1"/>
  <c r="Y1487" i="2"/>
  <c r="Z1487" i="2"/>
  <c r="AA1487" i="2" s="1"/>
  <c r="Y1488" i="2"/>
  <c r="Z1488" i="2"/>
  <c r="AA1488" i="2" s="1"/>
  <c r="Y1489" i="2"/>
  <c r="Z1489" i="2"/>
  <c r="AA1489" i="2"/>
  <c r="Y1490" i="2"/>
  <c r="Z1490" i="2"/>
  <c r="AA1490" i="2" s="1"/>
  <c r="Y1491" i="2"/>
  <c r="Z1491" i="2"/>
  <c r="AA1491" i="2" s="1"/>
  <c r="Y1492" i="2"/>
  <c r="Z1492" i="2"/>
  <c r="AA1492" i="2" s="1"/>
  <c r="Y1493" i="2"/>
  <c r="Z1493" i="2"/>
  <c r="AA1493" i="2"/>
  <c r="Y1494" i="2"/>
  <c r="Z1494" i="2"/>
  <c r="AA1494" i="2" s="1"/>
  <c r="Y1495" i="2"/>
  <c r="Z1495" i="2"/>
  <c r="AA1495" i="2" s="1"/>
  <c r="Y1496" i="2"/>
  <c r="Z1496" i="2"/>
  <c r="AA1496" i="2" s="1"/>
  <c r="Y1497" i="2"/>
  <c r="Z1497" i="2"/>
  <c r="AA1497" i="2"/>
  <c r="Y1498" i="2"/>
  <c r="Z1498" i="2"/>
  <c r="AA1498" i="2" s="1"/>
  <c r="Y1499" i="2"/>
  <c r="Z1499" i="2"/>
  <c r="AA1499" i="2" s="1"/>
  <c r="Y1500" i="2"/>
  <c r="Z1500" i="2"/>
  <c r="AA1500" i="2"/>
  <c r="Y1501" i="2"/>
  <c r="Z1501" i="2"/>
  <c r="AA1501" i="2" s="1"/>
  <c r="Y1502" i="2"/>
  <c r="Z1502" i="2"/>
  <c r="AA1502" i="2"/>
  <c r="Y1503" i="2"/>
  <c r="Z1503" i="2"/>
  <c r="AA1503" i="2" s="1"/>
  <c r="Y1504" i="2"/>
  <c r="Z1504" i="2"/>
  <c r="AA1504" i="2" s="1"/>
  <c r="Y1505" i="2"/>
  <c r="Z1505" i="2"/>
  <c r="AA1505" i="2" s="1"/>
  <c r="Y1506" i="2"/>
  <c r="Z1506" i="2"/>
  <c r="AA1506" i="2" s="1"/>
  <c r="Y1507" i="2"/>
  <c r="Z1507" i="2"/>
  <c r="AA1507" i="2"/>
  <c r="Y1508" i="2"/>
  <c r="Z1508" i="2"/>
  <c r="AA1508" i="2" s="1"/>
  <c r="Y1509" i="2"/>
  <c r="Z1509" i="2"/>
  <c r="AA1509" i="2"/>
  <c r="Y1510" i="2"/>
  <c r="Z1510" i="2"/>
  <c r="AA1510" i="2" s="1"/>
  <c r="Y1511" i="2"/>
  <c r="Z1511" i="2"/>
  <c r="AA1511" i="2" s="1"/>
  <c r="Y1512" i="2"/>
  <c r="Z1512" i="2"/>
  <c r="AA1512" i="2" s="1"/>
  <c r="Y1513" i="2"/>
  <c r="Z1513" i="2"/>
  <c r="AA1513" i="2"/>
  <c r="Y1514" i="2"/>
  <c r="Z1514" i="2"/>
  <c r="AA1514" i="2" s="1"/>
  <c r="Y1515" i="2"/>
  <c r="Z1515" i="2"/>
  <c r="AA1515" i="2" s="1"/>
  <c r="Y1516" i="2"/>
  <c r="Z1516" i="2"/>
  <c r="AA1516" i="2"/>
  <c r="Y1517" i="2"/>
  <c r="Z1517" i="2"/>
  <c r="AA1517" i="2" s="1"/>
  <c r="Y1518" i="2"/>
  <c r="Z1518" i="2"/>
  <c r="AA1518" i="2"/>
  <c r="Y1519" i="2"/>
  <c r="Z1519" i="2"/>
  <c r="AA1519" i="2" s="1"/>
  <c r="Y1520" i="2"/>
  <c r="Z1520" i="2"/>
  <c r="AA1520" i="2" s="1"/>
  <c r="Y1521" i="2"/>
  <c r="Z1521" i="2"/>
  <c r="AA1521" i="2" s="1"/>
  <c r="Y1522" i="2"/>
  <c r="Z1522" i="2"/>
  <c r="AA1522" i="2" s="1"/>
  <c r="Y1523" i="2"/>
  <c r="Z1523" i="2"/>
  <c r="AA1523" i="2"/>
  <c r="Y1524" i="2"/>
  <c r="Z1524" i="2"/>
  <c r="AA1524" i="2" s="1"/>
  <c r="Y1525" i="2"/>
  <c r="Z1525" i="2"/>
  <c r="AA1525" i="2"/>
  <c r="Y1526" i="2"/>
  <c r="Z1526" i="2"/>
  <c r="AA1526" i="2" s="1"/>
  <c r="Y1527" i="2"/>
  <c r="Z1527" i="2"/>
  <c r="AA1527" i="2" s="1"/>
  <c r="Y1528" i="2"/>
  <c r="Z1528" i="2"/>
  <c r="AA1528" i="2" s="1"/>
  <c r="Y1529" i="2"/>
  <c r="Z1529" i="2"/>
  <c r="AA1529" i="2"/>
  <c r="Y1530" i="2"/>
  <c r="Z1530" i="2"/>
  <c r="AA1530" i="2" s="1"/>
  <c r="Y1531" i="2"/>
  <c r="Z1531" i="2"/>
  <c r="AA1531" i="2" s="1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Y139" i="2"/>
  <c r="Z139" i="2"/>
  <c r="AA139" i="2" s="1"/>
  <c r="Y140" i="2"/>
  <c r="Z140" i="2"/>
  <c r="AA140" i="2" s="1"/>
  <c r="Y141" i="2"/>
  <c r="Z141" i="2"/>
  <c r="AA141" i="2" s="1"/>
  <c r="Y142" i="2"/>
  <c r="Z142" i="2"/>
  <c r="AA142" i="2" s="1"/>
  <c r="Y143" i="2"/>
  <c r="Z143" i="2"/>
  <c r="AA143" i="2" s="1"/>
  <c r="Y144" i="2"/>
  <c r="Z144" i="2"/>
  <c r="AA144" i="2" s="1"/>
  <c r="Y145" i="2"/>
  <c r="Z145" i="2"/>
  <c r="AA145" i="2" s="1"/>
  <c r="Y146" i="2"/>
  <c r="Z146" i="2"/>
  <c r="AA146" i="2" s="1"/>
  <c r="Y147" i="2"/>
  <c r="Z147" i="2"/>
  <c r="AA147" i="2" s="1"/>
  <c r="Y148" i="2"/>
  <c r="Z148" i="2"/>
  <c r="AA148" i="2" s="1"/>
  <c r="Y149" i="2"/>
  <c r="Z149" i="2"/>
  <c r="AA149" i="2" s="1"/>
  <c r="Y150" i="2"/>
  <c r="Z150" i="2"/>
  <c r="AA150" i="2" s="1"/>
  <c r="Y151" i="2"/>
  <c r="Z151" i="2"/>
  <c r="AA151" i="2" s="1"/>
  <c r="Y152" i="2"/>
  <c r="Z152" i="2"/>
  <c r="AA152" i="2" s="1"/>
  <c r="Y153" i="2"/>
  <c r="Z153" i="2"/>
  <c r="AA153" i="2" s="1"/>
  <c r="Y154" i="2"/>
  <c r="Z154" i="2"/>
  <c r="AA154" i="2" s="1"/>
  <c r="Y155" i="2"/>
  <c r="Z155" i="2"/>
  <c r="AA155" i="2" s="1"/>
  <c r="Y156" i="2"/>
  <c r="Z156" i="2"/>
  <c r="AA156" i="2" s="1"/>
  <c r="Y157" i="2"/>
  <c r="Z157" i="2"/>
  <c r="AA157" i="2" s="1"/>
  <c r="Y158" i="2"/>
  <c r="Z158" i="2"/>
  <c r="AA158" i="2" s="1"/>
  <c r="Y159" i="2"/>
  <c r="Z159" i="2"/>
  <c r="AA159" i="2" s="1"/>
  <c r="Y160" i="2"/>
  <c r="Z160" i="2"/>
  <c r="AA160" i="2" s="1"/>
  <c r="Y161" i="2"/>
  <c r="Z161" i="2"/>
  <c r="AA161" i="2" s="1"/>
  <c r="Y162" i="2"/>
  <c r="Z162" i="2"/>
  <c r="AA162" i="2" s="1"/>
  <c r="Y163" i="2"/>
  <c r="Z163" i="2"/>
  <c r="AA163" i="2" s="1"/>
  <c r="Y164" i="2"/>
  <c r="Z164" i="2"/>
  <c r="AA164" i="2" s="1"/>
  <c r="Y165" i="2"/>
  <c r="Z165" i="2"/>
  <c r="AA165" i="2" s="1"/>
  <c r="Y166" i="2"/>
  <c r="Z166" i="2"/>
  <c r="AA166" i="2" s="1"/>
  <c r="Y167" i="2"/>
  <c r="Z167" i="2"/>
  <c r="AA167" i="2" s="1"/>
  <c r="Y168" i="2"/>
  <c r="Z168" i="2"/>
  <c r="AA168" i="2" s="1"/>
  <c r="Y169" i="2"/>
  <c r="Z169" i="2"/>
  <c r="AA169" i="2" s="1"/>
  <c r="Y170" i="2"/>
  <c r="Z170" i="2"/>
  <c r="AA170" i="2" s="1"/>
  <c r="Y171" i="2"/>
  <c r="Z171" i="2"/>
  <c r="AA171" i="2" s="1"/>
  <c r="Y172" i="2"/>
  <c r="Z172" i="2"/>
  <c r="AA172" i="2" s="1"/>
  <c r="Y173" i="2"/>
  <c r="Z173" i="2"/>
  <c r="AA173" i="2" s="1"/>
  <c r="Y174" i="2"/>
  <c r="Z174" i="2"/>
  <c r="AA174" i="2"/>
  <c r="Y175" i="2"/>
  <c r="Z175" i="2"/>
  <c r="AA175" i="2" s="1"/>
  <c r="Y176" i="2"/>
  <c r="Z176" i="2"/>
  <c r="AA176" i="2" s="1"/>
  <c r="Y177" i="2"/>
  <c r="Z177" i="2"/>
  <c r="AA177" i="2" s="1"/>
  <c r="Y178" i="2"/>
  <c r="Z178" i="2"/>
  <c r="AA178" i="2" s="1"/>
  <c r="Y179" i="2"/>
  <c r="Z179" i="2"/>
  <c r="AA179" i="2" s="1"/>
  <c r="Y180" i="2"/>
  <c r="Z180" i="2"/>
  <c r="AA180" i="2" s="1"/>
  <c r="Y181" i="2"/>
  <c r="Z181" i="2"/>
  <c r="AA181" i="2" s="1"/>
  <c r="Y182" i="2"/>
  <c r="Z182" i="2"/>
  <c r="AA182" i="2" s="1"/>
  <c r="Y183" i="2"/>
  <c r="Z183" i="2"/>
  <c r="AA183" i="2" s="1"/>
  <c r="Y184" i="2"/>
  <c r="Z184" i="2"/>
  <c r="AA184" i="2" s="1"/>
  <c r="Y185" i="2"/>
  <c r="Z185" i="2"/>
  <c r="AA185" i="2" s="1"/>
  <c r="Y186" i="2"/>
  <c r="Z186" i="2"/>
  <c r="AA186" i="2" s="1"/>
  <c r="Y187" i="2"/>
  <c r="Z187" i="2"/>
  <c r="AA187" i="2" s="1"/>
  <c r="Y188" i="2"/>
  <c r="Z188" i="2"/>
  <c r="AA188" i="2" s="1"/>
  <c r="Y189" i="2"/>
  <c r="Z189" i="2"/>
  <c r="AA189" i="2" s="1"/>
  <c r="Y190" i="2"/>
  <c r="Z190" i="2"/>
  <c r="AA190" i="2" s="1"/>
  <c r="Y191" i="2"/>
  <c r="Z191" i="2"/>
  <c r="AA191" i="2" s="1"/>
  <c r="Y192" i="2"/>
  <c r="Z192" i="2"/>
  <c r="AA192" i="2" s="1"/>
  <c r="Y193" i="2"/>
  <c r="Z193" i="2"/>
  <c r="AA193" i="2" s="1"/>
  <c r="Y194" i="2"/>
  <c r="Z194" i="2"/>
  <c r="AA194" i="2" s="1"/>
  <c r="Y195" i="2"/>
  <c r="Z195" i="2"/>
  <c r="AA195" i="2" s="1"/>
  <c r="Y196" i="2"/>
  <c r="Z196" i="2"/>
  <c r="AA196" i="2" s="1"/>
  <c r="Y197" i="2"/>
  <c r="Z197" i="2"/>
  <c r="AA197" i="2" s="1"/>
  <c r="Y198" i="2"/>
  <c r="Z198" i="2"/>
  <c r="AA198" i="2" s="1"/>
  <c r="Y199" i="2"/>
  <c r="Z199" i="2"/>
  <c r="AA199" i="2" s="1"/>
  <c r="Y200" i="2"/>
  <c r="Z200" i="2"/>
  <c r="AA200" i="2" s="1"/>
  <c r="Y201" i="2"/>
  <c r="Z201" i="2"/>
  <c r="AA201" i="2" s="1"/>
  <c r="Y202" i="2"/>
  <c r="Z202" i="2"/>
  <c r="AA202" i="2" s="1"/>
  <c r="Y203" i="2"/>
  <c r="Z203" i="2"/>
  <c r="AA203" i="2" s="1"/>
  <c r="Y204" i="2"/>
  <c r="Z204" i="2"/>
  <c r="AA204" i="2" s="1"/>
  <c r="Y205" i="2"/>
  <c r="Z205" i="2"/>
  <c r="AA205" i="2" s="1"/>
  <c r="Y206" i="2"/>
  <c r="Z206" i="2"/>
  <c r="AA206" i="2" s="1"/>
  <c r="Y207" i="2"/>
  <c r="Z207" i="2"/>
  <c r="AA207" i="2" s="1"/>
  <c r="Y208" i="2"/>
  <c r="Z208" i="2"/>
  <c r="AA208" i="2" s="1"/>
  <c r="Y209" i="2"/>
  <c r="Z209" i="2"/>
  <c r="AA209" i="2" s="1"/>
  <c r="Y210" i="2"/>
  <c r="Z210" i="2"/>
  <c r="AA210" i="2" s="1"/>
  <c r="Y211" i="2"/>
  <c r="Z211" i="2"/>
  <c r="AA211" i="2" s="1"/>
  <c r="Y212" i="2"/>
  <c r="Z212" i="2"/>
  <c r="AA212" i="2" s="1"/>
  <c r="Y213" i="2"/>
  <c r="Z213" i="2"/>
  <c r="AA213" i="2" s="1"/>
  <c r="Y214" i="2"/>
  <c r="Z214" i="2"/>
  <c r="AA214" i="2" s="1"/>
  <c r="Y215" i="2"/>
  <c r="Z215" i="2"/>
  <c r="AA215" i="2" s="1"/>
  <c r="Y216" i="2"/>
  <c r="Z216" i="2"/>
  <c r="AA216" i="2" s="1"/>
  <c r="Y217" i="2"/>
  <c r="Z217" i="2"/>
  <c r="AA217" i="2" s="1"/>
  <c r="Y218" i="2"/>
  <c r="Z218" i="2"/>
  <c r="AA218" i="2" s="1"/>
  <c r="Y219" i="2"/>
  <c r="Z219" i="2"/>
  <c r="AA219" i="2" s="1"/>
  <c r="Y220" i="2"/>
  <c r="Z220" i="2"/>
  <c r="AA220" i="2" s="1"/>
  <c r="Y221" i="2"/>
  <c r="Z221" i="2"/>
  <c r="AA221" i="2" s="1"/>
  <c r="Y222" i="2"/>
  <c r="Z222" i="2"/>
  <c r="AA222" i="2" s="1"/>
  <c r="Y223" i="2"/>
  <c r="Z223" i="2"/>
  <c r="AA223" i="2" s="1"/>
  <c r="Y224" i="2"/>
  <c r="Z224" i="2"/>
  <c r="AA224" i="2" s="1"/>
  <c r="Y225" i="2"/>
  <c r="Z225" i="2"/>
  <c r="AA225" i="2" s="1"/>
  <c r="Y226" i="2"/>
  <c r="Z226" i="2"/>
  <c r="AA226" i="2" s="1"/>
  <c r="Y227" i="2"/>
  <c r="Z227" i="2"/>
  <c r="AA227" i="2" s="1"/>
  <c r="Y228" i="2"/>
  <c r="Z228" i="2"/>
  <c r="AA228" i="2" s="1"/>
  <c r="Y229" i="2"/>
  <c r="Z229" i="2"/>
  <c r="AA229" i="2"/>
  <c r="Y230" i="2"/>
  <c r="Z230" i="2"/>
  <c r="AA230" i="2" s="1"/>
  <c r="Y231" i="2"/>
  <c r="Z231" i="2"/>
  <c r="AA231" i="2" s="1"/>
  <c r="Y232" i="2"/>
  <c r="Z232" i="2"/>
  <c r="AA232" i="2" s="1"/>
  <c r="Y233" i="2"/>
  <c r="Z233" i="2"/>
  <c r="AA233" i="2" s="1"/>
  <c r="Y234" i="2"/>
  <c r="Z234" i="2"/>
  <c r="AA234" i="2" s="1"/>
  <c r="Y235" i="2"/>
  <c r="Z235" i="2"/>
  <c r="AA235" i="2" s="1"/>
  <c r="Y236" i="2"/>
  <c r="Z236" i="2"/>
  <c r="AA236" i="2" s="1"/>
  <c r="Y237" i="2"/>
  <c r="Z237" i="2"/>
  <c r="AA237" i="2" s="1"/>
  <c r="Y238" i="2"/>
  <c r="Z238" i="2"/>
  <c r="AA238" i="2" s="1"/>
  <c r="Y239" i="2"/>
  <c r="Z239" i="2"/>
  <c r="AA239" i="2" s="1"/>
  <c r="Y240" i="2"/>
  <c r="Z240" i="2"/>
  <c r="AA240" i="2" s="1"/>
  <c r="Y241" i="2"/>
  <c r="Z241" i="2"/>
  <c r="AA241" i="2" s="1"/>
  <c r="Y242" i="2"/>
  <c r="Z242" i="2"/>
  <c r="AA242" i="2" s="1"/>
  <c r="Y243" i="2"/>
  <c r="Z243" i="2"/>
  <c r="AA243" i="2" s="1"/>
  <c r="Y244" i="2"/>
  <c r="Z244" i="2"/>
  <c r="AA244" i="2" s="1"/>
  <c r="Y245" i="2"/>
  <c r="Z245" i="2"/>
  <c r="AA245" i="2" s="1"/>
  <c r="Y246" i="2"/>
  <c r="Z246" i="2"/>
  <c r="AA246" i="2" s="1"/>
  <c r="Y247" i="2"/>
  <c r="Z247" i="2"/>
  <c r="AA247" i="2" s="1"/>
  <c r="Y248" i="2"/>
  <c r="Z248" i="2"/>
  <c r="AA248" i="2" s="1"/>
  <c r="Y249" i="2"/>
  <c r="Z249" i="2"/>
  <c r="AA249" i="2" s="1"/>
  <c r="Y250" i="2"/>
  <c r="Z250" i="2"/>
  <c r="AA250" i="2" s="1"/>
  <c r="Y251" i="2"/>
  <c r="Z251" i="2"/>
  <c r="AA251" i="2" s="1"/>
  <c r="Y252" i="2"/>
  <c r="Z252" i="2"/>
  <c r="AA252" i="2" s="1"/>
  <c r="Y253" i="2"/>
  <c r="Z253" i="2"/>
  <c r="AA253" i="2" s="1"/>
  <c r="Y254" i="2"/>
  <c r="Z254" i="2"/>
  <c r="AA254" i="2" s="1"/>
  <c r="Y255" i="2"/>
  <c r="Z255" i="2"/>
  <c r="AA255" i="2" s="1"/>
  <c r="Y256" i="2"/>
  <c r="Z256" i="2"/>
  <c r="AA256" i="2" s="1"/>
  <c r="Y257" i="2"/>
  <c r="Z257" i="2"/>
  <c r="AA257" i="2" s="1"/>
  <c r="Y258" i="2"/>
  <c r="Z258" i="2"/>
  <c r="AA258" i="2" s="1"/>
  <c r="Y259" i="2"/>
  <c r="Z259" i="2"/>
  <c r="AA259" i="2" s="1"/>
  <c r="Y260" i="2"/>
  <c r="Z260" i="2"/>
  <c r="AA260" i="2" s="1"/>
  <c r="Y261" i="2"/>
  <c r="Z261" i="2"/>
  <c r="AA261" i="2" s="1"/>
  <c r="Y262" i="2"/>
  <c r="Z262" i="2"/>
  <c r="AA262" i="2" s="1"/>
  <c r="Y263" i="2"/>
  <c r="Z263" i="2"/>
  <c r="AA263" i="2" s="1"/>
  <c r="Y264" i="2"/>
  <c r="Z264" i="2"/>
  <c r="AA264" i="2" s="1"/>
  <c r="Y265" i="2"/>
  <c r="Z265" i="2"/>
  <c r="AA265" i="2" s="1"/>
  <c r="Y266" i="2"/>
  <c r="Z266" i="2"/>
  <c r="AA266" i="2" s="1"/>
  <c r="Y267" i="2"/>
  <c r="Z267" i="2"/>
  <c r="AA267" i="2" s="1"/>
  <c r="Y268" i="2"/>
  <c r="Z268" i="2"/>
  <c r="AA268" i="2" s="1"/>
  <c r="Y269" i="2"/>
  <c r="Z269" i="2"/>
  <c r="AA269" i="2"/>
  <c r="Y270" i="2"/>
  <c r="Z270" i="2"/>
  <c r="AA270" i="2" s="1"/>
  <c r="Y271" i="2"/>
  <c r="Z271" i="2"/>
  <c r="AA271" i="2" s="1"/>
  <c r="Y272" i="2"/>
  <c r="Z272" i="2"/>
  <c r="AA272" i="2" s="1"/>
  <c r="Y273" i="2"/>
  <c r="Z273" i="2"/>
  <c r="AA273" i="2" s="1"/>
  <c r="Y274" i="2"/>
  <c r="Z274" i="2"/>
  <c r="AA274" i="2" s="1"/>
  <c r="Y275" i="2"/>
  <c r="Z275" i="2"/>
  <c r="AA275" i="2" s="1"/>
  <c r="Y276" i="2"/>
  <c r="Z276" i="2"/>
  <c r="AA276" i="2" s="1"/>
  <c r="Y277" i="2"/>
  <c r="Z277" i="2"/>
  <c r="AA277" i="2" s="1"/>
  <c r="Y278" i="2"/>
  <c r="Z278" i="2"/>
  <c r="AA278" i="2" s="1"/>
  <c r="Y279" i="2"/>
  <c r="Z279" i="2"/>
  <c r="AA279" i="2" s="1"/>
  <c r="Y280" i="2"/>
  <c r="Z280" i="2"/>
  <c r="AA280" i="2"/>
  <c r="Y281" i="2"/>
  <c r="Z281" i="2"/>
  <c r="AA281" i="2" s="1"/>
  <c r="Y282" i="2"/>
  <c r="Z282" i="2"/>
  <c r="AA282" i="2" s="1"/>
  <c r="Y283" i="2"/>
  <c r="Z283" i="2"/>
  <c r="AA283" i="2" s="1"/>
  <c r="Y284" i="2"/>
  <c r="Z284" i="2"/>
  <c r="AA284" i="2" s="1"/>
  <c r="Y285" i="2"/>
  <c r="Z285" i="2"/>
  <c r="AA285" i="2" s="1"/>
  <c r="Y286" i="2"/>
  <c r="Z286" i="2"/>
  <c r="AA286" i="2" s="1"/>
  <c r="Y287" i="2"/>
  <c r="Z287" i="2"/>
  <c r="AA287" i="2" s="1"/>
  <c r="Y288" i="2"/>
  <c r="Z288" i="2"/>
  <c r="AA288" i="2" s="1"/>
  <c r="Y289" i="2"/>
  <c r="Z289" i="2"/>
  <c r="AA289" i="2" s="1"/>
  <c r="Y290" i="2"/>
  <c r="Z290" i="2"/>
  <c r="AA290" i="2" s="1"/>
  <c r="Y291" i="2"/>
  <c r="Z291" i="2"/>
  <c r="AA291" i="2" s="1"/>
  <c r="Y292" i="2"/>
  <c r="Z292" i="2"/>
  <c r="AA292" i="2" s="1"/>
  <c r="Y293" i="2"/>
  <c r="Z293" i="2"/>
  <c r="AA293" i="2" s="1"/>
  <c r="Y294" i="2"/>
  <c r="Z294" i="2"/>
  <c r="AA294" i="2" s="1"/>
  <c r="Y295" i="2"/>
  <c r="Z295" i="2"/>
  <c r="AA295" i="2" s="1"/>
  <c r="Y296" i="2"/>
  <c r="Z296" i="2"/>
  <c r="AA296" i="2" s="1"/>
  <c r="Y297" i="2"/>
  <c r="Z297" i="2"/>
  <c r="AA297" i="2" s="1"/>
  <c r="Y298" i="2"/>
  <c r="Z298" i="2"/>
  <c r="AA298" i="2" s="1"/>
  <c r="Y299" i="2"/>
  <c r="Z299" i="2"/>
  <c r="AA299" i="2" s="1"/>
  <c r="Y300" i="2"/>
  <c r="Z300" i="2"/>
  <c r="AA300" i="2" s="1"/>
  <c r="Y301" i="2"/>
  <c r="Z301" i="2"/>
  <c r="AA301" i="2" s="1"/>
  <c r="Y302" i="2"/>
  <c r="Z302" i="2"/>
  <c r="AA302" i="2" s="1"/>
  <c r="Y303" i="2"/>
  <c r="Z303" i="2"/>
  <c r="AA303" i="2"/>
  <c r="Y304" i="2"/>
  <c r="Z304" i="2"/>
  <c r="AA304" i="2" s="1"/>
  <c r="Y305" i="2"/>
  <c r="Z305" i="2"/>
  <c r="AA305" i="2" s="1"/>
  <c r="Y306" i="2"/>
  <c r="Z306" i="2"/>
  <c r="AA306" i="2" s="1"/>
  <c r="Y307" i="2"/>
  <c r="Z307" i="2"/>
  <c r="AA307" i="2" s="1"/>
  <c r="Y308" i="2"/>
  <c r="Z308" i="2"/>
  <c r="AA308" i="2" s="1"/>
  <c r="Y309" i="2"/>
  <c r="Z309" i="2"/>
  <c r="AA309" i="2" s="1"/>
  <c r="Y310" i="2"/>
  <c r="Z310" i="2"/>
  <c r="AA310" i="2" s="1"/>
  <c r="Y311" i="2"/>
  <c r="Z311" i="2"/>
  <c r="AA311" i="2" s="1"/>
  <c r="Y312" i="2"/>
  <c r="Z312" i="2"/>
  <c r="AA312" i="2" s="1"/>
  <c r="Y313" i="2"/>
  <c r="Z313" i="2"/>
  <c r="AA313" i="2" s="1"/>
  <c r="Y314" i="2"/>
  <c r="Z314" i="2"/>
  <c r="AA314" i="2" s="1"/>
  <c r="Y315" i="2"/>
  <c r="Z315" i="2"/>
  <c r="AA315" i="2" s="1"/>
  <c r="Y316" i="2"/>
  <c r="Z316" i="2"/>
  <c r="AA316" i="2" s="1"/>
  <c r="Y317" i="2"/>
  <c r="Z317" i="2"/>
  <c r="AA317" i="2" s="1"/>
  <c r="Y318" i="2"/>
  <c r="Z318" i="2"/>
  <c r="AA318" i="2" s="1"/>
  <c r="Y319" i="2"/>
  <c r="Z319" i="2"/>
  <c r="AA319" i="2" s="1"/>
  <c r="Y320" i="2"/>
  <c r="Z320" i="2"/>
  <c r="AA320" i="2" s="1"/>
  <c r="Y321" i="2"/>
  <c r="Z321" i="2"/>
  <c r="AA321" i="2" s="1"/>
  <c r="Y322" i="2"/>
  <c r="Z322" i="2"/>
  <c r="AA322" i="2" s="1"/>
  <c r="Y323" i="2"/>
  <c r="Z323" i="2"/>
  <c r="AA323" i="2" s="1"/>
  <c r="Y324" i="2"/>
  <c r="Z324" i="2"/>
  <c r="AA324" i="2" s="1"/>
  <c r="Y325" i="2"/>
  <c r="Z325" i="2"/>
  <c r="AA325" i="2" s="1"/>
  <c r="Y326" i="2"/>
  <c r="Z326" i="2"/>
  <c r="AA326" i="2" s="1"/>
  <c r="Y327" i="2"/>
  <c r="Z327" i="2"/>
  <c r="AA327" i="2" s="1"/>
  <c r="Y328" i="2"/>
  <c r="Z328" i="2"/>
  <c r="AA328" i="2" s="1"/>
  <c r="Y329" i="2"/>
  <c r="Z329" i="2"/>
  <c r="AA329" i="2" s="1"/>
  <c r="Y330" i="2"/>
  <c r="Z330" i="2"/>
  <c r="AA330" i="2" s="1"/>
  <c r="Y331" i="2"/>
  <c r="Z331" i="2"/>
  <c r="AA331" i="2" s="1"/>
  <c r="Y332" i="2"/>
  <c r="Z332" i="2"/>
  <c r="AA332" i="2" s="1"/>
  <c r="Y333" i="2"/>
  <c r="Z333" i="2"/>
  <c r="AA333" i="2" s="1"/>
  <c r="Y334" i="2"/>
  <c r="Z334" i="2"/>
  <c r="AA334" i="2" s="1"/>
  <c r="Y335" i="2"/>
  <c r="Z335" i="2"/>
  <c r="AA335" i="2" s="1"/>
  <c r="Y336" i="2"/>
  <c r="Z336" i="2"/>
  <c r="AA336" i="2" s="1"/>
  <c r="Y337" i="2"/>
  <c r="Z337" i="2"/>
  <c r="AA337" i="2" s="1"/>
  <c r="Y338" i="2"/>
  <c r="Z338" i="2"/>
  <c r="AA338" i="2" s="1"/>
  <c r="Y339" i="2"/>
  <c r="Z339" i="2"/>
  <c r="AA339" i="2" s="1"/>
  <c r="Y340" i="2"/>
  <c r="Z340" i="2"/>
  <c r="AA340" i="2" s="1"/>
  <c r="Y341" i="2"/>
  <c r="Z341" i="2"/>
  <c r="AA341" i="2" s="1"/>
  <c r="Y342" i="2"/>
  <c r="Z342" i="2"/>
  <c r="AA342" i="2" s="1"/>
  <c r="Y343" i="2"/>
  <c r="Z343" i="2"/>
  <c r="AA343" i="2" s="1"/>
  <c r="Y344" i="2"/>
  <c r="Z344" i="2"/>
  <c r="AA344" i="2" s="1"/>
  <c r="Y345" i="2"/>
  <c r="Z345" i="2"/>
  <c r="AA345" i="2" s="1"/>
  <c r="Y346" i="2"/>
  <c r="Z346" i="2"/>
  <c r="AA346" i="2" s="1"/>
  <c r="Y347" i="2"/>
  <c r="Z347" i="2"/>
  <c r="AA347" i="2" s="1"/>
  <c r="Y348" i="2"/>
  <c r="Z348" i="2"/>
  <c r="AA348" i="2" s="1"/>
  <c r="Y349" i="2"/>
  <c r="Z349" i="2"/>
  <c r="AA349" i="2" s="1"/>
  <c r="Y350" i="2"/>
  <c r="Z350" i="2"/>
  <c r="AA350" i="2" s="1"/>
  <c r="Y351" i="2"/>
  <c r="Z351" i="2"/>
  <c r="AA351" i="2"/>
  <c r="Y352" i="2"/>
  <c r="Z352" i="2"/>
  <c r="AA352" i="2" s="1"/>
  <c r="Y353" i="2"/>
  <c r="Z353" i="2"/>
  <c r="AA353" i="2" s="1"/>
  <c r="Y354" i="2"/>
  <c r="Z354" i="2"/>
  <c r="AA354" i="2" s="1"/>
  <c r="Y355" i="2"/>
  <c r="Z355" i="2"/>
  <c r="AA355" i="2" s="1"/>
  <c r="Y356" i="2"/>
  <c r="Z356" i="2"/>
  <c r="AA356" i="2" s="1"/>
  <c r="Y357" i="2"/>
  <c r="Z357" i="2"/>
  <c r="AA357" i="2" s="1"/>
  <c r="Y358" i="2"/>
  <c r="Z358" i="2"/>
  <c r="AA358" i="2" s="1"/>
  <c r="Y359" i="2"/>
  <c r="Z359" i="2"/>
  <c r="AA359" i="2" s="1"/>
  <c r="Y360" i="2"/>
  <c r="Z360" i="2"/>
  <c r="AA360" i="2" s="1"/>
  <c r="Y361" i="2"/>
  <c r="Z361" i="2"/>
  <c r="AA361" i="2" s="1"/>
  <c r="Y362" i="2"/>
  <c r="Z362" i="2"/>
  <c r="AA362" i="2" s="1"/>
  <c r="Y363" i="2"/>
  <c r="Z363" i="2"/>
  <c r="AA363" i="2" s="1"/>
  <c r="Y364" i="2"/>
  <c r="Z364" i="2"/>
  <c r="AA364" i="2" s="1"/>
  <c r="Y365" i="2"/>
  <c r="Z365" i="2"/>
  <c r="AA365" i="2" s="1"/>
  <c r="Y366" i="2"/>
  <c r="Z366" i="2"/>
  <c r="AA366" i="2" s="1"/>
  <c r="Y367" i="2"/>
  <c r="Z367" i="2"/>
  <c r="AA367" i="2" s="1"/>
  <c r="Y368" i="2"/>
  <c r="Z368" i="2"/>
  <c r="AA368" i="2" s="1"/>
  <c r="Y369" i="2"/>
  <c r="Z369" i="2"/>
  <c r="AA369" i="2" s="1"/>
  <c r="Y370" i="2"/>
  <c r="Z370" i="2"/>
  <c r="AA370" i="2" s="1"/>
  <c r="Y371" i="2"/>
  <c r="Z371" i="2"/>
  <c r="AA371" i="2" s="1"/>
  <c r="Y372" i="2"/>
  <c r="Z372" i="2"/>
  <c r="AA372" i="2" s="1"/>
  <c r="Y373" i="2"/>
  <c r="Z373" i="2"/>
  <c r="AA373" i="2" s="1"/>
  <c r="Y374" i="2"/>
  <c r="Z374" i="2"/>
  <c r="AA374" i="2" s="1"/>
  <c r="Y375" i="2"/>
  <c r="Z375" i="2"/>
  <c r="AA375" i="2" s="1"/>
  <c r="Y376" i="2"/>
  <c r="Z376" i="2"/>
  <c r="AA376" i="2" s="1"/>
  <c r="Y377" i="2"/>
  <c r="Z377" i="2"/>
  <c r="AA377" i="2" s="1"/>
  <c r="Y378" i="2"/>
  <c r="Z378" i="2"/>
  <c r="AA378" i="2" s="1"/>
  <c r="Y379" i="2"/>
  <c r="Z379" i="2"/>
  <c r="AA379" i="2" s="1"/>
  <c r="Y380" i="2"/>
  <c r="Z380" i="2"/>
  <c r="AA380" i="2" s="1"/>
  <c r="Y381" i="2"/>
  <c r="Z381" i="2"/>
  <c r="AA381" i="2" s="1"/>
  <c r="Y382" i="2"/>
  <c r="Z382" i="2"/>
  <c r="AA382" i="2" s="1"/>
  <c r="Y383" i="2"/>
  <c r="Z383" i="2"/>
  <c r="AA383" i="2" s="1"/>
  <c r="Y384" i="2"/>
  <c r="Z384" i="2"/>
  <c r="AA384" i="2" s="1"/>
  <c r="Y385" i="2"/>
  <c r="Z385" i="2"/>
  <c r="AA385" i="2" s="1"/>
  <c r="Y386" i="2"/>
  <c r="Z386" i="2"/>
  <c r="AA386" i="2" s="1"/>
  <c r="Y387" i="2"/>
  <c r="Z387" i="2"/>
  <c r="AA387" i="2" s="1"/>
  <c r="Y388" i="2"/>
  <c r="Z388" i="2"/>
  <c r="AA388" i="2" s="1"/>
  <c r="Y389" i="2"/>
  <c r="Z389" i="2"/>
  <c r="AA389" i="2" s="1"/>
  <c r="Y390" i="2"/>
  <c r="Z390" i="2"/>
  <c r="AA390" i="2" s="1"/>
  <c r="Y391" i="2"/>
  <c r="Z391" i="2"/>
  <c r="AA391" i="2" s="1"/>
  <c r="Y392" i="2"/>
  <c r="Z392" i="2"/>
  <c r="AA392" i="2" s="1"/>
  <c r="Y393" i="2"/>
  <c r="Z393" i="2"/>
  <c r="AA393" i="2" s="1"/>
  <c r="Y394" i="2"/>
  <c r="Z394" i="2"/>
  <c r="AA394" i="2" s="1"/>
  <c r="Y395" i="2"/>
  <c r="Z395" i="2"/>
  <c r="AA395" i="2" s="1"/>
  <c r="Y396" i="2"/>
  <c r="Z396" i="2"/>
  <c r="AA396" i="2" s="1"/>
  <c r="Y397" i="2"/>
  <c r="Z397" i="2"/>
  <c r="AA397" i="2" s="1"/>
  <c r="Y398" i="2"/>
  <c r="Z398" i="2"/>
  <c r="AA398" i="2" s="1"/>
  <c r="Y399" i="2"/>
  <c r="Z399" i="2"/>
  <c r="AA399" i="2" s="1"/>
  <c r="Y400" i="2"/>
  <c r="Z400" i="2"/>
  <c r="AA400" i="2" s="1"/>
  <c r="Y401" i="2"/>
  <c r="Z401" i="2"/>
  <c r="AA401" i="2" s="1"/>
  <c r="Y402" i="2"/>
  <c r="Z402" i="2"/>
  <c r="AA402" i="2" s="1"/>
  <c r="Y403" i="2"/>
  <c r="Z403" i="2"/>
  <c r="AA403" i="2" s="1"/>
  <c r="Y404" i="2"/>
  <c r="Z404" i="2"/>
  <c r="AA404" i="2" s="1"/>
  <c r="Y405" i="2"/>
  <c r="Z405" i="2"/>
  <c r="AA405" i="2" s="1"/>
  <c r="Y406" i="2"/>
  <c r="Z406" i="2"/>
  <c r="AA406" i="2"/>
  <c r="Y407" i="2"/>
  <c r="Z407" i="2"/>
  <c r="AA407" i="2" s="1"/>
  <c r="Y408" i="2"/>
  <c r="Z408" i="2"/>
  <c r="AA408" i="2" s="1"/>
  <c r="Y409" i="2"/>
  <c r="Z409" i="2"/>
  <c r="AA409" i="2" s="1"/>
  <c r="Y410" i="2"/>
  <c r="Z410" i="2"/>
  <c r="AA410" i="2" s="1"/>
  <c r="Y411" i="2"/>
  <c r="Z411" i="2"/>
  <c r="AA411" i="2" s="1"/>
  <c r="Y412" i="2"/>
  <c r="Z412" i="2"/>
  <c r="AA412" i="2" s="1"/>
  <c r="Y413" i="2"/>
  <c r="Z413" i="2"/>
  <c r="AA413" i="2" s="1"/>
  <c r="Y414" i="2"/>
  <c r="Z414" i="2"/>
  <c r="AA414" i="2" s="1"/>
  <c r="Y415" i="2"/>
  <c r="Z415" i="2"/>
  <c r="AA415" i="2" s="1"/>
  <c r="Y416" i="2"/>
  <c r="Z416" i="2"/>
  <c r="AA416" i="2" s="1"/>
  <c r="Y417" i="2"/>
  <c r="Z417" i="2"/>
  <c r="AA417" i="2" s="1"/>
  <c r="Y418" i="2"/>
  <c r="Z418" i="2"/>
  <c r="AA418" i="2" s="1"/>
  <c r="Y419" i="2"/>
  <c r="Z419" i="2"/>
  <c r="AA419" i="2" s="1"/>
  <c r="Y420" i="2"/>
  <c r="Z420" i="2"/>
  <c r="AA420" i="2" s="1"/>
  <c r="Y421" i="2"/>
  <c r="Z421" i="2"/>
  <c r="AA421" i="2" s="1"/>
  <c r="Y422" i="2"/>
  <c r="Z422" i="2"/>
  <c r="AA422" i="2" s="1"/>
  <c r="Y423" i="2"/>
  <c r="Z423" i="2"/>
  <c r="AA423" i="2"/>
  <c r="Y424" i="2"/>
  <c r="Z424" i="2"/>
  <c r="AA424" i="2" s="1"/>
  <c r="Y425" i="2"/>
  <c r="Z425" i="2"/>
  <c r="AA425" i="2" s="1"/>
  <c r="Y426" i="2"/>
  <c r="Z426" i="2"/>
  <c r="AA426" i="2" s="1"/>
  <c r="Y427" i="2"/>
  <c r="Z427" i="2"/>
  <c r="AA427" i="2" s="1"/>
  <c r="Y428" i="2"/>
  <c r="Z428" i="2"/>
  <c r="AA428" i="2" s="1"/>
  <c r="Y429" i="2"/>
  <c r="Z429" i="2"/>
  <c r="AA429" i="2" s="1"/>
  <c r="Y430" i="2"/>
  <c r="Z430" i="2"/>
  <c r="AA430" i="2" s="1"/>
  <c r="Y431" i="2"/>
  <c r="Z431" i="2"/>
  <c r="AA431" i="2" s="1"/>
  <c r="Y432" i="2"/>
  <c r="Z432" i="2"/>
  <c r="AA432" i="2" s="1"/>
  <c r="Y433" i="2"/>
  <c r="Z433" i="2"/>
  <c r="AA433" i="2" s="1"/>
  <c r="Y434" i="2"/>
  <c r="Z434" i="2"/>
  <c r="AA434" i="2" s="1"/>
  <c r="Y435" i="2"/>
  <c r="Z435" i="2"/>
  <c r="AA435" i="2" s="1"/>
  <c r="Y436" i="2"/>
  <c r="Z436" i="2"/>
  <c r="AA436" i="2" s="1"/>
  <c r="Y437" i="2"/>
  <c r="Z437" i="2"/>
  <c r="AA437" i="2" s="1"/>
  <c r="Y438" i="2"/>
  <c r="Z438" i="2"/>
  <c r="AA438" i="2" s="1"/>
  <c r="Y439" i="2"/>
  <c r="Z439" i="2"/>
  <c r="AA439" i="2" s="1"/>
  <c r="Y440" i="2"/>
  <c r="Z440" i="2"/>
  <c r="AA440" i="2" s="1"/>
  <c r="Y441" i="2"/>
  <c r="Z441" i="2"/>
  <c r="AA441" i="2" s="1"/>
  <c r="Y442" i="2"/>
  <c r="Z442" i="2"/>
  <c r="AA442" i="2" s="1"/>
  <c r="Y443" i="2"/>
  <c r="Z443" i="2"/>
  <c r="AA443" i="2" s="1"/>
  <c r="Y444" i="2"/>
  <c r="Z444" i="2"/>
  <c r="AA444" i="2" s="1"/>
  <c r="Y445" i="2"/>
  <c r="Z445" i="2"/>
  <c r="AA445" i="2" s="1"/>
  <c r="Y446" i="2"/>
  <c r="Z446" i="2"/>
  <c r="AA446" i="2" s="1"/>
  <c r="Y447" i="2"/>
  <c r="Z447" i="2"/>
  <c r="AA447" i="2" s="1"/>
  <c r="Y448" i="2"/>
  <c r="Z448" i="2"/>
  <c r="AA448" i="2" s="1"/>
  <c r="Y449" i="2"/>
  <c r="Z449" i="2"/>
  <c r="AA449" i="2" s="1"/>
  <c r="Y450" i="2"/>
  <c r="Z450" i="2"/>
  <c r="AA450" i="2" s="1"/>
  <c r="Y451" i="2"/>
  <c r="Z451" i="2"/>
  <c r="AA451" i="2" s="1"/>
  <c r="Y452" i="2"/>
  <c r="Z452" i="2"/>
  <c r="AA452" i="2" s="1"/>
  <c r="Y453" i="2"/>
  <c r="Z453" i="2"/>
  <c r="AA453" i="2" s="1"/>
  <c r="Y454" i="2"/>
  <c r="Z454" i="2"/>
  <c r="AA454" i="2" s="1"/>
  <c r="Y455" i="2"/>
  <c r="Z455" i="2"/>
  <c r="AA455" i="2" s="1"/>
  <c r="Y456" i="2"/>
  <c r="Z456" i="2"/>
  <c r="AA456" i="2" s="1"/>
  <c r="Y457" i="2"/>
  <c r="Z457" i="2"/>
  <c r="AA457" i="2" s="1"/>
  <c r="Y458" i="2"/>
  <c r="Z458" i="2"/>
  <c r="AA458" i="2" s="1"/>
  <c r="Y459" i="2"/>
  <c r="Z459" i="2"/>
  <c r="AA459" i="2" s="1"/>
  <c r="Y460" i="2"/>
  <c r="Z460" i="2"/>
  <c r="AA460" i="2" s="1"/>
  <c r="Y461" i="2"/>
  <c r="Z461" i="2"/>
  <c r="AA461" i="2" s="1"/>
  <c r="Y462" i="2"/>
  <c r="Z462" i="2"/>
  <c r="AA462" i="2" s="1"/>
  <c r="Y463" i="2"/>
  <c r="Z463" i="2"/>
  <c r="AA463" i="2" s="1"/>
  <c r="Y464" i="2"/>
  <c r="Z464" i="2"/>
  <c r="AA464" i="2" s="1"/>
  <c r="Y465" i="2"/>
  <c r="Z465" i="2"/>
  <c r="AA465" i="2" s="1"/>
  <c r="Y466" i="2"/>
  <c r="Z466" i="2"/>
  <c r="AA466" i="2" s="1"/>
  <c r="Y467" i="2"/>
  <c r="Z467" i="2"/>
  <c r="AA467" i="2" s="1"/>
  <c r="Y468" i="2"/>
  <c r="Z468" i="2"/>
  <c r="AA468" i="2" s="1"/>
  <c r="Y469" i="2"/>
  <c r="Z469" i="2"/>
  <c r="AA469" i="2" s="1"/>
  <c r="Y470" i="2"/>
  <c r="Z470" i="2"/>
  <c r="AA470" i="2" s="1"/>
  <c r="Y471" i="2"/>
  <c r="Z471" i="2"/>
  <c r="AA471" i="2" s="1"/>
  <c r="Y472" i="2"/>
  <c r="Z472" i="2"/>
  <c r="AA472" i="2" s="1"/>
  <c r="Y473" i="2"/>
  <c r="Z473" i="2"/>
  <c r="AA473" i="2" s="1"/>
  <c r="Y474" i="2"/>
  <c r="Z474" i="2"/>
  <c r="AA474" i="2" s="1"/>
  <c r="Y475" i="2"/>
  <c r="Z475" i="2"/>
  <c r="AA475" i="2" s="1"/>
  <c r="Y476" i="2"/>
  <c r="Z476" i="2"/>
  <c r="AA476" i="2" s="1"/>
  <c r="Y477" i="2"/>
  <c r="Z477" i="2"/>
  <c r="AA477" i="2" s="1"/>
  <c r="Y478" i="2"/>
  <c r="Z478" i="2"/>
  <c r="AA478" i="2"/>
  <c r="Y479" i="2"/>
  <c r="Z479" i="2"/>
  <c r="AA479" i="2" s="1"/>
  <c r="Y480" i="2"/>
  <c r="Z480" i="2"/>
  <c r="AA480" i="2" s="1"/>
  <c r="Y481" i="2"/>
  <c r="Z481" i="2"/>
  <c r="AA481" i="2" s="1"/>
  <c r="Y482" i="2"/>
  <c r="Z482" i="2"/>
  <c r="AA482" i="2" s="1"/>
  <c r="Y483" i="2"/>
  <c r="Z483" i="2"/>
  <c r="AA483" i="2" s="1"/>
  <c r="Y484" i="2"/>
  <c r="Z484" i="2"/>
  <c r="AA484" i="2" s="1"/>
  <c r="Y485" i="2"/>
  <c r="Z485" i="2"/>
  <c r="AA485" i="2" s="1"/>
  <c r="Y486" i="2"/>
  <c r="Z486" i="2"/>
  <c r="AA486" i="2" s="1"/>
  <c r="Y487" i="2"/>
  <c r="Z487" i="2"/>
  <c r="AA487" i="2" s="1"/>
  <c r="Y488" i="2"/>
  <c r="Z488" i="2"/>
  <c r="AA488" i="2" s="1"/>
  <c r="Y489" i="2"/>
  <c r="Z489" i="2"/>
  <c r="AA489" i="2" s="1"/>
  <c r="Y490" i="2"/>
  <c r="Z490" i="2"/>
  <c r="AA490" i="2" s="1"/>
  <c r="Y491" i="2"/>
  <c r="Z491" i="2"/>
  <c r="AA491" i="2" s="1"/>
  <c r="Y492" i="2"/>
  <c r="Z492" i="2"/>
  <c r="AA492" i="2" s="1"/>
  <c r="Y493" i="2"/>
  <c r="Z493" i="2"/>
  <c r="AA493" i="2" s="1"/>
  <c r="Y494" i="2"/>
  <c r="Z494" i="2"/>
  <c r="AA494" i="2" s="1"/>
  <c r="Y495" i="2"/>
  <c r="Z495" i="2"/>
  <c r="AA495" i="2" s="1"/>
  <c r="Y496" i="2"/>
  <c r="Z496" i="2"/>
  <c r="AA496" i="2" s="1"/>
  <c r="Y497" i="2"/>
  <c r="Z497" i="2"/>
  <c r="AA497" i="2" s="1"/>
  <c r="Y498" i="2"/>
  <c r="Z498" i="2"/>
  <c r="AA498" i="2" s="1"/>
  <c r="Y499" i="2"/>
  <c r="Z499" i="2"/>
  <c r="AA499" i="2" s="1"/>
  <c r="Y500" i="2"/>
  <c r="Z500" i="2"/>
  <c r="AA500" i="2"/>
  <c r="Y501" i="2"/>
  <c r="Z501" i="2"/>
  <c r="AA501" i="2" s="1"/>
  <c r="Y502" i="2"/>
  <c r="Z502" i="2"/>
  <c r="AA502" i="2" s="1"/>
  <c r="Y503" i="2"/>
  <c r="Z503" i="2"/>
  <c r="AA503" i="2" s="1"/>
  <c r="Y504" i="2"/>
  <c r="Z504" i="2"/>
  <c r="AA504" i="2" s="1"/>
  <c r="Y505" i="2"/>
  <c r="Z505" i="2"/>
  <c r="AA505" i="2" s="1"/>
  <c r="Y506" i="2"/>
  <c r="Z506" i="2"/>
  <c r="AA506" i="2" s="1"/>
  <c r="Y507" i="2"/>
  <c r="Z507" i="2"/>
  <c r="AA507" i="2" s="1"/>
  <c r="Y508" i="2"/>
  <c r="Z508" i="2"/>
  <c r="AA508" i="2" s="1"/>
  <c r="Y509" i="2"/>
  <c r="Z509" i="2"/>
  <c r="AA509" i="2" s="1"/>
  <c r="Y510" i="2"/>
  <c r="Z510" i="2"/>
  <c r="AA510" i="2" s="1"/>
  <c r="Y511" i="2"/>
  <c r="Z511" i="2"/>
  <c r="AA511" i="2" s="1"/>
  <c r="Y512" i="2"/>
  <c r="Z512" i="2"/>
  <c r="AA512" i="2" s="1"/>
  <c r="Y513" i="2"/>
  <c r="Z513" i="2"/>
  <c r="AA513" i="2" s="1"/>
  <c r="Y514" i="2"/>
  <c r="Z514" i="2"/>
  <c r="AA514" i="2" s="1"/>
  <c r="Y515" i="2"/>
  <c r="Z515" i="2"/>
  <c r="AA515" i="2" s="1"/>
  <c r="Y516" i="2"/>
  <c r="Z516" i="2"/>
  <c r="AA516" i="2" s="1"/>
  <c r="Y517" i="2"/>
  <c r="Z517" i="2"/>
  <c r="AA517" i="2" s="1"/>
  <c r="Y518" i="2"/>
  <c r="Z518" i="2"/>
  <c r="AA518" i="2"/>
  <c r="Y519" i="2"/>
  <c r="Z519" i="2"/>
  <c r="AA519" i="2" s="1"/>
  <c r="Y520" i="2"/>
  <c r="Z520" i="2"/>
  <c r="AA520" i="2" s="1"/>
  <c r="Y521" i="2"/>
  <c r="Z521" i="2"/>
  <c r="AA521" i="2" s="1"/>
  <c r="Y522" i="2"/>
  <c r="Z522" i="2"/>
  <c r="AA522" i="2" s="1"/>
  <c r="Y523" i="2"/>
  <c r="Z523" i="2"/>
  <c r="AA523" i="2" s="1"/>
  <c r="Y524" i="2"/>
  <c r="Z524" i="2"/>
  <c r="AA524" i="2" s="1"/>
  <c r="Y525" i="2"/>
  <c r="Z525" i="2"/>
  <c r="AA525" i="2" s="1"/>
  <c r="Y526" i="2"/>
  <c r="Z526" i="2"/>
  <c r="AA526" i="2" s="1"/>
  <c r="Y527" i="2"/>
  <c r="Z527" i="2"/>
  <c r="AA527" i="2" s="1"/>
  <c r="Y528" i="2"/>
  <c r="Z528" i="2"/>
  <c r="AA528" i="2" s="1"/>
  <c r="Y529" i="2"/>
  <c r="Z529" i="2"/>
  <c r="AA529" i="2" s="1"/>
  <c r="Y530" i="2"/>
  <c r="Z530" i="2"/>
  <c r="AA530" i="2" s="1"/>
  <c r="Y531" i="2"/>
  <c r="Z531" i="2"/>
  <c r="AA531" i="2" s="1"/>
  <c r="Y532" i="2"/>
  <c r="Z532" i="2"/>
  <c r="AA532" i="2" s="1"/>
  <c r="Y533" i="2"/>
  <c r="Z533" i="2"/>
  <c r="AA533" i="2" s="1"/>
  <c r="Y534" i="2"/>
  <c r="Z534" i="2"/>
  <c r="AA534" i="2" s="1"/>
  <c r="Y535" i="2"/>
  <c r="Z535" i="2"/>
  <c r="AA535" i="2" s="1"/>
  <c r="Y536" i="2"/>
  <c r="Z536" i="2"/>
  <c r="AA536" i="2"/>
  <c r="Y537" i="2"/>
  <c r="Z537" i="2"/>
  <c r="AA537" i="2" s="1"/>
  <c r="Y538" i="2"/>
  <c r="Z538" i="2"/>
  <c r="AA538" i="2" s="1"/>
  <c r="Y539" i="2"/>
  <c r="Z539" i="2"/>
  <c r="AA539" i="2" s="1"/>
  <c r="Y540" i="2"/>
  <c r="Z540" i="2"/>
  <c r="AA540" i="2" s="1"/>
  <c r="Y541" i="2"/>
  <c r="Z541" i="2"/>
  <c r="AA541" i="2" s="1"/>
  <c r="Y542" i="2"/>
  <c r="Z542" i="2"/>
  <c r="AA542" i="2" s="1"/>
  <c r="Y543" i="2"/>
  <c r="Z543" i="2"/>
  <c r="AA543" i="2" s="1"/>
  <c r="Y544" i="2"/>
  <c r="Z544" i="2"/>
  <c r="AA544" i="2" s="1"/>
  <c r="Y545" i="2"/>
  <c r="Z545" i="2"/>
  <c r="AA545" i="2" s="1"/>
  <c r="Y546" i="2"/>
  <c r="Z546" i="2"/>
  <c r="AA546" i="2" s="1"/>
  <c r="Y547" i="2"/>
  <c r="Z547" i="2"/>
  <c r="AA547" i="2" s="1"/>
  <c r="Y548" i="2"/>
  <c r="Z548" i="2"/>
  <c r="AA548" i="2" s="1"/>
  <c r="Y549" i="2"/>
  <c r="Z549" i="2"/>
  <c r="AA549" i="2" s="1"/>
  <c r="Y550" i="2"/>
  <c r="Z550" i="2"/>
  <c r="AA550" i="2" s="1"/>
  <c r="Y551" i="2"/>
  <c r="Z551" i="2"/>
  <c r="AA551" i="2" s="1"/>
  <c r="Y552" i="2"/>
  <c r="Z552" i="2"/>
  <c r="AA552" i="2" s="1"/>
  <c r="Y553" i="2"/>
  <c r="Z553" i="2"/>
  <c r="AA553" i="2" s="1"/>
  <c r="Y554" i="2"/>
  <c r="Z554" i="2"/>
  <c r="AA554" i="2" s="1"/>
  <c r="Y555" i="2"/>
  <c r="Z555" i="2"/>
  <c r="AA555" i="2" s="1"/>
  <c r="Y556" i="2"/>
  <c r="Z556" i="2"/>
  <c r="AA556" i="2" s="1"/>
  <c r="Y557" i="2"/>
  <c r="Z557" i="2"/>
  <c r="AA557" i="2" s="1"/>
  <c r="Y558" i="2"/>
  <c r="Z558" i="2"/>
  <c r="AA558" i="2" s="1"/>
  <c r="Y559" i="2"/>
  <c r="Z559" i="2"/>
  <c r="AA559" i="2"/>
  <c r="Y560" i="2"/>
  <c r="Z560" i="2"/>
  <c r="AA560" i="2" s="1"/>
  <c r="Y561" i="2"/>
  <c r="Z561" i="2"/>
  <c r="AA561" i="2" s="1"/>
  <c r="Y562" i="2"/>
  <c r="Z562" i="2"/>
  <c r="AA562" i="2" s="1"/>
  <c r="Y563" i="2"/>
  <c r="Z563" i="2"/>
  <c r="AA563" i="2" s="1"/>
  <c r="Y564" i="2"/>
  <c r="Z564" i="2"/>
  <c r="AA564" i="2" s="1"/>
  <c r="Y565" i="2"/>
  <c r="Z565" i="2"/>
  <c r="AA565" i="2" s="1"/>
  <c r="Y566" i="2"/>
  <c r="Z566" i="2"/>
  <c r="AA566" i="2" s="1"/>
  <c r="Y567" i="2"/>
  <c r="Z567" i="2"/>
  <c r="AA567" i="2" s="1"/>
  <c r="Y568" i="2"/>
  <c r="Z568" i="2"/>
  <c r="AA568" i="2" s="1"/>
  <c r="Y569" i="2"/>
  <c r="Z569" i="2"/>
  <c r="AA569" i="2" s="1"/>
  <c r="Y570" i="2"/>
  <c r="Z570" i="2"/>
  <c r="AA570" i="2" s="1"/>
  <c r="Y571" i="2"/>
  <c r="Z571" i="2"/>
  <c r="AA571" i="2" s="1"/>
  <c r="Y572" i="2"/>
  <c r="Z572" i="2"/>
  <c r="AA572" i="2" s="1"/>
  <c r="Y573" i="2"/>
  <c r="Z573" i="2"/>
  <c r="AA573" i="2" s="1"/>
  <c r="Y574" i="2"/>
  <c r="Z574" i="2"/>
  <c r="AA574" i="2" s="1"/>
  <c r="Y575" i="2"/>
  <c r="Z575" i="2"/>
  <c r="AA575" i="2" s="1"/>
  <c r="Y576" i="2"/>
  <c r="Z576" i="2"/>
  <c r="AA576" i="2" s="1"/>
  <c r="Y577" i="2"/>
  <c r="Z577" i="2"/>
  <c r="AA577" i="2" s="1"/>
  <c r="Y578" i="2"/>
  <c r="Z578" i="2"/>
  <c r="AA578" i="2" s="1"/>
  <c r="Y579" i="2"/>
  <c r="Z579" i="2"/>
  <c r="AA579" i="2" s="1"/>
  <c r="Y580" i="2"/>
  <c r="Z580" i="2"/>
  <c r="AA580" i="2" s="1"/>
  <c r="Y581" i="2"/>
  <c r="Z581" i="2"/>
  <c r="AA581" i="2" s="1"/>
  <c r="Y582" i="2"/>
  <c r="Z582" i="2"/>
  <c r="AA582" i="2" s="1"/>
  <c r="Y583" i="2"/>
  <c r="Z583" i="2"/>
  <c r="AA583" i="2" s="1"/>
  <c r="Y584" i="2"/>
  <c r="Z584" i="2"/>
  <c r="AA584" i="2" s="1"/>
  <c r="Y585" i="2"/>
  <c r="Z585" i="2"/>
  <c r="AA585" i="2" s="1"/>
  <c r="Y586" i="2"/>
  <c r="Z586" i="2"/>
  <c r="AA586" i="2" s="1"/>
  <c r="Y587" i="2"/>
  <c r="Z587" i="2"/>
  <c r="AA587" i="2" s="1"/>
  <c r="Y588" i="2"/>
  <c r="Z588" i="2"/>
  <c r="AA588" i="2" s="1"/>
  <c r="Y589" i="2"/>
  <c r="Z589" i="2"/>
  <c r="AA589" i="2" s="1"/>
  <c r="Y590" i="2"/>
  <c r="Z590" i="2"/>
  <c r="AA590" i="2" s="1"/>
  <c r="Y591" i="2"/>
  <c r="Z591" i="2"/>
  <c r="AA591" i="2" s="1"/>
  <c r="Y592" i="2"/>
  <c r="Z592" i="2"/>
  <c r="AA592" i="2" s="1"/>
  <c r="Y593" i="2"/>
  <c r="Z593" i="2"/>
  <c r="AA593" i="2" s="1"/>
  <c r="Y594" i="2"/>
  <c r="Z594" i="2"/>
  <c r="AA594" i="2" s="1"/>
  <c r="Y595" i="2"/>
  <c r="Z595" i="2"/>
  <c r="AA595" i="2" s="1"/>
  <c r="Y596" i="2"/>
  <c r="Z596" i="2"/>
  <c r="AA596" i="2" s="1"/>
  <c r="Y597" i="2"/>
  <c r="Z597" i="2"/>
  <c r="AA597" i="2" s="1"/>
  <c r="Y598" i="2"/>
  <c r="Z598" i="2"/>
  <c r="AA598" i="2" s="1"/>
  <c r="Y599" i="2"/>
  <c r="Z599" i="2"/>
  <c r="AA599" i="2" s="1"/>
  <c r="Y600" i="2"/>
  <c r="Z600" i="2"/>
  <c r="AA600" i="2" s="1"/>
  <c r="Y601" i="2"/>
  <c r="Z601" i="2"/>
  <c r="AA601" i="2" s="1"/>
  <c r="Y602" i="2"/>
  <c r="Z602" i="2"/>
  <c r="AA602" i="2" s="1"/>
  <c r="Y603" i="2"/>
  <c r="Z603" i="2"/>
  <c r="AA603" i="2" s="1"/>
  <c r="Y604" i="2"/>
  <c r="Z604" i="2"/>
  <c r="AA604" i="2" s="1"/>
  <c r="Y605" i="2"/>
  <c r="Z605" i="2"/>
  <c r="AA605" i="2" s="1"/>
  <c r="Y606" i="2"/>
  <c r="Z606" i="2"/>
  <c r="AA606" i="2"/>
  <c r="Y607" i="2"/>
  <c r="Z607" i="2"/>
  <c r="AA607" i="2" s="1"/>
  <c r="Y608" i="2"/>
  <c r="Z608" i="2"/>
  <c r="AA608" i="2" s="1"/>
  <c r="Y609" i="2"/>
  <c r="Z609" i="2"/>
  <c r="AA609" i="2" s="1"/>
  <c r="Y610" i="2"/>
  <c r="Z610" i="2"/>
  <c r="AA610" i="2" s="1"/>
  <c r="Y611" i="2"/>
  <c r="Z611" i="2"/>
  <c r="AA611" i="2" s="1"/>
  <c r="Y612" i="2"/>
  <c r="Z612" i="2"/>
  <c r="AA612" i="2" s="1"/>
  <c r="Y613" i="2"/>
  <c r="Z613" i="2"/>
  <c r="AA613" i="2" s="1"/>
  <c r="Y614" i="2"/>
  <c r="Z614" i="2"/>
  <c r="AA614" i="2" s="1"/>
  <c r="Y615" i="2"/>
  <c r="Z615" i="2"/>
  <c r="AA615" i="2" s="1"/>
  <c r="Y616" i="2"/>
  <c r="Z616" i="2"/>
  <c r="AA616" i="2"/>
  <c r="Y617" i="2"/>
  <c r="Z617" i="2"/>
  <c r="AA617" i="2" s="1"/>
  <c r="Y618" i="2"/>
  <c r="Z618" i="2"/>
  <c r="AA618" i="2" s="1"/>
  <c r="Y619" i="2"/>
  <c r="Z619" i="2"/>
  <c r="AA619" i="2" s="1"/>
  <c r="Y620" i="2"/>
  <c r="Z620" i="2"/>
  <c r="AA620" i="2" s="1"/>
  <c r="Y621" i="2"/>
  <c r="Z621" i="2"/>
  <c r="AA621" i="2" s="1"/>
  <c r="Y622" i="2"/>
  <c r="Z622" i="2"/>
  <c r="AA622" i="2" s="1"/>
  <c r="Y623" i="2"/>
  <c r="Z623" i="2"/>
  <c r="AA623" i="2" s="1"/>
  <c r="Y624" i="2"/>
  <c r="Z624" i="2"/>
  <c r="AA624" i="2" s="1"/>
  <c r="Y625" i="2"/>
  <c r="Z625" i="2"/>
  <c r="AA625" i="2" s="1"/>
  <c r="Y626" i="2"/>
  <c r="Z626" i="2"/>
  <c r="AA626" i="2" s="1"/>
  <c r="Y627" i="2"/>
  <c r="Z627" i="2"/>
  <c r="AA627" i="2" s="1"/>
  <c r="Y628" i="2"/>
  <c r="Z628" i="2"/>
  <c r="AA628" i="2" s="1"/>
  <c r="Y629" i="2"/>
  <c r="Z629" i="2"/>
  <c r="AA629" i="2" s="1"/>
  <c r="Y630" i="2"/>
  <c r="Z630" i="2"/>
  <c r="AA630" i="2" s="1"/>
  <c r="Y631" i="2"/>
  <c r="Z631" i="2"/>
  <c r="AA631" i="2" s="1"/>
  <c r="Y632" i="2"/>
  <c r="Z632" i="2"/>
  <c r="AA632" i="2" s="1"/>
  <c r="Y633" i="2"/>
  <c r="Z633" i="2"/>
  <c r="AA633" i="2" s="1"/>
  <c r="Y634" i="2"/>
  <c r="Z634" i="2"/>
  <c r="AA634" i="2" s="1"/>
  <c r="Y635" i="2"/>
  <c r="Z635" i="2"/>
  <c r="AA635" i="2" s="1"/>
  <c r="Y636" i="2"/>
  <c r="Z636" i="2"/>
  <c r="AA636" i="2" s="1"/>
  <c r="Y637" i="2"/>
  <c r="Z637" i="2"/>
  <c r="AA637" i="2" s="1"/>
  <c r="Y638" i="2"/>
  <c r="Z638" i="2"/>
  <c r="AA638" i="2" s="1"/>
  <c r="Y639" i="2"/>
  <c r="Z639" i="2"/>
  <c r="AA639" i="2" s="1"/>
  <c r="Y640" i="2"/>
  <c r="Z640" i="2"/>
  <c r="AA640" i="2" s="1"/>
  <c r="Y641" i="2"/>
  <c r="Z641" i="2"/>
  <c r="AA641" i="2" s="1"/>
  <c r="Y22" i="2"/>
  <c r="Z22" i="2"/>
  <c r="AA22" i="2" s="1"/>
  <c r="Y23" i="2"/>
  <c r="Z23" i="2"/>
  <c r="AA23" i="2" s="1"/>
  <c r="Y24" i="2"/>
  <c r="Z24" i="2"/>
  <c r="AA24" i="2" s="1"/>
  <c r="Y25" i="2"/>
  <c r="Z25" i="2"/>
  <c r="AA25" i="2" s="1"/>
  <c r="Y26" i="2"/>
  <c r="Z26" i="2"/>
  <c r="AA26" i="2" s="1"/>
  <c r="Y27" i="2"/>
  <c r="Z27" i="2"/>
  <c r="AA27" i="2" s="1"/>
  <c r="Y28" i="2"/>
  <c r="Z28" i="2"/>
  <c r="AA28" i="2" s="1"/>
  <c r="Y29" i="2"/>
  <c r="Z29" i="2"/>
  <c r="AA29" i="2" s="1"/>
  <c r="Y30" i="2"/>
  <c r="Z30" i="2"/>
  <c r="AA30" i="2" s="1"/>
  <c r="Y31" i="2"/>
  <c r="Z31" i="2"/>
  <c r="AA31" i="2" s="1"/>
  <c r="Y32" i="2"/>
  <c r="Z32" i="2"/>
  <c r="AA32" i="2" s="1"/>
  <c r="Y33" i="2"/>
  <c r="Z33" i="2"/>
  <c r="AA33" i="2"/>
  <c r="Y34" i="2"/>
  <c r="Z34" i="2"/>
  <c r="AA34" i="2" s="1"/>
  <c r="Y35" i="2"/>
  <c r="Z35" i="2"/>
  <c r="AA35" i="2"/>
  <c r="Y36" i="2"/>
  <c r="Z36" i="2"/>
  <c r="AA36" i="2" s="1"/>
  <c r="Y37" i="2"/>
  <c r="Z37" i="2"/>
  <c r="AA37" i="2" s="1"/>
  <c r="Y38" i="2"/>
  <c r="Z38" i="2"/>
  <c r="AA38" i="2" s="1"/>
  <c r="Y39" i="2"/>
  <c r="Z39" i="2"/>
  <c r="AA39" i="2" s="1"/>
  <c r="Y40" i="2"/>
  <c r="Z40" i="2"/>
  <c r="AA40" i="2" s="1"/>
  <c r="Y41" i="2"/>
  <c r="Z41" i="2"/>
  <c r="AA41" i="2" s="1"/>
  <c r="Y42" i="2"/>
  <c r="Z42" i="2"/>
  <c r="AA42" i="2" s="1"/>
  <c r="Y43" i="2"/>
  <c r="Z43" i="2"/>
  <c r="AA43" i="2" s="1"/>
  <c r="Y44" i="2"/>
  <c r="Z44" i="2"/>
  <c r="AA44" i="2" s="1"/>
  <c r="Y45" i="2"/>
  <c r="Z45" i="2"/>
  <c r="AA45" i="2" s="1"/>
  <c r="Y46" i="2"/>
  <c r="Z46" i="2"/>
  <c r="AA46" i="2" s="1"/>
  <c r="Y47" i="2"/>
  <c r="Z47" i="2"/>
  <c r="AA47" i="2" s="1"/>
  <c r="Y48" i="2"/>
  <c r="Z48" i="2"/>
  <c r="AA48" i="2" s="1"/>
  <c r="Y49" i="2"/>
  <c r="Z49" i="2"/>
  <c r="AA49" i="2" s="1"/>
  <c r="Y50" i="2"/>
  <c r="Z50" i="2"/>
  <c r="AA50" i="2" s="1"/>
  <c r="Y51" i="2"/>
  <c r="Z51" i="2"/>
  <c r="AA51" i="2" s="1"/>
  <c r="Y52" i="2"/>
  <c r="Z52" i="2"/>
  <c r="AA52" i="2" s="1"/>
  <c r="Y53" i="2"/>
  <c r="Z53" i="2"/>
  <c r="AA53" i="2" s="1"/>
  <c r="Y54" i="2"/>
  <c r="Z54" i="2"/>
  <c r="AA54" i="2" s="1"/>
  <c r="Y55" i="2"/>
  <c r="Z55" i="2"/>
  <c r="AA55" i="2" s="1"/>
  <c r="Y56" i="2"/>
  <c r="Z56" i="2"/>
  <c r="AA56" i="2" s="1"/>
  <c r="Y57" i="2"/>
  <c r="Z57" i="2"/>
  <c r="AA57" i="2" s="1"/>
  <c r="Y58" i="2"/>
  <c r="Z58" i="2"/>
  <c r="AA58" i="2" s="1"/>
  <c r="Y59" i="2"/>
  <c r="Z59" i="2"/>
  <c r="AA59" i="2" s="1"/>
  <c r="Y60" i="2"/>
  <c r="Z60" i="2"/>
  <c r="AA60" i="2" s="1"/>
  <c r="Y61" i="2"/>
  <c r="Z61" i="2"/>
  <c r="AA61" i="2"/>
  <c r="Y62" i="2"/>
  <c r="Z62" i="2"/>
  <c r="AA62" i="2" s="1"/>
  <c r="Y63" i="2"/>
  <c r="Z63" i="2"/>
  <c r="AA63" i="2" s="1"/>
  <c r="Y64" i="2"/>
  <c r="Z64" i="2"/>
  <c r="AA64" i="2" s="1"/>
  <c r="Y65" i="2"/>
  <c r="Z65" i="2"/>
  <c r="AA65" i="2" s="1"/>
  <c r="Y66" i="2"/>
  <c r="Z66" i="2"/>
  <c r="AA66" i="2" s="1"/>
  <c r="Y67" i="2"/>
  <c r="Z67" i="2"/>
  <c r="AA67" i="2" s="1"/>
  <c r="Y68" i="2"/>
  <c r="Z68" i="2"/>
  <c r="AA68" i="2" s="1"/>
  <c r="Y69" i="2"/>
  <c r="Z69" i="2"/>
  <c r="AA69" i="2" s="1"/>
  <c r="Y70" i="2"/>
  <c r="Z70" i="2"/>
  <c r="AA70" i="2" s="1"/>
  <c r="Y71" i="2"/>
  <c r="Z71" i="2"/>
  <c r="AA71" i="2" s="1"/>
  <c r="Y72" i="2"/>
  <c r="Z72" i="2"/>
  <c r="AA72" i="2" s="1"/>
  <c r="Y73" i="2"/>
  <c r="Z73" i="2"/>
  <c r="AA73" i="2" s="1"/>
  <c r="Y74" i="2"/>
  <c r="Z74" i="2"/>
  <c r="AA74" i="2" s="1"/>
  <c r="Y75" i="2"/>
  <c r="Z75" i="2"/>
  <c r="AA75" i="2" s="1"/>
  <c r="Y76" i="2"/>
  <c r="Z76" i="2"/>
  <c r="AA76" i="2" s="1"/>
  <c r="Y77" i="2"/>
  <c r="Z77" i="2"/>
  <c r="AA77" i="2" s="1"/>
  <c r="Y78" i="2"/>
  <c r="Z78" i="2"/>
  <c r="AA78" i="2" s="1"/>
  <c r="Y79" i="2"/>
  <c r="Z79" i="2"/>
  <c r="AA79" i="2" s="1"/>
  <c r="Y80" i="2"/>
  <c r="Z80" i="2"/>
  <c r="AA80" i="2" s="1"/>
  <c r="Y81" i="2"/>
  <c r="Z81" i="2"/>
  <c r="AA81" i="2" s="1"/>
  <c r="Y82" i="2"/>
  <c r="Z82" i="2"/>
  <c r="AA82" i="2" s="1"/>
  <c r="Y83" i="2"/>
  <c r="Z83" i="2"/>
  <c r="AA83" i="2" s="1"/>
  <c r="Y84" i="2"/>
  <c r="Z84" i="2"/>
  <c r="AA84" i="2" s="1"/>
  <c r="Y85" i="2"/>
  <c r="Z85" i="2"/>
  <c r="AA85" i="2" s="1"/>
  <c r="Y86" i="2"/>
  <c r="Z86" i="2"/>
  <c r="AA86" i="2" s="1"/>
  <c r="Y87" i="2"/>
  <c r="Z87" i="2"/>
  <c r="AA87" i="2" s="1"/>
  <c r="Y88" i="2"/>
  <c r="Z88" i="2"/>
  <c r="AA88" i="2" s="1"/>
  <c r="Y89" i="2"/>
  <c r="Z89" i="2"/>
  <c r="AA89" i="2" s="1"/>
  <c r="Y90" i="2"/>
  <c r="Z90" i="2"/>
  <c r="AA90" i="2" s="1"/>
  <c r="Y91" i="2"/>
  <c r="Z91" i="2"/>
  <c r="AA91" i="2" s="1"/>
  <c r="Y92" i="2"/>
  <c r="Z92" i="2"/>
  <c r="AA92" i="2" s="1"/>
  <c r="Y93" i="2"/>
  <c r="Z93" i="2"/>
  <c r="AA93" i="2" s="1"/>
  <c r="Y94" i="2"/>
  <c r="Z94" i="2"/>
  <c r="AA94" i="2" s="1"/>
  <c r="Y95" i="2"/>
  <c r="Z95" i="2"/>
  <c r="AA95" i="2" s="1"/>
  <c r="Y96" i="2"/>
  <c r="Z96" i="2"/>
  <c r="AA96" i="2" s="1"/>
  <c r="Y97" i="2"/>
  <c r="Z97" i="2"/>
  <c r="AA97" i="2" s="1"/>
  <c r="Y98" i="2"/>
  <c r="Z98" i="2"/>
  <c r="AA98" i="2" s="1"/>
  <c r="Y99" i="2"/>
  <c r="Z99" i="2"/>
  <c r="AA99" i="2" s="1"/>
  <c r="Y100" i="2"/>
  <c r="Z100" i="2"/>
  <c r="AA100" i="2" s="1"/>
  <c r="Y101" i="2"/>
  <c r="Z101" i="2"/>
  <c r="AA101" i="2" s="1"/>
  <c r="Y102" i="2"/>
  <c r="Z102" i="2"/>
  <c r="AA102" i="2" s="1"/>
  <c r="Y103" i="2"/>
  <c r="Z103" i="2"/>
  <c r="AA103" i="2" s="1"/>
  <c r="Y104" i="2"/>
  <c r="Z104" i="2"/>
  <c r="AA104" i="2" s="1"/>
  <c r="Y105" i="2"/>
  <c r="Z105" i="2"/>
  <c r="AA105" i="2" s="1"/>
  <c r="Y106" i="2"/>
  <c r="Z106" i="2"/>
  <c r="AA106" i="2" s="1"/>
  <c r="Y107" i="2"/>
  <c r="Z107" i="2"/>
  <c r="AA107" i="2" s="1"/>
  <c r="Y108" i="2"/>
  <c r="Z108" i="2"/>
  <c r="AA108" i="2" s="1"/>
  <c r="Y109" i="2"/>
  <c r="Z109" i="2"/>
  <c r="AA109" i="2" s="1"/>
  <c r="Y110" i="2"/>
  <c r="Z110" i="2"/>
  <c r="AA110" i="2" s="1"/>
  <c r="Y111" i="2"/>
  <c r="Z111" i="2"/>
  <c r="AA111" i="2" s="1"/>
  <c r="Y112" i="2"/>
  <c r="Z112" i="2"/>
  <c r="AA112" i="2" s="1"/>
  <c r="Y113" i="2"/>
  <c r="Z113" i="2"/>
  <c r="AA113" i="2" s="1"/>
  <c r="Y114" i="2"/>
  <c r="Z114" i="2"/>
  <c r="AA114" i="2" s="1"/>
  <c r="Y115" i="2"/>
  <c r="Z115" i="2"/>
  <c r="AA115" i="2" s="1"/>
  <c r="Y116" i="2"/>
  <c r="Z116" i="2"/>
  <c r="AA116" i="2" s="1"/>
  <c r="Y117" i="2"/>
  <c r="Z117" i="2"/>
  <c r="AA117" i="2" s="1"/>
  <c r="Y118" i="2"/>
  <c r="Z118" i="2"/>
  <c r="AA118" i="2" s="1"/>
  <c r="Y119" i="2"/>
  <c r="Z119" i="2"/>
  <c r="AA119" i="2" s="1"/>
  <c r="Y120" i="2"/>
  <c r="Z120" i="2"/>
  <c r="AA120" i="2" s="1"/>
  <c r="Y121" i="2"/>
  <c r="Z121" i="2"/>
  <c r="AA121" i="2" s="1"/>
  <c r="Y122" i="2"/>
  <c r="Z122" i="2"/>
  <c r="AA122" i="2" s="1"/>
  <c r="Y123" i="2"/>
  <c r="Z123" i="2"/>
  <c r="AA123" i="2" s="1"/>
  <c r="Y124" i="2"/>
  <c r="Z124" i="2"/>
  <c r="AA124" i="2" s="1"/>
  <c r="Y125" i="2"/>
  <c r="Z125" i="2"/>
  <c r="AA125" i="2" s="1"/>
  <c r="Y126" i="2"/>
  <c r="Z126" i="2"/>
  <c r="AA126" i="2" s="1"/>
  <c r="Y127" i="2"/>
  <c r="Z127" i="2"/>
  <c r="AA127" i="2" s="1"/>
  <c r="Y128" i="2"/>
  <c r="Z128" i="2"/>
  <c r="AA128" i="2" s="1"/>
  <c r="Y129" i="2"/>
  <c r="Z129" i="2"/>
  <c r="AA129" i="2" s="1"/>
  <c r="Y130" i="2"/>
  <c r="Z130" i="2"/>
  <c r="AA130" i="2" s="1"/>
  <c r="Y131" i="2"/>
  <c r="Z131" i="2"/>
  <c r="AA131" i="2" s="1"/>
  <c r="Y132" i="2"/>
  <c r="Z132" i="2"/>
  <c r="AA132" i="2" s="1"/>
  <c r="Y133" i="2"/>
  <c r="Z133" i="2"/>
  <c r="AA133" i="2" s="1"/>
  <c r="Y134" i="2"/>
  <c r="Z134" i="2"/>
  <c r="AA134" i="2" s="1"/>
  <c r="Y135" i="2"/>
  <c r="Z135" i="2"/>
  <c r="AA135" i="2" s="1"/>
  <c r="Y136" i="2"/>
  <c r="Z136" i="2"/>
  <c r="AA136" i="2" s="1"/>
  <c r="Y137" i="2"/>
  <c r="Z137" i="2"/>
  <c r="AA137" i="2" s="1"/>
  <c r="Y138" i="2"/>
  <c r="Z138" i="2"/>
  <c r="AA138" i="2" s="1"/>
  <c r="L6" i="7"/>
  <c r="I6" i="7"/>
  <c r="F6" i="7"/>
  <c r="C6" i="7"/>
  <c r="Y20" i="32"/>
  <c r="X20" i="32"/>
  <c r="Y19" i="32"/>
  <c r="X19" i="32"/>
  <c r="Y18" i="32"/>
  <c r="X18" i="32"/>
  <c r="Y17" i="32"/>
  <c r="X17" i="32"/>
  <c r="Y16" i="32"/>
  <c r="X16" i="32"/>
  <c r="Y15" i="32"/>
  <c r="X15" i="32"/>
  <c r="Y14" i="32"/>
  <c r="X14" i="32"/>
  <c r="Y13" i="32"/>
  <c r="X13" i="32"/>
  <c r="Y12" i="32"/>
  <c r="X12" i="32"/>
  <c r="Z8" i="2"/>
  <c r="AA8" i="2" s="1"/>
  <c r="Z9" i="2"/>
  <c r="AA9" i="2" s="1"/>
  <c r="Z10" i="2"/>
  <c r="AA10" i="2" s="1"/>
  <c r="Z11" i="2"/>
  <c r="AA11" i="2" s="1"/>
  <c r="Z12" i="2"/>
  <c r="AA12" i="2" s="1"/>
  <c r="Z13" i="2"/>
  <c r="AA13" i="2" s="1"/>
  <c r="Z14" i="2"/>
  <c r="AA14" i="2" s="1"/>
  <c r="Z15" i="2"/>
  <c r="AA15" i="2" s="1"/>
  <c r="Z16" i="2"/>
  <c r="AA16" i="2" s="1"/>
  <c r="Z17" i="2"/>
  <c r="AA17" i="2" s="1"/>
  <c r="Z18" i="2"/>
  <c r="AA18" i="2" s="1"/>
  <c r="Z19" i="2"/>
  <c r="AA19" i="2" s="1"/>
  <c r="Z20" i="2"/>
  <c r="AA20" i="2" s="1"/>
  <c r="Z21" i="2"/>
  <c r="AA21" i="2" s="1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Y7" i="2"/>
  <c r="Z7" i="2"/>
  <c r="AA7" i="2" s="1"/>
  <c r="AO643" i="5"/>
  <c r="AO644" i="5"/>
  <c r="AO645" i="5"/>
  <c r="AO646" i="5"/>
  <c r="AO647" i="5"/>
  <c r="AO648" i="5"/>
  <c r="AO649" i="5"/>
  <c r="AO650" i="5"/>
  <c r="AO651" i="5"/>
  <c r="AO652" i="5"/>
  <c r="AO653" i="5"/>
  <c r="AO654" i="5"/>
  <c r="AO655" i="5"/>
  <c r="AO656" i="5"/>
  <c r="AO657" i="5"/>
  <c r="AO658" i="5"/>
  <c r="AO659" i="5"/>
  <c r="AO660" i="5"/>
  <c r="AO661" i="5"/>
  <c r="AO662" i="5"/>
  <c r="AO663" i="5"/>
  <c r="AO664" i="5"/>
  <c r="AO665" i="5"/>
  <c r="AO666" i="5"/>
  <c r="AO667" i="5"/>
  <c r="AO668" i="5"/>
  <c r="AO669" i="5"/>
  <c r="AO670" i="5"/>
  <c r="AO671" i="5"/>
  <c r="AO672" i="5"/>
  <c r="AO673" i="5"/>
  <c r="AO674" i="5"/>
  <c r="AO675" i="5"/>
  <c r="AO676" i="5"/>
  <c r="AO677" i="5"/>
  <c r="AO678" i="5"/>
  <c r="AO679" i="5"/>
  <c r="AO680" i="5"/>
  <c r="AO681" i="5"/>
  <c r="AO682" i="5"/>
  <c r="AO683" i="5"/>
  <c r="AO684" i="5"/>
  <c r="AO685" i="5"/>
  <c r="AO686" i="5"/>
  <c r="AO687" i="5"/>
  <c r="AO688" i="5"/>
  <c r="AO689" i="5"/>
  <c r="AO690" i="5"/>
  <c r="AO691" i="5"/>
  <c r="AO692" i="5"/>
  <c r="AO693" i="5"/>
  <c r="AO694" i="5"/>
  <c r="AO695" i="5"/>
  <c r="AO696" i="5"/>
  <c r="AO697" i="5"/>
  <c r="AO698" i="5"/>
  <c r="AO699" i="5"/>
  <c r="AO700" i="5"/>
  <c r="AO701" i="5"/>
  <c r="AO702" i="5"/>
  <c r="AO703" i="5"/>
  <c r="AO704" i="5"/>
  <c r="AO705" i="5"/>
  <c r="AO706" i="5"/>
  <c r="AO707" i="5"/>
  <c r="AO708" i="5"/>
  <c r="AO709" i="5"/>
  <c r="AO710" i="5"/>
  <c r="AO711" i="5"/>
  <c r="AO712" i="5"/>
  <c r="AO713" i="5"/>
  <c r="AO714" i="5"/>
  <c r="AO715" i="5"/>
  <c r="AO716" i="5"/>
  <c r="AO717" i="5"/>
  <c r="AO718" i="5"/>
  <c r="AO719" i="5"/>
  <c r="AO720" i="5"/>
  <c r="AO721" i="5"/>
  <c r="AO722" i="5"/>
  <c r="AO723" i="5"/>
  <c r="AO724" i="5"/>
  <c r="AO725" i="5"/>
  <c r="AO726" i="5"/>
  <c r="AO727" i="5"/>
  <c r="AO728" i="5"/>
  <c r="AO729" i="5"/>
  <c r="AO730" i="5"/>
  <c r="AO731" i="5"/>
  <c r="AO732" i="5"/>
  <c r="AO733" i="5"/>
  <c r="AO734" i="5"/>
  <c r="AO735" i="5"/>
  <c r="AO736" i="5"/>
  <c r="AO737" i="5"/>
  <c r="AO738" i="5"/>
  <c r="AO739" i="5"/>
  <c r="AO740" i="5"/>
  <c r="AO741" i="5"/>
  <c r="AO742" i="5"/>
  <c r="AO743" i="5"/>
  <c r="AO744" i="5"/>
  <c r="AO745" i="5"/>
  <c r="AO746" i="5"/>
  <c r="AO747" i="5"/>
  <c r="AO748" i="5"/>
  <c r="AO749" i="5"/>
  <c r="AO750" i="5"/>
  <c r="AO751" i="5"/>
  <c r="AO752" i="5"/>
  <c r="AO753" i="5"/>
  <c r="AO754" i="5"/>
  <c r="AO755" i="5"/>
  <c r="AO756" i="5"/>
  <c r="AO757" i="5"/>
  <c r="AO758" i="5"/>
  <c r="AO759" i="5"/>
  <c r="AO760" i="5"/>
  <c r="AO761" i="5"/>
  <c r="AO762" i="5"/>
  <c r="AO763" i="5"/>
  <c r="AO764" i="5"/>
  <c r="AO765" i="5"/>
  <c r="AO766" i="5"/>
  <c r="AO767" i="5"/>
  <c r="AO768" i="5"/>
  <c r="AO769" i="5"/>
  <c r="AO770" i="5"/>
  <c r="AO771" i="5"/>
  <c r="AO772" i="5"/>
  <c r="AO773" i="5"/>
  <c r="AO774" i="5"/>
  <c r="AO775" i="5"/>
  <c r="AO776" i="5"/>
  <c r="AO777" i="5"/>
  <c r="AO778" i="5"/>
  <c r="AO779" i="5"/>
  <c r="AO780" i="5"/>
  <c r="AO781" i="5"/>
  <c r="AO782" i="5"/>
  <c r="AO783" i="5"/>
  <c r="AO784" i="5"/>
  <c r="AO785" i="5"/>
  <c r="AO786" i="5"/>
  <c r="AO787" i="5"/>
  <c r="AO788" i="5"/>
  <c r="AO789" i="5"/>
  <c r="AO790" i="5"/>
  <c r="AO791" i="5"/>
  <c r="AO792" i="5"/>
  <c r="AO793" i="5"/>
  <c r="AO794" i="5"/>
  <c r="AO795" i="5"/>
  <c r="AO796" i="5"/>
  <c r="AO797" i="5"/>
  <c r="AO798" i="5"/>
  <c r="AO799" i="5"/>
  <c r="AO800" i="5"/>
  <c r="AO801" i="5"/>
  <c r="AO802" i="5"/>
  <c r="AO803" i="5"/>
  <c r="AO804" i="5"/>
  <c r="AO805" i="5"/>
  <c r="AO806" i="5"/>
  <c r="AO807" i="5"/>
  <c r="AO808" i="5"/>
  <c r="AO809" i="5"/>
  <c r="AO810" i="5"/>
  <c r="AO811" i="5"/>
  <c r="AO812" i="5"/>
  <c r="AO813" i="5"/>
  <c r="AO814" i="5"/>
  <c r="AO815" i="5"/>
  <c r="AO816" i="5"/>
  <c r="AO817" i="5"/>
  <c r="AO818" i="5"/>
  <c r="AO819" i="5"/>
  <c r="AO820" i="5"/>
  <c r="AO821" i="5"/>
  <c r="AO822" i="5"/>
  <c r="AO823" i="5"/>
  <c r="AO824" i="5"/>
  <c r="AO825" i="5"/>
  <c r="AO826" i="5"/>
  <c r="AO827" i="5"/>
  <c r="AO828" i="5"/>
  <c r="AO829" i="5"/>
  <c r="AO830" i="5"/>
  <c r="AO831" i="5"/>
  <c r="AO832" i="5"/>
  <c r="AO833" i="5"/>
  <c r="AO834" i="5"/>
  <c r="AO835" i="5"/>
  <c r="AO836" i="5"/>
  <c r="AO837" i="5"/>
  <c r="AO838" i="5"/>
  <c r="AO839" i="5"/>
  <c r="AO840" i="5"/>
  <c r="AO841" i="5"/>
  <c r="AO842" i="5"/>
  <c r="AO843" i="5"/>
  <c r="AO844" i="5"/>
  <c r="AO845" i="5"/>
  <c r="AO846" i="5"/>
  <c r="AO847" i="5"/>
  <c r="AO848" i="5"/>
  <c r="AO849" i="5"/>
  <c r="AO850" i="5"/>
  <c r="AO851" i="5"/>
  <c r="AO852" i="5"/>
  <c r="AO853" i="5"/>
  <c r="AO854" i="5"/>
  <c r="AO855" i="5"/>
  <c r="AO856" i="5"/>
  <c r="AO857" i="5"/>
  <c r="AO858" i="5"/>
  <c r="AO859" i="5"/>
  <c r="AO860" i="5"/>
  <c r="AO861" i="5"/>
  <c r="AO862" i="5"/>
  <c r="AO863" i="5"/>
  <c r="AO864" i="5"/>
  <c r="AO865" i="5"/>
  <c r="AO866" i="5"/>
  <c r="AO867" i="5"/>
  <c r="AO868" i="5"/>
  <c r="AO869" i="5"/>
  <c r="AO870" i="5"/>
  <c r="AO871" i="5"/>
  <c r="AO872" i="5"/>
  <c r="AO873" i="5"/>
  <c r="AO874" i="5"/>
  <c r="AO875" i="5"/>
  <c r="AO876" i="5"/>
  <c r="AO877" i="5"/>
  <c r="AO878" i="5"/>
  <c r="AO879" i="5"/>
  <c r="AO880" i="5"/>
  <c r="AO881" i="5"/>
  <c r="AO882" i="5"/>
  <c r="AO883" i="5"/>
  <c r="AO884" i="5"/>
  <c r="AO885" i="5"/>
  <c r="AO886" i="5"/>
  <c r="AO887" i="5"/>
  <c r="AO888" i="5"/>
  <c r="AO889" i="5"/>
  <c r="AO890" i="5"/>
  <c r="AO891" i="5"/>
  <c r="AO892" i="5"/>
  <c r="AO893" i="5"/>
  <c r="AO894" i="5"/>
  <c r="AO895" i="5"/>
  <c r="AO896" i="5"/>
  <c r="AO897" i="5"/>
  <c r="AO898" i="5"/>
  <c r="AO899" i="5"/>
  <c r="AO900" i="5"/>
  <c r="AO901" i="5"/>
  <c r="AO902" i="5"/>
  <c r="AO903" i="5"/>
  <c r="AO904" i="5"/>
  <c r="AO905" i="5"/>
  <c r="AO906" i="5"/>
  <c r="AO907" i="5"/>
  <c r="AO908" i="5"/>
  <c r="AO909" i="5"/>
  <c r="AO910" i="5"/>
  <c r="AO911" i="5"/>
  <c r="AO912" i="5"/>
  <c r="AO913" i="5"/>
  <c r="AO914" i="5"/>
  <c r="AO915" i="5"/>
  <c r="AO916" i="5"/>
  <c r="AO917" i="5"/>
  <c r="AO918" i="5"/>
  <c r="AO919" i="5"/>
  <c r="AO920" i="5"/>
  <c r="AO921" i="5"/>
  <c r="AO922" i="5"/>
  <c r="AO923" i="5"/>
  <c r="AO924" i="5"/>
  <c r="AO925" i="5"/>
  <c r="AO926" i="5"/>
  <c r="AO927" i="5"/>
  <c r="AO928" i="5"/>
  <c r="AO929" i="5"/>
  <c r="AO930" i="5"/>
  <c r="AO931" i="5"/>
  <c r="AO932" i="5"/>
  <c r="AO933" i="5"/>
  <c r="AO934" i="5"/>
  <c r="AO935" i="5"/>
  <c r="AO936" i="5"/>
  <c r="AO937" i="5"/>
  <c r="AO938" i="5"/>
  <c r="AO939" i="5"/>
  <c r="AO940" i="5"/>
  <c r="AO941" i="5"/>
  <c r="AO942" i="5"/>
  <c r="AO943" i="5"/>
  <c r="AO944" i="5"/>
  <c r="AO945" i="5"/>
  <c r="AO946" i="5"/>
  <c r="AO947" i="5"/>
  <c r="AO948" i="5"/>
  <c r="AO949" i="5"/>
  <c r="AO950" i="5"/>
  <c r="AO951" i="5"/>
  <c r="AO952" i="5"/>
  <c r="AO953" i="5"/>
  <c r="AO954" i="5"/>
  <c r="AO955" i="5"/>
  <c r="AO956" i="5"/>
  <c r="AO957" i="5"/>
  <c r="AO958" i="5"/>
  <c r="AO959" i="5"/>
  <c r="AO960" i="5"/>
  <c r="AO961" i="5"/>
  <c r="AO962" i="5"/>
  <c r="AO963" i="5"/>
  <c r="AO964" i="5"/>
  <c r="AO965" i="5"/>
  <c r="AO966" i="5"/>
  <c r="AO967" i="5"/>
  <c r="AO968" i="5"/>
  <c r="AO969" i="5"/>
  <c r="AO970" i="5"/>
  <c r="AO971" i="5"/>
  <c r="AO972" i="5"/>
  <c r="AO973" i="5"/>
  <c r="AO974" i="5"/>
  <c r="AO975" i="5"/>
  <c r="AO976" i="5"/>
  <c r="AO977" i="5"/>
  <c r="AO978" i="5"/>
  <c r="AO979" i="5"/>
  <c r="AO980" i="5"/>
  <c r="AO981" i="5"/>
  <c r="AO982" i="5"/>
  <c r="AO983" i="5"/>
  <c r="AO984" i="5"/>
  <c r="AO985" i="5"/>
  <c r="AO986" i="5"/>
  <c r="AO987" i="5"/>
  <c r="AO988" i="5"/>
  <c r="AO989" i="5"/>
  <c r="AO990" i="5"/>
  <c r="AO991" i="5"/>
  <c r="AO992" i="5"/>
  <c r="AO993" i="5"/>
  <c r="AO994" i="5"/>
  <c r="AO995" i="5"/>
  <c r="AO996" i="5"/>
  <c r="AO997" i="5"/>
  <c r="AO998" i="5"/>
  <c r="AO999" i="5"/>
  <c r="AO1000" i="5"/>
  <c r="AO1001" i="5"/>
  <c r="AO1002" i="5"/>
  <c r="AO1003" i="5"/>
  <c r="AO1004" i="5"/>
  <c r="AO1005" i="5"/>
  <c r="AO1006" i="5"/>
  <c r="AO1007" i="5"/>
  <c r="AO1008" i="5"/>
  <c r="AO1009" i="5"/>
  <c r="AO1010" i="5"/>
  <c r="AO1011" i="5"/>
  <c r="AO1012" i="5"/>
  <c r="AO1013" i="5"/>
  <c r="AO1014" i="5"/>
  <c r="AO1015" i="5"/>
  <c r="AO1016" i="5"/>
  <c r="AO1017" i="5"/>
  <c r="AO1018" i="5"/>
  <c r="AO1019" i="5"/>
  <c r="AO1020" i="5"/>
  <c r="AO1021" i="5"/>
  <c r="AO1022" i="5"/>
  <c r="AO1023" i="5"/>
  <c r="AO1024" i="5"/>
  <c r="AO1025" i="5"/>
  <c r="AO1026" i="5"/>
  <c r="AO1027" i="5"/>
  <c r="AO1028" i="5"/>
  <c r="AO1029" i="5"/>
  <c r="AO1030" i="5"/>
  <c r="AO1031" i="5"/>
  <c r="AO1032" i="5"/>
  <c r="AO1033" i="5"/>
  <c r="AO1034" i="5"/>
  <c r="AO1035" i="5"/>
  <c r="AO1036" i="5"/>
  <c r="AO1037" i="5"/>
  <c r="AO1038" i="5"/>
  <c r="AO1039" i="5"/>
  <c r="AO1040" i="5"/>
  <c r="AO1041" i="5"/>
  <c r="AO1042" i="5"/>
  <c r="AO1043" i="5"/>
  <c r="AO1044" i="5"/>
  <c r="AO1045" i="5"/>
  <c r="AO1046" i="5"/>
  <c r="AO1047" i="5"/>
  <c r="AO1048" i="5"/>
  <c r="AO1049" i="5"/>
  <c r="AO1050" i="5"/>
  <c r="AO1051" i="5"/>
  <c r="AO1052" i="5"/>
  <c r="AO1053" i="5"/>
  <c r="AO1054" i="5"/>
  <c r="AO1055" i="5"/>
  <c r="AO1056" i="5"/>
  <c r="AO1057" i="5"/>
  <c r="AO1058" i="5"/>
  <c r="AO1059" i="5"/>
  <c r="AO1060" i="5"/>
  <c r="AO1061" i="5"/>
  <c r="AO1062" i="5"/>
  <c r="AO1063" i="5"/>
  <c r="AO1064" i="5"/>
  <c r="AO1065" i="5"/>
  <c r="AO1066" i="5"/>
  <c r="AO1067" i="5"/>
  <c r="AO1068" i="5"/>
  <c r="AO1069" i="5"/>
  <c r="AO1070" i="5"/>
  <c r="AO1071" i="5"/>
  <c r="AO1072" i="5"/>
  <c r="AO1073" i="5"/>
  <c r="AO1074" i="5"/>
  <c r="AO1075" i="5"/>
  <c r="AO1076" i="5"/>
  <c r="AO1077" i="5"/>
  <c r="AO1078" i="5"/>
  <c r="AO1079" i="5"/>
  <c r="AO1080" i="5"/>
  <c r="AO1081" i="5"/>
  <c r="AO1082" i="5"/>
  <c r="AO1083" i="5"/>
  <c r="AO1084" i="5"/>
  <c r="AO1085" i="5"/>
  <c r="AO1086" i="5"/>
  <c r="AO1087" i="5"/>
  <c r="AO1088" i="5"/>
  <c r="AO1089" i="5"/>
  <c r="AO1090" i="5"/>
  <c r="AO1091" i="5"/>
  <c r="AO1092" i="5"/>
  <c r="AO1093" i="5"/>
  <c r="AO1094" i="5"/>
  <c r="AO1095" i="5"/>
  <c r="AO1096" i="5"/>
  <c r="AO1097" i="5"/>
  <c r="AO1098" i="5"/>
  <c r="AO1099" i="5"/>
  <c r="AO1100" i="5"/>
  <c r="AO1101" i="5"/>
  <c r="AO1102" i="5"/>
  <c r="AO1103" i="5"/>
  <c r="AO1104" i="5"/>
  <c r="AO1105" i="5"/>
  <c r="AO1106" i="5"/>
  <c r="AO1107" i="5"/>
  <c r="AO1108" i="5"/>
  <c r="AO1109" i="5"/>
  <c r="AO1110" i="5"/>
  <c r="AO1111" i="5"/>
  <c r="AO1112" i="5"/>
  <c r="AO1113" i="5"/>
  <c r="AO1114" i="5"/>
  <c r="AO1115" i="5"/>
  <c r="AO1116" i="5"/>
  <c r="AO1117" i="5"/>
  <c r="AO1118" i="5"/>
  <c r="AO1119" i="5"/>
  <c r="AO1120" i="5"/>
  <c r="AO1121" i="5"/>
  <c r="AO1122" i="5"/>
  <c r="AO1123" i="5"/>
  <c r="AO1124" i="5"/>
  <c r="AO1125" i="5"/>
  <c r="AO1126" i="5"/>
  <c r="AO1127" i="5"/>
  <c r="AO1128" i="5"/>
  <c r="AO1129" i="5"/>
  <c r="AO1130" i="5"/>
  <c r="AO1131" i="5"/>
  <c r="AO1132" i="5"/>
  <c r="AO1133" i="5"/>
  <c r="AO1134" i="5"/>
  <c r="AO1135" i="5"/>
  <c r="AO1136" i="5"/>
  <c r="AO1137" i="5"/>
  <c r="AO1138" i="5"/>
  <c r="AO1139" i="5"/>
  <c r="AO1140" i="5"/>
  <c r="AO1141" i="5"/>
  <c r="AO1142" i="5"/>
  <c r="AO1143" i="5"/>
  <c r="AO1144" i="5"/>
  <c r="AO1145" i="5"/>
  <c r="AO1146" i="5"/>
  <c r="AO1147" i="5"/>
  <c r="AO1148" i="5"/>
  <c r="AO1149" i="5"/>
  <c r="AO1150" i="5"/>
  <c r="AO1151" i="5"/>
  <c r="AO1152" i="5"/>
  <c r="AO1153" i="5"/>
  <c r="AO1154" i="5"/>
  <c r="AO1155" i="5"/>
  <c r="AO1156" i="5"/>
  <c r="AO1157" i="5"/>
  <c r="AO1158" i="5"/>
  <c r="AO1159" i="5"/>
  <c r="AO1160" i="5"/>
  <c r="AO1161" i="5"/>
  <c r="AO1162" i="5"/>
  <c r="AO1163" i="5"/>
  <c r="AO1164" i="5"/>
  <c r="AO1165" i="5"/>
  <c r="AO1166" i="5"/>
  <c r="AO1167" i="5"/>
  <c r="AO1168" i="5"/>
  <c r="AO1169" i="5"/>
  <c r="AO1170" i="5"/>
  <c r="AO1171" i="5"/>
  <c r="AO1172" i="5"/>
  <c r="AO1173" i="5"/>
  <c r="AO1174" i="5"/>
  <c r="AO1175" i="5"/>
  <c r="AO1176" i="5"/>
  <c r="AO1177" i="5"/>
  <c r="AO1178" i="5"/>
  <c r="AO1179" i="5"/>
  <c r="AO1180" i="5"/>
  <c r="AO1181" i="5"/>
  <c r="AO1182" i="5"/>
  <c r="AO1183" i="5"/>
  <c r="AO1184" i="5"/>
  <c r="AO1185" i="5"/>
  <c r="AO1186" i="5"/>
  <c r="AO1187" i="5"/>
  <c r="AO1188" i="5"/>
  <c r="AO1189" i="5"/>
  <c r="AO1190" i="5"/>
  <c r="AO1191" i="5"/>
  <c r="AO1192" i="5"/>
  <c r="AO1193" i="5"/>
  <c r="AO1194" i="5"/>
  <c r="AO1195" i="5"/>
  <c r="AO1196" i="5"/>
  <c r="AO1197" i="5"/>
  <c r="AO1198" i="5"/>
  <c r="AO1199" i="5"/>
  <c r="AO1200" i="5"/>
  <c r="AO1201" i="5"/>
  <c r="AO1202" i="5"/>
  <c r="AO1203" i="5"/>
  <c r="AO1204" i="5"/>
  <c r="AO1205" i="5"/>
  <c r="AO1206" i="5"/>
  <c r="AO1207" i="5"/>
  <c r="AO1208" i="5"/>
  <c r="AO1209" i="5"/>
  <c r="AO1210" i="5"/>
  <c r="AO1211" i="5"/>
  <c r="AO1212" i="5"/>
  <c r="AO1213" i="5"/>
  <c r="AO1214" i="5"/>
  <c r="AO1215" i="5"/>
  <c r="AO1216" i="5"/>
  <c r="AO1217" i="5"/>
  <c r="AO1218" i="5"/>
  <c r="AO1219" i="5"/>
  <c r="AO1220" i="5"/>
  <c r="AO1221" i="5"/>
  <c r="AO1222" i="5"/>
  <c r="AO1223" i="5"/>
  <c r="AO1224" i="5"/>
  <c r="AO1225" i="5"/>
  <c r="AO1226" i="5"/>
  <c r="AO1227" i="5"/>
  <c r="AO1228" i="5"/>
  <c r="AO1229" i="5"/>
  <c r="AO1230" i="5"/>
  <c r="AO1231" i="5"/>
  <c r="AO1232" i="5"/>
  <c r="AO1233" i="5"/>
  <c r="AO1234" i="5"/>
  <c r="AO1235" i="5"/>
  <c r="AO1236" i="5"/>
  <c r="AO1237" i="5"/>
  <c r="AO1238" i="5"/>
  <c r="AO1239" i="5"/>
  <c r="AO1240" i="5"/>
  <c r="AO1241" i="5"/>
  <c r="AO1242" i="5"/>
  <c r="AO1243" i="5"/>
  <c r="AO1244" i="5"/>
  <c r="AO1245" i="5"/>
  <c r="AO1246" i="5"/>
  <c r="AO1247" i="5"/>
  <c r="AO1248" i="5"/>
  <c r="AO1249" i="5"/>
  <c r="AO1250" i="5"/>
  <c r="AO1251" i="5"/>
  <c r="AO1252" i="5"/>
  <c r="AO1253" i="5"/>
  <c r="AO1254" i="5"/>
  <c r="AO1255" i="5"/>
  <c r="AO1256" i="5"/>
  <c r="AO1257" i="5"/>
  <c r="AO1258" i="5"/>
  <c r="AO1259" i="5"/>
  <c r="AO1260" i="5"/>
  <c r="AO1261" i="5"/>
  <c r="AO1262" i="5"/>
  <c r="AO1263" i="5"/>
  <c r="AO1264" i="5"/>
  <c r="AO1265" i="5"/>
  <c r="AO1266" i="5"/>
  <c r="AO1267" i="5"/>
  <c r="AO1268" i="5"/>
  <c r="AO1269" i="5"/>
  <c r="AO1270" i="5"/>
  <c r="AO1271" i="5"/>
  <c r="AO1272" i="5"/>
  <c r="AO1273" i="5"/>
  <c r="AO1274" i="5"/>
  <c r="AO1275" i="5"/>
  <c r="AO1276" i="5"/>
  <c r="AO1277" i="5"/>
  <c r="AO1278" i="5"/>
  <c r="AO1279" i="5"/>
  <c r="AO1280" i="5"/>
  <c r="AO1281" i="5"/>
  <c r="AO1282" i="5"/>
  <c r="AO1283" i="5"/>
  <c r="AO1284" i="5"/>
  <c r="AO1285" i="5"/>
  <c r="AO1286" i="5"/>
  <c r="AO1287" i="5"/>
  <c r="AO1288" i="5"/>
  <c r="AO1289" i="5"/>
  <c r="AO1290" i="5"/>
  <c r="AO1291" i="5"/>
  <c r="AO1292" i="5"/>
  <c r="AO1293" i="5"/>
  <c r="AO1294" i="5"/>
  <c r="AO1295" i="5"/>
  <c r="AO1296" i="5"/>
  <c r="AO1297" i="5"/>
  <c r="AO1298" i="5"/>
  <c r="AO1299" i="5"/>
  <c r="AO1300" i="5"/>
  <c r="AO1301" i="5"/>
  <c r="AO1302" i="5"/>
  <c r="AO1303" i="5"/>
  <c r="AO1304" i="5"/>
  <c r="AO1305" i="5"/>
  <c r="AO1306" i="5"/>
  <c r="AO1307" i="5"/>
  <c r="AO1308" i="5"/>
  <c r="AO1309" i="5"/>
  <c r="AO1310" i="5"/>
  <c r="AO1311" i="5"/>
  <c r="AO1312" i="5"/>
  <c r="AO1313" i="5"/>
  <c r="AO1314" i="5"/>
  <c r="AO1315" i="5"/>
  <c r="AO1316" i="5"/>
  <c r="AO1317" i="5"/>
  <c r="AO1318" i="5"/>
  <c r="AO1319" i="5"/>
  <c r="AO1320" i="5"/>
  <c r="AO1321" i="5"/>
  <c r="AO1322" i="5"/>
  <c r="AO1323" i="5"/>
  <c r="AO1324" i="5"/>
  <c r="AO1325" i="5"/>
  <c r="AO1326" i="5"/>
  <c r="AO1327" i="5"/>
  <c r="AO1328" i="5"/>
  <c r="AO1329" i="5"/>
  <c r="AO1330" i="5"/>
  <c r="AO1331" i="5"/>
  <c r="AO1332" i="5"/>
  <c r="AO1333" i="5"/>
  <c r="AO1334" i="5"/>
  <c r="AO1335" i="5"/>
  <c r="AO1336" i="5"/>
  <c r="AO1337" i="5"/>
  <c r="AO1338" i="5"/>
  <c r="AO1339" i="5"/>
  <c r="AO1340" i="5"/>
  <c r="AO1341" i="5"/>
  <c r="AO1342" i="5"/>
  <c r="AO1343" i="5"/>
  <c r="AO1344" i="5"/>
  <c r="AO1345" i="5"/>
  <c r="AO1346" i="5"/>
  <c r="AO1347" i="5"/>
  <c r="AO1348" i="5"/>
  <c r="AO1349" i="5"/>
  <c r="AO1350" i="5"/>
  <c r="AO1351" i="5"/>
  <c r="AO1352" i="5"/>
  <c r="AO1353" i="5"/>
  <c r="AO1354" i="5"/>
  <c r="AO1355" i="5"/>
  <c r="AO1356" i="5"/>
  <c r="AO1357" i="5"/>
  <c r="AO1358" i="5"/>
  <c r="AO1359" i="5"/>
  <c r="AO1360" i="5"/>
  <c r="AO1361" i="5"/>
  <c r="AO1362" i="5"/>
  <c r="AO1363" i="5"/>
  <c r="AO1364" i="5"/>
  <c r="AO1365" i="5"/>
  <c r="AO1366" i="5"/>
  <c r="AO1367" i="5"/>
  <c r="AO1368" i="5"/>
  <c r="AO1369" i="5"/>
  <c r="AO1370" i="5"/>
  <c r="AO1371" i="5"/>
  <c r="AO1372" i="5"/>
  <c r="AO1373" i="5"/>
  <c r="AO1374" i="5"/>
  <c r="AO1375" i="5"/>
  <c r="AO1376" i="5"/>
  <c r="AO1377" i="5"/>
  <c r="AO1378" i="5"/>
  <c r="AO1379" i="5"/>
  <c r="AO1380" i="5"/>
  <c r="AO1381" i="5"/>
  <c r="AO1382" i="5"/>
  <c r="AO1383" i="5"/>
  <c r="AO1384" i="5"/>
  <c r="AO1385" i="5"/>
  <c r="AO1386" i="5"/>
  <c r="AO1387" i="5"/>
  <c r="AO1388" i="5"/>
  <c r="AO1389" i="5"/>
  <c r="AO1390" i="5"/>
  <c r="AO1391" i="5"/>
  <c r="AO1392" i="5"/>
  <c r="AO1393" i="5"/>
  <c r="AO1394" i="5"/>
  <c r="AO1395" i="5"/>
  <c r="AO1396" i="5"/>
  <c r="AO1397" i="5"/>
  <c r="AO1398" i="5"/>
  <c r="AO1399" i="5"/>
  <c r="AO1400" i="5"/>
  <c r="AO1401" i="5"/>
  <c r="AO1402" i="5"/>
  <c r="AO1403" i="5"/>
  <c r="AO1404" i="5"/>
  <c r="AO1405" i="5"/>
  <c r="AO1406" i="5"/>
  <c r="AO1407" i="5"/>
  <c r="AO1408" i="5"/>
  <c r="AO1409" i="5"/>
  <c r="AO1410" i="5"/>
  <c r="AO1411" i="5"/>
  <c r="AO1412" i="5"/>
  <c r="AO1413" i="5"/>
  <c r="AO1414" i="5"/>
  <c r="AO1415" i="5"/>
  <c r="AO1416" i="5"/>
  <c r="AO1417" i="5"/>
  <c r="AO1418" i="5"/>
  <c r="AO1419" i="5"/>
  <c r="AO1420" i="5"/>
  <c r="AO1421" i="5"/>
  <c r="AO1422" i="5"/>
  <c r="AO1423" i="5"/>
  <c r="AO1424" i="5"/>
  <c r="AO1425" i="5"/>
  <c r="AO1426" i="5"/>
  <c r="AO1427" i="5"/>
  <c r="AO1428" i="5"/>
  <c r="AO1429" i="5"/>
  <c r="AO1430" i="5"/>
  <c r="AO1431" i="5"/>
  <c r="AO1432" i="5"/>
  <c r="AO1433" i="5"/>
  <c r="AO1434" i="5"/>
  <c r="AO1435" i="5"/>
  <c r="AO1436" i="5"/>
  <c r="AO1437" i="5"/>
  <c r="AO1438" i="5"/>
  <c r="AO1439" i="5"/>
  <c r="AO1440" i="5"/>
  <c r="AO1441" i="5"/>
  <c r="AO1442" i="5"/>
  <c r="AO1443" i="5"/>
  <c r="AO1444" i="5"/>
  <c r="AO1445" i="5"/>
  <c r="AO1446" i="5"/>
  <c r="AO1447" i="5"/>
  <c r="AO1448" i="5"/>
  <c r="AO1449" i="5"/>
  <c r="AO1450" i="5"/>
  <c r="AO1451" i="5"/>
  <c r="AO1452" i="5"/>
  <c r="AO1453" i="5"/>
  <c r="AO1454" i="5"/>
  <c r="AO1455" i="5"/>
  <c r="AO1456" i="5"/>
  <c r="AO1457" i="5"/>
  <c r="AO1458" i="5"/>
  <c r="AO1459" i="5"/>
  <c r="AO1460" i="5"/>
  <c r="AO1461" i="5"/>
  <c r="AO1462" i="5"/>
  <c r="AO1463" i="5"/>
  <c r="AO1464" i="5"/>
  <c r="AO1465" i="5"/>
  <c r="AO1466" i="5"/>
  <c r="AO1467" i="5"/>
  <c r="AO1468" i="5"/>
  <c r="AO1469" i="5"/>
  <c r="AO1470" i="5"/>
  <c r="AO1471" i="5"/>
  <c r="AO1472" i="5"/>
  <c r="AO1473" i="5"/>
  <c r="AO1474" i="5"/>
  <c r="AO1475" i="5"/>
  <c r="AO1476" i="5"/>
  <c r="AO1477" i="5"/>
  <c r="AO1478" i="5"/>
  <c r="AO1479" i="5"/>
  <c r="AO1480" i="5"/>
  <c r="AO1481" i="5"/>
  <c r="AO1482" i="5"/>
  <c r="AO1483" i="5"/>
  <c r="AO1484" i="5"/>
  <c r="AO1485" i="5"/>
  <c r="AO1486" i="5"/>
  <c r="AO1487" i="5"/>
  <c r="AO1488" i="5"/>
  <c r="AO1489" i="5"/>
  <c r="AO1490" i="5"/>
  <c r="AO1491" i="5"/>
  <c r="AO1492" i="5"/>
  <c r="AO1493" i="5"/>
  <c r="AO1494" i="5"/>
  <c r="AO1495" i="5"/>
  <c r="AO1496" i="5"/>
  <c r="AO1497" i="5"/>
  <c r="AO1498" i="5"/>
  <c r="AO1499" i="5"/>
  <c r="AO1500" i="5"/>
  <c r="AO1501" i="5"/>
  <c r="AO1502" i="5"/>
  <c r="AO1503" i="5"/>
  <c r="AO1504" i="5"/>
  <c r="AO1505" i="5"/>
  <c r="AO1506" i="5"/>
  <c r="AO1507" i="5"/>
  <c r="AO1508" i="5"/>
  <c r="AO1509" i="5"/>
  <c r="AO1510" i="5"/>
  <c r="AO1511" i="5"/>
  <c r="AO1512" i="5"/>
  <c r="AO1513" i="5"/>
  <c r="AO1514" i="5"/>
  <c r="AO1515" i="5"/>
  <c r="AO1516" i="5"/>
  <c r="AO1517" i="5"/>
  <c r="AO1518" i="5"/>
  <c r="AO1519" i="5"/>
  <c r="AO1520" i="5"/>
  <c r="AO1521" i="5"/>
  <c r="AO1522" i="5"/>
  <c r="AO1523" i="5"/>
  <c r="AO1524" i="5"/>
  <c r="AO1525" i="5"/>
  <c r="AO1526" i="5"/>
  <c r="AO1527" i="5"/>
  <c r="AO1528" i="5"/>
  <c r="AO1529" i="5"/>
  <c r="AO1530" i="5"/>
  <c r="AO1531" i="5"/>
  <c r="AO1532" i="5"/>
  <c r="AO1533" i="5"/>
  <c r="AO1534" i="5"/>
  <c r="AO1535" i="5"/>
  <c r="AO1536" i="5"/>
  <c r="AO1537" i="5"/>
  <c r="AO1538" i="5"/>
  <c r="AO1539" i="5"/>
  <c r="AO1540" i="5"/>
  <c r="AO1541" i="5"/>
  <c r="AO1542" i="5"/>
  <c r="AO1543" i="5"/>
  <c r="AO1544" i="5"/>
  <c r="AO1545" i="5"/>
  <c r="AO1546" i="5"/>
  <c r="AO1547" i="5"/>
  <c r="AO1548" i="5"/>
  <c r="AO1549" i="5"/>
  <c r="AO1550" i="5"/>
  <c r="AO1551" i="5"/>
  <c r="AO1552" i="5"/>
  <c r="AO1553" i="5"/>
  <c r="AO1554" i="5"/>
  <c r="AO1555" i="5"/>
  <c r="AO1556" i="5"/>
  <c r="AO1557" i="5"/>
  <c r="AO1558" i="5"/>
  <c r="AO1559" i="5"/>
  <c r="AO1560" i="5"/>
  <c r="AO1561" i="5"/>
  <c r="AO1562" i="5"/>
  <c r="AO1563" i="5"/>
  <c r="AO1564" i="5"/>
  <c r="AO1565" i="5"/>
  <c r="AO1566" i="5"/>
  <c r="AO1567" i="5"/>
  <c r="AO1568" i="5"/>
  <c r="AO1569" i="5"/>
  <c r="AO1570" i="5"/>
  <c r="AO1571" i="5"/>
  <c r="AO1572" i="5"/>
  <c r="AO1573" i="5"/>
  <c r="AO1574" i="5"/>
  <c r="AO1575" i="5"/>
  <c r="AO1576" i="5"/>
  <c r="AO1577" i="5"/>
  <c r="AO1578" i="5"/>
  <c r="AO1579" i="5"/>
  <c r="AO1580" i="5"/>
  <c r="AO1581" i="5"/>
  <c r="AO1582" i="5"/>
  <c r="AO1583" i="5"/>
  <c r="AO1584" i="5"/>
  <c r="AO1585" i="5"/>
  <c r="AO1586" i="5"/>
  <c r="AO1587" i="5"/>
  <c r="AO1588" i="5"/>
  <c r="AO1589" i="5"/>
  <c r="AO1590" i="5"/>
  <c r="AO1591" i="5"/>
  <c r="AO1592" i="5"/>
  <c r="AO1593" i="5"/>
  <c r="AO1594" i="5"/>
  <c r="AO1595" i="5"/>
  <c r="AO1596" i="5"/>
  <c r="AO1597" i="5"/>
  <c r="AO1598" i="5"/>
  <c r="AO1599" i="5"/>
  <c r="AO1600" i="5"/>
  <c r="AO1601" i="5"/>
  <c r="AO1602" i="5"/>
  <c r="AO1603" i="5"/>
  <c r="AO1604" i="5"/>
  <c r="AO1605" i="5"/>
  <c r="AO1606" i="5"/>
  <c r="AO1607" i="5"/>
  <c r="AO1608" i="5"/>
  <c r="AO1609" i="5"/>
  <c r="AO1610" i="5"/>
  <c r="AO1611" i="5"/>
  <c r="AO1612" i="5"/>
  <c r="AO1613" i="5"/>
  <c r="AO1614" i="5"/>
  <c r="AO1615" i="5"/>
  <c r="AO1616" i="5"/>
  <c r="AO1617" i="5"/>
  <c r="AO1618" i="5"/>
  <c r="AO1619" i="5"/>
  <c r="AO1620" i="5"/>
  <c r="AO1621" i="5"/>
  <c r="AO1622" i="5"/>
  <c r="AO1623" i="5"/>
  <c r="AO1624" i="5"/>
  <c r="AO1625" i="5"/>
  <c r="AO1626" i="5"/>
  <c r="AO1627" i="5"/>
  <c r="AO1628" i="5"/>
  <c r="AO1629" i="5"/>
  <c r="AO1630" i="5"/>
  <c r="AO1631" i="5"/>
  <c r="AO1632" i="5"/>
  <c r="AO1633" i="5"/>
  <c r="AO1634" i="5"/>
  <c r="AO1635" i="5"/>
  <c r="AO1636" i="5"/>
  <c r="AO1637" i="5"/>
  <c r="AO1638" i="5"/>
  <c r="AO1639" i="5"/>
  <c r="AO1640" i="5"/>
  <c r="AO1641" i="5"/>
  <c r="AO1642" i="5"/>
  <c r="AO1643" i="5"/>
  <c r="AO1644" i="5"/>
  <c r="AO1645" i="5"/>
  <c r="AO1646" i="5"/>
  <c r="AO1647" i="5"/>
  <c r="AO1648" i="5"/>
  <c r="AO1649" i="5"/>
  <c r="AO1650" i="5"/>
  <c r="AO1651" i="5"/>
  <c r="AO1652" i="5"/>
  <c r="AO1653" i="5"/>
  <c r="AO1654" i="5"/>
  <c r="AO1655" i="5"/>
  <c r="AO1656" i="5"/>
  <c r="AO1657" i="5"/>
  <c r="AO1658" i="5"/>
  <c r="AO1659" i="5"/>
  <c r="AO1660" i="5"/>
  <c r="AO1661" i="5"/>
  <c r="AO1662" i="5"/>
  <c r="AO1663" i="5"/>
  <c r="AO1664" i="5"/>
  <c r="AO1665" i="5"/>
  <c r="AO1666" i="5"/>
  <c r="AO1667" i="5"/>
  <c r="AO1668" i="5"/>
  <c r="AO1669" i="5"/>
  <c r="AO1670" i="5"/>
  <c r="AO1671" i="5"/>
  <c r="AO1672" i="5"/>
  <c r="AO1673" i="5"/>
  <c r="AO1674" i="5"/>
  <c r="AO1675" i="5"/>
  <c r="AO1676" i="5"/>
  <c r="AO1677" i="5"/>
  <c r="AO1678" i="5"/>
  <c r="AO1679" i="5"/>
  <c r="AO1680" i="5"/>
  <c r="AO1681" i="5"/>
  <c r="AO1682" i="5"/>
  <c r="AO1683" i="5"/>
  <c r="AO1684" i="5"/>
  <c r="AO1685" i="5"/>
  <c r="AO1686" i="5"/>
  <c r="AO1687" i="5"/>
  <c r="AO1688" i="5"/>
  <c r="AO1689" i="5"/>
  <c r="AO1690" i="5"/>
  <c r="AO1691" i="5"/>
  <c r="AO1692" i="5"/>
  <c r="AO1693" i="5"/>
  <c r="AO1694" i="5"/>
  <c r="AO1695" i="5"/>
  <c r="AO1696" i="5"/>
  <c r="AO1697" i="5"/>
  <c r="AO1698" i="5"/>
  <c r="AO1699" i="5"/>
  <c r="AO1700" i="5"/>
  <c r="AO1701" i="5"/>
  <c r="AO1702" i="5"/>
  <c r="AO1703" i="5"/>
  <c r="AO1704" i="5"/>
  <c r="AO1705" i="5"/>
  <c r="AO1706" i="5"/>
  <c r="AO1707" i="5"/>
  <c r="AO1708" i="5"/>
  <c r="AO1709" i="5"/>
  <c r="AO1710" i="5"/>
  <c r="AO1711" i="5"/>
  <c r="AO1712" i="5"/>
  <c r="AO1713" i="5"/>
  <c r="AO1714" i="5"/>
  <c r="AO1715" i="5"/>
  <c r="AO1716" i="5"/>
  <c r="AO1717" i="5"/>
  <c r="AO1718" i="5"/>
  <c r="AO1719" i="5"/>
  <c r="AO1720" i="5"/>
  <c r="AO1721" i="5"/>
  <c r="AO1722" i="5"/>
  <c r="AO1723" i="5"/>
  <c r="AO1724" i="5"/>
  <c r="AO1725" i="5"/>
  <c r="AO1726" i="5"/>
  <c r="AO1727" i="5"/>
  <c r="AO1728" i="5"/>
  <c r="AO1729" i="5"/>
  <c r="AO1730" i="5"/>
  <c r="AO1731" i="5"/>
  <c r="AO1732" i="5"/>
  <c r="AO1733" i="5"/>
  <c r="AO1734" i="5"/>
  <c r="AO1735" i="5"/>
  <c r="AO1736" i="5"/>
  <c r="AO1737" i="5"/>
  <c r="AO1738" i="5"/>
  <c r="AO1739" i="5"/>
  <c r="AO1740" i="5"/>
  <c r="AO1741" i="5"/>
  <c r="AO1742" i="5"/>
  <c r="AO1743" i="5"/>
  <c r="AO1744" i="5"/>
  <c r="AO1745" i="5"/>
  <c r="AO1746" i="5"/>
  <c r="AO1747" i="5"/>
  <c r="AO1748" i="5"/>
  <c r="AO1749" i="5"/>
  <c r="AO1750" i="5"/>
  <c r="AO1751" i="5"/>
  <c r="AO1752" i="5"/>
  <c r="AO1753" i="5"/>
  <c r="AO1754" i="5"/>
  <c r="AO1755" i="5"/>
  <c r="AO1756" i="5"/>
  <c r="AO1757" i="5"/>
  <c r="AO1758" i="5"/>
  <c r="AO1759" i="5"/>
  <c r="AO1760" i="5"/>
  <c r="AO1761" i="5"/>
  <c r="AO1762" i="5"/>
  <c r="AO1763" i="5"/>
  <c r="AO1764" i="5"/>
  <c r="AO1765" i="5"/>
  <c r="AO1766" i="5"/>
  <c r="AO1767" i="5"/>
  <c r="AO1768" i="5"/>
  <c r="AO1769" i="5"/>
  <c r="AO1770" i="5"/>
  <c r="AO1771" i="5"/>
  <c r="AO1772" i="5"/>
  <c r="AO1773" i="5"/>
  <c r="AO1774" i="5"/>
  <c r="AO1775" i="5"/>
  <c r="AO1776" i="5"/>
  <c r="AO1777" i="5"/>
  <c r="AO1778" i="5"/>
  <c r="AO1779" i="5"/>
  <c r="AO1780" i="5"/>
  <c r="AO1781" i="5"/>
  <c r="AO1782" i="5"/>
  <c r="AO1783" i="5"/>
  <c r="AO1784" i="5"/>
  <c r="AO1785" i="5"/>
  <c r="AO1786" i="5"/>
  <c r="AO1787" i="5"/>
  <c r="AO1788" i="5"/>
  <c r="AO1789" i="5"/>
  <c r="AO1790" i="5"/>
  <c r="AO1791" i="5"/>
  <c r="AO1792" i="5"/>
  <c r="AO1793" i="5"/>
  <c r="AO1794" i="5"/>
  <c r="AO1795" i="5"/>
  <c r="AO1796" i="5"/>
  <c r="AO1797" i="5"/>
  <c r="AO1798" i="5"/>
  <c r="AO1799" i="5"/>
  <c r="AO1800" i="5"/>
  <c r="AO1801" i="5"/>
  <c r="AO1802" i="5"/>
  <c r="AO1803" i="5"/>
  <c r="AO1804" i="5"/>
  <c r="AO1805" i="5"/>
  <c r="AO1806" i="5"/>
  <c r="AO1807" i="5"/>
  <c r="AO1808" i="5"/>
  <c r="AO1809" i="5"/>
  <c r="AO1810" i="5"/>
  <c r="AO1811" i="5"/>
  <c r="AO1812" i="5"/>
  <c r="AO1813" i="5"/>
  <c r="AO1814" i="5"/>
  <c r="AO1815" i="5"/>
  <c r="AO1816" i="5"/>
  <c r="AO1817" i="5"/>
  <c r="AO1818" i="5"/>
  <c r="AO1819" i="5"/>
  <c r="AO1820" i="5"/>
  <c r="AO1821" i="5"/>
  <c r="AO1822" i="5"/>
  <c r="AO1823" i="5"/>
  <c r="AO1824" i="5"/>
  <c r="AO1825" i="5"/>
  <c r="AO1826" i="5"/>
  <c r="AO1827" i="5"/>
  <c r="AO1828" i="5"/>
  <c r="AO1829" i="5"/>
  <c r="AO1830" i="5"/>
  <c r="AO1831" i="5"/>
  <c r="AO1832" i="5"/>
  <c r="AO1833" i="5"/>
  <c r="AO1834" i="5"/>
  <c r="AO1835" i="5"/>
  <c r="AO1836" i="5"/>
  <c r="AO1837" i="5"/>
  <c r="AO1838" i="5"/>
  <c r="AO1839" i="5"/>
  <c r="AO1840" i="5"/>
  <c r="AO1841" i="5"/>
  <c r="AO1842" i="5"/>
  <c r="AO1843" i="5"/>
  <c r="AO1844" i="5"/>
  <c r="AO1845" i="5"/>
  <c r="AO1846" i="5"/>
  <c r="AO1847" i="5"/>
  <c r="AO1848" i="5"/>
  <c r="AO1849" i="5"/>
  <c r="AO1850" i="5"/>
  <c r="AO1851" i="5"/>
  <c r="AO1852" i="5"/>
  <c r="AO1853" i="5"/>
  <c r="AO1854" i="5"/>
  <c r="AO1855" i="5"/>
  <c r="AO1856" i="5"/>
  <c r="AO1857" i="5"/>
  <c r="AO1858" i="5"/>
  <c r="AO1859" i="5"/>
  <c r="AO1860" i="5"/>
  <c r="AO1861" i="5"/>
  <c r="AO1862" i="5"/>
  <c r="AO1863" i="5"/>
  <c r="AO1864" i="5"/>
  <c r="AO1865" i="5"/>
  <c r="AO1866" i="5"/>
  <c r="AO1867" i="5"/>
  <c r="AO1868" i="5"/>
  <c r="AO1869" i="5"/>
  <c r="AO1870" i="5"/>
  <c r="AO1871" i="5"/>
  <c r="AO1872" i="5"/>
  <c r="AO1873" i="5"/>
  <c r="AO1874" i="5"/>
  <c r="AO1875" i="5"/>
  <c r="AO1876" i="5"/>
  <c r="AO1877" i="5"/>
  <c r="AO1878" i="5"/>
  <c r="AO1879" i="5"/>
  <c r="AO1880" i="5"/>
  <c r="AO1881" i="5"/>
  <c r="AO1882" i="5"/>
  <c r="AO1883" i="5"/>
  <c r="AO1884" i="5"/>
  <c r="AO1885" i="5"/>
  <c r="AO1886" i="5"/>
  <c r="AO1887" i="5"/>
  <c r="AO1888" i="5"/>
  <c r="AO1889" i="5"/>
  <c r="AO1890" i="5"/>
  <c r="AO1891" i="5"/>
  <c r="AO1892" i="5"/>
  <c r="AO1893" i="5"/>
  <c r="AO1894" i="5"/>
  <c r="AO1895" i="5"/>
  <c r="AO1896" i="5"/>
  <c r="AO1897" i="5"/>
  <c r="AO1898" i="5"/>
  <c r="AO1899" i="5"/>
  <c r="AO1900" i="5"/>
  <c r="AO1901" i="5"/>
  <c r="AO1902" i="5"/>
  <c r="AO1903" i="5"/>
  <c r="AO1904" i="5"/>
  <c r="AO1905" i="5"/>
  <c r="AO1906" i="5"/>
  <c r="AO1907" i="5"/>
  <c r="AO1908" i="5"/>
  <c r="AO1909" i="5"/>
  <c r="AO1910" i="5"/>
  <c r="AO1911" i="5"/>
  <c r="AO1912" i="5"/>
  <c r="AO1913" i="5"/>
  <c r="AO1914" i="5"/>
  <c r="AO1915" i="5"/>
  <c r="AO1916" i="5"/>
  <c r="AO1917" i="5"/>
  <c r="AO1918" i="5"/>
  <c r="AO1919" i="5"/>
  <c r="AO1920" i="5"/>
  <c r="AO1921" i="5"/>
  <c r="AO1922" i="5"/>
  <c r="AO1923" i="5"/>
  <c r="AO1924" i="5"/>
  <c r="AO1925" i="5"/>
  <c r="AO1926" i="5"/>
  <c r="AO1927" i="5"/>
  <c r="AO1928" i="5"/>
  <c r="AO1929" i="5"/>
  <c r="AO1930" i="5"/>
  <c r="AO1931" i="5"/>
  <c r="AO1932" i="5"/>
  <c r="AO1933" i="5"/>
  <c r="AO1934" i="5"/>
  <c r="AO1935" i="5"/>
  <c r="AO1936" i="5"/>
  <c r="AO1937" i="5"/>
  <c r="AO1938" i="5"/>
  <c r="AO1939" i="5"/>
  <c r="AO1940" i="5"/>
  <c r="AO1941" i="5"/>
  <c r="AO1942" i="5"/>
  <c r="AO1943" i="5"/>
  <c r="AO1944" i="5"/>
  <c r="AO1945" i="5"/>
  <c r="AO1946" i="5"/>
  <c r="AO1947" i="5"/>
  <c r="AO1948" i="5"/>
  <c r="AO1949" i="5"/>
  <c r="AO1950" i="5"/>
  <c r="AO1951" i="5"/>
  <c r="AO1952" i="5"/>
  <c r="AO1953" i="5"/>
  <c r="AO1954" i="5"/>
  <c r="AO1955" i="5"/>
  <c r="AO1956" i="5"/>
  <c r="AO1957" i="5"/>
  <c r="AO1958" i="5"/>
  <c r="AO1959" i="5"/>
  <c r="AO1960" i="5"/>
  <c r="AO1961" i="5"/>
  <c r="AO1962" i="5"/>
  <c r="AO1963" i="5"/>
  <c r="AO1964" i="5"/>
  <c r="AO1965" i="5"/>
  <c r="AO1966" i="5"/>
  <c r="AO1967" i="5"/>
  <c r="AO1968" i="5"/>
  <c r="AO1969" i="5"/>
  <c r="AO1970" i="5"/>
  <c r="AO1971" i="5"/>
  <c r="AO1972" i="5"/>
  <c r="AO1973" i="5"/>
  <c r="AO1974" i="5"/>
  <c r="AO1975" i="5"/>
  <c r="AO1976" i="5"/>
  <c r="AO1977" i="5"/>
  <c r="AO1978" i="5"/>
  <c r="AO1979" i="5"/>
  <c r="AO1980" i="5"/>
  <c r="AO1981" i="5"/>
  <c r="AO1982" i="5"/>
  <c r="AO1983" i="5"/>
  <c r="AO1984" i="5"/>
  <c r="AO1985" i="5"/>
  <c r="AO1986" i="5"/>
  <c r="AO1987" i="5"/>
  <c r="AO1988" i="5"/>
  <c r="AO1989" i="5"/>
  <c r="AO1990" i="5"/>
  <c r="AO1991" i="5"/>
  <c r="AO1992" i="5"/>
  <c r="AO1993" i="5"/>
  <c r="AO1994" i="5"/>
  <c r="AO1995" i="5"/>
  <c r="AO1996" i="5"/>
  <c r="AO1997" i="5"/>
  <c r="AO1998" i="5"/>
  <c r="AO1999" i="5"/>
  <c r="AO2000" i="5"/>
  <c r="AO2001" i="5"/>
  <c r="AO2002" i="5"/>
  <c r="AO2003" i="5"/>
  <c r="AO2004" i="5"/>
  <c r="AO2005" i="5"/>
  <c r="AO2006" i="5"/>
  <c r="AO2007" i="5"/>
  <c r="AO2008" i="5"/>
  <c r="AO2009" i="5"/>
  <c r="AO2010" i="5"/>
  <c r="AO2011" i="5"/>
  <c r="AO2012" i="5"/>
  <c r="AO2013" i="5"/>
  <c r="AO2014" i="5"/>
  <c r="AO2015" i="5"/>
  <c r="AO2016" i="5"/>
  <c r="AO2017" i="5"/>
  <c r="AO2018" i="5"/>
  <c r="AO2019" i="5"/>
  <c r="AO2020" i="5"/>
  <c r="AO2021" i="5"/>
  <c r="AO2022" i="5"/>
  <c r="AO2023" i="5"/>
  <c r="AO2024" i="5"/>
  <c r="AO2025" i="5"/>
  <c r="AO2026" i="5"/>
  <c r="AO2027" i="5"/>
  <c r="AO2028" i="5"/>
  <c r="AO2029" i="5"/>
  <c r="AO2030" i="5"/>
  <c r="AO2031" i="5"/>
  <c r="AO2032" i="5"/>
  <c r="AO2033" i="5"/>
  <c r="AO2034" i="5"/>
  <c r="AO2035" i="5"/>
  <c r="AO2036" i="5"/>
  <c r="AM643" i="5"/>
  <c r="AN643" i="5" s="1"/>
  <c r="AM644" i="5"/>
  <c r="AN644" i="5" s="1"/>
  <c r="AM645" i="5"/>
  <c r="AN645" i="5" s="1"/>
  <c r="AM646" i="5"/>
  <c r="AN646" i="5" s="1"/>
  <c r="AM647" i="5"/>
  <c r="AN647" i="5" s="1"/>
  <c r="AM648" i="5"/>
  <c r="AN648" i="5" s="1"/>
  <c r="AM649" i="5"/>
  <c r="AN649" i="5" s="1"/>
  <c r="AM650" i="5"/>
  <c r="AN650" i="5" s="1"/>
  <c r="AM651" i="5"/>
  <c r="AN651" i="5" s="1"/>
  <c r="AM652" i="5"/>
  <c r="AN652" i="5" s="1"/>
  <c r="AM653" i="5"/>
  <c r="AN653" i="5" s="1"/>
  <c r="AM654" i="5"/>
  <c r="AN654" i="5" s="1"/>
  <c r="AM655" i="5"/>
  <c r="AN655" i="5" s="1"/>
  <c r="AM656" i="5"/>
  <c r="AN656" i="5" s="1"/>
  <c r="AM657" i="5"/>
  <c r="AN657" i="5" s="1"/>
  <c r="AM658" i="5"/>
  <c r="AN658" i="5" s="1"/>
  <c r="AM659" i="5"/>
  <c r="AN659" i="5" s="1"/>
  <c r="AM660" i="5"/>
  <c r="AN660" i="5" s="1"/>
  <c r="AM661" i="5"/>
  <c r="AN661" i="5" s="1"/>
  <c r="AM662" i="5"/>
  <c r="AN662" i="5" s="1"/>
  <c r="AM663" i="5"/>
  <c r="AN663" i="5" s="1"/>
  <c r="AM664" i="5"/>
  <c r="AN664" i="5" s="1"/>
  <c r="AM665" i="5"/>
  <c r="AN665" i="5" s="1"/>
  <c r="AM666" i="5"/>
  <c r="AN666" i="5" s="1"/>
  <c r="AM667" i="5"/>
  <c r="AN667" i="5" s="1"/>
  <c r="AM668" i="5"/>
  <c r="AN668" i="5" s="1"/>
  <c r="AM669" i="5"/>
  <c r="AN669" i="5" s="1"/>
  <c r="AM670" i="5"/>
  <c r="AN670" i="5" s="1"/>
  <c r="AM671" i="5"/>
  <c r="AN671" i="5" s="1"/>
  <c r="AM672" i="5"/>
  <c r="AN672" i="5" s="1"/>
  <c r="AM673" i="5"/>
  <c r="AN673" i="5" s="1"/>
  <c r="AM674" i="5"/>
  <c r="AN674" i="5" s="1"/>
  <c r="AM675" i="5"/>
  <c r="AN675" i="5" s="1"/>
  <c r="AM676" i="5"/>
  <c r="AN676" i="5" s="1"/>
  <c r="AM677" i="5"/>
  <c r="AN677" i="5" s="1"/>
  <c r="AM678" i="5"/>
  <c r="AN678" i="5" s="1"/>
  <c r="AM679" i="5"/>
  <c r="AN679" i="5" s="1"/>
  <c r="AM680" i="5"/>
  <c r="AN680" i="5" s="1"/>
  <c r="AM681" i="5"/>
  <c r="AN681" i="5" s="1"/>
  <c r="AM682" i="5"/>
  <c r="AN682" i="5" s="1"/>
  <c r="AM683" i="5"/>
  <c r="AN683" i="5" s="1"/>
  <c r="AM684" i="5"/>
  <c r="AN684" i="5" s="1"/>
  <c r="AM685" i="5"/>
  <c r="AN685" i="5" s="1"/>
  <c r="AM686" i="5"/>
  <c r="AN686" i="5" s="1"/>
  <c r="AM687" i="5"/>
  <c r="AN687" i="5" s="1"/>
  <c r="AM688" i="5"/>
  <c r="AN688" i="5" s="1"/>
  <c r="AM689" i="5"/>
  <c r="AN689" i="5" s="1"/>
  <c r="AM690" i="5"/>
  <c r="AN690" i="5" s="1"/>
  <c r="AM691" i="5"/>
  <c r="AN691" i="5" s="1"/>
  <c r="AM692" i="5"/>
  <c r="AN692" i="5" s="1"/>
  <c r="AM693" i="5"/>
  <c r="AN693" i="5" s="1"/>
  <c r="AM694" i="5"/>
  <c r="AN694" i="5" s="1"/>
  <c r="AM695" i="5"/>
  <c r="AN695" i="5" s="1"/>
  <c r="AM696" i="5"/>
  <c r="AN696" i="5" s="1"/>
  <c r="AM697" i="5"/>
  <c r="AN697" i="5" s="1"/>
  <c r="AM698" i="5"/>
  <c r="AN698" i="5" s="1"/>
  <c r="AM699" i="5"/>
  <c r="AN699" i="5" s="1"/>
  <c r="AM700" i="5"/>
  <c r="AN700" i="5" s="1"/>
  <c r="AM701" i="5"/>
  <c r="AN701" i="5" s="1"/>
  <c r="AM702" i="5"/>
  <c r="AN702" i="5" s="1"/>
  <c r="AM703" i="5"/>
  <c r="AN703" i="5" s="1"/>
  <c r="AM704" i="5"/>
  <c r="AN704" i="5" s="1"/>
  <c r="AM705" i="5"/>
  <c r="AN705" i="5" s="1"/>
  <c r="AM706" i="5"/>
  <c r="AN706" i="5" s="1"/>
  <c r="AM707" i="5"/>
  <c r="AN707" i="5" s="1"/>
  <c r="AM708" i="5"/>
  <c r="AN708" i="5" s="1"/>
  <c r="AM709" i="5"/>
  <c r="AN709" i="5" s="1"/>
  <c r="AM710" i="5"/>
  <c r="AN710" i="5" s="1"/>
  <c r="AM711" i="5"/>
  <c r="AN711" i="5" s="1"/>
  <c r="AM712" i="5"/>
  <c r="AN712" i="5" s="1"/>
  <c r="AM713" i="5"/>
  <c r="AN713" i="5" s="1"/>
  <c r="AM714" i="5"/>
  <c r="AN714" i="5" s="1"/>
  <c r="AM715" i="5"/>
  <c r="AN715" i="5" s="1"/>
  <c r="AM716" i="5"/>
  <c r="AN716" i="5" s="1"/>
  <c r="AM717" i="5"/>
  <c r="AN717" i="5" s="1"/>
  <c r="AM718" i="5"/>
  <c r="AN718" i="5" s="1"/>
  <c r="AM719" i="5"/>
  <c r="AN719" i="5" s="1"/>
  <c r="AM720" i="5"/>
  <c r="AN720" i="5" s="1"/>
  <c r="AM721" i="5"/>
  <c r="AN721" i="5" s="1"/>
  <c r="AM722" i="5"/>
  <c r="AN722" i="5" s="1"/>
  <c r="AM723" i="5"/>
  <c r="AN723" i="5" s="1"/>
  <c r="AM724" i="5"/>
  <c r="AN724" i="5" s="1"/>
  <c r="AM725" i="5"/>
  <c r="AN725" i="5" s="1"/>
  <c r="AM726" i="5"/>
  <c r="AN726" i="5" s="1"/>
  <c r="AM727" i="5"/>
  <c r="AN727" i="5" s="1"/>
  <c r="AM728" i="5"/>
  <c r="AN728" i="5" s="1"/>
  <c r="AM729" i="5"/>
  <c r="AN729" i="5" s="1"/>
  <c r="AM730" i="5"/>
  <c r="AN730" i="5" s="1"/>
  <c r="AM731" i="5"/>
  <c r="AN731" i="5" s="1"/>
  <c r="AM732" i="5"/>
  <c r="AN732" i="5" s="1"/>
  <c r="AM733" i="5"/>
  <c r="AN733" i="5" s="1"/>
  <c r="AM734" i="5"/>
  <c r="AN734" i="5" s="1"/>
  <c r="AM735" i="5"/>
  <c r="AN735" i="5" s="1"/>
  <c r="AM736" i="5"/>
  <c r="AN736" i="5" s="1"/>
  <c r="AM737" i="5"/>
  <c r="AN737" i="5" s="1"/>
  <c r="AM738" i="5"/>
  <c r="AN738" i="5" s="1"/>
  <c r="AM739" i="5"/>
  <c r="AN739" i="5" s="1"/>
  <c r="AM740" i="5"/>
  <c r="AN740" i="5" s="1"/>
  <c r="AM741" i="5"/>
  <c r="AN741" i="5" s="1"/>
  <c r="AM742" i="5"/>
  <c r="AN742" i="5" s="1"/>
  <c r="AM743" i="5"/>
  <c r="AN743" i="5" s="1"/>
  <c r="AM744" i="5"/>
  <c r="AN744" i="5" s="1"/>
  <c r="AM745" i="5"/>
  <c r="AN745" i="5" s="1"/>
  <c r="AM746" i="5"/>
  <c r="AN746" i="5" s="1"/>
  <c r="AM747" i="5"/>
  <c r="AN747" i="5" s="1"/>
  <c r="AM748" i="5"/>
  <c r="AN748" i="5" s="1"/>
  <c r="AM749" i="5"/>
  <c r="AN749" i="5" s="1"/>
  <c r="AM750" i="5"/>
  <c r="AN750" i="5" s="1"/>
  <c r="AM751" i="5"/>
  <c r="AN751" i="5" s="1"/>
  <c r="AM752" i="5"/>
  <c r="AN752" i="5" s="1"/>
  <c r="AM753" i="5"/>
  <c r="AN753" i="5" s="1"/>
  <c r="AM754" i="5"/>
  <c r="AN754" i="5" s="1"/>
  <c r="AM755" i="5"/>
  <c r="AN755" i="5" s="1"/>
  <c r="AM756" i="5"/>
  <c r="AN756" i="5" s="1"/>
  <c r="AM757" i="5"/>
  <c r="AN757" i="5" s="1"/>
  <c r="AM758" i="5"/>
  <c r="AN758" i="5" s="1"/>
  <c r="AM759" i="5"/>
  <c r="AN759" i="5" s="1"/>
  <c r="AM760" i="5"/>
  <c r="AN760" i="5" s="1"/>
  <c r="AM761" i="5"/>
  <c r="AN761" i="5" s="1"/>
  <c r="AM762" i="5"/>
  <c r="AN762" i="5" s="1"/>
  <c r="AM763" i="5"/>
  <c r="AN763" i="5" s="1"/>
  <c r="AM764" i="5"/>
  <c r="AN764" i="5" s="1"/>
  <c r="AM765" i="5"/>
  <c r="AN765" i="5" s="1"/>
  <c r="AM766" i="5"/>
  <c r="AN766" i="5" s="1"/>
  <c r="AM767" i="5"/>
  <c r="AN767" i="5" s="1"/>
  <c r="AM768" i="5"/>
  <c r="AN768" i="5" s="1"/>
  <c r="AM769" i="5"/>
  <c r="AN769" i="5" s="1"/>
  <c r="AM770" i="5"/>
  <c r="AN770" i="5" s="1"/>
  <c r="AM771" i="5"/>
  <c r="AN771" i="5" s="1"/>
  <c r="AM772" i="5"/>
  <c r="AN772" i="5" s="1"/>
  <c r="AM773" i="5"/>
  <c r="AN773" i="5" s="1"/>
  <c r="AM774" i="5"/>
  <c r="AN774" i="5" s="1"/>
  <c r="AM775" i="5"/>
  <c r="AN775" i="5" s="1"/>
  <c r="AM776" i="5"/>
  <c r="AN776" i="5" s="1"/>
  <c r="AM777" i="5"/>
  <c r="AN777" i="5" s="1"/>
  <c r="AM778" i="5"/>
  <c r="AN778" i="5" s="1"/>
  <c r="AM779" i="5"/>
  <c r="AN779" i="5" s="1"/>
  <c r="AM780" i="5"/>
  <c r="AN780" i="5" s="1"/>
  <c r="AM781" i="5"/>
  <c r="AN781" i="5" s="1"/>
  <c r="AM782" i="5"/>
  <c r="AN782" i="5" s="1"/>
  <c r="AM783" i="5"/>
  <c r="AN783" i="5" s="1"/>
  <c r="AM784" i="5"/>
  <c r="AN784" i="5" s="1"/>
  <c r="AM785" i="5"/>
  <c r="AN785" i="5" s="1"/>
  <c r="AM786" i="5"/>
  <c r="AN786" i="5" s="1"/>
  <c r="AM787" i="5"/>
  <c r="AN787" i="5" s="1"/>
  <c r="AM788" i="5"/>
  <c r="AN788" i="5" s="1"/>
  <c r="AM789" i="5"/>
  <c r="AN789" i="5" s="1"/>
  <c r="AM790" i="5"/>
  <c r="AN790" i="5" s="1"/>
  <c r="AM791" i="5"/>
  <c r="AN791" i="5" s="1"/>
  <c r="AM792" i="5"/>
  <c r="AN792" i="5" s="1"/>
  <c r="AM793" i="5"/>
  <c r="AN793" i="5" s="1"/>
  <c r="AM794" i="5"/>
  <c r="AN794" i="5" s="1"/>
  <c r="AM795" i="5"/>
  <c r="AN795" i="5" s="1"/>
  <c r="AM796" i="5"/>
  <c r="AN796" i="5" s="1"/>
  <c r="AM797" i="5"/>
  <c r="AN797" i="5" s="1"/>
  <c r="AM798" i="5"/>
  <c r="AN798" i="5" s="1"/>
  <c r="AM799" i="5"/>
  <c r="AN799" i="5" s="1"/>
  <c r="AM800" i="5"/>
  <c r="AN800" i="5" s="1"/>
  <c r="AM801" i="5"/>
  <c r="AN801" i="5" s="1"/>
  <c r="AM802" i="5"/>
  <c r="AN802" i="5" s="1"/>
  <c r="AM803" i="5"/>
  <c r="AN803" i="5" s="1"/>
  <c r="AM804" i="5"/>
  <c r="AN804" i="5" s="1"/>
  <c r="AM805" i="5"/>
  <c r="AN805" i="5" s="1"/>
  <c r="AM806" i="5"/>
  <c r="AN806" i="5" s="1"/>
  <c r="AM807" i="5"/>
  <c r="AN807" i="5" s="1"/>
  <c r="AM808" i="5"/>
  <c r="AN808" i="5" s="1"/>
  <c r="AM809" i="5"/>
  <c r="AN809" i="5" s="1"/>
  <c r="AM810" i="5"/>
  <c r="AN810" i="5" s="1"/>
  <c r="AM811" i="5"/>
  <c r="AN811" i="5" s="1"/>
  <c r="AM812" i="5"/>
  <c r="AN812" i="5" s="1"/>
  <c r="AM813" i="5"/>
  <c r="AN813" i="5" s="1"/>
  <c r="AM814" i="5"/>
  <c r="AN814" i="5" s="1"/>
  <c r="AM815" i="5"/>
  <c r="AN815" i="5" s="1"/>
  <c r="AM816" i="5"/>
  <c r="AN816" i="5" s="1"/>
  <c r="AM817" i="5"/>
  <c r="AN817" i="5" s="1"/>
  <c r="AM818" i="5"/>
  <c r="AN818" i="5" s="1"/>
  <c r="AM819" i="5"/>
  <c r="AN819" i="5" s="1"/>
  <c r="AM820" i="5"/>
  <c r="AN820" i="5" s="1"/>
  <c r="AM821" i="5"/>
  <c r="AN821" i="5" s="1"/>
  <c r="AM822" i="5"/>
  <c r="AN822" i="5" s="1"/>
  <c r="AM823" i="5"/>
  <c r="AN823" i="5" s="1"/>
  <c r="AM824" i="5"/>
  <c r="AN824" i="5" s="1"/>
  <c r="AM825" i="5"/>
  <c r="AN825" i="5" s="1"/>
  <c r="AM826" i="5"/>
  <c r="AN826" i="5" s="1"/>
  <c r="AM827" i="5"/>
  <c r="AN827" i="5" s="1"/>
  <c r="AM828" i="5"/>
  <c r="AN828" i="5" s="1"/>
  <c r="AM829" i="5"/>
  <c r="AN829" i="5" s="1"/>
  <c r="AM830" i="5"/>
  <c r="AN830" i="5" s="1"/>
  <c r="AM831" i="5"/>
  <c r="AN831" i="5" s="1"/>
  <c r="AM832" i="5"/>
  <c r="AN832" i="5" s="1"/>
  <c r="AM833" i="5"/>
  <c r="AN833" i="5" s="1"/>
  <c r="AM834" i="5"/>
  <c r="AN834" i="5" s="1"/>
  <c r="AM835" i="5"/>
  <c r="AN835" i="5" s="1"/>
  <c r="AM836" i="5"/>
  <c r="AN836" i="5" s="1"/>
  <c r="AM837" i="5"/>
  <c r="AN837" i="5" s="1"/>
  <c r="AM838" i="5"/>
  <c r="AN838" i="5" s="1"/>
  <c r="AM839" i="5"/>
  <c r="AN839" i="5" s="1"/>
  <c r="AM840" i="5"/>
  <c r="AN840" i="5" s="1"/>
  <c r="AM841" i="5"/>
  <c r="AN841" i="5" s="1"/>
  <c r="AM842" i="5"/>
  <c r="AN842" i="5" s="1"/>
  <c r="AM843" i="5"/>
  <c r="AN843" i="5" s="1"/>
  <c r="AM844" i="5"/>
  <c r="AN844" i="5" s="1"/>
  <c r="AM845" i="5"/>
  <c r="AN845" i="5" s="1"/>
  <c r="AM846" i="5"/>
  <c r="AN846" i="5" s="1"/>
  <c r="AM847" i="5"/>
  <c r="AN847" i="5" s="1"/>
  <c r="AM848" i="5"/>
  <c r="AN848" i="5" s="1"/>
  <c r="AM849" i="5"/>
  <c r="AN849" i="5" s="1"/>
  <c r="AM850" i="5"/>
  <c r="AN850" i="5" s="1"/>
  <c r="AM851" i="5"/>
  <c r="AN851" i="5" s="1"/>
  <c r="AM852" i="5"/>
  <c r="AN852" i="5" s="1"/>
  <c r="AM853" i="5"/>
  <c r="AN853" i="5" s="1"/>
  <c r="AM854" i="5"/>
  <c r="AN854" i="5" s="1"/>
  <c r="AM855" i="5"/>
  <c r="AN855" i="5" s="1"/>
  <c r="AM856" i="5"/>
  <c r="AN856" i="5" s="1"/>
  <c r="AM857" i="5"/>
  <c r="AN857" i="5" s="1"/>
  <c r="AM858" i="5"/>
  <c r="AN858" i="5" s="1"/>
  <c r="AM859" i="5"/>
  <c r="AN859" i="5" s="1"/>
  <c r="AM860" i="5"/>
  <c r="AN860" i="5" s="1"/>
  <c r="AM861" i="5"/>
  <c r="AN861" i="5" s="1"/>
  <c r="AM862" i="5"/>
  <c r="AN862" i="5" s="1"/>
  <c r="AM863" i="5"/>
  <c r="AN863" i="5" s="1"/>
  <c r="AM864" i="5"/>
  <c r="AN864" i="5" s="1"/>
  <c r="AM865" i="5"/>
  <c r="AN865" i="5" s="1"/>
  <c r="AM866" i="5"/>
  <c r="AN866" i="5" s="1"/>
  <c r="AM867" i="5"/>
  <c r="AN867" i="5" s="1"/>
  <c r="AM868" i="5"/>
  <c r="AN868" i="5" s="1"/>
  <c r="AM869" i="5"/>
  <c r="AN869" i="5" s="1"/>
  <c r="AM870" i="5"/>
  <c r="AN870" i="5" s="1"/>
  <c r="AM871" i="5"/>
  <c r="AN871" i="5" s="1"/>
  <c r="AM872" i="5"/>
  <c r="AN872" i="5" s="1"/>
  <c r="AM873" i="5"/>
  <c r="AN873" i="5" s="1"/>
  <c r="AM874" i="5"/>
  <c r="AN874" i="5" s="1"/>
  <c r="AM875" i="5"/>
  <c r="AN875" i="5" s="1"/>
  <c r="AM876" i="5"/>
  <c r="AN876" i="5" s="1"/>
  <c r="AM877" i="5"/>
  <c r="AN877" i="5" s="1"/>
  <c r="AM878" i="5"/>
  <c r="AN878" i="5" s="1"/>
  <c r="AM879" i="5"/>
  <c r="AN879" i="5" s="1"/>
  <c r="AM880" i="5"/>
  <c r="AN880" i="5" s="1"/>
  <c r="AM881" i="5"/>
  <c r="AN881" i="5" s="1"/>
  <c r="AM882" i="5"/>
  <c r="AN882" i="5" s="1"/>
  <c r="AM883" i="5"/>
  <c r="AN883" i="5" s="1"/>
  <c r="AM884" i="5"/>
  <c r="AN884" i="5" s="1"/>
  <c r="AM885" i="5"/>
  <c r="AN885" i="5" s="1"/>
  <c r="AM886" i="5"/>
  <c r="AN886" i="5" s="1"/>
  <c r="AM887" i="5"/>
  <c r="AN887" i="5" s="1"/>
  <c r="AM888" i="5"/>
  <c r="AN888" i="5" s="1"/>
  <c r="AM889" i="5"/>
  <c r="AN889" i="5" s="1"/>
  <c r="AM890" i="5"/>
  <c r="AN890" i="5" s="1"/>
  <c r="AM891" i="5"/>
  <c r="AN891" i="5" s="1"/>
  <c r="AM892" i="5"/>
  <c r="AN892" i="5" s="1"/>
  <c r="AM893" i="5"/>
  <c r="AN893" i="5" s="1"/>
  <c r="AM894" i="5"/>
  <c r="AN894" i="5" s="1"/>
  <c r="AM895" i="5"/>
  <c r="AN895" i="5" s="1"/>
  <c r="AM896" i="5"/>
  <c r="AN896" i="5" s="1"/>
  <c r="AM897" i="5"/>
  <c r="AN897" i="5" s="1"/>
  <c r="AM898" i="5"/>
  <c r="AN898" i="5" s="1"/>
  <c r="AM899" i="5"/>
  <c r="AN899" i="5" s="1"/>
  <c r="AM900" i="5"/>
  <c r="AN900" i="5" s="1"/>
  <c r="AM901" i="5"/>
  <c r="AN901" i="5" s="1"/>
  <c r="AM902" i="5"/>
  <c r="AN902" i="5" s="1"/>
  <c r="AM903" i="5"/>
  <c r="AN903" i="5" s="1"/>
  <c r="AM904" i="5"/>
  <c r="AN904" i="5" s="1"/>
  <c r="AM905" i="5"/>
  <c r="AN905" i="5" s="1"/>
  <c r="AM906" i="5"/>
  <c r="AN906" i="5" s="1"/>
  <c r="AM907" i="5"/>
  <c r="AN907" i="5" s="1"/>
  <c r="AM908" i="5"/>
  <c r="AN908" i="5" s="1"/>
  <c r="AM909" i="5"/>
  <c r="AN909" i="5" s="1"/>
  <c r="AM910" i="5"/>
  <c r="AN910" i="5" s="1"/>
  <c r="AM911" i="5"/>
  <c r="AN911" i="5" s="1"/>
  <c r="AM912" i="5"/>
  <c r="AN912" i="5" s="1"/>
  <c r="AM913" i="5"/>
  <c r="AN913" i="5" s="1"/>
  <c r="AM914" i="5"/>
  <c r="AN914" i="5" s="1"/>
  <c r="AM915" i="5"/>
  <c r="AN915" i="5" s="1"/>
  <c r="AM916" i="5"/>
  <c r="AN916" i="5" s="1"/>
  <c r="AM917" i="5"/>
  <c r="AN917" i="5" s="1"/>
  <c r="AM918" i="5"/>
  <c r="AN918" i="5" s="1"/>
  <c r="AM919" i="5"/>
  <c r="AN919" i="5" s="1"/>
  <c r="AM920" i="5"/>
  <c r="AN920" i="5" s="1"/>
  <c r="AM921" i="5"/>
  <c r="AN921" i="5" s="1"/>
  <c r="AM922" i="5"/>
  <c r="AN922" i="5" s="1"/>
  <c r="AM923" i="5"/>
  <c r="AN923" i="5" s="1"/>
  <c r="AM924" i="5"/>
  <c r="AN924" i="5" s="1"/>
  <c r="AM925" i="5"/>
  <c r="AN925" i="5" s="1"/>
  <c r="AM926" i="5"/>
  <c r="AN926" i="5" s="1"/>
  <c r="AM927" i="5"/>
  <c r="AN927" i="5" s="1"/>
  <c r="AM928" i="5"/>
  <c r="AN928" i="5" s="1"/>
  <c r="AM929" i="5"/>
  <c r="AN929" i="5" s="1"/>
  <c r="AM930" i="5"/>
  <c r="AN930" i="5" s="1"/>
  <c r="AM931" i="5"/>
  <c r="AN931" i="5" s="1"/>
  <c r="AM932" i="5"/>
  <c r="AN932" i="5" s="1"/>
  <c r="AM933" i="5"/>
  <c r="AN933" i="5" s="1"/>
  <c r="AM934" i="5"/>
  <c r="AN934" i="5" s="1"/>
  <c r="AM935" i="5"/>
  <c r="AN935" i="5" s="1"/>
  <c r="AM936" i="5"/>
  <c r="AN936" i="5" s="1"/>
  <c r="AM937" i="5"/>
  <c r="AN937" i="5" s="1"/>
  <c r="AM938" i="5"/>
  <c r="AN938" i="5" s="1"/>
  <c r="AM939" i="5"/>
  <c r="AN939" i="5" s="1"/>
  <c r="AM940" i="5"/>
  <c r="AN940" i="5" s="1"/>
  <c r="AM941" i="5"/>
  <c r="AN941" i="5" s="1"/>
  <c r="AM942" i="5"/>
  <c r="AN942" i="5" s="1"/>
  <c r="AM943" i="5"/>
  <c r="AN943" i="5" s="1"/>
  <c r="AM944" i="5"/>
  <c r="AN944" i="5" s="1"/>
  <c r="AM945" i="5"/>
  <c r="AN945" i="5" s="1"/>
  <c r="AM946" i="5"/>
  <c r="AN946" i="5" s="1"/>
  <c r="AM947" i="5"/>
  <c r="AN947" i="5" s="1"/>
  <c r="AM948" i="5"/>
  <c r="AN948" i="5" s="1"/>
  <c r="AM949" i="5"/>
  <c r="AN949" i="5" s="1"/>
  <c r="AM950" i="5"/>
  <c r="AN950" i="5" s="1"/>
  <c r="AM951" i="5"/>
  <c r="AN951" i="5" s="1"/>
  <c r="AM952" i="5"/>
  <c r="AN952" i="5" s="1"/>
  <c r="AM953" i="5"/>
  <c r="AN953" i="5" s="1"/>
  <c r="AM954" i="5"/>
  <c r="AN954" i="5" s="1"/>
  <c r="AM955" i="5"/>
  <c r="AN955" i="5" s="1"/>
  <c r="AM956" i="5"/>
  <c r="AN956" i="5" s="1"/>
  <c r="AM957" i="5"/>
  <c r="AN957" i="5" s="1"/>
  <c r="AM958" i="5"/>
  <c r="AN958" i="5" s="1"/>
  <c r="AM959" i="5"/>
  <c r="AN959" i="5" s="1"/>
  <c r="AM960" i="5"/>
  <c r="AN960" i="5" s="1"/>
  <c r="AM961" i="5"/>
  <c r="AN961" i="5" s="1"/>
  <c r="AM962" i="5"/>
  <c r="AN962" i="5" s="1"/>
  <c r="AM963" i="5"/>
  <c r="AN963" i="5" s="1"/>
  <c r="AM964" i="5"/>
  <c r="AN964" i="5" s="1"/>
  <c r="AM965" i="5"/>
  <c r="AN965" i="5" s="1"/>
  <c r="AM966" i="5"/>
  <c r="AN966" i="5" s="1"/>
  <c r="AM967" i="5"/>
  <c r="AN967" i="5" s="1"/>
  <c r="AM968" i="5"/>
  <c r="AN968" i="5" s="1"/>
  <c r="AM969" i="5"/>
  <c r="AN969" i="5" s="1"/>
  <c r="AM970" i="5"/>
  <c r="AN970" i="5" s="1"/>
  <c r="AM971" i="5"/>
  <c r="AN971" i="5" s="1"/>
  <c r="AM972" i="5"/>
  <c r="AN972" i="5" s="1"/>
  <c r="AM973" i="5"/>
  <c r="AN973" i="5" s="1"/>
  <c r="AM974" i="5"/>
  <c r="AN974" i="5" s="1"/>
  <c r="AM975" i="5"/>
  <c r="AN975" i="5" s="1"/>
  <c r="AM976" i="5"/>
  <c r="AN976" i="5" s="1"/>
  <c r="AM977" i="5"/>
  <c r="AN977" i="5" s="1"/>
  <c r="AM978" i="5"/>
  <c r="AN978" i="5" s="1"/>
  <c r="AM979" i="5"/>
  <c r="AN979" i="5" s="1"/>
  <c r="AM980" i="5"/>
  <c r="AN980" i="5" s="1"/>
  <c r="AM981" i="5"/>
  <c r="AN981" i="5" s="1"/>
  <c r="AM982" i="5"/>
  <c r="AN982" i="5" s="1"/>
  <c r="AM983" i="5"/>
  <c r="AN983" i="5" s="1"/>
  <c r="AM984" i="5"/>
  <c r="AN984" i="5" s="1"/>
  <c r="AM985" i="5"/>
  <c r="AN985" i="5" s="1"/>
  <c r="AM986" i="5"/>
  <c r="AN986" i="5" s="1"/>
  <c r="AM987" i="5"/>
  <c r="AN987" i="5" s="1"/>
  <c r="AM988" i="5"/>
  <c r="AN988" i="5" s="1"/>
  <c r="AM989" i="5"/>
  <c r="AN989" i="5" s="1"/>
  <c r="AM990" i="5"/>
  <c r="AN990" i="5" s="1"/>
  <c r="AM991" i="5"/>
  <c r="AN991" i="5" s="1"/>
  <c r="AM992" i="5"/>
  <c r="AN992" i="5" s="1"/>
  <c r="AM993" i="5"/>
  <c r="AN993" i="5" s="1"/>
  <c r="AM994" i="5"/>
  <c r="AN994" i="5" s="1"/>
  <c r="AM995" i="5"/>
  <c r="AN995" i="5" s="1"/>
  <c r="AM996" i="5"/>
  <c r="AN996" i="5" s="1"/>
  <c r="AM997" i="5"/>
  <c r="AN997" i="5" s="1"/>
  <c r="AM998" i="5"/>
  <c r="AN998" i="5" s="1"/>
  <c r="AM999" i="5"/>
  <c r="AN999" i="5" s="1"/>
  <c r="AM1000" i="5"/>
  <c r="AN1000" i="5" s="1"/>
  <c r="AM1001" i="5"/>
  <c r="AN1001" i="5" s="1"/>
  <c r="AM1002" i="5"/>
  <c r="AN1002" i="5" s="1"/>
  <c r="AM1003" i="5"/>
  <c r="AN1003" i="5" s="1"/>
  <c r="AM1004" i="5"/>
  <c r="AN1004" i="5" s="1"/>
  <c r="AM1005" i="5"/>
  <c r="AN1005" i="5" s="1"/>
  <c r="AM1006" i="5"/>
  <c r="AN1006" i="5" s="1"/>
  <c r="AM1007" i="5"/>
  <c r="AN1007" i="5" s="1"/>
  <c r="AM1008" i="5"/>
  <c r="AN1008" i="5" s="1"/>
  <c r="AM1009" i="5"/>
  <c r="AN1009" i="5" s="1"/>
  <c r="AM1010" i="5"/>
  <c r="AN1010" i="5" s="1"/>
  <c r="AM1011" i="5"/>
  <c r="AN1011" i="5" s="1"/>
  <c r="AM1012" i="5"/>
  <c r="AN1012" i="5" s="1"/>
  <c r="AM1013" i="5"/>
  <c r="AN1013" i="5" s="1"/>
  <c r="AM1014" i="5"/>
  <c r="AN1014" i="5" s="1"/>
  <c r="AM1015" i="5"/>
  <c r="AN1015" i="5" s="1"/>
  <c r="AM1016" i="5"/>
  <c r="AN1016" i="5" s="1"/>
  <c r="AM1017" i="5"/>
  <c r="AN1017" i="5" s="1"/>
  <c r="AM1018" i="5"/>
  <c r="AN1018" i="5" s="1"/>
  <c r="AM1019" i="5"/>
  <c r="AN1019" i="5" s="1"/>
  <c r="AM1020" i="5"/>
  <c r="AN1020" i="5" s="1"/>
  <c r="AM1021" i="5"/>
  <c r="AN1021" i="5" s="1"/>
  <c r="AM1022" i="5"/>
  <c r="AN1022" i="5" s="1"/>
  <c r="AM1023" i="5"/>
  <c r="AN1023" i="5" s="1"/>
  <c r="AM1024" i="5"/>
  <c r="AN1024" i="5" s="1"/>
  <c r="AM1025" i="5"/>
  <c r="AN1025" i="5" s="1"/>
  <c r="AM1026" i="5"/>
  <c r="AN1026" i="5" s="1"/>
  <c r="AM1027" i="5"/>
  <c r="AN1027" i="5" s="1"/>
  <c r="AM1028" i="5"/>
  <c r="AN1028" i="5" s="1"/>
  <c r="AM1029" i="5"/>
  <c r="AN1029" i="5" s="1"/>
  <c r="AM1030" i="5"/>
  <c r="AN1030" i="5" s="1"/>
  <c r="AM1031" i="5"/>
  <c r="AN1031" i="5" s="1"/>
  <c r="AM1032" i="5"/>
  <c r="AN1032" i="5" s="1"/>
  <c r="AM1033" i="5"/>
  <c r="AN1033" i="5" s="1"/>
  <c r="AM1034" i="5"/>
  <c r="AN1034" i="5" s="1"/>
  <c r="AM1035" i="5"/>
  <c r="AN1035" i="5" s="1"/>
  <c r="AM1036" i="5"/>
  <c r="AN1036" i="5" s="1"/>
  <c r="AM1037" i="5"/>
  <c r="AN1037" i="5" s="1"/>
  <c r="AM1038" i="5"/>
  <c r="AN1038" i="5" s="1"/>
  <c r="AM1039" i="5"/>
  <c r="AN1039" i="5" s="1"/>
  <c r="AM1040" i="5"/>
  <c r="AN1040" i="5" s="1"/>
  <c r="AM1041" i="5"/>
  <c r="AN1041" i="5" s="1"/>
  <c r="AM1042" i="5"/>
  <c r="AN1042" i="5" s="1"/>
  <c r="AM1043" i="5"/>
  <c r="AN1043" i="5" s="1"/>
  <c r="AM1044" i="5"/>
  <c r="AN1044" i="5" s="1"/>
  <c r="AM1045" i="5"/>
  <c r="AN1045" i="5" s="1"/>
  <c r="AM1046" i="5"/>
  <c r="AN1046" i="5" s="1"/>
  <c r="AM1047" i="5"/>
  <c r="AN1047" i="5" s="1"/>
  <c r="AM1048" i="5"/>
  <c r="AN1048" i="5" s="1"/>
  <c r="AM1049" i="5"/>
  <c r="AN1049" i="5" s="1"/>
  <c r="AM1050" i="5"/>
  <c r="AN1050" i="5" s="1"/>
  <c r="AM1051" i="5"/>
  <c r="AN1051" i="5" s="1"/>
  <c r="AM1052" i="5"/>
  <c r="AN1052" i="5" s="1"/>
  <c r="AM1053" i="5"/>
  <c r="AN1053" i="5" s="1"/>
  <c r="AM1054" i="5"/>
  <c r="AN1054" i="5" s="1"/>
  <c r="AM1055" i="5"/>
  <c r="AN1055" i="5" s="1"/>
  <c r="AM1056" i="5"/>
  <c r="AN1056" i="5" s="1"/>
  <c r="AM1057" i="5"/>
  <c r="AN1057" i="5" s="1"/>
  <c r="AM1058" i="5"/>
  <c r="AN1058" i="5" s="1"/>
  <c r="AM1059" i="5"/>
  <c r="AN1059" i="5" s="1"/>
  <c r="AM1060" i="5"/>
  <c r="AN1060" i="5" s="1"/>
  <c r="AM1061" i="5"/>
  <c r="AN1061" i="5" s="1"/>
  <c r="AM1062" i="5"/>
  <c r="AN1062" i="5" s="1"/>
  <c r="AM1063" i="5"/>
  <c r="AN1063" i="5" s="1"/>
  <c r="AM1064" i="5"/>
  <c r="AN1064" i="5" s="1"/>
  <c r="AM1065" i="5"/>
  <c r="AN1065" i="5" s="1"/>
  <c r="AM1066" i="5"/>
  <c r="AN1066" i="5" s="1"/>
  <c r="AM1067" i="5"/>
  <c r="AN1067" i="5" s="1"/>
  <c r="AM1068" i="5"/>
  <c r="AN1068" i="5" s="1"/>
  <c r="AM1069" i="5"/>
  <c r="AN1069" i="5" s="1"/>
  <c r="AM1070" i="5"/>
  <c r="AN1070" i="5" s="1"/>
  <c r="AM1071" i="5"/>
  <c r="AN1071" i="5" s="1"/>
  <c r="AM1072" i="5"/>
  <c r="AN1072" i="5" s="1"/>
  <c r="AM1073" i="5"/>
  <c r="AN1073" i="5" s="1"/>
  <c r="AM1074" i="5"/>
  <c r="AN1074" i="5" s="1"/>
  <c r="AM1075" i="5"/>
  <c r="AN1075" i="5" s="1"/>
  <c r="AM1076" i="5"/>
  <c r="AN1076" i="5" s="1"/>
  <c r="AM1077" i="5"/>
  <c r="AN1077" i="5" s="1"/>
  <c r="AM1078" i="5"/>
  <c r="AN1078" i="5" s="1"/>
  <c r="AM1079" i="5"/>
  <c r="AN1079" i="5" s="1"/>
  <c r="AM1080" i="5"/>
  <c r="AN1080" i="5" s="1"/>
  <c r="AM1081" i="5"/>
  <c r="AN1081" i="5" s="1"/>
  <c r="AM1082" i="5"/>
  <c r="AN1082" i="5" s="1"/>
  <c r="AM1083" i="5"/>
  <c r="AN1083" i="5" s="1"/>
  <c r="AM1084" i="5"/>
  <c r="AN1084" i="5" s="1"/>
  <c r="AM1085" i="5"/>
  <c r="AN1085" i="5" s="1"/>
  <c r="AM1086" i="5"/>
  <c r="AN1086" i="5" s="1"/>
  <c r="AM1087" i="5"/>
  <c r="AN1087" i="5" s="1"/>
  <c r="AM1088" i="5"/>
  <c r="AN1088" i="5" s="1"/>
  <c r="AM1089" i="5"/>
  <c r="AN1089" i="5" s="1"/>
  <c r="AM1090" i="5"/>
  <c r="AN1090" i="5" s="1"/>
  <c r="AM1091" i="5"/>
  <c r="AN1091" i="5" s="1"/>
  <c r="AM1092" i="5"/>
  <c r="AN1092" i="5" s="1"/>
  <c r="AM1093" i="5"/>
  <c r="AN1093" i="5" s="1"/>
  <c r="AM1094" i="5"/>
  <c r="AN1094" i="5" s="1"/>
  <c r="AM1095" i="5"/>
  <c r="AN1095" i="5" s="1"/>
  <c r="AM1096" i="5"/>
  <c r="AN1096" i="5" s="1"/>
  <c r="AM1097" i="5"/>
  <c r="AN1097" i="5" s="1"/>
  <c r="AM1098" i="5"/>
  <c r="AN1098" i="5" s="1"/>
  <c r="AM1099" i="5"/>
  <c r="AN1099" i="5" s="1"/>
  <c r="AM1100" i="5"/>
  <c r="AN1100" i="5" s="1"/>
  <c r="AM1101" i="5"/>
  <c r="AN1101" i="5" s="1"/>
  <c r="AM1102" i="5"/>
  <c r="AN1102" i="5" s="1"/>
  <c r="AM1103" i="5"/>
  <c r="AN1103" i="5" s="1"/>
  <c r="AM1104" i="5"/>
  <c r="AN1104" i="5" s="1"/>
  <c r="AM1105" i="5"/>
  <c r="AN1105" i="5" s="1"/>
  <c r="AM1106" i="5"/>
  <c r="AN1106" i="5" s="1"/>
  <c r="AM1107" i="5"/>
  <c r="AN1107" i="5" s="1"/>
  <c r="AM1108" i="5"/>
  <c r="AN1108" i="5" s="1"/>
  <c r="AM1109" i="5"/>
  <c r="AN1109" i="5" s="1"/>
  <c r="AM1110" i="5"/>
  <c r="AN1110" i="5" s="1"/>
  <c r="AM1111" i="5"/>
  <c r="AN1111" i="5" s="1"/>
  <c r="AM1112" i="5"/>
  <c r="AN1112" i="5" s="1"/>
  <c r="AM1113" i="5"/>
  <c r="AN1113" i="5" s="1"/>
  <c r="AM1114" i="5"/>
  <c r="AN1114" i="5" s="1"/>
  <c r="AM1115" i="5"/>
  <c r="AN1115" i="5" s="1"/>
  <c r="AM1116" i="5"/>
  <c r="AN1116" i="5" s="1"/>
  <c r="AM1117" i="5"/>
  <c r="AN1117" i="5" s="1"/>
  <c r="AM1118" i="5"/>
  <c r="AN1118" i="5" s="1"/>
  <c r="AM1119" i="5"/>
  <c r="AN1119" i="5" s="1"/>
  <c r="AM1120" i="5"/>
  <c r="AN1120" i="5" s="1"/>
  <c r="AM1121" i="5"/>
  <c r="AN1121" i="5" s="1"/>
  <c r="AM1122" i="5"/>
  <c r="AN1122" i="5" s="1"/>
  <c r="AM1123" i="5"/>
  <c r="AN1123" i="5" s="1"/>
  <c r="AM1124" i="5"/>
  <c r="AN1124" i="5" s="1"/>
  <c r="AM1125" i="5"/>
  <c r="AN1125" i="5" s="1"/>
  <c r="AM1126" i="5"/>
  <c r="AN1126" i="5" s="1"/>
  <c r="AM1127" i="5"/>
  <c r="AN1127" i="5" s="1"/>
  <c r="AM1128" i="5"/>
  <c r="AN1128" i="5" s="1"/>
  <c r="AM1129" i="5"/>
  <c r="AN1129" i="5" s="1"/>
  <c r="AM1130" i="5"/>
  <c r="AN1130" i="5" s="1"/>
  <c r="AM1131" i="5"/>
  <c r="AN1131" i="5" s="1"/>
  <c r="AM1132" i="5"/>
  <c r="AN1132" i="5" s="1"/>
  <c r="AM1133" i="5"/>
  <c r="AN1133" i="5" s="1"/>
  <c r="AM1134" i="5"/>
  <c r="AN1134" i="5" s="1"/>
  <c r="AM1135" i="5"/>
  <c r="AN1135" i="5" s="1"/>
  <c r="AM1136" i="5"/>
  <c r="AN1136" i="5" s="1"/>
  <c r="AM1137" i="5"/>
  <c r="AN1137" i="5" s="1"/>
  <c r="AM1138" i="5"/>
  <c r="AN1138" i="5" s="1"/>
  <c r="AM1139" i="5"/>
  <c r="AN1139" i="5" s="1"/>
  <c r="AM1140" i="5"/>
  <c r="AN1140" i="5" s="1"/>
  <c r="AM1141" i="5"/>
  <c r="AN1141" i="5" s="1"/>
  <c r="AM1142" i="5"/>
  <c r="AN1142" i="5" s="1"/>
  <c r="AM1143" i="5"/>
  <c r="AN1143" i="5" s="1"/>
  <c r="AM1144" i="5"/>
  <c r="AN1144" i="5" s="1"/>
  <c r="AM1145" i="5"/>
  <c r="AN1145" i="5" s="1"/>
  <c r="AM1146" i="5"/>
  <c r="AN1146" i="5" s="1"/>
  <c r="AM1147" i="5"/>
  <c r="AN1147" i="5" s="1"/>
  <c r="AM1148" i="5"/>
  <c r="AN1148" i="5" s="1"/>
  <c r="AM1149" i="5"/>
  <c r="AN1149" i="5" s="1"/>
  <c r="AM1150" i="5"/>
  <c r="AN1150" i="5" s="1"/>
  <c r="AM1151" i="5"/>
  <c r="AN1151" i="5" s="1"/>
  <c r="AM1152" i="5"/>
  <c r="AN1152" i="5" s="1"/>
  <c r="AM1153" i="5"/>
  <c r="AN1153" i="5" s="1"/>
  <c r="AM1154" i="5"/>
  <c r="AN1154" i="5" s="1"/>
  <c r="AM1155" i="5"/>
  <c r="AN1155" i="5" s="1"/>
  <c r="AM1156" i="5"/>
  <c r="AN1156" i="5" s="1"/>
  <c r="AM1157" i="5"/>
  <c r="AN1157" i="5" s="1"/>
  <c r="AM1158" i="5"/>
  <c r="AN1158" i="5" s="1"/>
  <c r="AM1159" i="5"/>
  <c r="AN1159" i="5" s="1"/>
  <c r="AM1160" i="5"/>
  <c r="AN1160" i="5" s="1"/>
  <c r="AM1161" i="5"/>
  <c r="AN1161" i="5" s="1"/>
  <c r="AM1162" i="5"/>
  <c r="AN1162" i="5" s="1"/>
  <c r="AM1163" i="5"/>
  <c r="AN1163" i="5" s="1"/>
  <c r="AM1164" i="5"/>
  <c r="AN1164" i="5" s="1"/>
  <c r="AM1165" i="5"/>
  <c r="AN1165" i="5" s="1"/>
  <c r="AM1166" i="5"/>
  <c r="AN1166" i="5" s="1"/>
  <c r="AM1167" i="5"/>
  <c r="AN1167" i="5" s="1"/>
  <c r="AM1168" i="5"/>
  <c r="AN1168" i="5" s="1"/>
  <c r="AM1169" i="5"/>
  <c r="AN1169" i="5" s="1"/>
  <c r="AM1170" i="5"/>
  <c r="AN1170" i="5" s="1"/>
  <c r="AM1171" i="5"/>
  <c r="AN1171" i="5" s="1"/>
  <c r="AM1172" i="5"/>
  <c r="AN1172" i="5" s="1"/>
  <c r="AM1173" i="5"/>
  <c r="AN1173" i="5" s="1"/>
  <c r="AM1174" i="5"/>
  <c r="AN1174" i="5" s="1"/>
  <c r="AM1175" i="5"/>
  <c r="AN1175" i="5" s="1"/>
  <c r="AM1176" i="5"/>
  <c r="AN1176" i="5" s="1"/>
  <c r="AM1177" i="5"/>
  <c r="AN1177" i="5" s="1"/>
  <c r="AM1178" i="5"/>
  <c r="AN1178" i="5" s="1"/>
  <c r="AM1179" i="5"/>
  <c r="AN1179" i="5" s="1"/>
  <c r="AM1180" i="5"/>
  <c r="AN1180" i="5" s="1"/>
  <c r="AM1181" i="5"/>
  <c r="AN1181" i="5" s="1"/>
  <c r="AM1182" i="5"/>
  <c r="AN1182" i="5" s="1"/>
  <c r="AM1183" i="5"/>
  <c r="AN1183" i="5" s="1"/>
  <c r="AM1184" i="5"/>
  <c r="AN1184" i="5" s="1"/>
  <c r="AM1185" i="5"/>
  <c r="AN1185" i="5" s="1"/>
  <c r="AM1186" i="5"/>
  <c r="AN1186" i="5" s="1"/>
  <c r="AM1187" i="5"/>
  <c r="AN1187" i="5" s="1"/>
  <c r="AM1188" i="5"/>
  <c r="AN1188" i="5" s="1"/>
  <c r="AM1189" i="5"/>
  <c r="AN1189" i="5" s="1"/>
  <c r="AM1190" i="5"/>
  <c r="AN1190" i="5" s="1"/>
  <c r="AM1191" i="5"/>
  <c r="AN1191" i="5" s="1"/>
  <c r="AM1192" i="5"/>
  <c r="AN1192" i="5" s="1"/>
  <c r="AM1193" i="5"/>
  <c r="AN1193" i="5" s="1"/>
  <c r="AM1194" i="5"/>
  <c r="AN1194" i="5" s="1"/>
  <c r="AM1195" i="5"/>
  <c r="AN1195" i="5" s="1"/>
  <c r="AM1196" i="5"/>
  <c r="AN1196" i="5" s="1"/>
  <c r="AM1197" i="5"/>
  <c r="AN1197" i="5" s="1"/>
  <c r="AM1198" i="5"/>
  <c r="AN1198" i="5" s="1"/>
  <c r="AM1199" i="5"/>
  <c r="AN1199" i="5" s="1"/>
  <c r="AM1200" i="5"/>
  <c r="AN1200" i="5" s="1"/>
  <c r="AM1201" i="5"/>
  <c r="AN1201" i="5" s="1"/>
  <c r="AM1202" i="5"/>
  <c r="AN1202" i="5" s="1"/>
  <c r="AM1203" i="5"/>
  <c r="AN1203" i="5" s="1"/>
  <c r="AM1204" i="5"/>
  <c r="AN1204" i="5" s="1"/>
  <c r="AM1205" i="5"/>
  <c r="AN1205" i="5" s="1"/>
  <c r="AM1206" i="5"/>
  <c r="AN1206" i="5" s="1"/>
  <c r="AM1207" i="5"/>
  <c r="AN1207" i="5" s="1"/>
  <c r="AM1208" i="5"/>
  <c r="AN1208" i="5" s="1"/>
  <c r="AM1209" i="5"/>
  <c r="AN1209" i="5" s="1"/>
  <c r="AM1210" i="5"/>
  <c r="AN1210" i="5" s="1"/>
  <c r="AM1211" i="5"/>
  <c r="AN1211" i="5" s="1"/>
  <c r="AM1212" i="5"/>
  <c r="AN1212" i="5" s="1"/>
  <c r="AM1213" i="5"/>
  <c r="AN1213" i="5" s="1"/>
  <c r="AM1214" i="5"/>
  <c r="AN1214" i="5" s="1"/>
  <c r="AM1215" i="5"/>
  <c r="AN1215" i="5" s="1"/>
  <c r="AM1216" i="5"/>
  <c r="AN1216" i="5" s="1"/>
  <c r="AM1217" i="5"/>
  <c r="AN1217" i="5" s="1"/>
  <c r="AM1218" i="5"/>
  <c r="AN1218" i="5" s="1"/>
  <c r="AM1219" i="5"/>
  <c r="AN1219" i="5" s="1"/>
  <c r="AM1220" i="5"/>
  <c r="AN1220" i="5" s="1"/>
  <c r="AM1221" i="5"/>
  <c r="AN1221" i="5" s="1"/>
  <c r="AM1222" i="5"/>
  <c r="AN1222" i="5" s="1"/>
  <c r="AM1223" i="5"/>
  <c r="AN1223" i="5" s="1"/>
  <c r="AM1224" i="5"/>
  <c r="AN1224" i="5" s="1"/>
  <c r="AM1225" i="5"/>
  <c r="AN1225" i="5" s="1"/>
  <c r="AM1226" i="5"/>
  <c r="AN1226" i="5" s="1"/>
  <c r="AM1227" i="5"/>
  <c r="AN1227" i="5" s="1"/>
  <c r="AM1228" i="5"/>
  <c r="AN1228" i="5" s="1"/>
  <c r="AM1229" i="5"/>
  <c r="AN1229" i="5" s="1"/>
  <c r="AM1230" i="5"/>
  <c r="AN1230" i="5" s="1"/>
  <c r="AM1231" i="5"/>
  <c r="AN1231" i="5" s="1"/>
  <c r="AM1232" i="5"/>
  <c r="AN1232" i="5" s="1"/>
  <c r="AM1233" i="5"/>
  <c r="AN1233" i="5" s="1"/>
  <c r="AM1234" i="5"/>
  <c r="AN1234" i="5" s="1"/>
  <c r="AM1235" i="5"/>
  <c r="AN1235" i="5" s="1"/>
  <c r="AM1236" i="5"/>
  <c r="AN1236" i="5" s="1"/>
  <c r="AM1237" i="5"/>
  <c r="AN1237" i="5" s="1"/>
  <c r="AM1238" i="5"/>
  <c r="AN1238" i="5" s="1"/>
  <c r="AM1239" i="5"/>
  <c r="AN1239" i="5" s="1"/>
  <c r="AM1240" i="5"/>
  <c r="AN1240" i="5" s="1"/>
  <c r="AM1241" i="5"/>
  <c r="AN1241" i="5" s="1"/>
  <c r="AM1242" i="5"/>
  <c r="AN1242" i="5" s="1"/>
  <c r="AM1243" i="5"/>
  <c r="AN1243" i="5" s="1"/>
  <c r="AM1244" i="5"/>
  <c r="AN1244" i="5" s="1"/>
  <c r="AM1245" i="5"/>
  <c r="AN1245" i="5" s="1"/>
  <c r="AM1246" i="5"/>
  <c r="AN1246" i="5" s="1"/>
  <c r="AM1247" i="5"/>
  <c r="AN1247" i="5" s="1"/>
  <c r="AM1248" i="5"/>
  <c r="AN1248" i="5" s="1"/>
  <c r="AM1249" i="5"/>
  <c r="AN1249" i="5" s="1"/>
  <c r="AM1250" i="5"/>
  <c r="AN1250" i="5" s="1"/>
  <c r="AM1251" i="5"/>
  <c r="AN1251" i="5" s="1"/>
  <c r="AM1252" i="5"/>
  <c r="AN1252" i="5" s="1"/>
  <c r="AM1253" i="5"/>
  <c r="AN1253" i="5" s="1"/>
  <c r="AM1254" i="5"/>
  <c r="AN1254" i="5" s="1"/>
  <c r="AM1255" i="5"/>
  <c r="AN1255" i="5" s="1"/>
  <c r="AM1256" i="5"/>
  <c r="AN1256" i="5" s="1"/>
  <c r="AM1257" i="5"/>
  <c r="AN1257" i="5" s="1"/>
  <c r="AM1258" i="5"/>
  <c r="AN1258" i="5" s="1"/>
  <c r="AM1259" i="5"/>
  <c r="AN1259" i="5" s="1"/>
  <c r="AM1260" i="5"/>
  <c r="AN1260" i="5" s="1"/>
  <c r="AM1261" i="5"/>
  <c r="AN1261" i="5" s="1"/>
  <c r="AM1262" i="5"/>
  <c r="AN1262" i="5" s="1"/>
  <c r="AM1263" i="5"/>
  <c r="AN1263" i="5" s="1"/>
  <c r="AM1264" i="5"/>
  <c r="AN1264" i="5" s="1"/>
  <c r="AM1265" i="5"/>
  <c r="AN1265" i="5" s="1"/>
  <c r="AM1266" i="5"/>
  <c r="AN1266" i="5" s="1"/>
  <c r="AM1267" i="5"/>
  <c r="AN1267" i="5" s="1"/>
  <c r="AM1268" i="5"/>
  <c r="AN1268" i="5" s="1"/>
  <c r="AM1269" i="5"/>
  <c r="AN1269" i="5" s="1"/>
  <c r="AM1270" i="5"/>
  <c r="AN1270" i="5" s="1"/>
  <c r="AM1271" i="5"/>
  <c r="AN1271" i="5" s="1"/>
  <c r="AM1272" i="5"/>
  <c r="AN1272" i="5" s="1"/>
  <c r="AM1273" i="5"/>
  <c r="AN1273" i="5" s="1"/>
  <c r="AM1274" i="5"/>
  <c r="AN1274" i="5" s="1"/>
  <c r="AM1275" i="5"/>
  <c r="AN1275" i="5" s="1"/>
  <c r="AM1276" i="5"/>
  <c r="AN1276" i="5" s="1"/>
  <c r="AM1277" i="5"/>
  <c r="AN1277" i="5" s="1"/>
  <c r="AM1278" i="5"/>
  <c r="AN1278" i="5" s="1"/>
  <c r="AM1279" i="5"/>
  <c r="AN1279" i="5" s="1"/>
  <c r="AM1280" i="5"/>
  <c r="AN1280" i="5" s="1"/>
  <c r="AM1281" i="5"/>
  <c r="AN1281" i="5" s="1"/>
  <c r="AM1282" i="5"/>
  <c r="AN1282" i="5" s="1"/>
  <c r="AM1283" i="5"/>
  <c r="AN1283" i="5" s="1"/>
  <c r="AM1284" i="5"/>
  <c r="AN1284" i="5" s="1"/>
  <c r="AM1285" i="5"/>
  <c r="AN1285" i="5" s="1"/>
  <c r="AM1286" i="5"/>
  <c r="AN1286" i="5" s="1"/>
  <c r="AM1287" i="5"/>
  <c r="AN1287" i="5" s="1"/>
  <c r="AM1288" i="5"/>
  <c r="AN1288" i="5" s="1"/>
  <c r="AM1289" i="5"/>
  <c r="AN1289" i="5" s="1"/>
  <c r="AM1290" i="5"/>
  <c r="AN1290" i="5" s="1"/>
  <c r="AM1291" i="5"/>
  <c r="AN1291" i="5" s="1"/>
  <c r="AM1292" i="5"/>
  <c r="AN1292" i="5" s="1"/>
  <c r="AM1293" i="5"/>
  <c r="AN1293" i="5" s="1"/>
  <c r="AM1294" i="5"/>
  <c r="AN1294" i="5" s="1"/>
  <c r="AM1295" i="5"/>
  <c r="AN1295" i="5" s="1"/>
  <c r="AM1296" i="5"/>
  <c r="AN1296" i="5" s="1"/>
  <c r="AM1297" i="5"/>
  <c r="AN1297" i="5" s="1"/>
  <c r="AM1298" i="5"/>
  <c r="AN1298" i="5" s="1"/>
  <c r="AM1299" i="5"/>
  <c r="AN1299" i="5" s="1"/>
  <c r="AM1300" i="5"/>
  <c r="AN1300" i="5" s="1"/>
  <c r="AM1301" i="5"/>
  <c r="AN1301" i="5" s="1"/>
  <c r="AM1302" i="5"/>
  <c r="AN1302" i="5" s="1"/>
  <c r="AM1303" i="5"/>
  <c r="AN1303" i="5" s="1"/>
  <c r="AM1304" i="5"/>
  <c r="AN1304" i="5" s="1"/>
  <c r="AM1305" i="5"/>
  <c r="AN1305" i="5" s="1"/>
  <c r="AM1306" i="5"/>
  <c r="AN1306" i="5" s="1"/>
  <c r="AM1307" i="5"/>
  <c r="AN1307" i="5" s="1"/>
  <c r="AM1308" i="5"/>
  <c r="AN1308" i="5" s="1"/>
  <c r="AM1309" i="5"/>
  <c r="AN1309" i="5" s="1"/>
  <c r="AM1310" i="5"/>
  <c r="AN1310" i="5" s="1"/>
  <c r="AM1311" i="5"/>
  <c r="AN1311" i="5" s="1"/>
  <c r="AM1312" i="5"/>
  <c r="AN1312" i="5" s="1"/>
  <c r="AM1313" i="5"/>
  <c r="AN1313" i="5" s="1"/>
  <c r="AM1314" i="5"/>
  <c r="AN1314" i="5" s="1"/>
  <c r="AM1315" i="5"/>
  <c r="AN1315" i="5" s="1"/>
  <c r="AM1316" i="5"/>
  <c r="AN1316" i="5" s="1"/>
  <c r="AM1317" i="5"/>
  <c r="AN1317" i="5" s="1"/>
  <c r="AM1318" i="5"/>
  <c r="AN1318" i="5" s="1"/>
  <c r="AM1319" i="5"/>
  <c r="AN1319" i="5" s="1"/>
  <c r="AM1320" i="5"/>
  <c r="AN1320" i="5" s="1"/>
  <c r="AM1321" i="5"/>
  <c r="AN1321" i="5" s="1"/>
  <c r="AM1322" i="5"/>
  <c r="AN1322" i="5" s="1"/>
  <c r="AM1323" i="5"/>
  <c r="AN1323" i="5" s="1"/>
  <c r="AM1324" i="5"/>
  <c r="AN1324" i="5" s="1"/>
  <c r="AM1325" i="5"/>
  <c r="AN1325" i="5" s="1"/>
  <c r="AM1326" i="5"/>
  <c r="AN1326" i="5" s="1"/>
  <c r="AM1327" i="5"/>
  <c r="AN1327" i="5" s="1"/>
  <c r="AM1328" i="5"/>
  <c r="AN1328" i="5" s="1"/>
  <c r="AM1329" i="5"/>
  <c r="AN1329" i="5" s="1"/>
  <c r="AM1330" i="5"/>
  <c r="AN1330" i="5" s="1"/>
  <c r="AM1331" i="5"/>
  <c r="AN1331" i="5" s="1"/>
  <c r="AM1332" i="5"/>
  <c r="AN1332" i="5" s="1"/>
  <c r="AM1333" i="5"/>
  <c r="AN1333" i="5" s="1"/>
  <c r="AM1334" i="5"/>
  <c r="AN1334" i="5" s="1"/>
  <c r="AM1335" i="5"/>
  <c r="AN1335" i="5" s="1"/>
  <c r="AM1336" i="5"/>
  <c r="AN1336" i="5" s="1"/>
  <c r="AM1337" i="5"/>
  <c r="AN1337" i="5" s="1"/>
  <c r="AM1338" i="5"/>
  <c r="AN1338" i="5" s="1"/>
  <c r="AM1339" i="5"/>
  <c r="AN1339" i="5" s="1"/>
  <c r="AM1340" i="5"/>
  <c r="AN1340" i="5" s="1"/>
  <c r="AM1341" i="5"/>
  <c r="AN1341" i="5" s="1"/>
  <c r="AM1342" i="5"/>
  <c r="AN1342" i="5" s="1"/>
  <c r="AM1343" i="5"/>
  <c r="AN1343" i="5" s="1"/>
  <c r="AM1344" i="5"/>
  <c r="AN1344" i="5" s="1"/>
  <c r="AM1345" i="5"/>
  <c r="AN1345" i="5" s="1"/>
  <c r="AM1346" i="5"/>
  <c r="AN1346" i="5" s="1"/>
  <c r="AM1347" i="5"/>
  <c r="AN1347" i="5" s="1"/>
  <c r="AM1348" i="5"/>
  <c r="AN1348" i="5" s="1"/>
  <c r="AM1349" i="5"/>
  <c r="AN1349" i="5" s="1"/>
  <c r="AM1350" i="5"/>
  <c r="AN1350" i="5" s="1"/>
  <c r="AM1351" i="5"/>
  <c r="AN1351" i="5" s="1"/>
  <c r="AM1352" i="5"/>
  <c r="AN1352" i="5" s="1"/>
  <c r="AM1353" i="5"/>
  <c r="AN1353" i="5" s="1"/>
  <c r="AM1354" i="5"/>
  <c r="AN1354" i="5" s="1"/>
  <c r="AM1355" i="5"/>
  <c r="AN1355" i="5" s="1"/>
  <c r="AM1356" i="5"/>
  <c r="AN1356" i="5" s="1"/>
  <c r="AM1357" i="5"/>
  <c r="AN1357" i="5" s="1"/>
  <c r="AM1358" i="5"/>
  <c r="AN1358" i="5" s="1"/>
  <c r="AM1359" i="5"/>
  <c r="AN1359" i="5" s="1"/>
  <c r="AM1360" i="5"/>
  <c r="AN1360" i="5" s="1"/>
  <c r="AM1361" i="5"/>
  <c r="AN1361" i="5" s="1"/>
  <c r="AM1362" i="5"/>
  <c r="AN1362" i="5" s="1"/>
  <c r="AM1363" i="5"/>
  <c r="AN1363" i="5" s="1"/>
  <c r="AM1364" i="5"/>
  <c r="AN1364" i="5" s="1"/>
  <c r="AM1365" i="5"/>
  <c r="AN1365" i="5" s="1"/>
  <c r="AM1366" i="5"/>
  <c r="AN1366" i="5" s="1"/>
  <c r="AM1367" i="5"/>
  <c r="AN1367" i="5" s="1"/>
  <c r="AM1368" i="5"/>
  <c r="AN1368" i="5" s="1"/>
  <c r="AM1369" i="5"/>
  <c r="AN1369" i="5" s="1"/>
  <c r="AM1370" i="5"/>
  <c r="AN1370" i="5" s="1"/>
  <c r="AM1371" i="5"/>
  <c r="AN1371" i="5" s="1"/>
  <c r="AM1372" i="5"/>
  <c r="AN1372" i="5" s="1"/>
  <c r="AM1373" i="5"/>
  <c r="AN1373" i="5" s="1"/>
  <c r="AM1374" i="5"/>
  <c r="AN1374" i="5" s="1"/>
  <c r="AM1375" i="5"/>
  <c r="AN1375" i="5" s="1"/>
  <c r="AM1376" i="5"/>
  <c r="AN1376" i="5" s="1"/>
  <c r="AM1377" i="5"/>
  <c r="AN1377" i="5" s="1"/>
  <c r="AM1378" i="5"/>
  <c r="AN1378" i="5" s="1"/>
  <c r="AM1379" i="5"/>
  <c r="AN1379" i="5" s="1"/>
  <c r="AM1380" i="5"/>
  <c r="AN1380" i="5" s="1"/>
  <c r="AM1381" i="5"/>
  <c r="AN1381" i="5" s="1"/>
  <c r="AM1382" i="5"/>
  <c r="AN1382" i="5" s="1"/>
  <c r="AM1383" i="5"/>
  <c r="AN1383" i="5" s="1"/>
  <c r="AM1384" i="5"/>
  <c r="AN1384" i="5" s="1"/>
  <c r="AM1385" i="5"/>
  <c r="AN1385" i="5" s="1"/>
  <c r="AM1386" i="5"/>
  <c r="AN1386" i="5" s="1"/>
  <c r="AM1387" i="5"/>
  <c r="AN1387" i="5" s="1"/>
  <c r="AM1388" i="5"/>
  <c r="AN1388" i="5" s="1"/>
  <c r="AM1389" i="5"/>
  <c r="AN1389" i="5" s="1"/>
  <c r="AM1390" i="5"/>
  <c r="AN1390" i="5" s="1"/>
  <c r="AM1391" i="5"/>
  <c r="AN1391" i="5" s="1"/>
  <c r="AM1392" i="5"/>
  <c r="AN1392" i="5" s="1"/>
  <c r="AM1393" i="5"/>
  <c r="AN1393" i="5" s="1"/>
  <c r="AM1394" i="5"/>
  <c r="AN1394" i="5" s="1"/>
  <c r="AM1395" i="5"/>
  <c r="AN1395" i="5" s="1"/>
  <c r="AM1396" i="5"/>
  <c r="AN1396" i="5" s="1"/>
  <c r="AM1397" i="5"/>
  <c r="AN1397" i="5" s="1"/>
  <c r="AM1398" i="5"/>
  <c r="AN1398" i="5" s="1"/>
  <c r="AM1399" i="5"/>
  <c r="AN1399" i="5" s="1"/>
  <c r="AM1400" i="5"/>
  <c r="AN1400" i="5" s="1"/>
  <c r="AM1401" i="5"/>
  <c r="AN1401" i="5" s="1"/>
  <c r="AM1402" i="5"/>
  <c r="AN1402" i="5" s="1"/>
  <c r="AM1403" i="5"/>
  <c r="AN1403" i="5" s="1"/>
  <c r="AM1404" i="5"/>
  <c r="AN1404" i="5" s="1"/>
  <c r="AM1405" i="5"/>
  <c r="AN1405" i="5" s="1"/>
  <c r="AM1406" i="5"/>
  <c r="AN1406" i="5" s="1"/>
  <c r="AM1407" i="5"/>
  <c r="AN1407" i="5" s="1"/>
  <c r="AM1408" i="5"/>
  <c r="AN1408" i="5" s="1"/>
  <c r="AM1409" i="5"/>
  <c r="AN1409" i="5" s="1"/>
  <c r="AM1410" i="5"/>
  <c r="AN1410" i="5" s="1"/>
  <c r="AM1411" i="5"/>
  <c r="AN1411" i="5" s="1"/>
  <c r="AM1412" i="5"/>
  <c r="AN1412" i="5" s="1"/>
  <c r="AM1413" i="5"/>
  <c r="AN1413" i="5" s="1"/>
  <c r="AM1414" i="5"/>
  <c r="AN1414" i="5" s="1"/>
  <c r="AM1415" i="5"/>
  <c r="AN1415" i="5" s="1"/>
  <c r="AM1416" i="5"/>
  <c r="AN1416" i="5" s="1"/>
  <c r="AM1417" i="5"/>
  <c r="AN1417" i="5" s="1"/>
  <c r="AM1418" i="5"/>
  <c r="AN1418" i="5" s="1"/>
  <c r="AM1419" i="5"/>
  <c r="AN1419" i="5" s="1"/>
  <c r="AM1420" i="5"/>
  <c r="AN1420" i="5" s="1"/>
  <c r="AM1421" i="5"/>
  <c r="AN1421" i="5" s="1"/>
  <c r="AM1422" i="5"/>
  <c r="AN1422" i="5" s="1"/>
  <c r="AM1423" i="5"/>
  <c r="AN1423" i="5" s="1"/>
  <c r="AM1424" i="5"/>
  <c r="AN1424" i="5" s="1"/>
  <c r="AM1425" i="5"/>
  <c r="AN1425" i="5" s="1"/>
  <c r="AM1426" i="5"/>
  <c r="AN1426" i="5" s="1"/>
  <c r="AM1427" i="5"/>
  <c r="AN1427" i="5" s="1"/>
  <c r="AM1428" i="5"/>
  <c r="AN1428" i="5" s="1"/>
  <c r="AM1429" i="5"/>
  <c r="AN1429" i="5" s="1"/>
  <c r="AM1430" i="5"/>
  <c r="AN1430" i="5" s="1"/>
  <c r="AM1431" i="5"/>
  <c r="AN1431" i="5" s="1"/>
  <c r="AM1432" i="5"/>
  <c r="AN1432" i="5" s="1"/>
  <c r="AM1433" i="5"/>
  <c r="AN1433" i="5" s="1"/>
  <c r="AM1434" i="5"/>
  <c r="AN1434" i="5" s="1"/>
  <c r="AM1435" i="5"/>
  <c r="AN1435" i="5" s="1"/>
  <c r="AM1436" i="5"/>
  <c r="AN1436" i="5" s="1"/>
  <c r="AM1437" i="5"/>
  <c r="AN1437" i="5" s="1"/>
  <c r="AM1438" i="5"/>
  <c r="AN1438" i="5" s="1"/>
  <c r="AM1439" i="5"/>
  <c r="AN1439" i="5" s="1"/>
  <c r="AM1440" i="5"/>
  <c r="AN1440" i="5" s="1"/>
  <c r="AM1441" i="5"/>
  <c r="AN1441" i="5" s="1"/>
  <c r="AM1442" i="5"/>
  <c r="AN1442" i="5" s="1"/>
  <c r="AM1443" i="5"/>
  <c r="AN1443" i="5" s="1"/>
  <c r="AM1444" i="5"/>
  <c r="AN1444" i="5" s="1"/>
  <c r="AM1445" i="5"/>
  <c r="AN1445" i="5" s="1"/>
  <c r="AM1446" i="5"/>
  <c r="AN1446" i="5" s="1"/>
  <c r="AM1447" i="5"/>
  <c r="AN1447" i="5" s="1"/>
  <c r="AM1448" i="5"/>
  <c r="AN1448" i="5" s="1"/>
  <c r="AM1449" i="5"/>
  <c r="AN1449" i="5" s="1"/>
  <c r="AM1450" i="5"/>
  <c r="AN1450" i="5" s="1"/>
  <c r="AM1451" i="5"/>
  <c r="AN1451" i="5" s="1"/>
  <c r="AM1452" i="5"/>
  <c r="AN1452" i="5" s="1"/>
  <c r="AM1453" i="5"/>
  <c r="AN1453" i="5" s="1"/>
  <c r="AM1454" i="5"/>
  <c r="AN1454" i="5" s="1"/>
  <c r="AM1455" i="5"/>
  <c r="AN1455" i="5" s="1"/>
  <c r="AM1456" i="5"/>
  <c r="AN1456" i="5" s="1"/>
  <c r="AM1457" i="5"/>
  <c r="AN1457" i="5" s="1"/>
  <c r="AM1458" i="5"/>
  <c r="AN1458" i="5" s="1"/>
  <c r="AM1459" i="5"/>
  <c r="AN1459" i="5" s="1"/>
  <c r="AM1460" i="5"/>
  <c r="AN1460" i="5" s="1"/>
  <c r="AM1461" i="5"/>
  <c r="AN1461" i="5" s="1"/>
  <c r="AM1462" i="5"/>
  <c r="AN1462" i="5" s="1"/>
  <c r="AM1463" i="5"/>
  <c r="AN1463" i="5" s="1"/>
  <c r="AM1464" i="5"/>
  <c r="AN1464" i="5" s="1"/>
  <c r="AM1465" i="5"/>
  <c r="AN1465" i="5" s="1"/>
  <c r="AM1466" i="5"/>
  <c r="AN1466" i="5" s="1"/>
  <c r="AM1467" i="5"/>
  <c r="AN1467" i="5" s="1"/>
  <c r="AM1468" i="5"/>
  <c r="AN1468" i="5" s="1"/>
  <c r="AM1469" i="5"/>
  <c r="AN1469" i="5" s="1"/>
  <c r="AM1470" i="5"/>
  <c r="AN1470" i="5" s="1"/>
  <c r="AM1471" i="5"/>
  <c r="AN1471" i="5" s="1"/>
  <c r="AM1472" i="5"/>
  <c r="AN1472" i="5" s="1"/>
  <c r="AM1473" i="5"/>
  <c r="AN1473" i="5" s="1"/>
  <c r="AM1474" i="5"/>
  <c r="AN1474" i="5" s="1"/>
  <c r="AM1475" i="5"/>
  <c r="AN1475" i="5" s="1"/>
  <c r="AM1476" i="5"/>
  <c r="AN1476" i="5" s="1"/>
  <c r="AM1477" i="5"/>
  <c r="AN1477" i="5" s="1"/>
  <c r="AM1478" i="5"/>
  <c r="AN1478" i="5" s="1"/>
  <c r="AM1479" i="5"/>
  <c r="AN1479" i="5" s="1"/>
  <c r="AM1480" i="5"/>
  <c r="AN1480" i="5" s="1"/>
  <c r="AM1481" i="5"/>
  <c r="AN1481" i="5" s="1"/>
  <c r="AM1482" i="5"/>
  <c r="AN1482" i="5" s="1"/>
  <c r="AM1483" i="5"/>
  <c r="AN1483" i="5" s="1"/>
  <c r="AM1484" i="5"/>
  <c r="AN1484" i="5" s="1"/>
  <c r="AM1485" i="5"/>
  <c r="AN1485" i="5" s="1"/>
  <c r="AM1486" i="5"/>
  <c r="AN1486" i="5" s="1"/>
  <c r="AM1487" i="5"/>
  <c r="AN1487" i="5" s="1"/>
  <c r="AM1488" i="5"/>
  <c r="AN1488" i="5" s="1"/>
  <c r="AM1489" i="5"/>
  <c r="AN1489" i="5" s="1"/>
  <c r="AM1490" i="5"/>
  <c r="AN1490" i="5" s="1"/>
  <c r="AM1491" i="5"/>
  <c r="AN1491" i="5" s="1"/>
  <c r="AM1492" i="5"/>
  <c r="AN1492" i="5" s="1"/>
  <c r="AM1493" i="5"/>
  <c r="AN1493" i="5" s="1"/>
  <c r="AM1494" i="5"/>
  <c r="AN1494" i="5" s="1"/>
  <c r="AM1495" i="5"/>
  <c r="AN1495" i="5" s="1"/>
  <c r="AM1496" i="5"/>
  <c r="AN1496" i="5" s="1"/>
  <c r="AM1497" i="5"/>
  <c r="AN1497" i="5" s="1"/>
  <c r="AM1498" i="5"/>
  <c r="AN1498" i="5" s="1"/>
  <c r="AM1499" i="5"/>
  <c r="AN1499" i="5" s="1"/>
  <c r="AM1500" i="5"/>
  <c r="AN1500" i="5" s="1"/>
  <c r="AM1501" i="5"/>
  <c r="AN1501" i="5" s="1"/>
  <c r="AM1502" i="5"/>
  <c r="AN1502" i="5" s="1"/>
  <c r="AM1503" i="5"/>
  <c r="AN1503" i="5" s="1"/>
  <c r="AM1504" i="5"/>
  <c r="AN1504" i="5" s="1"/>
  <c r="AM1505" i="5"/>
  <c r="AN1505" i="5" s="1"/>
  <c r="AM1506" i="5"/>
  <c r="AN1506" i="5" s="1"/>
  <c r="AM1507" i="5"/>
  <c r="AN1507" i="5" s="1"/>
  <c r="AM1508" i="5"/>
  <c r="AN1508" i="5" s="1"/>
  <c r="AM1509" i="5"/>
  <c r="AN1509" i="5" s="1"/>
  <c r="AM1510" i="5"/>
  <c r="AN1510" i="5" s="1"/>
  <c r="AM1511" i="5"/>
  <c r="AN1511" i="5" s="1"/>
  <c r="AM1512" i="5"/>
  <c r="AN1512" i="5" s="1"/>
  <c r="AM1513" i="5"/>
  <c r="AN1513" i="5" s="1"/>
  <c r="AM1514" i="5"/>
  <c r="AN1514" i="5" s="1"/>
  <c r="AM1515" i="5"/>
  <c r="AN1515" i="5" s="1"/>
  <c r="AM1516" i="5"/>
  <c r="AN1516" i="5" s="1"/>
  <c r="AM1517" i="5"/>
  <c r="AN1517" i="5" s="1"/>
  <c r="AM1518" i="5"/>
  <c r="AN1518" i="5" s="1"/>
  <c r="AM1519" i="5"/>
  <c r="AN1519" i="5" s="1"/>
  <c r="AM1520" i="5"/>
  <c r="AN1520" i="5" s="1"/>
  <c r="AM1521" i="5"/>
  <c r="AN1521" i="5" s="1"/>
  <c r="AM1522" i="5"/>
  <c r="AN1522" i="5" s="1"/>
  <c r="AM1523" i="5"/>
  <c r="AN1523" i="5" s="1"/>
  <c r="AM1524" i="5"/>
  <c r="AN1524" i="5" s="1"/>
  <c r="AM1525" i="5"/>
  <c r="AN1525" i="5" s="1"/>
  <c r="AM1526" i="5"/>
  <c r="AN1526" i="5" s="1"/>
  <c r="AM1527" i="5"/>
  <c r="AN1527" i="5" s="1"/>
  <c r="AM1528" i="5"/>
  <c r="AN1528" i="5" s="1"/>
  <c r="AM1529" i="5"/>
  <c r="AN1529" i="5" s="1"/>
  <c r="AM1530" i="5"/>
  <c r="AN1530" i="5" s="1"/>
  <c r="AM1531" i="5"/>
  <c r="AN1531" i="5" s="1"/>
  <c r="AM1532" i="5"/>
  <c r="AN1532" i="5" s="1"/>
  <c r="AM1533" i="5"/>
  <c r="AN1533" i="5" s="1"/>
  <c r="AM1534" i="5"/>
  <c r="AN1534" i="5" s="1"/>
  <c r="AM1535" i="5"/>
  <c r="AN1535" i="5" s="1"/>
  <c r="AM1536" i="5"/>
  <c r="AN1536" i="5" s="1"/>
  <c r="AM1537" i="5"/>
  <c r="AN1537" i="5" s="1"/>
  <c r="AM1538" i="5"/>
  <c r="AN1538" i="5" s="1"/>
  <c r="AM1539" i="5"/>
  <c r="AN1539" i="5" s="1"/>
  <c r="AM1540" i="5"/>
  <c r="AN1540" i="5" s="1"/>
  <c r="AM1541" i="5"/>
  <c r="AN1541" i="5" s="1"/>
  <c r="AM1542" i="5"/>
  <c r="AN1542" i="5" s="1"/>
  <c r="AM1543" i="5"/>
  <c r="AN1543" i="5" s="1"/>
  <c r="AM1544" i="5"/>
  <c r="AN1544" i="5" s="1"/>
  <c r="AM1545" i="5"/>
  <c r="AN1545" i="5" s="1"/>
  <c r="AM1546" i="5"/>
  <c r="AN1546" i="5" s="1"/>
  <c r="AM1547" i="5"/>
  <c r="AN1547" i="5" s="1"/>
  <c r="AM1548" i="5"/>
  <c r="AN1548" i="5" s="1"/>
  <c r="AM1549" i="5"/>
  <c r="AN1549" i="5" s="1"/>
  <c r="AM1550" i="5"/>
  <c r="AN1550" i="5" s="1"/>
  <c r="AM1551" i="5"/>
  <c r="AN1551" i="5" s="1"/>
  <c r="AM1552" i="5"/>
  <c r="AN1552" i="5" s="1"/>
  <c r="AM1553" i="5"/>
  <c r="AN1553" i="5" s="1"/>
  <c r="AM1554" i="5"/>
  <c r="AN1554" i="5" s="1"/>
  <c r="AM1555" i="5"/>
  <c r="AN1555" i="5" s="1"/>
  <c r="AM1556" i="5"/>
  <c r="AN1556" i="5" s="1"/>
  <c r="AM1557" i="5"/>
  <c r="AN1557" i="5" s="1"/>
  <c r="AM1558" i="5"/>
  <c r="AN1558" i="5" s="1"/>
  <c r="AM1559" i="5"/>
  <c r="AN1559" i="5" s="1"/>
  <c r="AM1560" i="5"/>
  <c r="AN1560" i="5" s="1"/>
  <c r="AM1561" i="5"/>
  <c r="AN1561" i="5" s="1"/>
  <c r="AM1562" i="5"/>
  <c r="AN1562" i="5" s="1"/>
  <c r="AM1563" i="5"/>
  <c r="AN1563" i="5" s="1"/>
  <c r="AM1564" i="5"/>
  <c r="AN1564" i="5" s="1"/>
  <c r="AM1565" i="5"/>
  <c r="AN1565" i="5" s="1"/>
  <c r="AM1566" i="5"/>
  <c r="AN1566" i="5" s="1"/>
  <c r="AM1567" i="5"/>
  <c r="AN1567" i="5" s="1"/>
  <c r="AM1568" i="5"/>
  <c r="AN1568" i="5" s="1"/>
  <c r="AM1569" i="5"/>
  <c r="AN1569" i="5" s="1"/>
  <c r="AM1570" i="5"/>
  <c r="AN1570" i="5" s="1"/>
  <c r="AM1571" i="5"/>
  <c r="AN1571" i="5" s="1"/>
  <c r="AM1572" i="5"/>
  <c r="AN1572" i="5" s="1"/>
  <c r="AM1573" i="5"/>
  <c r="AN1573" i="5" s="1"/>
  <c r="AM1574" i="5"/>
  <c r="AN1574" i="5" s="1"/>
  <c r="AM1575" i="5"/>
  <c r="AN1575" i="5" s="1"/>
  <c r="AM1576" i="5"/>
  <c r="AN1576" i="5" s="1"/>
  <c r="AM1577" i="5"/>
  <c r="AN1577" i="5" s="1"/>
  <c r="AM1578" i="5"/>
  <c r="AN1578" i="5" s="1"/>
  <c r="AM1579" i="5"/>
  <c r="AN1579" i="5" s="1"/>
  <c r="AM1580" i="5"/>
  <c r="AN1580" i="5" s="1"/>
  <c r="AM1581" i="5"/>
  <c r="AN1581" i="5" s="1"/>
  <c r="AM1582" i="5"/>
  <c r="AN1582" i="5" s="1"/>
  <c r="AM1583" i="5"/>
  <c r="AN1583" i="5" s="1"/>
  <c r="AM1584" i="5"/>
  <c r="AN1584" i="5" s="1"/>
  <c r="AM1585" i="5"/>
  <c r="AN1585" i="5" s="1"/>
  <c r="AM1586" i="5"/>
  <c r="AN1586" i="5" s="1"/>
  <c r="AM1587" i="5"/>
  <c r="AN1587" i="5" s="1"/>
  <c r="AM1588" i="5"/>
  <c r="AN1588" i="5" s="1"/>
  <c r="AM1589" i="5"/>
  <c r="AN1589" i="5" s="1"/>
  <c r="AM1590" i="5"/>
  <c r="AN1590" i="5" s="1"/>
  <c r="AM1591" i="5"/>
  <c r="AN1591" i="5" s="1"/>
  <c r="AM1592" i="5"/>
  <c r="AN1592" i="5" s="1"/>
  <c r="AM1593" i="5"/>
  <c r="AN1593" i="5" s="1"/>
  <c r="AM1594" i="5"/>
  <c r="AN1594" i="5" s="1"/>
  <c r="AM1595" i="5"/>
  <c r="AN1595" i="5" s="1"/>
  <c r="AM1596" i="5"/>
  <c r="AN1596" i="5" s="1"/>
  <c r="AM1597" i="5"/>
  <c r="AN1597" i="5" s="1"/>
  <c r="AM1598" i="5"/>
  <c r="AN1598" i="5" s="1"/>
  <c r="AM1599" i="5"/>
  <c r="AN1599" i="5" s="1"/>
  <c r="AM1600" i="5"/>
  <c r="AN1600" i="5" s="1"/>
  <c r="AM1601" i="5"/>
  <c r="AN1601" i="5" s="1"/>
  <c r="AM1602" i="5"/>
  <c r="AN1602" i="5" s="1"/>
  <c r="AM1603" i="5"/>
  <c r="AN1603" i="5" s="1"/>
  <c r="AM1604" i="5"/>
  <c r="AN1604" i="5" s="1"/>
  <c r="AM1605" i="5"/>
  <c r="AN1605" i="5" s="1"/>
  <c r="AM1606" i="5"/>
  <c r="AN1606" i="5" s="1"/>
  <c r="AM1607" i="5"/>
  <c r="AN1607" i="5" s="1"/>
  <c r="AM1608" i="5"/>
  <c r="AN1608" i="5" s="1"/>
  <c r="AM1609" i="5"/>
  <c r="AN1609" i="5" s="1"/>
  <c r="AM1610" i="5"/>
  <c r="AN1610" i="5" s="1"/>
  <c r="AM1611" i="5"/>
  <c r="AN1611" i="5" s="1"/>
  <c r="AM1612" i="5"/>
  <c r="AN1612" i="5" s="1"/>
  <c r="AM1613" i="5"/>
  <c r="AN1613" i="5" s="1"/>
  <c r="AM1614" i="5"/>
  <c r="AN1614" i="5" s="1"/>
  <c r="AM1615" i="5"/>
  <c r="AN1615" i="5" s="1"/>
  <c r="AM1616" i="5"/>
  <c r="AN1616" i="5" s="1"/>
  <c r="AM1617" i="5"/>
  <c r="AN1617" i="5" s="1"/>
  <c r="AM1618" i="5"/>
  <c r="AN1618" i="5" s="1"/>
  <c r="AM1619" i="5"/>
  <c r="AN1619" i="5" s="1"/>
  <c r="AM1620" i="5"/>
  <c r="AN1620" i="5" s="1"/>
  <c r="AM1621" i="5"/>
  <c r="AN1621" i="5" s="1"/>
  <c r="AM1622" i="5"/>
  <c r="AN1622" i="5" s="1"/>
  <c r="AM1623" i="5"/>
  <c r="AN1623" i="5" s="1"/>
  <c r="AM1624" i="5"/>
  <c r="AN1624" i="5" s="1"/>
  <c r="AM1625" i="5"/>
  <c r="AN1625" i="5" s="1"/>
  <c r="AM1626" i="5"/>
  <c r="AN1626" i="5" s="1"/>
  <c r="AM1627" i="5"/>
  <c r="AN1627" i="5" s="1"/>
  <c r="AM1628" i="5"/>
  <c r="AN1628" i="5" s="1"/>
  <c r="AM1629" i="5"/>
  <c r="AN1629" i="5" s="1"/>
  <c r="AM1630" i="5"/>
  <c r="AN1630" i="5" s="1"/>
  <c r="AM1631" i="5"/>
  <c r="AN1631" i="5" s="1"/>
  <c r="AM1632" i="5"/>
  <c r="AN1632" i="5" s="1"/>
  <c r="AM1633" i="5"/>
  <c r="AN1633" i="5" s="1"/>
  <c r="AM1634" i="5"/>
  <c r="AN1634" i="5" s="1"/>
  <c r="AM1635" i="5"/>
  <c r="AN1635" i="5" s="1"/>
  <c r="AM1636" i="5"/>
  <c r="AN1636" i="5" s="1"/>
  <c r="AM1637" i="5"/>
  <c r="AN1637" i="5" s="1"/>
  <c r="AM1638" i="5"/>
  <c r="AN1638" i="5" s="1"/>
  <c r="AM1639" i="5"/>
  <c r="AN1639" i="5" s="1"/>
  <c r="AM1640" i="5"/>
  <c r="AN1640" i="5" s="1"/>
  <c r="AM1641" i="5"/>
  <c r="AN1641" i="5" s="1"/>
  <c r="AM1642" i="5"/>
  <c r="AN1642" i="5" s="1"/>
  <c r="AM1643" i="5"/>
  <c r="AN1643" i="5" s="1"/>
  <c r="AM1644" i="5"/>
  <c r="AN1644" i="5" s="1"/>
  <c r="AM1645" i="5"/>
  <c r="AN1645" i="5" s="1"/>
  <c r="AM1646" i="5"/>
  <c r="AN1646" i="5" s="1"/>
  <c r="AM1647" i="5"/>
  <c r="AN1647" i="5" s="1"/>
  <c r="AM1648" i="5"/>
  <c r="AN1648" i="5" s="1"/>
  <c r="AM1649" i="5"/>
  <c r="AN1649" i="5" s="1"/>
  <c r="AM1650" i="5"/>
  <c r="AN1650" i="5" s="1"/>
  <c r="AM1651" i="5"/>
  <c r="AN1651" i="5" s="1"/>
  <c r="AM1652" i="5"/>
  <c r="AN1652" i="5" s="1"/>
  <c r="AM1653" i="5"/>
  <c r="AN1653" i="5" s="1"/>
  <c r="AM1654" i="5"/>
  <c r="AN1654" i="5" s="1"/>
  <c r="AM1655" i="5"/>
  <c r="AN1655" i="5" s="1"/>
  <c r="AM1656" i="5"/>
  <c r="AN1656" i="5" s="1"/>
  <c r="AM1657" i="5"/>
  <c r="AN1657" i="5" s="1"/>
  <c r="AM1658" i="5"/>
  <c r="AN1658" i="5" s="1"/>
  <c r="AM1659" i="5"/>
  <c r="AN1659" i="5" s="1"/>
  <c r="AM1660" i="5"/>
  <c r="AN1660" i="5" s="1"/>
  <c r="AM1661" i="5"/>
  <c r="AN1661" i="5" s="1"/>
  <c r="AM1662" i="5"/>
  <c r="AN1662" i="5" s="1"/>
  <c r="AM1663" i="5"/>
  <c r="AN1663" i="5" s="1"/>
  <c r="AM1664" i="5"/>
  <c r="AN1664" i="5" s="1"/>
  <c r="AM1665" i="5"/>
  <c r="AN1665" i="5" s="1"/>
  <c r="AM1666" i="5"/>
  <c r="AN1666" i="5" s="1"/>
  <c r="AM1667" i="5"/>
  <c r="AN1667" i="5" s="1"/>
  <c r="AM1668" i="5"/>
  <c r="AN1668" i="5" s="1"/>
  <c r="AM1669" i="5"/>
  <c r="AN1669" i="5" s="1"/>
  <c r="AM1670" i="5"/>
  <c r="AN1670" i="5" s="1"/>
  <c r="AM1671" i="5"/>
  <c r="AN1671" i="5" s="1"/>
  <c r="AM1672" i="5"/>
  <c r="AN1672" i="5" s="1"/>
  <c r="AM1673" i="5"/>
  <c r="AN1673" i="5" s="1"/>
  <c r="AM1674" i="5"/>
  <c r="AN1674" i="5" s="1"/>
  <c r="AM1675" i="5"/>
  <c r="AN1675" i="5" s="1"/>
  <c r="AM1676" i="5"/>
  <c r="AN1676" i="5" s="1"/>
  <c r="AM1677" i="5"/>
  <c r="AN1677" i="5" s="1"/>
  <c r="AM1678" i="5"/>
  <c r="AN1678" i="5" s="1"/>
  <c r="AM1679" i="5"/>
  <c r="AN1679" i="5" s="1"/>
  <c r="AM1680" i="5"/>
  <c r="AN1680" i="5" s="1"/>
  <c r="AM1681" i="5"/>
  <c r="AN1681" i="5" s="1"/>
  <c r="AM1682" i="5"/>
  <c r="AN1682" i="5" s="1"/>
  <c r="AM1683" i="5"/>
  <c r="AN1683" i="5" s="1"/>
  <c r="AM1684" i="5"/>
  <c r="AN1684" i="5" s="1"/>
  <c r="AM1685" i="5"/>
  <c r="AN1685" i="5" s="1"/>
  <c r="AM1686" i="5"/>
  <c r="AN1686" i="5" s="1"/>
  <c r="AM1687" i="5"/>
  <c r="AN1687" i="5" s="1"/>
  <c r="AM1688" i="5"/>
  <c r="AN1688" i="5" s="1"/>
  <c r="AM1689" i="5"/>
  <c r="AN1689" i="5" s="1"/>
  <c r="AM1690" i="5"/>
  <c r="AN1690" i="5" s="1"/>
  <c r="AM1691" i="5"/>
  <c r="AN1691" i="5" s="1"/>
  <c r="AM1692" i="5"/>
  <c r="AN1692" i="5" s="1"/>
  <c r="AM1693" i="5"/>
  <c r="AN1693" i="5" s="1"/>
  <c r="AM1694" i="5"/>
  <c r="AN1694" i="5" s="1"/>
  <c r="AM1695" i="5"/>
  <c r="AN1695" i="5" s="1"/>
  <c r="AM1696" i="5"/>
  <c r="AN1696" i="5" s="1"/>
  <c r="AM1697" i="5"/>
  <c r="AN1697" i="5" s="1"/>
  <c r="AM1698" i="5"/>
  <c r="AN1698" i="5" s="1"/>
  <c r="AM1699" i="5"/>
  <c r="AN1699" i="5" s="1"/>
  <c r="AM1700" i="5"/>
  <c r="AN1700" i="5" s="1"/>
  <c r="AM1701" i="5"/>
  <c r="AN1701" i="5" s="1"/>
  <c r="AM1702" i="5"/>
  <c r="AN1702" i="5" s="1"/>
  <c r="AM1703" i="5"/>
  <c r="AN1703" i="5" s="1"/>
  <c r="AM1704" i="5"/>
  <c r="AN1704" i="5" s="1"/>
  <c r="AM1705" i="5"/>
  <c r="AN1705" i="5" s="1"/>
  <c r="AM1706" i="5"/>
  <c r="AN1706" i="5" s="1"/>
  <c r="AM1707" i="5"/>
  <c r="AN1707" i="5" s="1"/>
  <c r="AM1708" i="5"/>
  <c r="AN1708" i="5" s="1"/>
  <c r="AM1709" i="5"/>
  <c r="AN1709" i="5" s="1"/>
  <c r="AM1710" i="5"/>
  <c r="AN1710" i="5" s="1"/>
  <c r="AM1711" i="5"/>
  <c r="AN1711" i="5" s="1"/>
  <c r="AM1712" i="5"/>
  <c r="AN1712" i="5" s="1"/>
  <c r="AM1713" i="5"/>
  <c r="AN1713" i="5" s="1"/>
  <c r="AM1714" i="5"/>
  <c r="AN1714" i="5" s="1"/>
  <c r="AM1715" i="5"/>
  <c r="AN1715" i="5" s="1"/>
  <c r="AM1716" i="5"/>
  <c r="AN1716" i="5" s="1"/>
  <c r="AM1717" i="5"/>
  <c r="AN1717" i="5" s="1"/>
  <c r="AM1718" i="5"/>
  <c r="AN1718" i="5" s="1"/>
  <c r="AM1719" i="5"/>
  <c r="AN1719" i="5" s="1"/>
  <c r="AM1720" i="5"/>
  <c r="AN1720" i="5" s="1"/>
  <c r="AM1721" i="5"/>
  <c r="AN1721" i="5" s="1"/>
  <c r="AM1722" i="5"/>
  <c r="AN1722" i="5" s="1"/>
  <c r="AM1723" i="5"/>
  <c r="AN1723" i="5" s="1"/>
  <c r="AM1724" i="5"/>
  <c r="AN1724" i="5" s="1"/>
  <c r="AM1725" i="5"/>
  <c r="AN1725" i="5" s="1"/>
  <c r="AM1726" i="5"/>
  <c r="AN1726" i="5" s="1"/>
  <c r="AM1727" i="5"/>
  <c r="AN1727" i="5" s="1"/>
  <c r="AM1728" i="5"/>
  <c r="AN1728" i="5" s="1"/>
  <c r="AM1729" i="5"/>
  <c r="AN1729" i="5" s="1"/>
  <c r="AM1730" i="5"/>
  <c r="AN1730" i="5" s="1"/>
  <c r="AM1731" i="5"/>
  <c r="AN1731" i="5" s="1"/>
  <c r="AM1732" i="5"/>
  <c r="AN1732" i="5" s="1"/>
  <c r="AM1733" i="5"/>
  <c r="AN1733" i="5" s="1"/>
  <c r="AM1734" i="5"/>
  <c r="AN1734" i="5" s="1"/>
  <c r="AM1735" i="5"/>
  <c r="AN1735" i="5" s="1"/>
  <c r="AM1736" i="5"/>
  <c r="AN1736" i="5" s="1"/>
  <c r="AM1737" i="5"/>
  <c r="AN1737" i="5" s="1"/>
  <c r="AM1738" i="5"/>
  <c r="AN1738" i="5" s="1"/>
  <c r="AM1739" i="5"/>
  <c r="AN1739" i="5" s="1"/>
  <c r="AM1740" i="5"/>
  <c r="AN1740" i="5" s="1"/>
  <c r="AM1741" i="5"/>
  <c r="AN1741" i="5" s="1"/>
  <c r="AM1742" i="5"/>
  <c r="AN1742" i="5" s="1"/>
  <c r="AM1743" i="5"/>
  <c r="AN1743" i="5" s="1"/>
  <c r="AM1744" i="5"/>
  <c r="AN1744" i="5" s="1"/>
  <c r="AM1745" i="5"/>
  <c r="AN1745" i="5" s="1"/>
  <c r="AM1746" i="5"/>
  <c r="AN1746" i="5" s="1"/>
  <c r="AM1747" i="5"/>
  <c r="AN1747" i="5" s="1"/>
  <c r="AM1748" i="5"/>
  <c r="AN1748" i="5" s="1"/>
  <c r="AM1749" i="5"/>
  <c r="AN1749" i="5" s="1"/>
  <c r="AM1750" i="5"/>
  <c r="AN1750" i="5" s="1"/>
  <c r="AM1751" i="5"/>
  <c r="AN1751" i="5" s="1"/>
  <c r="AM1752" i="5"/>
  <c r="AN1752" i="5" s="1"/>
  <c r="AM1753" i="5"/>
  <c r="AN1753" i="5" s="1"/>
  <c r="AM1754" i="5"/>
  <c r="AN1754" i="5" s="1"/>
  <c r="AM1755" i="5"/>
  <c r="AN1755" i="5" s="1"/>
  <c r="AM1756" i="5"/>
  <c r="AN1756" i="5" s="1"/>
  <c r="AM1757" i="5"/>
  <c r="AN1757" i="5" s="1"/>
  <c r="AM1758" i="5"/>
  <c r="AN1758" i="5" s="1"/>
  <c r="AM1759" i="5"/>
  <c r="AN1759" i="5" s="1"/>
  <c r="AM1760" i="5"/>
  <c r="AN1760" i="5" s="1"/>
  <c r="AM1761" i="5"/>
  <c r="AN1761" i="5" s="1"/>
  <c r="AM1762" i="5"/>
  <c r="AN1762" i="5" s="1"/>
  <c r="AM1763" i="5"/>
  <c r="AN1763" i="5" s="1"/>
  <c r="AM1764" i="5"/>
  <c r="AN1764" i="5" s="1"/>
  <c r="AM1765" i="5"/>
  <c r="AN1765" i="5" s="1"/>
  <c r="AM1766" i="5"/>
  <c r="AN1766" i="5" s="1"/>
  <c r="AM1767" i="5"/>
  <c r="AN1767" i="5" s="1"/>
  <c r="AM1768" i="5"/>
  <c r="AN1768" i="5" s="1"/>
  <c r="AM1769" i="5"/>
  <c r="AN1769" i="5" s="1"/>
  <c r="AM1770" i="5"/>
  <c r="AN1770" i="5" s="1"/>
  <c r="AM1771" i="5"/>
  <c r="AN1771" i="5" s="1"/>
  <c r="AM1772" i="5"/>
  <c r="AN1772" i="5" s="1"/>
  <c r="AM1773" i="5"/>
  <c r="AN1773" i="5" s="1"/>
  <c r="AM1774" i="5"/>
  <c r="AN1774" i="5" s="1"/>
  <c r="AM1775" i="5"/>
  <c r="AN1775" i="5" s="1"/>
  <c r="AM1776" i="5"/>
  <c r="AN1776" i="5" s="1"/>
  <c r="AM1777" i="5"/>
  <c r="AN1777" i="5" s="1"/>
  <c r="AM1778" i="5"/>
  <c r="AN1778" i="5" s="1"/>
  <c r="AM1779" i="5"/>
  <c r="AN1779" i="5" s="1"/>
  <c r="AM1780" i="5"/>
  <c r="AN1780" i="5" s="1"/>
  <c r="AM1781" i="5"/>
  <c r="AN1781" i="5" s="1"/>
  <c r="AM1782" i="5"/>
  <c r="AN1782" i="5" s="1"/>
  <c r="AM1783" i="5"/>
  <c r="AN1783" i="5" s="1"/>
  <c r="AM1784" i="5"/>
  <c r="AN1784" i="5" s="1"/>
  <c r="AM1785" i="5"/>
  <c r="AN1785" i="5" s="1"/>
  <c r="AM1786" i="5"/>
  <c r="AN1786" i="5" s="1"/>
  <c r="AM1787" i="5"/>
  <c r="AN1787" i="5" s="1"/>
  <c r="AM1788" i="5"/>
  <c r="AN1788" i="5" s="1"/>
  <c r="AM1789" i="5"/>
  <c r="AN1789" i="5" s="1"/>
  <c r="AM1790" i="5"/>
  <c r="AN1790" i="5" s="1"/>
  <c r="AM1791" i="5"/>
  <c r="AN1791" i="5" s="1"/>
  <c r="AM1792" i="5"/>
  <c r="AN1792" i="5" s="1"/>
  <c r="AM1793" i="5"/>
  <c r="AN1793" i="5" s="1"/>
  <c r="AM1794" i="5"/>
  <c r="AN1794" i="5" s="1"/>
  <c r="AM1795" i="5"/>
  <c r="AN1795" i="5" s="1"/>
  <c r="AM1796" i="5"/>
  <c r="AN1796" i="5" s="1"/>
  <c r="AM1797" i="5"/>
  <c r="AN1797" i="5" s="1"/>
  <c r="AM1798" i="5"/>
  <c r="AN1798" i="5" s="1"/>
  <c r="AM1799" i="5"/>
  <c r="AN1799" i="5" s="1"/>
  <c r="AM1800" i="5"/>
  <c r="AN1800" i="5" s="1"/>
  <c r="AM1801" i="5"/>
  <c r="AN1801" i="5" s="1"/>
  <c r="AM1802" i="5"/>
  <c r="AN1802" i="5" s="1"/>
  <c r="AM1803" i="5"/>
  <c r="AN1803" i="5" s="1"/>
  <c r="AM1804" i="5"/>
  <c r="AN1804" i="5" s="1"/>
  <c r="AM1805" i="5"/>
  <c r="AN1805" i="5" s="1"/>
  <c r="AM1806" i="5"/>
  <c r="AN1806" i="5" s="1"/>
  <c r="AM1807" i="5"/>
  <c r="AN1807" i="5" s="1"/>
  <c r="AM1808" i="5"/>
  <c r="AN1808" i="5" s="1"/>
  <c r="AM1809" i="5"/>
  <c r="AN1809" i="5" s="1"/>
  <c r="AM1810" i="5"/>
  <c r="AN1810" i="5" s="1"/>
  <c r="AM1811" i="5"/>
  <c r="AN1811" i="5" s="1"/>
  <c r="AM1812" i="5"/>
  <c r="AN1812" i="5" s="1"/>
  <c r="AM1813" i="5"/>
  <c r="AN1813" i="5" s="1"/>
  <c r="AM1814" i="5"/>
  <c r="AN1814" i="5" s="1"/>
  <c r="AM1815" i="5"/>
  <c r="AN1815" i="5" s="1"/>
  <c r="AM1816" i="5"/>
  <c r="AN1816" i="5" s="1"/>
  <c r="AM1817" i="5"/>
  <c r="AN1817" i="5" s="1"/>
  <c r="AM1818" i="5"/>
  <c r="AN1818" i="5" s="1"/>
  <c r="AM1819" i="5"/>
  <c r="AN1819" i="5" s="1"/>
  <c r="AM1820" i="5"/>
  <c r="AN1820" i="5" s="1"/>
  <c r="AM1821" i="5"/>
  <c r="AN1821" i="5" s="1"/>
  <c r="AM1822" i="5"/>
  <c r="AN1822" i="5" s="1"/>
  <c r="AM1823" i="5"/>
  <c r="AN1823" i="5" s="1"/>
  <c r="AM1824" i="5"/>
  <c r="AN1824" i="5" s="1"/>
  <c r="AM1825" i="5"/>
  <c r="AN1825" i="5" s="1"/>
  <c r="AM1826" i="5"/>
  <c r="AN1826" i="5" s="1"/>
  <c r="AM1827" i="5"/>
  <c r="AN1827" i="5" s="1"/>
  <c r="AM1828" i="5"/>
  <c r="AN1828" i="5" s="1"/>
  <c r="AM1829" i="5"/>
  <c r="AN1829" i="5" s="1"/>
  <c r="AM1830" i="5"/>
  <c r="AN1830" i="5" s="1"/>
  <c r="AM1831" i="5"/>
  <c r="AN1831" i="5" s="1"/>
  <c r="AM1832" i="5"/>
  <c r="AN1832" i="5" s="1"/>
  <c r="AM1833" i="5"/>
  <c r="AN1833" i="5" s="1"/>
  <c r="AM1834" i="5"/>
  <c r="AN1834" i="5" s="1"/>
  <c r="AM1835" i="5"/>
  <c r="AN1835" i="5" s="1"/>
  <c r="AM1836" i="5"/>
  <c r="AN1836" i="5" s="1"/>
  <c r="AM1837" i="5"/>
  <c r="AN1837" i="5" s="1"/>
  <c r="AM1838" i="5"/>
  <c r="AN1838" i="5" s="1"/>
  <c r="AM1839" i="5"/>
  <c r="AN1839" i="5" s="1"/>
  <c r="AM1840" i="5"/>
  <c r="AN1840" i="5" s="1"/>
  <c r="AM1841" i="5"/>
  <c r="AN1841" i="5" s="1"/>
  <c r="AM1842" i="5"/>
  <c r="AN1842" i="5" s="1"/>
  <c r="AM1843" i="5"/>
  <c r="AN1843" i="5" s="1"/>
  <c r="AM1844" i="5"/>
  <c r="AN1844" i="5" s="1"/>
  <c r="AM1845" i="5"/>
  <c r="AN1845" i="5" s="1"/>
  <c r="AM1846" i="5"/>
  <c r="AN1846" i="5" s="1"/>
  <c r="AM1847" i="5"/>
  <c r="AN1847" i="5" s="1"/>
  <c r="AM1848" i="5"/>
  <c r="AN1848" i="5" s="1"/>
  <c r="AM1849" i="5"/>
  <c r="AN1849" i="5" s="1"/>
  <c r="AM1850" i="5"/>
  <c r="AN1850" i="5" s="1"/>
  <c r="AM1851" i="5"/>
  <c r="AN1851" i="5" s="1"/>
  <c r="AM1852" i="5"/>
  <c r="AN1852" i="5" s="1"/>
  <c r="AM1853" i="5"/>
  <c r="AN1853" i="5" s="1"/>
  <c r="AM1854" i="5"/>
  <c r="AN1854" i="5" s="1"/>
  <c r="AM1855" i="5"/>
  <c r="AN1855" i="5" s="1"/>
  <c r="AM1856" i="5"/>
  <c r="AN1856" i="5" s="1"/>
  <c r="AM1857" i="5"/>
  <c r="AN1857" i="5" s="1"/>
  <c r="AM1858" i="5"/>
  <c r="AN1858" i="5" s="1"/>
  <c r="AM1859" i="5"/>
  <c r="AN1859" i="5" s="1"/>
  <c r="AM1860" i="5"/>
  <c r="AN1860" i="5" s="1"/>
  <c r="AM1861" i="5"/>
  <c r="AN1861" i="5" s="1"/>
  <c r="AM1862" i="5"/>
  <c r="AN1862" i="5" s="1"/>
  <c r="AM1863" i="5"/>
  <c r="AN1863" i="5" s="1"/>
  <c r="AM1864" i="5"/>
  <c r="AN1864" i="5" s="1"/>
  <c r="AM1865" i="5"/>
  <c r="AN1865" i="5" s="1"/>
  <c r="AM1866" i="5"/>
  <c r="AN1866" i="5" s="1"/>
  <c r="AM1867" i="5"/>
  <c r="AN1867" i="5" s="1"/>
  <c r="AM1868" i="5"/>
  <c r="AN1868" i="5" s="1"/>
  <c r="AM1869" i="5"/>
  <c r="AN1869" i="5" s="1"/>
  <c r="AM1870" i="5"/>
  <c r="AN1870" i="5" s="1"/>
  <c r="AM1871" i="5"/>
  <c r="AN1871" i="5" s="1"/>
  <c r="AM1872" i="5"/>
  <c r="AN1872" i="5" s="1"/>
  <c r="AM1873" i="5"/>
  <c r="AN1873" i="5" s="1"/>
  <c r="AM1874" i="5"/>
  <c r="AN1874" i="5" s="1"/>
  <c r="AM1875" i="5"/>
  <c r="AN1875" i="5" s="1"/>
  <c r="AM1876" i="5"/>
  <c r="AN1876" i="5" s="1"/>
  <c r="AM1877" i="5"/>
  <c r="AN1877" i="5" s="1"/>
  <c r="AM1878" i="5"/>
  <c r="AN1878" i="5" s="1"/>
  <c r="AM1879" i="5"/>
  <c r="AN1879" i="5" s="1"/>
  <c r="AM1880" i="5"/>
  <c r="AN1880" i="5" s="1"/>
  <c r="AM1881" i="5"/>
  <c r="AN1881" i="5" s="1"/>
  <c r="AM1882" i="5"/>
  <c r="AN1882" i="5" s="1"/>
  <c r="AM1883" i="5"/>
  <c r="AN1883" i="5" s="1"/>
  <c r="AM1884" i="5"/>
  <c r="AN1884" i="5" s="1"/>
  <c r="AM1885" i="5"/>
  <c r="AN1885" i="5" s="1"/>
  <c r="AM1886" i="5"/>
  <c r="AN1886" i="5" s="1"/>
  <c r="AM1887" i="5"/>
  <c r="AN1887" i="5" s="1"/>
  <c r="AM1888" i="5"/>
  <c r="AN1888" i="5" s="1"/>
  <c r="AM1889" i="5"/>
  <c r="AN1889" i="5" s="1"/>
  <c r="AM1890" i="5"/>
  <c r="AN1890" i="5" s="1"/>
  <c r="AM1891" i="5"/>
  <c r="AN1891" i="5" s="1"/>
  <c r="AM1892" i="5"/>
  <c r="AN1892" i="5" s="1"/>
  <c r="AM1893" i="5"/>
  <c r="AN1893" i="5" s="1"/>
  <c r="AM1894" i="5"/>
  <c r="AN1894" i="5" s="1"/>
  <c r="AM1895" i="5"/>
  <c r="AN1895" i="5" s="1"/>
  <c r="AM1896" i="5"/>
  <c r="AN1896" i="5" s="1"/>
  <c r="AM1897" i="5"/>
  <c r="AN1897" i="5" s="1"/>
  <c r="AM1898" i="5"/>
  <c r="AN1898" i="5" s="1"/>
  <c r="AM1899" i="5"/>
  <c r="AN1899" i="5" s="1"/>
  <c r="AM1900" i="5"/>
  <c r="AN1900" i="5" s="1"/>
  <c r="AM1901" i="5"/>
  <c r="AN1901" i="5" s="1"/>
  <c r="AM1902" i="5"/>
  <c r="AN1902" i="5" s="1"/>
  <c r="AM1903" i="5"/>
  <c r="AN1903" i="5" s="1"/>
  <c r="AM1904" i="5"/>
  <c r="AN1904" i="5" s="1"/>
  <c r="AM1905" i="5"/>
  <c r="AN1905" i="5" s="1"/>
  <c r="AM1906" i="5"/>
  <c r="AN1906" i="5" s="1"/>
  <c r="AM1907" i="5"/>
  <c r="AN1907" i="5" s="1"/>
  <c r="AM1908" i="5"/>
  <c r="AN1908" i="5" s="1"/>
  <c r="AM1909" i="5"/>
  <c r="AN1909" i="5" s="1"/>
  <c r="AM1910" i="5"/>
  <c r="AN1910" i="5" s="1"/>
  <c r="AM1911" i="5"/>
  <c r="AN1911" i="5" s="1"/>
  <c r="AM1912" i="5"/>
  <c r="AN1912" i="5" s="1"/>
  <c r="AM1913" i="5"/>
  <c r="AN1913" i="5" s="1"/>
  <c r="AM1914" i="5"/>
  <c r="AN1914" i="5" s="1"/>
  <c r="AM1915" i="5"/>
  <c r="AN1915" i="5" s="1"/>
  <c r="AM1916" i="5"/>
  <c r="AN1916" i="5" s="1"/>
  <c r="AM1917" i="5"/>
  <c r="AN1917" i="5" s="1"/>
  <c r="AM1918" i="5"/>
  <c r="AN1918" i="5" s="1"/>
  <c r="AM1919" i="5"/>
  <c r="AN1919" i="5" s="1"/>
  <c r="AM1920" i="5"/>
  <c r="AN1920" i="5" s="1"/>
  <c r="AM1921" i="5"/>
  <c r="AN1921" i="5" s="1"/>
  <c r="AM1922" i="5"/>
  <c r="AN1922" i="5" s="1"/>
  <c r="AM1923" i="5"/>
  <c r="AN1923" i="5" s="1"/>
  <c r="AM1924" i="5"/>
  <c r="AN1924" i="5" s="1"/>
  <c r="AM1925" i="5"/>
  <c r="AN1925" i="5" s="1"/>
  <c r="AM1926" i="5"/>
  <c r="AN1926" i="5" s="1"/>
  <c r="AM1927" i="5"/>
  <c r="AN1927" i="5" s="1"/>
  <c r="AM1928" i="5"/>
  <c r="AN1928" i="5" s="1"/>
  <c r="AM1929" i="5"/>
  <c r="AN1929" i="5" s="1"/>
  <c r="AM1930" i="5"/>
  <c r="AN1930" i="5" s="1"/>
  <c r="AM1931" i="5"/>
  <c r="AN1931" i="5" s="1"/>
  <c r="AM1932" i="5"/>
  <c r="AN1932" i="5" s="1"/>
  <c r="AM1933" i="5"/>
  <c r="AN1933" i="5" s="1"/>
  <c r="AM1934" i="5"/>
  <c r="AN1934" i="5" s="1"/>
  <c r="AM1935" i="5"/>
  <c r="AN1935" i="5" s="1"/>
  <c r="AM1936" i="5"/>
  <c r="AN1936" i="5" s="1"/>
  <c r="AM1937" i="5"/>
  <c r="AN1937" i="5" s="1"/>
  <c r="AM1938" i="5"/>
  <c r="AN1938" i="5" s="1"/>
  <c r="AM1939" i="5"/>
  <c r="AN1939" i="5" s="1"/>
  <c r="AM1940" i="5"/>
  <c r="AN1940" i="5" s="1"/>
  <c r="AM1941" i="5"/>
  <c r="AN1941" i="5" s="1"/>
  <c r="AM1942" i="5"/>
  <c r="AN1942" i="5" s="1"/>
  <c r="AM1943" i="5"/>
  <c r="AN1943" i="5" s="1"/>
  <c r="AM1944" i="5"/>
  <c r="AN1944" i="5" s="1"/>
  <c r="AM1945" i="5"/>
  <c r="AN1945" i="5" s="1"/>
  <c r="AM1946" i="5"/>
  <c r="AN1946" i="5" s="1"/>
  <c r="AM1947" i="5"/>
  <c r="AN1947" i="5" s="1"/>
  <c r="AM1948" i="5"/>
  <c r="AN1948" i="5" s="1"/>
  <c r="AM1949" i="5"/>
  <c r="AN1949" i="5" s="1"/>
  <c r="AM1950" i="5"/>
  <c r="AN1950" i="5" s="1"/>
  <c r="AM1951" i="5"/>
  <c r="AN1951" i="5" s="1"/>
  <c r="AM1952" i="5"/>
  <c r="AN1952" i="5" s="1"/>
  <c r="AM1953" i="5"/>
  <c r="AN1953" i="5" s="1"/>
  <c r="AM1954" i="5"/>
  <c r="AN1954" i="5" s="1"/>
  <c r="AM1955" i="5"/>
  <c r="AN1955" i="5" s="1"/>
  <c r="AM1956" i="5"/>
  <c r="AN1956" i="5" s="1"/>
  <c r="AM1957" i="5"/>
  <c r="AN1957" i="5" s="1"/>
  <c r="AM1958" i="5"/>
  <c r="AN1958" i="5" s="1"/>
  <c r="AM1959" i="5"/>
  <c r="AN1959" i="5" s="1"/>
  <c r="AM1960" i="5"/>
  <c r="AN1960" i="5" s="1"/>
  <c r="AM1961" i="5"/>
  <c r="AN1961" i="5" s="1"/>
  <c r="AM1962" i="5"/>
  <c r="AN1962" i="5" s="1"/>
  <c r="AM1963" i="5"/>
  <c r="AN1963" i="5" s="1"/>
  <c r="AM1964" i="5"/>
  <c r="AN1964" i="5" s="1"/>
  <c r="AM1965" i="5"/>
  <c r="AN1965" i="5" s="1"/>
  <c r="AM1966" i="5"/>
  <c r="AN1966" i="5" s="1"/>
  <c r="AM1967" i="5"/>
  <c r="AN1967" i="5" s="1"/>
  <c r="AM1968" i="5"/>
  <c r="AN1968" i="5" s="1"/>
  <c r="AM1969" i="5"/>
  <c r="AN1969" i="5" s="1"/>
  <c r="AM1970" i="5"/>
  <c r="AN1970" i="5" s="1"/>
  <c r="AM1971" i="5"/>
  <c r="AN1971" i="5" s="1"/>
  <c r="AM1972" i="5"/>
  <c r="AN1972" i="5" s="1"/>
  <c r="AM1973" i="5"/>
  <c r="AN1973" i="5" s="1"/>
  <c r="AM1974" i="5"/>
  <c r="AN1974" i="5" s="1"/>
  <c r="AM1975" i="5"/>
  <c r="AN1975" i="5" s="1"/>
  <c r="AM1976" i="5"/>
  <c r="AN1976" i="5" s="1"/>
  <c r="AM1977" i="5"/>
  <c r="AN1977" i="5" s="1"/>
  <c r="AM1978" i="5"/>
  <c r="AN1978" i="5" s="1"/>
  <c r="AM1979" i="5"/>
  <c r="AN1979" i="5" s="1"/>
  <c r="AM1980" i="5"/>
  <c r="AN1980" i="5" s="1"/>
  <c r="AM1981" i="5"/>
  <c r="AN1981" i="5" s="1"/>
  <c r="AM1982" i="5"/>
  <c r="AN1982" i="5" s="1"/>
  <c r="AM1983" i="5"/>
  <c r="AN1983" i="5" s="1"/>
  <c r="AM1984" i="5"/>
  <c r="AN1984" i="5" s="1"/>
  <c r="AM1985" i="5"/>
  <c r="AN1985" i="5" s="1"/>
  <c r="AM1986" i="5"/>
  <c r="AN1986" i="5" s="1"/>
  <c r="AM1987" i="5"/>
  <c r="AN1987" i="5" s="1"/>
  <c r="AM1988" i="5"/>
  <c r="AN1988" i="5" s="1"/>
  <c r="AM1989" i="5"/>
  <c r="AN1989" i="5" s="1"/>
  <c r="AM1990" i="5"/>
  <c r="AN1990" i="5" s="1"/>
  <c r="AM1991" i="5"/>
  <c r="AN1991" i="5" s="1"/>
  <c r="AM1992" i="5"/>
  <c r="AN1992" i="5" s="1"/>
  <c r="AM1993" i="5"/>
  <c r="AN1993" i="5" s="1"/>
  <c r="AM1994" i="5"/>
  <c r="AN1994" i="5" s="1"/>
  <c r="AM1995" i="5"/>
  <c r="AN1995" i="5" s="1"/>
  <c r="AM1996" i="5"/>
  <c r="AN1996" i="5" s="1"/>
  <c r="AM1997" i="5"/>
  <c r="AN1997" i="5" s="1"/>
  <c r="AM1998" i="5"/>
  <c r="AN1998" i="5" s="1"/>
  <c r="AM1999" i="5"/>
  <c r="AN1999" i="5" s="1"/>
  <c r="AM2000" i="5"/>
  <c r="AN2000" i="5" s="1"/>
  <c r="AM2001" i="5"/>
  <c r="AN2001" i="5" s="1"/>
  <c r="AM2002" i="5"/>
  <c r="AN2002" i="5" s="1"/>
  <c r="AM2003" i="5"/>
  <c r="AN2003" i="5" s="1"/>
  <c r="AM2004" i="5"/>
  <c r="AN2004" i="5" s="1"/>
  <c r="AM2005" i="5"/>
  <c r="AN2005" i="5" s="1"/>
  <c r="AM2006" i="5"/>
  <c r="AN2006" i="5" s="1"/>
  <c r="AM2007" i="5"/>
  <c r="AN2007" i="5" s="1"/>
  <c r="AM2008" i="5"/>
  <c r="AN2008" i="5" s="1"/>
  <c r="AM2009" i="5"/>
  <c r="AN2009" i="5" s="1"/>
  <c r="AM2010" i="5"/>
  <c r="AN2010" i="5" s="1"/>
  <c r="AM2011" i="5"/>
  <c r="AN2011" i="5" s="1"/>
  <c r="AM2012" i="5"/>
  <c r="AN2012" i="5" s="1"/>
  <c r="AM2013" i="5"/>
  <c r="AN2013" i="5" s="1"/>
  <c r="AM2014" i="5"/>
  <c r="AN2014" i="5" s="1"/>
  <c r="AM2015" i="5"/>
  <c r="AN2015" i="5" s="1"/>
  <c r="AM2016" i="5"/>
  <c r="AN2016" i="5" s="1"/>
  <c r="AM2017" i="5"/>
  <c r="AN2017" i="5" s="1"/>
  <c r="AM2018" i="5"/>
  <c r="AN2018" i="5" s="1"/>
  <c r="AM2019" i="5"/>
  <c r="AN2019" i="5" s="1"/>
  <c r="AM2020" i="5"/>
  <c r="AN2020" i="5" s="1"/>
  <c r="AM2021" i="5"/>
  <c r="AN2021" i="5" s="1"/>
  <c r="AM2022" i="5"/>
  <c r="AN2022" i="5" s="1"/>
  <c r="AM2023" i="5"/>
  <c r="AN2023" i="5" s="1"/>
  <c r="AM2024" i="5"/>
  <c r="AN2024" i="5" s="1"/>
  <c r="AM2025" i="5"/>
  <c r="AN2025" i="5" s="1"/>
  <c r="AM2026" i="5"/>
  <c r="AN2026" i="5" s="1"/>
  <c r="AM2027" i="5"/>
  <c r="AN2027" i="5" s="1"/>
  <c r="AM2028" i="5"/>
  <c r="AN2028" i="5" s="1"/>
  <c r="AM2029" i="5"/>
  <c r="AN2029" i="5" s="1"/>
  <c r="AM2030" i="5"/>
  <c r="AN2030" i="5" s="1"/>
  <c r="AM2031" i="5"/>
  <c r="AN2031" i="5" s="1"/>
  <c r="AM2032" i="5"/>
  <c r="AN2032" i="5" s="1"/>
  <c r="AM2033" i="5"/>
  <c r="AN2033" i="5" s="1"/>
  <c r="AM2034" i="5"/>
  <c r="AN2034" i="5" s="1"/>
  <c r="AM2035" i="5"/>
  <c r="AN2035" i="5" s="1"/>
  <c r="AM2036" i="5"/>
  <c r="AN2036" i="5" s="1"/>
  <c r="D11" i="11"/>
  <c r="D12" i="11"/>
  <c r="D13" i="11"/>
  <c r="L13" i="26"/>
  <c r="L14" i="26" s="1"/>
  <c r="M14" i="26" s="1"/>
  <c r="B8" i="27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9" i="6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C38" i="7" s="1"/>
  <c r="S7" i="5"/>
  <c r="D9" i="11"/>
  <c r="D10" i="11"/>
  <c r="D8" i="11"/>
  <c r="G6" i="24"/>
  <c r="F20" i="24" s="1"/>
  <c r="B9" i="11"/>
  <c r="AB9" i="11" s="1"/>
  <c r="C9" i="11"/>
  <c r="B10" i="11"/>
  <c r="AI10" i="11" s="1"/>
  <c r="C10" i="11"/>
  <c r="B11" i="11"/>
  <c r="U11" i="11" s="1"/>
  <c r="C11" i="11"/>
  <c r="B12" i="11"/>
  <c r="AJ12" i="11" s="1"/>
  <c r="C12" i="11"/>
  <c r="B13" i="11"/>
  <c r="AJ13" i="11" s="1"/>
  <c r="C13" i="11"/>
  <c r="F6" i="24"/>
  <c r="E23" i="24" s="1"/>
  <c r="AM9" i="9"/>
  <c r="AM10" i="9"/>
  <c r="AM11" i="9"/>
  <c r="AM12" i="9"/>
  <c r="AM13" i="9"/>
  <c r="AM8" i="9"/>
  <c r="AL8" i="9"/>
  <c r="C8" i="11"/>
  <c r="B8" i="11"/>
  <c r="AB8" i="11" s="1"/>
  <c r="D9" i="6" l="1"/>
  <c r="C9" i="6"/>
  <c r="F9" i="6" s="1"/>
  <c r="C8" i="6"/>
  <c r="F8" i="6" s="1"/>
  <c r="D8" i="6"/>
  <c r="B10" i="6"/>
  <c r="M9" i="6"/>
  <c r="L9" i="6"/>
  <c r="I9" i="6"/>
  <c r="J9" i="6"/>
  <c r="J8" i="6"/>
  <c r="G8" i="6"/>
  <c r="L8" i="6"/>
  <c r="M8" i="6"/>
  <c r="C10" i="24"/>
  <c r="C9" i="24"/>
  <c r="C8" i="24"/>
  <c r="N14" i="26"/>
  <c r="N13" i="26"/>
  <c r="N12" i="26"/>
  <c r="M12" i="26"/>
  <c r="M13" i="26"/>
  <c r="M36" i="7"/>
  <c r="M32" i="7"/>
  <c r="M28" i="7"/>
  <c r="M24" i="7"/>
  <c r="M20" i="7"/>
  <c r="M16" i="7"/>
  <c r="M12" i="7"/>
  <c r="L36" i="7"/>
  <c r="L32" i="7"/>
  <c r="L28" i="7"/>
  <c r="L24" i="7"/>
  <c r="L20" i="7"/>
  <c r="L16" i="7"/>
  <c r="L12" i="7"/>
  <c r="M35" i="7"/>
  <c r="M31" i="7"/>
  <c r="M27" i="7"/>
  <c r="M23" i="7"/>
  <c r="M19" i="7"/>
  <c r="M15" i="7"/>
  <c r="M11" i="7"/>
  <c r="L35" i="7"/>
  <c r="L31" i="7"/>
  <c r="L27" i="7"/>
  <c r="L23" i="7"/>
  <c r="L19" i="7"/>
  <c r="L15" i="7"/>
  <c r="L11" i="7"/>
  <c r="M38" i="7"/>
  <c r="M34" i="7"/>
  <c r="M30" i="7"/>
  <c r="M26" i="7"/>
  <c r="M22" i="7"/>
  <c r="M18" i="7"/>
  <c r="M14" i="7"/>
  <c r="M10" i="7"/>
  <c r="L38" i="7"/>
  <c r="L34" i="7"/>
  <c r="L30" i="7"/>
  <c r="L26" i="7"/>
  <c r="L22" i="7"/>
  <c r="L18" i="7"/>
  <c r="N18" i="7" s="1"/>
  <c r="L14" i="7"/>
  <c r="L10" i="7"/>
  <c r="M37" i="7"/>
  <c r="M33" i="7"/>
  <c r="M29" i="7"/>
  <c r="M25" i="7"/>
  <c r="M21" i="7"/>
  <c r="M17" i="7"/>
  <c r="M13" i="7"/>
  <c r="M9" i="7"/>
  <c r="L37" i="7"/>
  <c r="L33" i="7"/>
  <c r="L29" i="7"/>
  <c r="L25" i="7"/>
  <c r="L21" i="7"/>
  <c r="L17" i="7"/>
  <c r="L13" i="7"/>
  <c r="L9" i="7"/>
  <c r="N9" i="7" s="1"/>
  <c r="M8" i="7"/>
  <c r="L8" i="7"/>
  <c r="J36" i="7"/>
  <c r="J32" i="7"/>
  <c r="J28" i="7"/>
  <c r="J24" i="7"/>
  <c r="J20" i="7"/>
  <c r="J16" i="7"/>
  <c r="J12" i="7"/>
  <c r="I36" i="7"/>
  <c r="I32" i="7"/>
  <c r="I28" i="7"/>
  <c r="I24" i="7"/>
  <c r="I20" i="7"/>
  <c r="I16" i="7"/>
  <c r="I12" i="7"/>
  <c r="J35" i="7"/>
  <c r="J31" i="7"/>
  <c r="J27" i="7"/>
  <c r="J23" i="7"/>
  <c r="J19" i="7"/>
  <c r="J15" i="7"/>
  <c r="J11" i="7"/>
  <c r="I35" i="7"/>
  <c r="I31" i="7"/>
  <c r="I27" i="7"/>
  <c r="I23" i="7"/>
  <c r="I19" i="7"/>
  <c r="I15" i="7"/>
  <c r="I11" i="7"/>
  <c r="J38" i="7"/>
  <c r="J34" i="7"/>
  <c r="J30" i="7"/>
  <c r="J26" i="7"/>
  <c r="J22" i="7"/>
  <c r="J18" i="7"/>
  <c r="J14" i="7"/>
  <c r="J10" i="7"/>
  <c r="I38" i="7"/>
  <c r="I34" i="7"/>
  <c r="I30" i="7"/>
  <c r="I26" i="7"/>
  <c r="I22" i="7"/>
  <c r="I18" i="7"/>
  <c r="I14" i="7"/>
  <c r="I10" i="7"/>
  <c r="J37" i="7"/>
  <c r="J33" i="7"/>
  <c r="J29" i="7"/>
  <c r="J25" i="7"/>
  <c r="J21" i="7"/>
  <c r="J17" i="7"/>
  <c r="J13" i="7"/>
  <c r="J9" i="7"/>
  <c r="I37" i="7"/>
  <c r="I33" i="7"/>
  <c r="I29" i="7"/>
  <c r="I25" i="7"/>
  <c r="I21" i="7"/>
  <c r="I17" i="7"/>
  <c r="I13" i="7"/>
  <c r="I9" i="7"/>
  <c r="J8" i="7"/>
  <c r="I8" i="7"/>
  <c r="G36" i="7"/>
  <c r="G32" i="7"/>
  <c r="G28" i="7"/>
  <c r="G24" i="7"/>
  <c r="G20" i="7"/>
  <c r="G16" i="7"/>
  <c r="G12" i="7"/>
  <c r="F36" i="7"/>
  <c r="F32" i="7"/>
  <c r="F28" i="7"/>
  <c r="F24" i="7"/>
  <c r="F20" i="7"/>
  <c r="F16" i="7"/>
  <c r="F12" i="7"/>
  <c r="G35" i="7"/>
  <c r="G31" i="7"/>
  <c r="G27" i="7"/>
  <c r="G23" i="7"/>
  <c r="G19" i="7"/>
  <c r="G15" i="7"/>
  <c r="G11" i="7"/>
  <c r="F35" i="7"/>
  <c r="F31" i="7"/>
  <c r="F27" i="7"/>
  <c r="F23" i="7"/>
  <c r="F19" i="7"/>
  <c r="F15" i="7"/>
  <c r="F11" i="7"/>
  <c r="G38" i="7"/>
  <c r="G34" i="7"/>
  <c r="G30" i="7"/>
  <c r="G26" i="7"/>
  <c r="G22" i="7"/>
  <c r="G18" i="7"/>
  <c r="G14" i="7"/>
  <c r="G10" i="7"/>
  <c r="F38" i="7"/>
  <c r="F34" i="7"/>
  <c r="F30" i="7"/>
  <c r="F26" i="7"/>
  <c r="F22" i="7"/>
  <c r="F18" i="7"/>
  <c r="F14" i="7"/>
  <c r="F10" i="7"/>
  <c r="G37" i="7"/>
  <c r="G33" i="7"/>
  <c r="G29" i="7"/>
  <c r="G25" i="7"/>
  <c r="G21" i="7"/>
  <c r="G17" i="7"/>
  <c r="G13" i="7"/>
  <c r="G9" i="7"/>
  <c r="F37" i="7"/>
  <c r="F33" i="7"/>
  <c r="F29" i="7"/>
  <c r="F25" i="7"/>
  <c r="F21" i="7"/>
  <c r="F17" i="7"/>
  <c r="F13" i="7"/>
  <c r="F9" i="7"/>
  <c r="G8" i="7"/>
  <c r="F8" i="7"/>
  <c r="D16" i="7"/>
  <c r="C8" i="7"/>
  <c r="D12" i="7"/>
  <c r="D36" i="7"/>
  <c r="D32" i="7"/>
  <c r="D28" i="7"/>
  <c r="D24" i="7"/>
  <c r="D20" i="7"/>
  <c r="C36" i="7"/>
  <c r="C32" i="7"/>
  <c r="C28" i="7"/>
  <c r="C24" i="7"/>
  <c r="C20" i="7"/>
  <c r="C16" i="7"/>
  <c r="C12" i="7"/>
  <c r="D35" i="7"/>
  <c r="D31" i="7"/>
  <c r="D27" i="7"/>
  <c r="D23" i="7"/>
  <c r="D19" i="7"/>
  <c r="D15" i="7"/>
  <c r="D11" i="7"/>
  <c r="C35" i="7"/>
  <c r="C31" i="7"/>
  <c r="C27" i="7"/>
  <c r="C23" i="7"/>
  <c r="C19" i="7"/>
  <c r="C15" i="7"/>
  <c r="C11" i="7"/>
  <c r="D38" i="7"/>
  <c r="D34" i="7"/>
  <c r="D30" i="7"/>
  <c r="D26" i="7"/>
  <c r="D22" i="7"/>
  <c r="D18" i="7"/>
  <c r="D14" i="7"/>
  <c r="D10" i="7"/>
  <c r="C34" i="7"/>
  <c r="C30" i="7"/>
  <c r="C26" i="7"/>
  <c r="C22" i="7"/>
  <c r="C18" i="7"/>
  <c r="C14" i="7"/>
  <c r="C10" i="7"/>
  <c r="D37" i="7"/>
  <c r="D33" i="7"/>
  <c r="D29" i="7"/>
  <c r="D25" i="7"/>
  <c r="D21" i="7"/>
  <c r="D17" i="7"/>
  <c r="D13" i="7"/>
  <c r="D9" i="7"/>
  <c r="C37" i="7"/>
  <c r="C33" i="7"/>
  <c r="C29" i="7"/>
  <c r="C25" i="7"/>
  <c r="C21" i="7"/>
  <c r="C17" i="7"/>
  <c r="C13" i="7"/>
  <c r="C9" i="7"/>
  <c r="D8" i="7"/>
  <c r="V13" i="11"/>
  <c r="C8" i="10"/>
  <c r="J8" i="11" s="1"/>
  <c r="F19" i="8"/>
  <c r="F24" i="8" s="1"/>
  <c r="F20" i="8"/>
  <c r="F25" i="8" s="1"/>
  <c r="F21" i="8"/>
  <c r="F26" i="8" s="1"/>
  <c r="F22" i="8"/>
  <c r="F27" i="8" s="1"/>
  <c r="E19" i="8"/>
  <c r="E24" i="8" s="1"/>
  <c r="E20" i="8"/>
  <c r="E25" i="8" s="1"/>
  <c r="E21" i="8"/>
  <c r="E26" i="8" s="1"/>
  <c r="E22" i="8"/>
  <c r="E27" i="8" s="1"/>
  <c r="E18" i="8"/>
  <c r="E23" i="8" s="1"/>
  <c r="F18" i="8"/>
  <c r="F23" i="8" s="1"/>
  <c r="E28" i="8"/>
  <c r="C7" i="10"/>
  <c r="F16" i="8"/>
  <c r="F15" i="8"/>
  <c r="F14" i="8"/>
  <c r="F13" i="8"/>
  <c r="F28" i="8"/>
  <c r="F12" i="8"/>
  <c r="F11" i="8"/>
  <c r="F10" i="8"/>
  <c r="F17" i="8"/>
  <c r="F9" i="8"/>
  <c r="F29" i="8"/>
  <c r="F8" i="8"/>
  <c r="E8" i="8"/>
  <c r="E13" i="8"/>
  <c r="E14" i="8"/>
  <c r="E29" i="8"/>
  <c r="E15" i="8"/>
  <c r="E16" i="8"/>
  <c r="E9" i="8"/>
  <c r="E17" i="8"/>
  <c r="E10" i="8"/>
  <c r="E11" i="8"/>
  <c r="E12" i="8"/>
  <c r="U13" i="11"/>
  <c r="AE9" i="11"/>
  <c r="AD13" i="11"/>
  <c r="Y13" i="11"/>
  <c r="AA9" i="11"/>
  <c r="V9" i="11"/>
  <c r="AH13" i="11"/>
  <c r="X9" i="11"/>
  <c r="AM9" i="11"/>
  <c r="AN13" i="11"/>
  <c r="AD9" i="11"/>
  <c r="AC9" i="11"/>
  <c r="AN9" i="11"/>
  <c r="AK9" i="11"/>
  <c r="AL9" i="11"/>
  <c r="T13" i="11"/>
  <c r="AM13" i="11"/>
  <c r="AE13" i="11"/>
  <c r="F31" i="24"/>
  <c r="AF9" i="11"/>
  <c r="AC13" i="11"/>
  <c r="W9" i="11"/>
  <c r="AI13" i="11"/>
  <c r="Z13" i="11"/>
  <c r="AA13" i="11"/>
  <c r="AF13" i="11"/>
  <c r="AG13" i="11"/>
  <c r="Y9" i="11"/>
  <c r="AI9" i="11"/>
  <c r="U9" i="11"/>
  <c r="AH9" i="11"/>
  <c r="AG9" i="11"/>
  <c r="Z9" i="11"/>
  <c r="X13" i="11"/>
  <c r="W13" i="11"/>
  <c r="AL13" i="11"/>
  <c r="T9" i="11"/>
  <c r="F14" i="24"/>
  <c r="F10" i="24"/>
  <c r="F19" i="24"/>
  <c r="F30" i="24"/>
  <c r="F33" i="24"/>
  <c r="AH12" i="11"/>
  <c r="Y12" i="11"/>
  <c r="AM11" i="11"/>
  <c r="AE11" i="11"/>
  <c r="Y11" i="11"/>
  <c r="AB11" i="11"/>
  <c r="AJ11" i="11"/>
  <c r="AC10" i="11"/>
  <c r="V11" i="11"/>
  <c r="Z11" i="11"/>
  <c r="U10" i="11"/>
  <c r="AC11" i="11"/>
  <c r="W11" i="11"/>
  <c r="AA10" i="11"/>
  <c r="X11" i="11"/>
  <c r="AK11" i="11"/>
  <c r="Y8" i="11"/>
  <c r="AG11" i="11"/>
  <c r="AL11" i="11"/>
  <c r="AD11" i="11"/>
  <c r="AA11" i="11"/>
  <c r="T10" i="11"/>
  <c r="AN10" i="11"/>
  <c r="AH11" i="11"/>
  <c r="T11" i="11"/>
  <c r="AF11" i="11"/>
  <c r="Y10" i="11"/>
  <c r="AN11" i="11"/>
  <c r="AI11" i="11"/>
  <c r="Z10" i="11"/>
  <c r="AJ10" i="11"/>
  <c r="Z12" i="11"/>
  <c r="AF12" i="11"/>
  <c r="V10" i="11"/>
  <c r="AI8" i="11"/>
  <c r="AK12" i="11"/>
  <c r="W10" i="11"/>
  <c r="AJ8" i="11"/>
  <c r="AF10" i="11"/>
  <c r="AE10" i="11"/>
  <c r="X12" i="11"/>
  <c r="AG12" i="11"/>
  <c r="AH10" i="11"/>
  <c r="AA12" i="11"/>
  <c r="AC12" i="11"/>
  <c r="AB12" i="11"/>
  <c r="AK10" i="11"/>
  <c r="T12" i="11"/>
  <c r="W12" i="11"/>
  <c r="AA8" i="11"/>
  <c r="AM8" i="11"/>
  <c r="V8" i="11"/>
  <c r="U12" i="11"/>
  <c r="AG10" i="11"/>
  <c r="X10" i="11"/>
  <c r="AN12" i="11"/>
  <c r="AL10" i="11"/>
  <c r="AI12" i="11"/>
  <c r="AL12" i="11"/>
  <c r="W8" i="11"/>
  <c r="AE12" i="11"/>
  <c r="AD12" i="11"/>
  <c r="AM10" i="11"/>
  <c r="V12" i="11"/>
  <c r="AH8" i="11"/>
  <c r="L15" i="26"/>
  <c r="B12" i="24"/>
  <c r="C12" i="24" s="1"/>
  <c r="D6" i="10"/>
  <c r="C11" i="10"/>
  <c r="C10" i="10"/>
  <c r="G6" i="8"/>
  <c r="B11" i="6"/>
  <c r="N35" i="7"/>
  <c r="E27" i="24"/>
  <c r="E13" i="24"/>
  <c r="AB10" i="11"/>
  <c r="AD10" i="11"/>
  <c r="E32" i="24"/>
  <c r="E34" i="24"/>
  <c r="E16" i="24"/>
  <c r="E26" i="24"/>
  <c r="E29" i="24"/>
  <c r="E18" i="24"/>
  <c r="E21" i="24"/>
  <c r="E10" i="24"/>
  <c r="AG8" i="11"/>
  <c r="E35" i="24"/>
  <c r="E25" i="24"/>
  <c r="E12" i="24"/>
  <c r="AC8" i="11"/>
  <c r="AE8" i="11"/>
  <c r="AD8" i="11"/>
  <c r="E31" i="24"/>
  <c r="E24" i="24"/>
  <c r="E19" i="24"/>
  <c r="E9" i="24"/>
  <c r="E20" i="24"/>
  <c r="X8" i="11"/>
  <c r="E17" i="24"/>
  <c r="E8" i="24"/>
  <c r="E28" i="24"/>
  <c r="Z8" i="11"/>
  <c r="U8" i="11"/>
  <c r="T8" i="11"/>
  <c r="AF8" i="11"/>
  <c r="E30" i="24"/>
  <c r="E15" i="24"/>
  <c r="E11" i="24"/>
  <c r="AL8" i="11"/>
  <c r="AN8" i="11"/>
  <c r="AK8" i="11"/>
  <c r="E14" i="24"/>
  <c r="E22" i="24"/>
  <c r="E33" i="24"/>
  <c r="AK13" i="11"/>
  <c r="AJ9" i="11"/>
  <c r="AM12" i="11"/>
  <c r="F27" i="24"/>
  <c r="F34" i="24"/>
  <c r="F23" i="24"/>
  <c r="F12" i="24"/>
  <c r="F16" i="24"/>
  <c r="F25" i="24"/>
  <c r="F18" i="24"/>
  <c r="F21" i="24"/>
  <c r="F15" i="24"/>
  <c r="F8" i="24"/>
  <c r="F26" i="24"/>
  <c r="F13" i="24"/>
  <c r="F28" i="24"/>
  <c r="F35" i="24"/>
  <c r="F17" i="24"/>
  <c r="F32" i="24"/>
  <c r="AB13" i="11"/>
  <c r="F11" i="24"/>
  <c r="F24" i="24"/>
  <c r="F9" i="24"/>
  <c r="F29" i="24"/>
  <c r="F22" i="24"/>
  <c r="D11" i="6" l="1"/>
  <c r="G11" i="6" s="1"/>
  <c r="C11" i="6"/>
  <c r="F11" i="6" s="1"/>
  <c r="I8" i="6"/>
  <c r="D10" i="6"/>
  <c r="C10" i="6"/>
  <c r="I10" i="6" s="1"/>
  <c r="G9" i="6"/>
  <c r="M11" i="6"/>
  <c r="L11" i="6"/>
  <c r="I11" i="6"/>
  <c r="J11" i="6"/>
  <c r="M10" i="6"/>
  <c r="L10" i="6"/>
  <c r="J10" i="6"/>
  <c r="F10" i="6"/>
  <c r="G10" i="6"/>
  <c r="N11" i="7"/>
  <c r="N16" i="7"/>
  <c r="M15" i="26"/>
  <c r="N15" i="26"/>
  <c r="V14" i="11"/>
  <c r="N10" i="7"/>
  <c r="N24" i="7"/>
  <c r="AI14" i="11"/>
  <c r="N26" i="7"/>
  <c r="N13" i="7"/>
  <c r="AL14" i="11"/>
  <c r="N22" i="7"/>
  <c r="W14" i="11"/>
  <c r="N23" i="7"/>
  <c r="N14" i="7"/>
  <c r="AN14" i="11"/>
  <c r="K28" i="7"/>
  <c r="K33" i="7"/>
  <c r="N34" i="7"/>
  <c r="N36" i="7"/>
  <c r="N38" i="7"/>
  <c r="K8" i="7"/>
  <c r="G18" i="8"/>
  <c r="G23" i="8" s="1"/>
  <c r="G20" i="8"/>
  <c r="G25" i="8" s="1"/>
  <c r="G22" i="8"/>
  <c r="G27" i="8" s="1"/>
  <c r="H18" i="8"/>
  <c r="H23" i="8" s="1"/>
  <c r="H20" i="8"/>
  <c r="H25" i="8" s="1"/>
  <c r="H22" i="8"/>
  <c r="H27" i="8" s="1"/>
  <c r="G19" i="8"/>
  <c r="G24" i="8" s="1"/>
  <c r="G21" i="8"/>
  <c r="G26" i="8" s="1"/>
  <c r="H19" i="8"/>
  <c r="H24" i="8" s="1"/>
  <c r="H21" i="8"/>
  <c r="H26" i="8" s="1"/>
  <c r="D7" i="10"/>
  <c r="D8" i="10"/>
  <c r="J11" i="11"/>
  <c r="J10" i="11"/>
  <c r="F32" i="8"/>
  <c r="G8" i="8"/>
  <c r="G9" i="8"/>
  <c r="G11" i="8"/>
  <c r="G13" i="8"/>
  <c r="G15" i="8"/>
  <c r="G17" i="8"/>
  <c r="H9" i="8"/>
  <c r="H11" i="8"/>
  <c r="H13" i="8"/>
  <c r="H15" i="8"/>
  <c r="H17" i="8"/>
  <c r="G10" i="8"/>
  <c r="G12" i="8"/>
  <c r="G14" i="8"/>
  <c r="G16" i="8"/>
  <c r="H10" i="8"/>
  <c r="H12" i="8"/>
  <c r="H14" i="8"/>
  <c r="H16" i="8"/>
  <c r="G28" i="8"/>
  <c r="H28" i="8"/>
  <c r="N17" i="7"/>
  <c r="N19" i="7"/>
  <c r="N21" i="7"/>
  <c r="I6" i="8"/>
  <c r="H8" i="8"/>
  <c r="F31" i="8"/>
  <c r="N31" i="7"/>
  <c r="N12" i="7"/>
  <c r="E32" i="8"/>
  <c r="K38" i="7"/>
  <c r="E31" i="8"/>
  <c r="K21" i="7"/>
  <c r="N28" i="7"/>
  <c r="N30" i="7"/>
  <c r="K23" i="7"/>
  <c r="Y14" i="11"/>
  <c r="U14" i="11"/>
  <c r="K25" i="7"/>
  <c r="AG14" i="11"/>
  <c r="N37" i="7"/>
  <c r="K26" i="7"/>
  <c r="N20" i="7"/>
  <c r="K14" i="7"/>
  <c r="AA14" i="11"/>
  <c r="N15" i="7"/>
  <c r="K34" i="7"/>
  <c r="K36" i="7"/>
  <c r="O12" i="26"/>
  <c r="K9" i="7"/>
  <c r="K15" i="7"/>
  <c r="J9" i="11"/>
  <c r="K27" i="7"/>
  <c r="K29" i="7"/>
  <c r="N33" i="7"/>
  <c r="J13" i="11"/>
  <c r="AF14" i="11"/>
  <c r="K22" i="7"/>
  <c r="K32" i="7"/>
  <c r="K18" i="7"/>
  <c r="K20" i="7"/>
  <c r="T14" i="11"/>
  <c r="N25" i="7"/>
  <c r="N27" i="7"/>
  <c r="N29" i="7"/>
  <c r="N32" i="7"/>
  <c r="N8" i="7"/>
  <c r="K16" i="7"/>
  <c r="K37" i="7"/>
  <c r="K35" i="7"/>
  <c r="K10" i="7"/>
  <c r="K12" i="7"/>
  <c r="Z14" i="11"/>
  <c r="AM14" i="11"/>
  <c r="AE14" i="11"/>
  <c r="K19" i="7"/>
  <c r="K31" i="7"/>
  <c r="K30" i="7"/>
  <c r="K24" i="7"/>
  <c r="K17" i="7"/>
  <c r="K11" i="7"/>
  <c r="K13" i="7"/>
  <c r="E25" i="7"/>
  <c r="E21" i="7"/>
  <c r="E34" i="7"/>
  <c r="E6" i="10"/>
  <c r="AH14" i="11"/>
  <c r="AC14" i="11"/>
  <c r="AB14" i="11"/>
  <c r="X14" i="11"/>
  <c r="E31" i="7"/>
  <c r="E18" i="7"/>
  <c r="E35" i="7"/>
  <c r="O14" i="26"/>
  <c r="L16" i="26"/>
  <c r="O13" i="26"/>
  <c r="D12" i="24"/>
  <c r="B13" i="24"/>
  <c r="C13" i="24" s="1"/>
  <c r="D10" i="10"/>
  <c r="D11" i="10"/>
  <c r="E16" i="7"/>
  <c r="E9" i="7"/>
  <c r="J12" i="11"/>
  <c r="E27" i="7"/>
  <c r="E30" i="7"/>
  <c r="H29" i="8"/>
  <c r="G29" i="8"/>
  <c r="E9" i="6"/>
  <c r="E11" i="7"/>
  <c r="B12" i="6"/>
  <c r="E36" i="7"/>
  <c r="E37" i="7"/>
  <c r="E38" i="7"/>
  <c r="E19" i="7"/>
  <c r="E28" i="7"/>
  <c r="E24" i="7"/>
  <c r="E33" i="7"/>
  <c r="E15" i="7"/>
  <c r="E14" i="7"/>
  <c r="E23" i="7"/>
  <c r="E17" i="7"/>
  <c r="E22" i="7"/>
  <c r="E20" i="7"/>
  <c r="E32" i="7"/>
  <c r="E12" i="7"/>
  <c r="AD14" i="11"/>
  <c r="D9" i="24"/>
  <c r="AJ14" i="11"/>
  <c r="E8" i="7"/>
  <c r="E13" i="7"/>
  <c r="E29" i="7"/>
  <c r="E10" i="7"/>
  <c r="E26" i="7"/>
  <c r="AK14" i="11"/>
  <c r="D11" i="24"/>
  <c r="D10" i="24"/>
  <c r="D8" i="24"/>
  <c r="K9" i="6"/>
  <c r="H8" i="6"/>
  <c r="E8" i="6"/>
  <c r="D12" i="6" l="1"/>
  <c r="G12" i="6" s="1"/>
  <c r="C12" i="6"/>
  <c r="F12" i="6" s="1"/>
  <c r="H10" i="6"/>
  <c r="K10" i="6"/>
  <c r="E10" i="6"/>
  <c r="M12" i="6"/>
  <c r="L12" i="6"/>
  <c r="M16" i="26"/>
  <c r="N16" i="26"/>
  <c r="H10" i="7"/>
  <c r="H12" i="7"/>
  <c r="H15" i="7"/>
  <c r="H17" i="7"/>
  <c r="I18" i="8"/>
  <c r="I23" i="8" s="1"/>
  <c r="I8" i="8"/>
  <c r="I9" i="8"/>
  <c r="I20" i="8"/>
  <c r="I25" i="8" s="1"/>
  <c r="I22" i="8"/>
  <c r="I27" i="8" s="1"/>
  <c r="J18" i="8"/>
  <c r="J23" i="8" s="1"/>
  <c r="J20" i="8"/>
  <c r="J25" i="8" s="1"/>
  <c r="J22" i="8"/>
  <c r="J27" i="8" s="1"/>
  <c r="J21" i="8"/>
  <c r="J26" i="8" s="1"/>
  <c r="I19" i="8"/>
  <c r="I24" i="8" s="1"/>
  <c r="I21" i="8"/>
  <c r="I26" i="8" s="1"/>
  <c r="J19" i="8"/>
  <c r="J24" i="8" s="1"/>
  <c r="K6" i="8"/>
  <c r="K10" i="8" s="1"/>
  <c r="J29" i="8"/>
  <c r="I29" i="8"/>
  <c r="E11" i="10"/>
  <c r="E7" i="10"/>
  <c r="L13" i="11" s="1"/>
  <c r="E8" i="10"/>
  <c r="N10" i="6"/>
  <c r="I11" i="8"/>
  <c r="I13" i="8"/>
  <c r="I15" i="8"/>
  <c r="I17" i="8"/>
  <c r="J9" i="8"/>
  <c r="J11" i="8"/>
  <c r="J13" i="8"/>
  <c r="J15" i="8"/>
  <c r="J17" i="8"/>
  <c r="I10" i="8"/>
  <c r="I12" i="8"/>
  <c r="I14" i="8"/>
  <c r="I16" i="8"/>
  <c r="J16" i="8"/>
  <c r="I28" i="8"/>
  <c r="J14" i="8"/>
  <c r="J28" i="8"/>
  <c r="J12" i="8"/>
  <c r="J10" i="8"/>
  <c r="J8" i="8"/>
  <c r="J14" i="11"/>
  <c r="E10" i="10"/>
  <c r="L11" i="11"/>
  <c r="F6" i="10"/>
  <c r="H31" i="8"/>
  <c r="G31" i="8"/>
  <c r="O15" i="26"/>
  <c r="L17" i="26"/>
  <c r="B14" i="24"/>
  <c r="C14" i="24" s="1"/>
  <c r="G32" i="8"/>
  <c r="N9" i="6"/>
  <c r="K13" i="11"/>
  <c r="K12" i="11"/>
  <c r="K11" i="11"/>
  <c r="K8" i="11"/>
  <c r="K9" i="11"/>
  <c r="K10" i="11"/>
  <c r="H32" i="8"/>
  <c r="E11" i="6"/>
  <c r="N11" i="6"/>
  <c r="B13" i="6"/>
  <c r="H11" i="6"/>
  <c r="H9" i="6"/>
  <c r="N8" i="6"/>
  <c r="K8" i="6"/>
  <c r="G33" i="8"/>
  <c r="F33" i="8"/>
  <c r="E33" i="8"/>
  <c r="H33" i="8"/>
  <c r="J12" i="6" l="1"/>
  <c r="I12" i="6"/>
  <c r="C13" i="6"/>
  <c r="I13" i="6" s="1"/>
  <c r="D13" i="6"/>
  <c r="G13" i="6" s="1"/>
  <c r="M13" i="6"/>
  <c r="L13" i="6"/>
  <c r="M17" i="26"/>
  <c r="N17" i="26"/>
  <c r="L8" i="8"/>
  <c r="L29" i="8"/>
  <c r="L13" i="8"/>
  <c r="L11" i="8"/>
  <c r="K29" i="8"/>
  <c r="M6" i="8"/>
  <c r="N20" i="8" s="1"/>
  <c r="N25" i="8" s="1"/>
  <c r="K8" i="8"/>
  <c r="L9" i="8"/>
  <c r="H23" i="7"/>
  <c r="K15" i="8"/>
  <c r="L16" i="8"/>
  <c r="L14" i="8"/>
  <c r="L12" i="8"/>
  <c r="H27" i="7"/>
  <c r="L28" i="8"/>
  <c r="K16" i="8"/>
  <c r="H19" i="7"/>
  <c r="H11" i="7"/>
  <c r="H31" i="7"/>
  <c r="H28" i="7"/>
  <c r="H29" i="7"/>
  <c r="H18" i="7"/>
  <c r="H36" i="7"/>
  <c r="H16" i="7"/>
  <c r="H20" i="7"/>
  <c r="H33" i="7"/>
  <c r="H14" i="7"/>
  <c r="H37" i="7"/>
  <c r="H21" i="7"/>
  <c r="H13" i="7"/>
  <c r="H34" i="7"/>
  <c r="H35" i="7"/>
  <c r="H8" i="7"/>
  <c r="H38" i="7"/>
  <c r="H22" i="7"/>
  <c r="H32" i="7"/>
  <c r="H9" i="7"/>
  <c r="H30" i="7"/>
  <c r="H25" i="7"/>
  <c r="H26" i="7"/>
  <c r="H24" i="7"/>
  <c r="J32" i="8"/>
  <c r="K17" i="8"/>
  <c r="L10" i="8"/>
  <c r="K28" i="8"/>
  <c r="K13" i="8"/>
  <c r="K14" i="8"/>
  <c r="L17" i="8"/>
  <c r="K11" i="8"/>
  <c r="K12" i="8"/>
  <c r="L15" i="8"/>
  <c r="K9" i="8"/>
  <c r="K19" i="8"/>
  <c r="K24" i="8" s="1"/>
  <c r="K21" i="8"/>
  <c r="K26" i="8" s="1"/>
  <c r="L19" i="8"/>
  <c r="L24" i="8" s="1"/>
  <c r="L21" i="8"/>
  <c r="L26" i="8" s="1"/>
  <c r="K18" i="8"/>
  <c r="K20" i="8"/>
  <c r="K25" i="8" s="1"/>
  <c r="K22" i="8"/>
  <c r="K27" i="8" s="1"/>
  <c r="L18" i="8"/>
  <c r="L23" i="8" s="1"/>
  <c r="L20" i="8"/>
  <c r="L25" i="8" s="1"/>
  <c r="L22" i="8"/>
  <c r="L27" i="8" s="1"/>
  <c r="J33" i="8"/>
  <c r="I33" i="8"/>
  <c r="I31" i="8"/>
  <c r="I32" i="8"/>
  <c r="J31" i="8"/>
  <c r="G6" i="10"/>
  <c r="H6" i="10" s="1"/>
  <c r="F8" i="10"/>
  <c r="M8" i="11" s="1"/>
  <c r="F7" i="10"/>
  <c r="M10" i="11" s="1"/>
  <c r="L10" i="11"/>
  <c r="F11" i="10"/>
  <c r="F10" i="10"/>
  <c r="L9" i="11"/>
  <c r="L8" i="11"/>
  <c r="L12" i="11"/>
  <c r="K11" i="6"/>
  <c r="N12" i="6"/>
  <c r="O16" i="26"/>
  <c r="L18" i="26"/>
  <c r="B15" i="24"/>
  <c r="C15" i="24" s="1"/>
  <c r="D13" i="24"/>
  <c r="K14" i="11"/>
  <c r="H12" i="6"/>
  <c r="E12" i="6"/>
  <c r="B14" i="6"/>
  <c r="F13" i="6" l="1"/>
  <c r="H13" i="6" s="1"/>
  <c r="C14" i="6"/>
  <c r="F14" i="6" s="1"/>
  <c r="D14" i="6"/>
  <c r="G14" i="6" s="1"/>
  <c r="M14" i="6"/>
  <c r="L14" i="6"/>
  <c r="J13" i="6"/>
  <c r="N15" i="8"/>
  <c r="M9" i="8"/>
  <c r="M12" i="8"/>
  <c r="N8" i="8"/>
  <c r="N16" i="8"/>
  <c r="N14" i="8"/>
  <c r="N17" i="8"/>
  <c r="M10" i="8"/>
  <c r="N29" i="8"/>
  <c r="N28" i="8"/>
  <c r="M28" i="8"/>
  <c r="M18" i="8"/>
  <c r="M23" i="8" s="1"/>
  <c r="M11" i="8"/>
  <c r="N22" i="8"/>
  <c r="N27" i="8" s="1"/>
  <c r="M18" i="26"/>
  <c r="N18" i="26"/>
  <c r="N11" i="8"/>
  <c r="M13" i="8"/>
  <c r="M14" i="8"/>
  <c r="M20" i="8"/>
  <c r="M25" i="8" s="1"/>
  <c r="N21" i="8"/>
  <c r="N26" i="8" s="1"/>
  <c r="N19" i="8"/>
  <c r="N24" i="8" s="1"/>
  <c r="M29" i="8"/>
  <c r="M8" i="8"/>
  <c r="N9" i="8"/>
  <c r="N12" i="8"/>
  <c r="M21" i="8"/>
  <c r="M26" i="8" s="1"/>
  <c r="M17" i="8"/>
  <c r="N10" i="8"/>
  <c r="N18" i="8"/>
  <c r="N23" i="8" s="1"/>
  <c r="M19" i="8"/>
  <c r="M24" i="8" s="1"/>
  <c r="O6" i="8"/>
  <c r="P18" i="8" s="1"/>
  <c r="P23" i="8" s="1"/>
  <c r="N13" i="8"/>
  <c r="M15" i="8"/>
  <c r="M16" i="8"/>
  <c r="M22" i="8"/>
  <c r="M27" i="8" s="1"/>
  <c r="G11" i="10"/>
  <c r="G10" i="10"/>
  <c r="K32" i="8"/>
  <c r="K23" i="8"/>
  <c r="K33" i="8" s="1"/>
  <c r="K31" i="8"/>
  <c r="L31" i="8"/>
  <c r="L32" i="8"/>
  <c r="L14" i="11"/>
  <c r="H8" i="10"/>
  <c r="H7" i="10"/>
  <c r="G8" i="10"/>
  <c r="N12" i="11" s="1"/>
  <c r="G7" i="10"/>
  <c r="N9" i="11" s="1"/>
  <c r="M12" i="11"/>
  <c r="M11" i="11"/>
  <c r="M13" i="11"/>
  <c r="M9" i="11"/>
  <c r="O17" i="26"/>
  <c r="L19" i="26"/>
  <c r="N19" i="26" s="1"/>
  <c r="D14" i="24"/>
  <c r="B16" i="24"/>
  <c r="C16" i="24" s="1"/>
  <c r="I6" i="10"/>
  <c r="H10" i="10"/>
  <c r="H11" i="10"/>
  <c r="L33" i="8"/>
  <c r="N13" i="6"/>
  <c r="K12" i="6"/>
  <c r="B15" i="6"/>
  <c r="E13" i="6"/>
  <c r="I14" i="6" l="1"/>
  <c r="C15" i="6"/>
  <c r="F15" i="6" s="1"/>
  <c r="D15" i="6"/>
  <c r="G15" i="6" s="1"/>
  <c r="M15" i="6"/>
  <c r="L15" i="6"/>
  <c r="J14" i="6"/>
  <c r="L20" i="26"/>
  <c r="N20" i="26" s="1"/>
  <c r="M19" i="26"/>
  <c r="N32" i="8"/>
  <c r="N31" i="8"/>
  <c r="M31" i="8"/>
  <c r="P28" i="8"/>
  <c r="O22" i="8"/>
  <c r="O27" i="8" s="1"/>
  <c r="O12" i="8"/>
  <c r="O15" i="8"/>
  <c r="M32" i="8"/>
  <c r="O28" i="8"/>
  <c r="O10" i="8"/>
  <c r="O13" i="8"/>
  <c r="P21" i="8"/>
  <c r="P26" i="8" s="1"/>
  <c r="O20" i="8"/>
  <c r="O25" i="8" s="1"/>
  <c r="P16" i="8"/>
  <c r="P17" i="8"/>
  <c r="O11" i="8"/>
  <c r="P19" i="8"/>
  <c r="P24" i="8" s="1"/>
  <c r="O18" i="8"/>
  <c r="O23" i="8" s="1"/>
  <c r="O29" i="8"/>
  <c r="P14" i="8"/>
  <c r="P15" i="8"/>
  <c r="O9" i="8"/>
  <c r="O21" i="8"/>
  <c r="O26" i="8" s="1"/>
  <c r="P29" i="8"/>
  <c r="P12" i="8"/>
  <c r="P13" i="8"/>
  <c r="O19" i="8"/>
  <c r="O24" i="8" s="1"/>
  <c r="Q6" i="8"/>
  <c r="Q22" i="8" s="1"/>
  <c r="Q27" i="8" s="1"/>
  <c r="P10" i="8"/>
  <c r="P11" i="8"/>
  <c r="P22" i="8"/>
  <c r="P27" i="8" s="1"/>
  <c r="P8" i="8"/>
  <c r="O16" i="8"/>
  <c r="P9" i="8"/>
  <c r="P20" i="8"/>
  <c r="P25" i="8" s="1"/>
  <c r="O8" i="8"/>
  <c r="O14" i="8"/>
  <c r="O17" i="8"/>
  <c r="N8" i="11"/>
  <c r="N13" i="11"/>
  <c r="N11" i="11"/>
  <c r="N10" i="11"/>
  <c r="I8" i="10"/>
  <c r="I7" i="10"/>
  <c r="M14" i="11"/>
  <c r="O18" i="26"/>
  <c r="B17" i="24"/>
  <c r="C17" i="24" s="1"/>
  <c r="D15" i="24"/>
  <c r="O11" i="11"/>
  <c r="O8" i="11"/>
  <c r="O13" i="11"/>
  <c r="O12" i="11"/>
  <c r="I11" i="10"/>
  <c r="I10" i="10"/>
  <c r="J6" i="10"/>
  <c r="O10" i="11"/>
  <c r="O9" i="11"/>
  <c r="N14" i="6"/>
  <c r="M33" i="8"/>
  <c r="N33" i="8"/>
  <c r="K13" i="6"/>
  <c r="B16" i="6"/>
  <c r="E14" i="6"/>
  <c r="H14" i="6"/>
  <c r="I15" i="6" l="1"/>
  <c r="C16" i="6"/>
  <c r="F16" i="6" s="1"/>
  <c r="D16" i="6"/>
  <c r="G16" i="6" s="1"/>
  <c r="K14" i="6"/>
  <c r="J15" i="6"/>
  <c r="M16" i="6"/>
  <c r="L16" i="6"/>
  <c r="Q20" i="8"/>
  <c r="Q25" i="8" s="1"/>
  <c r="Q18" i="8"/>
  <c r="Q23" i="8" s="1"/>
  <c r="R21" i="8"/>
  <c r="R26" i="8" s="1"/>
  <c r="P32" i="8"/>
  <c r="R10" i="8"/>
  <c r="Q12" i="8"/>
  <c r="R15" i="8"/>
  <c r="R9" i="8"/>
  <c r="Q15" i="8"/>
  <c r="S6" i="8"/>
  <c r="T19" i="8" s="1"/>
  <c r="T24" i="8" s="1"/>
  <c r="Q11" i="8"/>
  <c r="L21" i="26"/>
  <c r="N21" i="26" s="1"/>
  <c r="M20" i="26"/>
  <c r="R8" i="8"/>
  <c r="R14" i="8"/>
  <c r="R16" i="8"/>
  <c r="Q16" i="8"/>
  <c r="Q21" i="8"/>
  <c r="Q26" i="8" s="1"/>
  <c r="Q10" i="8"/>
  <c r="Q19" i="8"/>
  <c r="Q24" i="8" s="1"/>
  <c r="Q8" i="8"/>
  <c r="R11" i="8"/>
  <c r="R19" i="8"/>
  <c r="R24" i="8" s="1"/>
  <c r="Q29" i="8"/>
  <c r="Q28" i="8"/>
  <c r="Q17" i="8"/>
  <c r="R22" i="8"/>
  <c r="R27" i="8" s="1"/>
  <c r="Q14" i="8"/>
  <c r="Q13" i="8"/>
  <c r="R20" i="8"/>
  <c r="R25" i="8" s="1"/>
  <c r="R29" i="8"/>
  <c r="R28" i="8"/>
  <c r="R17" i="8"/>
  <c r="Q9" i="8"/>
  <c r="R18" i="8"/>
  <c r="R23" i="8" s="1"/>
  <c r="P31" i="8"/>
  <c r="O32" i="8"/>
  <c r="O31" i="8"/>
  <c r="R12" i="8"/>
  <c r="R13" i="8"/>
  <c r="N14" i="11"/>
  <c r="S19" i="8"/>
  <c r="S24" i="8" s="1"/>
  <c r="S21" i="8"/>
  <c r="S26" i="8" s="1"/>
  <c r="S18" i="8"/>
  <c r="S23" i="8" s="1"/>
  <c r="S20" i="8"/>
  <c r="S25" i="8" s="1"/>
  <c r="T18" i="8"/>
  <c r="T23" i="8" s="1"/>
  <c r="T20" i="8"/>
  <c r="T25" i="8" s="1"/>
  <c r="T22" i="8"/>
  <c r="T27" i="8" s="1"/>
  <c r="J8" i="10"/>
  <c r="J7" i="10"/>
  <c r="S10" i="8"/>
  <c r="S12" i="8"/>
  <c r="S16" i="8"/>
  <c r="T10" i="8"/>
  <c r="T12" i="8"/>
  <c r="S9" i="8"/>
  <c r="S11" i="8"/>
  <c r="S15" i="8"/>
  <c r="S17" i="8"/>
  <c r="T9" i="8"/>
  <c r="T15" i="8"/>
  <c r="T17" i="8"/>
  <c r="T28" i="8"/>
  <c r="S8" i="8"/>
  <c r="T8" i="8"/>
  <c r="O19" i="26"/>
  <c r="N15" i="6"/>
  <c r="D16" i="24"/>
  <c r="B18" i="24"/>
  <c r="C18" i="24" s="1"/>
  <c r="J10" i="10"/>
  <c r="K6" i="10"/>
  <c r="J11" i="10"/>
  <c r="O14" i="11"/>
  <c r="P11" i="11"/>
  <c r="P13" i="11"/>
  <c r="P8" i="11"/>
  <c r="P12" i="11"/>
  <c r="P10" i="11"/>
  <c r="P9" i="11"/>
  <c r="U6" i="8"/>
  <c r="S29" i="8"/>
  <c r="O33" i="8"/>
  <c r="P33" i="8"/>
  <c r="E15" i="6"/>
  <c r="B17" i="6"/>
  <c r="H15" i="6"/>
  <c r="D17" i="6" l="1"/>
  <c r="G17" i="6" s="1"/>
  <c r="C17" i="6"/>
  <c r="F17" i="6" s="1"/>
  <c r="J16" i="6"/>
  <c r="I16" i="6"/>
  <c r="M17" i="6"/>
  <c r="L17" i="6"/>
  <c r="Q32" i="8"/>
  <c r="S28" i="8"/>
  <c r="S13" i="8"/>
  <c r="S14" i="8"/>
  <c r="S22" i="8"/>
  <c r="S27" i="8" s="1"/>
  <c r="T13" i="8"/>
  <c r="T16" i="8"/>
  <c r="T21" i="8"/>
  <c r="T26" i="8" s="1"/>
  <c r="T29" i="8"/>
  <c r="T11" i="8"/>
  <c r="T14" i="8"/>
  <c r="R31" i="8"/>
  <c r="L22" i="26"/>
  <c r="M21" i="26"/>
  <c r="Q31" i="8"/>
  <c r="R32" i="8"/>
  <c r="V22" i="8"/>
  <c r="U19" i="8"/>
  <c r="U24" i="8" s="1"/>
  <c r="U21" i="8"/>
  <c r="U26" i="8" s="1"/>
  <c r="V19" i="8"/>
  <c r="V24" i="8" s="1"/>
  <c r="V21" i="8"/>
  <c r="V26" i="8" s="1"/>
  <c r="V18" i="8"/>
  <c r="V23" i="8" s="1"/>
  <c r="V20" i="8"/>
  <c r="V25" i="8" s="1"/>
  <c r="U18" i="8"/>
  <c r="U23" i="8" s="1"/>
  <c r="U20" i="8"/>
  <c r="U25" i="8" s="1"/>
  <c r="U22" i="8"/>
  <c r="U27" i="8" s="1"/>
  <c r="V27" i="8"/>
  <c r="K8" i="10"/>
  <c r="K7" i="10"/>
  <c r="U10" i="8"/>
  <c r="U12" i="8"/>
  <c r="U14" i="8"/>
  <c r="U16" i="8"/>
  <c r="V10" i="8"/>
  <c r="V12" i="8"/>
  <c r="V14" i="8"/>
  <c r="V16" i="8"/>
  <c r="U9" i="8"/>
  <c r="U11" i="8"/>
  <c r="U13" i="8"/>
  <c r="U15" i="8"/>
  <c r="U17" i="8"/>
  <c r="V11" i="8"/>
  <c r="U28" i="8"/>
  <c r="V9" i="8"/>
  <c r="V28" i="8"/>
  <c r="V13" i="8"/>
  <c r="V17" i="8"/>
  <c r="V15" i="8"/>
  <c r="V8" i="8"/>
  <c r="U8" i="8"/>
  <c r="N16" i="6"/>
  <c r="O20" i="26"/>
  <c r="D17" i="24"/>
  <c r="B19" i="24"/>
  <c r="C19" i="24" s="1"/>
  <c r="Q11" i="11"/>
  <c r="Q8" i="11"/>
  <c r="Q12" i="11"/>
  <c r="Q13" i="11"/>
  <c r="L6" i="10"/>
  <c r="K11" i="10"/>
  <c r="K10" i="10"/>
  <c r="P14" i="11"/>
  <c r="Q9" i="11"/>
  <c r="Q10" i="11"/>
  <c r="K15" i="6"/>
  <c r="Q33" i="8"/>
  <c r="T32" i="8"/>
  <c r="R33" i="8"/>
  <c r="T31" i="8"/>
  <c r="W6" i="8"/>
  <c r="V29" i="8"/>
  <c r="U29" i="8"/>
  <c r="S32" i="8"/>
  <c r="S31" i="8"/>
  <c r="B18" i="6"/>
  <c r="E16" i="6"/>
  <c r="H16" i="6"/>
  <c r="I17" i="6" l="1"/>
  <c r="J17" i="6"/>
  <c r="D18" i="6"/>
  <c r="J18" i="6" s="1"/>
  <c r="C18" i="6"/>
  <c r="I18" i="6" s="1"/>
  <c r="M18" i="6"/>
  <c r="L18" i="6"/>
  <c r="M22" i="26"/>
  <c r="N22" i="26"/>
  <c r="W18" i="8"/>
  <c r="W20" i="8"/>
  <c r="W25" i="8" s="1"/>
  <c r="W22" i="8"/>
  <c r="W27" i="8" s="1"/>
  <c r="X18" i="8"/>
  <c r="X20" i="8"/>
  <c r="X22" i="8"/>
  <c r="X27" i="8" s="1"/>
  <c r="W19" i="8"/>
  <c r="W21" i="8"/>
  <c r="W26" i="8" s="1"/>
  <c r="X19" i="8"/>
  <c r="X24" i="8" s="1"/>
  <c r="X21" i="8"/>
  <c r="X26" i="8" s="1"/>
  <c r="W23" i="8"/>
  <c r="X23" i="8"/>
  <c r="X25" i="8"/>
  <c r="W24" i="8"/>
  <c r="L7" i="10"/>
  <c r="L8" i="10"/>
  <c r="W9" i="8"/>
  <c r="W11" i="8"/>
  <c r="W13" i="8"/>
  <c r="W15" i="8"/>
  <c r="W17" i="8"/>
  <c r="X9" i="8"/>
  <c r="X11" i="8"/>
  <c r="X13" i="8"/>
  <c r="X15" i="8"/>
  <c r="X17" i="8"/>
  <c r="W10" i="8"/>
  <c r="W12" i="8"/>
  <c r="W14" i="8"/>
  <c r="W16" i="8"/>
  <c r="X10" i="8"/>
  <c r="X12" i="8"/>
  <c r="X14" i="8"/>
  <c r="X16" i="8"/>
  <c r="W28" i="8"/>
  <c r="X28" i="8"/>
  <c r="W8" i="8"/>
  <c r="X8" i="8"/>
  <c r="O21" i="26"/>
  <c r="L23" i="26"/>
  <c r="D19" i="24"/>
  <c r="B20" i="24"/>
  <c r="C20" i="24" s="1"/>
  <c r="D18" i="24"/>
  <c r="R11" i="11"/>
  <c r="R10" i="11"/>
  <c r="R9" i="11"/>
  <c r="R8" i="11"/>
  <c r="R12" i="11"/>
  <c r="R13" i="11"/>
  <c r="Q14" i="11"/>
  <c r="M6" i="10"/>
  <c r="L10" i="10"/>
  <c r="L11" i="10"/>
  <c r="K16" i="6"/>
  <c r="Y6" i="8"/>
  <c r="X29" i="8"/>
  <c r="W29" i="8"/>
  <c r="V32" i="8"/>
  <c r="U31" i="8"/>
  <c r="T33" i="8"/>
  <c r="S33" i="8"/>
  <c r="V31" i="8"/>
  <c r="U32" i="8"/>
  <c r="N17" i="6"/>
  <c r="E17" i="6"/>
  <c r="H17" i="6"/>
  <c r="B19" i="6"/>
  <c r="C19" i="6" l="1"/>
  <c r="I19" i="6" s="1"/>
  <c r="D19" i="6"/>
  <c r="J19" i="6" s="1"/>
  <c r="G18" i="6"/>
  <c r="M19" i="6"/>
  <c r="L19" i="6"/>
  <c r="F18" i="6"/>
  <c r="M23" i="26"/>
  <c r="N23" i="26"/>
  <c r="Y18" i="8"/>
  <c r="Y20" i="8"/>
  <c r="Y22" i="8"/>
  <c r="Y27" i="8" s="1"/>
  <c r="Z18" i="8"/>
  <c r="Z23" i="8" s="1"/>
  <c r="Z20" i="8"/>
  <c r="Z25" i="8" s="1"/>
  <c r="Z22" i="8"/>
  <c r="Z27" i="8" s="1"/>
  <c r="Y19" i="8"/>
  <c r="Y24" i="8" s="1"/>
  <c r="Y21" i="8"/>
  <c r="Y26" i="8" s="1"/>
  <c r="Z19" i="8"/>
  <c r="Z24" i="8" s="1"/>
  <c r="Z21" i="8"/>
  <c r="Z26" i="8" s="1"/>
  <c r="Y23" i="8"/>
  <c r="Y25" i="8"/>
  <c r="M7" i="10"/>
  <c r="M8" i="10"/>
  <c r="Y9" i="8"/>
  <c r="Y11" i="8"/>
  <c r="Y13" i="8"/>
  <c r="Y15" i="8"/>
  <c r="Y17" i="8"/>
  <c r="Z9" i="8"/>
  <c r="Z11" i="8"/>
  <c r="Z13" i="8"/>
  <c r="Z15" i="8"/>
  <c r="Z17" i="8"/>
  <c r="Y10" i="8"/>
  <c r="Y12" i="8"/>
  <c r="Y14" i="8"/>
  <c r="Y16" i="8"/>
  <c r="Z12" i="8"/>
  <c r="Z10" i="8"/>
  <c r="Y28" i="8"/>
  <c r="Z28" i="8"/>
  <c r="Z16" i="8"/>
  <c r="Z14" i="8"/>
  <c r="Y8" i="8"/>
  <c r="Z8" i="8"/>
  <c r="L24" i="26"/>
  <c r="O22" i="26"/>
  <c r="D20" i="24"/>
  <c r="B21" i="24"/>
  <c r="C21" i="24" s="1"/>
  <c r="R14" i="11"/>
  <c r="S13" i="11"/>
  <c r="F13" i="11" s="1"/>
  <c r="S12" i="11"/>
  <c r="F12" i="11" s="1"/>
  <c r="S8" i="11"/>
  <c r="S11" i="11"/>
  <c r="F11" i="11" s="1"/>
  <c r="S9" i="11"/>
  <c r="F9" i="11" s="1"/>
  <c r="S10" i="11"/>
  <c r="F10" i="11" s="1"/>
  <c r="N6" i="10"/>
  <c r="M11" i="10"/>
  <c r="M10" i="10"/>
  <c r="W31" i="8"/>
  <c r="X32" i="8"/>
  <c r="AA6" i="8"/>
  <c r="Y29" i="8"/>
  <c r="Z29" i="8"/>
  <c r="V33" i="8"/>
  <c r="X31" i="8"/>
  <c r="W32" i="8"/>
  <c r="U33" i="8"/>
  <c r="K17" i="6"/>
  <c r="B20" i="6"/>
  <c r="K18" i="6"/>
  <c r="E18" i="6"/>
  <c r="D20" i="6" l="1"/>
  <c r="G20" i="6" s="1"/>
  <c r="C20" i="6"/>
  <c r="I20" i="6" s="1"/>
  <c r="G19" i="6"/>
  <c r="M20" i="6"/>
  <c r="L20" i="6"/>
  <c r="F19" i="6"/>
  <c r="M24" i="26"/>
  <c r="N24" i="26"/>
  <c r="AA19" i="8"/>
  <c r="AA21" i="8"/>
  <c r="AA26" i="8" s="1"/>
  <c r="AB19" i="8"/>
  <c r="AB24" i="8" s="1"/>
  <c r="AB21" i="8"/>
  <c r="AA18" i="8"/>
  <c r="AA23" i="8" s="1"/>
  <c r="AA20" i="8"/>
  <c r="AA25" i="8" s="1"/>
  <c r="AA22" i="8"/>
  <c r="AA27" i="8" s="1"/>
  <c r="AB18" i="8"/>
  <c r="AB23" i="8" s="1"/>
  <c r="AB20" i="8"/>
  <c r="AB25" i="8" s="1"/>
  <c r="AB22" i="8"/>
  <c r="AB27" i="8" s="1"/>
  <c r="AA24" i="8"/>
  <c r="AB26" i="8"/>
  <c r="N8" i="10"/>
  <c r="N7" i="10"/>
  <c r="AA10" i="8"/>
  <c r="AA12" i="8"/>
  <c r="AA14" i="8"/>
  <c r="AA16" i="8"/>
  <c r="AB10" i="8"/>
  <c r="AB12" i="8"/>
  <c r="AB14" i="8"/>
  <c r="AB16" i="8"/>
  <c r="AA9" i="8"/>
  <c r="AA11" i="8"/>
  <c r="AA13" i="8"/>
  <c r="AA15" i="8"/>
  <c r="AA17" i="8"/>
  <c r="AB9" i="8"/>
  <c r="AB11" i="8"/>
  <c r="AB13" i="8"/>
  <c r="AB15" i="8"/>
  <c r="AB17" i="8"/>
  <c r="AA28" i="8"/>
  <c r="AB28" i="8"/>
  <c r="AA8" i="8"/>
  <c r="AB8" i="8"/>
  <c r="N18" i="6"/>
  <c r="L25" i="26"/>
  <c r="O23" i="26"/>
  <c r="D21" i="24"/>
  <c r="B22" i="24"/>
  <c r="C22" i="24" s="1"/>
  <c r="G10" i="11"/>
  <c r="I10" i="11"/>
  <c r="E10" i="11"/>
  <c r="H10" i="11"/>
  <c r="G9" i="11"/>
  <c r="E9" i="11"/>
  <c r="H9" i="11"/>
  <c r="I9" i="11"/>
  <c r="G11" i="11"/>
  <c r="I11" i="11"/>
  <c r="H11" i="11"/>
  <c r="E11" i="11"/>
  <c r="S14" i="11"/>
  <c r="F14" i="11" s="1"/>
  <c r="F8" i="11"/>
  <c r="I12" i="11"/>
  <c r="H12" i="11"/>
  <c r="G12" i="11"/>
  <c r="E12" i="11"/>
  <c r="E13" i="11"/>
  <c r="G13" i="11"/>
  <c r="H13" i="11"/>
  <c r="I13" i="11"/>
  <c r="N11" i="10"/>
  <c r="O6" i="10"/>
  <c r="N10" i="10"/>
  <c r="Z31" i="8"/>
  <c r="W33" i="8"/>
  <c r="Z32" i="8"/>
  <c r="Y32" i="8"/>
  <c r="AC6" i="8"/>
  <c r="AA29" i="8"/>
  <c r="AB29" i="8"/>
  <c r="X33" i="8"/>
  <c r="Y31" i="8"/>
  <c r="E19" i="6"/>
  <c r="H18" i="6"/>
  <c r="B21" i="6"/>
  <c r="N19" i="6"/>
  <c r="J20" i="6" l="1"/>
  <c r="K20" i="6" s="1"/>
  <c r="C21" i="6"/>
  <c r="F21" i="6" s="1"/>
  <c r="D21" i="6"/>
  <c r="J21" i="6" s="1"/>
  <c r="F20" i="6"/>
  <c r="H20" i="6" s="1"/>
  <c r="M21" i="6"/>
  <c r="L21" i="6"/>
  <c r="I21" i="6"/>
  <c r="M25" i="26"/>
  <c r="N25" i="26"/>
  <c r="AC19" i="8"/>
  <c r="AC21" i="8"/>
  <c r="AC26" i="8" s="1"/>
  <c r="AD19" i="8"/>
  <c r="AD24" i="8" s="1"/>
  <c r="AD21" i="8"/>
  <c r="AD18" i="8"/>
  <c r="AD23" i="8" s="1"/>
  <c r="AD20" i="8"/>
  <c r="AD25" i="8" s="1"/>
  <c r="AC18" i="8"/>
  <c r="AC23" i="8" s="1"/>
  <c r="AC20" i="8"/>
  <c r="AC25" i="8" s="1"/>
  <c r="AC22" i="8"/>
  <c r="AC27" i="8" s="1"/>
  <c r="AD22" i="8"/>
  <c r="AD27" i="8" s="1"/>
  <c r="AC24" i="8"/>
  <c r="AD26" i="8"/>
  <c r="O8" i="10"/>
  <c r="O7" i="10"/>
  <c r="AC10" i="8"/>
  <c r="AC12" i="8"/>
  <c r="AC14" i="8"/>
  <c r="AC16" i="8"/>
  <c r="AD10" i="8"/>
  <c r="AD12" i="8"/>
  <c r="AD14" i="8"/>
  <c r="AD16" i="8"/>
  <c r="AC9" i="8"/>
  <c r="AC11" i="8"/>
  <c r="AC13" i="8"/>
  <c r="AC15" i="8"/>
  <c r="AC17" i="8"/>
  <c r="AD13" i="8"/>
  <c r="AC28" i="8"/>
  <c r="AD11" i="8"/>
  <c r="AD28" i="8"/>
  <c r="AD9" i="8"/>
  <c r="AD17" i="8"/>
  <c r="AD15" i="8"/>
  <c r="AD8" i="8"/>
  <c r="AC8" i="8"/>
  <c r="O24" i="26"/>
  <c r="L26" i="26"/>
  <c r="D22" i="24"/>
  <c r="B23" i="24"/>
  <c r="C23" i="24" s="1"/>
  <c r="E8" i="11"/>
  <c r="H8" i="11"/>
  <c r="H14" i="11" s="1"/>
  <c r="I8" i="11"/>
  <c r="I14" i="11" s="1"/>
  <c r="G8" i="11"/>
  <c r="E14" i="11"/>
  <c r="G14" i="11"/>
  <c r="O11" i="10"/>
  <c r="P6" i="10"/>
  <c r="O10" i="10"/>
  <c r="AE6" i="8"/>
  <c r="AD29" i="8"/>
  <c r="AC29" i="8"/>
  <c r="AA31" i="8"/>
  <c r="Y33" i="8"/>
  <c r="K19" i="6"/>
  <c r="AB31" i="8"/>
  <c r="AB32" i="8"/>
  <c r="Z33" i="8"/>
  <c r="AA32" i="8"/>
  <c r="H19" i="6"/>
  <c r="B22" i="6"/>
  <c r="E20" i="6"/>
  <c r="C22" i="6" l="1"/>
  <c r="I22" i="6" s="1"/>
  <c r="D22" i="6"/>
  <c r="J22" i="6" s="1"/>
  <c r="G21" i="6"/>
  <c r="H21" i="6" s="1"/>
  <c r="M22" i="6"/>
  <c r="L22" i="6"/>
  <c r="M26" i="26"/>
  <c r="N26" i="26"/>
  <c r="AE18" i="8"/>
  <c r="AE23" i="8" s="1"/>
  <c r="AE20" i="8"/>
  <c r="AE25" i="8" s="1"/>
  <c r="AE22" i="8"/>
  <c r="AF18" i="8"/>
  <c r="AF23" i="8" s="1"/>
  <c r="AF20" i="8"/>
  <c r="AF25" i="8" s="1"/>
  <c r="AF22" i="8"/>
  <c r="AF27" i="8" s="1"/>
  <c r="AE19" i="8"/>
  <c r="AE24" i="8" s="1"/>
  <c r="AE21" i="8"/>
  <c r="AE26" i="8" s="1"/>
  <c r="AF19" i="8"/>
  <c r="AF24" i="8" s="1"/>
  <c r="AF21" i="8"/>
  <c r="AF26" i="8" s="1"/>
  <c r="AE27" i="8"/>
  <c r="P8" i="10"/>
  <c r="P7" i="10"/>
  <c r="AE9" i="8"/>
  <c r="AE11" i="8"/>
  <c r="AE13" i="8"/>
  <c r="AE15" i="8"/>
  <c r="AE17" i="8"/>
  <c r="AF9" i="8"/>
  <c r="AF11" i="8"/>
  <c r="AF13" i="8"/>
  <c r="AF15" i="8"/>
  <c r="AF17" i="8"/>
  <c r="AE10" i="8"/>
  <c r="AE12" i="8"/>
  <c r="AE14" i="8"/>
  <c r="AE16" i="8"/>
  <c r="AF10" i="8"/>
  <c r="AF12" i="8"/>
  <c r="AF14" i="8"/>
  <c r="AF16" i="8"/>
  <c r="AE28" i="8"/>
  <c r="AF28" i="8"/>
  <c r="AE8" i="8"/>
  <c r="AF8" i="8"/>
  <c r="N20" i="6"/>
  <c r="O25" i="26"/>
  <c r="L27" i="26"/>
  <c r="B24" i="24"/>
  <c r="C24" i="24" s="1"/>
  <c r="D23" i="24"/>
  <c r="Q6" i="10"/>
  <c r="P10" i="10"/>
  <c r="P11" i="10"/>
  <c r="AD31" i="8"/>
  <c r="K21" i="6"/>
  <c r="AD32" i="8"/>
  <c r="AA33" i="8"/>
  <c r="AC31" i="8"/>
  <c r="AB33" i="8"/>
  <c r="AG6" i="8"/>
  <c r="AF29" i="8"/>
  <c r="AE29" i="8"/>
  <c r="AC32" i="8"/>
  <c r="B23" i="6"/>
  <c r="E21" i="6"/>
  <c r="F22" i="6" l="1"/>
  <c r="C23" i="6"/>
  <c r="F23" i="6" s="1"/>
  <c r="D23" i="6"/>
  <c r="G23" i="6" s="1"/>
  <c r="M23" i="6"/>
  <c r="L23" i="6"/>
  <c r="G22" i="6"/>
  <c r="H22" i="6" s="1"/>
  <c r="M27" i="26"/>
  <c r="N27" i="26"/>
  <c r="AG18" i="8"/>
  <c r="AG23" i="8" s="1"/>
  <c r="AG20" i="8"/>
  <c r="AG25" i="8" s="1"/>
  <c r="AG22" i="8"/>
  <c r="AH18" i="8"/>
  <c r="AH20" i="8"/>
  <c r="AH25" i="8" s="1"/>
  <c r="AH22" i="8"/>
  <c r="AH27" i="8" s="1"/>
  <c r="AH19" i="8"/>
  <c r="AH24" i="8" s="1"/>
  <c r="AH21" i="8"/>
  <c r="AH26" i="8" s="1"/>
  <c r="AG19" i="8"/>
  <c r="AG24" i="8" s="1"/>
  <c r="AG21" i="8"/>
  <c r="AG26" i="8" s="1"/>
  <c r="AG27" i="8"/>
  <c r="AH23" i="8"/>
  <c r="Q8" i="10"/>
  <c r="Q7" i="10"/>
  <c r="AG9" i="8"/>
  <c r="AG11" i="8"/>
  <c r="AG13" i="8"/>
  <c r="AG15" i="8"/>
  <c r="AG17" i="8"/>
  <c r="AH9" i="8"/>
  <c r="AH11" i="8"/>
  <c r="AH13" i="8"/>
  <c r="AH15" i="8"/>
  <c r="AH17" i="8"/>
  <c r="AG10" i="8"/>
  <c r="AG12" i="8"/>
  <c r="AG14" i="8"/>
  <c r="AG16" i="8"/>
  <c r="AH14" i="8"/>
  <c r="AH12" i="8"/>
  <c r="AH16" i="8"/>
  <c r="AH10" i="8"/>
  <c r="AG28" i="8"/>
  <c r="AH28" i="8"/>
  <c r="AG8" i="8"/>
  <c r="AH8" i="8"/>
  <c r="N21" i="6"/>
  <c r="O26" i="26"/>
  <c r="L28" i="26"/>
  <c r="D24" i="24"/>
  <c r="B25" i="24"/>
  <c r="C25" i="24" s="1"/>
  <c r="Q11" i="10"/>
  <c r="Q10" i="10"/>
  <c r="R6" i="10"/>
  <c r="AF31" i="8"/>
  <c r="AE31" i="8"/>
  <c r="AI6" i="8"/>
  <c r="AG29" i="8"/>
  <c r="AH29" i="8"/>
  <c r="AE32" i="8"/>
  <c r="AC33" i="8"/>
  <c r="AF32" i="8"/>
  <c r="AD33" i="8"/>
  <c r="K22" i="6"/>
  <c r="E22" i="6"/>
  <c r="B24" i="6"/>
  <c r="C24" i="6" l="1"/>
  <c r="F24" i="6" s="1"/>
  <c r="D24" i="6"/>
  <c r="G24" i="6" s="1"/>
  <c r="J23" i="6"/>
  <c r="I23" i="6"/>
  <c r="I24" i="6"/>
  <c r="L24" i="6"/>
  <c r="M24" i="6"/>
  <c r="M28" i="26"/>
  <c r="N28" i="26"/>
  <c r="AI19" i="8"/>
  <c r="AI21" i="8"/>
  <c r="AI26" i="8" s="1"/>
  <c r="AJ19" i="8"/>
  <c r="AJ24" i="8" s="1"/>
  <c r="AJ21" i="8"/>
  <c r="AI18" i="8"/>
  <c r="AI23" i="8" s="1"/>
  <c r="AI20" i="8"/>
  <c r="AI25" i="8" s="1"/>
  <c r="AI22" i="8"/>
  <c r="AJ18" i="8"/>
  <c r="AJ23" i="8" s="1"/>
  <c r="AJ20" i="8"/>
  <c r="AJ25" i="8" s="1"/>
  <c r="AJ22" i="8"/>
  <c r="AJ27" i="8" s="1"/>
  <c r="AI24" i="8"/>
  <c r="AJ26" i="8"/>
  <c r="AI27" i="8"/>
  <c r="R8" i="10"/>
  <c r="R7" i="10"/>
  <c r="AI10" i="8"/>
  <c r="AI12" i="8"/>
  <c r="AI14" i="8"/>
  <c r="AI16" i="8"/>
  <c r="AJ10" i="8"/>
  <c r="AJ12" i="8"/>
  <c r="AJ14" i="8"/>
  <c r="AJ16" i="8"/>
  <c r="AI9" i="8"/>
  <c r="AI11" i="8"/>
  <c r="AI13" i="8"/>
  <c r="AI15" i="8"/>
  <c r="AI17" i="8"/>
  <c r="AJ9" i="8"/>
  <c r="AJ11" i="8"/>
  <c r="AJ13" i="8"/>
  <c r="AJ15" i="8"/>
  <c r="AJ17" i="8"/>
  <c r="AI28" i="8"/>
  <c r="AJ28" i="8"/>
  <c r="AI8" i="8"/>
  <c r="AJ8" i="8"/>
  <c r="N22" i="6"/>
  <c r="AH31" i="8"/>
  <c r="O27" i="26"/>
  <c r="L29" i="26"/>
  <c r="B26" i="24"/>
  <c r="C26" i="24" s="1"/>
  <c r="D25" i="24"/>
  <c r="R10" i="10"/>
  <c r="S6" i="10"/>
  <c r="R11" i="10"/>
  <c r="AF33" i="8"/>
  <c r="AG32" i="8"/>
  <c r="AH32" i="8"/>
  <c r="AG31" i="8"/>
  <c r="AE33" i="8"/>
  <c r="AK6" i="8"/>
  <c r="AI29" i="8"/>
  <c r="AJ29" i="8"/>
  <c r="E23" i="6"/>
  <c r="B25" i="6"/>
  <c r="J24" i="6" l="1"/>
  <c r="K24" i="6" s="1"/>
  <c r="D25" i="6"/>
  <c r="G25" i="6" s="1"/>
  <c r="C25" i="6"/>
  <c r="F25" i="6" s="1"/>
  <c r="K23" i="6"/>
  <c r="M25" i="6"/>
  <c r="L25" i="6"/>
  <c r="I25" i="6"/>
  <c r="M29" i="26"/>
  <c r="N29" i="26"/>
  <c r="AK19" i="8"/>
  <c r="AK21" i="8"/>
  <c r="AK26" i="8" s="1"/>
  <c r="AL18" i="8"/>
  <c r="AL19" i="8"/>
  <c r="AL24" i="8" s="1"/>
  <c r="AL21" i="8"/>
  <c r="AL22" i="8"/>
  <c r="AK18" i="8"/>
  <c r="AK23" i="8" s="1"/>
  <c r="AK20" i="8"/>
  <c r="AK25" i="8" s="1"/>
  <c r="AK22" i="8"/>
  <c r="AK27" i="8" s="1"/>
  <c r="AL20" i="8"/>
  <c r="AL25" i="8" s="1"/>
  <c r="AL23" i="8"/>
  <c r="AK24" i="8"/>
  <c r="AL26" i="8"/>
  <c r="AL27" i="8"/>
  <c r="S7" i="10"/>
  <c r="S8" i="10"/>
  <c r="AK10" i="8"/>
  <c r="AK12" i="8"/>
  <c r="AK14" i="8"/>
  <c r="AK16" i="8"/>
  <c r="AL10" i="8"/>
  <c r="AL12" i="8"/>
  <c r="AL14" i="8"/>
  <c r="AL16" i="8"/>
  <c r="AK9" i="8"/>
  <c r="AK11" i="8"/>
  <c r="AK13" i="8"/>
  <c r="AK15" i="8"/>
  <c r="AK17" i="8"/>
  <c r="AL15" i="8"/>
  <c r="AK28" i="8"/>
  <c r="AL13" i="8"/>
  <c r="AL28" i="8"/>
  <c r="AL11" i="8"/>
  <c r="AL9" i="8"/>
  <c r="AL17" i="8"/>
  <c r="AL8" i="8"/>
  <c r="AK8" i="8"/>
  <c r="N23" i="6"/>
  <c r="H23" i="6"/>
  <c r="O28" i="26"/>
  <c r="L30" i="26"/>
  <c r="AJ31" i="8"/>
  <c r="B27" i="24"/>
  <c r="C27" i="24" s="1"/>
  <c r="D26" i="24"/>
  <c r="S10" i="10"/>
  <c r="S11" i="10"/>
  <c r="T6" i="10"/>
  <c r="AI31" i="8"/>
  <c r="AM6" i="8"/>
  <c r="AL29" i="8"/>
  <c r="AK29" i="8"/>
  <c r="AJ32" i="8"/>
  <c r="AH33" i="8"/>
  <c r="AI32" i="8"/>
  <c r="AG33" i="8"/>
  <c r="E24" i="6"/>
  <c r="B26" i="6"/>
  <c r="D26" i="6" l="1"/>
  <c r="J26" i="6" s="1"/>
  <c r="C26" i="6"/>
  <c r="I26" i="6" s="1"/>
  <c r="J25" i="6"/>
  <c r="K25" i="6" s="1"/>
  <c r="M26" i="6"/>
  <c r="L26" i="6"/>
  <c r="M30" i="26"/>
  <c r="N30" i="26"/>
  <c r="AM18" i="8"/>
  <c r="AM23" i="8" s="1"/>
  <c r="AM20" i="8"/>
  <c r="AM25" i="8" s="1"/>
  <c r="AM22" i="8"/>
  <c r="AM27" i="8" s="1"/>
  <c r="AN18" i="8"/>
  <c r="AN23" i="8" s="1"/>
  <c r="AN20" i="8"/>
  <c r="AN25" i="8" s="1"/>
  <c r="AN22" i="8"/>
  <c r="AN27" i="8" s="1"/>
  <c r="AM19" i="8"/>
  <c r="AM21" i="8"/>
  <c r="AM26" i="8" s="1"/>
  <c r="AN19" i="8"/>
  <c r="AN24" i="8" s="1"/>
  <c r="AN21" i="8"/>
  <c r="AN26" i="8" s="1"/>
  <c r="AM24" i="8"/>
  <c r="T7" i="10"/>
  <c r="T8" i="10"/>
  <c r="AM9" i="8"/>
  <c r="AM11" i="8"/>
  <c r="AM13" i="8"/>
  <c r="AM15" i="8"/>
  <c r="AM17" i="8"/>
  <c r="AN9" i="8"/>
  <c r="AN11" i="8"/>
  <c r="AN13" i="8"/>
  <c r="AN15" i="8"/>
  <c r="AN17" i="8"/>
  <c r="AM10" i="8"/>
  <c r="AM12" i="8"/>
  <c r="AM14" i="8"/>
  <c r="AM16" i="8"/>
  <c r="AN10" i="8"/>
  <c r="AN12" i="8"/>
  <c r="AN14" i="8"/>
  <c r="AN16" i="8"/>
  <c r="AM28" i="8"/>
  <c r="AN28" i="8"/>
  <c r="AM8" i="8"/>
  <c r="AN8" i="8"/>
  <c r="N24" i="6"/>
  <c r="O29" i="26"/>
  <c r="L31" i="26"/>
  <c r="D27" i="24"/>
  <c r="B28" i="24"/>
  <c r="C28" i="24" s="1"/>
  <c r="U6" i="10"/>
  <c r="T10" i="10"/>
  <c r="T11" i="10"/>
  <c r="H25" i="6"/>
  <c r="AK31" i="8"/>
  <c r="AO6" i="8"/>
  <c r="AN29" i="8"/>
  <c r="AM29" i="8"/>
  <c r="AL32" i="8"/>
  <c r="AI33" i="8"/>
  <c r="H24" i="6"/>
  <c r="AL31" i="8"/>
  <c r="AJ33" i="8"/>
  <c r="AK32" i="8"/>
  <c r="E25" i="6"/>
  <c r="B27" i="6"/>
  <c r="C27" i="6" l="1"/>
  <c r="F27" i="6" s="1"/>
  <c r="D27" i="6"/>
  <c r="J27" i="6" s="1"/>
  <c r="M27" i="6"/>
  <c r="L27" i="6"/>
  <c r="G26" i="6"/>
  <c r="F26" i="6"/>
  <c r="M31" i="26"/>
  <c r="N31" i="26"/>
  <c r="AO18" i="8"/>
  <c r="AO23" i="8" s="1"/>
  <c r="AO20" i="8"/>
  <c r="AO25" i="8" s="1"/>
  <c r="AO22" i="8"/>
  <c r="AP18" i="8"/>
  <c r="AP20" i="8"/>
  <c r="AP25" i="8" s="1"/>
  <c r="AP22" i="8"/>
  <c r="AP27" i="8" s="1"/>
  <c r="AP19" i="8"/>
  <c r="AP24" i="8" s="1"/>
  <c r="AO19" i="8"/>
  <c r="AO24" i="8" s="1"/>
  <c r="AO21" i="8"/>
  <c r="AO26" i="8" s="1"/>
  <c r="AP21" i="8"/>
  <c r="AP26" i="8" s="1"/>
  <c r="AO27" i="8"/>
  <c r="AP23" i="8"/>
  <c r="U7" i="10"/>
  <c r="U8" i="10"/>
  <c r="AO9" i="8"/>
  <c r="AO11" i="8"/>
  <c r="AO13" i="8"/>
  <c r="AO15" i="8"/>
  <c r="AO17" i="8"/>
  <c r="AP9" i="8"/>
  <c r="AP11" i="8"/>
  <c r="AP13" i="8"/>
  <c r="AP15" i="8"/>
  <c r="AP17" i="8"/>
  <c r="AO10" i="8"/>
  <c r="AO12" i="8"/>
  <c r="AO14" i="8"/>
  <c r="AO16" i="8"/>
  <c r="AP16" i="8"/>
  <c r="AP14" i="8"/>
  <c r="AP12" i="8"/>
  <c r="AP10" i="8"/>
  <c r="AO28" i="8"/>
  <c r="AP28" i="8"/>
  <c r="AO8" i="8"/>
  <c r="AP8" i="8"/>
  <c r="N25" i="6"/>
  <c r="O30" i="26"/>
  <c r="L32" i="26"/>
  <c r="B29" i="24"/>
  <c r="C29" i="24" s="1"/>
  <c r="D28" i="24"/>
  <c r="U11" i="10"/>
  <c r="V6" i="10"/>
  <c r="U10" i="10"/>
  <c r="AL33" i="8"/>
  <c r="AM31" i="8"/>
  <c r="AN31" i="8"/>
  <c r="AM32" i="8"/>
  <c r="AN32" i="8"/>
  <c r="AK33" i="8"/>
  <c r="AQ6" i="8"/>
  <c r="AO29" i="8"/>
  <c r="AP29" i="8"/>
  <c r="K26" i="6"/>
  <c r="B28" i="6"/>
  <c r="E26" i="6"/>
  <c r="C28" i="6" l="1"/>
  <c r="D28" i="6"/>
  <c r="J28" i="6" s="1"/>
  <c r="I27" i="6"/>
  <c r="K27" i="6" s="1"/>
  <c r="I28" i="6"/>
  <c r="M28" i="6"/>
  <c r="L28" i="6"/>
  <c r="G27" i="6"/>
  <c r="M32" i="26"/>
  <c r="N32" i="26"/>
  <c r="AQ19" i="8"/>
  <c r="AQ21" i="8"/>
  <c r="AR19" i="8"/>
  <c r="AR24" i="8" s="1"/>
  <c r="AR21" i="8"/>
  <c r="AR26" i="8" s="1"/>
  <c r="AQ18" i="8"/>
  <c r="AQ20" i="8"/>
  <c r="AQ22" i="8"/>
  <c r="AQ27" i="8" s="1"/>
  <c r="AR18" i="8"/>
  <c r="AR23" i="8" s="1"/>
  <c r="AR20" i="8"/>
  <c r="AR25" i="8" s="1"/>
  <c r="AR22" i="8"/>
  <c r="AR27" i="8" s="1"/>
  <c r="AQ24" i="8"/>
  <c r="AQ26" i="8"/>
  <c r="AQ23" i="8"/>
  <c r="AQ25" i="8"/>
  <c r="V8" i="10"/>
  <c r="V7" i="10"/>
  <c r="AQ10" i="8"/>
  <c r="AQ12" i="8"/>
  <c r="AQ14" i="8"/>
  <c r="AQ16" i="8"/>
  <c r="AR10" i="8"/>
  <c r="AR12" i="8"/>
  <c r="AR14" i="8"/>
  <c r="AR16" i="8"/>
  <c r="AQ9" i="8"/>
  <c r="AQ11" i="8"/>
  <c r="AQ13" i="8"/>
  <c r="AQ15" i="8"/>
  <c r="AQ17" i="8"/>
  <c r="AR9" i="8"/>
  <c r="AR11" i="8"/>
  <c r="AR13" i="8"/>
  <c r="AR15" i="8"/>
  <c r="AR17" i="8"/>
  <c r="AQ28" i="8"/>
  <c r="AR28" i="8"/>
  <c r="AQ8" i="8"/>
  <c r="AR8" i="8"/>
  <c r="N26" i="6"/>
  <c r="L33" i="26"/>
  <c r="O31" i="26"/>
  <c r="B30" i="24"/>
  <c r="C30" i="24" s="1"/>
  <c r="D29" i="24"/>
  <c r="W6" i="10"/>
  <c r="V10" i="10"/>
  <c r="V11" i="10"/>
  <c r="AS6" i="8"/>
  <c r="AQ29" i="8"/>
  <c r="AR29" i="8"/>
  <c r="AN33" i="8"/>
  <c r="AO31" i="8"/>
  <c r="AP32" i="8"/>
  <c r="AM33" i="8"/>
  <c r="AP31" i="8"/>
  <c r="AO32" i="8"/>
  <c r="H26" i="6"/>
  <c r="N27" i="6"/>
  <c r="E27" i="6"/>
  <c r="B29" i="6"/>
  <c r="C29" i="6" l="1"/>
  <c r="I29" i="6" s="1"/>
  <c r="D29" i="6"/>
  <c r="G29" i="6" s="1"/>
  <c r="F28" i="6"/>
  <c r="M29" i="6"/>
  <c r="L29" i="6"/>
  <c r="J29" i="6"/>
  <c r="G28" i="6"/>
  <c r="M33" i="26"/>
  <c r="N33" i="26"/>
  <c r="AT18" i="8"/>
  <c r="AT23" i="8" s="1"/>
  <c r="AT22" i="8"/>
  <c r="AS19" i="8"/>
  <c r="AS24" i="8" s="1"/>
  <c r="AS21" i="8"/>
  <c r="AS26" i="8" s="1"/>
  <c r="AT19" i="8"/>
  <c r="AT24" i="8" s="1"/>
  <c r="AT21" i="8"/>
  <c r="AT26" i="8" s="1"/>
  <c r="AT20" i="8"/>
  <c r="AT25" i="8" s="1"/>
  <c r="AS18" i="8"/>
  <c r="AS23" i="8" s="1"/>
  <c r="AS20" i="8"/>
  <c r="AS25" i="8" s="1"/>
  <c r="AS22" i="8"/>
  <c r="AS27" i="8" s="1"/>
  <c r="AT27" i="8"/>
  <c r="W8" i="10"/>
  <c r="W7" i="10"/>
  <c r="AS10" i="8"/>
  <c r="AS12" i="8"/>
  <c r="AS14" i="8"/>
  <c r="AS16" i="8"/>
  <c r="AT10" i="8"/>
  <c r="AT12" i="8"/>
  <c r="AT14" i="8"/>
  <c r="AT16" i="8"/>
  <c r="AS9" i="8"/>
  <c r="AS11" i="8"/>
  <c r="AS13" i="8"/>
  <c r="AS15" i="8"/>
  <c r="AS17" i="8"/>
  <c r="AT17" i="8"/>
  <c r="AS28" i="8"/>
  <c r="AT15" i="8"/>
  <c r="AT28" i="8"/>
  <c r="AT13" i="8"/>
  <c r="AT11" i="8"/>
  <c r="AT9" i="8"/>
  <c r="AT8" i="8"/>
  <c r="AS8" i="8"/>
  <c r="O32" i="26"/>
  <c r="L34" i="26"/>
  <c r="D30" i="24"/>
  <c r="B31" i="24"/>
  <c r="C31" i="24" s="1"/>
  <c r="W11" i="10"/>
  <c r="X6" i="10"/>
  <c r="W10" i="10"/>
  <c r="E28" i="6"/>
  <c r="AQ31" i="8"/>
  <c r="AQ32" i="8"/>
  <c r="AR32" i="8"/>
  <c r="AP33" i="8"/>
  <c r="AR31" i="8"/>
  <c r="AO33" i="8"/>
  <c r="AU6" i="8"/>
  <c r="AT29" i="8"/>
  <c r="AS29" i="8"/>
  <c r="B30" i="6"/>
  <c r="H27" i="6"/>
  <c r="F29" i="6" l="1"/>
  <c r="H29" i="6" s="1"/>
  <c r="D30" i="6"/>
  <c r="C30" i="6"/>
  <c r="I30" i="6" s="1"/>
  <c r="H28" i="6"/>
  <c r="M30" i="6"/>
  <c r="L30" i="6"/>
  <c r="J30" i="6"/>
  <c r="M34" i="26"/>
  <c r="N34" i="26"/>
  <c r="AU18" i="8"/>
  <c r="AU23" i="8" s="1"/>
  <c r="AU20" i="8"/>
  <c r="AU25" i="8" s="1"/>
  <c r="AU22" i="8"/>
  <c r="AV18" i="8"/>
  <c r="AV20" i="8"/>
  <c r="AV25" i="8" s="1"/>
  <c r="AV22" i="8"/>
  <c r="AV27" i="8" s="1"/>
  <c r="AU19" i="8"/>
  <c r="AU24" i="8" s="1"/>
  <c r="AU21" i="8"/>
  <c r="AU26" i="8" s="1"/>
  <c r="AV19" i="8"/>
  <c r="AV24" i="8" s="1"/>
  <c r="AV21" i="8"/>
  <c r="AV26" i="8" s="1"/>
  <c r="AU27" i="8"/>
  <c r="AV23" i="8"/>
  <c r="X8" i="10"/>
  <c r="X7" i="10"/>
  <c r="AU9" i="8"/>
  <c r="AU11" i="8"/>
  <c r="AU13" i="8"/>
  <c r="AU15" i="8"/>
  <c r="AU17" i="8"/>
  <c r="AV9" i="8"/>
  <c r="AV11" i="8"/>
  <c r="AV13" i="8"/>
  <c r="AV15" i="8"/>
  <c r="AV17" i="8"/>
  <c r="AU10" i="8"/>
  <c r="AU12" i="8"/>
  <c r="AU14" i="8"/>
  <c r="AU16" i="8"/>
  <c r="AV10" i="8"/>
  <c r="AV12" i="8"/>
  <c r="AV14" i="8"/>
  <c r="AV16" i="8"/>
  <c r="AU28" i="8"/>
  <c r="AV28" i="8"/>
  <c r="AU8" i="8"/>
  <c r="AV8" i="8"/>
  <c r="N28" i="6"/>
  <c r="O33" i="26"/>
  <c r="L35" i="26"/>
  <c r="N35" i="26" s="1"/>
  <c r="K28" i="6"/>
  <c r="N29" i="6"/>
  <c r="B32" i="24"/>
  <c r="C32" i="24" s="1"/>
  <c r="D31" i="24"/>
  <c r="X11" i="10"/>
  <c r="Y6" i="10"/>
  <c r="X10" i="10"/>
  <c r="AT31" i="8"/>
  <c r="AW6" i="8"/>
  <c r="AV29" i="8"/>
  <c r="AU29" i="8"/>
  <c r="AS32" i="8"/>
  <c r="AR33" i="8"/>
  <c r="AS31" i="8"/>
  <c r="AT32" i="8"/>
  <c r="AQ33" i="8"/>
  <c r="B31" i="6"/>
  <c r="E29" i="6"/>
  <c r="F30" i="6" l="1"/>
  <c r="C31" i="6"/>
  <c r="F31" i="6" s="1"/>
  <c r="D31" i="6"/>
  <c r="G31" i="6" s="1"/>
  <c r="M31" i="6"/>
  <c r="L31" i="6"/>
  <c r="G30" i="6"/>
  <c r="M35" i="26"/>
  <c r="AX21" i="8"/>
  <c r="AX26" i="8" s="1"/>
  <c r="AW18" i="8"/>
  <c r="AW23" i="8" s="1"/>
  <c r="AW20" i="8"/>
  <c r="AW25" i="8" s="1"/>
  <c r="AW22" i="8"/>
  <c r="AW27" i="8" s="1"/>
  <c r="AX18" i="8"/>
  <c r="AX23" i="8" s="1"/>
  <c r="AX20" i="8"/>
  <c r="AX25" i="8" s="1"/>
  <c r="AX22" i="8"/>
  <c r="AX27" i="8" s="1"/>
  <c r="AW19" i="8"/>
  <c r="AW24" i="8" s="1"/>
  <c r="AW21" i="8"/>
  <c r="AW26" i="8" s="1"/>
  <c r="AX19" i="8"/>
  <c r="AX24" i="8" s="1"/>
  <c r="Y8" i="10"/>
  <c r="Y7" i="10"/>
  <c r="AW9" i="8"/>
  <c r="AW11" i="8"/>
  <c r="AW13" i="8"/>
  <c r="AW15" i="8"/>
  <c r="AW17" i="8"/>
  <c r="AX9" i="8"/>
  <c r="AX11" i="8"/>
  <c r="AX13" i="8"/>
  <c r="AX15" i="8"/>
  <c r="AX17" i="8"/>
  <c r="AW10" i="8"/>
  <c r="AW12" i="8"/>
  <c r="AW14" i="8"/>
  <c r="AW16" i="8"/>
  <c r="AX16" i="8"/>
  <c r="AX14" i="8"/>
  <c r="AX12" i="8"/>
  <c r="AX10" i="8"/>
  <c r="AW28" i="8"/>
  <c r="AX28" i="8"/>
  <c r="AW8" i="8"/>
  <c r="AX8" i="8"/>
  <c r="O34" i="26"/>
  <c r="L36" i="26"/>
  <c r="AU31" i="8"/>
  <c r="D32" i="24"/>
  <c r="B33" i="24"/>
  <c r="C33" i="24" s="1"/>
  <c r="Y11" i="10"/>
  <c r="Z6" i="10"/>
  <c r="Y10" i="10"/>
  <c r="AT33" i="8"/>
  <c r="AY6" i="8"/>
  <c r="AW29" i="8"/>
  <c r="AX29" i="8"/>
  <c r="AU32" i="8"/>
  <c r="AS33" i="8"/>
  <c r="AV32" i="8"/>
  <c r="AV31" i="8"/>
  <c r="K29" i="6"/>
  <c r="B32" i="6"/>
  <c r="N30" i="6"/>
  <c r="E30" i="6"/>
  <c r="H30" i="6" l="1"/>
  <c r="C32" i="6"/>
  <c r="F32" i="6" s="1"/>
  <c r="D32" i="6"/>
  <c r="G32" i="6" s="1"/>
  <c r="J31" i="6"/>
  <c r="M32" i="6"/>
  <c r="L32" i="6"/>
  <c r="I31" i="6"/>
  <c r="M36" i="26"/>
  <c r="N36" i="26"/>
  <c r="AY19" i="8"/>
  <c r="AY24" i="8" s="1"/>
  <c r="AY21" i="8"/>
  <c r="AZ19" i="8"/>
  <c r="AZ24" i="8" s="1"/>
  <c r="AZ21" i="8"/>
  <c r="AZ26" i="8" s="1"/>
  <c r="AY18" i="8"/>
  <c r="AY23" i="8" s="1"/>
  <c r="AY20" i="8"/>
  <c r="AY25" i="8" s="1"/>
  <c r="AY22" i="8"/>
  <c r="AY27" i="8" s="1"/>
  <c r="AZ18" i="8"/>
  <c r="AZ23" i="8" s="1"/>
  <c r="AZ20" i="8"/>
  <c r="AZ25" i="8" s="1"/>
  <c r="AZ22" i="8"/>
  <c r="AZ27" i="8" s="1"/>
  <c r="AY26" i="8"/>
  <c r="Z8" i="10"/>
  <c r="Z7" i="10"/>
  <c r="AY10" i="8"/>
  <c r="AY12" i="8"/>
  <c r="AY14" i="8"/>
  <c r="AY16" i="8"/>
  <c r="AZ10" i="8"/>
  <c r="AZ12" i="8"/>
  <c r="AZ14" i="8"/>
  <c r="AZ16" i="8"/>
  <c r="AY9" i="8"/>
  <c r="AY11" i="8"/>
  <c r="AY13" i="8"/>
  <c r="AY15" i="8"/>
  <c r="AY17" i="8"/>
  <c r="AZ9" i="8"/>
  <c r="AZ11" i="8"/>
  <c r="AZ13" i="8"/>
  <c r="AZ15" i="8"/>
  <c r="AZ17" i="8"/>
  <c r="AY28" i="8"/>
  <c r="AZ28" i="8"/>
  <c r="AY8" i="8"/>
  <c r="AZ8" i="8"/>
  <c r="K30" i="6"/>
  <c r="O35" i="26"/>
  <c r="L37" i="26"/>
  <c r="B34" i="24"/>
  <c r="C34" i="24" s="1"/>
  <c r="D33" i="24"/>
  <c r="AA6" i="10"/>
  <c r="Z10" i="10"/>
  <c r="Z11" i="10"/>
  <c r="AX32" i="8"/>
  <c r="AW32" i="8"/>
  <c r="AX31" i="8"/>
  <c r="AU33" i="8"/>
  <c r="AW31" i="8"/>
  <c r="BA6" i="8"/>
  <c r="AY29" i="8"/>
  <c r="AZ29" i="8"/>
  <c r="AV33" i="8"/>
  <c r="H31" i="6"/>
  <c r="E31" i="6"/>
  <c r="B33" i="6"/>
  <c r="J32" i="6" l="1"/>
  <c r="D33" i="6"/>
  <c r="J33" i="6" s="1"/>
  <c r="C33" i="6"/>
  <c r="F33" i="6" s="1"/>
  <c r="I32" i="6"/>
  <c r="M33" i="6"/>
  <c r="L33" i="6"/>
  <c r="M37" i="26"/>
  <c r="N37" i="26"/>
  <c r="BA19" i="8"/>
  <c r="BA24" i="8" s="1"/>
  <c r="BA21" i="8"/>
  <c r="BB19" i="8"/>
  <c r="BB24" i="8" s="1"/>
  <c r="BB21" i="8"/>
  <c r="BB22" i="8"/>
  <c r="BB27" i="8" s="1"/>
  <c r="BB18" i="8"/>
  <c r="BB23" i="8" s="1"/>
  <c r="BA18" i="8"/>
  <c r="BA23" i="8" s="1"/>
  <c r="BA20" i="8"/>
  <c r="BA25" i="8" s="1"/>
  <c r="BA22" i="8"/>
  <c r="BA27" i="8" s="1"/>
  <c r="BB20" i="8"/>
  <c r="BB25" i="8" s="1"/>
  <c r="BA26" i="8"/>
  <c r="BB26" i="8"/>
  <c r="AA8" i="10"/>
  <c r="AA7" i="10"/>
  <c r="BA10" i="8"/>
  <c r="BA12" i="8"/>
  <c r="BA14" i="8"/>
  <c r="BA16" i="8"/>
  <c r="BB10" i="8"/>
  <c r="BB12" i="8"/>
  <c r="BB14" i="8"/>
  <c r="BB16" i="8"/>
  <c r="BA9" i="8"/>
  <c r="BA11" i="8"/>
  <c r="BA13" i="8"/>
  <c r="BA15" i="8"/>
  <c r="BA17" i="8"/>
  <c r="BA28" i="8"/>
  <c r="BB17" i="8"/>
  <c r="BB28" i="8"/>
  <c r="BB15" i="8"/>
  <c r="BB13" i="8"/>
  <c r="BB11" i="8"/>
  <c r="BB9" i="8"/>
  <c r="BB8" i="8"/>
  <c r="BA8" i="8"/>
  <c r="N31" i="6"/>
  <c r="N32" i="6"/>
  <c r="O36" i="26"/>
  <c r="L38" i="26"/>
  <c r="K31" i="6"/>
  <c r="B35" i="24"/>
  <c r="D34" i="24"/>
  <c r="AA11" i="10"/>
  <c r="AA10" i="10"/>
  <c r="AB6" i="10"/>
  <c r="AY31" i="8"/>
  <c r="AY32" i="8"/>
  <c r="BC6" i="8"/>
  <c r="BB29" i="8"/>
  <c r="BA29" i="8"/>
  <c r="AZ32" i="8"/>
  <c r="AZ31" i="8"/>
  <c r="AW33" i="8"/>
  <c r="E32" i="6"/>
  <c r="AX33" i="8"/>
  <c r="H32" i="6"/>
  <c r="B34" i="6"/>
  <c r="C35" i="24" l="1"/>
  <c r="D35" i="24" s="1"/>
  <c r="B36" i="24"/>
  <c r="B37" i="24" s="1"/>
  <c r="B38" i="24" s="1"/>
  <c r="I33" i="6"/>
  <c r="K33" i="6" s="1"/>
  <c r="C34" i="6"/>
  <c r="I34" i="6" s="1"/>
  <c r="D34" i="6"/>
  <c r="J34" i="6" s="1"/>
  <c r="G33" i="6"/>
  <c r="H33" i="6" s="1"/>
  <c r="M34" i="6"/>
  <c r="L34" i="6"/>
  <c r="M38" i="26"/>
  <c r="N38" i="26"/>
  <c r="BC18" i="8"/>
  <c r="BC20" i="8"/>
  <c r="BC25" i="8" s="1"/>
  <c r="BC22" i="8"/>
  <c r="BC27" i="8" s="1"/>
  <c r="BD18" i="8"/>
  <c r="BD23" i="8" s="1"/>
  <c r="BD20" i="8"/>
  <c r="BD25" i="8" s="1"/>
  <c r="BD22" i="8"/>
  <c r="BD27" i="8" s="1"/>
  <c r="BC19" i="8"/>
  <c r="BC24" i="8" s="1"/>
  <c r="BC21" i="8"/>
  <c r="BC26" i="8" s="1"/>
  <c r="BD19" i="8"/>
  <c r="BD24" i="8" s="1"/>
  <c r="BD21" i="8"/>
  <c r="BD26" i="8" s="1"/>
  <c r="BC23" i="8"/>
  <c r="AB7" i="10"/>
  <c r="AB8" i="10"/>
  <c r="BC9" i="8"/>
  <c r="BC11" i="8"/>
  <c r="BC13" i="8"/>
  <c r="BC15" i="8"/>
  <c r="BC17" i="8"/>
  <c r="BD9" i="8"/>
  <c r="BD11" i="8"/>
  <c r="BD13" i="8"/>
  <c r="BD15" i="8"/>
  <c r="BD17" i="8"/>
  <c r="BC10" i="8"/>
  <c r="BC12" i="8"/>
  <c r="BC14" i="8"/>
  <c r="BC16" i="8"/>
  <c r="BD10" i="8"/>
  <c r="BD12" i="8"/>
  <c r="BD14" i="8"/>
  <c r="BD16" i="8"/>
  <c r="BC28" i="8"/>
  <c r="BD28" i="8"/>
  <c r="BC8" i="8"/>
  <c r="BD8" i="8"/>
  <c r="O37" i="26"/>
  <c r="L39" i="26"/>
  <c r="AC6" i="10"/>
  <c r="AB10" i="10"/>
  <c r="AB11" i="10"/>
  <c r="BB31" i="8"/>
  <c r="AZ33" i="8"/>
  <c r="BA32" i="8"/>
  <c r="BA31" i="8"/>
  <c r="BE6" i="8"/>
  <c r="BD29" i="8"/>
  <c r="BC29" i="8"/>
  <c r="BB32" i="8"/>
  <c r="AY33" i="8"/>
  <c r="K32" i="6"/>
  <c r="E33" i="6"/>
  <c r="B35" i="6"/>
  <c r="C35" i="6" l="1"/>
  <c r="I35" i="6" s="1"/>
  <c r="D35" i="6"/>
  <c r="J35" i="6" s="1"/>
  <c r="F34" i="6"/>
  <c r="M35" i="6"/>
  <c r="L35" i="6"/>
  <c r="G34" i="6"/>
  <c r="M39" i="26"/>
  <c r="N39" i="26"/>
  <c r="BE18" i="8"/>
  <c r="BE23" i="8" s="1"/>
  <c r="BE20" i="8"/>
  <c r="BE25" i="8" s="1"/>
  <c r="BE22" i="8"/>
  <c r="BF18" i="8"/>
  <c r="BF23" i="8" s="1"/>
  <c r="BF20" i="8"/>
  <c r="BF25" i="8" s="1"/>
  <c r="BF22" i="8"/>
  <c r="BF27" i="8" s="1"/>
  <c r="BF19" i="8"/>
  <c r="BF24" i="8" s="1"/>
  <c r="BF21" i="8"/>
  <c r="BF26" i="8" s="1"/>
  <c r="BE19" i="8"/>
  <c r="BE24" i="8" s="1"/>
  <c r="BE21" i="8"/>
  <c r="BE26" i="8" s="1"/>
  <c r="BE27" i="8"/>
  <c r="AC7" i="10"/>
  <c r="AC8" i="10"/>
  <c r="BE9" i="8"/>
  <c r="BE11" i="8"/>
  <c r="BE13" i="8"/>
  <c r="BE15" i="8"/>
  <c r="BE17" i="8"/>
  <c r="BF9" i="8"/>
  <c r="BF11" i="8"/>
  <c r="BF13" i="8"/>
  <c r="BF15" i="8"/>
  <c r="BF17" i="8"/>
  <c r="BE10" i="8"/>
  <c r="BE12" i="8"/>
  <c r="BE14" i="8"/>
  <c r="BE16" i="8"/>
  <c r="BF16" i="8"/>
  <c r="BF14" i="8"/>
  <c r="BF12" i="8"/>
  <c r="BE28" i="8"/>
  <c r="BF10" i="8"/>
  <c r="BF28" i="8"/>
  <c r="BE8" i="8"/>
  <c r="BF8" i="8"/>
  <c r="N33" i="6"/>
  <c r="O38" i="26"/>
  <c r="L40" i="26"/>
  <c r="AC10" i="10"/>
  <c r="AD6" i="10"/>
  <c r="AC11" i="10"/>
  <c r="K34" i="6"/>
  <c r="BB33" i="8"/>
  <c r="BD32" i="8"/>
  <c r="BG6" i="8"/>
  <c r="BE29" i="8"/>
  <c r="BF29" i="8"/>
  <c r="BD31" i="8"/>
  <c r="BA33" i="8"/>
  <c r="BC32" i="8"/>
  <c r="BC31" i="8"/>
  <c r="E34" i="6"/>
  <c r="B36" i="6"/>
  <c r="H34" i="6" l="1"/>
  <c r="C36" i="6"/>
  <c r="F36" i="6" s="1"/>
  <c r="D36" i="6"/>
  <c r="G36" i="6" s="1"/>
  <c r="F35" i="6"/>
  <c r="M36" i="6"/>
  <c r="L36" i="6"/>
  <c r="G35" i="6"/>
  <c r="H35" i="6" s="1"/>
  <c r="M40" i="26"/>
  <c r="N40" i="26"/>
  <c r="BG19" i="8"/>
  <c r="BG21" i="8"/>
  <c r="BG26" i="8" s="1"/>
  <c r="BH19" i="8"/>
  <c r="BH24" i="8" s="1"/>
  <c r="BH21" i="8"/>
  <c r="BG18" i="8"/>
  <c r="BG23" i="8" s="1"/>
  <c r="BG20" i="8"/>
  <c r="BG25" i="8" s="1"/>
  <c r="BG22" i="8"/>
  <c r="BG27" i="8" s="1"/>
  <c r="BH18" i="8"/>
  <c r="BH23" i="8" s="1"/>
  <c r="BH20" i="8"/>
  <c r="BH25" i="8" s="1"/>
  <c r="BH22" i="8"/>
  <c r="BH27" i="8" s="1"/>
  <c r="BG24" i="8"/>
  <c r="BH26" i="8"/>
  <c r="AD8" i="10"/>
  <c r="AD7" i="10"/>
  <c r="BG10" i="8"/>
  <c r="BG12" i="8"/>
  <c r="BG14" i="8"/>
  <c r="BG16" i="8"/>
  <c r="BH10" i="8"/>
  <c r="BH12" i="8"/>
  <c r="BH14" i="8"/>
  <c r="BH16" i="8"/>
  <c r="BG9" i="8"/>
  <c r="BG11" i="8"/>
  <c r="BG13" i="8"/>
  <c r="BG15" i="8"/>
  <c r="BG17" i="8"/>
  <c r="BH9" i="8"/>
  <c r="BH11" i="8"/>
  <c r="BH13" i="8"/>
  <c r="BH15" i="8"/>
  <c r="BH17" i="8"/>
  <c r="BG28" i="8"/>
  <c r="BH28" i="8"/>
  <c r="BG8" i="8"/>
  <c r="BH8" i="8"/>
  <c r="N34" i="6"/>
  <c r="O39" i="26"/>
  <c r="L41" i="26"/>
  <c r="AE6" i="10"/>
  <c r="AD11" i="10"/>
  <c r="AD10" i="10"/>
  <c r="BE31" i="8"/>
  <c r="BF31" i="8"/>
  <c r="BD33" i="8"/>
  <c r="BF32" i="8"/>
  <c r="BE32" i="8"/>
  <c r="BI6" i="8"/>
  <c r="BG29" i="8"/>
  <c r="BH29" i="8"/>
  <c r="BC33" i="8"/>
  <c r="E35" i="6"/>
  <c r="B37" i="6"/>
  <c r="I36" i="6" l="1"/>
  <c r="D37" i="6"/>
  <c r="G37" i="6" s="1"/>
  <c r="C37" i="6"/>
  <c r="F37" i="6" s="1"/>
  <c r="M37" i="6"/>
  <c r="L37" i="6"/>
  <c r="I37" i="6"/>
  <c r="J36" i="6"/>
  <c r="M41" i="26"/>
  <c r="N41" i="26"/>
  <c r="BJ18" i="8"/>
  <c r="BJ23" i="8" s="1"/>
  <c r="BI19" i="8"/>
  <c r="BI24" i="8" s="1"/>
  <c r="BI21" i="8"/>
  <c r="BJ19" i="8"/>
  <c r="BJ24" i="8" s="1"/>
  <c r="BJ21" i="8"/>
  <c r="BJ26" i="8" s="1"/>
  <c r="BJ20" i="8"/>
  <c r="BJ25" i="8" s="1"/>
  <c r="BI18" i="8"/>
  <c r="BI23" i="8" s="1"/>
  <c r="BI20" i="8"/>
  <c r="BI25" i="8" s="1"/>
  <c r="BI22" i="8"/>
  <c r="BI27" i="8" s="1"/>
  <c r="BJ22" i="8"/>
  <c r="BJ27" i="8" s="1"/>
  <c r="BI26" i="8"/>
  <c r="AE8" i="10"/>
  <c r="AE7" i="10"/>
  <c r="BI10" i="8"/>
  <c r="BI12" i="8"/>
  <c r="BI14" i="8"/>
  <c r="BI16" i="8"/>
  <c r="BJ10" i="8"/>
  <c r="BJ12" i="8"/>
  <c r="BJ14" i="8"/>
  <c r="BJ16" i="8"/>
  <c r="BI9" i="8"/>
  <c r="BI11" i="8"/>
  <c r="BI13" i="8"/>
  <c r="BI15" i="8"/>
  <c r="BI17" i="8"/>
  <c r="BI28" i="8"/>
  <c r="BJ28" i="8"/>
  <c r="BJ17" i="8"/>
  <c r="BJ15" i="8"/>
  <c r="BJ13" i="8"/>
  <c r="BJ11" i="8"/>
  <c r="BJ9" i="8"/>
  <c r="BJ8" i="8"/>
  <c r="BI8" i="8"/>
  <c r="K35" i="6"/>
  <c r="N35" i="6"/>
  <c r="L42" i="26"/>
  <c r="O40" i="26"/>
  <c r="AE11" i="10"/>
  <c r="AF6" i="10"/>
  <c r="AE10" i="10"/>
  <c r="BE33" i="8"/>
  <c r="BH31" i="8"/>
  <c r="BH32" i="8"/>
  <c r="BF33" i="8"/>
  <c r="BG32" i="8"/>
  <c r="BK6" i="8"/>
  <c r="BJ29" i="8"/>
  <c r="BI29" i="8"/>
  <c r="BG31" i="8"/>
  <c r="E36" i="6"/>
  <c r="H36" i="6"/>
  <c r="B38" i="6"/>
  <c r="K36" i="6" l="1"/>
  <c r="C38" i="6"/>
  <c r="I38" i="6" s="1"/>
  <c r="D38" i="6"/>
  <c r="J38" i="6" s="1"/>
  <c r="J37" i="6"/>
  <c r="K37" i="6" s="1"/>
  <c r="M38" i="6"/>
  <c r="L38" i="6"/>
  <c r="M42" i="26"/>
  <c r="N42" i="26"/>
  <c r="BK18" i="8"/>
  <c r="BK23" i="8" s="1"/>
  <c r="BK20" i="8"/>
  <c r="BK22" i="8"/>
  <c r="BL18" i="8"/>
  <c r="BL20" i="8"/>
  <c r="BL25" i="8" s="1"/>
  <c r="BL22" i="8"/>
  <c r="BL27" i="8" s="1"/>
  <c r="BK19" i="8"/>
  <c r="BK24" i="8" s="1"/>
  <c r="BK21" i="8"/>
  <c r="BK26" i="8" s="1"/>
  <c r="BL19" i="8"/>
  <c r="BL24" i="8" s="1"/>
  <c r="BL21" i="8"/>
  <c r="BL26" i="8" s="1"/>
  <c r="BK25" i="8"/>
  <c r="BK27" i="8"/>
  <c r="BL23" i="8"/>
  <c r="AF8" i="10"/>
  <c r="AF7" i="10"/>
  <c r="BK9" i="8"/>
  <c r="BK11" i="8"/>
  <c r="BK13" i="8"/>
  <c r="BK15" i="8"/>
  <c r="BK17" i="8"/>
  <c r="BL9" i="8"/>
  <c r="BL11" i="8"/>
  <c r="BL13" i="8"/>
  <c r="BL15" i="8"/>
  <c r="BL17" i="8"/>
  <c r="BK10" i="8"/>
  <c r="BK12" i="8"/>
  <c r="BK14" i="8"/>
  <c r="BK16" i="8"/>
  <c r="BL10" i="8"/>
  <c r="BL12" i="8"/>
  <c r="BL14" i="8"/>
  <c r="BL16" i="8"/>
  <c r="BK28" i="8"/>
  <c r="BL28" i="8"/>
  <c r="BK8" i="8"/>
  <c r="BL8" i="8"/>
  <c r="N36" i="6"/>
  <c r="O41" i="26"/>
  <c r="AF11" i="10"/>
  <c r="AG6" i="10"/>
  <c r="AF10" i="10"/>
  <c r="BI31" i="8"/>
  <c r="BM6" i="8"/>
  <c r="BL29" i="8"/>
  <c r="BK29" i="8"/>
  <c r="BJ31" i="8"/>
  <c r="BI32" i="8"/>
  <c r="BH33" i="8"/>
  <c r="BJ32" i="8"/>
  <c r="BG33" i="8"/>
  <c r="E37" i="6"/>
  <c r="H37" i="6"/>
  <c r="F38" i="6" l="1"/>
  <c r="G38" i="6"/>
  <c r="BM18" i="8"/>
  <c r="BM20" i="8"/>
  <c r="BM25" i="8" s="1"/>
  <c r="BM22" i="8"/>
  <c r="BN18" i="8"/>
  <c r="BN23" i="8" s="1"/>
  <c r="BN20" i="8"/>
  <c r="BN22" i="8"/>
  <c r="BN27" i="8" s="1"/>
  <c r="BN21" i="8"/>
  <c r="BN26" i="8" s="1"/>
  <c r="BM19" i="8"/>
  <c r="BM24" i="8" s="1"/>
  <c r="BM21" i="8"/>
  <c r="BM26" i="8" s="1"/>
  <c r="BN19" i="8"/>
  <c r="BN24" i="8" s="1"/>
  <c r="BM23" i="8"/>
  <c r="BM27" i="8"/>
  <c r="BN25" i="8"/>
  <c r="AG8" i="10"/>
  <c r="AG7" i="10"/>
  <c r="BM9" i="8"/>
  <c r="BM11" i="8"/>
  <c r="BM13" i="8"/>
  <c r="BM15" i="8"/>
  <c r="BM17" i="8"/>
  <c r="BN9" i="8"/>
  <c r="BN11" i="8"/>
  <c r="BN13" i="8"/>
  <c r="BN15" i="8"/>
  <c r="BN17" i="8"/>
  <c r="BM10" i="8"/>
  <c r="BM12" i="8"/>
  <c r="BM14" i="8"/>
  <c r="BM16" i="8"/>
  <c r="BN16" i="8"/>
  <c r="BN14" i="8"/>
  <c r="BM28" i="8"/>
  <c r="BN12" i="8"/>
  <c r="BN28" i="8"/>
  <c r="BN10" i="8"/>
  <c r="BM8" i="8"/>
  <c r="BN8" i="8"/>
  <c r="N37" i="6"/>
  <c r="N38" i="6"/>
  <c r="O42" i="26"/>
  <c r="AG11" i="10"/>
  <c r="AG10" i="10"/>
  <c r="BL31" i="8"/>
  <c r="BK31" i="8"/>
  <c r="BM29" i="8"/>
  <c r="BN29" i="8"/>
  <c r="BK32" i="8"/>
  <c r="BI33" i="8"/>
  <c r="BL32" i="8"/>
  <c r="BJ33" i="8"/>
  <c r="E38" i="6"/>
  <c r="H38" i="6" l="1"/>
  <c r="G16" i="26"/>
  <c r="G8" i="26"/>
  <c r="G7" i="26"/>
  <c r="BL33" i="8"/>
  <c r="BN32" i="8"/>
  <c r="H16" i="26" s="1"/>
  <c r="BM32" i="8"/>
  <c r="BM31" i="8"/>
  <c r="F37" i="27" s="1"/>
  <c r="G34" i="27"/>
  <c r="F19" i="27"/>
  <c r="D25" i="27"/>
  <c r="F35" i="27"/>
  <c r="C8" i="27"/>
  <c r="H14" i="26"/>
  <c r="C24" i="27"/>
  <c r="C32" i="27"/>
  <c r="H13" i="27"/>
  <c r="E7" i="27"/>
  <c r="C12" i="27"/>
  <c r="C33" i="27"/>
  <c r="F14" i="27"/>
  <c r="C30" i="27"/>
  <c r="D22" i="27"/>
  <c r="F12" i="27"/>
  <c r="G31" i="27"/>
  <c r="D35" i="27"/>
  <c r="C19" i="27"/>
  <c r="D10" i="27"/>
  <c r="F26" i="27"/>
  <c r="I11" i="26"/>
  <c r="D26" i="27"/>
  <c r="C22" i="27"/>
  <c r="F9" i="27"/>
  <c r="E30" i="27"/>
  <c r="E22" i="27"/>
  <c r="C20" i="27"/>
  <c r="F23" i="27"/>
  <c r="H20" i="27"/>
  <c r="E17" i="27"/>
  <c r="C15" i="27"/>
  <c r="E15" i="27"/>
  <c r="E14" i="27"/>
  <c r="H33" i="27"/>
  <c r="E25" i="27"/>
  <c r="G13" i="27"/>
  <c r="G26" i="27"/>
  <c r="F29" i="27"/>
  <c r="D19" i="27"/>
  <c r="F30" i="27"/>
  <c r="I13" i="26"/>
  <c r="E12" i="27"/>
  <c r="H14" i="27"/>
  <c r="G15" i="27"/>
  <c r="C13" i="27"/>
  <c r="F24" i="27"/>
  <c r="H15" i="27"/>
  <c r="G10" i="27"/>
  <c r="D29" i="27"/>
  <c r="D33" i="27"/>
  <c r="H11" i="27"/>
  <c r="C28" i="27"/>
  <c r="D21" i="27"/>
  <c r="G35" i="27"/>
  <c r="C18" i="27"/>
  <c r="E16" i="27"/>
  <c r="H31" i="27"/>
  <c r="G14" i="26"/>
  <c r="E18" i="27"/>
  <c r="H36" i="27"/>
  <c r="E33" i="27"/>
  <c r="D12" i="27"/>
  <c r="C36" i="27"/>
  <c r="F11" i="27"/>
  <c r="G22" i="27"/>
  <c r="E32" i="27"/>
  <c r="D14" i="27"/>
  <c r="D34" i="27"/>
  <c r="H9" i="27"/>
  <c r="H35" i="27"/>
  <c r="G24" i="27"/>
  <c r="H9" i="26"/>
  <c r="G29" i="27"/>
  <c r="D27" i="27"/>
  <c r="E10" i="27"/>
  <c r="H23" i="27"/>
  <c r="C21" i="27"/>
  <c r="D8" i="27"/>
  <c r="G20" i="27"/>
  <c r="E28" i="27"/>
  <c r="I7" i="26"/>
  <c r="D9" i="27"/>
  <c r="C35" i="27"/>
  <c r="C25" i="27"/>
  <c r="E29" i="27"/>
  <c r="F17" i="27"/>
  <c r="D17" i="27"/>
  <c r="F16" i="27"/>
  <c r="H32" i="27"/>
  <c r="F36" i="27"/>
  <c r="H7" i="27"/>
  <c r="E26" i="27"/>
  <c r="H8" i="27"/>
  <c r="F27" i="27"/>
  <c r="G19" i="27"/>
  <c r="G16" i="27"/>
  <c r="C34" i="27"/>
  <c r="G33" i="27"/>
  <c r="G8" i="27"/>
  <c r="F15" i="27"/>
  <c r="E9" i="27"/>
  <c r="C11" i="27"/>
  <c r="H24" i="27"/>
  <c r="F22" i="27"/>
  <c r="D18" i="27"/>
  <c r="H27" i="27"/>
  <c r="G27" i="27"/>
  <c r="D30" i="27"/>
  <c r="E23" i="27"/>
  <c r="D11" i="27"/>
  <c r="E34" i="27"/>
  <c r="G30" i="27"/>
  <c r="G25" i="27"/>
  <c r="E27" i="27"/>
  <c r="G21" i="27"/>
  <c r="D15" i="27"/>
  <c r="G7" i="27"/>
  <c r="H25" i="27"/>
  <c r="F18" i="27"/>
  <c r="F32" i="27"/>
  <c r="G23" i="27"/>
  <c r="H7" i="26"/>
  <c r="G12" i="27"/>
  <c r="H13" i="26"/>
  <c r="C26" i="27"/>
  <c r="D31" i="27"/>
  <c r="G28" i="27"/>
  <c r="H19" i="27"/>
  <c r="I14" i="26"/>
  <c r="F34" i="27"/>
  <c r="C10" i="27"/>
  <c r="E31" i="27"/>
  <c r="E36" i="27"/>
  <c r="C27" i="27"/>
  <c r="C17" i="27"/>
  <c r="G15" i="26"/>
  <c r="F13" i="27"/>
  <c r="H26" i="27"/>
  <c r="E35" i="27"/>
  <c r="F8" i="27"/>
  <c r="H22" i="27"/>
  <c r="E11" i="27"/>
  <c r="E19" i="27"/>
  <c r="H29" i="27"/>
  <c r="G18" i="27"/>
  <c r="G9" i="27"/>
  <c r="D13" i="27"/>
  <c r="F10" i="27"/>
  <c r="F28" i="27"/>
  <c r="G10" i="26"/>
  <c r="I12" i="26"/>
  <c r="F31" i="27"/>
  <c r="D20" i="27"/>
  <c r="E20" i="27"/>
  <c r="C9" i="27"/>
  <c r="H10" i="26"/>
  <c r="G13" i="26"/>
  <c r="H12" i="26"/>
  <c r="G12" i="26"/>
  <c r="H28" i="27"/>
  <c r="F25" i="27"/>
  <c r="H8" i="26"/>
  <c r="D32" i="27"/>
  <c r="F21" i="27"/>
  <c r="I8" i="26"/>
  <c r="F20" i="27"/>
  <c r="D23" i="27"/>
  <c r="I10" i="26"/>
  <c r="C16" i="27"/>
  <c r="D7" i="27"/>
  <c r="D28" i="27"/>
  <c r="E8" i="27"/>
  <c r="H18" i="27"/>
  <c r="H16" i="27"/>
  <c r="C14" i="27"/>
  <c r="H12" i="27"/>
  <c r="H17" i="27"/>
  <c r="E13" i="27"/>
  <c r="H15" i="26"/>
  <c r="I9" i="26"/>
  <c r="H21" i="27"/>
  <c r="C29" i="27"/>
  <c r="C23" i="27"/>
  <c r="G17" i="27"/>
  <c r="H30" i="27"/>
  <c r="D16" i="27"/>
  <c r="C31" i="27"/>
  <c r="H34" i="27"/>
  <c r="E24" i="27"/>
  <c r="H10" i="27"/>
  <c r="H11" i="26"/>
  <c r="G11" i="26"/>
  <c r="F33" i="27"/>
  <c r="G32" i="27"/>
  <c r="G9" i="26"/>
  <c r="G11" i="27"/>
  <c r="G14" i="27"/>
  <c r="E21" i="27"/>
  <c r="D24" i="27"/>
  <c r="D36" i="27"/>
  <c r="BK33" i="8"/>
  <c r="G36" i="27" s="1"/>
  <c r="BN31" i="8"/>
  <c r="K38" i="6"/>
  <c r="I15" i="26" l="1"/>
  <c r="C37" i="27"/>
  <c r="D37" i="27"/>
  <c r="BM33" i="8"/>
  <c r="I16" i="26" s="1"/>
  <c r="BN33" i="8"/>
  <c r="H37" i="27" s="1"/>
  <c r="E37" i="27" l="1"/>
  <c r="G37" i="27"/>
  <c r="C33" i="8"/>
  <c r="C31" i="8"/>
  <c r="C7" i="27"/>
  <c r="C32" i="8"/>
  <c r="F7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48C942-DD56-4217-A5DF-E2554418F7A0}" keepAlive="1" name="Query - HDBL" description="Connection to the 'HDBL' query in the workbook." type="5" refreshedVersion="7" background="1" saveData="1">
    <dbPr connection="Provider=Microsoft.Mashup.OleDb.1;Data Source=$Workbook$;Location=HDBL;Extended Properties=&quot;&quot;" command="SELECT * FROM [HDBL]"/>
  </connection>
  <connection id="2" xr16:uid="{700DAA7B-0D55-4A6C-8AB6-BB5FFB2E18BD}" keepAlive="1" name="Query - HDBL&amp;NTL Chi tiết" description="Connection to the 'HDBL&amp;NTL Chi tiết' query in the workbook." type="5" refreshedVersion="7" background="1" saveData="1">
    <dbPr connection="Provider=Microsoft.Mashup.OleDb.1;Data Source=$Workbook$;Location=HDBL&amp;NTL Chi tiết;Extended Properties=&quot;&quot;" command="SELECT * FROM [HDBL&amp;NTL Chi tiết]"/>
  </connection>
  <connection id="3" xr16:uid="{B6E84F14-1193-44BF-88F1-377EA528638F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D2D21351-D7CF-45BC-BE4A-62C58DDE8C96}" name="WorksheetConnection_Hệ thống vận hành cửa hàng.xlsm!HDBL" type="102" refreshedVersion="7" minRefreshableVersion="5">
    <extLst>
      <ext xmlns:x15="http://schemas.microsoft.com/office/spreadsheetml/2010/11/main" uri="{DE250136-89BD-433C-8126-D09CA5730AF9}">
        <x15:connection id="HDBL">
          <x15:rangePr sourceName="_xlcn.WorksheetConnection_Hệthốngvậnhànhcửahàng.xlsmHDBL1"/>
        </x15:connection>
      </ext>
    </extLst>
  </connection>
  <connection id="5" xr16:uid="{FF3405B4-DA9B-44F6-BC7C-CD87C55AFB92}" name="WorksheetConnection_Hệ thống vận hành cửa hàng.xlsm!HDBL_NTL_Chi_tiết" type="102" refreshedVersion="7" minRefreshableVersion="5">
    <extLst>
      <ext xmlns:x15="http://schemas.microsoft.com/office/spreadsheetml/2010/11/main" uri="{DE250136-89BD-433C-8126-D09CA5730AF9}">
        <x15:connection id="HDBL_NTL_Chi_tiết">
          <x15:rangePr sourceName="_xlcn.WorksheetConnection_Hệthốngvậnhànhcửahàng.xlsmHDBL_NTL_Chi_tiết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4">
    <s v="ThisWorkbookDataModel"/>
    <s v="{[HDBL_NTL_Chi_tiết].[GIỚI TÍNH].&amp;[Nam]}"/>
    <s v="{[HDBL_NTL_Chi_tiết].[GIỚI TÍNH].&amp;[Nữ]}"/>
    <s v="{[HDBL_NTL_Chi_tiết].[GIỚI TÍNH].&amp;[Bé gái],[HDBL_NTL_Chi_tiết].[GIỚI TÍNH].&amp;[Bé trai]}"/>
  </metadataStrings>
  <mdxMetadata count="3">
    <mdx n="0" f="s">
      <ms ns="1" c="0"/>
    </mdx>
    <mdx n="0" f="s">
      <ms ns="2" c="0"/>
    </mdx>
    <mdx n="0" f="s">
      <ms ns="3" c="0"/>
    </mdx>
  </mdx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<sst xmlns="http://schemas.openxmlformats.org/spreadsheetml/2006/main" count="23578" uniqueCount="3673">
  <si>
    <t>CHI NHÁNH</t>
  </si>
  <si>
    <t>NGÀY HĐ</t>
  </si>
  <si>
    <t>SỐ HĐ</t>
  </si>
  <si>
    <t>MÃ KHÁCH 2</t>
  </si>
  <si>
    <t>TÊN KHÁCH</t>
  </si>
  <si>
    <t>MÃ HÀNG</t>
  </si>
  <si>
    <t>TÊN HÀNG</t>
  </si>
  <si>
    <t>GIỚI TÍNH</t>
  </si>
  <si>
    <t>NHÓM HÀNG</t>
  </si>
  <si>
    <t>THƯƠNG HIỆU</t>
  </si>
  <si>
    <t>KÍCH CỠ</t>
  </si>
  <si>
    <t>MÀU SẮC</t>
  </si>
  <si>
    <t>DÒNG HÀNG</t>
  </si>
  <si>
    <t>KẾT CẤU</t>
  </si>
  <si>
    <t>BỘ SƯU TẬP</t>
  </si>
  <si>
    <t>SL BÁN</t>
  </si>
  <si>
    <t>SL TRẢ LẠI</t>
  </si>
  <si>
    <t>GIÁ</t>
  </si>
  <si>
    <t>THÀNH TIỀN BÁN</t>
  </si>
  <si>
    <t>THÀNH TIỀN NTL</t>
  </si>
  <si>
    <t>HẠNG KHÁCH</t>
  </si>
  <si>
    <t>TOKYOLIFE Tam Điệp</t>
  </si>
  <si>
    <t>Nữ</t>
  </si>
  <si>
    <t>Thời trang BASIC</t>
  </si>
  <si>
    <t>TOKYOBASIC</t>
  </si>
  <si>
    <t>Size L</t>
  </si>
  <si>
    <t>Phần dưới</t>
  </si>
  <si>
    <t>Quần Jeans</t>
  </si>
  <si>
    <t>Khách Lẻ</t>
  </si>
  <si>
    <t>Đồ dùng gia đình</t>
  </si>
  <si>
    <t>TOKYOLIFE</t>
  </si>
  <si>
    <t>20ml</t>
  </si>
  <si>
    <t>Tinh Dầu</t>
  </si>
  <si>
    <t>Tinh dầu</t>
  </si>
  <si>
    <t>IN THE NOW</t>
  </si>
  <si>
    <t>Size S</t>
  </si>
  <si>
    <t>Phần trên</t>
  </si>
  <si>
    <t>Xuân Hè</t>
  </si>
  <si>
    <t>Thời trang SMART</t>
  </si>
  <si>
    <t>Túi bán hàng</t>
  </si>
  <si>
    <t>#NA</t>
  </si>
  <si>
    <t>Nam</t>
  </si>
  <si>
    <t>Size XL</t>
  </si>
  <si>
    <t>Quanh năm</t>
  </si>
  <si>
    <t>Phụ kiện</t>
  </si>
  <si>
    <t>Giày dép</t>
  </si>
  <si>
    <t>Đen</t>
  </si>
  <si>
    <t>Giày thể thao</t>
  </si>
  <si>
    <t>Dụng cụ làm đẹp</t>
  </si>
  <si>
    <t>Mixed</t>
  </si>
  <si>
    <t>AppMember</t>
  </si>
  <si>
    <t>Mỹ phẩm</t>
  </si>
  <si>
    <t>Áo T-Shirt</t>
  </si>
  <si>
    <t>Đồ dùng cá nhân</t>
  </si>
  <si>
    <t>Vệ sinh cá nhân</t>
  </si>
  <si>
    <t>Unisex</t>
  </si>
  <si>
    <t>Tokyohome</t>
  </si>
  <si>
    <t>Phụ kiện khác</t>
  </si>
  <si>
    <t>Trẻ em</t>
  </si>
  <si>
    <t>Ghi</t>
  </si>
  <si>
    <t>Mix</t>
  </si>
  <si>
    <t>Bộ</t>
  </si>
  <si>
    <t>Bé gái</t>
  </si>
  <si>
    <t>Trắng</t>
  </si>
  <si>
    <t>Đồ lót</t>
  </si>
  <si>
    <t>Bé trai</t>
  </si>
  <si>
    <t>Xanh da trời</t>
  </si>
  <si>
    <t>Size 130</t>
  </si>
  <si>
    <t>Nhà bếp</t>
  </si>
  <si>
    <t>Phụ kiện theo mùa</t>
  </si>
  <si>
    <t>Tất chân</t>
  </si>
  <si>
    <t>Size M</t>
  </si>
  <si>
    <t>Xanh</t>
  </si>
  <si>
    <t>Túi ví balo</t>
  </si>
  <si>
    <t>Túi</t>
  </si>
  <si>
    <t>Ba lô</t>
  </si>
  <si>
    <t>Gối chữ U</t>
  </si>
  <si>
    <t>Xanh lá cây</t>
  </si>
  <si>
    <t>INOMATA</t>
  </si>
  <si>
    <t>Hồng</t>
  </si>
  <si>
    <t>Áo Bra</t>
  </si>
  <si>
    <t>Thời trang ACTIVE</t>
  </si>
  <si>
    <t>Đinh Thị Thùy</t>
  </si>
  <si>
    <t>Size 32</t>
  </si>
  <si>
    <t>Ngày</t>
  </si>
  <si>
    <t>Hóa đơn tích lũy</t>
  </si>
  <si>
    <t>Khách không cho thông tin</t>
  </si>
  <si>
    <t>Số lượng bill</t>
  </si>
  <si>
    <t>Trung bình bill</t>
  </si>
  <si>
    <t>Nhân viên</t>
  </si>
  <si>
    <t>Doanh số</t>
  </si>
  <si>
    <t>Vũ Thùy Trang</t>
  </si>
  <si>
    <t>Giờ</t>
  </si>
  <si>
    <t>Ca sáng</t>
  </si>
  <si>
    <t>Ca chiều</t>
  </si>
  <si>
    <t>Tầng 1</t>
  </si>
  <si>
    <t>Tầng 2</t>
  </si>
  <si>
    <t>Thời trang đồ tập</t>
  </si>
  <si>
    <t>Tầng 3</t>
  </si>
  <si>
    <t>All</t>
  </si>
  <si>
    <t>MÃ NV</t>
  </si>
  <si>
    <t>Họ và tên</t>
  </si>
  <si>
    <t>Vị trí</t>
  </si>
  <si>
    <t>HÌNH THỨC</t>
  </si>
  <si>
    <t>NGÀY VÀO LÀM</t>
  </si>
  <si>
    <t>Tổng cộng</t>
  </si>
  <si>
    <t>Tổng ca làm việc tháng</t>
  </si>
  <si>
    <t>CT</t>
  </si>
  <si>
    <t>Mã nv</t>
  </si>
  <si>
    <t>NHÂN VIÊN</t>
  </si>
  <si>
    <t>TARGET</t>
  </si>
  <si>
    <t>TARGET NGÀY</t>
  </si>
  <si>
    <t>DOANH SỐ</t>
  </si>
  <si>
    <t>TỶ LỆ ĐẠT</t>
  </si>
  <si>
    <t>CÒN THIẾU</t>
  </si>
  <si>
    <t>Mức 80%</t>
  </si>
  <si>
    <t>Mức 100%</t>
  </si>
  <si>
    <t>Cửa Hàng</t>
  </si>
  <si>
    <t>Full</t>
  </si>
  <si>
    <t>Phạm Thị Hằng</t>
  </si>
  <si>
    <t>CSKH</t>
  </si>
  <si>
    <t>s</t>
  </si>
  <si>
    <t>c</t>
  </si>
  <si>
    <t xml:space="preserve"> </t>
  </si>
  <si>
    <t>Dây lưng</t>
  </si>
  <si>
    <t>Quần Leggings</t>
  </si>
  <si>
    <t>Be</t>
  </si>
  <si>
    <t>Tím than</t>
  </si>
  <si>
    <t>Đồ chơi nhồi bông</t>
  </si>
  <si>
    <t>Size 100</t>
  </si>
  <si>
    <t>Cốc</t>
  </si>
  <si>
    <t>Kính phân cực</t>
  </si>
  <si>
    <t>TOKYOSECRET</t>
  </si>
  <si>
    <t>Đen-03</t>
  </si>
  <si>
    <t>Áo sơ mi</t>
  </si>
  <si>
    <t>OKAMURA</t>
  </si>
  <si>
    <t>Giày thời trang</t>
  </si>
  <si>
    <t>Giày cao gót</t>
  </si>
  <si>
    <t>Tinh dầu Sả Chanh 20ml</t>
  </si>
  <si>
    <t>Nước rửa bát</t>
  </si>
  <si>
    <t>Size 110</t>
  </si>
  <si>
    <t>Đèn xông tinh dầu</t>
  </si>
  <si>
    <t>Kính thời trang</t>
  </si>
  <si>
    <t>Freesize</t>
  </si>
  <si>
    <t>Vàng</t>
  </si>
  <si>
    <t>Ví</t>
  </si>
  <si>
    <t>8691275850227</t>
  </si>
  <si>
    <t>Bông tẩy trang Jomi 120 miếng</t>
  </si>
  <si>
    <t>Jomi</t>
  </si>
  <si>
    <t>Quần lót</t>
  </si>
  <si>
    <t>Thu Đông</t>
  </si>
  <si>
    <t>Sữa tắm</t>
  </si>
  <si>
    <t>Size 30</t>
  </si>
  <si>
    <t>Dép nhựa thời trang</t>
  </si>
  <si>
    <t>Quần boxers</t>
  </si>
  <si>
    <t>Target</t>
  </si>
  <si>
    <t>TB ngày</t>
  </si>
  <si>
    <t>MA 80</t>
  </si>
  <si>
    <t>MA 100</t>
  </si>
  <si>
    <t>Số lượng</t>
  </si>
  <si>
    <t>Giờ lập</t>
  </si>
  <si>
    <t>NGÀY</t>
  </si>
  <si>
    <t>SỐ CT</t>
  </si>
  <si>
    <t>MÃ KH 2</t>
  </si>
  <si>
    <t>TÊN KH</t>
  </si>
  <si>
    <t>SỐ LƯỢNG</t>
  </si>
  <si>
    <t>CỘNG</t>
  </si>
  <si>
    <t>G.GIÁ</t>
  </si>
  <si>
    <t>TỔNG CỘNG</t>
  </si>
  <si>
    <t>TIỀN TÍCH LŨY</t>
  </si>
  <si>
    <t>TÍCH LŨY HĐ</t>
  </si>
  <si>
    <t>TRỪ TÍCH LŨY</t>
  </si>
  <si>
    <t>PHẢI THU</t>
  </si>
  <si>
    <t>DT CỬA HÀNG</t>
  </si>
  <si>
    <t>CÒN LẠI</t>
  </si>
  <si>
    <t>NGÀY LẬP</t>
  </si>
  <si>
    <t>NHÓM KHÁCH</t>
  </si>
  <si>
    <t>Bộ quần áo</t>
  </si>
  <si>
    <t>Dầu gội</t>
  </si>
  <si>
    <t>Xanh-04</t>
  </si>
  <si>
    <t>Công cụ khuếch tán</t>
  </si>
  <si>
    <t>Phụ kiện tóc</t>
  </si>
  <si>
    <t>Ghi nhạt</t>
  </si>
  <si>
    <t>Bốn mùa</t>
  </si>
  <si>
    <t>Dép</t>
  </si>
  <si>
    <t>TOKYOCARE</t>
  </si>
  <si>
    <t>Trang sức</t>
  </si>
  <si>
    <t>TOKYOGIFT</t>
  </si>
  <si>
    <t>Khuyên tai</t>
  </si>
  <si>
    <t>Xanh rêu</t>
  </si>
  <si>
    <t>TS1-00102</t>
  </si>
  <si>
    <t>Túi vải TL 450 x 550</t>
  </si>
  <si>
    <t>Tinh dầu Lá Quế 20ml</t>
  </si>
  <si>
    <t>Bình giữ nhiệt</t>
  </si>
  <si>
    <t>Unicharm</t>
  </si>
  <si>
    <t>TS1-00103</t>
  </si>
  <si>
    <t>Túi vải TL 310 x 400</t>
  </si>
  <si>
    <t>Dép sục</t>
  </si>
  <si>
    <t>Đồ trang trí</t>
  </si>
  <si>
    <t>Xanh-02</t>
  </si>
  <si>
    <t>Row Labels</t>
  </si>
  <si>
    <t>Grand Total</t>
  </si>
  <si>
    <t>4983435734909</t>
  </si>
  <si>
    <t>Tăm chỉ kẻ răng DP-AFP 90BN Okamura (90 cây)</t>
  </si>
  <si>
    <t>Size 36</t>
  </si>
  <si>
    <t>Size 80B</t>
  </si>
  <si>
    <t>TỐP 10 KẾT CẤU</t>
  </si>
  <si>
    <t>(Multiple Items)</t>
  </si>
  <si>
    <t>Tốp 3 Theo giới tính</t>
  </si>
  <si>
    <t>TỐP 10 TÊN HÀNG</t>
  </si>
  <si>
    <t>DOANH THU THEO NGÀY</t>
  </si>
  <si>
    <t>Quần Khakis</t>
  </si>
  <si>
    <t>Thu đông 2020</t>
  </si>
  <si>
    <t>Size 36-37</t>
  </si>
  <si>
    <t>Nước hoa</t>
  </si>
  <si>
    <t>Tầng bán hàng</t>
  </si>
  <si>
    <t>App</t>
  </si>
  <si>
    <t>Ms Thu</t>
  </si>
  <si>
    <t>Đinh Thị Thu Hà</t>
  </si>
  <si>
    <t>Loại hóa đơn</t>
  </si>
  <si>
    <t>Dầu xả</t>
  </si>
  <si>
    <t>Quần Jeans Nữ dáng ôm E9JEA007H</t>
  </si>
  <si>
    <t>Son dưỡng</t>
  </si>
  <si>
    <t>Dụng cụ khác</t>
  </si>
  <si>
    <t>Khẩu trang</t>
  </si>
  <si>
    <t>Size 28</t>
  </si>
  <si>
    <t>Gel tẩy tế bào da chết Rosette cho mọi loại da 120g</t>
  </si>
  <si>
    <t xml:space="preserve">Rosette </t>
  </si>
  <si>
    <t>Tẩy da chết</t>
  </si>
  <si>
    <t>50cm</t>
  </si>
  <si>
    <t>Đồ mặc nhà</t>
  </si>
  <si>
    <t>Áo ba lỗ</t>
  </si>
  <si>
    <t>SUNSTOP</t>
  </si>
  <si>
    <t>Tinh dầu Cam Ngọt 20ml</t>
  </si>
  <si>
    <t>40 cm</t>
  </si>
  <si>
    <t>Tinh dầu Vỏ Chanh 10ml</t>
  </si>
  <si>
    <t>10ml</t>
  </si>
  <si>
    <t>Kaki</t>
  </si>
  <si>
    <t>Tinh dầu Sả Chanh 50ml</t>
  </si>
  <si>
    <t>50ml</t>
  </si>
  <si>
    <t>Top 10 kết cấu</t>
  </si>
  <si>
    <t>Xanh lá</t>
  </si>
  <si>
    <t>Quần ống rộng</t>
  </si>
  <si>
    <t>30x30cm</t>
  </si>
  <si>
    <t>YEJIMIIN</t>
  </si>
  <si>
    <t>Băng vệ sinh</t>
  </si>
  <si>
    <t>1567064</t>
  </si>
  <si>
    <t>Ms Huyền</t>
  </si>
  <si>
    <t>1607567</t>
  </si>
  <si>
    <t>Chi Đinh</t>
  </si>
  <si>
    <t>1594230</t>
  </si>
  <si>
    <t>Ms.phương</t>
  </si>
  <si>
    <t>1956765</t>
  </si>
  <si>
    <t>Nguyễn Ngọc Bảo Uyên</t>
  </si>
  <si>
    <t>Xanh dương</t>
  </si>
  <si>
    <t>Quần Leggings lửng Nữ M9ACP500H</t>
  </si>
  <si>
    <t>6.5cm x 5.5cm x 22.5cm/500ml</t>
  </si>
  <si>
    <t>Thực phẩm/Đồ uống</t>
  </si>
  <si>
    <t>100g</t>
  </si>
  <si>
    <t>Áo Bra Nữ không gọng đai lưng bản to S9BRA030H</t>
  </si>
  <si>
    <t>Da</t>
  </si>
  <si>
    <t>Tất chân nam cổ ngắn Pack 3 I7SOK238H</t>
  </si>
  <si>
    <t>Dây buộc tóc nữ Q9HRB020H</t>
  </si>
  <si>
    <t>Khẩu trang 3D Virus Block 5 chiếc</t>
  </si>
  <si>
    <t>Áo ba lỗ kháng khuẩn Nam gói 2chiếc H1/I7TTP001F</t>
  </si>
  <si>
    <t>Nước rửa chén Siêu sạch Tinh chất bạc hà TokyoHome 1,000g</t>
  </si>
  <si>
    <t>1kg</t>
  </si>
  <si>
    <t>J'white</t>
  </si>
  <si>
    <t>C2ESO015-0122</t>
  </si>
  <si>
    <t>Chân váy</t>
  </si>
  <si>
    <t>Nguyễn Thị Kiều Thu</t>
  </si>
  <si>
    <t>Lại Thị Thùy Linh</t>
  </si>
  <si>
    <t>MS HƯƠNG</t>
  </si>
  <si>
    <t>Mặt nạ tinh chất Collagen &amp; trà xanh J'white</t>
  </si>
  <si>
    <t>Mặt nạ</t>
  </si>
  <si>
    <t>P2EOH806G-001</t>
  </si>
  <si>
    <t>Đèn xông tinh dầu P2EOH806G</t>
  </si>
  <si>
    <t>Đầm</t>
  </si>
  <si>
    <t>Quần đùi</t>
  </si>
  <si>
    <t>Tím đậm</t>
  </si>
  <si>
    <t>Ms Loan</t>
  </si>
  <si>
    <t xml:space="preserve">Lip Ice </t>
  </si>
  <si>
    <t>Tự nhiên</t>
  </si>
  <si>
    <t>Quần mặc trong váy</t>
  </si>
  <si>
    <t>Kính mắt</t>
  </si>
  <si>
    <t>E8EYC100G-001</t>
  </si>
  <si>
    <t>Túi đựng kính (kèm khăn) E8EYC100G</t>
  </si>
  <si>
    <t>18*9*0.5 cm</t>
  </si>
  <si>
    <t>Túi đựng kính</t>
  </si>
  <si>
    <t>Xuân hè 2020</t>
  </si>
  <si>
    <t>Nhà tắm</t>
  </si>
  <si>
    <t>Size 42-43</t>
  </si>
  <si>
    <t>Chậu</t>
  </si>
  <si>
    <t>1655704</t>
  </si>
  <si>
    <t>Anh Thoan</t>
  </si>
  <si>
    <t>Chị Dung</t>
  </si>
  <si>
    <t>Xanh biển</t>
  </si>
  <si>
    <t>Bình nước</t>
  </si>
  <si>
    <t>Sum of Doanh số</t>
  </si>
  <si>
    <t>Sum of Số lượng</t>
  </si>
  <si>
    <t>Tháng 2</t>
  </si>
  <si>
    <t>2090698</t>
  </si>
  <si>
    <t>Phạm Thị Hoa</t>
  </si>
  <si>
    <t>C Thảo</t>
  </si>
  <si>
    <t>1614552</t>
  </si>
  <si>
    <t>Trần Thị Thúy</t>
  </si>
  <si>
    <t>951698</t>
  </si>
  <si>
    <t>160760</t>
  </si>
  <si>
    <t>Phạm Lan Anh</t>
  </si>
  <si>
    <t>822892</t>
  </si>
  <si>
    <t>Nghiêm Thị Thơm</t>
  </si>
  <si>
    <t>Khẩu trang chống nắng</t>
  </si>
  <si>
    <t>450g</t>
  </si>
  <si>
    <t>H2I7SOK238H01</t>
  </si>
  <si>
    <t>Quần Shorts</t>
  </si>
  <si>
    <t>4580667070029-0124</t>
  </si>
  <si>
    <t>Sunstop</t>
  </si>
  <si>
    <t>Áo khoác chống nắng</t>
  </si>
  <si>
    <t>4983435201234</t>
  </si>
  <si>
    <t>Xanh ghi</t>
  </si>
  <si>
    <t>Q9HRB020H-001</t>
  </si>
  <si>
    <t>Ghi-hồng</t>
  </si>
  <si>
    <t>Áo T-Shirt Nam cổ tròn ngắn tay I7TSH516I</t>
  </si>
  <si>
    <t>H2I9SOK231H01</t>
  </si>
  <si>
    <t>Tất chân nữ cổ ngắn Pack 3 I9SOK231H</t>
  </si>
  <si>
    <t>Áo T-Shirt Nam E7TSH017G</t>
  </si>
  <si>
    <t>Trắng-01</t>
  </si>
  <si>
    <t>Ô</t>
  </si>
  <si>
    <t>7.8*7.8*15.5cm/400ml</t>
  </si>
  <si>
    <t>Áo khoác chống nắng UV Master Nữ dáng dài F9UVC011I</t>
  </si>
  <si>
    <t>Xanh da trời-09</t>
  </si>
  <si>
    <t>Ba lô thời trang chống nước I8BPK004G</t>
  </si>
  <si>
    <t>Quần Shorts Nam cạp chun M7SHP002G</t>
  </si>
  <si>
    <t>Áo T-Shirt Nam E7TSH040G</t>
  </si>
  <si>
    <t>98*26 cm</t>
  </si>
  <si>
    <t>Chậu nhựa Leaf 3.5l-2102</t>
  </si>
  <si>
    <t>4905596210283</t>
  </si>
  <si>
    <t>Áo T-Shirt Nữ E9TSH011G</t>
  </si>
  <si>
    <t>Xanh nước biển-10</t>
  </si>
  <si>
    <t>Áo ba lỗ kháng khuẩn Nam gói 2chiếc I7TTP003F</t>
  </si>
  <si>
    <t>Ghi-12</t>
  </si>
  <si>
    <t>Q2BOD004H-0124</t>
  </si>
  <si>
    <t>Gel tắm RESORT &amp; SPA Bergamot Toscana</t>
  </si>
  <si>
    <t>Đồ tập</t>
  </si>
  <si>
    <t>H1I9SOK237H01</t>
  </si>
  <si>
    <t>Tất chân nữ cổ ngắn Pack 5 I9SOK237H</t>
  </si>
  <si>
    <t>Chân váy Bé gái E4SKR003I</t>
  </si>
  <si>
    <t>Xanh denim đậm</t>
  </si>
  <si>
    <t>Quần Shorts Khaki Nữ I923-087E</t>
  </si>
  <si>
    <t>Áo ba lỗ kháng khuẩn Nam gói 2chiếc I7TTP002F</t>
  </si>
  <si>
    <t>4905596118060</t>
  </si>
  <si>
    <t>Cốc nhựa có quai Folio-1180</t>
  </si>
  <si>
    <t>Chân váy chống nắng</t>
  </si>
  <si>
    <t>Q9HRB020H-004</t>
  </si>
  <si>
    <t>141643</t>
  </si>
  <si>
    <t>TRẦN THỊ PHƯƠNG</t>
  </si>
  <si>
    <t>2276065</t>
  </si>
  <si>
    <t>TRẦN XUÂN ĐIỆP</t>
  </si>
  <si>
    <t>1717966</t>
  </si>
  <si>
    <t>Nguyễn Thị Thúy Hà</t>
  </si>
  <si>
    <t>1844671</t>
  </si>
  <si>
    <t>CÔ LY</t>
  </si>
  <si>
    <t>Thời trang ĐỒ LÓT</t>
  </si>
  <si>
    <t>Ghi-13</t>
  </si>
  <si>
    <t>Thời trang NOW</t>
  </si>
  <si>
    <t>UVMWM002G-001</t>
  </si>
  <si>
    <t>Khẩu trang chống nắng UV Master Nữ gói 2chiếc UVM-WM002G</t>
  </si>
  <si>
    <t>H1I7TTP001F-001</t>
  </si>
  <si>
    <t>C2ESO600-0322</t>
  </si>
  <si>
    <t>P8UMB017H-001</t>
  </si>
  <si>
    <t>Ô thời trang chống tia UV P8UMB017H</t>
  </si>
  <si>
    <t>I923-087E-011</t>
  </si>
  <si>
    <t>E9JEA007H-003</t>
  </si>
  <si>
    <t>Quần lót Nữ gói 3chiếc S9UND021H</t>
  </si>
  <si>
    <t>F9UVJ062I-007</t>
  </si>
  <si>
    <t>Áo khoác chống nắng UV Cut Nữ mũ liền F9UVJ062I</t>
  </si>
  <si>
    <t>Hồng-15</t>
  </si>
  <si>
    <t>Áo T-Shirt Nam E7TSH032G</t>
  </si>
  <si>
    <t>E4SKR003I-008</t>
  </si>
  <si>
    <t>MS CHI</t>
  </si>
  <si>
    <t>461881</t>
  </si>
  <si>
    <t>Chị Thảo</t>
  </si>
  <si>
    <t>1606096</t>
  </si>
  <si>
    <t>Ms Dương</t>
  </si>
  <si>
    <t>Chị Liên</t>
  </si>
  <si>
    <t>A Đạt</t>
  </si>
  <si>
    <t>Ms Huệ</t>
  </si>
  <si>
    <t>1565374</t>
  </si>
  <si>
    <t>457661</t>
  </si>
  <si>
    <t>Ms Trang</t>
  </si>
  <si>
    <t>1569139</t>
  </si>
  <si>
    <t>Trâng Văn Thoan</t>
  </si>
  <si>
    <t>1573533</t>
  </si>
  <si>
    <t>2280874</t>
  </si>
  <si>
    <t>Đỗ Thị Tuyết</t>
  </si>
  <si>
    <t>Chị Phương</t>
  </si>
  <si>
    <t>647608</t>
  </si>
  <si>
    <t>Nguyễn Thị Hường</t>
  </si>
  <si>
    <t>747594</t>
  </si>
  <si>
    <t>Cao Thu Thủy</t>
  </si>
  <si>
    <t>Chị Hằng</t>
  </si>
  <si>
    <t>848590</t>
  </si>
  <si>
    <t>Ngô Thị Ngân</t>
  </si>
  <si>
    <t>1224712</t>
  </si>
  <si>
    <t>PHAN THỊ THU HIỀN</t>
  </si>
  <si>
    <t>1924581</t>
  </si>
  <si>
    <t>Ms Phương</t>
  </si>
  <si>
    <t>Mr Tuấn</t>
  </si>
  <si>
    <t>2279546</t>
  </si>
  <si>
    <t>Thắng Plus</t>
  </si>
  <si>
    <t>Chị Thu</t>
  </si>
  <si>
    <t>Chị Thương</t>
  </si>
  <si>
    <t>1617906</t>
  </si>
  <si>
    <t>Ms Ms</t>
  </si>
  <si>
    <t>Chị Hoa</t>
  </si>
  <si>
    <t>1591181</t>
  </si>
  <si>
    <t>Lương Quỳnh Anh</t>
  </si>
  <si>
    <t>MS THỦY</t>
  </si>
  <si>
    <t>2265638</t>
  </si>
  <si>
    <t>Anh Hòa</t>
  </si>
  <si>
    <t>Chị Huyền</t>
  </si>
  <si>
    <t>329915</t>
  </si>
  <si>
    <t>Nv Lê Sỹ Đức</t>
  </si>
  <si>
    <t>Ms Lan</t>
  </si>
  <si>
    <t>1591350</t>
  </si>
  <si>
    <t>Tạ Thị Mùi</t>
  </si>
  <si>
    <t>1598604</t>
  </si>
  <si>
    <t>TL TDIE_Khách không cho thông tin</t>
  </si>
  <si>
    <t>1606073</t>
  </si>
  <si>
    <t>968129</t>
  </si>
  <si>
    <t>Chị Hà</t>
  </si>
  <si>
    <t>Nguyễn Thị Hương</t>
  </si>
  <si>
    <t>234732</t>
  </si>
  <si>
    <t>phạm thị liên</t>
  </si>
  <si>
    <t>Đồ chơi nhồi bông cún xinh P2TOY062H</t>
  </si>
  <si>
    <t>Nâu</t>
  </si>
  <si>
    <t>M9SHP002G-010</t>
  </si>
  <si>
    <t>Quần Shorts Nữ M9SHP002G</t>
  </si>
  <si>
    <t>Quần Leggings lửng Nữ M9ACP502H</t>
  </si>
  <si>
    <t>UVGNU001G-003</t>
  </si>
  <si>
    <t>Găng tay chống nắng UV Cut Nữ gói 2đôi UVG-NU001G</t>
  </si>
  <si>
    <t>Ghi-03</t>
  </si>
  <si>
    <t>Găng tay chống nắng</t>
  </si>
  <si>
    <t>I9LOS001G-002</t>
  </si>
  <si>
    <t>Bộ quần áo lanh Nữ I9LOS001G</t>
  </si>
  <si>
    <t>Họa tiết</t>
  </si>
  <si>
    <t>P8BOT007H-002</t>
  </si>
  <si>
    <t>Bình nước nhựa Tritan thể thao P8BOT007H</t>
  </si>
  <si>
    <t>7.2*7.2*25.5cm/700ml</t>
  </si>
  <si>
    <t>Hồng-01</t>
  </si>
  <si>
    <t>Cốc sứ</t>
  </si>
  <si>
    <t>H4I7SOK013H01</t>
  </si>
  <si>
    <t>Tất chân nam nửa bàn Pack 5 I7SOK013H</t>
  </si>
  <si>
    <t>Kose</t>
  </si>
  <si>
    <t>Sữa rửa mặt</t>
  </si>
  <si>
    <t>4983435201227</t>
  </si>
  <si>
    <t>Tăm nhựa OKAMURA 120 cây (120 cây/bịch)</t>
  </si>
  <si>
    <t>Ví mini E9WAL007I</t>
  </si>
  <si>
    <t>11.0x8.2x2.0</t>
  </si>
  <si>
    <t>Dây buộc tóc nữ Q9HRB021H</t>
  </si>
  <si>
    <t>Tím</t>
  </si>
  <si>
    <t>I7KHA002G-037</t>
  </si>
  <si>
    <t>Quần Shorts Khaki Nam I7KHA002G</t>
  </si>
  <si>
    <t>Tím than-02</t>
  </si>
  <si>
    <t>I7KHA004G-003</t>
  </si>
  <si>
    <t>Quần Shorts Khaki Nam I7KHA004G</t>
  </si>
  <si>
    <t>Size 31</t>
  </si>
  <si>
    <t>Rêu</t>
  </si>
  <si>
    <t>Size 40-41</t>
  </si>
  <si>
    <t>Quần thun</t>
  </si>
  <si>
    <t>SHISEIDO</t>
  </si>
  <si>
    <t>Kẻ ghi</t>
  </si>
  <si>
    <t>Áo Polo</t>
  </si>
  <si>
    <t>TOKYOACTIVE</t>
  </si>
  <si>
    <t>Size 41</t>
  </si>
  <si>
    <t>Giày thể thao nữ kháng khuẩn siêu nhẹ M9SHO220H</t>
  </si>
  <si>
    <t>K2KNF401F-001</t>
  </si>
  <si>
    <t>Dao kiếm siêu sắc Santoku 165 chuôi nhựa</t>
  </si>
  <si>
    <t>TOKYOSWORD</t>
  </si>
  <si>
    <t>Dao</t>
  </si>
  <si>
    <t>Áo khoác chống nắng UV Master Nữ mũ liền F9UVJ056I</t>
  </si>
  <si>
    <t>Đen-00</t>
  </si>
  <si>
    <t>Xanh-01</t>
  </si>
  <si>
    <t>TS1-00105</t>
  </si>
  <si>
    <t>Túi vải TL 350 x 480</t>
  </si>
  <si>
    <t>Nước khoáng tẩy trang dưỡng ẩm CreeR 330ml</t>
  </si>
  <si>
    <t>Creer</t>
  </si>
  <si>
    <t>Tẩy trang</t>
  </si>
  <si>
    <t>I9LGG501G-001</t>
  </si>
  <si>
    <t>Quần Leggings Nữ I9LGG501G</t>
  </si>
  <si>
    <t>Quần Jeans Bé gái E4JEA008I</t>
  </si>
  <si>
    <t>Xanh denim</t>
  </si>
  <si>
    <t>Size 120</t>
  </si>
  <si>
    <t>Xanh tím than</t>
  </si>
  <si>
    <t>Ba lô chống trộm chống nước I8BPK002H</t>
  </si>
  <si>
    <t>40x28x17</t>
  </si>
  <si>
    <t>Cam</t>
  </si>
  <si>
    <t>Quần Shorts Nam cạp chun M7SHP004G</t>
  </si>
  <si>
    <t>H1I9SOK235H01</t>
  </si>
  <si>
    <t>Tất chân nữ cổ ngắn Pack 5 I9SOK235H</t>
  </si>
  <si>
    <t>Tinh dầu Vỏ Bưởi 20ml</t>
  </si>
  <si>
    <t>4901417607171-0324</t>
  </si>
  <si>
    <t>Nước khoáng tẩy trang CreeR (Clear) 330ml</t>
  </si>
  <si>
    <t>Skin Aqua</t>
  </si>
  <si>
    <t>Chống nắng</t>
  </si>
  <si>
    <t>4580667070340-0124</t>
  </si>
  <si>
    <t>Sữa rửa mặt J’White tinh chất Lô Hội 200g</t>
  </si>
  <si>
    <t>Daiichi</t>
  </si>
  <si>
    <t>Hộp đựng thực phẩm</t>
  </si>
  <si>
    <t>4905596164487</t>
  </si>
  <si>
    <t>Bộ ba hộp đựng thức ăn chữ nhật IDEAL 190ml-1644</t>
  </si>
  <si>
    <t>Trong</t>
  </si>
  <si>
    <t>90g</t>
  </si>
  <si>
    <t>Q2BOD001H-0124</t>
  </si>
  <si>
    <t>Gel tắm RESORT &amp; SPA Green tea</t>
  </si>
  <si>
    <t>Giày nhựa</t>
  </si>
  <si>
    <t>Size 35</t>
  </si>
  <si>
    <t>Giày lười</t>
  </si>
  <si>
    <t>Size 85B</t>
  </si>
  <si>
    <t>C2ESO016-0122</t>
  </si>
  <si>
    <t>Tinh dầu Bạc Hà 20ml</t>
  </si>
  <si>
    <t>E9TSH037G-003</t>
  </si>
  <si>
    <t>Áo T-Shirt Nữ E9TSH037G</t>
  </si>
  <si>
    <t>44x33x19</t>
  </si>
  <si>
    <t>H1E7BEL314H01</t>
  </si>
  <si>
    <t>Dây lưng da nam E7BEL314H</t>
  </si>
  <si>
    <t>3.5x120</t>
  </si>
  <si>
    <t>Phụ kiện thời trang</t>
  </si>
  <si>
    <t>Áo khoác chống nắng UV Master Nam mũ liền F7UVJ051I</t>
  </si>
  <si>
    <t>490ml</t>
  </si>
  <si>
    <t>Quần Shorts Nam E7SHP006G</t>
  </si>
  <si>
    <t>8934755042218-0325</t>
  </si>
  <si>
    <t>Khẩu trang trẻ em 3D 3 chiếc</t>
  </si>
  <si>
    <t>Kem đánh răng</t>
  </si>
  <si>
    <t>250ml</t>
  </si>
  <si>
    <t>C2ESO015-0322</t>
  </si>
  <si>
    <t>Size 33</t>
  </si>
  <si>
    <t>Ba lô chống trộm 3 trong 1 V8BPK003I</t>
  </si>
  <si>
    <t>TOKYOSMART</t>
  </si>
  <si>
    <t>24x14x9</t>
  </si>
  <si>
    <t>Ba lô chống nước siêu nhẹ I7BPK002I</t>
  </si>
  <si>
    <t>Dép sục siêu nhẹ trẻ em E3SLI018H</t>
  </si>
  <si>
    <t>Size 150</t>
  </si>
  <si>
    <t>4903111363407-1224</t>
  </si>
  <si>
    <t>BVS Ban ngày Skin Comfort 23cm/20 miếng</t>
  </si>
  <si>
    <t>40x28x17cm</t>
  </si>
  <si>
    <t>Đen-ghi</t>
  </si>
  <si>
    <t>P2EOH608G-001</t>
  </si>
  <si>
    <t>Đèn xông tinh dầu P2EOH608G</t>
  </si>
  <si>
    <t>C2ESO016-1221</t>
  </si>
  <si>
    <t>Kem đánh răng làm sáng răng 3D Dental clinic 2080 100g</t>
  </si>
  <si>
    <t>Dental Clinic</t>
  </si>
  <si>
    <t>Size 37</t>
  </si>
  <si>
    <t>Size 42</t>
  </si>
  <si>
    <t>Kem rửa mặt dưỡng ẩm tối ưu Hadalabo cho mọi loại da 80g</t>
  </si>
  <si>
    <t>Hada Labo</t>
  </si>
  <si>
    <t>M7SHP002G-006</t>
  </si>
  <si>
    <t>Size 39</t>
  </si>
  <si>
    <t>4905596005919</t>
  </si>
  <si>
    <t>Thớt nhựa thái hoa quả-59</t>
  </si>
  <si>
    <t>Thớt</t>
  </si>
  <si>
    <t>Áo T-Shirt Nam cổ tròn ngắn tay I7TSH515I</t>
  </si>
  <si>
    <t>Chăn điều hòa P2QUL002F</t>
  </si>
  <si>
    <t>200x230cm</t>
  </si>
  <si>
    <t>Phòng ngủ</t>
  </si>
  <si>
    <t>Chăn</t>
  </si>
  <si>
    <t>H2P2NPI001G06</t>
  </si>
  <si>
    <t>Gối chữ U Tokyohome P2NPI001G</t>
  </si>
  <si>
    <t>E7TSH040G-007</t>
  </si>
  <si>
    <t>Đầm Nữ kẻ ngang dáng suông I9DRE500G</t>
  </si>
  <si>
    <t>Giày thể thao nam siêu nhẹ êm chân E7SHO302I</t>
  </si>
  <si>
    <t xml:space="preserve"> Xuân hè 2021 </t>
  </si>
  <si>
    <t>H1I7TTP002F-003</t>
  </si>
  <si>
    <t>Áo ba lỗ kháng khuẩn Nam gói 2chiếc H1/I7TTP002F</t>
  </si>
  <si>
    <t>Khăn ướt Yuniku 20 tờ</t>
  </si>
  <si>
    <t>Yuniku</t>
  </si>
  <si>
    <t>20 tờ</t>
  </si>
  <si>
    <t>Giấy ướt</t>
  </si>
  <si>
    <t>80g</t>
  </si>
  <si>
    <t>Bình nước nhựa Tritan P8BOT008H</t>
  </si>
  <si>
    <t>7.5*7.5*20cm/550ml</t>
  </si>
  <si>
    <t>Mũ</t>
  </si>
  <si>
    <t>Mũ rộng vành</t>
  </si>
  <si>
    <t>E3SLI014H-005</t>
  </si>
  <si>
    <t>Dép sục siêu nhẹ trẻ em E3SLI014H</t>
  </si>
  <si>
    <t>Size 180</t>
  </si>
  <si>
    <t>Xanh - Vàng</t>
  </si>
  <si>
    <t>M9ACP502H-001</t>
  </si>
  <si>
    <t>Áo T-Shirt Nam E7TSH039G</t>
  </si>
  <si>
    <t>Q9HRB014F-001</t>
  </si>
  <si>
    <t>Dây buộc tóc Q9HRB014F</t>
  </si>
  <si>
    <t>Dây buộc tóc nữ Q9HRB017H</t>
  </si>
  <si>
    <t>KAO</t>
  </si>
  <si>
    <t>Dầu xả dưỡng tóc bóng mượt Tsubaki premium 490ml</t>
  </si>
  <si>
    <t>Áo T-Shirt Nam cổ tim ngắn tay I7TSH012G</t>
  </si>
  <si>
    <t>Đen-xanh</t>
  </si>
  <si>
    <t>Áo Polo Nam cổ Đức có chân I7POL501G</t>
  </si>
  <si>
    <t>Đỏ</t>
  </si>
  <si>
    <t>Dầu gội dưỡng tóc bóng mượt Tsubaki premium 490ml</t>
  </si>
  <si>
    <t>Dầu tẩy trang Biore</t>
  </si>
  <si>
    <t>150ml</t>
  </si>
  <si>
    <t>Quần lót tàng hình Nữ S9UND013H</t>
  </si>
  <si>
    <t>Quần lót Nữ S9UND015H</t>
  </si>
  <si>
    <t>Size 37-38</t>
  </si>
  <si>
    <t>Giày thể thao nam êm chân chống trượt E7SHO301I</t>
  </si>
  <si>
    <t>Size 40</t>
  </si>
  <si>
    <t>Đầm Bé gái ngắn tay E4DRE002I</t>
  </si>
  <si>
    <t>Size 140</t>
  </si>
  <si>
    <t>8809104296294-0124</t>
  </si>
  <si>
    <t>BVS Yejimiin ban đêm Superlong 4pc ( 41cm)</t>
  </si>
  <si>
    <t>41cm</t>
  </si>
  <si>
    <t>4901301354570-0823</t>
  </si>
  <si>
    <t>BVS siêu mỏng cánh ban đêm Laurier 35cm 10 miếng</t>
  </si>
  <si>
    <t>35cm</t>
  </si>
  <si>
    <t>4548623236315</t>
  </si>
  <si>
    <t>Phim siêu thấm dầu Jomi 70 tờ</t>
  </si>
  <si>
    <t>Thấm dầu</t>
  </si>
  <si>
    <t>20 miếng</t>
  </si>
  <si>
    <t>Bình nước detox P8BOT001G</t>
  </si>
  <si>
    <t>7.0*8.1*24.8 cm/ 700ml</t>
  </si>
  <si>
    <t>Ví mini E8WAL303I</t>
  </si>
  <si>
    <t>9x11x2.5 Cm</t>
  </si>
  <si>
    <t>Áo T-Shirt Nam E7TSH048G</t>
  </si>
  <si>
    <t>Bàn chải đánh răng</t>
  </si>
  <si>
    <t>Size 38</t>
  </si>
  <si>
    <t>Áo T-Shirt Nam cổ tròn ngắn tay I7TSH513I</t>
  </si>
  <si>
    <t>Trắng-02</t>
  </si>
  <si>
    <t>Áo Polo Bé trai ngắn tay E5POL010I</t>
  </si>
  <si>
    <t>Size 160</t>
  </si>
  <si>
    <t>Size 38-39</t>
  </si>
  <si>
    <t>K2KNF001E-001</t>
  </si>
  <si>
    <t>Dao kiếm siêu sắc Petty100</t>
  </si>
  <si>
    <t>10 cm</t>
  </si>
  <si>
    <t>Chăn lạnh P2QUL100G</t>
  </si>
  <si>
    <t>140x190cm</t>
  </si>
  <si>
    <t>Ghi đậm</t>
  </si>
  <si>
    <t>V8BPK001I-002</t>
  </si>
  <si>
    <t>Ba lô chống trộm 3 trong 1 V8BPK001I</t>
  </si>
  <si>
    <t>24x24x14</t>
  </si>
  <si>
    <t>Ba lô chống trộm chống nước V8BPK005I</t>
  </si>
  <si>
    <t>Đồ chơi nhồi bông mèo vui vẻ P2TOY049H</t>
  </si>
  <si>
    <t>Size 39-40</t>
  </si>
  <si>
    <t>E9BAG108I-002</t>
  </si>
  <si>
    <t>Túi nữ E9BAG108I</t>
  </si>
  <si>
    <t>18.0x6.0x14.0</t>
  </si>
  <si>
    <t>4905596110606</t>
  </si>
  <si>
    <t>Dụng cụ vắt cam-1106</t>
  </si>
  <si>
    <t>98*28 cm</t>
  </si>
  <si>
    <t>Q9HRB010G-001</t>
  </si>
  <si>
    <t>Dây buộc tóc nữ Q9HRB010G</t>
  </si>
  <si>
    <t>4901221818107</t>
  </si>
  <si>
    <t>Bàn chải đánh răng Ebisu - Premium Care S ( B - 181S )</t>
  </si>
  <si>
    <t>EBISU</t>
  </si>
  <si>
    <t>4987241145676-0923</t>
  </si>
  <si>
    <t>Kem dưỡng ẩm chống nắng Hada Labo Koi-Gokujyun 90g</t>
  </si>
  <si>
    <t>Dưỡng da</t>
  </si>
  <si>
    <t>Size 190</t>
  </si>
  <si>
    <t>8801252292135-0322</t>
  </si>
  <si>
    <t>Khăn giấy ướt Natural Soft Portable Gói 20 tờ</t>
  </si>
  <si>
    <t>CREAMELLO</t>
  </si>
  <si>
    <t>Kem đánh răng trẻ em hương chuối Dental clinic 2080 80g</t>
  </si>
  <si>
    <t>Quần lót Nữ gói 3chiếc S9UND018H</t>
  </si>
  <si>
    <t>Trắng ngà</t>
  </si>
  <si>
    <t>H1I9SOK002H-001</t>
  </si>
  <si>
    <t>Tất chân nữ nửa bàn Pack 3 H1/I9SOK002H</t>
  </si>
  <si>
    <t>Xà phòng bánh Riceday chiết xuất dầu hạt dẻ 100g</t>
  </si>
  <si>
    <t>Riceday</t>
  </si>
  <si>
    <t>Xà phòng tắm</t>
  </si>
  <si>
    <t>I9PAN514I-003</t>
  </si>
  <si>
    <t>Quần lanh Nữ lửng chun gấu I9PAN514I</t>
  </si>
  <si>
    <t>Quần lanh</t>
  </si>
  <si>
    <t>Sữa rửa mặt dưỡng trắng cho mọi loại da Hadalabo 80g</t>
  </si>
  <si>
    <t>Khẩu trang 3D Super fit 5 chiếc</t>
  </si>
  <si>
    <t>I9TSH017G-003</t>
  </si>
  <si>
    <t>Áo T-Shirt Nữ cổ thuyền ngắn tay dáng suông I9TSH017G</t>
  </si>
  <si>
    <t>Kẻ caro</t>
  </si>
  <si>
    <t>Quần Joggers</t>
  </si>
  <si>
    <t>P2NPI100I-001</t>
  </si>
  <si>
    <t>Gối chữ U trái dâu tây P2NPI100I</t>
  </si>
  <si>
    <t>Quần Khakis Nam dáng suông I7KHA001I</t>
  </si>
  <si>
    <t>Hộp đựng đồ 3 ngăn</t>
  </si>
  <si>
    <t>Hộp đựng</t>
  </si>
  <si>
    <t>Áo T-Shirt Nam cổ tròn ngắn tay I7TSH512I</t>
  </si>
  <si>
    <t>Size 29</t>
  </si>
  <si>
    <t>NTL_141/21-000545</t>
  </si>
  <si>
    <t>1751690</t>
  </si>
  <si>
    <t>Bùi Thị Ngoan</t>
  </si>
  <si>
    <t>NTL_141/21-000546</t>
  </si>
  <si>
    <t>2367116</t>
  </si>
  <si>
    <t>Nguyễn Thị Yến Ly</t>
  </si>
  <si>
    <t>XBL_141/21-011937</t>
  </si>
  <si>
    <t>XBL_141/21-011938</t>
  </si>
  <si>
    <t>792805</t>
  </si>
  <si>
    <t>XBL_141/21-011939</t>
  </si>
  <si>
    <t>XBL_141/21-011940</t>
  </si>
  <si>
    <t>XBL_141/21-011941</t>
  </si>
  <si>
    <t>XBL_141/21-011942</t>
  </si>
  <si>
    <t>XBL_141/21-011943</t>
  </si>
  <si>
    <t>2397620</t>
  </si>
  <si>
    <t>Chị Hạnh</t>
  </si>
  <si>
    <t>XBL_141/21-011944</t>
  </si>
  <si>
    <t>XBL_141/21-011945</t>
  </si>
  <si>
    <t>1295180</t>
  </si>
  <si>
    <t>Anh Phương</t>
  </si>
  <si>
    <t>XBL_141/21-011946</t>
  </si>
  <si>
    <t>2397644</t>
  </si>
  <si>
    <t>Anh Minh</t>
  </si>
  <si>
    <t>XBL_141/21-011947</t>
  </si>
  <si>
    <t>1791232</t>
  </si>
  <si>
    <t>Mr Thắng</t>
  </si>
  <si>
    <t>XBL_141/21-011948</t>
  </si>
  <si>
    <t>XBL_141/21-011949</t>
  </si>
  <si>
    <t>1751349</t>
  </si>
  <si>
    <t>XBL_141/21-011950</t>
  </si>
  <si>
    <t>2397760</t>
  </si>
  <si>
    <t>Mr Đương</t>
  </si>
  <si>
    <t>XBL_141/21-011951</t>
  </si>
  <si>
    <t>1617944</t>
  </si>
  <si>
    <t>Ms Tuyên</t>
  </si>
  <si>
    <t>XBL_141/21-011952</t>
  </si>
  <si>
    <t>1641758</t>
  </si>
  <si>
    <t>Chị Trang</t>
  </si>
  <si>
    <t>XBL_141/21-011953</t>
  </si>
  <si>
    <t>1710154</t>
  </si>
  <si>
    <t>MS TÂM</t>
  </si>
  <si>
    <t>XBL_141/21-011954</t>
  </si>
  <si>
    <t>1856580</t>
  </si>
  <si>
    <t>C HÀ</t>
  </si>
  <si>
    <t>XBL_141/21-011955</t>
  </si>
  <si>
    <t>2217056</t>
  </si>
  <si>
    <t>Bùi Thị Minh</t>
  </si>
  <si>
    <t>XBL_141/21-011956</t>
  </si>
  <si>
    <t>XBL_141/21-011957</t>
  </si>
  <si>
    <t>163424</t>
  </si>
  <si>
    <t>Nguyễn Thị Hà</t>
  </si>
  <si>
    <t>XBL_141/21-011958</t>
  </si>
  <si>
    <t>2042863</t>
  </si>
  <si>
    <t>MS THÊU</t>
  </si>
  <si>
    <t>XBL_141/21-011959</t>
  </si>
  <si>
    <t>2075294</t>
  </si>
  <si>
    <t>ANH HÙNG</t>
  </si>
  <si>
    <t>XBL_141/21-011960</t>
  </si>
  <si>
    <t>1513265</t>
  </si>
  <si>
    <t>Ms Huyen</t>
  </si>
  <si>
    <t>XBL_141/21-011961</t>
  </si>
  <si>
    <t>1597798</t>
  </si>
  <si>
    <t>TRỊNH THỊ MINH YẾN</t>
  </si>
  <si>
    <t>XBL_141/21-011962</t>
  </si>
  <si>
    <t>2127142</t>
  </si>
  <si>
    <t>Mr Toàn</t>
  </si>
  <si>
    <t>XBL_141/21-011963</t>
  </si>
  <si>
    <t>2014255</t>
  </si>
  <si>
    <t>C Lưu</t>
  </si>
  <si>
    <t>XBL_141/21-011964</t>
  </si>
  <si>
    <t>2397955</t>
  </si>
  <si>
    <t>Ms Bình</t>
  </si>
  <si>
    <t>XBL_141/21-011965</t>
  </si>
  <si>
    <t>1590323</t>
  </si>
  <si>
    <t>Lan</t>
  </si>
  <si>
    <t>XBL_141/21-011966</t>
  </si>
  <si>
    <t>XBL_141/21-011967</t>
  </si>
  <si>
    <t>XBL_141/21-011968</t>
  </si>
  <si>
    <t>XBL_141/21-011969</t>
  </si>
  <si>
    <t>1594915</t>
  </si>
  <si>
    <t>CHỊ HUYỀN</t>
  </si>
  <si>
    <t>NTL_141/21-000544</t>
  </si>
  <si>
    <t>1593850</t>
  </si>
  <si>
    <t>MS.HÀ</t>
  </si>
  <si>
    <t>XBL_141/21-011922</t>
  </si>
  <si>
    <t>1816931</t>
  </si>
  <si>
    <t>Hoàng Thị Minh</t>
  </si>
  <si>
    <t>XBL_141/21-011923</t>
  </si>
  <si>
    <t>1601960</t>
  </si>
  <si>
    <t>CHI NGA</t>
  </si>
  <si>
    <t>XBL_141/21-011924</t>
  </si>
  <si>
    <t>134926</t>
  </si>
  <si>
    <t>Khách nươc ngoài</t>
  </si>
  <si>
    <t>XBL_141/21-011925</t>
  </si>
  <si>
    <t>1654314</t>
  </si>
  <si>
    <t>Anh Thắng</t>
  </si>
  <si>
    <t>XBL_141/21-011926</t>
  </si>
  <si>
    <t>XBL_141/21-011927</t>
  </si>
  <si>
    <t>2395983</t>
  </si>
  <si>
    <t>Mr Hiệp</t>
  </si>
  <si>
    <t>XBL_141/21-011928</t>
  </si>
  <si>
    <t>XBL_141/21-011929</t>
  </si>
  <si>
    <t>752005</t>
  </si>
  <si>
    <t>Mai Thị Xuân Hồng</t>
  </si>
  <si>
    <t>XBL_141/21-011930</t>
  </si>
  <si>
    <t>XBL_141/21-011931</t>
  </si>
  <si>
    <t>XBL_141/21-011932</t>
  </si>
  <si>
    <t>1694252</t>
  </si>
  <si>
    <t>Lê Thị Hoàn</t>
  </si>
  <si>
    <t>XBL_141/21-011933</t>
  </si>
  <si>
    <t>XBL_141/21-011934</t>
  </si>
  <si>
    <t>584293</t>
  </si>
  <si>
    <t>Vũ Thị Huệ</t>
  </si>
  <si>
    <t>XBL_141/21-011935</t>
  </si>
  <si>
    <t>2397478</t>
  </si>
  <si>
    <t>Chị Hiên</t>
  </si>
  <si>
    <t>XBL_141/21-011936</t>
  </si>
  <si>
    <t>1981161</t>
  </si>
  <si>
    <t>Anh Sơn</t>
  </si>
  <si>
    <t>XBL_141/21-011898</t>
  </si>
  <si>
    <t>1750947</t>
  </si>
  <si>
    <t>MS ĐIỆP</t>
  </si>
  <si>
    <t>XBL_141/21-011899</t>
  </si>
  <si>
    <t>2396618</t>
  </si>
  <si>
    <t>Chi Lan</t>
  </si>
  <si>
    <t>XBL_141/21-011900</t>
  </si>
  <si>
    <t>1789077</t>
  </si>
  <si>
    <t>Lê Thị Kim Thoa</t>
  </si>
  <si>
    <t>XBL_141/21-011901</t>
  </si>
  <si>
    <t>787865</t>
  </si>
  <si>
    <t>Ms Thịnh</t>
  </si>
  <si>
    <t>XBL_141/21-011902</t>
  </si>
  <si>
    <t>1029972</t>
  </si>
  <si>
    <t>Nguyễn Thị Phương</t>
  </si>
  <si>
    <t>XBL_141/21-011903</t>
  </si>
  <si>
    <t>1447828</t>
  </si>
  <si>
    <t>Ms. Hien</t>
  </si>
  <si>
    <t>XBL_141/21-011904</t>
  </si>
  <si>
    <t>1589727</t>
  </si>
  <si>
    <t>MS.DUNG</t>
  </si>
  <si>
    <t>XBL_141/21-011905</t>
  </si>
  <si>
    <t>1652739</t>
  </si>
  <si>
    <t>Chị Tuyên</t>
  </si>
  <si>
    <t>XBL_141/21-011906</t>
  </si>
  <si>
    <t>XBL_141/21-011907</t>
  </si>
  <si>
    <t>1853351</t>
  </si>
  <si>
    <t>CÔ THƠM</t>
  </si>
  <si>
    <t>XBL_141/21-011908</t>
  </si>
  <si>
    <t>1896916</t>
  </si>
  <si>
    <t>Nga Đỗ</t>
  </si>
  <si>
    <t>XBL_141/21-011909</t>
  </si>
  <si>
    <t>1396371</t>
  </si>
  <si>
    <t>Ms.Tuyết</t>
  </si>
  <si>
    <t>XBL_141/21-011910</t>
  </si>
  <si>
    <t>2143282</t>
  </si>
  <si>
    <t>Trần Thị Hồng Khánh</t>
  </si>
  <si>
    <t>XBL_141/21-011911</t>
  </si>
  <si>
    <t>1110478</t>
  </si>
  <si>
    <t>XBL_141/21-011912</t>
  </si>
  <si>
    <t>XBL_141/21-011913</t>
  </si>
  <si>
    <t>2298338</t>
  </si>
  <si>
    <t>Đỗ Thị Loan</t>
  </si>
  <si>
    <t>XBL_141/21-011914</t>
  </si>
  <si>
    <t>XBL_141/21-011915</t>
  </si>
  <si>
    <t>XBL_141/21-011916</t>
  </si>
  <si>
    <t>NV_Đinh Thị Thùy</t>
  </si>
  <si>
    <t>XBL_141/21-011917</t>
  </si>
  <si>
    <t>1704403</t>
  </si>
  <si>
    <t>MS NGỌC</t>
  </si>
  <si>
    <t>XBL_141/21-011918</t>
  </si>
  <si>
    <t>2387324</t>
  </si>
  <si>
    <t>XBL_141/21-011919</t>
  </si>
  <si>
    <t>2170101</t>
  </si>
  <si>
    <t>XBL_141/21-011920</t>
  </si>
  <si>
    <t>1234664</t>
  </si>
  <si>
    <t>NVNB_Đặng Thị Thu Hiền</t>
  </si>
  <si>
    <t>XBL_141/21-011921</t>
  </si>
  <si>
    <t>XBL_141/21-011869</t>
  </si>
  <si>
    <t>XBL_141/21-011870</t>
  </si>
  <si>
    <t>1699620</t>
  </si>
  <si>
    <t>XBL_141/21-011871</t>
  </si>
  <si>
    <t>757596</t>
  </si>
  <si>
    <t>Phan Thị Hằng</t>
  </si>
  <si>
    <t>XBL_141/21-011872</t>
  </si>
  <si>
    <t>2396174</t>
  </si>
  <si>
    <t>Chị Cúc</t>
  </si>
  <si>
    <t>XBL_141/21-011873</t>
  </si>
  <si>
    <t>868630</t>
  </si>
  <si>
    <t>Ms Duyên</t>
  </si>
  <si>
    <t>XBL_141/21-011874</t>
  </si>
  <si>
    <t>985750</t>
  </si>
  <si>
    <t>XBL_141/21-011875</t>
  </si>
  <si>
    <t>2396228</t>
  </si>
  <si>
    <t>Chú Thính</t>
  </si>
  <si>
    <t>XBL_141/21-011876</t>
  </si>
  <si>
    <t>2396240</t>
  </si>
  <si>
    <t>XBL_141/21-011877</t>
  </si>
  <si>
    <t>2396252</t>
  </si>
  <si>
    <t>Bùi Minh Hồng</t>
  </si>
  <si>
    <t>XBL_141/21-011878</t>
  </si>
  <si>
    <t>1608454</t>
  </si>
  <si>
    <t>Vũ Thị Hiền</t>
  </si>
  <si>
    <t>XBL_141/21-011879</t>
  </si>
  <si>
    <t>1945539</t>
  </si>
  <si>
    <t>CHÚ HUẤN</t>
  </si>
  <si>
    <t>XBL_141/21-011880</t>
  </si>
  <si>
    <t>1723106</t>
  </si>
  <si>
    <t>XBL_141/21-011881</t>
  </si>
  <si>
    <t>2396309</t>
  </si>
  <si>
    <t>Vũ Thị Hải</t>
  </si>
  <si>
    <t>XBL_141/21-011882</t>
  </si>
  <si>
    <t>1639687</t>
  </si>
  <si>
    <t>Vi Thị Tâm</t>
  </si>
  <si>
    <t>XBL_141/21-011883</t>
  </si>
  <si>
    <t>1501115</t>
  </si>
  <si>
    <t>VŨ THỊ HIỀN</t>
  </si>
  <si>
    <t>XBL_141/21-011884</t>
  </si>
  <si>
    <t>1639045</t>
  </si>
  <si>
    <t>Nguyễn Thị Xoan</t>
  </si>
  <si>
    <t>XBL_141/21-011885</t>
  </si>
  <si>
    <t>XBL_141/21-011886</t>
  </si>
  <si>
    <t>XBL_141/21-011887</t>
  </si>
  <si>
    <t>1274913</t>
  </si>
  <si>
    <t>Lọ Thị Vân</t>
  </si>
  <si>
    <t>XBL_141/21-011888</t>
  </si>
  <si>
    <t>1603688</t>
  </si>
  <si>
    <t>MS.TRANG</t>
  </si>
  <si>
    <t>XBL_141/21-011889</t>
  </si>
  <si>
    <t>XBL_141/21-011890</t>
  </si>
  <si>
    <t>XBL_141/21-011891</t>
  </si>
  <si>
    <t>539821</t>
  </si>
  <si>
    <t>Ms Hằng</t>
  </si>
  <si>
    <t>XBL_141/21-011892</t>
  </si>
  <si>
    <t>1590416</t>
  </si>
  <si>
    <t>CHỊ YẾN</t>
  </si>
  <si>
    <t>XBL_141/21-011893</t>
  </si>
  <si>
    <t>2386034</t>
  </si>
  <si>
    <t>Chị Mai</t>
  </si>
  <si>
    <t>XBL_141/21-011894</t>
  </si>
  <si>
    <t>1600748</t>
  </si>
  <si>
    <t>Nguyễn Thị Tuyết</t>
  </si>
  <si>
    <t>XBL_141/21-011895</t>
  </si>
  <si>
    <t>1219213</t>
  </si>
  <si>
    <t>nguyễn thị diệu linh</t>
  </si>
  <si>
    <t>XBL_141/21-011896</t>
  </si>
  <si>
    <t>2239595</t>
  </si>
  <si>
    <t>Phạm Thị Hiền</t>
  </si>
  <si>
    <t>XBL_141/21-011897</t>
  </si>
  <si>
    <t>2396497</t>
  </si>
  <si>
    <t>NTL_141/21-000542</t>
  </si>
  <si>
    <t>1482588</t>
  </si>
  <si>
    <t>Chị Minh</t>
  </si>
  <si>
    <t>NTL_141/21-000543</t>
  </si>
  <si>
    <t>XBL_141/21-011846</t>
  </si>
  <si>
    <t>XBL_141/21-011847</t>
  </si>
  <si>
    <t>XBL_141/21-011848</t>
  </si>
  <si>
    <t>XBL_141/21-011849</t>
  </si>
  <si>
    <t>1081291</t>
  </si>
  <si>
    <t>Vũ Đức Giang</t>
  </si>
  <si>
    <t>XBL_141/21-011850</t>
  </si>
  <si>
    <t>XBL_141/21-011851</t>
  </si>
  <si>
    <t>2395827</t>
  </si>
  <si>
    <t>Nguyễn Thị Hải Yến</t>
  </si>
  <si>
    <t>XBL_141/21-011852</t>
  </si>
  <si>
    <t>1648382</t>
  </si>
  <si>
    <t>Ngát Nguyễn Thị</t>
  </si>
  <si>
    <t>XBL_141/21-011853</t>
  </si>
  <si>
    <t>XBL_141/21-011854</t>
  </si>
  <si>
    <t>1593104</t>
  </si>
  <si>
    <t>Chị Giang</t>
  </si>
  <si>
    <t>XBL_141/21-011855</t>
  </si>
  <si>
    <t>1316973</t>
  </si>
  <si>
    <t>Phạm Quỳnh Hương</t>
  </si>
  <si>
    <t>XBL_141/21-011856</t>
  </si>
  <si>
    <t>XBL_141/21-011857</t>
  </si>
  <si>
    <t>XBL_141/21-011858</t>
  </si>
  <si>
    <t>2395923</t>
  </si>
  <si>
    <t>Ms Nguyên</t>
  </si>
  <si>
    <t>XBL_141/21-011859</t>
  </si>
  <si>
    <t>1628174</t>
  </si>
  <si>
    <t>XBL_141/21-011860</t>
  </si>
  <si>
    <t>XBL_141/21-011861</t>
  </si>
  <si>
    <t>1171776</t>
  </si>
  <si>
    <t>lại thị chúc</t>
  </si>
  <si>
    <t>XBL_141/21-011862</t>
  </si>
  <si>
    <t>1138812</t>
  </si>
  <si>
    <t>truong van tuan</t>
  </si>
  <si>
    <t>XBL_141/21-011863</t>
  </si>
  <si>
    <t>2395977</t>
  </si>
  <si>
    <t>Mr Hảo</t>
  </si>
  <si>
    <t>XBL_141/21-011864</t>
  </si>
  <si>
    <t>XBL_141/21-011865</t>
  </si>
  <si>
    <t>XBL_141/21-011866</t>
  </si>
  <si>
    <t>2395017</t>
  </si>
  <si>
    <t>ChịThanh</t>
  </si>
  <si>
    <t>XBL_141/21-011867</t>
  </si>
  <si>
    <t>2396062</t>
  </si>
  <si>
    <t>A Cường</t>
  </si>
  <si>
    <t>XBL_141/21-011868</t>
  </si>
  <si>
    <t>NV_Vũ Thùy Trang</t>
  </si>
  <si>
    <t>XBL_141/21-011822</t>
  </si>
  <si>
    <t>XBL_141/21-011823</t>
  </si>
  <si>
    <t>XBL_141/21-011824</t>
  </si>
  <si>
    <t>1630386</t>
  </si>
  <si>
    <t>Phạm Văn Đĩnh</t>
  </si>
  <si>
    <t>XBL_141/21-011825</t>
  </si>
  <si>
    <t>XBL_141/21-011826</t>
  </si>
  <si>
    <t>2223483</t>
  </si>
  <si>
    <t>Đinh Thị Thể</t>
  </si>
  <si>
    <t>XBL_141/21-011827</t>
  </si>
  <si>
    <t>2045821</t>
  </si>
  <si>
    <t>Chị Đào</t>
  </si>
  <si>
    <t>XBL_141/21-011828</t>
  </si>
  <si>
    <t>2182975</t>
  </si>
  <si>
    <t>Anh Hoa</t>
  </si>
  <si>
    <t>XBL_141/21-011829</t>
  </si>
  <si>
    <t>1826245</t>
  </si>
  <si>
    <t>Ninh Thị Mai</t>
  </si>
  <si>
    <t>XBL_141/21-011830</t>
  </si>
  <si>
    <t>1663850</t>
  </si>
  <si>
    <t>Chị Quyên</t>
  </si>
  <si>
    <t>XBL_141/21-011831</t>
  </si>
  <si>
    <t>2117980</t>
  </si>
  <si>
    <t>C Dung</t>
  </si>
  <si>
    <t>XBL_141/21-011832</t>
  </si>
  <si>
    <t>1590115</t>
  </si>
  <si>
    <t>XBL_141/21-011833</t>
  </si>
  <si>
    <t>1050863</t>
  </si>
  <si>
    <t>XBL_141/21-011834</t>
  </si>
  <si>
    <t>2038939</t>
  </si>
  <si>
    <t>Ms Hải</t>
  </si>
  <si>
    <t>XBL_141/21-011835</t>
  </si>
  <si>
    <t>889100</t>
  </si>
  <si>
    <t>Bùi Thị Nụ</t>
  </si>
  <si>
    <t>XBL_141/21-011836</t>
  </si>
  <si>
    <t>2062277</t>
  </si>
  <si>
    <t>Ms Hà</t>
  </si>
  <si>
    <t>XBL_141/21-011837</t>
  </si>
  <si>
    <t>620714</t>
  </si>
  <si>
    <t>Ms Thủy Chi</t>
  </si>
  <si>
    <t>XBL_141/21-011838</t>
  </si>
  <si>
    <t>2387462</t>
  </si>
  <si>
    <t>Chị Kim Chi</t>
  </si>
  <si>
    <t>XBL_141/21-011839</t>
  </si>
  <si>
    <t>1597320</t>
  </si>
  <si>
    <t>Mai Thị Phương Quỳnh</t>
  </si>
  <si>
    <t>XBL_141/21-011840</t>
  </si>
  <si>
    <t>2395590</t>
  </si>
  <si>
    <t>Ms Đan</t>
  </si>
  <si>
    <t>XBL_141/21-011841</t>
  </si>
  <si>
    <t>868403</t>
  </si>
  <si>
    <t>Voz Thanh An</t>
  </si>
  <si>
    <t>XBL_141/21-011842</t>
  </si>
  <si>
    <t>XBL_141/21-011843</t>
  </si>
  <si>
    <t>XBL_141/21-011844</t>
  </si>
  <si>
    <t>2382041</t>
  </si>
  <si>
    <t>Mr Tùng</t>
  </si>
  <si>
    <t>XBL_141/21-011845</t>
  </si>
  <si>
    <t>NTL_141/21-000541</t>
  </si>
  <si>
    <t>290039</t>
  </si>
  <si>
    <t>Lê Thị Xuân</t>
  </si>
  <si>
    <t>XBL_141/21-011769</t>
  </si>
  <si>
    <t>XBL_141/21-011770</t>
  </si>
  <si>
    <t>1621506</t>
  </si>
  <si>
    <t>Cô Thùy</t>
  </si>
  <si>
    <t>XBL_141/21-011771</t>
  </si>
  <si>
    <t>1775131</t>
  </si>
  <si>
    <t>XBL_141/21-011772</t>
  </si>
  <si>
    <t>312562</t>
  </si>
  <si>
    <t>Ms Lương</t>
  </si>
  <si>
    <t>XBL_141/21-011773</t>
  </si>
  <si>
    <t>377755</t>
  </si>
  <si>
    <t>Lê Thị Hương Giang</t>
  </si>
  <si>
    <t>XBL_141/21-011774</t>
  </si>
  <si>
    <t>2174730</t>
  </si>
  <si>
    <t>Trần Thị Thương</t>
  </si>
  <si>
    <t>XBL_141/21-011775</t>
  </si>
  <si>
    <t>1800803</t>
  </si>
  <si>
    <t>XBL_141/21-011776</t>
  </si>
  <si>
    <t>XBL_141/21-011777</t>
  </si>
  <si>
    <t>1594633</t>
  </si>
  <si>
    <t>Vũ Thị Bich Ngọc</t>
  </si>
  <si>
    <t>XBL_141/21-011778</t>
  </si>
  <si>
    <t>XBL_141/21-011779</t>
  </si>
  <si>
    <t>2077295</t>
  </si>
  <si>
    <t>Ms Ngọc</t>
  </si>
  <si>
    <t>XBL_141/21-011780</t>
  </si>
  <si>
    <t>647388</t>
  </si>
  <si>
    <t>Đinh Phương Diệp</t>
  </si>
  <si>
    <t>XBL_141/21-011781</t>
  </si>
  <si>
    <t>XBL_141/21-011782</t>
  </si>
  <si>
    <t>1471620</t>
  </si>
  <si>
    <t>Nguyễn Thị Bích Nụ</t>
  </si>
  <si>
    <t>XBL_141/21-011783</t>
  </si>
  <si>
    <t>1720286</t>
  </si>
  <si>
    <t>Bùi  Thị  Điệp</t>
  </si>
  <si>
    <t>XBL_141/21-011784</t>
  </si>
  <si>
    <t>2393808</t>
  </si>
  <si>
    <t>Chị Nga</t>
  </si>
  <si>
    <t>XBL_141/21-011785</t>
  </si>
  <si>
    <t>XBL_141/21-011786</t>
  </si>
  <si>
    <t>147246</t>
  </si>
  <si>
    <t>Phạm Tuyết Mai</t>
  </si>
  <si>
    <t>XBL_141/21-011787</t>
  </si>
  <si>
    <t>1725978</t>
  </si>
  <si>
    <t>Ms. Bình</t>
  </si>
  <si>
    <t>XBL_141/21-011788</t>
  </si>
  <si>
    <t>XBL_141/21-011789</t>
  </si>
  <si>
    <t>XBL_141/21-011790</t>
  </si>
  <si>
    <t>2394915</t>
  </si>
  <si>
    <t>Chị  Thương</t>
  </si>
  <si>
    <t>XBL_141/21-011791</t>
  </si>
  <si>
    <t>1663584</t>
  </si>
  <si>
    <t>Chị Ngoan</t>
  </si>
  <si>
    <t>XBL_141/21-011792</t>
  </si>
  <si>
    <t>XBL_141/21-011793</t>
  </si>
  <si>
    <t>XBL_141/21-011794</t>
  </si>
  <si>
    <t>XBL_141/21-011795</t>
  </si>
  <si>
    <t>XBL_141/21-011796</t>
  </si>
  <si>
    <t>XBL_141/21-011797</t>
  </si>
  <si>
    <t>2301482</t>
  </si>
  <si>
    <t>MS HANH</t>
  </si>
  <si>
    <t>XBL_141/21-011798</t>
  </si>
  <si>
    <t>1804964</t>
  </si>
  <si>
    <t>Nguyễn Thị Hoa</t>
  </si>
  <si>
    <t>XBL_141/21-011799</t>
  </si>
  <si>
    <t>XBL_141/21-011800</t>
  </si>
  <si>
    <t>1487098</t>
  </si>
  <si>
    <t>Vũ Thị Huế</t>
  </si>
  <si>
    <t>XBL_141/21-011801</t>
  </si>
  <si>
    <t>XBL_141/21-011802</t>
  </si>
  <si>
    <t>XBL_141/21-011803</t>
  </si>
  <si>
    <t>1258659</t>
  </si>
  <si>
    <t>Mrs Hiền</t>
  </si>
  <si>
    <t>XBL_141/21-011804</t>
  </si>
  <si>
    <t>1645335</t>
  </si>
  <si>
    <t>Đàm Thanh Thủy</t>
  </si>
  <si>
    <t>XBL_141/21-011805</t>
  </si>
  <si>
    <t>XBL_141/21-011806</t>
  </si>
  <si>
    <t>NV_Ngô Thị Dần</t>
  </si>
  <si>
    <t>XBL_141/21-011807</t>
  </si>
  <si>
    <t>XBL_141/21-011808</t>
  </si>
  <si>
    <t>1032652</t>
  </si>
  <si>
    <t>XBL_141/21-011809</t>
  </si>
  <si>
    <t>2395088</t>
  </si>
  <si>
    <t>Pham Minh Hằng</t>
  </si>
  <si>
    <t>XBL_141/21-011810</t>
  </si>
  <si>
    <t>1712043</t>
  </si>
  <si>
    <t>Cô Hương</t>
  </si>
  <si>
    <t>XBL_141/21-011811</t>
  </si>
  <si>
    <t>1535098</t>
  </si>
  <si>
    <t>Lê Thị Quý</t>
  </si>
  <si>
    <t>XBL_141/21-011812</t>
  </si>
  <si>
    <t>XBL_141/21-011813</t>
  </si>
  <si>
    <t>2325388</t>
  </si>
  <si>
    <t>MS DƯƠNG</t>
  </si>
  <si>
    <t>XBL_141/21-011814</t>
  </si>
  <si>
    <t>1597356</t>
  </si>
  <si>
    <t>Anh Đức</t>
  </si>
  <si>
    <t>XBL_141/21-011815</t>
  </si>
  <si>
    <t>XBL_141/21-011816</t>
  </si>
  <si>
    <t>1607272</t>
  </si>
  <si>
    <t>Chi Tiến</t>
  </si>
  <si>
    <t>XBL_141/21-011817</t>
  </si>
  <si>
    <t>2395173</t>
  </si>
  <si>
    <t>Chị ThẢO</t>
  </si>
  <si>
    <t>XBL_141/21-011818</t>
  </si>
  <si>
    <t>XBL_141/21-011819</t>
  </si>
  <si>
    <t>1794076</t>
  </si>
  <si>
    <t>Ms Thế</t>
  </si>
  <si>
    <t>XBL_141/21-011820</t>
  </si>
  <si>
    <t>1902907</t>
  </si>
  <si>
    <t>Ms Thắm</t>
  </si>
  <si>
    <t>XBL_141/21-011821</t>
  </si>
  <si>
    <t>NTL_141/21-000539</t>
  </si>
  <si>
    <t>1460681</t>
  </si>
  <si>
    <t>Phạm Thị Lam</t>
  </si>
  <si>
    <t>NTL_141/21-000540</t>
  </si>
  <si>
    <t>1591441</t>
  </si>
  <si>
    <t>Lê Thị Thủy</t>
  </si>
  <si>
    <t>XBL_141/21-011731</t>
  </si>
  <si>
    <t>XBL_141/21-011732</t>
  </si>
  <si>
    <t>2394249</t>
  </si>
  <si>
    <t>XBL_141/21-011733</t>
  </si>
  <si>
    <t>XBL_141/21-011734</t>
  </si>
  <si>
    <t>2394255</t>
  </si>
  <si>
    <t>XBL_141/21-011735</t>
  </si>
  <si>
    <t>XBL_141/21-011736</t>
  </si>
  <si>
    <t>XBL_141/21-011737</t>
  </si>
  <si>
    <t>XBL_141/21-011738</t>
  </si>
  <si>
    <t>1734745</t>
  </si>
  <si>
    <t>Nguyễn Thị Hằng</t>
  </si>
  <si>
    <t>XBL_141/21-011739</t>
  </si>
  <si>
    <t>XBL_141/21-011740</t>
  </si>
  <si>
    <t>676661</t>
  </si>
  <si>
    <t>Ms Vân Anh</t>
  </si>
  <si>
    <t>XBL_141/21-011741</t>
  </si>
  <si>
    <t>2394287</t>
  </si>
  <si>
    <t>Ms Thư</t>
  </si>
  <si>
    <t>XBL_141/21-011742</t>
  </si>
  <si>
    <t>XBL_141/21-011743</t>
  </si>
  <si>
    <t>1651805</t>
  </si>
  <si>
    <t>Ms Tú</t>
  </si>
  <si>
    <t>XBL_141/21-011744</t>
  </si>
  <si>
    <t>XBL_141/21-011745</t>
  </si>
  <si>
    <t>XBL_141/21-011746</t>
  </si>
  <si>
    <t>XBL_141/21-011747</t>
  </si>
  <si>
    <t>2366104</t>
  </si>
  <si>
    <t>Ms Trâm</t>
  </si>
  <si>
    <t>XBL_141/21-011748</t>
  </si>
  <si>
    <t>1780857</t>
  </si>
  <si>
    <t>Ms Hội</t>
  </si>
  <si>
    <t>XBL_141/21-011749</t>
  </si>
  <si>
    <t>1077802</t>
  </si>
  <si>
    <t>Vũ Thị Dinh</t>
  </si>
  <si>
    <t>XBL_141/21-011750</t>
  </si>
  <si>
    <t>1780156</t>
  </si>
  <si>
    <t>Ms Như</t>
  </si>
  <si>
    <t>XBL_141/21-011751</t>
  </si>
  <si>
    <t>2394487</t>
  </si>
  <si>
    <t>XBL_141/21-011752</t>
  </si>
  <si>
    <t>1635323</t>
  </si>
  <si>
    <t>Lê Thị Hằng</t>
  </si>
  <si>
    <t>XBL_141/21-011753</t>
  </si>
  <si>
    <t>2392367</t>
  </si>
  <si>
    <t>Trương Thị Thúy Huyền</t>
  </si>
  <si>
    <t>XBL_141/21-011754</t>
  </si>
  <si>
    <t>XBL_141/21-011755</t>
  </si>
  <si>
    <t>804785</t>
  </si>
  <si>
    <t>Đỗ Quỳnh</t>
  </si>
  <si>
    <t>XBL_141/21-011756</t>
  </si>
  <si>
    <t>1620415</t>
  </si>
  <si>
    <t>XBL_141/21-011757</t>
  </si>
  <si>
    <t>1653525</t>
  </si>
  <si>
    <t>Anh Đại</t>
  </si>
  <si>
    <t>XBL_141/21-011758</t>
  </si>
  <si>
    <t>1830094</t>
  </si>
  <si>
    <t>MS LÝ</t>
  </si>
  <si>
    <t>XBL_141/21-011759</t>
  </si>
  <si>
    <t>1962869</t>
  </si>
  <si>
    <t>C THỦY</t>
  </si>
  <si>
    <t>XBL_141/21-011760</t>
  </si>
  <si>
    <t>XBL_141/21-011761</t>
  </si>
  <si>
    <t>1093338</t>
  </si>
  <si>
    <t>Nguyễn Thị Dung</t>
  </si>
  <si>
    <t>XBL_141/21-011762</t>
  </si>
  <si>
    <t>XBL_141/21-011763</t>
  </si>
  <si>
    <t>509526</t>
  </si>
  <si>
    <t>XBL_141/21-011764</t>
  </si>
  <si>
    <t>1820763</t>
  </si>
  <si>
    <t>Trần Thị Dân</t>
  </si>
  <si>
    <t>XBL_141/21-011765</t>
  </si>
  <si>
    <t>2010451</t>
  </si>
  <si>
    <t>Trung Huỳnh</t>
  </si>
  <si>
    <t>XBL_141/21-011766</t>
  </si>
  <si>
    <t>2394614</t>
  </si>
  <si>
    <t>Mr Tường</t>
  </si>
  <si>
    <t>XBL_141/21-011767</t>
  </si>
  <si>
    <t>2196568</t>
  </si>
  <si>
    <t>MR. TUYỂN</t>
  </si>
  <si>
    <t>XBL_141/21-011768</t>
  </si>
  <si>
    <t>628508</t>
  </si>
  <si>
    <t>Lê Thị Thu Trang</t>
  </si>
  <si>
    <t>XBL_141/21-011702</t>
  </si>
  <si>
    <t>2365548</t>
  </si>
  <si>
    <t>Chị Linh</t>
  </si>
  <si>
    <t>XBL_141/21-011703</t>
  </si>
  <si>
    <t>2393779</t>
  </si>
  <si>
    <t>Cô Thanh</t>
  </si>
  <si>
    <t>XBL_141/21-011704</t>
  </si>
  <si>
    <t>1628056</t>
  </si>
  <si>
    <t>Đoàn Thanh Mai</t>
  </si>
  <si>
    <t>XBL_141/21-011705</t>
  </si>
  <si>
    <t>1691845</t>
  </si>
  <si>
    <t>Pham Hà</t>
  </si>
  <si>
    <t>XBL_141/21-011706</t>
  </si>
  <si>
    <t>XBL_141/21-011707</t>
  </si>
  <si>
    <t>XBL_141/21-011708</t>
  </si>
  <si>
    <t>XBL_141/21-011709</t>
  </si>
  <si>
    <t>2228955</t>
  </si>
  <si>
    <t>Chị Thúy</t>
  </si>
  <si>
    <t>XBL_141/21-011710</t>
  </si>
  <si>
    <t>340008</t>
  </si>
  <si>
    <t>Hà Thị Bắc</t>
  </si>
  <si>
    <t>XBL_141/21-011711</t>
  </si>
  <si>
    <t>XBL_141/21-011712</t>
  </si>
  <si>
    <t>2393821</t>
  </si>
  <si>
    <t>Trần Văn Luận</t>
  </si>
  <si>
    <t>XBL_141/21-011713</t>
  </si>
  <si>
    <t>2040334</t>
  </si>
  <si>
    <t>Phạm Thị Mai</t>
  </si>
  <si>
    <t>XBL_141/21-011714</t>
  </si>
  <si>
    <t>XBL_141/21-011715</t>
  </si>
  <si>
    <t>2393849</t>
  </si>
  <si>
    <t>Anh Hội</t>
  </si>
  <si>
    <t>XBL_141/21-011716</t>
  </si>
  <si>
    <t>XBL_141/21-011717</t>
  </si>
  <si>
    <t>1074254</t>
  </si>
  <si>
    <t>Phạm Thị Hường</t>
  </si>
  <si>
    <t>XBL_141/21-011718</t>
  </si>
  <si>
    <t>1856391</t>
  </si>
  <si>
    <t>Nguyen Thị Hà</t>
  </si>
  <si>
    <t>XBL_141/21-011719</t>
  </si>
  <si>
    <t>XBL_141/21-011720</t>
  </si>
  <si>
    <t>XBL_141/21-011721</t>
  </si>
  <si>
    <t>XBL_141/21-011722</t>
  </si>
  <si>
    <t>XBL_141/21-011723</t>
  </si>
  <si>
    <t>XBL_141/21-011724</t>
  </si>
  <si>
    <t>XBL_141/21-011725</t>
  </si>
  <si>
    <t>2393994</t>
  </si>
  <si>
    <t>Chị Oanh</t>
  </si>
  <si>
    <t>XBL_141/21-011726</t>
  </si>
  <si>
    <t>XBL_141/21-011727</t>
  </si>
  <si>
    <t>1744116</t>
  </si>
  <si>
    <t>Ms Thắng</t>
  </si>
  <si>
    <t>XBL_141/21-011728</t>
  </si>
  <si>
    <t>XBL_141/21-011729</t>
  </si>
  <si>
    <t>1593858</t>
  </si>
  <si>
    <t>MS.GIANG</t>
  </si>
  <si>
    <t>XBL_141/21-011730</t>
  </si>
  <si>
    <t>857718</t>
  </si>
  <si>
    <t>Ms Hương</t>
  </si>
  <si>
    <t>XBL_141/21-011670</t>
  </si>
  <si>
    <t>XBL_141/21-011671</t>
  </si>
  <si>
    <t>XBL_141/21-011672</t>
  </si>
  <si>
    <t>682239</t>
  </si>
  <si>
    <t>Phạm Thị Thơm</t>
  </si>
  <si>
    <t>XBL_141/21-011673</t>
  </si>
  <si>
    <t>2392733</t>
  </si>
  <si>
    <t>Vũ Thị Thêu</t>
  </si>
  <si>
    <t>XBL_141/21-011674</t>
  </si>
  <si>
    <t>1260601</t>
  </si>
  <si>
    <t>Phạm Thị Hồng Hạnh</t>
  </si>
  <si>
    <t>XBL_141/21-011675</t>
  </si>
  <si>
    <t>1937768</t>
  </si>
  <si>
    <t>Trần Mai Hương</t>
  </si>
  <si>
    <t>XBL_141/21-011676</t>
  </si>
  <si>
    <t>1239838</t>
  </si>
  <si>
    <t>Hà Trang</t>
  </si>
  <si>
    <t>XBL_141/21-011677</t>
  </si>
  <si>
    <t>280218</t>
  </si>
  <si>
    <t>Ms Ngoan</t>
  </si>
  <si>
    <t>XBL_141/21-011678</t>
  </si>
  <si>
    <t>XBL_141/21-011679</t>
  </si>
  <si>
    <t>2393399</t>
  </si>
  <si>
    <t>XBL_141/21-011680</t>
  </si>
  <si>
    <t>XBL_141/21-011681</t>
  </si>
  <si>
    <t>2168791</t>
  </si>
  <si>
    <t>C Nguyệt</t>
  </si>
  <si>
    <t>XBL_141/21-011682</t>
  </si>
  <si>
    <t>2393447</t>
  </si>
  <si>
    <t>Nguyễn Thị Hồng Mai</t>
  </si>
  <si>
    <t>XBL_141/21-011683</t>
  </si>
  <si>
    <t>XBL_141/21-011684</t>
  </si>
  <si>
    <t>1662869</t>
  </si>
  <si>
    <t>XBL_141/21-011685</t>
  </si>
  <si>
    <t>549111</t>
  </si>
  <si>
    <t>XBL_141/21-011686</t>
  </si>
  <si>
    <t>549143</t>
  </si>
  <si>
    <t>Nguyễn Thị Hiền</t>
  </si>
  <si>
    <t>XBL_141/21-011687</t>
  </si>
  <si>
    <t>2393532</t>
  </si>
  <si>
    <t>Mr Tân</t>
  </si>
  <si>
    <t>XBL_141/21-011688</t>
  </si>
  <si>
    <t>1605054</t>
  </si>
  <si>
    <t>Ms.Thu</t>
  </si>
  <si>
    <t>XBL_141/21-011689</t>
  </si>
  <si>
    <t>XBL_141/21-011690</t>
  </si>
  <si>
    <t>1593869</t>
  </si>
  <si>
    <t>MS.THOA</t>
  </si>
  <si>
    <t>XBL_141/21-011691</t>
  </si>
  <si>
    <t>1806024</t>
  </si>
  <si>
    <t>Ms Yến</t>
  </si>
  <si>
    <t>XBL_141/21-011692</t>
  </si>
  <si>
    <t>1925265</t>
  </si>
  <si>
    <t>XBL_141/21-011693</t>
  </si>
  <si>
    <t>1597387</t>
  </si>
  <si>
    <t>XBL_141/21-011694</t>
  </si>
  <si>
    <t>1739852</t>
  </si>
  <si>
    <t>Vân Anh</t>
  </si>
  <si>
    <t>XBL_141/21-011695</t>
  </si>
  <si>
    <t>2393640</t>
  </si>
  <si>
    <t>Lê Thị Tuyết Hằng</t>
  </si>
  <si>
    <t>XBL_141/21-011696</t>
  </si>
  <si>
    <t>1385393</t>
  </si>
  <si>
    <t>Anh Thang</t>
  </si>
  <si>
    <t>XBL_141/21-011697</t>
  </si>
  <si>
    <t>XBL_141/21-011698</t>
  </si>
  <si>
    <t>XBL_141/21-011699</t>
  </si>
  <si>
    <t>XBL_141/21-011700</t>
  </si>
  <si>
    <t>XBL_141/21-011701</t>
  </si>
  <si>
    <t>XBL_141/21-011649</t>
  </si>
  <si>
    <t>137206</t>
  </si>
  <si>
    <t>Trịnh Thị Gấm</t>
  </si>
  <si>
    <t>XBL_141/21-011650</t>
  </si>
  <si>
    <t>XBL_141/21-011651</t>
  </si>
  <si>
    <t>XBL_141/21-011652</t>
  </si>
  <si>
    <t>1590965</t>
  </si>
  <si>
    <t>MS.HẰNG</t>
  </si>
  <si>
    <t>XBL_141/21-011653</t>
  </si>
  <si>
    <t>XBL_141/21-011654</t>
  </si>
  <si>
    <t>1612828</t>
  </si>
  <si>
    <t>Đinh Thị Loan</t>
  </si>
  <si>
    <t>XBL_141/21-011655</t>
  </si>
  <si>
    <t>2368871</t>
  </si>
  <si>
    <t>C Thảo Anh</t>
  </si>
  <si>
    <t>XBL_141/21-011656</t>
  </si>
  <si>
    <t>XBL_141/21-011657</t>
  </si>
  <si>
    <t>XBL_141/21-011658</t>
  </si>
  <si>
    <t>XBL_141/21-011659</t>
  </si>
  <si>
    <t>1809507</t>
  </si>
  <si>
    <t>Ms Niên</t>
  </si>
  <si>
    <t>XBL_141/21-011660</t>
  </si>
  <si>
    <t>XBL_141/21-011661</t>
  </si>
  <si>
    <t>1685610</t>
  </si>
  <si>
    <t>Lê Thị Thanh Hương</t>
  </si>
  <si>
    <t>XBL_141/21-011662</t>
  </si>
  <si>
    <t>2393133</t>
  </si>
  <si>
    <t>XBL_141/21-011663</t>
  </si>
  <si>
    <t>1775511</t>
  </si>
  <si>
    <t>XBL_141/21-011664</t>
  </si>
  <si>
    <t>XBL_141/21-011665</t>
  </si>
  <si>
    <t>XBL_141/21-011666</t>
  </si>
  <si>
    <t>XBL_141/21-011667</t>
  </si>
  <si>
    <t>1690273</t>
  </si>
  <si>
    <t>Hoa Phượng</t>
  </si>
  <si>
    <t>XBL_141/21-011668</t>
  </si>
  <si>
    <t>1614465</t>
  </si>
  <si>
    <t>XBL_141/21-011669</t>
  </si>
  <si>
    <t>NTL_141/21-000537</t>
  </si>
  <si>
    <t>XBL_141/21-011626</t>
  </si>
  <si>
    <t>XBL_141/21-011627</t>
  </si>
  <si>
    <t>1898684</t>
  </si>
  <si>
    <t>Chị Hoàng Anh</t>
  </si>
  <si>
    <t>XBL_141/21-011628</t>
  </si>
  <si>
    <t>XBL_141/21-011629</t>
  </si>
  <si>
    <t>1711322</t>
  </si>
  <si>
    <t>XBL_141/21-011630</t>
  </si>
  <si>
    <t>1491096</t>
  </si>
  <si>
    <t>Đỗ Huy Bình</t>
  </si>
  <si>
    <t>XBL_141/21-011631</t>
  </si>
  <si>
    <t>1686069</t>
  </si>
  <si>
    <t>XBL_141/21-011632</t>
  </si>
  <si>
    <t>2392684</t>
  </si>
  <si>
    <t>XBL_141/21-011633</t>
  </si>
  <si>
    <t>XBL_141/21-011634</t>
  </si>
  <si>
    <t>2392695</t>
  </si>
  <si>
    <t>Anh Tâm</t>
  </si>
  <si>
    <t>XBL_141/21-011635</t>
  </si>
  <si>
    <t>1745488</t>
  </si>
  <si>
    <t>Trần Trang</t>
  </si>
  <si>
    <t>XBL_141/21-011636</t>
  </si>
  <si>
    <t>XBL_141/21-011637</t>
  </si>
  <si>
    <t>XBL_141/21-011638</t>
  </si>
  <si>
    <t>XBL_141/21-011639</t>
  </si>
  <si>
    <t>XBL_141/21-011640</t>
  </si>
  <si>
    <t>1784814</t>
  </si>
  <si>
    <t>XBL_141/21-011641</t>
  </si>
  <si>
    <t>XBL_141/21-011642</t>
  </si>
  <si>
    <t>XBL_141/21-011643</t>
  </si>
  <si>
    <t>XBL_141/21-011644</t>
  </si>
  <si>
    <t>1807582</t>
  </si>
  <si>
    <t>Phạm Thị Dịu</t>
  </si>
  <si>
    <t>XBL_141/21-011645</t>
  </si>
  <si>
    <t>XBL_141/21-011646</t>
  </si>
  <si>
    <t>1627010</t>
  </si>
  <si>
    <t>C NHUNG</t>
  </si>
  <si>
    <t>XBL_141/21-011647</t>
  </si>
  <si>
    <t>XBL_141/21-011648</t>
  </si>
  <si>
    <t>NTL_141/21-000536</t>
  </si>
  <si>
    <t>2392068</t>
  </si>
  <si>
    <t>Chị Chung</t>
  </si>
  <si>
    <t>XBL_141/21-011593</t>
  </si>
  <si>
    <t>XBL_141/21-011594</t>
  </si>
  <si>
    <t>400684</t>
  </si>
  <si>
    <t>XBL_141/21-011595</t>
  </si>
  <si>
    <t>2392171</t>
  </si>
  <si>
    <t>Tô Ngọc Dũng</t>
  </si>
  <si>
    <t>XBL_141/21-011596</t>
  </si>
  <si>
    <t>1944973</t>
  </si>
  <si>
    <t>CHỊ VÂN ANH</t>
  </si>
  <si>
    <t>XBL_141/21-011597</t>
  </si>
  <si>
    <t>2176362</t>
  </si>
  <si>
    <t xml:space="preserve">Ms Vân Anh </t>
  </si>
  <si>
    <t>XBL_141/21-011598</t>
  </si>
  <si>
    <t>XBL_141/21-011599</t>
  </si>
  <si>
    <t>2392227</t>
  </si>
  <si>
    <t>Đào Minh Đức</t>
  </si>
  <si>
    <t>XBL_141/21-011600</t>
  </si>
  <si>
    <t>1653791</t>
  </si>
  <si>
    <t>Hoàng Thị Mai</t>
  </si>
  <si>
    <t>XBL_141/21-011601</t>
  </si>
  <si>
    <t>1621382</t>
  </si>
  <si>
    <t>C NGA</t>
  </si>
  <si>
    <t>XBL_141/21-011602</t>
  </si>
  <si>
    <t>XBL_141/21-011603</t>
  </si>
  <si>
    <t>918606</t>
  </si>
  <si>
    <t>Đinh Thị Mừng</t>
  </si>
  <si>
    <t>XBL_141/21-011604</t>
  </si>
  <si>
    <t>XBL_141/21-011605</t>
  </si>
  <si>
    <t>1038929</t>
  </si>
  <si>
    <t>Trần Thị Mai</t>
  </si>
  <si>
    <t>XBL_141/21-011607</t>
  </si>
  <si>
    <t>2180956</t>
  </si>
  <si>
    <t>MS HƯỜNG</t>
  </si>
  <si>
    <t>XBL_141/21-011608</t>
  </si>
  <si>
    <t>2335612</t>
  </si>
  <si>
    <t>Đào Nguyễn Trà My</t>
  </si>
  <si>
    <t>XBL_141/21-011609</t>
  </si>
  <si>
    <t>1590920</t>
  </si>
  <si>
    <t>MS.NHIỄU</t>
  </si>
  <si>
    <t>XBL_141/21-011610</t>
  </si>
  <si>
    <t>1107333</t>
  </si>
  <si>
    <t>Ms Nga</t>
  </si>
  <si>
    <t>XBL_141/21-011611</t>
  </si>
  <si>
    <t>XBL_141/21-011612</t>
  </si>
  <si>
    <t>2392370</t>
  </si>
  <si>
    <t>XBL_141/21-011613</t>
  </si>
  <si>
    <t>XBL_141/21-011614</t>
  </si>
  <si>
    <t>2392377</t>
  </si>
  <si>
    <t>Đinh Thị Thương</t>
  </si>
  <si>
    <t>XBL_141/21-011615</t>
  </si>
  <si>
    <t>1817445</t>
  </si>
  <si>
    <t>CHI HÀ</t>
  </si>
  <si>
    <t>XBL_141/21-011616</t>
  </si>
  <si>
    <t>1903513</t>
  </si>
  <si>
    <t>Van Nguyễn</t>
  </si>
  <si>
    <t>XBL_141/21-011617</t>
  </si>
  <si>
    <t>XBL_141/21-011618</t>
  </si>
  <si>
    <t>1550973</t>
  </si>
  <si>
    <t>Bùi Loan</t>
  </si>
  <si>
    <t>XBL_141/21-011619</t>
  </si>
  <si>
    <t>2327000</t>
  </si>
  <si>
    <t>Chị Hương</t>
  </si>
  <si>
    <t>XBL_141/21-011620</t>
  </si>
  <si>
    <t>1849074</t>
  </si>
  <si>
    <t>NGUYỄN THỊ VĂN</t>
  </si>
  <si>
    <t>XBL_141/21-011621</t>
  </si>
  <si>
    <t>2076872</t>
  </si>
  <si>
    <t>Thuỷ Đinh</t>
  </si>
  <si>
    <t>XBL_141/21-011622</t>
  </si>
  <si>
    <t>XBL_141/21-011623</t>
  </si>
  <si>
    <t>2225911</t>
  </si>
  <si>
    <t>Nguyễn Thị Tuất</t>
  </si>
  <si>
    <t>XBL_141/21-011624</t>
  </si>
  <si>
    <t>XBL_141/21-011625</t>
  </si>
  <si>
    <t>1903328</t>
  </si>
  <si>
    <t>Ms Tuyết</t>
  </si>
  <si>
    <t>NTL_141/21-000534</t>
  </si>
  <si>
    <t>2390974</t>
  </si>
  <si>
    <t>Chị Lê</t>
  </si>
  <si>
    <t>NTL_141/21-000535</t>
  </si>
  <si>
    <t>2391865</t>
  </si>
  <si>
    <t>XBL_141/21-011530</t>
  </si>
  <si>
    <t>XBL_141/21-011531</t>
  </si>
  <si>
    <t>XBL_141/21-011532</t>
  </si>
  <si>
    <t>XBL_141/21-011533</t>
  </si>
  <si>
    <t>2138557</t>
  </si>
  <si>
    <t>A GIANG</t>
  </si>
  <si>
    <t>XBL_141/21-011534</t>
  </si>
  <si>
    <t>1347617</t>
  </si>
  <si>
    <t>Trịnh Sơn Trà</t>
  </si>
  <si>
    <t>XBL_141/21-011535</t>
  </si>
  <si>
    <t>2372739</t>
  </si>
  <si>
    <t>XBL_141/21-011536</t>
  </si>
  <si>
    <t>794917</t>
  </si>
  <si>
    <t>Chị Nguyên</t>
  </si>
  <si>
    <t>XBL_141/21-011537</t>
  </si>
  <si>
    <t>705327</t>
  </si>
  <si>
    <t>XBL_141/21-011538</t>
  </si>
  <si>
    <t>1347535</t>
  </si>
  <si>
    <t>Lê Thục Uyên</t>
  </si>
  <si>
    <t>XBL_141/21-011539</t>
  </si>
  <si>
    <t>857756</t>
  </si>
  <si>
    <t>XBL_141/21-011540</t>
  </si>
  <si>
    <t>XBL_141/21-011541</t>
  </si>
  <si>
    <t>1590420</t>
  </si>
  <si>
    <t>MS.THU</t>
  </si>
  <si>
    <t>XBL_141/21-011542</t>
  </si>
  <si>
    <t>2026297</t>
  </si>
  <si>
    <t>XBL_141/21-011543</t>
  </si>
  <si>
    <t>699179</t>
  </si>
  <si>
    <t>Đặng Thu Thủy</t>
  </si>
  <si>
    <t>XBL_141/21-011544</t>
  </si>
  <si>
    <t>1697480</t>
  </si>
  <si>
    <t>Chị Hưng</t>
  </si>
  <si>
    <t>XBL_141/21-011545</t>
  </si>
  <si>
    <t>XBL_141/21-011546</t>
  </si>
  <si>
    <t>XBL_141/21-011547</t>
  </si>
  <si>
    <t>2391719</t>
  </si>
  <si>
    <t>Chị Liễu</t>
  </si>
  <si>
    <t>XBL_141/21-011548</t>
  </si>
  <si>
    <t>XBL_141/21-011549</t>
  </si>
  <si>
    <t>1727272</t>
  </si>
  <si>
    <t>XBL_141/21-011550</t>
  </si>
  <si>
    <t>885226</t>
  </si>
  <si>
    <t>Vũ Thủy Tiên</t>
  </si>
  <si>
    <t>XBL_141/21-011551</t>
  </si>
  <si>
    <t>1622305</t>
  </si>
  <si>
    <t>Lê Quang Vinh</t>
  </si>
  <si>
    <t>XBL_141/21-011552</t>
  </si>
  <si>
    <t>1598746</t>
  </si>
  <si>
    <t>XBL_141/21-011553</t>
  </si>
  <si>
    <t>2391834</t>
  </si>
  <si>
    <t>Anh Đông</t>
  </si>
  <si>
    <t>XBL_141/21-011554</t>
  </si>
  <si>
    <t>XBL_141/21-011555</t>
  </si>
  <si>
    <t>XBL_141/21-011556</t>
  </si>
  <si>
    <t>XBL_141/21-011557</t>
  </si>
  <si>
    <t>1656697</t>
  </si>
  <si>
    <t>XBL_141/21-011558</t>
  </si>
  <si>
    <t>1723227</t>
  </si>
  <si>
    <t>XBL_141/21-011559</t>
  </si>
  <si>
    <t>XBL_141/21-011560</t>
  </si>
  <si>
    <t>XBL_141/21-011561</t>
  </si>
  <si>
    <t>XBL_141/21-011562</t>
  </si>
  <si>
    <t>XBL_141/21-011563</t>
  </si>
  <si>
    <t>2361776</t>
  </si>
  <si>
    <t>NGUYỄN THỊ THÚY</t>
  </si>
  <si>
    <t>XBL_141/21-011564</t>
  </si>
  <si>
    <t>823275</t>
  </si>
  <si>
    <t>Chi Phương</t>
  </si>
  <si>
    <t>XBL_141/21-011565</t>
  </si>
  <si>
    <t>1150463</t>
  </si>
  <si>
    <t>Trần Thị Ánh Tuyết</t>
  </si>
  <si>
    <t>XBL_141/21-011566</t>
  </si>
  <si>
    <t>XBL_141/21-011567</t>
  </si>
  <si>
    <t>XBL_141/21-011568</t>
  </si>
  <si>
    <t>2391956</t>
  </si>
  <si>
    <t>Anh Thái</t>
  </si>
  <si>
    <t>XBL_141/21-011569</t>
  </si>
  <si>
    <t>2374865</t>
  </si>
  <si>
    <t>Phạm Huyền Trang</t>
  </si>
  <si>
    <t>XBL_141/21-011570</t>
  </si>
  <si>
    <t>1803269</t>
  </si>
  <si>
    <t>Phạm Thị Huờng</t>
  </si>
  <si>
    <t>XBL_141/21-011571</t>
  </si>
  <si>
    <t>2194473</t>
  </si>
  <si>
    <t>C Điệp</t>
  </si>
  <si>
    <t>XBL_141/21-011572</t>
  </si>
  <si>
    <t>2391971</t>
  </si>
  <si>
    <t>Anh Trường</t>
  </si>
  <si>
    <t>XBL_141/21-011573</t>
  </si>
  <si>
    <t>654594</t>
  </si>
  <si>
    <t>Hà Thị Thảo</t>
  </si>
  <si>
    <t>XBL_141/21-011574</t>
  </si>
  <si>
    <t>2058716</t>
  </si>
  <si>
    <t>Chị Xuân</t>
  </si>
  <si>
    <t>XBL_141/21-011575</t>
  </si>
  <si>
    <t>2392031</t>
  </si>
  <si>
    <t>Mai Thị Lựu</t>
  </si>
  <si>
    <t>XBL_141/21-011576</t>
  </si>
  <si>
    <t>2162534</t>
  </si>
  <si>
    <t>C HƯƠNG</t>
  </si>
  <si>
    <t>XBL_141/21-011577</t>
  </si>
  <si>
    <t>XBL_141/21-011578</t>
  </si>
  <si>
    <t>XBL_141/21-011579</t>
  </si>
  <si>
    <t>XBL_141/21-011580</t>
  </si>
  <si>
    <t>XBL_141/21-011581</t>
  </si>
  <si>
    <t>XBL_141/21-011582</t>
  </si>
  <si>
    <t>1307586</t>
  </si>
  <si>
    <t>Đinh Thị Thu Hương</t>
  </si>
  <si>
    <t>XBL_141/21-011583</t>
  </si>
  <si>
    <t>1796011</t>
  </si>
  <si>
    <t>TRẦN THỊ AN</t>
  </si>
  <si>
    <t>XBL_141/21-011584</t>
  </si>
  <si>
    <t>2268967</t>
  </si>
  <si>
    <t>C Hiền</t>
  </si>
  <si>
    <t>XBL_141/21-011585</t>
  </si>
  <si>
    <t>XBL_141/21-011586</t>
  </si>
  <si>
    <t>XBL_141/21-011587</t>
  </si>
  <si>
    <t>2183486</t>
  </si>
  <si>
    <t>XBL_141/21-011588</t>
  </si>
  <si>
    <t>1670033</t>
  </si>
  <si>
    <t>Ms. Tuyết</t>
  </si>
  <si>
    <t>XBL_141/21-011589</t>
  </si>
  <si>
    <t>XBL_141/21-011590</t>
  </si>
  <si>
    <t>1584410</t>
  </si>
  <si>
    <t>Phí Thị Thanh Thủy</t>
  </si>
  <si>
    <t>XBL_141/21-011591</t>
  </si>
  <si>
    <t>2392153</t>
  </si>
  <si>
    <t>XBL_141/21-011592</t>
  </si>
  <si>
    <t>1593050</t>
  </si>
  <si>
    <t>Chị Bình</t>
  </si>
  <si>
    <t>NTL_141/21-000533</t>
  </si>
  <si>
    <t>1595619</t>
  </si>
  <si>
    <t>TRINH</t>
  </si>
  <si>
    <t>XBL_141/21-011485</t>
  </si>
  <si>
    <t>XBL_141/21-011486</t>
  </si>
  <si>
    <t>XBL_141/21-011487</t>
  </si>
  <si>
    <t>XBL_141/21-011488</t>
  </si>
  <si>
    <t>188077</t>
  </si>
  <si>
    <t>Nguyễn Thanh Huệ</t>
  </si>
  <si>
    <t>XBL_141/21-011489</t>
  </si>
  <si>
    <t>2390977</t>
  </si>
  <si>
    <t>Mr Hiền</t>
  </si>
  <si>
    <t>XBL_141/21-011490</t>
  </si>
  <si>
    <t>2390980</t>
  </si>
  <si>
    <t>Anh Ngọc</t>
  </si>
  <si>
    <t>XBL_141/21-011491</t>
  </si>
  <si>
    <t>2181207</t>
  </si>
  <si>
    <t>Hồng Minh Định</t>
  </si>
  <si>
    <t>XBL_141/21-011492</t>
  </si>
  <si>
    <t>2391020</t>
  </si>
  <si>
    <t>Ms Thuy</t>
  </si>
  <si>
    <t>XBL_141/21-011493</t>
  </si>
  <si>
    <t>XBL_141/21-011494</t>
  </si>
  <si>
    <t>270384</t>
  </si>
  <si>
    <t>XBL_141/21-011495</t>
  </si>
  <si>
    <t>2391037</t>
  </si>
  <si>
    <t>Đinh Thị Thu Hiền</t>
  </si>
  <si>
    <t>XBL_141/21-011496</t>
  </si>
  <si>
    <t>2340879</t>
  </si>
  <si>
    <t>Ms Lê</t>
  </si>
  <si>
    <t>XBL_141/21-011497</t>
  </si>
  <si>
    <t>XBL_141/21-011498</t>
  </si>
  <si>
    <t>1660444</t>
  </si>
  <si>
    <t>CHỊ Ái</t>
  </si>
  <si>
    <t>XBL_141/21-011499</t>
  </si>
  <si>
    <t>2391030</t>
  </si>
  <si>
    <t>Anh Lưu</t>
  </si>
  <si>
    <t>XBL_141/21-011500</t>
  </si>
  <si>
    <t>XBL_141/21-011501</t>
  </si>
  <si>
    <t>551458</t>
  </si>
  <si>
    <t>Nguyễn Thanh Khuyê</t>
  </si>
  <si>
    <t>XBL_141/21-011502</t>
  </si>
  <si>
    <t>XBL_141/21-011503</t>
  </si>
  <si>
    <t>XBL_141/21-011504</t>
  </si>
  <si>
    <t>2385752</t>
  </si>
  <si>
    <t>XBL_141/21-011505</t>
  </si>
  <si>
    <t>2391168</t>
  </si>
  <si>
    <t>XBL_141/21-011506</t>
  </si>
  <si>
    <t>XBL_141/21-011507</t>
  </si>
  <si>
    <t>XBL_141/21-011508</t>
  </si>
  <si>
    <t>XBL_141/21-011509</t>
  </si>
  <si>
    <t>2177557</t>
  </si>
  <si>
    <t>XBL_141/21-011510</t>
  </si>
  <si>
    <t>2129972</t>
  </si>
  <si>
    <t>C Hằng</t>
  </si>
  <si>
    <t>XBL_141/21-011511</t>
  </si>
  <si>
    <t>1757909</t>
  </si>
  <si>
    <t>Ms Lụa</t>
  </si>
  <si>
    <t>XBL_141/21-011512</t>
  </si>
  <si>
    <t>XBL_141/21-011513</t>
  </si>
  <si>
    <t>2391244</t>
  </si>
  <si>
    <t>Nguyễn Ngọc Linh</t>
  </si>
  <si>
    <t>XBL_141/21-011514</t>
  </si>
  <si>
    <t>XBL_141/21-011515</t>
  </si>
  <si>
    <t>2368585</t>
  </si>
  <si>
    <t>Trịnh Thị Thủy</t>
  </si>
  <si>
    <t>XBL_141/21-011516</t>
  </si>
  <si>
    <t>XBL_141/21-011517</t>
  </si>
  <si>
    <t>XBL_141/21-011518</t>
  </si>
  <si>
    <t>2371701</t>
  </si>
  <si>
    <t>Chị Tình</t>
  </si>
  <si>
    <t>XBL_141/21-011519</t>
  </si>
  <si>
    <t>1597791</t>
  </si>
  <si>
    <t>Chị Phượng</t>
  </si>
  <si>
    <t>XBL_141/21-011520</t>
  </si>
  <si>
    <t>2391372</t>
  </si>
  <si>
    <t>Đào Tuấn Anh</t>
  </si>
  <si>
    <t>XBL_141/21-011521</t>
  </si>
  <si>
    <t>2391384</t>
  </si>
  <si>
    <t>Bùi Thị Thùy Giang</t>
  </si>
  <si>
    <t>XBL_141/21-011522</t>
  </si>
  <si>
    <t>XBL_141/21-011523</t>
  </si>
  <si>
    <t>2174205</t>
  </si>
  <si>
    <t>C THANG</t>
  </si>
  <si>
    <t>XBL_141/21-011524</t>
  </si>
  <si>
    <t>XBL_141/21-011525</t>
  </si>
  <si>
    <t>2005470</t>
  </si>
  <si>
    <t>Chú Đức</t>
  </si>
  <si>
    <t>XBL_141/21-011526</t>
  </si>
  <si>
    <t>1881028</t>
  </si>
  <si>
    <t>XBL_141/21-011527</t>
  </si>
  <si>
    <t>XBL_141/21-011528</t>
  </si>
  <si>
    <t>XBL_141/21-011529</t>
  </si>
  <si>
    <t>724063</t>
  </si>
  <si>
    <t>Ms Quỳnh</t>
  </si>
  <si>
    <t>NTL_141/21-000530</t>
  </si>
  <si>
    <t>2389628</t>
  </si>
  <si>
    <t>NTL_141/21-000531</t>
  </si>
  <si>
    <t>595448</t>
  </si>
  <si>
    <t>Lê Thị Huy</t>
  </si>
  <si>
    <t>NTL_141/21-000532</t>
  </si>
  <si>
    <t>1594405</t>
  </si>
  <si>
    <t>XBL_141/21-011436</t>
  </si>
  <si>
    <t>XBL_141/21-011437</t>
  </si>
  <si>
    <t>XBL_141/21-011438</t>
  </si>
  <si>
    <t>XBL_141/21-011439</t>
  </si>
  <si>
    <t>XBL_141/21-011440</t>
  </si>
  <si>
    <t>1803090</t>
  </si>
  <si>
    <t>XBL_141/21-011441</t>
  </si>
  <si>
    <t>XBL_141/21-011442</t>
  </si>
  <si>
    <t>XBL_141/21-011443</t>
  </si>
  <si>
    <t>2390427</t>
  </si>
  <si>
    <t>XBL_141/21-011444</t>
  </si>
  <si>
    <t>669032</t>
  </si>
  <si>
    <t>Đỗ Thị Hiếu</t>
  </si>
  <si>
    <t>XBL_141/21-011445</t>
  </si>
  <si>
    <t>2053134</t>
  </si>
  <si>
    <t>Khuyen Dinh</t>
  </si>
  <si>
    <t>XBL_141/21-011446</t>
  </si>
  <si>
    <t>547997</t>
  </si>
  <si>
    <t>Hoàng Thị Mây</t>
  </si>
  <si>
    <t>XBL_141/21-011447</t>
  </si>
  <si>
    <t>2390472</t>
  </si>
  <si>
    <t>LÊ NGỌC CHIÊN</t>
  </si>
  <si>
    <t>XBL_141/21-011448</t>
  </si>
  <si>
    <t>1616181</t>
  </si>
  <si>
    <t>Mr Biên</t>
  </si>
  <si>
    <t>XBL_141/21-011449</t>
  </si>
  <si>
    <t>XBL_141/21-011450</t>
  </si>
  <si>
    <t>1651758</t>
  </si>
  <si>
    <t>Chị Ly</t>
  </si>
  <si>
    <t>XBL_141/21-011451</t>
  </si>
  <si>
    <t>XBL_141/21-011452</t>
  </si>
  <si>
    <t>XBL_141/21-011453</t>
  </si>
  <si>
    <t>XBL_141/21-011454</t>
  </si>
  <si>
    <t>2390605</t>
  </si>
  <si>
    <t>Chị Thịnh</t>
  </si>
  <si>
    <t>XBL_141/21-011455</t>
  </si>
  <si>
    <t>1883096</t>
  </si>
  <si>
    <t>Ngọc Nguyễn</t>
  </si>
  <si>
    <t>XBL_141/21-011456</t>
  </si>
  <si>
    <t>2293901</t>
  </si>
  <si>
    <t>XBL_141/21-011457</t>
  </si>
  <si>
    <t>1982867</t>
  </si>
  <si>
    <t>Chị Thắm</t>
  </si>
  <si>
    <t>XBL_141/21-011458</t>
  </si>
  <si>
    <t>XBL_141/21-011459</t>
  </si>
  <si>
    <t>1592063</t>
  </si>
  <si>
    <t>Vũ Thị Hải Yến</t>
  </si>
  <si>
    <t>XBL_141/21-011460</t>
  </si>
  <si>
    <t>XBL_141/21-011461</t>
  </si>
  <si>
    <t>2005306</t>
  </si>
  <si>
    <t>XBL_141/21-011462</t>
  </si>
  <si>
    <t>2390675</t>
  </si>
  <si>
    <t>XBL_141/21-011463</t>
  </si>
  <si>
    <t>XBL_141/21-011464</t>
  </si>
  <si>
    <t>XBL_141/21-011465</t>
  </si>
  <si>
    <t>XBL_141/21-011466</t>
  </si>
  <si>
    <t>1184636</t>
  </si>
  <si>
    <t>nguyễn thị hiển</t>
  </si>
  <si>
    <t>XBL_141/21-011467</t>
  </si>
  <si>
    <t>144501</t>
  </si>
  <si>
    <t>Trần Thị Hằng</t>
  </si>
  <si>
    <t>XBL_141/21-011468</t>
  </si>
  <si>
    <t>2390733</t>
  </si>
  <si>
    <t>Nguyễn Thị Hồng Quyên</t>
  </si>
  <si>
    <t>XBL_141/21-011469</t>
  </si>
  <si>
    <t>849292</t>
  </si>
  <si>
    <t>Ms Sen</t>
  </si>
  <si>
    <t>XBL_141/21-011470</t>
  </si>
  <si>
    <t>984837</t>
  </si>
  <si>
    <t>An Nam Hai</t>
  </si>
  <si>
    <t>XBL_141/21-011471</t>
  </si>
  <si>
    <t>1591270</t>
  </si>
  <si>
    <t>Bùi Thị Mai</t>
  </si>
  <si>
    <t>XBL_141/21-011472</t>
  </si>
  <si>
    <t>XBL_141/21-011473</t>
  </si>
  <si>
    <t>XBL_141/21-011474</t>
  </si>
  <si>
    <t>1914739</t>
  </si>
  <si>
    <t>CHỊ MAI</t>
  </si>
  <si>
    <t>XBL_141/21-011475</t>
  </si>
  <si>
    <t>XBL_141/21-011476</t>
  </si>
  <si>
    <t>XBL_141/21-011477</t>
  </si>
  <si>
    <t>2013333</t>
  </si>
  <si>
    <t>Chị Hồng</t>
  </si>
  <si>
    <t>XBL_141/21-011478</t>
  </si>
  <si>
    <t>XBL_141/21-011479</t>
  </si>
  <si>
    <t>548458</t>
  </si>
  <si>
    <t>Quách Thị Lan Hương</t>
  </si>
  <si>
    <t>XBL_141/21-011480</t>
  </si>
  <si>
    <t>1809813</t>
  </si>
  <si>
    <t>Nguyễn Thị Chúc</t>
  </si>
  <si>
    <t>XBL_141/21-011481</t>
  </si>
  <si>
    <t>1942654</t>
  </si>
  <si>
    <t>XBL_141/21-011482</t>
  </si>
  <si>
    <t>XBL_141/21-011483</t>
  </si>
  <si>
    <t>2308526</t>
  </si>
  <si>
    <t>Thị Hương Nguyễn</t>
  </si>
  <si>
    <t>XBL_141/21-011484</t>
  </si>
  <si>
    <t>1630137</t>
  </si>
  <si>
    <t>NTL_141/21-000528</t>
  </si>
  <si>
    <t>NTL_141/21-000529</t>
  </si>
  <si>
    <t>2303062</t>
  </si>
  <si>
    <t xml:space="preserve">Trịnh Thị Kim Dung </t>
  </si>
  <si>
    <t>XBL_141/21-011385</t>
  </si>
  <si>
    <t>XBL_141/21-011386</t>
  </si>
  <si>
    <t>1938080</t>
  </si>
  <si>
    <t>Cù Thị Ngân</t>
  </si>
  <si>
    <t>XBL_141/21-011387</t>
  </si>
  <si>
    <t>1255720</t>
  </si>
  <si>
    <t>Thanh Trịnh</t>
  </si>
  <si>
    <t>XBL_141/21-011388</t>
  </si>
  <si>
    <t>XBL_141/21-011389</t>
  </si>
  <si>
    <t>XBL_141/21-011390</t>
  </si>
  <si>
    <t>1906793</t>
  </si>
  <si>
    <t>Trương Văn Hải</t>
  </si>
  <si>
    <t>XBL_141/21-011391</t>
  </si>
  <si>
    <t>XBL_141/21-011392</t>
  </si>
  <si>
    <t>XBL_141/21-011393</t>
  </si>
  <si>
    <t>XBL_141/21-011394</t>
  </si>
  <si>
    <t>XBL_141/21-011395</t>
  </si>
  <si>
    <t>XBL_141/21-011396</t>
  </si>
  <si>
    <t>1466770</t>
  </si>
  <si>
    <t>Hà Thị Xuân Quỳnh</t>
  </si>
  <si>
    <t>XBL_141/21-011397</t>
  </si>
  <si>
    <t>1595933</t>
  </si>
  <si>
    <t>Ms.hạnh</t>
  </si>
  <si>
    <t>XBL_141/21-011398</t>
  </si>
  <si>
    <t>XBL_141/21-011399</t>
  </si>
  <si>
    <t>XBL_141/21-011400</t>
  </si>
  <si>
    <t>1735258</t>
  </si>
  <si>
    <t>Trần Thị Lanh</t>
  </si>
  <si>
    <t>XBL_141/21-011401</t>
  </si>
  <si>
    <t>2158929</t>
  </si>
  <si>
    <t>C LY</t>
  </si>
  <si>
    <t>XBL_141/21-011402</t>
  </si>
  <si>
    <t>XBL_141/21-011403</t>
  </si>
  <si>
    <t>XBL_141/21-011404</t>
  </si>
  <si>
    <t>XBL_141/21-011405</t>
  </si>
  <si>
    <t>XBL_141/21-011406</t>
  </si>
  <si>
    <t>2389997</t>
  </si>
  <si>
    <t>Hạnh Nguyên</t>
  </si>
  <si>
    <t>XBL_141/21-011407</t>
  </si>
  <si>
    <t>1612868</t>
  </si>
  <si>
    <t>Ms Liên</t>
  </si>
  <si>
    <t>XBL_141/21-011408</t>
  </si>
  <si>
    <t>2389636</t>
  </si>
  <si>
    <t>Chị Ngọc</t>
  </si>
  <si>
    <t>XBL_141/21-011409</t>
  </si>
  <si>
    <t>1590648</t>
  </si>
  <si>
    <t>Ms.hoa</t>
  </si>
  <si>
    <t>XBL_141/21-011410</t>
  </si>
  <si>
    <t>2390018</t>
  </si>
  <si>
    <t>Phạm Thị Vui</t>
  </si>
  <si>
    <t>XBL_141/21-011411</t>
  </si>
  <si>
    <t>XBL_141/21-011412</t>
  </si>
  <si>
    <t>1773650</t>
  </si>
  <si>
    <t>Phạm Thuỷ</t>
  </si>
  <si>
    <t>XBL_141/21-011413</t>
  </si>
  <si>
    <t>2390053</t>
  </si>
  <si>
    <t>Đinh Thị Thơm</t>
  </si>
  <si>
    <t>XBL_141/21-011414</t>
  </si>
  <si>
    <t>2390064</t>
  </si>
  <si>
    <t>Mr Hường</t>
  </si>
  <si>
    <t>XBL_141/21-011415</t>
  </si>
  <si>
    <t>XBL_141/21-011416</t>
  </si>
  <si>
    <t>2390102</t>
  </si>
  <si>
    <t>Đỗ Thị Vinh</t>
  </si>
  <si>
    <t>XBL_141/21-011417</t>
  </si>
  <si>
    <t>1772829</t>
  </si>
  <si>
    <t>Đinh Thương</t>
  </si>
  <si>
    <t>XBL_141/21-011418</t>
  </si>
  <si>
    <t>XBL_141/21-011419</t>
  </si>
  <si>
    <t>732452</t>
  </si>
  <si>
    <t>Chi Huyền</t>
  </si>
  <si>
    <t>XBL_141/21-011420</t>
  </si>
  <si>
    <t>2390134</t>
  </si>
  <si>
    <t>Em Huyền</t>
  </si>
  <si>
    <t>XBL_141/21-011421</t>
  </si>
  <si>
    <t>1694597</t>
  </si>
  <si>
    <t>XBL_141/21-011422</t>
  </si>
  <si>
    <t>XBL_141/21-011423</t>
  </si>
  <si>
    <t>459148</t>
  </si>
  <si>
    <t>Ms Thuyết</t>
  </si>
  <si>
    <t>XBL_141/21-011424</t>
  </si>
  <si>
    <t>422018</t>
  </si>
  <si>
    <t>Chị Nguyệt</t>
  </si>
  <si>
    <t>XBL_141/21-011425</t>
  </si>
  <si>
    <t>1428679</t>
  </si>
  <si>
    <t>XBL_141/21-011426</t>
  </si>
  <si>
    <t>2390193</t>
  </si>
  <si>
    <t>XBL_141/21-011427</t>
  </si>
  <si>
    <t>XBL_141/21-011428</t>
  </si>
  <si>
    <t>NV_Lại Thị Thùy Linh</t>
  </si>
  <si>
    <t>XBL_141/21-011429</t>
  </si>
  <si>
    <t>2058600</t>
  </si>
  <si>
    <t>XBL_141/21-011430</t>
  </si>
  <si>
    <t>2390240</t>
  </si>
  <si>
    <t>Nguyễn Thị Thu Hiền</t>
  </si>
  <si>
    <t>XBL_141/21-011431</t>
  </si>
  <si>
    <t>2390246</t>
  </si>
  <si>
    <t>Đinh Thị Vân</t>
  </si>
  <si>
    <t>XBL_141/21-011432</t>
  </si>
  <si>
    <t>XBL_141/21-011433</t>
  </si>
  <si>
    <t>1595160</t>
  </si>
  <si>
    <t>XBL_141/21-011434</t>
  </si>
  <si>
    <t>2077752</t>
  </si>
  <si>
    <t>Ms. Hải</t>
  </si>
  <si>
    <t>XBL_141/21-011435</t>
  </si>
  <si>
    <t>XBL_141/21-011354</t>
  </si>
  <si>
    <t>2389336</t>
  </si>
  <si>
    <t>Phạm Thanh Huyền</t>
  </si>
  <si>
    <t>XBL_141/21-011355</t>
  </si>
  <si>
    <t>XBL_141/21-011356</t>
  </si>
  <si>
    <t>XBL_141/21-011357</t>
  </si>
  <si>
    <t>XBL_141/21-011358</t>
  </si>
  <si>
    <t>2197178</t>
  </si>
  <si>
    <t>XBL_141/21-011359</t>
  </si>
  <si>
    <t>XBL_141/21-011360</t>
  </si>
  <si>
    <t>897538</t>
  </si>
  <si>
    <t>Vũ Thị Thơm</t>
  </si>
  <si>
    <t>XBL_141/21-011361</t>
  </si>
  <si>
    <t>730739</t>
  </si>
  <si>
    <t>Trịnh Thị Hà</t>
  </si>
  <si>
    <t>XBL_141/21-011362</t>
  </si>
  <si>
    <t>2035049</t>
  </si>
  <si>
    <t>XBL_141/21-011363</t>
  </si>
  <si>
    <t>2327788</t>
  </si>
  <si>
    <t>TRÂN ĐÌNH DUYÊN</t>
  </si>
  <si>
    <t>XBL_141/21-011364</t>
  </si>
  <si>
    <t>XBL_141/21-011365</t>
  </si>
  <si>
    <t>XBL_141/21-011366</t>
  </si>
  <si>
    <t>2303639</t>
  </si>
  <si>
    <t>XBL_141/21-011367</t>
  </si>
  <si>
    <t>2365793</t>
  </si>
  <si>
    <t>Ly Nguyễn</t>
  </si>
  <si>
    <t>XBL_141/21-011368</t>
  </si>
  <si>
    <t>2389527</t>
  </si>
  <si>
    <t>XBL_141/21-011369</t>
  </si>
  <si>
    <t>1709940</t>
  </si>
  <si>
    <t>Tạ Thị Hà</t>
  </si>
  <si>
    <t>XBL_141/21-011370</t>
  </si>
  <si>
    <t>2104973</t>
  </si>
  <si>
    <t>XBL_141/21-011371</t>
  </si>
  <si>
    <t>XBL_141/21-011372</t>
  </si>
  <si>
    <t>2389571</t>
  </si>
  <si>
    <t>XBL_141/21-011373</t>
  </si>
  <si>
    <t>XBL_141/21-011374</t>
  </si>
  <si>
    <t>XBL_141/21-011375</t>
  </si>
  <si>
    <t>1147484</t>
  </si>
  <si>
    <t>Phạm Thị Nhiên</t>
  </si>
  <si>
    <t>XBL_141/21-011376</t>
  </si>
  <si>
    <t>XBL_141/21-011377</t>
  </si>
  <si>
    <t>1683986</t>
  </si>
  <si>
    <t>XBL_141/21-011378</t>
  </si>
  <si>
    <t>XBL_141/21-011379</t>
  </si>
  <si>
    <t>2374983</t>
  </si>
  <si>
    <t>XBL_141/21-011380</t>
  </si>
  <si>
    <t>XBL_141/21-011381</t>
  </si>
  <si>
    <t>2074850</t>
  </si>
  <si>
    <t>XBL_141/21-011382</t>
  </si>
  <si>
    <t>XBL_141/21-011383</t>
  </si>
  <si>
    <t>XBL_141/21-011384</t>
  </si>
  <si>
    <t>N7BEL005I-001</t>
  </si>
  <si>
    <t>Dây lưng da nam N7BEL005I</t>
  </si>
  <si>
    <t>TOKYONOW</t>
  </si>
  <si>
    <t>E4TSH023I-003</t>
  </si>
  <si>
    <t>Áo T-Shirt Bé gái ngắn tay E4TSH023I</t>
  </si>
  <si>
    <t>N7FLI501I-001</t>
  </si>
  <si>
    <t>Dép xỏ ngón thời trang N7FLI501I</t>
  </si>
  <si>
    <t>Dép xỏ ngón</t>
  </si>
  <si>
    <t>4905596457732</t>
  </si>
  <si>
    <t>Giỏ đựng đồ khô Stock basket 18-4577</t>
  </si>
  <si>
    <t>Gia dụng</t>
  </si>
  <si>
    <t>Giỏ</t>
  </si>
  <si>
    <t>6936069605196-0824</t>
  </si>
  <si>
    <t>HOME CARE</t>
  </si>
  <si>
    <t>Thực phẩm chức năng làm đẹp</t>
  </si>
  <si>
    <t>UVMWM001I-001</t>
  </si>
  <si>
    <t>Khẩu trang chống nắng UV Master Nữ UVM-WM001I</t>
  </si>
  <si>
    <t>E4DRE002I-009</t>
  </si>
  <si>
    <t>Xanh pha trắng</t>
  </si>
  <si>
    <t>I4DRE003I-002</t>
  </si>
  <si>
    <t>Đầm Bé gái cổ tròn I4DRE003I</t>
  </si>
  <si>
    <t>S9BRA008I-013</t>
  </si>
  <si>
    <t>Áo Bra không gọng Nữ set 2 chiếc S9BRA008I</t>
  </si>
  <si>
    <t>Size 75B</t>
  </si>
  <si>
    <t>Be - Tím</t>
  </si>
  <si>
    <t>E4TSH023I-001</t>
  </si>
  <si>
    <t>Size 90</t>
  </si>
  <si>
    <t>E4TSH007I-013</t>
  </si>
  <si>
    <t>Áo sát nách Bé gái E4TSH007I</t>
  </si>
  <si>
    <t>Áo sát nách</t>
  </si>
  <si>
    <t>E9POL001I-001</t>
  </si>
  <si>
    <t>Áo Polo Nữ tay phồng E9POL001I</t>
  </si>
  <si>
    <t>Xanh da trời-11</t>
  </si>
  <si>
    <t>E4SHI003I-002</t>
  </si>
  <si>
    <t>Áo sơ mi Bé gái tay hến E4SHI003I</t>
  </si>
  <si>
    <t>I4SHP002I-009</t>
  </si>
  <si>
    <t>Quần Shorts Cotton Bé gái I4SHP002I</t>
  </si>
  <si>
    <t>I4SHP003I-002</t>
  </si>
  <si>
    <t>Quần Shorts Linen Bé gái I4SHP003I</t>
  </si>
  <si>
    <t>I5KHA002I-007</t>
  </si>
  <si>
    <t>Quần Shorts kaki Bé trai I5KHA002I</t>
  </si>
  <si>
    <t>I9SHS002I-001</t>
  </si>
  <si>
    <t>Quần Shorts Jean Nữ I9SHS002I</t>
  </si>
  <si>
    <t>Size 26</t>
  </si>
  <si>
    <t>N7SHP202I-014</t>
  </si>
  <si>
    <t>Quần Shorts Khaki Nam N7SHP202I</t>
  </si>
  <si>
    <t>KHAKI</t>
  </si>
  <si>
    <t>I7SHI506G-001</t>
  </si>
  <si>
    <t>Áo sơ mi Nam ngắn tay dáng suông I7SHI506G</t>
  </si>
  <si>
    <t>I7POL505I-015</t>
  </si>
  <si>
    <t>Áo Polo Nam cổ Đức I7POL505I</t>
  </si>
  <si>
    <t>E5TSH037I-006</t>
  </si>
  <si>
    <t>Áo T-Shirt Bé trai E5TSH037I</t>
  </si>
  <si>
    <t>E9SHI004I-001</t>
  </si>
  <si>
    <t>Áo sơ mi Nữ cổ vuông E9SHI004I</t>
  </si>
  <si>
    <t>E7TTP001I-007</t>
  </si>
  <si>
    <t>Áo sát nách Nam cổ tròn E7TTP001I</t>
  </si>
  <si>
    <t>E4TSH049I-008</t>
  </si>
  <si>
    <t>Áo T-Shirt Bé gái cổ tròn E4TSH049I</t>
  </si>
  <si>
    <t>E5TSH004I-010</t>
  </si>
  <si>
    <t>Áo T-Shirt Bé trai ngắn tay E5TSH004I</t>
  </si>
  <si>
    <t>I7POL505I-007</t>
  </si>
  <si>
    <t>Xanh cổ vịt</t>
  </si>
  <si>
    <t>H1I7SOK237H01</t>
  </si>
  <si>
    <t>Tất chân nam cổ ngắn Pack 3 I7SOK237H</t>
  </si>
  <si>
    <t>E7SHO260H-007</t>
  </si>
  <si>
    <t>Giày thể thao nam êm chân cổ thấp E7SHO260H</t>
  </si>
  <si>
    <t>E7SHO302I-006</t>
  </si>
  <si>
    <t>Trắng-Ghi</t>
  </si>
  <si>
    <t>M9SHO220H-011</t>
  </si>
  <si>
    <t>I9SOK011H-001</t>
  </si>
  <si>
    <t>Tất chân nữ nửa bàn Pack 3 I9SOK011H</t>
  </si>
  <si>
    <t>H5I7SOK008H01</t>
  </si>
  <si>
    <t>Tất chân nam nửa bàn Pack 3 I7SOK008H</t>
  </si>
  <si>
    <t>I7POL800I-016</t>
  </si>
  <si>
    <t>Áo Polo Nam dáng ôm I7POL800I</t>
  </si>
  <si>
    <t>Vàng bò</t>
  </si>
  <si>
    <t>N7BEL007I-001</t>
  </si>
  <si>
    <t>Dây lưng da nam N7BEL007I</t>
  </si>
  <si>
    <t>4901301392367-0526</t>
  </si>
  <si>
    <t>BVS Laurier ban ngày 28 miếng không cánh 20.5cm</t>
  </si>
  <si>
    <t>PERSONAL CARE</t>
  </si>
  <si>
    <t>Laurier</t>
  </si>
  <si>
    <t>Sản phẩm vệ sinh phụ nữ</t>
  </si>
  <si>
    <t>4903111356553-0823</t>
  </si>
  <si>
    <t>BVS Ban ngày Air Fit Slim 25cm/16 miếng</t>
  </si>
  <si>
    <t>8851818205789-0424</t>
  </si>
  <si>
    <t>BVS Slimguard cool mát lạnh kiểm soát mùi (16 miếng)</t>
  </si>
  <si>
    <t>16 miếng</t>
  </si>
  <si>
    <t>8934755014314-0826</t>
  </si>
  <si>
    <t>BVS hàng ngày Diana Sensi cool fresh 20M</t>
  </si>
  <si>
    <t>I1E8SLI016H09</t>
  </si>
  <si>
    <t>Dép nhựa thời trang E8SLI016H</t>
  </si>
  <si>
    <t>Q2MWA004H-0324</t>
  </si>
  <si>
    <t>Nước súc miệng TokyoCare Trà Xanh 500ml</t>
  </si>
  <si>
    <t>500ml</t>
  </si>
  <si>
    <t>ORAL CARE</t>
  </si>
  <si>
    <t>Nước súc miệng</t>
  </si>
  <si>
    <t>I7SHI512I-023</t>
  </si>
  <si>
    <t>Áo sơ mi Nam ngắn tay I7SHI512I</t>
  </si>
  <si>
    <t>Kẻ caro-05</t>
  </si>
  <si>
    <t>I7SHI803I-003</t>
  </si>
  <si>
    <t>Áo sơ mi Nam dài tay I7SHI803I</t>
  </si>
  <si>
    <t>N7POL005I-008</t>
  </si>
  <si>
    <t>Áo Polo Nam N7POL005I</t>
  </si>
  <si>
    <t>I7POL505I-020</t>
  </si>
  <si>
    <t>4901696506899-0724</t>
  </si>
  <si>
    <t>SKIN CARE</t>
  </si>
  <si>
    <t>N3SLI001I-033</t>
  </si>
  <si>
    <t>Dép nhựa trẻ em êm chân chống trượt N3SLI001I</t>
  </si>
  <si>
    <t>Size 200</t>
  </si>
  <si>
    <t>Q9HRB020H-003</t>
  </si>
  <si>
    <t>ACCESSORIES</t>
  </si>
  <si>
    <t>4520306600262-0424</t>
  </si>
  <si>
    <t>Sữa tắm chiết xuất dầu hoa trà TokyoLife 600ml</t>
  </si>
  <si>
    <t>600ml</t>
  </si>
  <si>
    <t>Body care</t>
  </si>
  <si>
    <t>4520306600262-0324</t>
  </si>
  <si>
    <t>S9UND014I-007</t>
  </si>
  <si>
    <t>Quần lót Nữ tàng hình S9UND014I</t>
  </si>
  <si>
    <t>8938503932011-0624</t>
  </si>
  <si>
    <t>8801046886403-0324</t>
  </si>
  <si>
    <t>Kem đánh răng tinh chất trà thảo dược tổng hợp Dental clinic 2080 160g</t>
  </si>
  <si>
    <t>4905596118565</t>
  </si>
  <si>
    <t>Đĩa nhựa vuông viền cao 17 Folio</t>
  </si>
  <si>
    <t>Đĩa</t>
  </si>
  <si>
    <t>8934755042263-0325</t>
  </si>
  <si>
    <t>Khẩu trang trẻ em 3D 5 chiếc</t>
  </si>
  <si>
    <t>N7FLI501I-007</t>
  </si>
  <si>
    <t>N7FLI500I-001</t>
  </si>
  <si>
    <t>Dép xỏ ngón thời trang N7FLI500I</t>
  </si>
  <si>
    <t>I1E3SLI011H06</t>
  </si>
  <si>
    <t>Dép sục siêu nhẹ trẻ em E3SLI011H</t>
  </si>
  <si>
    <t>S9UND212I-015</t>
  </si>
  <si>
    <t>Quần lót Nữ gói 3 chiếc S9UND212I</t>
  </si>
  <si>
    <t>Mixed-04</t>
  </si>
  <si>
    <t>E9WAL202I-003</t>
  </si>
  <si>
    <t>Ví nữ E9WAL202I</t>
  </si>
  <si>
    <t>19.3x9.8x2.5</t>
  </si>
  <si>
    <t>4571113807498-1023</t>
  </si>
  <si>
    <t>Nước rửa tay lành tính dạng gel hương cam 200ml</t>
  </si>
  <si>
    <t>200ml</t>
  </si>
  <si>
    <t>Nước rửa tay</t>
  </si>
  <si>
    <t>I7SHI512I-004</t>
  </si>
  <si>
    <t>I9TSH565I-003</t>
  </si>
  <si>
    <t>Áo T-Shirt Nữ cổ tròn I9TSH565I</t>
  </si>
  <si>
    <t>N9SND009I-003</t>
  </si>
  <si>
    <t>Sandals cao gót nữ mũi vuông N9SND009I</t>
  </si>
  <si>
    <t>Sandal</t>
  </si>
  <si>
    <t>Sandal cao gót</t>
  </si>
  <si>
    <t>P8BOT001G-002</t>
  </si>
  <si>
    <t>E7SHO302I-004</t>
  </si>
  <si>
    <t>N3SLI003I-016</t>
  </si>
  <si>
    <t>Dép nhựa trẻ em êm chân chống trượt N3SLI003I</t>
  </si>
  <si>
    <t>Size 170</t>
  </si>
  <si>
    <t>Hồng-Xanh da trời</t>
  </si>
  <si>
    <t>S9UND018H-003</t>
  </si>
  <si>
    <t>H1Q9HRB004H-001</t>
  </si>
  <si>
    <t>Dây buộc tóc nữ H1/Q9HRB004H</t>
  </si>
  <si>
    <t>P2TOY062H-002</t>
  </si>
  <si>
    <t>H1I9SOK233H01</t>
  </si>
  <si>
    <t>Tất chân nữ cổ ngắn Pack 3 I9SOK233H</t>
  </si>
  <si>
    <t>H4I3SOK421H01</t>
  </si>
  <si>
    <t>Tất chân trẻ em cổ trung Pack 5 I3SOK421H</t>
  </si>
  <si>
    <t>7-9 tuổi</t>
  </si>
  <si>
    <t>E7TTP001I-001</t>
  </si>
  <si>
    <t>F4I739055E010</t>
  </si>
  <si>
    <t>Áo sơ mi Nam dài tay dáng suông F4/I739-055E</t>
  </si>
  <si>
    <t>Trắng vân hạt</t>
  </si>
  <si>
    <t>E7SSS006G-003</t>
  </si>
  <si>
    <t>Áo sơ mi Nam ngắn tay E7SSS006G</t>
  </si>
  <si>
    <t>Xanh da trời-28</t>
  </si>
  <si>
    <t>N7PAN202I-016</t>
  </si>
  <si>
    <t>Quần Khakis Nam N7PAN202I</t>
  </si>
  <si>
    <t>Xanh than</t>
  </si>
  <si>
    <t>4902111749815-0523</t>
  </si>
  <si>
    <t>Dầu gội Dove chiết xuất bơ &amp; dầu Argan phục hồi tóc hư tổn 500g</t>
  </si>
  <si>
    <t xml:space="preserve"> Dove </t>
  </si>
  <si>
    <t>HAIR CARE</t>
  </si>
  <si>
    <t>4902111749877-0124</t>
  </si>
  <si>
    <t>Dầu xả Dove chiết xuất hoa sen &amp; dầu Jojoba giúp tóc bóng mượt 500g</t>
  </si>
  <si>
    <t>S9UND011I-004</t>
  </si>
  <si>
    <t>Quần lót Nữ tàng hình không đường may S9UND011I</t>
  </si>
  <si>
    <t>Xám</t>
  </si>
  <si>
    <t>4903367305909-1123</t>
  </si>
  <si>
    <t>Nước rửa chén đĩa, rau quả lành tính siêu sạch hương cam 600ml</t>
  </si>
  <si>
    <t>Chất tẩy rửa</t>
  </si>
  <si>
    <t>8934755042195-0625</t>
  </si>
  <si>
    <t>4903367305893-1223</t>
  </si>
  <si>
    <t>Nước rửa chén đĩa, rau quả lành tính siêu sạch hương chanh 600ml</t>
  </si>
  <si>
    <t>4903367305909-1223</t>
  </si>
  <si>
    <t>4580667070012-0124</t>
  </si>
  <si>
    <t>Mặt nạ tinh chất vàng 24k J'white</t>
  </si>
  <si>
    <t>4976558000815</t>
  </si>
  <si>
    <t>Tăm bông Life hộp 300 chiếc (8074) (nắp bật tiện dụng)</t>
  </si>
  <si>
    <t>Tăm bông</t>
  </si>
  <si>
    <t>4520306600248-0324</t>
  </si>
  <si>
    <t>Dầu gội chiết xuất dầu hoa trà TokyoLife 600ml</t>
  </si>
  <si>
    <t>4520306600255-0424</t>
  </si>
  <si>
    <t>Dầu xả chiết xuất dầu hoa trà TokyoLife 600ml</t>
  </si>
  <si>
    <t>E9SSS001G-009</t>
  </si>
  <si>
    <t>Áo sơ mi Nữ E9SSS001G</t>
  </si>
  <si>
    <t>Vàng-00</t>
  </si>
  <si>
    <t>Q9HRB105I-001</t>
  </si>
  <si>
    <t>Dây buộc tóc nữ Q9HRB105I</t>
  </si>
  <si>
    <t>Mixed xanh lá</t>
  </si>
  <si>
    <t>I7TTP005G-006</t>
  </si>
  <si>
    <t>Áo ba lỗ kháng khuẩn Nam gói 2chiếc I7TTP005G</t>
  </si>
  <si>
    <t>H5I9SOK602H01</t>
  </si>
  <si>
    <t>Tất chân nữ cổ cao Pack 5 I9SOK602H</t>
  </si>
  <si>
    <t>E4TSH049I-007</t>
  </si>
  <si>
    <t>E4TSH049I-002</t>
  </si>
  <si>
    <t>I4SHP003I-006</t>
  </si>
  <si>
    <t>I4SHP003I-003</t>
  </si>
  <si>
    <t>I4SHP002I-002</t>
  </si>
  <si>
    <t>I3POL002I-025</t>
  </si>
  <si>
    <t>Áo Polo Trẻ em I3POL002I</t>
  </si>
  <si>
    <t>E4SHI022I-001</t>
  </si>
  <si>
    <t>Áo Sơ mi Bé gái tay xòe E4SHI022I</t>
  </si>
  <si>
    <t>I1E3SLI012H01</t>
  </si>
  <si>
    <t>Dép sục siêu nhẹ trẻ em E3SLI012H</t>
  </si>
  <si>
    <t>N7POL013I-001</t>
  </si>
  <si>
    <t>Áo Polo Nam N7POL013I</t>
  </si>
  <si>
    <t xml:space="preserve">Trắng </t>
  </si>
  <si>
    <t>M7SHO002F-002</t>
  </si>
  <si>
    <t>Giày lười nam kháng khuẩn êm chân siêu nhẹ M7SHO002F</t>
  </si>
  <si>
    <t>M9SHO003F-014</t>
  </si>
  <si>
    <t>Giày lười nữ kháng khuẩn êm chân siêu nhẹ M9SHO003F</t>
  </si>
  <si>
    <t>V8BPK003I-002</t>
  </si>
  <si>
    <t>Xanh bạc hà</t>
  </si>
  <si>
    <t>3588981242291-1222</t>
  </si>
  <si>
    <t>Nước hoa TOKYOLIFE SWEETHEART EDP</t>
  </si>
  <si>
    <t>FRAGRANCE</t>
  </si>
  <si>
    <t>I9DRE544I-013</t>
  </si>
  <si>
    <t>Đầm Nữ cổ tròn dáng ôm xẻ trước I9DRE544I</t>
  </si>
  <si>
    <t>E4TSH049I-005</t>
  </si>
  <si>
    <t>I4SHP003I-005</t>
  </si>
  <si>
    <t>4901301306098-0124</t>
  </si>
  <si>
    <t>Sữa tắm khử mùi men's Biore xà phòng thơm mát 440ml</t>
  </si>
  <si>
    <t>4976631894225-0326</t>
  </si>
  <si>
    <t>Xà phòng tắm ngừa mụn vùng lưng for back 135g</t>
  </si>
  <si>
    <t>Pelican</t>
  </si>
  <si>
    <t>135g</t>
  </si>
  <si>
    <t>4571113807634-0124</t>
  </si>
  <si>
    <t>Dầu gội xả 2 trong 1 siêu mát lạnh TokyoLife 500ml</t>
  </si>
  <si>
    <t>Gội + xả</t>
  </si>
  <si>
    <t>8938505974194</t>
  </si>
  <si>
    <t>Tăm bông người lớn Jomi 200 chiếc</t>
  </si>
  <si>
    <t>P2TOY049H-001</t>
  </si>
  <si>
    <t>Nâu be</t>
  </si>
  <si>
    <t>TS1-00100</t>
  </si>
  <si>
    <t>Túi nhựa TL 350 x 480</t>
  </si>
  <si>
    <t>I7TSH542I-010</t>
  </si>
  <si>
    <t>Áo T-Shirt Nam cổ tròn I7TSH542I</t>
  </si>
  <si>
    <t>Tím than-Xanh</t>
  </si>
  <si>
    <t>Q9HRB020H-002</t>
  </si>
  <si>
    <t>Q9HRB019H-001</t>
  </si>
  <si>
    <t>Dây buộc tóc nữ Q9HRB019H</t>
  </si>
  <si>
    <t>I7KHA005G-032</t>
  </si>
  <si>
    <t>Quần Shorts Khaki Nam I7KHA005G</t>
  </si>
  <si>
    <t>8935006537675-0724</t>
  </si>
  <si>
    <t>Hỗ trợ vóc dáng</t>
  </si>
  <si>
    <t>P2QUL001L-001</t>
  </si>
  <si>
    <t>Chăn điều hòa P2QUL001L</t>
  </si>
  <si>
    <t>V8BPK002I-004</t>
  </si>
  <si>
    <t>Ba lô chống trộm 3 trong 1 V8BPK002I</t>
  </si>
  <si>
    <t>N3SLI004I-020</t>
  </si>
  <si>
    <t>Dép nhựa trẻ em êm chân chống trượt N3SLI004I</t>
  </si>
  <si>
    <t>Size 210</t>
  </si>
  <si>
    <t>V8BPK252I-001</t>
  </si>
  <si>
    <t>Ba lô chống gù êm vai V8BPK252I</t>
  </si>
  <si>
    <t>40x28x14</t>
  </si>
  <si>
    <t>P8BOT008H-001</t>
  </si>
  <si>
    <t>N7POL013I-003</t>
  </si>
  <si>
    <t>F9UVJ078I-011</t>
  </si>
  <si>
    <t>Áo khoác chống nắng UV Master Nữ mũ liền F9UVJ078I</t>
  </si>
  <si>
    <t>Xanh da trời-08</t>
  </si>
  <si>
    <t>Q9HRB105I-002</t>
  </si>
  <si>
    <t>Mixed xanh da trời</t>
  </si>
  <si>
    <t>4549813746010-1123</t>
  </si>
  <si>
    <t>Xịt khoáng siêu cấp ẩm tinh chất Hatomugi Platinum Label</t>
  </si>
  <si>
    <t>PLATINUM LABEL</t>
  </si>
  <si>
    <t>300g</t>
  </si>
  <si>
    <t>Xịt khoáng</t>
  </si>
  <si>
    <t>4580667070050-0924</t>
  </si>
  <si>
    <t>Sữa rửa mặt J’White tinh chất vàng 24k 200g</t>
  </si>
  <si>
    <t>N9TSH002I-003</t>
  </si>
  <si>
    <t>Áo T-Shirt Nữ N9TSH002I</t>
  </si>
  <si>
    <t>E7TSH039G-005</t>
  </si>
  <si>
    <t>E7TSH039G-006</t>
  </si>
  <si>
    <t>I1I9TSH508G10</t>
  </si>
  <si>
    <t>Áo T-shirt Nữ cổ tim I1/I9TSH508G</t>
  </si>
  <si>
    <t>E9SHI004I-003</t>
  </si>
  <si>
    <t>E9WPA001I-005</t>
  </si>
  <si>
    <t>Quần ống rộng Nữ E9WPA001I</t>
  </si>
  <si>
    <t>E9WPA001I-006</t>
  </si>
  <si>
    <t>E9PAN002I-007</t>
  </si>
  <si>
    <t>Quần dài Nữ E9PAN002I</t>
  </si>
  <si>
    <t>Tím-25</t>
  </si>
  <si>
    <t>Quần dài</t>
  </si>
  <si>
    <t>4901872466023-0424</t>
  </si>
  <si>
    <t>I7UND209I-001</t>
  </si>
  <si>
    <t>Quần Boxers kháng khuẩn Nam gói 3chiếc I7UND209I</t>
  </si>
  <si>
    <t>M9JOG501I-010</t>
  </si>
  <si>
    <t>Quần Joggers Nữ M9JOG501I</t>
  </si>
  <si>
    <t>M9CTP501I-014</t>
  </si>
  <si>
    <t>Áo Croptop Nữ cổ tim dáng ôm M9CTP501I</t>
  </si>
  <si>
    <t>Đen-hồng</t>
  </si>
  <si>
    <t>Áo Croptop</t>
  </si>
  <si>
    <t>M9CTP501I-009</t>
  </si>
  <si>
    <t>Đen-cam</t>
  </si>
  <si>
    <t>I9SKS500I-011</t>
  </si>
  <si>
    <t>Bộ chân váy áo Nữ dáng ôm I9SKS500I</t>
  </si>
  <si>
    <t>Kẻ tím than-trắng</t>
  </si>
  <si>
    <t>Bộ chân váy áo</t>
  </si>
  <si>
    <t>I9DRE500G-001</t>
  </si>
  <si>
    <t>P8BOT301H-003</t>
  </si>
  <si>
    <t>Bình giữ nhiệt chân không P8BOT301H</t>
  </si>
  <si>
    <t>I1E8SLI351H06</t>
  </si>
  <si>
    <t>Dép nhựa êm chân E8SLI351H</t>
  </si>
  <si>
    <t>Xanh nhạt</t>
  </si>
  <si>
    <t>4901417607188-0525</t>
  </si>
  <si>
    <t>4902468804007-0925</t>
  </si>
  <si>
    <t>Nước hoa hồng momotani dưỡng sáng da 500ml</t>
  </si>
  <si>
    <t>Momotani</t>
  </si>
  <si>
    <t>Nước hoa hồng</t>
  </si>
  <si>
    <t>4520306600248-0424</t>
  </si>
  <si>
    <t>S9BRA008I-012</t>
  </si>
  <si>
    <t>Hồng-Tím</t>
  </si>
  <si>
    <t>I9TSH570I-011</t>
  </si>
  <si>
    <t>Áo T-Shirt Nữ cổ tim I9TSH570I</t>
  </si>
  <si>
    <t>I9TSH571I-011</t>
  </si>
  <si>
    <t>Áo T-Shirt Nữ cổ tim I9TSH571I</t>
  </si>
  <si>
    <t>4901696535578-0324</t>
  </si>
  <si>
    <t>Sữa Rửa Mặt Bùn Biển Ngăn Ngừa Mụn Rosette 120g</t>
  </si>
  <si>
    <t>4983435714345</t>
  </si>
  <si>
    <t>Bàn chải đánh răng trẻ em Nakori (4345)</t>
  </si>
  <si>
    <t>UVMWU001I-001</t>
  </si>
  <si>
    <t>Khẩu trang chống nắng UV Cut Nữ UVM-WU001I</t>
  </si>
  <si>
    <t>Q2MWA003H-0124</t>
  </si>
  <si>
    <t>Nước súc miệng TokyoCare Trà Xanh 250ml</t>
  </si>
  <si>
    <t>Q2MWA001H-0324</t>
  </si>
  <si>
    <t>Nước súc miệng TokyoCare Bạc Hà 250ml</t>
  </si>
  <si>
    <t>I9POL803I-003</t>
  </si>
  <si>
    <t>Áo Polo Nữ dáng suông I9POL803I</t>
  </si>
  <si>
    <t>S9UND212I-030</t>
  </si>
  <si>
    <t>Mixed-08</t>
  </si>
  <si>
    <t>S9UND020H-001</t>
  </si>
  <si>
    <t>Quần lót Nữ gói 3chiếc S9UND020H</t>
  </si>
  <si>
    <t>I1P2QUL100G03</t>
  </si>
  <si>
    <t>I1P2QUL100G05</t>
  </si>
  <si>
    <t>P2QUL002L-002</t>
  </si>
  <si>
    <t>Chăn điều hòa P2QUL002L</t>
  </si>
  <si>
    <t>I4DRE006I-004</t>
  </si>
  <si>
    <t>Đầm Bé gái cổ tròn I4DRE006I</t>
  </si>
  <si>
    <t>S9UND212I-010</t>
  </si>
  <si>
    <t>Mixed-03</t>
  </si>
  <si>
    <t>S9UND208I-003</t>
  </si>
  <si>
    <t>Quần lót Nữ gói 3chiếc S9UND208I</t>
  </si>
  <si>
    <t>4903111363407-0225</t>
  </si>
  <si>
    <t>P2TOY050H-001</t>
  </si>
  <si>
    <t>Đồ chơi nhồi bông chuột chũi P2TOY050H</t>
  </si>
  <si>
    <t>8935006537637-0624</t>
  </si>
  <si>
    <t>Kem rửa mặt ngăn ngừa lão hóa Hadalabo 80g</t>
  </si>
  <si>
    <t>8935006540590-0823</t>
  </si>
  <si>
    <t>Son dưỡng môi hồng đào Lipice hương chanh bạc hà 2.4g</t>
  </si>
  <si>
    <t>Make up</t>
  </si>
  <si>
    <t>I7UND231I-002</t>
  </si>
  <si>
    <t>Quần lót kháng khuẩn Nam gói 3chiếc I7UND231I</t>
  </si>
  <si>
    <t>I9DRE005G-003</t>
  </si>
  <si>
    <t>Đầm Nữ dáng rộng I9DRE005G</t>
  </si>
  <si>
    <t>Dụng cụ nha khoa</t>
  </si>
  <si>
    <t>8992727006002-0124</t>
  </si>
  <si>
    <t>BVS ngày đầu-cuối không hương (40 miếng)</t>
  </si>
  <si>
    <t>40 miếng</t>
  </si>
  <si>
    <t>I1E3SLI010H08</t>
  </si>
  <si>
    <t>Dép sục siêu nhẹ trẻ em E3SLI010H</t>
  </si>
  <si>
    <t>P8BOT008H-002</t>
  </si>
  <si>
    <t>H1Q9HRB016H-003</t>
  </si>
  <si>
    <t>Dây buộc tóc nữ Q9HRB016H</t>
  </si>
  <si>
    <t>N9FLI500I-011</t>
  </si>
  <si>
    <t>Dép xỏ ngón thời trang N9FLI500I</t>
  </si>
  <si>
    <t>4520306600255-0324</t>
  </si>
  <si>
    <t>T9ERG332H-001</t>
  </si>
  <si>
    <t>Khuyên tai T9ERG332H</t>
  </si>
  <si>
    <t>E4TSH023I-002</t>
  </si>
  <si>
    <t>4901872450480-0523</t>
  </si>
  <si>
    <t>Sữa tắm dưỡng ẩm hương hoa hồng &amp; hoa nhài Senka 500ml</t>
  </si>
  <si>
    <t>550ml</t>
  </si>
  <si>
    <t>S9UND014I-002</t>
  </si>
  <si>
    <t>4520306600286-0324</t>
  </si>
  <si>
    <t>Dầu xả phục hồi hư tổn hương nước hoa Salon Tokyo 1000ml</t>
  </si>
  <si>
    <t>1000ml</t>
  </si>
  <si>
    <t>4520306600279-0324</t>
  </si>
  <si>
    <t>Dầu gội phục hồi hư tổn hương nước hoa Salon Tokyo 1000ml</t>
  </si>
  <si>
    <t>S9UND003I-004</t>
  </si>
  <si>
    <t>Quần lót Nữ tàng hình S9UND003I</t>
  </si>
  <si>
    <t xml:space="preserve">Hồng tím  </t>
  </si>
  <si>
    <t>E9SHO604I-003</t>
  </si>
  <si>
    <t>Giày cao gót nữ mũi nhọn E9SHO604I</t>
  </si>
  <si>
    <t>4901696536407-0424</t>
  </si>
  <si>
    <t>Gel tẩy tế bào da chết Rosette tăng cường dưỡng ẩm 120g</t>
  </si>
  <si>
    <t>M9SHO205F-005</t>
  </si>
  <si>
    <t>Giày thể thao nữ kháng khuẩn êm chân siêu nhẹ M9SHO205F</t>
  </si>
  <si>
    <t>Thu đông 2019</t>
  </si>
  <si>
    <t>I7TTP006G-001</t>
  </si>
  <si>
    <t>Áo ba lỗ kháng khuẩn Nam gói 2chiếc I7TTP006G</t>
  </si>
  <si>
    <t>I7POL505I-006</t>
  </si>
  <si>
    <t>E9BAG309I-002</t>
  </si>
  <si>
    <t>Túi nữ E9BAG309I</t>
  </si>
  <si>
    <t>22.0x13.0x7.5</t>
  </si>
  <si>
    <t>S9UND211I-030</t>
  </si>
  <si>
    <t>Quần lót Nữ gói 3 chiếc S9UND211I</t>
  </si>
  <si>
    <t>P8UMB107F-001</t>
  </si>
  <si>
    <t>Ô siêu nhẹ gập 3 P8UMB107F</t>
  </si>
  <si>
    <t>90cm*61cm*6k; 181.2g</t>
  </si>
  <si>
    <t>E8SLI603I-007</t>
  </si>
  <si>
    <t>Dép nhựa siêu nhẹ E8SLI603I</t>
  </si>
  <si>
    <t>Size 35-36</t>
  </si>
  <si>
    <t>N3SLI004I-018</t>
  </si>
  <si>
    <t>I8BPK300I-002</t>
  </si>
  <si>
    <t>Ba lô chống nước I8BPK300I</t>
  </si>
  <si>
    <t>30.0x14.0x41.0</t>
  </si>
  <si>
    <t>4983435718909</t>
  </si>
  <si>
    <t>Bàn chải đánh răng Asahi AS-TB01-Hard</t>
  </si>
  <si>
    <t>M7SHO221I-005</t>
  </si>
  <si>
    <t>Giày thể thao nam kháng khuẩn siêu nhẹ M7SHO221I</t>
  </si>
  <si>
    <t>Size 43</t>
  </si>
  <si>
    <t>E9SHO206H-013</t>
  </si>
  <si>
    <t>Giày thể thao nữ êm chân thoáng khí E9SHO206H</t>
  </si>
  <si>
    <t>I8BAG100I-004</t>
  </si>
  <si>
    <t>Túi đeo chéo mini I8BAG100I</t>
  </si>
  <si>
    <t>16x12x6</t>
  </si>
  <si>
    <t>Vàng-Kaki</t>
  </si>
  <si>
    <t>F9UVJ062I-016</t>
  </si>
  <si>
    <t>Vàng-12</t>
  </si>
  <si>
    <t>4513574017252-0822</t>
  </si>
  <si>
    <t>Dầu xả chiết xuất dầu hoa trà Shikioriori 600ml</t>
  </si>
  <si>
    <t>SHIKIORIORI</t>
  </si>
  <si>
    <t>I7POL800I-008</t>
  </si>
  <si>
    <t>F9UVJ056I-003</t>
  </si>
  <si>
    <t>F9UVJ056I-011</t>
  </si>
  <si>
    <t>N9SND007I-003</t>
  </si>
  <si>
    <t>Sandals cao gót nữ mũi vuông N9SND007I</t>
  </si>
  <si>
    <t>S9BRA030H-003</t>
  </si>
  <si>
    <t>S9UND208I-002</t>
  </si>
  <si>
    <t>J1S9BRA002G23</t>
  </si>
  <si>
    <t>Áo Bra Nữ không gọng mút đúc, không đường may J1/S9BRA002G</t>
  </si>
  <si>
    <t>S9BRA002I-002</t>
  </si>
  <si>
    <t>Áo Bra Nữ S9BRA002I</t>
  </si>
  <si>
    <t>S9BSP001I-008</t>
  </si>
  <si>
    <t>Quần mặc trong váy Nữ S9BSP001I</t>
  </si>
  <si>
    <t>Đen-02</t>
  </si>
  <si>
    <t>E8SLI602I-005</t>
  </si>
  <si>
    <t>Dép nhựa siêu nhẹ E8SLI602I</t>
  </si>
  <si>
    <t>N9TSH001I-002</t>
  </si>
  <si>
    <t>Áo T-Shirt Nữ N9TSH001I</t>
  </si>
  <si>
    <t>Q9HRB102I-001</t>
  </si>
  <si>
    <t>Dây buộc tóc nữ Q9HRB102I</t>
  </si>
  <si>
    <t>Q9HRB103I-003</t>
  </si>
  <si>
    <t>Dây buộc tóc nữ Q9HRB103I</t>
  </si>
  <si>
    <t>Nâu hồng</t>
  </si>
  <si>
    <t>S9UND005I-016</t>
  </si>
  <si>
    <t>Quần lót Nữ tàng hình S9UND005I</t>
  </si>
  <si>
    <t>S9UND010I-003</t>
  </si>
  <si>
    <t>Quần lót Nữ tàng hình không đường may S9UND010I</t>
  </si>
  <si>
    <t>M9JOG501I-009</t>
  </si>
  <si>
    <t>M9JOG501I-011</t>
  </si>
  <si>
    <t>4905596118169</t>
  </si>
  <si>
    <t>Bát nhựa nhỏ Folio-1181</t>
  </si>
  <si>
    <t>Bát</t>
  </si>
  <si>
    <t>E9SHO608H-010</t>
  </si>
  <si>
    <t>Giày cao gót nữ mũi vuông gót gập E9SHO608H</t>
  </si>
  <si>
    <t>P8UMB002I-001</t>
  </si>
  <si>
    <t>Ô tự động chống tia UV P8UMB002I</t>
  </si>
  <si>
    <t>99*28cm</t>
  </si>
  <si>
    <t>N9FLI503I-001</t>
  </si>
  <si>
    <t>Dép xỏ ngón thời trang N9FLI503I</t>
  </si>
  <si>
    <t>E3SLI019H-015</t>
  </si>
  <si>
    <t>Dép sục siêu nhẹ trẻ em E3SLI019H</t>
  </si>
  <si>
    <t>C2ESO020-0422</t>
  </si>
  <si>
    <t>Khách Điện Lực</t>
  </si>
  <si>
    <t>P2EOH303G-001</t>
  </si>
  <si>
    <t>Đèn xông tinh dầu P2EOH303G</t>
  </si>
  <si>
    <t>E4SKR007I-021</t>
  </si>
  <si>
    <t>Chân váy Bé gái E4SKR007I</t>
  </si>
  <si>
    <t>4983435714239</t>
  </si>
  <si>
    <t>Bàn chải đánh răng 4239 (Type B) Okamura</t>
  </si>
  <si>
    <t>8806325611486-0324</t>
  </si>
  <si>
    <t>Kem đánh răng Lion Kids Safe hương dâu 90g</t>
  </si>
  <si>
    <t>Lion</t>
  </si>
  <si>
    <t>F9UVJ062I-031</t>
  </si>
  <si>
    <t>E3SLI019H-001</t>
  </si>
  <si>
    <t>Xanh đậm</t>
  </si>
  <si>
    <t>E5KHA010I-009</t>
  </si>
  <si>
    <t>Quần Khakis Bé trai E5KHA010I</t>
  </si>
  <si>
    <t>I3POL002I-008</t>
  </si>
  <si>
    <t xml:space="preserve">Xanh nước biển </t>
  </si>
  <si>
    <t>8935006533875-0524</t>
  </si>
  <si>
    <t>I8BPK117F-002</t>
  </si>
  <si>
    <t>Túi đeo chéo mini I8BPK117F</t>
  </si>
  <si>
    <t>P2TOY204I-002</t>
  </si>
  <si>
    <t>Đồ chơi nhồi bông ô tô cảnh sát P2TOY204I</t>
  </si>
  <si>
    <t>E9SHI001I-006</t>
  </si>
  <si>
    <t>Áo sơ mi Nữ cổ tim E9SHI001I</t>
  </si>
  <si>
    <t>Trắng-00</t>
  </si>
  <si>
    <t>H2P8RNC003G-001</t>
  </si>
  <si>
    <t>Áo mưa (đơn) xe máy H2/P8RNC003G</t>
  </si>
  <si>
    <t>124*180cm</t>
  </si>
  <si>
    <t>Áo mưa</t>
  </si>
  <si>
    <t>8710692121274</t>
  </si>
  <si>
    <t>Bông tẩy trang Tippys 120 miếng</t>
  </si>
  <si>
    <t>Tippys</t>
  </si>
  <si>
    <t>I1E3SLI010H03</t>
  </si>
  <si>
    <t>I1P2CUP201H02</t>
  </si>
  <si>
    <t>Cốc sứ có nắp hình mèo P2CUP201H</t>
  </si>
  <si>
    <t>12.5cm x 11cm/ 500ml/ 16.2cm</t>
  </si>
  <si>
    <t>H4I7SOK415H01</t>
  </si>
  <si>
    <t>Tất chân nam cổ trung Pack 3 I7SOK415H</t>
  </si>
  <si>
    <t>E2KCH005F-002</t>
  </si>
  <si>
    <t>Móc treo chìa khóa E2KCH005F</t>
  </si>
  <si>
    <t>12.0x6.0x1.0</t>
  </si>
  <si>
    <t>Móc treo chìa khóa</t>
  </si>
  <si>
    <t>E2KCH005F-001</t>
  </si>
  <si>
    <t>I7POL800I-009</t>
  </si>
  <si>
    <t>E7TSH039G-007</t>
  </si>
  <si>
    <t>E9SHO211H-005</t>
  </si>
  <si>
    <t>Giày thể thao nữ êm chân siêu nhẹ E9SHO211H</t>
  </si>
  <si>
    <t>H4I7SOK610H01</t>
  </si>
  <si>
    <t>Tất chân nam cổ cao Pack 5 I7SOK610H</t>
  </si>
  <si>
    <t>H4I7SOK418H01</t>
  </si>
  <si>
    <t>Tất chân nam cổ trung Pack 3 I7SOK418H</t>
  </si>
  <si>
    <t>E9BAG004H-002</t>
  </si>
  <si>
    <t>Túi nữ đeo chéo E9BAG004H</t>
  </si>
  <si>
    <t>20.5x7.5x13.5</t>
  </si>
  <si>
    <t>I1E3SLI012H10</t>
  </si>
  <si>
    <t>I7TSH510I-005</t>
  </si>
  <si>
    <t>Áo T-Shirt Nam cổ tròn ngắn tay I7TSH510I</t>
  </si>
  <si>
    <t>I7KHA004G-007</t>
  </si>
  <si>
    <t>F7UVJ051I-001</t>
  </si>
  <si>
    <t>I7TTP500I-002</t>
  </si>
  <si>
    <t>Áo sát nách Nam cổ tròn I7TTP500I</t>
  </si>
  <si>
    <t>N7POL013I-010</t>
  </si>
  <si>
    <t>I7SHI511I-006</t>
  </si>
  <si>
    <t>Áo sơ mi Nam dài tay I7SHI511I</t>
  </si>
  <si>
    <t>Họa tiết-01</t>
  </si>
  <si>
    <t>H1P8CUP601H02</t>
  </si>
  <si>
    <t>Cốc giữ nhiệt chân không P8CUP601H</t>
  </si>
  <si>
    <t>9.5cm x 7cm x 15.5cm/500ml</t>
  </si>
  <si>
    <t>Cốc giữ nhiệt</t>
  </si>
  <si>
    <t>I7POL802I-005</t>
  </si>
  <si>
    <t>Áo Polo Nam dáng suông I7POL802I</t>
  </si>
  <si>
    <t>4983435758400</t>
  </si>
  <si>
    <t>Dụng cụ cạo lưỡi Asahi (2 cây)</t>
  </si>
  <si>
    <t>I9SHI514I-004</t>
  </si>
  <si>
    <t>Áo sơ mi lanh Nữ cổ tim I9SHI514I</t>
  </si>
  <si>
    <t>I9SHI514I-002</t>
  </si>
  <si>
    <t>4905596430162</t>
  </si>
  <si>
    <t>Khay đựng đồ Major kèm miếng hút chân không-4301</t>
  </si>
  <si>
    <t>Khay</t>
  </si>
  <si>
    <t>8801046895184-1223</t>
  </si>
  <si>
    <t>Q2MWA002H-0124</t>
  </si>
  <si>
    <t>Nước súc miệng TokyoCare Bạc Hà 500ml</t>
  </si>
  <si>
    <t>8801046242896-1123</t>
  </si>
  <si>
    <t>Kem đánh răng chuyên biệt cho người hút thuốc &amp; uống café Dental Clinic 100g</t>
  </si>
  <si>
    <t>I9CTP507I-012</t>
  </si>
  <si>
    <t>Áo Croptop Nữ cổ tròn I9CTP507I</t>
  </si>
  <si>
    <t>Trắng-Tím than</t>
  </si>
  <si>
    <t>I9CLS011G-003</t>
  </si>
  <si>
    <t>Bộ quần áo Nữ cổ tròn sát nách I9CLS011G</t>
  </si>
  <si>
    <t>Đen-đỏ</t>
  </si>
  <si>
    <t>M9SHP001G-014</t>
  </si>
  <si>
    <t>Quần Shorts 2 lớp Nữ M9SHP001G</t>
  </si>
  <si>
    <t>H1P2QUL002F-002</t>
  </si>
  <si>
    <t>Chăn điều hòa H1/P2QUL002F</t>
  </si>
  <si>
    <t>4520306600279-0224</t>
  </si>
  <si>
    <t>I9POL801I-008</t>
  </si>
  <si>
    <t>Áo Polo Nữ dáng ôm I9POL801I</t>
  </si>
  <si>
    <t>E5POL010I-013</t>
  </si>
  <si>
    <t>E9TSH002I-008</t>
  </si>
  <si>
    <t>Áo T-Shirt Nữ cổ tròn E9TSH002I</t>
  </si>
  <si>
    <t>E9JEA006H-004</t>
  </si>
  <si>
    <t>Quần Jeans Nữ dáng ôm E9JEA006H</t>
  </si>
  <si>
    <t>E9JEA005H-004</t>
  </si>
  <si>
    <t>Quần Jeans Nữ dáng ôm E9JEA005H</t>
  </si>
  <si>
    <t>E9JEA006H-007</t>
  </si>
  <si>
    <t>M9SHP001G-015</t>
  </si>
  <si>
    <t>4513574025882-0124</t>
  </si>
  <si>
    <t>Lotion dưỡng ẩm trắng da hạt ý dĩ reihaku Hatomugi 500ml</t>
  </si>
  <si>
    <t>Kumano</t>
  </si>
  <si>
    <t>N9WAL001I-002</t>
  </si>
  <si>
    <t>Ví mini N9WAL001I</t>
  </si>
  <si>
    <t>11.5x9x2</t>
  </si>
  <si>
    <t>4901872446636-1222</t>
  </si>
  <si>
    <t>Gel rửa mặt dịu nhẹ Senka Perfect 100g</t>
  </si>
  <si>
    <t>4901301390820-0424</t>
  </si>
  <si>
    <t>Bioré Tinh Chất Chống Nắng Sáng Rạng Rỡ</t>
  </si>
  <si>
    <t>70g</t>
  </si>
  <si>
    <t>4901301756305-0823</t>
  </si>
  <si>
    <t>4905596112730</t>
  </si>
  <si>
    <t>Bát ăn 2 ngăn Baby-1127</t>
  </si>
  <si>
    <t>E9WAL205I-002</t>
  </si>
  <si>
    <t>Ví nữ E9WAL205I</t>
  </si>
  <si>
    <t>19.0x9.0x2.5</t>
  </si>
  <si>
    <t>I1E8SLI020H06</t>
  </si>
  <si>
    <t>Dép nhựa người lớn siêu nhẹ E8SLI020H</t>
  </si>
  <si>
    <t>4903335695254-0424</t>
  </si>
  <si>
    <t>Nước hoa hồng ý dĩ Naturie 500ml</t>
  </si>
  <si>
    <t xml:space="preserve">Naturie </t>
  </si>
  <si>
    <t>E9TSH045G-001</t>
  </si>
  <si>
    <t>Áo T-Shirt Nữ E9TSH045G</t>
  </si>
  <si>
    <t>Hồng-12</t>
  </si>
  <si>
    <t>E9TSH002I-007</t>
  </si>
  <si>
    <t>C2ESO017-0422</t>
  </si>
  <si>
    <t>I7KHA002G-016</t>
  </si>
  <si>
    <t>J1S9BRA022H18</t>
  </si>
  <si>
    <t>Áo Bra Nữ không gọng mút đúc, không đường may J1/S9BRA022H</t>
  </si>
  <si>
    <t>S9BRA005I-007</t>
  </si>
  <si>
    <t>Áo Bra Nữ không gọng đai lưng bản to S9BRA005I</t>
  </si>
  <si>
    <t>I9CLS003G-002</t>
  </si>
  <si>
    <t>Bộ quần áo thời trang Nữ I9CLS003G</t>
  </si>
  <si>
    <t>Hoa</t>
  </si>
  <si>
    <t>UVMMU001I-001</t>
  </si>
  <si>
    <t>Khẩu trang chống nắng UV Cut Nam UVM-MU001I</t>
  </si>
  <si>
    <t>E5KHA010I-007</t>
  </si>
  <si>
    <t>E5KHA010I-010</t>
  </si>
  <si>
    <t>I9JOG505I-010</t>
  </si>
  <si>
    <t>Quần Joggers Nữ I9JOG505I</t>
  </si>
  <si>
    <t>I3POL002I-016</t>
  </si>
  <si>
    <t>F9UVJ078I-018</t>
  </si>
  <si>
    <t>I9TTP506I-005</t>
  </si>
  <si>
    <t>Áo Tanktop Nữ cổ tim sát nách I9TTP506I</t>
  </si>
  <si>
    <t>Áo Tanktop</t>
  </si>
  <si>
    <t>M9ACP501H-001</t>
  </si>
  <si>
    <t>Quần Leggings Nữ M9ACP501H</t>
  </si>
  <si>
    <t>H1P2QUL001F-002</t>
  </si>
  <si>
    <t>Chăn điều hòa H1/P2QUL001F</t>
  </si>
  <si>
    <t>I7POL802I-008</t>
  </si>
  <si>
    <t>S9UND014I-004</t>
  </si>
  <si>
    <t>S9UND012I-001</t>
  </si>
  <si>
    <t>Quần lót Nữ tàng hình S9UND012I</t>
  </si>
  <si>
    <t>E7TSH011I-006</t>
  </si>
  <si>
    <t>Áo T-shirt Nam cổ tròn E7TSH011I</t>
  </si>
  <si>
    <t>Hồng-00</t>
  </si>
  <si>
    <t>E7TSH010I-003</t>
  </si>
  <si>
    <t>Áo T-Shirt Nam cổ tròn E7TSH010I</t>
  </si>
  <si>
    <t>E7TTP002I-003</t>
  </si>
  <si>
    <t>Áo sát nách Nam cổ tròn E7TTP002I</t>
  </si>
  <si>
    <t>F9UVC015I-007</t>
  </si>
  <si>
    <t>Áo khoác chống nắng UV Master Nữ F9UVC015I</t>
  </si>
  <si>
    <t>Kẻ ghi-23</t>
  </si>
  <si>
    <t>N9WAL106I-002</t>
  </si>
  <si>
    <t>Ví nữ N9WAL106I</t>
  </si>
  <si>
    <t>10.5x8.0x1.5</t>
  </si>
  <si>
    <t>P8BOT302H-004</t>
  </si>
  <si>
    <t>Bình giữ nhiệt chân không P8BOT302H</t>
  </si>
  <si>
    <t>5.3cm x 5cm x 16.5cm/300ml</t>
  </si>
  <si>
    <t>S9BRA008I-011</t>
  </si>
  <si>
    <t>I1I9PAN009F03</t>
  </si>
  <si>
    <t>Quần Joggers Jean Nữ I1/I9PAN009F</t>
  </si>
  <si>
    <t>I9SHP001I-012</t>
  </si>
  <si>
    <t>Quần Shorts Jean Nữ I9SHP001I</t>
  </si>
  <si>
    <t>S9UND212I-022</t>
  </si>
  <si>
    <t>Mixed-06</t>
  </si>
  <si>
    <t>S9UND209I-002</t>
  </si>
  <si>
    <t>Quần lót Nữ gói 3chiếc S9UND209I</t>
  </si>
  <si>
    <t>S9BRA008I-015</t>
  </si>
  <si>
    <t>I7POL505I-003</t>
  </si>
  <si>
    <t>Xanh cốm</t>
  </si>
  <si>
    <t>I9CTP506I-003</t>
  </si>
  <si>
    <t>Áo Croptop Nữ cổ tròn sát nách I9CTP506I</t>
  </si>
  <si>
    <t>I5LIP001I-010</t>
  </si>
  <si>
    <t>Quần Shorts Linens Bé trai I5LIP001I</t>
  </si>
  <si>
    <t>E9JEA010H-003</t>
  </si>
  <si>
    <t>Quần Jeans Nữ ống rộng E9JEA010H</t>
  </si>
  <si>
    <t>I1E8SLI020H14</t>
  </si>
  <si>
    <t>I1E8SLI020H11</t>
  </si>
  <si>
    <t>I7TSH512I-006</t>
  </si>
  <si>
    <t>E9TSH006I-005</t>
  </si>
  <si>
    <t>Áo T-Shirt Nữ cổ tròn E9TSH006I</t>
  </si>
  <si>
    <t>I7KHA006G-014</t>
  </si>
  <si>
    <t>Quần Shorts Khaki Nam I7KHA006G</t>
  </si>
  <si>
    <t>C2ESO600-0522</t>
  </si>
  <si>
    <t>8934755021077-0923</t>
  </si>
  <si>
    <t>BVS Sofy cooling fresh SSM 0.1 23cm/8 miếng</t>
  </si>
  <si>
    <t>E9EYW020I-002</t>
  </si>
  <si>
    <t>Kính phân cực E9EYW020I</t>
  </si>
  <si>
    <t>59*16*142cm</t>
  </si>
  <si>
    <t>H2P8UMB001H03</t>
  </si>
  <si>
    <t>Ô chống giật ngược phản quang P8UMB001H</t>
  </si>
  <si>
    <t>106*62.5cm</t>
  </si>
  <si>
    <t>Đỏ đun</t>
  </si>
  <si>
    <t>E9SHO200E-013</t>
  </si>
  <si>
    <t>Giày thể thao nữ cổ thấp E9SHO200E</t>
  </si>
  <si>
    <t>I9DRE526I-005</t>
  </si>
  <si>
    <t>Đầm Nữ cổ tròn dáng suông I9DRE526I</t>
  </si>
  <si>
    <t>4905596110385</t>
  </si>
  <si>
    <t>Cốc đong 300ml-1103</t>
  </si>
  <si>
    <t>Cốc đong</t>
  </si>
  <si>
    <t>J1S9BRA021H15</t>
  </si>
  <si>
    <t>Áo Bra Nữ không gọng ren, đệm ngực J1/S9BRA021H</t>
  </si>
  <si>
    <t>S9UND009I-002</t>
  </si>
  <si>
    <t>Quần lót Nữ S9UND009I</t>
  </si>
  <si>
    <t>Cam đất</t>
  </si>
  <si>
    <t>H2I9SOK417H01</t>
  </si>
  <si>
    <t>Tất chân nữ cổ trung Pack 5 I9SOK417H</t>
  </si>
  <si>
    <t>4903367305756-0922</t>
  </si>
  <si>
    <t>Nước rửa chén, rau quả lành tính hương cam 600ml</t>
  </si>
  <si>
    <t>E3SLI014H-020</t>
  </si>
  <si>
    <t>I1E3SLI005H08</t>
  </si>
  <si>
    <t>Dép sục siêu nhẹ trẻ em E3SLI005H</t>
  </si>
  <si>
    <t>I1I9PAN009F07</t>
  </si>
  <si>
    <t>Xanh-03</t>
  </si>
  <si>
    <t>S9UND010I-001</t>
  </si>
  <si>
    <t>Hồng da</t>
  </si>
  <si>
    <t>S9UND003I-008</t>
  </si>
  <si>
    <t>H1Q9HRB017H-003</t>
  </si>
  <si>
    <t>Đỏ hồng</t>
  </si>
  <si>
    <t>E4KHA001H-004</t>
  </si>
  <si>
    <t>Quần Khakis Bé gái E4KHA001H</t>
  </si>
  <si>
    <t>I7TSH515I-004</t>
  </si>
  <si>
    <t>I7SHI503G-004</t>
  </si>
  <si>
    <t>Áo sơ mi Nam dài tay dáng suông I7SHI503G</t>
  </si>
  <si>
    <t>I7SHI512I-024</t>
  </si>
  <si>
    <t>I9CTP505I-004</t>
  </si>
  <si>
    <t>Áo Croptop Nữ cổ tròn độn vai I9CTP505I</t>
  </si>
  <si>
    <t>4976631477589-1124</t>
  </si>
  <si>
    <t>Xà phòng tắm được chiết xuất từ sữa và dâu tây Ichigo 80g</t>
  </si>
  <si>
    <t>I9PAN515I-004</t>
  </si>
  <si>
    <t>Quần lanh Nữ lửng dáng rộng I9PAN515I</t>
  </si>
  <si>
    <t>I9PAN515I-003</t>
  </si>
  <si>
    <t>C2ESO203-0522</t>
  </si>
  <si>
    <t>C2ESO015-0422</t>
  </si>
  <si>
    <t>8806325615132-0624</t>
  </si>
  <si>
    <t>Xà phòng bánh Riceday chiết xuất than cây thông hoạt tính 100g</t>
  </si>
  <si>
    <t>N9SND006I-009</t>
  </si>
  <si>
    <t>Sandals cao gót nữ mũi tròn N9SND006I</t>
  </si>
  <si>
    <t>4903367305756-1123</t>
  </si>
  <si>
    <t>4903367305763-1223</t>
  </si>
  <si>
    <t>Nước rửa chén, rau quả lành tính hương chanh 600ml</t>
  </si>
  <si>
    <t>I7KHA001G-018</t>
  </si>
  <si>
    <t>Quần Shorts Khaki Nam I7KHA001G</t>
  </si>
  <si>
    <t>Rêu-01</t>
  </si>
  <si>
    <t>E9JEA014H-007</t>
  </si>
  <si>
    <t>Quần Jeans Nữ ống rộng E9JEA014H</t>
  </si>
  <si>
    <t>E8SLI603I-008</t>
  </si>
  <si>
    <t>E9JEA017H-004</t>
  </si>
  <si>
    <t>Quần Jeans Nữ dáng suông E9JEA017H</t>
  </si>
  <si>
    <t>I1I8BPK005H04</t>
  </si>
  <si>
    <t>Ba lô chống nước I8BPK005H</t>
  </si>
  <si>
    <t>37x28x11.5</t>
  </si>
  <si>
    <t>I7TTP002F-008</t>
  </si>
  <si>
    <t>E9SHO300I-014</t>
  </si>
  <si>
    <t>Giày thể thao nữ siêu nhẹ êm chân E9SHO300I</t>
  </si>
  <si>
    <t>H1P8CUP601H01</t>
  </si>
  <si>
    <t>H1E7BEL315H01</t>
  </si>
  <si>
    <t>Dây lưng da nam E7BEL315H</t>
  </si>
  <si>
    <t>I1E3SLI012H03</t>
  </si>
  <si>
    <t>N9SHO614I-009</t>
  </si>
  <si>
    <t>Giày cao gót nữ gót gập mũi nhọn N9SHO614I</t>
  </si>
  <si>
    <t>8935006534070-0524</t>
  </si>
  <si>
    <t>Dạng kem dưỡng trắng mượt vượt trội Hadalabo Perfect white Arbutin+ 50g</t>
  </si>
  <si>
    <t>Trắng da</t>
  </si>
  <si>
    <t>8935006537644-0923</t>
  </si>
  <si>
    <t>Dung dịch dưỡng da phục hồi ngăn ngừa lão hóa Hadalabo 100ml</t>
  </si>
  <si>
    <t>I9POL504I-015</t>
  </si>
  <si>
    <t>Áo Polo Nữ chun gấu I9POL504I</t>
  </si>
  <si>
    <t>NTL_141/21-000538</t>
  </si>
  <si>
    <t>Nguyễn Hằng</t>
  </si>
  <si>
    <t>E4TSH023I-006</t>
  </si>
  <si>
    <t>S9UND203I-002</t>
  </si>
  <si>
    <t>Quần lót Nữ gói 3chiếc S9UND203I</t>
  </si>
  <si>
    <t>S9UND207I-002</t>
  </si>
  <si>
    <t>Quần lót Nữ gói 3chiếc S9UND207I</t>
  </si>
  <si>
    <t>I9POL800I-010</t>
  </si>
  <si>
    <t>Áo Polo Nữ dáng ôm I9POL800I</t>
  </si>
  <si>
    <t>E7TSH048G-007</t>
  </si>
  <si>
    <t>E7EYW022I-002</t>
  </si>
  <si>
    <t>Kính phân cực E7EYW022I</t>
  </si>
  <si>
    <t>60*14*146cm</t>
  </si>
  <si>
    <t>E8EYC007I-001</t>
  </si>
  <si>
    <t>Túi đựng kính E8EYC007I</t>
  </si>
  <si>
    <t>H1Q9HRB017H-001</t>
  </si>
  <si>
    <t>4971710303759-0323</t>
  </si>
  <si>
    <t>Sữa rửa mặt 2in1 Kose Softymo Collagen 190g</t>
  </si>
  <si>
    <t>N9FLI501I-001</t>
  </si>
  <si>
    <t>Dép xỏ ngón thời trang N9FLI501I</t>
  </si>
  <si>
    <t>I9TTP506I-006</t>
  </si>
  <si>
    <t>I7JEA009I-005</t>
  </si>
  <si>
    <t>Quần Jeans Nam ống đứng I7JEA009I</t>
  </si>
  <si>
    <t>I9DRE531I-006</t>
  </si>
  <si>
    <t>Đầm Nữ cổ V dáng suông I9DRE531I</t>
  </si>
  <si>
    <t>N9SND006I-002</t>
  </si>
  <si>
    <t>N9SND002I-006</t>
  </si>
  <si>
    <t>Sandals bệt nữ mũi vuông N9SND002I</t>
  </si>
  <si>
    <t>Sandal bệt</t>
  </si>
  <si>
    <t>E4KHA001H-007</t>
  </si>
  <si>
    <t>N9SND009I-008</t>
  </si>
  <si>
    <t>N9DRE203I-005</t>
  </si>
  <si>
    <t>Đầm Nữ N9DRE203I</t>
  </si>
  <si>
    <t>8801046848197-0224</t>
  </si>
  <si>
    <t>Kem đánh răng tinh chất trà xanh giải nhiệt Dental Clinic 2080 120g</t>
  </si>
  <si>
    <t>S9BRA004I-002</t>
  </si>
  <si>
    <t>Áo Bra Nữ không gọng đai lưng bản to S9BRA004I</t>
  </si>
  <si>
    <t>E7PAN002I-005</t>
  </si>
  <si>
    <t>Quần dài Nam E7PAN002I</t>
  </si>
  <si>
    <t>Kaki-00</t>
  </si>
  <si>
    <t>E7PAN002I-007</t>
  </si>
  <si>
    <t>E7PAN002I-003</t>
  </si>
  <si>
    <t>P2EOH807G-001</t>
  </si>
  <si>
    <t>Đèn xông tinh dầu P2EOH807G</t>
  </si>
  <si>
    <t>N9SND006I-003</t>
  </si>
  <si>
    <t>N9SND002I-007</t>
  </si>
  <si>
    <t>E9WAL007I-003</t>
  </si>
  <si>
    <t>I7TSH514I-010</t>
  </si>
  <si>
    <t>Áo T-Shirt Nam cổ tròn I7TSH514I</t>
  </si>
  <si>
    <t>I7POL800I-012</t>
  </si>
  <si>
    <t>I1E3SLI012H16</t>
  </si>
  <si>
    <t>N3SLI023I-016</t>
  </si>
  <si>
    <t>Dép sục siêu nhẹ chống trượt trẻ em N3SLI023I</t>
  </si>
  <si>
    <t>F7UVJ051I-008</t>
  </si>
  <si>
    <t>P3NPI102H-001</t>
  </si>
  <si>
    <t>Gối chữ U trẻ em kỳ lân P3NPI102H</t>
  </si>
  <si>
    <t>26x28cm</t>
  </si>
  <si>
    <t>4905596103202</t>
  </si>
  <si>
    <t>Nắp đậy dùng cho lò vi sóng -1032</t>
  </si>
  <si>
    <t>Nắp đậy</t>
  </si>
  <si>
    <t>I7UND228I-003</t>
  </si>
  <si>
    <t>Quần Boxers kháng khuẩn Nam gói 3chiếc I7UND228I</t>
  </si>
  <si>
    <t>S9UND007I-006</t>
  </si>
  <si>
    <t>Quần lót Nữ tàng hình S9UND007I</t>
  </si>
  <si>
    <t>S9UND007I-009</t>
  </si>
  <si>
    <t>S9UND013H-004</t>
  </si>
  <si>
    <t>E9JEA008H-006</t>
  </si>
  <si>
    <t>Quần Jeans Nữ dáng ôm E9JEA008H</t>
  </si>
  <si>
    <t>Size 27</t>
  </si>
  <si>
    <t>E9JEA009H-007</t>
  </si>
  <si>
    <t>Quần Jeans Nữ dáng ôm sát E9JEA009H</t>
  </si>
  <si>
    <t>I9POL504I-010</t>
  </si>
  <si>
    <t>E9WAL308I-002</t>
  </si>
  <si>
    <t>Ví nữ E9WAL308I</t>
  </si>
  <si>
    <t>18.5×9.3×2.5</t>
  </si>
  <si>
    <t>N3SLI001I-021</t>
  </si>
  <si>
    <t>Size 220</t>
  </si>
  <si>
    <t>I8SOK001G-001</t>
  </si>
  <si>
    <t>Tất chân nam nữ nửa bàn pack 1 I8SOK001G</t>
  </si>
  <si>
    <t>E7TSH048G-006</t>
  </si>
  <si>
    <t>8806325611486-0524</t>
  </si>
  <si>
    <t>N8SLI003I-013</t>
  </si>
  <si>
    <t>Dép sục siêu nhẹ êm chân chống trượt N8SLI003I</t>
  </si>
  <si>
    <t>N8SLI003I-014</t>
  </si>
  <si>
    <t>N7PAN201I-008</t>
  </si>
  <si>
    <t>Quần Khakis Nam N7PAN201I</t>
  </si>
  <si>
    <t>H3I9SOK007H-001</t>
  </si>
  <si>
    <t>Tất chân nữ nửa bàn Pack 3 H3/I9SOK007H</t>
  </si>
  <si>
    <t>4983435711153</t>
  </si>
  <si>
    <t>Tăm nhựa Okamura 120 cây (1153)</t>
  </si>
  <si>
    <t>N7SND200I-004</t>
  </si>
  <si>
    <t>Sandal đế bằng nam siêu nhẹ N7SND200I</t>
  </si>
  <si>
    <t>Sandal đế bằng</t>
  </si>
  <si>
    <t>4903111321339-1024</t>
  </si>
  <si>
    <t>BVS Ban đêm Night Ultra Fit 36cm/12 miếng</t>
  </si>
  <si>
    <t>I9CTP505I-012</t>
  </si>
  <si>
    <t>I1V8BPK001H01</t>
  </si>
  <si>
    <t>Ba lô chống trộm chống nước V8BPK001H</t>
  </si>
  <si>
    <t>40x26x17</t>
  </si>
  <si>
    <t>H1I8BPK003G-002</t>
  </si>
  <si>
    <t>Ba lô chống trộm chống nước I8BPK003G</t>
  </si>
  <si>
    <t>Đen-vàng</t>
  </si>
  <si>
    <t>H3I7SOK238H01</t>
  </si>
  <si>
    <t>GC5604V-007</t>
  </si>
  <si>
    <t>Quần lót Nam GUN GC5604V</t>
  </si>
  <si>
    <t>GUNZE</t>
  </si>
  <si>
    <t>Đỏ rượu</t>
  </si>
  <si>
    <t>I7UND209I-003</t>
  </si>
  <si>
    <t>F1I7UND001E20</t>
  </si>
  <si>
    <t>Quần boxers Nam F1/I7UND-001E</t>
  </si>
  <si>
    <t>Xanh lục</t>
  </si>
  <si>
    <t>N9FLI501I-002</t>
  </si>
  <si>
    <t>4580667070043-0924</t>
  </si>
  <si>
    <t>Sữa tắm dưỡng trắng Hương Bưởi J'WHITE 750ml</t>
  </si>
  <si>
    <t>I1E3SLI012H05</t>
  </si>
  <si>
    <t>I7POL800I-006</t>
  </si>
  <si>
    <t>N7POL013I-002</t>
  </si>
  <si>
    <t>I7TTP003F-001</t>
  </si>
  <si>
    <t>N9WAL201I-002</t>
  </si>
  <si>
    <t>Ví đa năng N9WAL201I</t>
  </si>
  <si>
    <t>11.0x8.5x2.0</t>
  </si>
  <si>
    <t>F9UVC014I-006</t>
  </si>
  <si>
    <t>Áo khoác chống nắng UV Cut Nữ mũ liền F9UVC014I</t>
  </si>
  <si>
    <t>Be-10</t>
  </si>
  <si>
    <t>P8UMB020H-001</t>
  </si>
  <si>
    <t>Ô siêu nhẹ chống tia UV P8UMB020H</t>
  </si>
  <si>
    <t>H1I7TTP002F-002</t>
  </si>
  <si>
    <t>M7SHO221I-003</t>
  </si>
  <si>
    <t>I7TSH534I-017</t>
  </si>
  <si>
    <t>Áo T-Shirt Nam cổ tròn I7TSH534I</t>
  </si>
  <si>
    <t>Ghi sáng</t>
  </si>
  <si>
    <t>I7TSH534I-013</t>
  </si>
  <si>
    <t>I8BAG001I-001</t>
  </si>
  <si>
    <t>Túi đeo hông chống nước siêu nhẹ I8BAG001I</t>
  </si>
  <si>
    <t>22x17x6</t>
  </si>
  <si>
    <t>Túi đeo hông</t>
  </si>
  <si>
    <t>E7SHP001I-010</t>
  </si>
  <si>
    <t>Quần Shorts Nam E7SHP001I</t>
  </si>
  <si>
    <t>I9JOG505I-002</t>
  </si>
  <si>
    <t>I9PAN510I-002</t>
  </si>
  <si>
    <t>Quần dài Nữ I9PAN510I</t>
  </si>
  <si>
    <t>E3SLI014H-003</t>
  </si>
  <si>
    <t>4905596220565</t>
  </si>
  <si>
    <t>Hộp đựng xà phòng-2205</t>
  </si>
  <si>
    <t>4562147877625-0324</t>
  </si>
  <si>
    <t>Nước tẩy trang ORP TOKYO 200mL</t>
  </si>
  <si>
    <t>ORP TOKYO</t>
  </si>
  <si>
    <t>8801046241912-0224</t>
  </si>
  <si>
    <t>E8SLI006G-005</t>
  </si>
  <si>
    <t>Dép nhựa thời trang E8SLI006G</t>
  </si>
  <si>
    <t>M9SHO003F-015</t>
  </si>
  <si>
    <t>V8SHO200I-002</t>
  </si>
  <si>
    <t>Giày chống thấm nước thông minh V8SHO200I (Size nữ)</t>
  </si>
  <si>
    <t>Giày chống thấm nước</t>
  </si>
  <si>
    <t>E9SHO203H-003</t>
  </si>
  <si>
    <t>Giày thể thao nữ siêu nhẹ êm chân E9SHO203H</t>
  </si>
  <si>
    <t>P2EOH305G-001</t>
  </si>
  <si>
    <t>Đèn xông tinh dầu P2EOH305G</t>
  </si>
  <si>
    <t>E3SLI018H-012</t>
  </si>
  <si>
    <t>E9SHO600I-010</t>
  </si>
  <si>
    <t>Giày cao gót nữ mũi nhọn E9SHO600I</t>
  </si>
  <si>
    <t>H2P2NPI001G04</t>
  </si>
  <si>
    <t>4905596457763</t>
  </si>
  <si>
    <t>8801046886366-0424</t>
  </si>
  <si>
    <t>Kem đánh răng tinh chất thảo mộc muối Dental Clinic 2080 120g</t>
  </si>
  <si>
    <t>I7TSH542I-009</t>
  </si>
  <si>
    <t>I7TSH545I-001</t>
  </si>
  <si>
    <t>Áo T-Shirt Nam cổ tròn I7TSH545I</t>
  </si>
  <si>
    <t>Ghi đậm-Xanh ngọc</t>
  </si>
  <si>
    <t>E9BAG003I-001</t>
  </si>
  <si>
    <t>Túi nữ E9BAG003I</t>
  </si>
  <si>
    <t>22.0x8.5x14.0</t>
  </si>
  <si>
    <t>N3SLI001I-016</t>
  </si>
  <si>
    <t>J1S9BRA022H19</t>
  </si>
  <si>
    <t>J1S9BRA022H03</t>
  </si>
  <si>
    <t>M9ACP500H-001</t>
  </si>
  <si>
    <t>Vàng nâu</t>
  </si>
  <si>
    <t>I9DRE546I-012</t>
  </si>
  <si>
    <t>Đầm Nữ cổ tròn dáng đuôi cá I9DRE546I</t>
  </si>
  <si>
    <t>J1S9BRA020G09</t>
  </si>
  <si>
    <t>Áo Bra Nữ không gọng mút đúc, không đường may J1/S9BRA020G</t>
  </si>
  <si>
    <t>J1S9BRA002G16</t>
  </si>
  <si>
    <t>I9TSH537I-014</t>
  </si>
  <si>
    <t>Áo T-Shirt Nữ cổ thuyền dáng ôm I9TSH537I</t>
  </si>
  <si>
    <t>I9TSH537I-015</t>
  </si>
  <si>
    <t>I9SHI512I-006</t>
  </si>
  <si>
    <t>Áo sơ mi Nữ tay bèo I9SHI512I</t>
  </si>
  <si>
    <t>I9TSH537I-003</t>
  </si>
  <si>
    <t>P2TOY004I-002</t>
  </si>
  <si>
    <t>Đồ chơi nhồi bông voi con P2TOY004I</t>
  </si>
  <si>
    <t>55cm</t>
  </si>
  <si>
    <t>8992727006002-0424</t>
  </si>
  <si>
    <t>8851818205789-0523</t>
  </si>
  <si>
    <t>8934755010439-0225</t>
  </si>
  <si>
    <t>BVS Diana cool fresh siêu mỏng gói 20M</t>
  </si>
  <si>
    <t>8806325615125-1123</t>
  </si>
  <si>
    <t>N3SLI023I-007</t>
  </si>
  <si>
    <t>H1Q9HRB017H-002</t>
  </si>
  <si>
    <t>4905596101864</t>
  </si>
  <si>
    <t>Set 2 thìa nhựa Folio-1018</t>
  </si>
  <si>
    <t>Thìa</t>
  </si>
  <si>
    <t>M9SHO221I-002</t>
  </si>
  <si>
    <t>Giày thể thao nữ kháng khuẩn siêu nhẹ M9SHO221I</t>
  </si>
  <si>
    <t>S9UND015H-014</t>
  </si>
  <si>
    <t>H4P8SCV101G01</t>
  </si>
  <si>
    <t>Bọc giày đi mưa cổ cao P8SCV101G</t>
  </si>
  <si>
    <t>Bọc giày đi mưa</t>
  </si>
  <si>
    <t>8801046898260-0424</t>
  </si>
  <si>
    <t>Kem đánh răng ngừa ê buốt cho răng nhạy cảm cao Dental Clinic 2080 125g</t>
  </si>
  <si>
    <t>I9JOG507I-010</t>
  </si>
  <si>
    <t>Quần Joggers Nữ I9JOG507I</t>
  </si>
  <si>
    <t>H1P8RNC005G-002</t>
  </si>
  <si>
    <t>Áo mưa (đôi) xe máy H1/P8RNC005G</t>
  </si>
  <si>
    <t>135*185cm</t>
  </si>
  <si>
    <t>4571113807498-0923</t>
  </si>
  <si>
    <t>E5TTP002I-010</t>
  </si>
  <si>
    <t>Áo sát nách Bé trai cổ tròn E5TTP002I</t>
  </si>
  <si>
    <t>E5TSH022I-005</t>
  </si>
  <si>
    <t>Áo T-Shirt Bé trai E5TSH022I</t>
  </si>
  <si>
    <t>Kẻ xanh</t>
  </si>
  <si>
    <t>H3P8RNC005G-001</t>
  </si>
  <si>
    <t>Áo mưa (đôi) xe máy H2/P8RNC005G</t>
  </si>
  <si>
    <t>P2EOH300G-001</t>
  </si>
  <si>
    <t>Đèn xông tinh dầu P2EOH300G</t>
  </si>
  <si>
    <t>C2ESO016-0422</t>
  </si>
  <si>
    <t>C2ESO018-0422</t>
  </si>
  <si>
    <t>N3SLI003I-015</t>
  </si>
  <si>
    <t>8935006538818-1023</t>
  </si>
  <si>
    <t>Kem dưỡng ẩm toàn diện Hadalabo 50g</t>
  </si>
  <si>
    <t>S9BRA001I-009</t>
  </si>
  <si>
    <t>Áo Bra Nữ không gọng đai lưng bản to S9BRA001I</t>
  </si>
  <si>
    <t>S9BRA004I-003</t>
  </si>
  <si>
    <t>N9SND006I-008</t>
  </si>
  <si>
    <t>I1I9PAN009F05</t>
  </si>
  <si>
    <t>M9SHO204F-008</t>
  </si>
  <si>
    <t>Giày thể thao nữ kháng khuẩn êm chân siêu nhẹ M9SHO204F</t>
  </si>
  <si>
    <t>E7PAN002I-002</t>
  </si>
  <si>
    <t>I7SHP500G-001</t>
  </si>
  <si>
    <t>Quần Shorts Nam cạp chun I7SHP500G</t>
  </si>
  <si>
    <t>E7TSH007I-001</t>
  </si>
  <si>
    <t>Áo T-shirt Nam cổ tròn E7TSH007I</t>
  </si>
  <si>
    <t>I9CTP505I-015</t>
  </si>
  <si>
    <t>E5TSH050I-007</t>
  </si>
  <si>
    <t>Áo T-Shirt Bé trai cổ tròn E5TSH050I</t>
  </si>
  <si>
    <t>I7TSH516I-008</t>
  </si>
  <si>
    <t>I9TSH548I-002</t>
  </si>
  <si>
    <t>Áo T-Shirt Nữ cổ tròn I9TSH548I</t>
  </si>
  <si>
    <t>I7SHP500G-003</t>
  </si>
  <si>
    <t>I1P2QUL101G03</t>
  </si>
  <si>
    <t>Chăn lạnh P2QUL101G</t>
  </si>
  <si>
    <t>4983435718800</t>
  </si>
  <si>
    <t>BCĐR trong bằng ngoài nhọn Wk-TbMedium</t>
  </si>
  <si>
    <t>S9UND212I-011</t>
  </si>
  <si>
    <t>S9UND211I-031</t>
  </si>
  <si>
    <t>4905596409922</t>
  </si>
  <si>
    <t>Hộp</t>
  </si>
  <si>
    <t>4903111314171-0125</t>
  </si>
  <si>
    <t>BVS Sofy Sports cánh 26cm 19-2011</t>
  </si>
  <si>
    <t>4987241160037-0822</t>
  </si>
  <si>
    <t>Tinh chất làm mờ thâm nám, tàn nhang Melano CC Rohto 20ml</t>
  </si>
  <si>
    <t>S9UND009I-001</t>
  </si>
  <si>
    <t>J1S9BRA021H11</t>
  </si>
  <si>
    <t>S9UND003I-007</t>
  </si>
  <si>
    <t>S9UND009I-007</t>
  </si>
  <si>
    <t>N9TSH001I-001</t>
  </si>
  <si>
    <t>N9POL003I-022</t>
  </si>
  <si>
    <t>Áo Polo Nữ N9POL003I</t>
  </si>
  <si>
    <t>I1E3SLI012H07</t>
  </si>
  <si>
    <t>N8SLI000I-002</t>
  </si>
  <si>
    <t>Dép sục siêu nhẹ nâng chiều cao N8SLI000I</t>
  </si>
  <si>
    <t>Dép sục cao gót</t>
  </si>
  <si>
    <t>N7SND200I-008</t>
  </si>
  <si>
    <t>F9UVJ062I-015</t>
  </si>
  <si>
    <t>I1E8SLI017H03</t>
  </si>
  <si>
    <t>Dép nhựa thời trang E8SLI017H</t>
  </si>
  <si>
    <t>8801252292135-0522</t>
  </si>
  <si>
    <t>P2TIS001H-0126</t>
  </si>
  <si>
    <t>Khăn giấy Tokyohome 180 tờ x 2 lớp P2TIS001H</t>
  </si>
  <si>
    <t>180 tờ</t>
  </si>
  <si>
    <t>Khăn giấy</t>
  </si>
  <si>
    <t>N9SND005I-002</t>
  </si>
  <si>
    <t>Sandals bệt nữ mũi vuông N9SND005I</t>
  </si>
  <si>
    <t>E9SHO615I-001</t>
  </si>
  <si>
    <t>Giày bệt nữ gót gập mũi tròn E9SHO615I</t>
  </si>
  <si>
    <t>Giày bệt</t>
  </si>
  <si>
    <t>H1I7TTP001F-002</t>
  </si>
  <si>
    <t>H1I7TTP002F-008</t>
  </si>
  <si>
    <t>I1I8BPK004H05</t>
  </si>
  <si>
    <t>Ba lô chống nước I8BPK004H</t>
  </si>
  <si>
    <t>39x28x13</t>
  </si>
  <si>
    <t>I7TTP002F-003</t>
  </si>
  <si>
    <t>J1S9BRA021H14</t>
  </si>
  <si>
    <t>Q9HRB103I-001</t>
  </si>
  <si>
    <t>F9UVJ062I-030</t>
  </si>
  <si>
    <t>4905596055860</t>
  </si>
  <si>
    <t>Giỏ đựng đũa thìa mini Feeling-558</t>
  </si>
  <si>
    <t>P8UMB103F-002</t>
  </si>
  <si>
    <t>Ô siêu nhẹ P8UMB103F</t>
  </si>
  <si>
    <t>95cm*56cm*6k; 186g</t>
  </si>
  <si>
    <t>Xanh navy</t>
  </si>
  <si>
    <t>4901872466238-0424</t>
  </si>
  <si>
    <t>Dầu xả ngăn rụng tóc Tsubaki premium 490ml</t>
  </si>
  <si>
    <t>I7KHA001G-020</t>
  </si>
  <si>
    <t>I7KHA004G-020</t>
  </si>
  <si>
    <t>Be-02</t>
  </si>
  <si>
    <t>H3I3SOK420H01</t>
  </si>
  <si>
    <t>Tất chân trẻ em cổ trung Pack 3 I3SOK420H</t>
  </si>
  <si>
    <t>4-6 tuổi</t>
  </si>
  <si>
    <t>I7TTP003F-006</t>
  </si>
  <si>
    <t>N9SSS008I-005</t>
  </si>
  <si>
    <t>Áo sơ mi Nữ N9SSS008I</t>
  </si>
  <si>
    <t>4571113801717-1023</t>
  </si>
  <si>
    <t>Nước rửa tay lành tính dạng gel hương cam- Túi 200ml</t>
  </si>
  <si>
    <t>I9PAN516I-001</t>
  </si>
  <si>
    <t>Quần lanh Nữ dài chun gấu I9PAN516I</t>
  </si>
  <si>
    <t>H1E7BEL315H02</t>
  </si>
  <si>
    <t>E9JEA016H-005</t>
  </si>
  <si>
    <t>Quần Jeans Nữ gấu cắt chéo E9JEA016H</t>
  </si>
  <si>
    <t>N9POL004I-002</t>
  </si>
  <si>
    <t>Áo Polo Nữ N9POL004I</t>
  </si>
  <si>
    <t>I9TSH570I-010</t>
  </si>
  <si>
    <t>I9TSH566I-010</t>
  </si>
  <si>
    <t>Áo T-Shirt Nữ cổ tròn I9TSH566I</t>
  </si>
  <si>
    <t>Ghi-01</t>
  </si>
  <si>
    <t>E5TSH022I-001</t>
  </si>
  <si>
    <t>E5POL013I-009</t>
  </si>
  <si>
    <t>Áo Polo Bé trai ngắn tay E5POL013I</t>
  </si>
  <si>
    <t>E5JEA004I-004</t>
  </si>
  <si>
    <t>Quần Jeans Bé trai E5JEA004I</t>
  </si>
  <si>
    <t>E5JEA020I-004</t>
  </si>
  <si>
    <t>Quần Jeans Bé trai E5JEA020I</t>
  </si>
  <si>
    <t>E5KHA010I-006</t>
  </si>
  <si>
    <t>M7SHP002G-011</t>
  </si>
  <si>
    <t>M9ACP500H-019</t>
  </si>
  <si>
    <t>I1V8BPK004I01</t>
  </si>
  <si>
    <t>Ba lô chống trộm chống nước V8BPK004I</t>
  </si>
  <si>
    <t>V8BPK001I-003</t>
  </si>
  <si>
    <t>N9SSS008I-004</t>
  </si>
  <si>
    <t>4903367305763-0923</t>
  </si>
  <si>
    <t>E5JEA014I-003</t>
  </si>
  <si>
    <t>Quần Jeans Bé trai E5JEA014I</t>
  </si>
  <si>
    <t>I5KHA002I-009</t>
  </si>
  <si>
    <t>P8BOT302H-002</t>
  </si>
  <si>
    <t>J1S9BRA002G24</t>
  </si>
  <si>
    <t>E3SLI019H-014</t>
  </si>
  <si>
    <t>I7KHA005G-031</t>
  </si>
  <si>
    <t>UVMMM001I-006</t>
  </si>
  <si>
    <t>Khẩu trang chống nắng UV Master Nam UVM-MM001I</t>
  </si>
  <si>
    <t>8935006534070-0424</t>
  </si>
  <si>
    <t>I7TSH542I-005</t>
  </si>
  <si>
    <t>I7TSH513I-005</t>
  </si>
  <si>
    <t>E7TSH056G-002</t>
  </si>
  <si>
    <t>Áo T-Shirt Nam E7TSH056G</t>
  </si>
  <si>
    <t>P3BOT305H-002</t>
  </si>
  <si>
    <t>Bình giữ nhiệt chân không chú khủng long P3BOT305H</t>
  </si>
  <si>
    <t>22cm x 6.5cm x 5cm/ 500ml</t>
  </si>
  <si>
    <t>N9SND002I-015</t>
  </si>
  <si>
    <t>I9DRE529I-011</t>
  </si>
  <si>
    <t>Đầm Nữ sát nách dáng suông I9DRE529I</t>
  </si>
  <si>
    <t>I7TSH526I-008</t>
  </si>
  <si>
    <t>Áo T-Shirt Nam cổ tròn I7TSH526I</t>
  </si>
  <si>
    <t>V2HSG001G-0423</t>
  </si>
  <si>
    <t>Gel rửa tay khô TOKYOSMART 500ml</t>
  </si>
  <si>
    <t>G1U8PTM502G01</t>
  </si>
  <si>
    <t>Tấm kính che mặt cứng không viền U8PTM502G</t>
  </si>
  <si>
    <t>Block100</t>
  </si>
  <si>
    <t>Tấm kính che mặt</t>
  </si>
  <si>
    <t>XBL_141/21-011606</t>
  </si>
  <si>
    <t>F9UVC014I-010</t>
  </si>
  <si>
    <t>Xanh-11</t>
  </si>
  <si>
    <t>E7TSH045G-003</t>
  </si>
  <si>
    <t>Áo T-Shirt Nam E7TSH045G</t>
  </si>
  <si>
    <t>E7TSH010I-004</t>
  </si>
  <si>
    <t>E7TSH017G-007</t>
  </si>
  <si>
    <t>E5POL010I-007</t>
  </si>
  <si>
    <t>4901872444908-0622</t>
  </si>
  <si>
    <t>Sữa rửa mặt bọt 150ml</t>
  </si>
  <si>
    <t>E9SHO608H-008</t>
  </si>
  <si>
    <t>I1P8BOT002H01</t>
  </si>
  <si>
    <t>Bình nước nhựa Tritan P8BOT002H</t>
  </si>
  <si>
    <t>8*8*26 cm/900ml</t>
  </si>
  <si>
    <t>N9SHO616I-006</t>
  </si>
  <si>
    <t>Giày cao gót nữ thời trang mũi vuông N9SHO616I</t>
  </si>
  <si>
    <t>I1I7BPK003I02</t>
  </si>
  <si>
    <t>Ba lô chống sốc chống thấm nước I7BPK003I</t>
  </si>
  <si>
    <t>29.0x14.0x43.0</t>
  </si>
  <si>
    <t>E7TSH032G-006</t>
  </si>
  <si>
    <t>I7TSH514I-011</t>
  </si>
  <si>
    <t>E5JEA014I-005</t>
  </si>
  <si>
    <t>I9JOG505I-009</t>
  </si>
  <si>
    <t>F9UVS029I-014</t>
  </si>
  <si>
    <t>Chân váy chống nắng UV Cut Nữ F9UVS029I</t>
  </si>
  <si>
    <t>H2P2NPI001G05</t>
  </si>
  <si>
    <t>I3POL002I-014</t>
  </si>
  <si>
    <t>E7EYW021I-002</t>
  </si>
  <si>
    <t>Kính phân cực E7EYW021I</t>
  </si>
  <si>
    <t>60*17*145cm</t>
  </si>
  <si>
    <t>I7UND239I-001</t>
  </si>
  <si>
    <t>Quần lót kháng khuẩn Nam gói 3chiếc I7UND239I</t>
  </si>
  <si>
    <t>V8BPK001I-001</t>
  </si>
  <si>
    <t>N9SHO616I-007</t>
  </si>
  <si>
    <t>4905596210917</t>
  </si>
  <si>
    <t>Gáo nhựa Leaf-2109</t>
  </si>
  <si>
    <t>Gáo</t>
  </si>
  <si>
    <t>E9WAL003I-002</t>
  </si>
  <si>
    <t>Ví mini E9WAL003I</t>
  </si>
  <si>
    <t>10.8x8x2</t>
  </si>
  <si>
    <t>N9WAL105I-002</t>
  </si>
  <si>
    <t>Ví nữ N9WAL105I</t>
  </si>
  <si>
    <t>19.0x9.5x2.8</t>
  </si>
  <si>
    <t>N9SND007I-007</t>
  </si>
  <si>
    <t>I8BPK003H-004</t>
  </si>
  <si>
    <t>Ba lô chống trộm chống nước I8BPK003H</t>
  </si>
  <si>
    <t>V8BPK011I-002</t>
  </si>
  <si>
    <t>Ba lô chống trộm chống nước V8BPK011I</t>
  </si>
  <si>
    <t>4905596115106</t>
  </si>
  <si>
    <t>Bộ muôi xới cơm-1151</t>
  </si>
  <si>
    <t>Muôi</t>
  </si>
  <si>
    <t>I8BPK002H-002</t>
  </si>
  <si>
    <t>N9SND002I-008</t>
  </si>
  <si>
    <t>H1Q9HRB016H-004</t>
  </si>
  <si>
    <t>Hồng ghi</t>
  </si>
  <si>
    <t>S9UND014I-006</t>
  </si>
  <si>
    <t>S9UND014I-003</t>
  </si>
  <si>
    <t>M9JOG501I-012</t>
  </si>
  <si>
    <t>I1V8BPK005I04</t>
  </si>
  <si>
    <t>E5TSH055I-004</t>
  </si>
  <si>
    <t>Áo T-Shirt Bé trai cổ tròn E5TSH055I</t>
  </si>
  <si>
    <t>Kẻ vàng</t>
  </si>
  <si>
    <t>I7POL802I-010</t>
  </si>
  <si>
    <t>P3BOT305H-001</t>
  </si>
  <si>
    <t>4520306600286-0224</t>
  </si>
  <si>
    <t>Q9HRB015H-001</t>
  </si>
  <si>
    <t>Dây buộc tóc nữ Q9HRB015H</t>
  </si>
  <si>
    <t>V8SHO200I-007</t>
  </si>
  <si>
    <t>Giày chống thấm nước thông minh V8SHO200I (Size nam)</t>
  </si>
  <si>
    <t>I7UND218I-002</t>
  </si>
  <si>
    <t>Quần lót Nam gói 3chiếc I7UND218I</t>
  </si>
  <si>
    <t>I7KHA004I-019</t>
  </si>
  <si>
    <t>Quần Khakis Nam dáng ôm I7KHA004I</t>
  </si>
  <si>
    <t>N3SLI001I-035</t>
  </si>
  <si>
    <t>4901872466061-0224</t>
  </si>
  <si>
    <t>4905596212010</t>
  </si>
  <si>
    <t>Cốc nhựa-2120</t>
  </si>
  <si>
    <t>4905596065562</t>
  </si>
  <si>
    <t>Giỏ đựng giẻ rửa bát Flow-655</t>
  </si>
  <si>
    <t>I8BPK003H-001</t>
  </si>
  <si>
    <t>I1E3SLI012H12</t>
  </si>
  <si>
    <t>I9JOG507I-006</t>
  </si>
  <si>
    <t>4903111367610-1224</t>
  </si>
  <si>
    <t>BVS Ban ngày Skin Comfort 26cm/17 miếng</t>
  </si>
  <si>
    <t>I9JOG505I-015</t>
  </si>
  <si>
    <t>I9JOG505I-016</t>
  </si>
  <si>
    <t>I9JOG505I-003</t>
  </si>
  <si>
    <t>I9TSH539I-011</t>
  </si>
  <si>
    <t>Áo T-Shirt Nữ cổ tim I9TSH539I</t>
  </si>
  <si>
    <t>Xanh đá</t>
  </si>
  <si>
    <t>M9SHO221I-014</t>
  </si>
  <si>
    <t>M9SHO221I-009</t>
  </si>
  <si>
    <t>E8SLI602I-002</t>
  </si>
  <si>
    <t>N3SLI003I-013</t>
  </si>
  <si>
    <t>Cam-Xanh tím than</t>
  </si>
  <si>
    <t>I1I9PAN009F06</t>
  </si>
  <si>
    <t>E9PAN002I-003</t>
  </si>
  <si>
    <t>I9WPA505I-001</t>
  </si>
  <si>
    <t>Quần ống rộng Nữ I9WPA505I</t>
  </si>
  <si>
    <t>Q9HRB021H-003</t>
  </si>
  <si>
    <t>E9HAT419G-003</t>
  </si>
  <si>
    <t>Mũ quả dưa nữ E9HAT419G</t>
  </si>
  <si>
    <t>Mũ quả dưa</t>
  </si>
  <si>
    <t>I9SHP520I-002</t>
  </si>
  <si>
    <t>Quần Shorts Nữ I9SHP520I</t>
  </si>
  <si>
    <t>Tăm nhựa OKAMURA 140 cây (2 hộp/vỉ)</t>
  </si>
  <si>
    <t>N7SND200I-009</t>
  </si>
  <si>
    <t>4901872466023-0223</t>
  </si>
  <si>
    <t>E5POL015I-012</t>
  </si>
  <si>
    <t>Áo Polo Bé trai E5POL015I</t>
  </si>
  <si>
    <t>I7UND234I-001</t>
  </si>
  <si>
    <t>Quần Boxers kháng khuẩn Nam gói 3chiếc I7UND234I</t>
  </si>
  <si>
    <t>I1I7TTP001F08</t>
  </si>
  <si>
    <t>Áo ba lỗ kháng khuẩn Nam gói 2chiếc I1/I7TTP001F</t>
  </si>
  <si>
    <t>8936190810063</t>
  </si>
  <si>
    <t>Khẩu trang y tế KhaTraCo 4 lớp hộp 50 chiếc</t>
  </si>
  <si>
    <t>Khatraco</t>
  </si>
  <si>
    <t>50 chiếc</t>
  </si>
  <si>
    <t>S9UND010H-008</t>
  </si>
  <si>
    <t>Quần lót Nữ phối ren S9UND010H</t>
  </si>
  <si>
    <t>J1S9BRA002G03</t>
  </si>
  <si>
    <t>E9TSH002I-005</t>
  </si>
  <si>
    <t>UVMKU001I-001</t>
  </si>
  <si>
    <t>Khẩu trang chống nắng UV Cut Trẻ Em UVM-KU001I</t>
  </si>
  <si>
    <t>I7TSH531I-018</t>
  </si>
  <si>
    <t>Áo T-Shirt Nam cổ tròn I7TSH531I</t>
  </si>
  <si>
    <t>Xanh cổ vịt đậm</t>
  </si>
  <si>
    <t>8934755042195-0325</t>
  </si>
  <si>
    <t>I7KHA005G-008</t>
  </si>
  <si>
    <t>Ghi chì</t>
  </si>
  <si>
    <t>F1I730004D019</t>
  </si>
  <si>
    <t>Áo ba lỗ Nam F1/I730-004D</t>
  </si>
  <si>
    <t>F1I730004D014</t>
  </si>
  <si>
    <t>E8WAL303I-004</t>
  </si>
  <si>
    <t>N7PAN201I-001</t>
  </si>
  <si>
    <t>F9UVJ062I-032</t>
  </si>
  <si>
    <t>D1700000011-0122</t>
  </si>
  <si>
    <t>Mặt nạ mật ong hương hoa-MC0012</t>
  </si>
  <si>
    <t>MIMIANG</t>
  </si>
  <si>
    <t>4909978159573-0422</t>
  </si>
  <si>
    <t>Mặt nạ cấp ẩm dưỡng trắng &amp; đàn hồi Senka</t>
  </si>
  <si>
    <t>25ml</t>
  </si>
  <si>
    <t>I7KHA004G-016</t>
  </si>
  <si>
    <t>E7TSH010I-002</t>
  </si>
  <si>
    <t>E9EYW012I-003</t>
  </si>
  <si>
    <t>Kính phân cực E9EYW012I</t>
  </si>
  <si>
    <t>61*16*141cm</t>
  </si>
  <si>
    <t>E8SLI602I-004</t>
  </si>
  <si>
    <t>I1E3SLI012H09</t>
  </si>
  <si>
    <t>4571113800499-0223</t>
  </si>
  <si>
    <t>Nước rửa tay dịu nhẹ dạng gel hương cam Animo 190ml</t>
  </si>
  <si>
    <t>ANIMO</t>
  </si>
  <si>
    <t>190ml</t>
  </si>
  <si>
    <t>I923-076E-003</t>
  </si>
  <si>
    <t>Quần Shorts thể thao Nữ I923-076E</t>
  </si>
  <si>
    <t>I923-076E-006</t>
  </si>
  <si>
    <t>Xanh oliu</t>
  </si>
  <si>
    <t>E8SHO001I-050</t>
  </si>
  <si>
    <t>Giày nhựa siêu nhẹ thoáng khí E8SHO001I</t>
  </si>
  <si>
    <t>J1S9BRA001G07</t>
  </si>
  <si>
    <t>Áo Bra Nữ không gọng mút đúc, không đường may J1/S9BRA001G</t>
  </si>
  <si>
    <t>S9UND005I-004</t>
  </si>
  <si>
    <t>4562147877618-0722</t>
  </si>
  <si>
    <t>Gel tẩy trang nóng ORP TOKYO 150g</t>
  </si>
  <si>
    <t>E9BAG107I-002</t>
  </si>
  <si>
    <t>Túi nữ E9BAG107I</t>
  </si>
  <si>
    <t>24.5x9.0x16.2</t>
  </si>
  <si>
    <t>4903367305756-0224</t>
  </si>
  <si>
    <t>4903367305763-0224</t>
  </si>
  <si>
    <t>E4TSH010I-012</t>
  </si>
  <si>
    <t>Áo T-Shirt Bé gái cổ sen ngắn tay E4TSH010I</t>
  </si>
  <si>
    <t>P2QUL002F-002</t>
  </si>
  <si>
    <t>4903367305626-1022</t>
  </si>
  <si>
    <t>Nước tẩy rửa đa năng TokyoLife 500ml</t>
  </si>
  <si>
    <t>Vệ sinh đa năng</t>
  </si>
  <si>
    <t>4903367305893-1023</t>
  </si>
  <si>
    <t>I7JEA009I-003</t>
  </si>
  <si>
    <t>I3POL002I-012</t>
  </si>
  <si>
    <t>I3POL002I-027</t>
  </si>
  <si>
    <t>8806325611493-0124</t>
  </si>
  <si>
    <t>Kem đánh răng Lion Kids Safe hương nho 90g</t>
  </si>
  <si>
    <t>Q9HRB104I-001</t>
  </si>
  <si>
    <t>Dây buộc tóc nữ Q9HRB104I</t>
  </si>
  <si>
    <t>H1Q9HRB002H-002</t>
  </si>
  <si>
    <t>Dây buộc tóc nữ H1/Q9HRB002H</t>
  </si>
  <si>
    <t>T9ERG274H-001</t>
  </si>
  <si>
    <t>Khuyên tai nữ T9ERG274H</t>
  </si>
  <si>
    <t>T9ERG014I-001</t>
  </si>
  <si>
    <t>Khuyên tai T9ERG014I</t>
  </si>
  <si>
    <t>I9TSH561I-010</t>
  </si>
  <si>
    <t>Áo T-Shirt Nữ cổ tròn I9TSH561I</t>
  </si>
  <si>
    <t>Xanh cổ vịt nhạt</t>
  </si>
  <si>
    <t>I9TSH569I-015</t>
  </si>
  <si>
    <t>Áo T-Shirt Nữ cổ tròn I9TSH569I</t>
  </si>
  <si>
    <t>I9TSH571I-007</t>
  </si>
  <si>
    <t>N3SLI003I-019</t>
  </si>
  <si>
    <t>I7SHP001G-001</t>
  </si>
  <si>
    <t>Quần Shorts Nam cạp chun I7SHP001G</t>
  </si>
  <si>
    <t>H1E7WAL001F-001</t>
  </si>
  <si>
    <t>Ví da nam E7WAL001F</t>
  </si>
  <si>
    <t>11.5x9.5x2.0</t>
  </si>
  <si>
    <t>I7TSH012G-009</t>
  </si>
  <si>
    <t>I1P8BOT009H02</t>
  </si>
  <si>
    <t>Bình nước nhựa Tritan, có ống hút P8BOT009H</t>
  </si>
  <si>
    <t>I9SHP520I-007</t>
  </si>
  <si>
    <t>E7PAN002I-006</t>
  </si>
  <si>
    <t>N7POL015I-005</t>
  </si>
  <si>
    <t>Áo Polo Nam N7POL015I</t>
  </si>
  <si>
    <t>I7SHI511I-005</t>
  </si>
  <si>
    <t>V8SHO200I-006</t>
  </si>
  <si>
    <t>I7KHA004I-014</t>
  </si>
  <si>
    <t>M7SHP002G-010</t>
  </si>
  <si>
    <t>I7POL802I-007</t>
  </si>
  <si>
    <t>I7TSH542I-006</t>
  </si>
  <si>
    <t>E3SLI019H-005</t>
  </si>
  <si>
    <t>P8CUP601H-002</t>
  </si>
  <si>
    <t>H1I8BPK003G-001</t>
  </si>
  <si>
    <t>I7SHI512I-002</t>
  </si>
  <si>
    <t>N8SLI002I-001</t>
  </si>
  <si>
    <t>Dép sục êm chân chống trượt N8SLI002I</t>
  </si>
  <si>
    <t>I1E8SLI351H03</t>
  </si>
  <si>
    <t>E9HAT409G-002</t>
  </si>
  <si>
    <t>Mũ rộng vành nữ E9HAT409G</t>
  </si>
  <si>
    <t>V8PTM002G-001</t>
  </si>
  <si>
    <t>Kính mặt chống giọt bắn cứng V8PTM002G</t>
  </si>
  <si>
    <t>Trong suốt</t>
  </si>
  <si>
    <t>I9POL802I-014</t>
  </si>
  <si>
    <t>Áo Polo Nữ dáng suông I9POL802I</t>
  </si>
  <si>
    <t>Hồng đất</t>
  </si>
  <si>
    <t>I9POL800I-014</t>
  </si>
  <si>
    <t>8935006539303-0524</t>
  </si>
  <si>
    <t>Sữa chống nắng hiệu chỉnh sắc da Sunplay Skin Aqua 50g</t>
  </si>
  <si>
    <t>N9FLI502I-012</t>
  </si>
  <si>
    <t>Dép xỏ ngón thời trang N9FLI502I</t>
  </si>
  <si>
    <t>M9SHO221I-005</t>
  </si>
  <si>
    <t>UVGNM001I-009</t>
  </si>
  <si>
    <t>Găng tay chống nắng có ngón UV Master Nữ UVG-NM001I</t>
  </si>
  <si>
    <t>N3SLI004I-021</t>
  </si>
  <si>
    <t>E7TSH048G-002</t>
  </si>
  <si>
    <t>I1I7BPK002I01</t>
  </si>
  <si>
    <t>22x14x34</t>
  </si>
  <si>
    <t>P2TOY004I-001</t>
  </si>
  <si>
    <t>I7TTP005G-005</t>
  </si>
  <si>
    <t>8992727006026-0224</t>
  </si>
  <si>
    <t>BVS ngày đầu-cuối không hương (20 miếng)</t>
  </si>
  <si>
    <t>F6C723013C006</t>
  </si>
  <si>
    <t>Quần đùi Nam F6/C723-013C</t>
  </si>
  <si>
    <t>Họa tiết kẻ dọc</t>
  </si>
  <si>
    <t>I9TSH017G-001</t>
  </si>
  <si>
    <t>E9HAT434E-002</t>
  </si>
  <si>
    <t>Mũ panama E9HAT434E</t>
  </si>
  <si>
    <t>Mũ Panama</t>
  </si>
  <si>
    <t>I7POL802I-020</t>
  </si>
  <si>
    <t>I7POL802I-016</t>
  </si>
  <si>
    <t>E5JEA014I-004</t>
  </si>
  <si>
    <t>T9ERG285H-001</t>
  </si>
  <si>
    <t>Khuyên tai nữ T9ERG285H</t>
  </si>
  <si>
    <t>E7SHO301I-007</t>
  </si>
  <si>
    <t>I9TSH548I-003</t>
  </si>
  <si>
    <t>E8SLI603I-005</t>
  </si>
  <si>
    <t>M7SHP004G-008</t>
  </si>
  <si>
    <t>Đỏ đô</t>
  </si>
  <si>
    <t>E7SHO301I-009</t>
  </si>
  <si>
    <t>4976631477589-0924</t>
  </si>
  <si>
    <t>E5TTP002I-006</t>
  </si>
  <si>
    <t>I7TSH542I-007</t>
  </si>
  <si>
    <t>S9BRA001I-005</t>
  </si>
  <si>
    <t>E7TSH002I-003</t>
  </si>
  <si>
    <t>Áo T-shirt Nam cổ tròn E7TSH002I</t>
  </si>
  <si>
    <t>E7TSH008I-007</t>
  </si>
  <si>
    <t>Áo T-Shirt Nam cổ tròn E7TSH008I</t>
  </si>
  <si>
    <t>I1I8BPK001H01</t>
  </si>
  <si>
    <t>Ba lô chống nước I8BPK001H</t>
  </si>
  <si>
    <t>I8BPK300I-003</t>
  </si>
  <si>
    <t>I7KHA001G-002</t>
  </si>
  <si>
    <t>I7POL800I-011</t>
  </si>
  <si>
    <t>I7POL800I-015</t>
  </si>
  <si>
    <t>S9BRA006I-008</t>
  </si>
  <si>
    <t>Áo Bra Nữ không gọng đai lưng bản to S9BRA006I</t>
  </si>
  <si>
    <t>S9BRA004I-006</t>
  </si>
  <si>
    <t>E7SHO304I-005</t>
  </si>
  <si>
    <t>Giày thể thao nam siêu nhẹ êm chân E7SHO304I</t>
  </si>
  <si>
    <t>M7SHP500G-021</t>
  </si>
  <si>
    <t>Quần Shorts Nam M7SHP500G</t>
  </si>
  <si>
    <t>V8BPK004I-003</t>
  </si>
  <si>
    <t>N3SLI001I-019</t>
  </si>
  <si>
    <t>Q8SUN100I-0424</t>
  </si>
  <si>
    <t>Sữa chống nắng dưỡng ẩm nâng tông TOKYOCARE 200ml</t>
  </si>
  <si>
    <t>4550084844381-0423</t>
  </si>
  <si>
    <t>Xịt chống nắng dưỡng ẩm không hương TokyoLife</t>
  </si>
  <si>
    <t>200g</t>
  </si>
  <si>
    <t>J1S9BRA022H08</t>
  </si>
  <si>
    <t>E5SHP008I-004</t>
  </si>
  <si>
    <t>Quần Shorts khaki Bé trai E5SHP008I</t>
  </si>
  <si>
    <t>F3UVJ068I-020</t>
  </si>
  <si>
    <t>Áo khoác chống nắng UV Cut Trẻ em mũ liền F3UVJ068I</t>
  </si>
  <si>
    <t>N7PAN202I-019</t>
  </si>
  <si>
    <t>N7PAN202I-018</t>
  </si>
  <si>
    <t>I7SHP500G-004</t>
  </si>
  <si>
    <t>N7PAN201I-009</t>
  </si>
  <si>
    <t>I7KHA001I-018</t>
  </si>
  <si>
    <t>4901221819609</t>
  </si>
  <si>
    <t>Bàn chải đánh răng Ebisu - Premium Care M ( B - 196M )</t>
  </si>
  <si>
    <t>4901221806319</t>
  </si>
  <si>
    <t>Bàn chải EBISU B-8063M Interfit Regular M</t>
  </si>
  <si>
    <t>I7KHA001I-017</t>
  </si>
  <si>
    <t>I7KHA003I-002</t>
  </si>
  <si>
    <t>Quần Khakis Nam ống côn I7KHA003I</t>
  </si>
  <si>
    <t>N7SND200I-005</t>
  </si>
  <si>
    <t>E9JEA002H-008</t>
  </si>
  <si>
    <t>Quần Jeans Nữ E9JEA002H</t>
  </si>
  <si>
    <t>F9UVC013I-008</t>
  </si>
  <si>
    <t>Áo khoác chống nắng UV Master Nữ dáng dài F9UVC013I</t>
  </si>
  <si>
    <t>N9SND008I-001</t>
  </si>
  <si>
    <t>Sandals cao gót nữ mũi vuông N9SND008I</t>
  </si>
  <si>
    <t>I1E7WAL002F01</t>
  </si>
  <si>
    <t>Ví da nam E7WAL002F</t>
  </si>
  <si>
    <t>H6I7SOK012H01</t>
  </si>
  <si>
    <t>Tất chân nam nửa bàn Pack 5 I7SOK012H</t>
  </si>
  <si>
    <t>4901872443758-0124</t>
  </si>
  <si>
    <t>Sữa tắm dưỡng ẩm hương hoa hồng &amp; đinh hương Senka 500ml</t>
  </si>
  <si>
    <t>4901301306074-0224</t>
  </si>
  <si>
    <t>Sữa tắm khử mùi men's Biore bạc hà mát lạnh 440ml</t>
  </si>
  <si>
    <t>S9UND015H-005</t>
  </si>
  <si>
    <t>S9UND015H-001</t>
  </si>
  <si>
    <t>E8WAL303I-009</t>
  </si>
  <si>
    <t>E9HAT419G-001</t>
  </si>
  <si>
    <t>I8BPK003H-005</t>
  </si>
  <si>
    <t>M9CTP500I-005</t>
  </si>
  <si>
    <t>Áo sát nách Nữ cổ tròn dáng ôm M9CTP500I</t>
  </si>
  <si>
    <t>I7UND234I-002</t>
  </si>
  <si>
    <t>N7POL005I-007</t>
  </si>
  <si>
    <t>E7SHP002I-003</t>
  </si>
  <si>
    <t>Quần Shorts Nam E7SHP002I</t>
  </si>
  <si>
    <t>4905596030263</t>
  </si>
  <si>
    <t>Chậu Major có tay cầm 19-302</t>
  </si>
  <si>
    <t>4905596111726</t>
  </si>
  <si>
    <t>Cốc súp 350ml-1117</t>
  </si>
  <si>
    <t>E9SHO604I-001</t>
  </si>
  <si>
    <t>4971710303759-0223</t>
  </si>
  <si>
    <t>190g</t>
  </si>
  <si>
    <t>I9CLS011G-002</t>
  </si>
  <si>
    <t>I1P2QUL101G01</t>
  </si>
  <si>
    <t>I923-076E-011</t>
  </si>
  <si>
    <t>4976631478272-0326</t>
  </si>
  <si>
    <t>Xà phòng tắm trị thâm vùng mông Pelican 80g</t>
  </si>
  <si>
    <t>M9SHP002G-012</t>
  </si>
  <si>
    <t>H1I7TTP001F-007</t>
  </si>
  <si>
    <t>I1E8SLI023H02</t>
  </si>
  <si>
    <t>Dép nhựa người lớn E8SLI023H</t>
  </si>
  <si>
    <t>E8SLI601I-002</t>
  </si>
  <si>
    <t>Dép nhựa siêu nhẹ E8SLI601I</t>
  </si>
  <si>
    <t>T9ERG004I-001</t>
  </si>
  <si>
    <t>Khuyên tai T9ERG004I</t>
  </si>
  <si>
    <t>I7POL501G-033</t>
  </si>
  <si>
    <t>I9PAN002G-001</t>
  </si>
  <si>
    <t>Quần lanh Nữ lửng chun gấu I9PAN002G</t>
  </si>
  <si>
    <t>E8SLI601I-006</t>
  </si>
  <si>
    <t>I9LGG503H-009</t>
  </si>
  <si>
    <t>Quần Leggings Nữ dáng dài I9LGG503H</t>
  </si>
  <si>
    <t>I9CTP505I-014</t>
  </si>
  <si>
    <t>I3POL002I-004</t>
  </si>
  <si>
    <t>I9TTP508I-018</t>
  </si>
  <si>
    <t>Áo sát nách Nữ cổ tròn I9TTP508I</t>
  </si>
  <si>
    <t>Xanh lam</t>
  </si>
  <si>
    <t>I9TTP508I-014</t>
  </si>
  <si>
    <t>C2ESO015-1221</t>
  </si>
  <si>
    <t>4562147877601-0224</t>
  </si>
  <si>
    <t>Gel tẩy tế bào da chết cho mặt và toàn thân ORP TOKYO 200g</t>
  </si>
  <si>
    <t>8809580422088-1123</t>
  </si>
  <si>
    <t>Mặt nạ dưỡng da trứng cá hồi vàng TokyoCare</t>
  </si>
  <si>
    <t>F9UVC013I-006</t>
  </si>
  <si>
    <t>E8SLI602I-001</t>
  </si>
  <si>
    <t>I9LGG503H-015</t>
  </si>
  <si>
    <t>I9LGG503H-005</t>
  </si>
  <si>
    <t>4902111749839-0723</t>
  </si>
  <si>
    <t>Dầu xả Dove chiết xuất bơ &amp; dầu Argan phục hồi tóc hư tổn 500g</t>
  </si>
  <si>
    <t>I1I7TTP001F04</t>
  </si>
  <si>
    <t>H2P2NPI001G01</t>
  </si>
  <si>
    <t>I7TTP006G-002</t>
  </si>
  <si>
    <t>4902111749853-0124</t>
  </si>
  <si>
    <t>Dầu gội Dove chiết xuất hoa sen &amp; dầu Jojoba giúp tóc bóng mượt 500g</t>
  </si>
  <si>
    <t>I1I8BPK005H02</t>
  </si>
  <si>
    <t>U4UND301I-004</t>
  </si>
  <si>
    <t>Quần lót Bé gái gói 5chiếc U4UND301I</t>
  </si>
  <si>
    <t>TOKYOKIDS</t>
  </si>
  <si>
    <t>J1S9BRA020G03</t>
  </si>
  <si>
    <t>J1S9BRA022H07</t>
  </si>
  <si>
    <t>E5SHP019I-004</t>
  </si>
  <si>
    <t>Quần Shorts Jean Bé trai E5SHP019I</t>
  </si>
  <si>
    <t>E7JOG001I-006</t>
  </si>
  <si>
    <t>Quần Joggers Nam E7JOG001I</t>
  </si>
  <si>
    <t>Xanh rêu-00</t>
  </si>
  <si>
    <t>I1I9PAN009F04</t>
  </si>
  <si>
    <t>I5KHA002I-010</t>
  </si>
  <si>
    <t>N7PAN201I-002</t>
  </si>
  <si>
    <t>E7TSH007I-002</t>
  </si>
  <si>
    <t>E5TTP002I-009</t>
  </si>
  <si>
    <t>E5TTP003I-004</t>
  </si>
  <si>
    <t>Áo sát nách Bé trai cổ tròn E5TTP003I</t>
  </si>
  <si>
    <t>E5TSH022I-004</t>
  </si>
  <si>
    <t>D1700000010-0123</t>
  </si>
  <si>
    <t>Mặt nạ chống lão hóa Ốc Sên 2step-MC0011</t>
  </si>
  <si>
    <t>H2P8SCV003G-002</t>
  </si>
  <si>
    <t>Bọc giày đi mưa cổ thấp H2/P8SCV003G</t>
  </si>
  <si>
    <t>I9JOG507I-012</t>
  </si>
  <si>
    <t>I9TSH561I-012</t>
  </si>
  <si>
    <t>I9TSH561I-004</t>
  </si>
  <si>
    <t>8801046886366-0923</t>
  </si>
  <si>
    <t>8935006540590-1023</t>
  </si>
  <si>
    <t>I9SHI515I-002</t>
  </si>
  <si>
    <t>Áo sơ mi Nữ cổ tim sát nách gấu xòe I9SHI515I</t>
  </si>
  <si>
    <t>Hoa hồng</t>
  </si>
  <si>
    <t>I9CTP506I-008</t>
  </si>
  <si>
    <t>Xanh ngọc</t>
  </si>
  <si>
    <t>4903111332564-0225</t>
  </si>
  <si>
    <t>BVS Ban đêm Skin Comfort 29cm/15miếng</t>
  </si>
  <si>
    <t>S9UND212I-023</t>
  </si>
  <si>
    <t>N3SLI003I-017</t>
  </si>
  <si>
    <t>S9UND021H-002</t>
  </si>
  <si>
    <t>S9UND020H-002</t>
  </si>
  <si>
    <t>I7POL802I-018</t>
  </si>
  <si>
    <t>V8BPK004I-002</t>
  </si>
  <si>
    <t>E7TSH024G-011</t>
  </si>
  <si>
    <t>Áo T-Shirt Nam cổ tròn ngắn tay E7TSH024G</t>
  </si>
  <si>
    <t>I9POL800I-011</t>
  </si>
  <si>
    <t>S9BRA005I-008</t>
  </si>
  <si>
    <t>S9BRA006I-005</t>
  </si>
  <si>
    <t>I7TTP002F-009</t>
  </si>
  <si>
    <t>H2I7SOK243H01</t>
  </si>
  <si>
    <t>Tất chân nam cổ ngắn Pack 5 I7SOK243H</t>
  </si>
  <si>
    <t>4903111321339-1022</t>
  </si>
  <si>
    <t>F7UVJ051I-007</t>
  </si>
  <si>
    <t>I9TTP508I-015</t>
  </si>
  <si>
    <t>I1E3SLI010H07</t>
  </si>
  <si>
    <t>N8SLI003I-008</t>
  </si>
  <si>
    <t>I9SHP520I-012</t>
  </si>
  <si>
    <t>I3POL002I-026</t>
  </si>
  <si>
    <t>E4SKR003I-009</t>
  </si>
  <si>
    <t>E4SKR007I-018</t>
  </si>
  <si>
    <t>F9UVC013I-007</t>
  </si>
  <si>
    <t>4983435714352</t>
  </si>
  <si>
    <t>Bộ bàn chải đánh răng trẻ em Nakori (4352) 2 chiếc</t>
  </si>
  <si>
    <t>I9TSH561I-001</t>
  </si>
  <si>
    <t>I7KHA001I-020</t>
  </si>
  <si>
    <t>I9LGG503H-001</t>
  </si>
  <si>
    <t>E5POL013I-010</t>
  </si>
  <si>
    <t>N3SLI001I-017</t>
  </si>
  <si>
    <t>S9UND209I-001</t>
  </si>
  <si>
    <t>P2TOY203H-001</t>
  </si>
  <si>
    <t>Đệm ngồi nhồi bông mèo con P2TOY203H</t>
  </si>
  <si>
    <t>30x40cm</t>
  </si>
  <si>
    <t>F9UVJ062I-018</t>
  </si>
  <si>
    <t>UVMSB006G-001</t>
  </si>
  <si>
    <t>Khẩu trang kháng khuẩn Block 100 gói 3chiếc UVMSB006G</t>
  </si>
  <si>
    <t>Khẩu trang kháng khuẩn</t>
  </si>
  <si>
    <t>S9BRA002I-008</t>
  </si>
  <si>
    <t>I9TSH569I-001</t>
  </si>
  <si>
    <t>I9DRE527I-008</t>
  </si>
  <si>
    <t>Đầm Nữ cổ tròn dáng suông phối tay I9DRE527I</t>
  </si>
  <si>
    <t>E9COP005H-006</t>
  </si>
  <si>
    <t>Quần dài Nữ E9COP005H</t>
  </si>
  <si>
    <t>I9POL800I-015</t>
  </si>
  <si>
    <t>4901696536407-0923</t>
  </si>
  <si>
    <t>S9BRA029H-011</t>
  </si>
  <si>
    <t>Áo Bra Nữ không gọng đai lưng bản to S9BRA029H</t>
  </si>
  <si>
    <t>4903367305893-1123</t>
  </si>
  <si>
    <t>I7TTP002F-002</t>
  </si>
  <si>
    <t>E7TSH008I-006</t>
  </si>
  <si>
    <t>I7TSH522I-005</t>
  </si>
  <si>
    <t>Áo T-Shirt Nam cổ tròn I7TSH522I</t>
  </si>
  <si>
    <t>I9POL802I-013</t>
  </si>
  <si>
    <t>E9WAL200I-004</t>
  </si>
  <si>
    <t>Ví nữ E9WAL200I</t>
  </si>
  <si>
    <t>19.0x9.5x2.4</t>
  </si>
  <si>
    <t>Q8SUN002I-0324</t>
  </si>
  <si>
    <t>Kem chống nắng dưỡng ẩm nâng tông TOKYOCARE 90g</t>
  </si>
  <si>
    <t>F9UVJ062I-014</t>
  </si>
  <si>
    <t>I9LGG503H-011</t>
  </si>
  <si>
    <t>I4DRE002G-002</t>
  </si>
  <si>
    <t>Đầm Bé gái cổ tròn sát nách dáng xòe I4DRE002G</t>
  </si>
  <si>
    <t>E5JEA004I-001</t>
  </si>
  <si>
    <t>I1E8SLI016H10</t>
  </si>
  <si>
    <t>I9JOG505I-008</t>
  </si>
  <si>
    <t>N9SHO203I-009</t>
  </si>
  <si>
    <t>Giày thể thao nữ siêu nhẹ êm chân N9SHO203I</t>
  </si>
  <si>
    <t>S9BRA003I-003</t>
  </si>
  <si>
    <t>Áo Bra Nữ không gọng đai lưng bản to S9BRA003I</t>
  </si>
  <si>
    <t>S9UND004I-007</t>
  </si>
  <si>
    <t>Quần lót Nữ tàng hình S9UND004I</t>
  </si>
  <si>
    <t>S9UND004I-004</t>
  </si>
  <si>
    <t>8934755042201-0425</t>
  </si>
  <si>
    <t>I8BPK006H-005</t>
  </si>
  <si>
    <t>Ba lô thời trang chống nước I8BPK006H</t>
  </si>
  <si>
    <t>39X28X15cm</t>
  </si>
  <si>
    <t>S9UND212I-031</t>
  </si>
  <si>
    <t>U4UND302I-005</t>
  </si>
  <si>
    <t>Quần lót Bé gái gói 5chiếc U4UND302I</t>
  </si>
  <si>
    <t>U4UND303I-005</t>
  </si>
  <si>
    <t>Quần lót Bé gái gói 5chiếc U4UND303I</t>
  </si>
  <si>
    <t>I7KHA004G-018</t>
  </si>
  <si>
    <t>E9JEA007H-001</t>
  </si>
  <si>
    <t>I9PAN004G-003</t>
  </si>
  <si>
    <t>Quần lanh Nữ dài chun gấu I9PAN004G</t>
  </si>
  <si>
    <t>H4P8SCV101G03</t>
  </si>
  <si>
    <t>XBL</t>
  </si>
  <si>
    <t>NTL</t>
  </si>
  <si>
    <t>Tháng 9 năm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</si>
</sst>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dd/mm/yyyy"/>
    <numFmt numFmtId="165" formatCode="_(* #,##0_);_(* \(#,##0\);_(* &quot;-&quot;??_);_(@_)"/>
    <numFmt numFmtId="166" formatCode="[$-F400]h:mm:ss\ AM/PM"/>
    <numFmt numFmtId="167" formatCode="_(* #,##0.0_);_(* \(#,##0.0\);_(* &quot;-&quot;??_);_(@_)"/>
    <numFmt numFmtId="168" formatCode="dd/mm/yyyy;@"/>
    <numFmt numFmtId="169" formatCode="_-* #,##0_-;\-* #,##0_-;_-* &quot;-&quot;_-;_-@_-"/>
    <numFmt numFmtId="171" formatCode="m/d/yyyy"/>
    <numFmt numFmtId="172" formatCode="m/d/yyyy\ h:mm"/>
  </numFmts>
  <fonts count="40">
    <font>
      <sz val="11"/>
      <name val="Calibri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rgb="FFFFFFFF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0"/>
      <name val="Arial"/>
      <family val="2"/>
    </font>
    <font>
      <b/>
      <i/>
      <sz val="18"/>
      <name val="Times New Roman"/>
      <family val="1"/>
      <scheme val="major"/>
    </font>
    <font>
      <b/>
      <i/>
      <sz val="11"/>
      <name val="Times New Roman"/>
      <family val="1"/>
      <scheme val="major"/>
    </font>
    <font>
      <sz val="11"/>
      <name val="Times New Roman"/>
      <family val="1"/>
      <scheme val="major"/>
    </font>
    <font>
      <b/>
      <sz val="11"/>
      <name val="Times New Roman"/>
      <family val="1"/>
      <scheme val="major"/>
    </font>
    <font>
      <b/>
      <sz val="11"/>
      <color indexed="8"/>
      <name val="Times New Roman"/>
      <family val="1"/>
      <scheme val="major"/>
    </font>
    <font>
      <sz val="9"/>
      <name val="Times New Roman"/>
      <family val="1"/>
    </font>
    <font>
      <sz val="9"/>
      <color rgb="FFFF0000"/>
      <name val="Times New Roman"/>
      <family val="1"/>
    </font>
    <font>
      <b/>
      <sz val="11"/>
      <color theme="4" tint="-0.249977111117893"/>
      <name val="Times New Roman"/>
      <family val="1"/>
      <scheme val="major"/>
    </font>
    <font>
      <b/>
      <i/>
      <sz val="11"/>
      <color theme="4" tint="-0.249977111117893"/>
      <name val="Times New Roman"/>
      <family val="1"/>
      <scheme val="major"/>
    </font>
    <font>
      <sz val="9"/>
      <color theme="1"/>
      <name val="Times New Roman"/>
      <family val="1"/>
      <scheme val="major"/>
    </font>
    <font>
      <sz val="9"/>
      <color theme="4" tint="-0.249977111117893"/>
      <name val="Times New Roman"/>
      <family val="1"/>
      <scheme val="major"/>
    </font>
    <font>
      <b/>
      <sz val="9"/>
      <color theme="4" tint="-0.249977111117893"/>
      <name val="Times New Roman"/>
      <family val="1"/>
      <scheme val="major"/>
    </font>
    <font>
      <sz val="11"/>
      <color theme="1"/>
      <name val="Times New Roman"/>
      <family val="1"/>
      <scheme val="major"/>
    </font>
    <font>
      <sz val="10"/>
      <color theme="1"/>
      <name val="Times New Roman"/>
      <family val="1"/>
      <scheme val="major"/>
    </font>
    <font>
      <b/>
      <sz val="9"/>
      <color theme="4" tint="-0.249977111117893"/>
      <name val="Times New Roman"/>
      <family val="2"/>
      <scheme val="major"/>
    </font>
    <font>
      <u/>
      <sz val="11"/>
      <color theme="10"/>
      <name val="Calibri"/>
      <family val="2"/>
    </font>
    <font>
      <b/>
      <sz val="9"/>
      <color rgb="FFFF0000"/>
      <name val="Times New Roman"/>
      <family val="2"/>
      <scheme val="major"/>
    </font>
    <font>
      <sz val="11"/>
      <color rgb="FFFF0000"/>
      <name val="Calibri"/>
      <family val="2"/>
    </font>
    <font>
      <sz val="9"/>
      <color theme="1"/>
      <name val="Times New Roman"/>
      <family val="2"/>
      <scheme val="major"/>
    </font>
    <font>
      <b/>
      <sz val="9"/>
      <color rgb="FFFF0000"/>
      <name val="Times New Roman"/>
      <family val="1"/>
      <scheme val="major"/>
    </font>
    <font>
      <sz val="22"/>
      <color rgb="FF002060"/>
      <name val="Arial Rounded MT Bold"/>
      <family val="2"/>
    </font>
    <font>
      <sz val="11"/>
      <color indexed="8"/>
      <name val="Times New Roman"/>
      <family val="2"/>
    </font>
    <font>
      <b/>
      <sz val="11"/>
      <color rgb="FFFFFFFF"/>
      <name val="Calibri"/>
      <family val="2"/>
    </font>
    <font>
      <b/>
      <sz val="11"/>
      <color theme="4" tint="-0.249977111117893"/>
      <name val="Calibri"/>
      <family val="2"/>
    </font>
    <font>
      <sz val="11"/>
      <color theme="4" tint="-0.249977111117893"/>
      <name val="Calibri"/>
      <family val="2"/>
    </font>
    <font>
      <sz val="8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</font>
    <font>
      <b/>
      <sz val="11"/>
      <color rgb="FFFFFFFF"/>
      <name val="Calibri"/>
      <family val="2"/>
    </font>
    <font>
      <sz val="11"/>
      <color theme="4" tint="-0.249977111117893"/>
      <name val="Calibri"/>
      <family val="2"/>
    </font>
    <font>
      <sz val="8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4F81BD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3" tint="0.40000610370189521"/>
        </stop>
        <stop position="1">
          <color theme="4" tint="0.59999389629810485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79998168889431442"/>
        <bgColor auto="1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/>
      <right style="thin">
        <color indexed="64"/>
      </right>
      <top style="thin">
        <color theme="0" tint="-0.499984740745262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2060"/>
      </top>
      <bottom/>
      <diagonal/>
    </border>
  </borders>
  <cellStyleXfs count="22">
    <xf numFmtId="0" fontId="0" fillId="0" borderId="0"/>
    <xf numFmtId="0" fontId="5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9" fontId="30" fillId="0" borderId="0" applyFont="0" applyFill="0" applyBorder="0" applyAlignment="0" applyProtection="0"/>
  </cellStyleXfs>
  <cellXfs count="182">
    <xf numFmtId="0" fontId="0" fillId="0" borderId="0" xfId="0"/>
    <xf numFmtId="164" fontId="0" fillId="0" borderId="0" xfId="0" applyNumberFormat="1"/>
    <xf numFmtId="0" fontId="4" fillId="2" borderId="0" xfId="1" applyFont="1" applyFill="1" applyAlignment="1">
      <alignment horizontal="left" vertical="top"/>
    </xf>
    <xf numFmtId="165" fontId="0" fillId="0" borderId="1" xfId="2" applyNumberFormat="1" applyFont="1" applyBorder="1"/>
    <xf numFmtId="166" fontId="0" fillId="0" borderId="0" xfId="0" applyNumberFormat="1" applyAlignment="1">
      <alignment horizontal="center"/>
    </xf>
    <xf numFmtId="166" fontId="0" fillId="0" borderId="0" xfId="0" applyNumberFormat="1"/>
    <xf numFmtId="165" fontId="0" fillId="0" borderId="1" xfId="2" applyNumberFormat="1" applyFont="1" applyBorder="1" applyAlignment="1">
      <alignment horizontal="center" vertical="center"/>
    </xf>
    <xf numFmtId="164" fontId="6" fillId="3" borderId="1" xfId="0" applyNumberFormat="1" applyFont="1" applyFill="1" applyBorder="1"/>
    <xf numFmtId="0" fontId="6" fillId="3" borderId="1" xfId="0" applyFont="1" applyFill="1" applyBorder="1"/>
    <xf numFmtId="0" fontId="11" fillId="5" borderId="1" xfId="0" applyFont="1" applyFill="1" applyBorder="1"/>
    <xf numFmtId="165" fontId="11" fillId="5" borderId="1" xfId="2" applyNumberFormat="1" applyFont="1" applyFill="1" applyBorder="1"/>
    <xf numFmtId="0" fontId="0" fillId="0" borderId="0" xfId="0" applyAlignment="1">
      <alignment horizontal="left"/>
    </xf>
    <xf numFmtId="0" fontId="11" fillId="6" borderId="1" xfId="0" applyFont="1" applyFill="1" applyBorder="1"/>
    <xf numFmtId="165" fontId="11" fillId="6" borderId="1" xfId="2" applyNumberFormat="1" applyFont="1" applyFill="1" applyBorder="1"/>
    <xf numFmtId="0" fontId="11" fillId="7" borderId="1" xfId="0" applyFont="1" applyFill="1" applyBorder="1"/>
    <xf numFmtId="165" fontId="11" fillId="7" borderId="1" xfId="2" applyNumberFormat="1" applyFont="1" applyFill="1" applyBorder="1"/>
    <xf numFmtId="0" fontId="0" fillId="0" borderId="0" xfId="0" applyAlignment="1">
      <alignment horizontal="center" vertical="center"/>
    </xf>
    <xf numFmtId="165" fontId="16" fillId="3" borderId="1" xfId="2" applyNumberFormat="1" applyFont="1" applyFill="1" applyBorder="1" applyAlignment="1">
      <alignment horizontal="center" vertical="center"/>
    </xf>
    <xf numFmtId="165" fontId="16" fillId="3" borderId="9" xfId="2" applyNumberFormat="1" applyFont="1" applyFill="1" applyBorder="1" applyAlignment="1">
      <alignment horizontal="center" vertical="center" wrapText="1"/>
    </xf>
    <xf numFmtId="165" fontId="16" fillId="3" borderId="9" xfId="2" applyNumberFormat="1" applyFont="1" applyFill="1" applyBorder="1" applyAlignment="1" applyProtection="1">
      <alignment horizontal="center" vertical="center" wrapText="1"/>
      <protection hidden="1"/>
    </xf>
    <xf numFmtId="165" fontId="18" fillId="0" borderId="12" xfId="2" applyNumberFormat="1" applyFont="1" applyBorder="1"/>
    <xf numFmtId="165" fontId="18" fillId="0" borderId="13" xfId="2" applyNumberFormat="1" applyFont="1" applyBorder="1"/>
    <xf numFmtId="165" fontId="18" fillId="0" borderId="0" xfId="2" applyNumberFormat="1" applyFont="1" applyBorder="1"/>
    <xf numFmtId="165" fontId="18" fillId="0" borderId="0" xfId="2" applyNumberFormat="1" applyFont="1" applyBorder="1" applyAlignment="1">
      <alignment vertical="center"/>
    </xf>
    <xf numFmtId="165" fontId="20" fillId="3" borderId="14" xfId="2" applyNumberFormat="1" applyFont="1" applyFill="1" applyBorder="1" applyAlignment="1">
      <alignment vertical="center"/>
    </xf>
    <xf numFmtId="165" fontId="20" fillId="0" borderId="14" xfId="2" applyNumberFormat="1" applyFont="1" applyBorder="1" applyAlignment="1">
      <alignment vertical="center"/>
    </xf>
    <xf numFmtId="165" fontId="0" fillId="0" borderId="0" xfId="2" applyNumberFormat="1" applyFont="1"/>
    <xf numFmtId="0" fontId="21" fillId="0" borderId="0" xfId="0" applyFont="1"/>
    <xf numFmtId="164" fontId="22" fillId="6" borderId="1" xfId="0" applyNumberFormat="1" applyFont="1" applyFill="1" applyBorder="1"/>
    <xf numFmtId="0" fontId="21" fillId="0" borderId="1" xfId="0" applyFont="1" applyBorder="1"/>
    <xf numFmtId="0" fontId="0" fillId="0" borderId="1" xfId="0" applyBorder="1"/>
    <xf numFmtId="0" fontId="14" fillId="6" borderId="1" xfId="4" applyFont="1" applyFill="1" applyBorder="1" applyAlignment="1">
      <alignment horizontal="left" vertical="center" wrapText="1"/>
    </xf>
    <xf numFmtId="165" fontId="17" fillId="0" borderId="8" xfId="2" applyNumberFormat="1" applyFont="1" applyFill="1" applyBorder="1" applyAlignment="1" applyProtection="1">
      <alignment vertical="center" wrapText="1"/>
      <protection hidden="1"/>
    </xf>
    <xf numFmtId="165" fontId="17" fillId="0" borderId="5" xfId="2" applyNumberFormat="1" applyFont="1" applyFill="1" applyBorder="1" applyAlignment="1" applyProtection="1">
      <alignment vertical="center" wrapText="1"/>
      <protection hidden="1"/>
    </xf>
    <xf numFmtId="165" fontId="17" fillId="0" borderId="6" xfId="2" applyNumberFormat="1" applyFont="1" applyFill="1" applyBorder="1" applyAlignment="1" applyProtection="1">
      <alignment vertical="center" wrapText="1"/>
      <protection hidden="1"/>
    </xf>
    <xf numFmtId="165" fontId="25" fillId="0" borderId="12" xfId="2" applyNumberFormat="1" applyFont="1" applyBorder="1"/>
    <xf numFmtId="0" fontId="0" fillId="0" borderId="0" xfId="0" applyAlignment="1">
      <alignment horizontal="center"/>
    </xf>
    <xf numFmtId="165" fontId="27" fillId="0" borderId="12" xfId="2" applyNumberFormat="1" applyFont="1" applyBorder="1"/>
    <xf numFmtId="9" fontId="25" fillId="0" borderId="12" xfId="3" applyFont="1" applyBorder="1"/>
    <xf numFmtId="9" fontId="28" fillId="3" borderId="14" xfId="3" applyFont="1" applyFill="1" applyBorder="1" applyAlignment="1">
      <alignment vertical="center"/>
    </xf>
    <xf numFmtId="9" fontId="0" fillId="0" borderId="1" xfId="3" applyFont="1" applyBorder="1"/>
    <xf numFmtId="165" fontId="0" fillId="0" borderId="0" xfId="2" applyNumberFormat="1" applyFont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4" fontId="0" fillId="0" borderId="0" xfId="0" applyNumberFormat="1" applyAlignment="1">
      <alignment horizontal="left"/>
    </xf>
    <xf numFmtId="0" fontId="0" fillId="9" borderId="0" xfId="0" applyFill="1"/>
    <xf numFmtId="0" fontId="0" fillId="8" borderId="0" xfId="0" applyFill="1"/>
    <xf numFmtId="0" fontId="0" fillId="4" borderId="0" xfId="0" applyFill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66" fontId="4" fillId="2" borderId="0" xfId="1" applyNumberFormat="1" applyFont="1" applyFill="1" applyAlignment="1">
      <alignment horizontal="left" vertical="top"/>
    </xf>
    <xf numFmtId="4" fontId="0" fillId="0" borderId="0" xfId="0" applyNumberFormat="1"/>
    <xf numFmtId="165" fontId="0" fillId="4" borderId="1" xfId="0" applyNumberFormat="1" applyFill="1" applyBorder="1"/>
    <xf numFmtId="3" fontId="0" fillId="0" borderId="0" xfId="0" applyNumberFormat="1" applyAlignment="1">
      <alignment horizontal="right"/>
    </xf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3" borderId="0" xfId="0" applyFill="1"/>
    <xf numFmtId="43" fontId="0" fillId="0" borderId="0" xfId="0" applyNumberFormat="1"/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8" borderId="0" xfId="0" applyFill="1" applyProtection="1">
      <protection locked="0"/>
    </xf>
    <xf numFmtId="0" fontId="0" fillId="4" borderId="0" xfId="0" applyFill="1" applyProtection="1">
      <protection locked="0"/>
    </xf>
    <xf numFmtId="3" fontId="13" fillId="3" borderId="7" xfId="4" applyNumberFormat="1" applyFont="1" applyFill="1" applyBorder="1" applyAlignment="1" applyProtection="1">
      <alignment horizontal="center" vertical="center" wrapText="1"/>
      <protection locked="0"/>
    </xf>
    <xf numFmtId="3" fontId="13" fillId="3" borderId="7" xfId="4" applyNumberFormat="1" applyFont="1" applyFill="1" applyBorder="1" applyAlignment="1" applyProtection="1">
      <alignment horizontal="center" vertical="center" wrapText="1"/>
      <protection locked="0" hidden="1"/>
    </xf>
    <xf numFmtId="1" fontId="14" fillId="6" borderId="1" xfId="4" applyNumberFormat="1" applyFont="1" applyFill="1" applyBorder="1" applyAlignment="1" applyProtection="1">
      <alignment horizontal="center" vertical="center" wrapText="1"/>
      <protection locked="0" hidden="1"/>
    </xf>
    <xf numFmtId="0" fontId="14" fillId="6" borderId="1" xfId="4" applyFont="1" applyFill="1" applyBorder="1" applyAlignment="1" applyProtection="1">
      <alignment horizontal="left" vertical="center" wrapText="1"/>
      <protection locked="0"/>
    </xf>
    <xf numFmtId="0" fontId="14" fillId="6" borderId="1" xfId="4" applyFont="1" applyFill="1" applyBorder="1" applyAlignment="1" applyProtection="1">
      <alignment horizontal="left" vertical="center" wrapText="1"/>
      <protection locked="0" hidden="1"/>
    </xf>
    <xf numFmtId="14" fontId="14" fillId="6" borderId="1" xfId="4" applyNumberFormat="1" applyFont="1" applyFill="1" applyBorder="1" applyAlignment="1" applyProtection="1">
      <alignment horizontal="left" vertical="center" wrapText="1"/>
      <protection locked="0" hidden="1"/>
    </xf>
    <xf numFmtId="1" fontId="15" fillId="6" borderId="1" xfId="4" applyNumberFormat="1" applyFont="1" applyFill="1" applyBorder="1" applyAlignment="1" applyProtection="1">
      <alignment horizontal="center" vertical="center" wrapText="1"/>
      <protection locked="0"/>
    </xf>
    <xf numFmtId="0" fontId="26" fillId="6" borderId="1" xfId="0" applyFont="1" applyFill="1" applyBorder="1" applyProtection="1">
      <protection locked="0"/>
    </xf>
    <xf numFmtId="167" fontId="14" fillId="6" borderId="1" xfId="2" applyNumberFormat="1" applyFont="1" applyFill="1" applyBorder="1" applyAlignment="1" applyProtection="1">
      <alignment horizontal="center" vertical="center"/>
      <protection locked="0" hidden="1"/>
    </xf>
    <xf numFmtId="0" fontId="14" fillId="6" borderId="1" xfId="0" applyFont="1" applyFill="1" applyBorder="1" applyAlignment="1" applyProtection="1">
      <alignment horizontal="center" vertical="center"/>
      <protection locked="0"/>
    </xf>
    <xf numFmtId="0" fontId="14" fillId="6" borderId="1" xfId="0" applyFont="1" applyFill="1" applyBorder="1" applyProtection="1">
      <protection locked="0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pivotButton="1"/>
    <xf numFmtId="0" fontId="0" fillId="4" borderId="12" xfId="0" applyFill="1" applyBorder="1"/>
    <xf numFmtId="0" fontId="0" fillId="4" borderId="26" xfId="0" applyFill="1" applyBorder="1"/>
    <xf numFmtId="0" fontId="0" fillId="10" borderId="0" xfId="0" applyFill="1"/>
    <xf numFmtId="0" fontId="0" fillId="0" borderId="27" xfId="0" applyBorder="1"/>
    <xf numFmtId="0" fontId="0" fillId="0" borderId="28" xfId="0" applyBorder="1"/>
    <xf numFmtId="165" fontId="0" fillId="0" borderId="29" xfId="2" applyNumberFormat="1" applyFont="1" applyBorder="1"/>
    <xf numFmtId="0" fontId="0" fillId="0" borderId="30" xfId="0" applyBorder="1"/>
    <xf numFmtId="165" fontId="0" fillId="0" borderId="31" xfId="2" applyNumberFormat="1" applyFont="1" applyBorder="1"/>
    <xf numFmtId="0" fontId="0" fillId="0" borderId="32" xfId="0" applyBorder="1"/>
    <xf numFmtId="0" fontId="0" fillId="0" borderId="33" xfId="0" applyBorder="1"/>
    <xf numFmtId="165" fontId="0" fillId="0" borderId="34" xfId="2" applyNumberFormat="1" applyFont="1" applyBorder="1"/>
    <xf numFmtId="14" fontId="33" fillId="11" borderId="35" xfId="0" applyNumberFormat="1" applyFont="1" applyFill="1" applyBorder="1" applyAlignment="1">
      <alignment horizontal="left"/>
    </xf>
    <xf numFmtId="0" fontId="33" fillId="11" borderId="35" xfId="0" applyFont="1" applyFill="1" applyBorder="1"/>
    <xf numFmtId="165" fontId="33" fillId="11" borderId="35" xfId="2" applyNumberFormat="1" applyFont="1" applyFill="1" applyBorder="1"/>
    <xf numFmtId="14" fontId="33" fillId="0" borderId="0" xfId="0" applyNumberFormat="1" applyFont="1" applyAlignment="1">
      <alignment horizontal="left"/>
    </xf>
    <xf numFmtId="0" fontId="33" fillId="0" borderId="0" xfId="0" applyFont="1"/>
    <xf numFmtId="165" fontId="33" fillId="0" borderId="0" xfId="2" applyNumberFormat="1" applyFont="1"/>
    <xf numFmtId="0" fontId="33" fillId="11" borderId="0" xfId="0" applyFont="1" applyFill="1"/>
    <xf numFmtId="165" fontId="33" fillId="11" borderId="0" xfId="2" applyNumberFormat="1" applyFont="1" applyFill="1"/>
    <xf numFmtId="0" fontId="32" fillId="0" borderId="0" xfId="0" applyFont="1"/>
    <xf numFmtId="0" fontId="33" fillId="4" borderId="0" xfId="0" applyFont="1" applyFill="1"/>
    <xf numFmtId="165" fontId="33" fillId="4" borderId="0" xfId="2" applyNumberFormat="1" applyFont="1" applyFill="1"/>
    <xf numFmtId="165" fontId="0" fillId="4" borderId="0" xfId="0" applyNumberFormat="1" applyFill="1"/>
    <xf numFmtId="0" fontId="11" fillId="7" borderId="1" xfId="0" applyFont="1" applyFill="1" applyBorder="1" applyAlignment="1">
      <alignment horizontal="center" vertical="center"/>
    </xf>
    <xf numFmtId="4" fontId="0" fillId="0" borderId="0" xfId="0" applyNumberFormat="1" applyAlignment="1">
      <alignment horizontal="left"/>
    </xf>
    <xf numFmtId="165" fontId="5" fillId="0" borderId="39" xfId="2" applyNumberFormat="1" applyFont="1" applyBorder="1" applyAlignment="1">
      <alignment horizontal="center" vertical="center" wrapText="1"/>
    </xf>
    <xf numFmtId="164" fontId="6" fillId="3" borderId="10" xfId="0" applyNumberFormat="1" applyFont="1" applyFill="1" applyBorder="1"/>
    <xf numFmtId="0" fontId="35" fillId="12" borderId="36" xfId="0" applyFont="1" applyFill="1" applyBorder="1" applyAlignment="1">
      <alignment horizontal="center" vertical="center" wrapText="1"/>
    </xf>
    <xf numFmtId="14" fontId="36" fillId="12" borderId="37" xfId="0" applyNumberFormat="1" applyFont="1" applyFill="1" applyBorder="1" applyAlignment="1">
      <alignment horizontal="center" vertical="center" wrapText="1"/>
    </xf>
    <xf numFmtId="0" fontId="35" fillId="12" borderId="40" xfId="0" applyFont="1" applyFill="1" applyBorder="1"/>
    <xf numFmtId="0" fontId="35" fillId="12" borderId="18" xfId="0" applyFont="1" applyFill="1" applyBorder="1"/>
    <xf numFmtId="0" fontId="35" fillId="12" borderId="19" xfId="0" applyFont="1" applyFill="1" applyBorder="1"/>
    <xf numFmtId="0" fontId="5" fillId="4" borderId="12" xfId="0" applyFont="1" applyFill="1" applyBorder="1"/>
    <xf numFmtId="164" fontId="6" fillId="4" borderId="1" xfId="0" applyNumberFormat="1" applyFont="1" applyFill="1" applyBorder="1"/>
    <xf numFmtId="0" fontId="6" fillId="4" borderId="1" xfId="0" applyFont="1" applyFill="1" applyBorder="1"/>
    <xf numFmtId="165" fontId="0" fillId="4" borderId="1" xfId="2" applyNumberFormat="1" applyFont="1" applyFill="1" applyBorder="1"/>
    <xf numFmtId="165" fontId="0" fillId="4" borderId="1" xfId="2" applyNumberFormat="1" applyFont="1" applyFill="1" applyBorder="1" applyAlignment="1">
      <alignment horizontal="center" vertical="center"/>
    </xf>
    <xf numFmtId="0" fontId="0" fillId="4" borderId="13" xfId="0" applyFill="1" applyBorder="1"/>
    <xf numFmtId="168" fontId="5" fillId="4" borderId="38" xfId="0" applyNumberFormat="1" applyFont="1" applyFill="1" applyBorder="1" applyAlignment="1">
      <alignment horizontal="left" wrapText="1"/>
    </xf>
    <xf numFmtId="0" fontId="5" fillId="4" borderId="21" xfId="0" applyFont="1" applyFill="1" applyBorder="1"/>
    <xf numFmtId="0" fontId="5" fillId="4" borderId="18" xfId="0" applyFont="1" applyFill="1" applyBorder="1"/>
    <xf numFmtId="0" fontId="5" fillId="4" borderId="0" xfId="0" applyFont="1" applyFill="1"/>
    <xf numFmtId="0" fontId="31" fillId="2" borderId="0" xfId="0" applyFont="1" applyFill="1" applyAlignment="1">
      <alignment horizontal="left" vertical="top"/>
    </xf>
    <xf numFmtId="0" fontId="38" fillId="4" borderId="25" xfId="0" applyFont="1" applyFill="1" applyBorder="1"/>
    <xf numFmtId="0" fontId="38" fillId="11" borderId="0" xfId="0" applyFont="1" applyFill="1"/>
    <xf numFmtId="0" fontId="38" fillId="4" borderId="0" xfId="0" applyFont="1" applyFill="1"/>
    <xf numFmtId="165" fontId="38" fillId="4" borderId="25" xfId="2" applyNumberFormat="1" applyFont="1" applyFill="1" applyBorder="1"/>
    <xf numFmtId="165" fontId="38" fillId="11" borderId="0" xfId="2" applyNumberFormat="1" applyFont="1" applyFill="1"/>
    <xf numFmtId="165" fontId="38" fillId="4" borderId="0" xfId="2" applyNumberFormat="1" applyFont="1" applyFill="1"/>
    <xf numFmtId="165" fontId="38" fillId="4" borderId="0" xfId="2" applyNumberFormat="1" applyFont="1" applyFill="1" applyBorder="1"/>
    <xf numFmtId="0" fontId="37" fillId="13" borderId="0" xfId="0" applyFont="1" applyFill="1" applyAlignment="1">
      <alignment horizontal="left" vertical="top"/>
    </xf>
    <xf numFmtId="0" fontId="0" fillId="0" borderId="0" xfId="0" applyAlignment="1">
      <alignment horizontal="right"/>
    </xf>
    <xf numFmtId="0" fontId="6" fillId="3" borderId="3" xfId="0" applyFont="1" applyFill="1" applyBorder="1" applyAlignment="1">
      <alignment horizontal="left" vertical="center"/>
    </xf>
    <xf numFmtId="0" fontId="14" fillId="6" borderId="1" xfId="0" applyFont="1" applyFill="1" applyBorder="1" applyAlignment="1">
      <alignment horizontal="left"/>
    </xf>
    <xf numFmtId="0" fontId="26" fillId="6" borderId="1" xfId="0" applyFont="1" applyFill="1" applyBorder="1" applyAlignment="1" applyProtection="1">
      <alignment horizontal="center"/>
      <protection locked="0"/>
    </xf>
    <xf numFmtId="0" fontId="6" fillId="4" borderId="0" xfId="0" applyFont="1" applyFill="1" applyAlignment="1">
      <alignment horizontal="center" vertical="center"/>
    </xf>
    <xf numFmtId="0" fontId="0" fillId="14" borderId="0" xfId="0" applyFill="1"/>
    <xf numFmtId="171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/>
    </xf>
    <xf numFmtId="171" fontId="0" fillId="0" borderId="0" xfId="0" applyNumberFormat="1" applyAlignment="1">
      <alignment horizontal="left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164" fontId="6" fillId="4" borderId="1" xfId="0" applyNumberFormat="1" applyFont="1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6" fillId="4" borderId="0" xfId="0" applyNumberFormat="1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/>
    </xf>
    <xf numFmtId="0" fontId="29" fillId="9" borderId="0" xfId="0" applyFont="1" applyFill="1" applyAlignment="1">
      <alignment horizontal="center"/>
    </xf>
    <xf numFmtId="164" fontId="6" fillId="3" borderId="1" xfId="0" applyNumberFormat="1" applyFont="1" applyFill="1" applyBorder="1" applyAlignment="1">
      <alignment horizontal="center" vertical="center" wrapText="1"/>
    </xf>
    <xf numFmtId="164" fontId="6" fillId="3" borderId="16" xfId="0" applyNumberFormat="1" applyFont="1" applyFill="1" applyBorder="1" applyAlignment="1">
      <alignment horizontal="center" vertical="center" wrapText="1"/>
    </xf>
    <xf numFmtId="164" fontId="6" fillId="3" borderId="11" xfId="0" applyNumberFormat="1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164" fontId="6" fillId="3" borderId="10" xfId="0" applyNumberFormat="1" applyFont="1" applyFill="1" applyBorder="1" applyAlignment="1">
      <alignment horizontal="center" vertical="center" wrapText="1"/>
    </xf>
    <xf numFmtId="164" fontId="6" fillId="3" borderId="10" xfId="0" applyNumberFormat="1" applyFont="1" applyFill="1" applyBorder="1" applyAlignment="1">
      <alignment horizontal="center"/>
    </xf>
    <xf numFmtId="164" fontId="6" fillId="3" borderId="11" xfId="0" applyNumberFormat="1" applyFont="1" applyFill="1" applyBorder="1" applyAlignment="1">
      <alignment horizontal="center"/>
    </xf>
    <xf numFmtId="3" fontId="9" fillId="0" borderId="4" xfId="4" applyNumberFormat="1" applyFont="1" applyBorder="1" applyAlignment="1" applyProtection="1">
      <alignment horizontal="center" vertical="center" wrapText="1"/>
      <protection hidden="1"/>
    </xf>
    <xf numFmtId="3" fontId="9" fillId="0" borderId="22" xfId="4" applyNumberFormat="1" applyFont="1" applyBorder="1" applyAlignment="1" applyProtection="1">
      <alignment horizontal="center" vertical="center" wrapText="1"/>
      <protection hidden="1"/>
    </xf>
    <xf numFmtId="3" fontId="9" fillId="0" borderId="23" xfId="4" applyNumberFormat="1" applyFont="1" applyBorder="1" applyAlignment="1" applyProtection="1">
      <alignment horizontal="center" vertical="center" wrapText="1"/>
      <protection hidden="1"/>
    </xf>
    <xf numFmtId="3" fontId="9" fillId="0" borderId="24" xfId="4" applyNumberFormat="1" applyFont="1" applyBorder="1" applyAlignment="1" applyProtection="1">
      <alignment horizontal="center" vertical="center" wrapText="1"/>
      <protection hidden="1"/>
    </xf>
    <xf numFmtId="0" fontId="11" fillId="5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29" fillId="9" borderId="0" xfId="0" applyFont="1" applyFill="1" applyAlignment="1" applyProtection="1">
      <alignment horizontal="center"/>
      <protection locked="0"/>
    </xf>
    <xf numFmtId="167" fontId="12" fillId="0" borderId="7" xfId="2" applyNumberFormat="1" applyFont="1" applyFill="1" applyBorder="1" applyAlignment="1" applyProtection="1">
      <alignment horizontal="center" vertical="center" wrapText="1"/>
      <protection locked="0"/>
    </xf>
    <xf numFmtId="167" fontId="12" fillId="0" borderId="15" xfId="2" applyNumberFormat="1" applyFont="1" applyFill="1" applyBorder="1" applyAlignment="1" applyProtection="1">
      <alignment horizontal="center" vertical="center" wrapText="1"/>
      <protection locked="0"/>
    </xf>
    <xf numFmtId="167" fontId="12" fillId="0" borderId="9" xfId="2" applyNumberFormat="1" applyFont="1" applyFill="1" applyBorder="1" applyAlignment="1" applyProtection="1">
      <alignment horizontal="center" vertical="center" wrapText="1"/>
      <protection locked="0"/>
    </xf>
    <xf numFmtId="0" fontId="12" fillId="0" borderId="7" xfId="4" applyFont="1" applyBorder="1" applyAlignment="1" applyProtection="1">
      <alignment horizontal="center" vertical="center" wrapText="1"/>
      <protection locked="0"/>
    </xf>
    <xf numFmtId="0" fontId="12" fillId="0" borderId="15" xfId="4" applyFont="1" applyBorder="1" applyAlignment="1" applyProtection="1">
      <alignment horizontal="center" vertical="center" wrapText="1"/>
      <protection locked="0"/>
    </xf>
    <xf numFmtId="0" fontId="12" fillId="0" borderId="7" xfId="4" applyFont="1" applyBorder="1" applyAlignment="1" applyProtection="1">
      <alignment horizontal="left" vertical="center" wrapText="1"/>
      <protection locked="0"/>
    </xf>
    <xf numFmtId="0" fontId="12" fillId="0" borderId="15" xfId="4" applyFont="1" applyBorder="1" applyAlignment="1" applyProtection="1">
      <alignment horizontal="left" vertical="center" wrapText="1"/>
      <protection locked="0"/>
    </xf>
    <xf numFmtId="3" fontId="10" fillId="0" borderId="8" xfId="4" applyNumberFormat="1" applyFont="1" applyBorder="1" applyAlignment="1" applyProtection="1">
      <alignment horizontal="center" vertical="center" wrapText="1"/>
      <protection locked="0" hidden="1"/>
    </xf>
    <xf numFmtId="3" fontId="10" fillId="0" borderId="5" xfId="4" applyNumberFormat="1" applyFont="1" applyBorder="1" applyAlignment="1" applyProtection="1">
      <alignment horizontal="center" vertical="center" wrapText="1"/>
      <protection locked="0" hidden="1"/>
    </xf>
    <xf numFmtId="3" fontId="10" fillId="0" borderId="6" xfId="4" applyNumberFormat="1" applyFont="1" applyBorder="1" applyAlignment="1" applyProtection="1">
      <alignment horizontal="center" vertical="center" wrapText="1"/>
      <protection locked="0" hidden="1"/>
    </xf>
    <xf numFmtId="165" fontId="16" fillId="3" borderId="10" xfId="2" applyNumberFormat="1" applyFont="1" applyFill="1" applyBorder="1" applyAlignment="1">
      <alignment horizontal="center" vertical="center"/>
    </xf>
    <xf numFmtId="165" fontId="16" fillId="3" borderId="11" xfId="2" applyNumberFormat="1" applyFont="1" applyFill="1" applyBorder="1" applyAlignment="1">
      <alignment horizontal="center" vertical="center"/>
    </xf>
    <xf numFmtId="165" fontId="16" fillId="3" borderId="2" xfId="2" applyNumberFormat="1" applyFont="1" applyFill="1" applyBorder="1" applyAlignment="1">
      <alignment horizontal="center" vertical="center"/>
    </xf>
    <xf numFmtId="165" fontId="16" fillId="3" borderId="3" xfId="2" applyNumberFormat="1" applyFont="1" applyFill="1" applyBorder="1" applyAlignment="1">
      <alignment horizontal="center" vertical="center"/>
    </xf>
    <xf numFmtId="9" fontId="16" fillId="3" borderId="2" xfId="3" applyFont="1" applyFill="1" applyBorder="1" applyAlignment="1">
      <alignment horizontal="center" vertical="center"/>
    </xf>
    <xf numFmtId="9" fontId="16" fillId="3" borderId="3" xfId="3" applyFont="1" applyFill="1" applyBorder="1" applyAlignment="1">
      <alignment horizontal="center" vertical="center"/>
    </xf>
    <xf numFmtId="165" fontId="19" fillId="0" borderId="1" xfId="2" applyNumberFormat="1" applyFont="1" applyBorder="1"/>
    <xf numFmtId="165" fontId="20" fillId="0" borderId="1" xfId="2" applyNumberFormat="1" applyFont="1" applyBorder="1"/>
    <xf numFmtId="165" fontId="23" fillId="0" borderId="1" xfId="2" applyNumberFormat="1" applyFont="1" applyBorder="1"/>
    <xf numFmtId="165" fontId="25" fillId="0" borderId="1" xfId="2" applyNumberFormat="1" applyFont="1" applyBorder="1"/>
  </cellXfs>
  <cellStyles count="22">
    <cellStyle name="Comma" xfId="2" builtinId="3"/>
    <cellStyle name="Comma [0] 2" xfId="21" xr:uid="{2DE997ED-FDB4-4B28-A6C9-EC0F088FD2F9}"/>
    <cellStyle name="Comma 2" xfId="9" xr:uid="{ED94E7B2-1293-47E4-A02B-BFF1F3EB0EFA}"/>
    <cellStyle name="Comma 2 2" xfId="15" xr:uid="{C0199DD8-36F5-43AE-AC4B-FE952779DF0C}"/>
    <cellStyle name="Comma 2 3" xfId="20" xr:uid="{3FDE9C65-8DE1-401C-B042-184BFDB8F459}"/>
    <cellStyle name="Comma 3" xfId="8" xr:uid="{AF5CD1AE-004E-4210-AD23-5A7B5AC9CED1}"/>
    <cellStyle name="Comma 4" xfId="14" xr:uid="{86D1B199-89ED-4BDC-AB14-DCC1FF5610A3}"/>
    <cellStyle name="Comma 5" xfId="19" xr:uid="{A07EE149-16BD-4B31-A490-15F77543DF91}"/>
    <cellStyle name="Hyperlink" xfId="10" builtinId="8" customBuiltin="1"/>
    <cellStyle name="Normal" xfId="0" builtinId="0"/>
    <cellStyle name="Normal 15" xfId="4" xr:uid="{7BDEF534-9C0B-42C3-97DE-BD0AB2FE7725}"/>
    <cellStyle name="Normal 2" xfId="1" xr:uid="{8BB98872-A644-4425-8115-491DA3B8AF61}"/>
    <cellStyle name="Normal 2 2" xfId="6" xr:uid="{D54F5967-4B4C-485E-BB24-E55D769CF8FF}"/>
    <cellStyle name="Normal 2 3" xfId="12" xr:uid="{28E95421-F2C9-423D-8855-795E83CA838B}"/>
    <cellStyle name="Normal 2 4" xfId="17" xr:uid="{E3F50B3D-F06E-47F5-B7D3-40A63734B52D}"/>
    <cellStyle name="Normal 3" xfId="5" xr:uid="{47A92E8A-07A3-43A2-BDC4-2DF395B4BFC7}"/>
    <cellStyle name="Normal 4" xfId="11" xr:uid="{ED4A9F63-CD3C-4FF4-A4D9-7632E5E01F74}"/>
    <cellStyle name="Normal 5" xfId="16" xr:uid="{4FD8D517-473D-4C1B-9FBF-B2221BE5AF02}"/>
    <cellStyle name="Percent" xfId="3" builtinId="5"/>
    <cellStyle name="Percent 2" xfId="7" xr:uid="{455092F9-778B-4B55-BFF6-89A115AFB4DE}"/>
    <cellStyle name="Percent 3" xfId="13" xr:uid="{7565C79C-6C1A-4D63-8219-1C41AE41088D}"/>
    <cellStyle name="Percent 4" xfId="18" xr:uid="{5900B9E3-1FB5-4FEE-992C-578AD9BF8661}"/>
  </cellStyles>
  <dxfs count="92"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/>
        <top style="thin">
          <color rgb="FF002060"/>
        </top>
        <bottom style="thin">
          <color rgb="FF00206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/>
        <top style="thin">
          <color rgb="FF002060"/>
        </top>
        <bottom style="thin">
          <color rgb="FF00206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/>
        <top style="thin">
          <color rgb="FF002060"/>
        </top>
        <bottom style="thin">
          <color rgb="FF00206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/>
        <top style="thin">
          <color rgb="FF002060"/>
        </top>
        <bottom style="thin">
          <color rgb="FF00206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/>
        <top style="thin">
          <color rgb="FF002060"/>
        </top>
        <bottom style="thin">
          <color rgb="FF00206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theme="0"/>
      </font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/>
        <top style="thin">
          <color rgb="FF002060"/>
        </top>
        <bottom style="thin">
          <color rgb="FF00206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/>
        <top style="thin">
          <color rgb="FF002060"/>
        </top>
        <bottom style="thin">
          <color rgb="FF00206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/>
        <top style="thin">
          <color rgb="FF002060"/>
        </top>
        <bottom style="thin">
          <color rgb="FF00206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/>
        <top style="thin">
          <color rgb="FF002060"/>
        </top>
        <bottom style="thin">
          <color rgb="FF00206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/>
        <top style="thin">
          <color rgb="FF002060"/>
        </top>
        <bottom style="thin">
          <color rgb="FF002060"/>
        </bottom>
        <vertical/>
        <horizontal/>
      </border>
    </dxf>
    <dxf>
      <font>
        <color rgb="FF066222"/>
      </font>
    </dxf>
    <dxf>
      <font>
        <color rgb="FFFF0000"/>
      </font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/>
        <top style="thin">
          <color rgb="FF002060"/>
        </top>
        <bottom style="thin">
          <color rgb="FF00206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none"/>
      </font>
      <numFmt numFmtId="171" formatCode="m/d/yyyy"/>
      <alignment horizontal="left" vertical="bottom" textRotation="0" wrapText="0" indent="0" justifyLastLine="0" shrinkToFit="0" readingOrder="0"/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1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4F81BD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2" formatCode="m/d/yyyy\ 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1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4F81BD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0662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powerPivotData" Target="model/item.data"/><Relationship Id="rId39" Type="http://schemas.openxmlformats.org/officeDocument/2006/relationships/customXml" Target="../customXml/item12.xml"/><Relationship Id="rId21" Type="http://schemas.openxmlformats.org/officeDocument/2006/relationships/theme" Target="theme/theme1.xml"/><Relationship Id="rId34" Type="http://schemas.openxmlformats.org/officeDocument/2006/relationships/customXml" Target="../customXml/item7.xml"/><Relationship Id="rId42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5.xml"/><Relationship Id="rId37" Type="http://schemas.openxmlformats.org/officeDocument/2006/relationships/customXml" Target="../customXml/item10.xml"/><Relationship Id="rId40" Type="http://schemas.openxmlformats.org/officeDocument/2006/relationships/customXml" Target="../customXml/item13.xml"/><Relationship Id="rId45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36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31" Type="http://schemas.openxmlformats.org/officeDocument/2006/relationships/customXml" Target="../customXml/item4.xml"/><Relationship Id="rId44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Relationship Id="rId35" Type="http://schemas.openxmlformats.org/officeDocument/2006/relationships/customXml" Target="../customXml/item8.xml"/><Relationship Id="rId43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sheetMetadata" Target="metadata.xml"/><Relationship Id="rId33" Type="http://schemas.openxmlformats.org/officeDocument/2006/relationships/customXml" Target="../customXml/item6.xml"/><Relationship Id="rId38" Type="http://schemas.openxmlformats.org/officeDocument/2006/relationships/customXml" Target="../customXml/item11.xml"/><Relationship Id="rId46" Type="http://schemas.microsoft.com/office/2006/relationships/vbaProject" Target="vbaProject.bin"/><Relationship Id="rId20" Type="http://schemas.openxmlformats.org/officeDocument/2006/relationships/pivotCacheDefinition" Target="pivotCache/pivotCacheDefinition6.xml"/><Relationship Id="rId41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12-41DF-8DAB-6A02BC47A6D2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12-41DF-8DAB-6A02BC47A6D2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12-41DF-8DAB-6A02BC47A6D2}"/>
              </c:ext>
            </c:extLst>
          </c:dPt>
          <c:dLbls>
            <c:dLbl>
              <c:idx val="0"/>
              <c:layout>
                <c:manualLayout>
                  <c:x val="-0.23313195606646731"/>
                  <c:y val="-6.030518912408670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12-41DF-8DAB-6A02BC47A6D2}"/>
                </c:ext>
              </c:extLst>
            </c:dLbl>
            <c:dLbl>
              <c:idx val="1"/>
              <c:layout>
                <c:manualLayout>
                  <c:x val="0.19843214720111205"/>
                  <c:y val="-0.1450855006760518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12-41DF-8DAB-6A02BC47A6D2}"/>
                </c:ext>
              </c:extLst>
            </c:dLbl>
            <c:dLbl>
              <c:idx val="2"/>
              <c:layout>
                <c:manualLayout>
                  <c:x val="0.15816583902621925"/>
                  <c:y val="0.2065441819772528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12-41DF-8DAB-6A02BC47A6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'Doanh số'!$B$31:$B$33</c:f>
              <c:strCache>
                <c:ptCount val="3"/>
                <c:pt idx="0">
                  <c:v>Tầng 1</c:v>
                </c:pt>
                <c:pt idx="1">
                  <c:v>Tầng 2</c:v>
                </c:pt>
                <c:pt idx="2">
                  <c:v>Tầng 3</c:v>
                </c:pt>
              </c:strCache>
            </c:strRef>
          </c:cat>
          <c:val>
            <c:numRef>
              <c:f>'Doanh số'!$C$31:$C$33</c:f>
              <c:numCache>
                <c:formatCode>_(* #,##0_);_(* \(#,##0\);_(* "-"??_);_(@_)</c:formatCode>
                <c:ptCount val="3"/>
                <c:pt idx="0">
                  <c:v>82834000</c:v>
                </c:pt>
                <c:pt idx="1">
                  <c:v>39175000</c:v>
                </c:pt>
                <c:pt idx="2">
                  <c:v>44475000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12-41DF-8DAB-6A02BC47A6D2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Đường</a:t>
            </a:r>
            <a:r>
              <a:rPr lang="en-US" baseline="0"/>
              <a:t> 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MA!$C$7</c:f>
              <c:strCache>
                <c:ptCount val="1"/>
                <c:pt idx="0">
                  <c:v>Doanh số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MA!$B$8:$B$38</c:f>
              <c:numCache>
                <c:formatCode>m/d/yyyy</c:formatCode>
                <c:ptCount val="31"/>
                <c:pt idx="0">
                  <c:v>44440</c:v>
                </c:pt>
                <c:pt idx="1">
                  <c:v>44441</c:v>
                </c:pt>
                <c:pt idx="2">
                  <c:v>44442</c:v>
                </c:pt>
                <c:pt idx="3">
                  <c:v>44443</c:v>
                </c:pt>
                <c:pt idx="4">
                  <c:v>44444</c:v>
                </c:pt>
                <c:pt idx="5">
                  <c:v>44445</c:v>
                </c:pt>
                <c:pt idx="6">
                  <c:v>44446</c:v>
                </c:pt>
                <c:pt idx="7">
                  <c:v>44447</c:v>
                </c:pt>
                <c:pt idx="8">
                  <c:v>44448</c:v>
                </c:pt>
                <c:pt idx="9">
                  <c:v>44449</c:v>
                </c:pt>
                <c:pt idx="10">
                  <c:v>44450</c:v>
                </c:pt>
                <c:pt idx="11">
                  <c:v>44451</c:v>
                </c:pt>
                <c:pt idx="12">
                  <c:v>44452</c:v>
                </c:pt>
                <c:pt idx="13">
                  <c:v>44453</c:v>
                </c:pt>
                <c:pt idx="14">
                  <c:v>44454</c:v>
                </c:pt>
                <c:pt idx="15">
                  <c:v>44455</c:v>
                </c:pt>
                <c:pt idx="16">
                  <c:v>44456</c:v>
                </c:pt>
                <c:pt idx="17">
                  <c:v>44457</c:v>
                </c:pt>
                <c:pt idx="18">
                  <c:v>44458</c:v>
                </c:pt>
                <c:pt idx="19">
                  <c:v>44459</c:v>
                </c:pt>
                <c:pt idx="20">
                  <c:v>44460</c:v>
                </c:pt>
                <c:pt idx="21">
                  <c:v>44461</c:v>
                </c:pt>
                <c:pt idx="22">
                  <c:v>44462</c:v>
                </c:pt>
                <c:pt idx="23">
                  <c:v>44463</c:v>
                </c:pt>
                <c:pt idx="24">
                  <c:v>44464</c:v>
                </c:pt>
                <c:pt idx="25">
                  <c:v>44465</c:v>
                </c:pt>
                <c:pt idx="26">
                  <c:v>44466</c:v>
                </c:pt>
                <c:pt idx="27">
                  <c:v>44467</c:v>
                </c:pt>
                <c:pt idx="28">
                  <c:v>44468</c:v>
                </c:pt>
                <c:pt idx="29">
                  <c:v>44469</c:v>
                </c:pt>
                <c:pt idx="30">
                  <c:v>44470</c:v>
                </c:pt>
              </c:numCache>
            </c:numRef>
          </c:cat>
          <c:val>
            <c:numRef>
              <c:f>MA!$C$8:$C$38</c:f>
              <c:numCache>
                <c:formatCode>General</c:formatCode>
                <c:ptCount val="31"/>
                <c:pt idx="0">
                  <c:v>9367000</c:v>
                </c:pt>
                <c:pt idx="1">
                  <c:v>18683000</c:v>
                </c:pt>
                <c:pt idx="2">
                  <c:v>19578000</c:v>
                </c:pt>
                <c:pt idx="3">
                  <c:v>13659000</c:v>
                </c:pt>
                <c:pt idx="4">
                  <c:v>24086000</c:v>
                </c:pt>
                <c:pt idx="5">
                  <c:v>8601000</c:v>
                </c:pt>
                <c:pt idx="6">
                  <c:v>5282000</c:v>
                </c:pt>
                <c:pt idx="7">
                  <c:v>7695000</c:v>
                </c:pt>
                <c:pt idx="8">
                  <c:v>10078000</c:v>
                </c:pt>
                <c:pt idx="9">
                  <c:v>7904500</c:v>
                </c:pt>
                <c:pt idx="10">
                  <c:v>11387500</c:v>
                </c:pt>
                <c:pt idx="11">
                  <c:v>18262000</c:v>
                </c:pt>
                <c:pt idx="12">
                  <c:v>7984000</c:v>
                </c:pt>
                <c:pt idx="13">
                  <c:v>6160000</c:v>
                </c:pt>
                <c:pt idx="14">
                  <c:v>8377000</c:v>
                </c:pt>
                <c:pt idx="15">
                  <c:v>9135100</c:v>
                </c:pt>
                <c:pt idx="16">
                  <c:v>9604000</c:v>
                </c:pt>
                <c:pt idx="17">
                  <c:v>14241100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4-499A-89BF-247F2D4BA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147311"/>
        <c:axId val="772033231"/>
      </c:barChart>
      <c:lineChart>
        <c:grouping val="standard"/>
        <c:varyColors val="0"/>
        <c:ser>
          <c:idx val="1"/>
          <c:order val="1"/>
          <c:tx>
            <c:strRef>
              <c:f>MA!$D$7</c:f>
              <c:strCache>
                <c:ptCount val="1"/>
                <c:pt idx="0">
                  <c:v>TB ngày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MA!$B$8:$B$38</c:f>
              <c:numCache>
                <c:formatCode>m/d/yyyy</c:formatCode>
                <c:ptCount val="31"/>
                <c:pt idx="0">
                  <c:v>44440</c:v>
                </c:pt>
                <c:pt idx="1">
                  <c:v>44441</c:v>
                </c:pt>
                <c:pt idx="2">
                  <c:v>44442</c:v>
                </c:pt>
                <c:pt idx="3">
                  <c:v>44443</c:v>
                </c:pt>
                <c:pt idx="4">
                  <c:v>44444</c:v>
                </c:pt>
                <c:pt idx="5">
                  <c:v>44445</c:v>
                </c:pt>
                <c:pt idx="6">
                  <c:v>44446</c:v>
                </c:pt>
                <c:pt idx="7">
                  <c:v>44447</c:v>
                </c:pt>
                <c:pt idx="8">
                  <c:v>44448</c:v>
                </c:pt>
                <c:pt idx="9">
                  <c:v>44449</c:v>
                </c:pt>
                <c:pt idx="10">
                  <c:v>44450</c:v>
                </c:pt>
                <c:pt idx="11">
                  <c:v>44451</c:v>
                </c:pt>
                <c:pt idx="12">
                  <c:v>44452</c:v>
                </c:pt>
                <c:pt idx="13">
                  <c:v>44453</c:v>
                </c:pt>
                <c:pt idx="14">
                  <c:v>44454</c:v>
                </c:pt>
                <c:pt idx="15">
                  <c:v>44455</c:v>
                </c:pt>
                <c:pt idx="16">
                  <c:v>44456</c:v>
                </c:pt>
                <c:pt idx="17">
                  <c:v>44457</c:v>
                </c:pt>
                <c:pt idx="18">
                  <c:v>44458</c:v>
                </c:pt>
                <c:pt idx="19">
                  <c:v>44459</c:v>
                </c:pt>
                <c:pt idx="20">
                  <c:v>44460</c:v>
                </c:pt>
                <c:pt idx="21">
                  <c:v>44461</c:v>
                </c:pt>
                <c:pt idx="22">
                  <c:v>44462</c:v>
                </c:pt>
                <c:pt idx="23">
                  <c:v>44463</c:v>
                </c:pt>
                <c:pt idx="24">
                  <c:v>44464</c:v>
                </c:pt>
                <c:pt idx="25">
                  <c:v>44465</c:v>
                </c:pt>
                <c:pt idx="26">
                  <c:v>44466</c:v>
                </c:pt>
                <c:pt idx="27">
                  <c:v>44467</c:v>
                </c:pt>
                <c:pt idx="28">
                  <c:v>44468</c:v>
                </c:pt>
                <c:pt idx="29">
                  <c:v>44469</c:v>
                </c:pt>
                <c:pt idx="30">
                  <c:v>44470</c:v>
                </c:pt>
              </c:numCache>
            </c:numRef>
          </c:cat>
          <c:val>
            <c:numRef>
              <c:f>MA!$D$8:$D$38</c:f>
              <c:numCache>
                <c:formatCode>_(* #,##0_);_(* \(#,##0\);_(* "-"??_);_(@_)</c:formatCode>
                <c:ptCount val="31"/>
                <c:pt idx="0">
                  <c:v>9367000</c:v>
                </c:pt>
                <c:pt idx="1">
                  <c:v>14025000</c:v>
                </c:pt>
                <c:pt idx="2">
                  <c:v>15876000</c:v>
                </c:pt>
                <c:pt idx="3">
                  <c:v>15321750</c:v>
                </c:pt>
                <c:pt idx="4">
                  <c:v>17074600</c:v>
                </c:pt>
                <c:pt idx="5">
                  <c:v>15662333.333333334</c:v>
                </c:pt>
                <c:pt idx="6">
                  <c:v>14179428.571428571</c:v>
                </c:pt>
                <c:pt idx="7">
                  <c:v>13368875</c:v>
                </c:pt>
                <c:pt idx="8">
                  <c:v>13003222.222222222</c:v>
                </c:pt>
                <c:pt idx="9">
                  <c:v>12493350</c:v>
                </c:pt>
                <c:pt idx="10">
                  <c:v>12392818.181818182</c:v>
                </c:pt>
                <c:pt idx="11">
                  <c:v>12881916.666666666</c:v>
                </c:pt>
                <c:pt idx="12">
                  <c:v>12505153.846153846</c:v>
                </c:pt>
                <c:pt idx="13">
                  <c:v>12051928.571428571</c:v>
                </c:pt>
                <c:pt idx="14">
                  <c:v>11806933.333333334</c:v>
                </c:pt>
                <c:pt idx="15">
                  <c:v>11639943.75</c:v>
                </c:pt>
                <c:pt idx="16">
                  <c:v>11520182.352941176</c:v>
                </c:pt>
                <c:pt idx="17">
                  <c:v>11671344.444444444</c:v>
                </c:pt>
                <c:pt idx="18">
                  <c:v>11057063.157894736</c:v>
                </c:pt>
                <c:pt idx="19">
                  <c:v>10504210</c:v>
                </c:pt>
                <c:pt idx="20">
                  <c:v>10004009.523809524</c:v>
                </c:pt>
                <c:pt idx="21">
                  <c:v>9549281.8181818184</c:v>
                </c:pt>
                <c:pt idx="22">
                  <c:v>9134095.6521739122</c:v>
                </c:pt>
                <c:pt idx="23">
                  <c:v>8753508.333333334</c:v>
                </c:pt>
                <c:pt idx="24">
                  <c:v>8403368</c:v>
                </c:pt>
                <c:pt idx="25">
                  <c:v>8080161.538461538</c:v>
                </c:pt>
                <c:pt idx="26">
                  <c:v>7780896.2962962966</c:v>
                </c:pt>
                <c:pt idx="27">
                  <c:v>7503007.1428571427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4-499A-89BF-247F2D4BAFF6}"/>
            </c:ext>
          </c:extLst>
        </c:ser>
        <c:ser>
          <c:idx val="2"/>
          <c:order val="2"/>
          <c:tx>
            <c:strRef>
              <c:f>MA!$E$7</c:f>
              <c:strCache>
                <c:ptCount val="1"/>
                <c:pt idx="0">
                  <c:v>MA 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MA!$B$8:$B$38</c:f>
              <c:numCache>
                <c:formatCode>m/d/yyyy</c:formatCode>
                <c:ptCount val="31"/>
                <c:pt idx="0">
                  <c:v>44440</c:v>
                </c:pt>
                <c:pt idx="1">
                  <c:v>44441</c:v>
                </c:pt>
                <c:pt idx="2">
                  <c:v>44442</c:v>
                </c:pt>
                <c:pt idx="3">
                  <c:v>44443</c:v>
                </c:pt>
                <c:pt idx="4">
                  <c:v>44444</c:v>
                </c:pt>
                <c:pt idx="5">
                  <c:v>44445</c:v>
                </c:pt>
                <c:pt idx="6">
                  <c:v>44446</c:v>
                </c:pt>
                <c:pt idx="7">
                  <c:v>44447</c:v>
                </c:pt>
                <c:pt idx="8">
                  <c:v>44448</c:v>
                </c:pt>
                <c:pt idx="9">
                  <c:v>44449</c:v>
                </c:pt>
                <c:pt idx="10">
                  <c:v>44450</c:v>
                </c:pt>
                <c:pt idx="11">
                  <c:v>44451</c:v>
                </c:pt>
                <c:pt idx="12">
                  <c:v>44452</c:v>
                </c:pt>
                <c:pt idx="13">
                  <c:v>44453</c:v>
                </c:pt>
                <c:pt idx="14">
                  <c:v>44454</c:v>
                </c:pt>
                <c:pt idx="15">
                  <c:v>44455</c:v>
                </c:pt>
                <c:pt idx="16">
                  <c:v>44456</c:v>
                </c:pt>
                <c:pt idx="17">
                  <c:v>44457</c:v>
                </c:pt>
                <c:pt idx="18">
                  <c:v>44458</c:v>
                </c:pt>
                <c:pt idx="19">
                  <c:v>44459</c:v>
                </c:pt>
                <c:pt idx="20">
                  <c:v>44460</c:v>
                </c:pt>
                <c:pt idx="21">
                  <c:v>44461</c:v>
                </c:pt>
                <c:pt idx="22">
                  <c:v>44462</c:v>
                </c:pt>
                <c:pt idx="23">
                  <c:v>44463</c:v>
                </c:pt>
                <c:pt idx="24">
                  <c:v>44464</c:v>
                </c:pt>
                <c:pt idx="25">
                  <c:v>44465</c:v>
                </c:pt>
                <c:pt idx="26">
                  <c:v>44466</c:v>
                </c:pt>
                <c:pt idx="27">
                  <c:v>44467</c:v>
                </c:pt>
                <c:pt idx="28">
                  <c:v>44468</c:v>
                </c:pt>
                <c:pt idx="29">
                  <c:v>44469</c:v>
                </c:pt>
                <c:pt idx="30">
                  <c:v>44470</c:v>
                </c:pt>
              </c:numCache>
            </c:numRef>
          </c:cat>
          <c:val>
            <c:numRef>
              <c:f>MA!$E$8:$E$38</c:f>
              <c:numCache>
                <c:formatCode>General</c:formatCode>
                <c:ptCount val="31"/>
                <c:pt idx="0">
                  <c:v>20322580.64516129</c:v>
                </c:pt>
                <c:pt idx="1">
                  <c:v>20322580.64516129</c:v>
                </c:pt>
                <c:pt idx="2">
                  <c:v>20322580.64516129</c:v>
                </c:pt>
                <c:pt idx="3">
                  <c:v>20322580.64516129</c:v>
                </c:pt>
                <c:pt idx="4">
                  <c:v>20322580.64516129</c:v>
                </c:pt>
                <c:pt idx="5">
                  <c:v>20322580.64516129</c:v>
                </c:pt>
                <c:pt idx="6">
                  <c:v>20322580.64516129</c:v>
                </c:pt>
                <c:pt idx="7">
                  <c:v>20322580.64516129</c:v>
                </c:pt>
                <c:pt idx="8">
                  <c:v>20322580.64516129</c:v>
                </c:pt>
                <c:pt idx="9">
                  <c:v>20322580.64516129</c:v>
                </c:pt>
                <c:pt idx="10">
                  <c:v>20322580.64516129</c:v>
                </c:pt>
                <c:pt idx="11">
                  <c:v>20322580.64516129</c:v>
                </c:pt>
                <c:pt idx="12">
                  <c:v>20322580.64516129</c:v>
                </c:pt>
                <c:pt idx="13">
                  <c:v>20322580.64516129</c:v>
                </c:pt>
                <c:pt idx="14">
                  <c:v>20322580.64516129</c:v>
                </c:pt>
                <c:pt idx="15">
                  <c:v>20322580.64516129</c:v>
                </c:pt>
                <c:pt idx="16">
                  <c:v>20322580.64516129</c:v>
                </c:pt>
                <c:pt idx="17">
                  <c:v>20322580.64516129</c:v>
                </c:pt>
                <c:pt idx="18">
                  <c:v>20322580.64516129</c:v>
                </c:pt>
                <c:pt idx="19">
                  <c:v>20322580.64516129</c:v>
                </c:pt>
                <c:pt idx="20">
                  <c:v>20322580.64516129</c:v>
                </c:pt>
                <c:pt idx="21">
                  <c:v>20322580.64516129</c:v>
                </c:pt>
                <c:pt idx="22">
                  <c:v>20322580.64516129</c:v>
                </c:pt>
                <c:pt idx="23">
                  <c:v>20322580.64516129</c:v>
                </c:pt>
                <c:pt idx="24">
                  <c:v>20322580.64516129</c:v>
                </c:pt>
                <c:pt idx="25">
                  <c:v>20322580.64516129</c:v>
                </c:pt>
                <c:pt idx="26">
                  <c:v>20322580.64516129</c:v>
                </c:pt>
                <c:pt idx="27">
                  <c:v>20322580.64516129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54-499A-89BF-247F2D4BAFF6}"/>
            </c:ext>
          </c:extLst>
        </c:ser>
        <c:ser>
          <c:idx val="3"/>
          <c:order val="3"/>
          <c:tx>
            <c:strRef>
              <c:f>MA!$F$7</c:f>
              <c:strCache>
                <c:ptCount val="1"/>
                <c:pt idx="0">
                  <c:v>MA 80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MA!$B$8:$B$38</c:f>
              <c:numCache>
                <c:formatCode>m/d/yyyy</c:formatCode>
                <c:ptCount val="31"/>
                <c:pt idx="0">
                  <c:v>44440</c:v>
                </c:pt>
                <c:pt idx="1">
                  <c:v>44441</c:v>
                </c:pt>
                <c:pt idx="2">
                  <c:v>44442</c:v>
                </c:pt>
                <c:pt idx="3">
                  <c:v>44443</c:v>
                </c:pt>
                <c:pt idx="4">
                  <c:v>44444</c:v>
                </c:pt>
                <c:pt idx="5">
                  <c:v>44445</c:v>
                </c:pt>
                <c:pt idx="6">
                  <c:v>44446</c:v>
                </c:pt>
                <c:pt idx="7">
                  <c:v>44447</c:v>
                </c:pt>
                <c:pt idx="8">
                  <c:v>44448</c:v>
                </c:pt>
                <c:pt idx="9">
                  <c:v>44449</c:v>
                </c:pt>
                <c:pt idx="10">
                  <c:v>44450</c:v>
                </c:pt>
                <c:pt idx="11">
                  <c:v>44451</c:v>
                </c:pt>
                <c:pt idx="12">
                  <c:v>44452</c:v>
                </c:pt>
                <c:pt idx="13">
                  <c:v>44453</c:v>
                </c:pt>
                <c:pt idx="14">
                  <c:v>44454</c:v>
                </c:pt>
                <c:pt idx="15">
                  <c:v>44455</c:v>
                </c:pt>
                <c:pt idx="16">
                  <c:v>44456</c:v>
                </c:pt>
                <c:pt idx="17">
                  <c:v>44457</c:v>
                </c:pt>
                <c:pt idx="18">
                  <c:v>44458</c:v>
                </c:pt>
                <c:pt idx="19">
                  <c:v>44459</c:v>
                </c:pt>
                <c:pt idx="20">
                  <c:v>44460</c:v>
                </c:pt>
                <c:pt idx="21">
                  <c:v>44461</c:v>
                </c:pt>
                <c:pt idx="22">
                  <c:v>44462</c:v>
                </c:pt>
                <c:pt idx="23">
                  <c:v>44463</c:v>
                </c:pt>
                <c:pt idx="24">
                  <c:v>44464</c:v>
                </c:pt>
                <c:pt idx="25">
                  <c:v>44465</c:v>
                </c:pt>
                <c:pt idx="26">
                  <c:v>44466</c:v>
                </c:pt>
                <c:pt idx="27">
                  <c:v>44467</c:v>
                </c:pt>
                <c:pt idx="28">
                  <c:v>44468</c:v>
                </c:pt>
                <c:pt idx="29">
                  <c:v>44469</c:v>
                </c:pt>
                <c:pt idx="30">
                  <c:v>44470</c:v>
                </c:pt>
              </c:numCache>
            </c:numRef>
          </c:cat>
          <c:val>
            <c:numRef>
              <c:f>MA!$F$8:$F$38</c:f>
              <c:numCache>
                <c:formatCode>General</c:formatCode>
                <c:ptCount val="31"/>
                <c:pt idx="0">
                  <c:v>16258064.516129032</c:v>
                </c:pt>
                <c:pt idx="1">
                  <c:v>16258064.516129032</c:v>
                </c:pt>
                <c:pt idx="2">
                  <c:v>16258064.516129032</c:v>
                </c:pt>
                <c:pt idx="3">
                  <c:v>16258064.516129032</c:v>
                </c:pt>
                <c:pt idx="4">
                  <c:v>16258064.516129032</c:v>
                </c:pt>
                <c:pt idx="5">
                  <c:v>16258064.516129032</c:v>
                </c:pt>
                <c:pt idx="6">
                  <c:v>16258064.516129032</c:v>
                </c:pt>
                <c:pt idx="7">
                  <c:v>16258064.516129032</c:v>
                </c:pt>
                <c:pt idx="8">
                  <c:v>16258064.516129032</c:v>
                </c:pt>
                <c:pt idx="9">
                  <c:v>16258064.516129032</c:v>
                </c:pt>
                <c:pt idx="10">
                  <c:v>16258064.516129032</c:v>
                </c:pt>
                <c:pt idx="11">
                  <c:v>16258064.516129032</c:v>
                </c:pt>
                <c:pt idx="12">
                  <c:v>16258064.516129032</c:v>
                </c:pt>
                <c:pt idx="13">
                  <c:v>16258064.516129032</c:v>
                </c:pt>
                <c:pt idx="14">
                  <c:v>16258064.516129032</c:v>
                </c:pt>
                <c:pt idx="15">
                  <c:v>16258064.516129032</c:v>
                </c:pt>
                <c:pt idx="16">
                  <c:v>16258064.516129032</c:v>
                </c:pt>
                <c:pt idx="17">
                  <c:v>16258064.516129032</c:v>
                </c:pt>
                <c:pt idx="18">
                  <c:v>16258064.516129032</c:v>
                </c:pt>
                <c:pt idx="19">
                  <c:v>16258064.516129032</c:v>
                </c:pt>
                <c:pt idx="20">
                  <c:v>16258064.516129032</c:v>
                </c:pt>
                <c:pt idx="21">
                  <c:v>16258064.516129032</c:v>
                </c:pt>
                <c:pt idx="22">
                  <c:v>16258064.516129032</c:v>
                </c:pt>
                <c:pt idx="23">
                  <c:v>16258064.516129032</c:v>
                </c:pt>
                <c:pt idx="24">
                  <c:v>16258064.516129032</c:v>
                </c:pt>
                <c:pt idx="25">
                  <c:v>16258064.516129032</c:v>
                </c:pt>
                <c:pt idx="26">
                  <c:v>16258064.516129032</c:v>
                </c:pt>
                <c:pt idx="27">
                  <c:v>16258064.516129032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54-499A-89BF-247F2D4BA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147311"/>
        <c:axId val="772033231"/>
      </c:lineChart>
      <c:dateAx>
        <c:axId val="9151473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72033231"/>
        <c:crosses val="autoZero"/>
        <c:auto val="1"/>
        <c:lblOffset val="100"/>
        <c:baseTimeUnit val="days"/>
      </c:dateAx>
      <c:valAx>
        <c:axId val="77203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15147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>
    <cx:plotArea>
      <cx:plotAreaRegion>
        <cx:plotSurface>
          <cx:spPr>
            <a:ln>
              <a:noFill/>
            </a:ln>
          </cx:spPr>
        </cx:plotSurface>
      </cx:plotAreaRegion>
    </cx:plotArea>
  </cx:chart>
  <cx:spPr>
    <a:noFill/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sunburst" uniqueId="{B5AFAD29-4662-43A7-AE8A-AC508715DF99}">
          <cx:dataLabels pos="ctr">
            <cx:visibility seriesName="0" categoryName="1" value="0"/>
          </cx:dataLabels>
          <cx:dataId val="0"/>
        </cx:series>
      </cx:plotAreaRegion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Danh s&#225;ch kh&#243;a h&#7885;c'!A1"/><Relationship Id="rId13" Type="http://schemas.openxmlformats.org/officeDocument/2006/relationships/hyperlink" Target="#HoaDonTotal!A1"/><Relationship Id="rId18" Type="http://schemas.openxmlformats.org/officeDocument/2006/relationships/hyperlink" Target="#'Bo CSKH'!A1"/><Relationship Id="rId3" Type="http://schemas.openxmlformats.org/officeDocument/2006/relationships/image" Target="../media/image1.png"/><Relationship Id="rId21" Type="http://schemas.openxmlformats.org/officeDocument/2006/relationships/hyperlink" Target="#'Doanh s&#7889;'!A1"/><Relationship Id="rId7" Type="http://schemas.openxmlformats.org/officeDocument/2006/relationships/hyperlink" Target="#'&#272;&#225;nh gi&#225; nh&#226;n s&#7921;'!A1"/><Relationship Id="rId12" Type="http://schemas.openxmlformats.org/officeDocument/2006/relationships/hyperlink" Target="#'C&#7853;p nh&#7853;t chi ti&#7871;t'!A1"/><Relationship Id="rId17" Type="http://schemas.openxmlformats.org/officeDocument/2006/relationships/hyperlink" Target="#'Bo Thu ng&#226;n'!A1"/><Relationship Id="rId2" Type="http://schemas.openxmlformats.org/officeDocument/2006/relationships/chart" Target="../charts/chart1.xml"/><Relationship Id="rId16" Type="http://schemas.openxmlformats.org/officeDocument/2006/relationships/hyperlink" Target="#FixDataVBA!A1"/><Relationship Id="rId20" Type="http://schemas.openxmlformats.org/officeDocument/2006/relationships/hyperlink" Target="#'T&#7847;ng b&#225;n h&#224;ng'!A1"/><Relationship Id="rId1" Type="http://schemas.microsoft.com/office/2014/relationships/chartEx" Target="../charts/chartEx1.xml"/><Relationship Id="rId6" Type="http://schemas.openxmlformats.org/officeDocument/2006/relationships/hyperlink" Target="#Main!A1"/><Relationship Id="rId11" Type="http://schemas.openxmlformats.org/officeDocument/2006/relationships/hyperlink" Target="#'Ki&#7875;m so&#225;t h&#224;ng h&#243;a'!A1"/><Relationship Id="rId24" Type="http://schemas.openxmlformats.org/officeDocument/2006/relationships/image" Target="../media/image3.emf"/><Relationship Id="rId5" Type="http://schemas.openxmlformats.org/officeDocument/2006/relationships/chart" Target="../charts/chart2.xml"/><Relationship Id="rId15" Type="http://schemas.openxmlformats.org/officeDocument/2006/relationships/hyperlink" Target="#FixDataPivot!A1"/><Relationship Id="rId23" Type="http://schemas.microsoft.com/office/2014/relationships/chartEx" Target="../charts/chartEx2.xml"/><Relationship Id="rId10" Type="http://schemas.openxmlformats.org/officeDocument/2006/relationships/hyperlink" Target="#'Th&#244;ng tin nh&#226;n s&#7921;'!A1"/><Relationship Id="rId19" Type="http://schemas.openxmlformats.org/officeDocument/2006/relationships/hyperlink" Target="#BCC!A1"/><Relationship Id="rId4" Type="http://schemas.openxmlformats.org/officeDocument/2006/relationships/image" Target="../media/image2.svg"/><Relationship Id="rId9" Type="http://schemas.openxmlformats.org/officeDocument/2006/relationships/hyperlink" Target="#'Nh&#7853;t k&#253; &#273;&#224;o t&#7841;o'!A1"/><Relationship Id="rId14" Type="http://schemas.openxmlformats.org/officeDocument/2006/relationships/hyperlink" Target="#DSHoaDonTotal!A1"/><Relationship Id="rId22" Type="http://schemas.openxmlformats.org/officeDocument/2006/relationships/hyperlink" Target="#CD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HoaDonTotal!A1"/><Relationship Id="rId13" Type="http://schemas.openxmlformats.org/officeDocument/2006/relationships/hyperlink" Target="#'Bo CSKH'!A1"/><Relationship Id="rId3" Type="http://schemas.openxmlformats.org/officeDocument/2006/relationships/hyperlink" Target="#'Danh s&#225;ch kh&#243;a h&#7885;c'!A1"/><Relationship Id="rId7" Type="http://schemas.openxmlformats.org/officeDocument/2006/relationships/hyperlink" Target="#'C&#7853;p nh&#7853;t chi ti&#7871;t'!A1"/><Relationship Id="rId12" Type="http://schemas.openxmlformats.org/officeDocument/2006/relationships/hyperlink" Target="#'Bo Thu ng&#226;n'!A1"/><Relationship Id="rId17" Type="http://schemas.openxmlformats.org/officeDocument/2006/relationships/hyperlink" Target="#CDS!A1"/><Relationship Id="rId2" Type="http://schemas.openxmlformats.org/officeDocument/2006/relationships/hyperlink" Target="#'&#272;&#225;nh gi&#225; nh&#226;n s&#7921;'!A1"/><Relationship Id="rId16" Type="http://schemas.openxmlformats.org/officeDocument/2006/relationships/hyperlink" Target="#'Doanh s&#7889;'!A1"/><Relationship Id="rId1" Type="http://schemas.openxmlformats.org/officeDocument/2006/relationships/hyperlink" Target="#Main!A1"/><Relationship Id="rId6" Type="http://schemas.openxmlformats.org/officeDocument/2006/relationships/hyperlink" Target="#'Ki&#7875;m so&#225;t h&#224;ng h&#243;a'!A1"/><Relationship Id="rId11" Type="http://schemas.openxmlformats.org/officeDocument/2006/relationships/hyperlink" Target="#FixDataVBA!A1"/><Relationship Id="rId5" Type="http://schemas.openxmlformats.org/officeDocument/2006/relationships/hyperlink" Target="#'Th&#244;ng tin nh&#226;n s&#7921;'!A1"/><Relationship Id="rId15" Type="http://schemas.openxmlformats.org/officeDocument/2006/relationships/hyperlink" Target="#'T&#7847;ng b&#225;n h&#224;ng'!A1"/><Relationship Id="rId10" Type="http://schemas.openxmlformats.org/officeDocument/2006/relationships/hyperlink" Target="#FixDataPivot!A1"/><Relationship Id="rId4" Type="http://schemas.openxmlformats.org/officeDocument/2006/relationships/hyperlink" Target="#'Nh&#7853;t k&#253; &#273;&#224;o t&#7841;o'!A1"/><Relationship Id="rId9" Type="http://schemas.openxmlformats.org/officeDocument/2006/relationships/hyperlink" Target="#DSHoaDonTotal!A1"/><Relationship Id="rId14" Type="http://schemas.openxmlformats.org/officeDocument/2006/relationships/hyperlink" Target="#BCC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HoaDonTotal!A1"/><Relationship Id="rId13" Type="http://schemas.openxmlformats.org/officeDocument/2006/relationships/hyperlink" Target="#'Bo CSKH'!A1"/><Relationship Id="rId3" Type="http://schemas.openxmlformats.org/officeDocument/2006/relationships/hyperlink" Target="#'Danh s&#225;ch kh&#243;a h&#7885;c'!A1"/><Relationship Id="rId7" Type="http://schemas.openxmlformats.org/officeDocument/2006/relationships/hyperlink" Target="#'C&#7853;p nh&#7853;t chi ti&#7871;t'!A1"/><Relationship Id="rId12" Type="http://schemas.openxmlformats.org/officeDocument/2006/relationships/hyperlink" Target="#'Bo Thu ng&#226;n'!A1"/><Relationship Id="rId17" Type="http://schemas.openxmlformats.org/officeDocument/2006/relationships/hyperlink" Target="#CDS!A1"/><Relationship Id="rId2" Type="http://schemas.openxmlformats.org/officeDocument/2006/relationships/hyperlink" Target="#'&#272;&#225;nh gi&#225; nh&#226;n s&#7921;'!A1"/><Relationship Id="rId16" Type="http://schemas.openxmlformats.org/officeDocument/2006/relationships/hyperlink" Target="#'Doanh s&#7889;'!A1"/><Relationship Id="rId1" Type="http://schemas.openxmlformats.org/officeDocument/2006/relationships/hyperlink" Target="#Main!A1"/><Relationship Id="rId6" Type="http://schemas.openxmlformats.org/officeDocument/2006/relationships/hyperlink" Target="#'Ki&#7875;m so&#225;t h&#224;ng h&#243;a'!A1"/><Relationship Id="rId11" Type="http://schemas.openxmlformats.org/officeDocument/2006/relationships/hyperlink" Target="#FixDataVBA!A1"/><Relationship Id="rId5" Type="http://schemas.openxmlformats.org/officeDocument/2006/relationships/hyperlink" Target="#'Th&#244;ng tin nh&#226;n s&#7921;'!A1"/><Relationship Id="rId15" Type="http://schemas.openxmlformats.org/officeDocument/2006/relationships/hyperlink" Target="#'T&#7847;ng b&#225;n h&#224;ng'!A1"/><Relationship Id="rId10" Type="http://schemas.openxmlformats.org/officeDocument/2006/relationships/hyperlink" Target="#FixDataPivot!A1"/><Relationship Id="rId4" Type="http://schemas.openxmlformats.org/officeDocument/2006/relationships/hyperlink" Target="#'Nh&#7853;t k&#253; &#273;&#224;o t&#7841;o'!A1"/><Relationship Id="rId9" Type="http://schemas.openxmlformats.org/officeDocument/2006/relationships/hyperlink" Target="#DSHoaDonTotal!A1"/><Relationship Id="rId14" Type="http://schemas.openxmlformats.org/officeDocument/2006/relationships/hyperlink" Target="#BCC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HoaDonTotal!A1"/><Relationship Id="rId13" Type="http://schemas.openxmlformats.org/officeDocument/2006/relationships/hyperlink" Target="#'Bo CSKH'!A1"/><Relationship Id="rId3" Type="http://schemas.openxmlformats.org/officeDocument/2006/relationships/hyperlink" Target="#'Danh s&#225;ch kh&#243;a h&#7885;c'!A1"/><Relationship Id="rId7" Type="http://schemas.openxmlformats.org/officeDocument/2006/relationships/hyperlink" Target="#'C&#7853;p nh&#7853;t chi ti&#7871;t'!A1"/><Relationship Id="rId12" Type="http://schemas.openxmlformats.org/officeDocument/2006/relationships/hyperlink" Target="#'Bo Thu ng&#226;n'!A1"/><Relationship Id="rId17" Type="http://schemas.openxmlformats.org/officeDocument/2006/relationships/hyperlink" Target="#CDS!A1"/><Relationship Id="rId2" Type="http://schemas.openxmlformats.org/officeDocument/2006/relationships/hyperlink" Target="#'&#272;&#225;nh gi&#225; nh&#226;n s&#7921;'!A1"/><Relationship Id="rId16" Type="http://schemas.openxmlformats.org/officeDocument/2006/relationships/hyperlink" Target="#'Doanh s&#7889;'!A1"/><Relationship Id="rId1" Type="http://schemas.openxmlformats.org/officeDocument/2006/relationships/hyperlink" Target="#Main!A1"/><Relationship Id="rId6" Type="http://schemas.openxmlformats.org/officeDocument/2006/relationships/hyperlink" Target="#'Ki&#7875;m so&#225;t h&#224;ng h&#243;a'!A1"/><Relationship Id="rId11" Type="http://schemas.openxmlformats.org/officeDocument/2006/relationships/hyperlink" Target="#FixDataVBA!A1"/><Relationship Id="rId5" Type="http://schemas.openxmlformats.org/officeDocument/2006/relationships/hyperlink" Target="#'Th&#244;ng tin nh&#226;n s&#7921;'!A1"/><Relationship Id="rId15" Type="http://schemas.openxmlformats.org/officeDocument/2006/relationships/hyperlink" Target="#'T&#7847;ng b&#225;n h&#224;ng'!A1"/><Relationship Id="rId10" Type="http://schemas.openxmlformats.org/officeDocument/2006/relationships/hyperlink" Target="#FixDataPivot!A1"/><Relationship Id="rId4" Type="http://schemas.openxmlformats.org/officeDocument/2006/relationships/hyperlink" Target="#'Nh&#7853;t k&#253; &#273;&#224;o t&#7841;o'!A1"/><Relationship Id="rId9" Type="http://schemas.openxmlformats.org/officeDocument/2006/relationships/hyperlink" Target="#DSHoaDonTotal!A1"/><Relationship Id="rId14" Type="http://schemas.openxmlformats.org/officeDocument/2006/relationships/hyperlink" Target="#BCC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HoaDonTotal!A1"/><Relationship Id="rId13" Type="http://schemas.openxmlformats.org/officeDocument/2006/relationships/hyperlink" Target="#'Bo CSKH'!A1"/><Relationship Id="rId3" Type="http://schemas.openxmlformats.org/officeDocument/2006/relationships/hyperlink" Target="#'Danh s&#225;ch kh&#243;a h&#7885;c'!A1"/><Relationship Id="rId7" Type="http://schemas.openxmlformats.org/officeDocument/2006/relationships/hyperlink" Target="#'C&#7853;p nh&#7853;t chi ti&#7871;t'!A1"/><Relationship Id="rId12" Type="http://schemas.openxmlformats.org/officeDocument/2006/relationships/hyperlink" Target="#'Bo Thu ng&#226;n'!A1"/><Relationship Id="rId17" Type="http://schemas.openxmlformats.org/officeDocument/2006/relationships/hyperlink" Target="#CDS!A1"/><Relationship Id="rId2" Type="http://schemas.openxmlformats.org/officeDocument/2006/relationships/hyperlink" Target="#'&#272;&#225;nh gi&#225; nh&#226;n s&#7921;'!A1"/><Relationship Id="rId16" Type="http://schemas.openxmlformats.org/officeDocument/2006/relationships/hyperlink" Target="#'Doanh s&#7889;'!A1"/><Relationship Id="rId1" Type="http://schemas.openxmlformats.org/officeDocument/2006/relationships/hyperlink" Target="#Main!A1"/><Relationship Id="rId6" Type="http://schemas.openxmlformats.org/officeDocument/2006/relationships/hyperlink" Target="#'Ki&#7875;m so&#225;t h&#224;ng h&#243;a'!A1"/><Relationship Id="rId11" Type="http://schemas.openxmlformats.org/officeDocument/2006/relationships/hyperlink" Target="#FixDataVBA!A1"/><Relationship Id="rId5" Type="http://schemas.openxmlformats.org/officeDocument/2006/relationships/hyperlink" Target="#'Th&#244;ng tin nh&#226;n s&#7921;'!A1"/><Relationship Id="rId15" Type="http://schemas.openxmlformats.org/officeDocument/2006/relationships/hyperlink" Target="#'T&#7847;ng b&#225;n h&#224;ng'!A1"/><Relationship Id="rId10" Type="http://schemas.openxmlformats.org/officeDocument/2006/relationships/hyperlink" Target="#FixDataPivot!A1"/><Relationship Id="rId4" Type="http://schemas.openxmlformats.org/officeDocument/2006/relationships/hyperlink" Target="#'Nh&#7853;t k&#253; &#273;&#224;o t&#7841;o'!A1"/><Relationship Id="rId9" Type="http://schemas.openxmlformats.org/officeDocument/2006/relationships/hyperlink" Target="#DSHoaDonTotal!A1"/><Relationship Id="rId14" Type="http://schemas.openxmlformats.org/officeDocument/2006/relationships/hyperlink" Target="#BCC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HoaDonTotal!A1"/><Relationship Id="rId13" Type="http://schemas.openxmlformats.org/officeDocument/2006/relationships/hyperlink" Target="#'Bo CSKH'!A1"/><Relationship Id="rId3" Type="http://schemas.openxmlformats.org/officeDocument/2006/relationships/hyperlink" Target="#'Danh s&#225;ch kh&#243;a h&#7885;c'!A1"/><Relationship Id="rId7" Type="http://schemas.openxmlformats.org/officeDocument/2006/relationships/hyperlink" Target="#'C&#7853;p nh&#7853;t chi ti&#7871;t'!A1"/><Relationship Id="rId12" Type="http://schemas.openxmlformats.org/officeDocument/2006/relationships/hyperlink" Target="#'Bo Thu ng&#226;n'!A1"/><Relationship Id="rId17" Type="http://schemas.openxmlformats.org/officeDocument/2006/relationships/hyperlink" Target="#CDS!A1"/><Relationship Id="rId2" Type="http://schemas.openxmlformats.org/officeDocument/2006/relationships/hyperlink" Target="#'&#272;&#225;nh gi&#225; nh&#226;n s&#7921;'!A1"/><Relationship Id="rId16" Type="http://schemas.openxmlformats.org/officeDocument/2006/relationships/hyperlink" Target="#'Doanh s&#7889;'!A1"/><Relationship Id="rId1" Type="http://schemas.openxmlformats.org/officeDocument/2006/relationships/hyperlink" Target="#Main!A1"/><Relationship Id="rId6" Type="http://schemas.openxmlformats.org/officeDocument/2006/relationships/hyperlink" Target="#'Ki&#7875;m so&#225;t h&#224;ng h&#243;a'!A1"/><Relationship Id="rId11" Type="http://schemas.openxmlformats.org/officeDocument/2006/relationships/hyperlink" Target="#FixDataVBA!A1"/><Relationship Id="rId5" Type="http://schemas.openxmlformats.org/officeDocument/2006/relationships/hyperlink" Target="#'Th&#244;ng tin nh&#226;n s&#7921;'!A1"/><Relationship Id="rId15" Type="http://schemas.openxmlformats.org/officeDocument/2006/relationships/hyperlink" Target="#'T&#7847;ng b&#225;n h&#224;ng'!A1"/><Relationship Id="rId10" Type="http://schemas.openxmlformats.org/officeDocument/2006/relationships/hyperlink" Target="#FixDataPivot!A1"/><Relationship Id="rId4" Type="http://schemas.openxmlformats.org/officeDocument/2006/relationships/hyperlink" Target="#'Nh&#7853;t k&#253; &#273;&#224;o t&#7841;o'!A1"/><Relationship Id="rId9" Type="http://schemas.openxmlformats.org/officeDocument/2006/relationships/hyperlink" Target="#DSHoaDonTotal!A1"/><Relationship Id="rId14" Type="http://schemas.openxmlformats.org/officeDocument/2006/relationships/hyperlink" Target="#BCC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HoaDonTotal!A1"/><Relationship Id="rId13" Type="http://schemas.openxmlformats.org/officeDocument/2006/relationships/hyperlink" Target="#'Bo CSKH'!A1"/><Relationship Id="rId3" Type="http://schemas.openxmlformats.org/officeDocument/2006/relationships/hyperlink" Target="#'Danh s&#225;ch kh&#243;a h&#7885;c'!A1"/><Relationship Id="rId7" Type="http://schemas.openxmlformats.org/officeDocument/2006/relationships/hyperlink" Target="#'C&#7853;p nh&#7853;t chi ti&#7871;t'!A1"/><Relationship Id="rId12" Type="http://schemas.openxmlformats.org/officeDocument/2006/relationships/hyperlink" Target="#'Bo Thu ng&#226;n'!A1"/><Relationship Id="rId17" Type="http://schemas.openxmlformats.org/officeDocument/2006/relationships/hyperlink" Target="#CDS!A1"/><Relationship Id="rId2" Type="http://schemas.openxmlformats.org/officeDocument/2006/relationships/hyperlink" Target="#'&#272;&#225;nh gi&#225; nh&#226;n s&#7921;'!A1"/><Relationship Id="rId16" Type="http://schemas.openxmlformats.org/officeDocument/2006/relationships/hyperlink" Target="#'Doanh s&#7889;'!A1"/><Relationship Id="rId1" Type="http://schemas.openxmlformats.org/officeDocument/2006/relationships/hyperlink" Target="#Main!A1"/><Relationship Id="rId6" Type="http://schemas.openxmlformats.org/officeDocument/2006/relationships/hyperlink" Target="#'Ki&#7875;m so&#225;t h&#224;ng h&#243;a'!A1"/><Relationship Id="rId11" Type="http://schemas.openxmlformats.org/officeDocument/2006/relationships/hyperlink" Target="#FixDataVBA!A1"/><Relationship Id="rId5" Type="http://schemas.openxmlformats.org/officeDocument/2006/relationships/hyperlink" Target="#'Th&#244;ng tin nh&#226;n s&#7921;'!A1"/><Relationship Id="rId15" Type="http://schemas.openxmlformats.org/officeDocument/2006/relationships/hyperlink" Target="#'T&#7847;ng b&#225;n h&#224;ng'!A1"/><Relationship Id="rId10" Type="http://schemas.openxmlformats.org/officeDocument/2006/relationships/hyperlink" Target="#FixDataPivot!A1"/><Relationship Id="rId4" Type="http://schemas.openxmlformats.org/officeDocument/2006/relationships/hyperlink" Target="#'Nh&#7853;t k&#253; &#273;&#224;o t&#7841;o'!A1"/><Relationship Id="rId9" Type="http://schemas.openxmlformats.org/officeDocument/2006/relationships/hyperlink" Target="#DSHoaDonTotal!A1"/><Relationship Id="rId14" Type="http://schemas.openxmlformats.org/officeDocument/2006/relationships/hyperlink" Target="#BCC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HoaDonTotal!A1"/><Relationship Id="rId13" Type="http://schemas.openxmlformats.org/officeDocument/2006/relationships/hyperlink" Target="#'Bo CSKH'!A1"/><Relationship Id="rId3" Type="http://schemas.openxmlformats.org/officeDocument/2006/relationships/hyperlink" Target="#'Danh s&#225;ch kh&#243;a h&#7885;c'!A1"/><Relationship Id="rId7" Type="http://schemas.openxmlformats.org/officeDocument/2006/relationships/hyperlink" Target="#'C&#7853;p nh&#7853;t chi ti&#7871;t'!A1"/><Relationship Id="rId12" Type="http://schemas.openxmlformats.org/officeDocument/2006/relationships/hyperlink" Target="#'Bo Thu ng&#226;n'!A1"/><Relationship Id="rId17" Type="http://schemas.openxmlformats.org/officeDocument/2006/relationships/hyperlink" Target="#CDS!A1"/><Relationship Id="rId2" Type="http://schemas.openxmlformats.org/officeDocument/2006/relationships/hyperlink" Target="#'&#272;&#225;nh gi&#225; nh&#226;n s&#7921;'!A1"/><Relationship Id="rId16" Type="http://schemas.openxmlformats.org/officeDocument/2006/relationships/hyperlink" Target="#'Doanh s&#7889;'!A1"/><Relationship Id="rId1" Type="http://schemas.openxmlformats.org/officeDocument/2006/relationships/hyperlink" Target="#Main!A1"/><Relationship Id="rId6" Type="http://schemas.openxmlformats.org/officeDocument/2006/relationships/hyperlink" Target="#'Ki&#7875;m so&#225;t h&#224;ng h&#243;a'!A1"/><Relationship Id="rId11" Type="http://schemas.openxmlformats.org/officeDocument/2006/relationships/hyperlink" Target="#FixDataVBA!A1"/><Relationship Id="rId5" Type="http://schemas.openxmlformats.org/officeDocument/2006/relationships/hyperlink" Target="#'Th&#244;ng tin nh&#226;n s&#7921;'!A1"/><Relationship Id="rId15" Type="http://schemas.openxmlformats.org/officeDocument/2006/relationships/hyperlink" Target="#'T&#7847;ng b&#225;n h&#224;ng'!A1"/><Relationship Id="rId10" Type="http://schemas.openxmlformats.org/officeDocument/2006/relationships/hyperlink" Target="#FixDataPivot!A1"/><Relationship Id="rId4" Type="http://schemas.openxmlformats.org/officeDocument/2006/relationships/hyperlink" Target="#'Nh&#7853;t k&#253; &#273;&#224;o t&#7841;o'!A1"/><Relationship Id="rId9" Type="http://schemas.openxmlformats.org/officeDocument/2006/relationships/hyperlink" Target="#DSHoaDonTotal!A1"/><Relationship Id="rId14" Type="http://schemas.openxmlformats.org/officeDocument/2006/relationships/hyperlink" Target="#BCC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HoaDonTotal!A1"/><Relationship Id="rId13" Type="http://schemas.openxmlformats.org/officeDocument/2006/relationships/hyperlink" Target="#'Bo CSKH'!A1"/><Relationship Id="rId3" Type="http://schemas.openxmlformats.org/officeDocument/2006/relationships/hyperlink" Target="#'Danh s&#225;ch kh&#243;a h&#7885;c'!A1"/><Relationship Id="rId7" Type="http://schemas.openxmlformats.org/officeDocument/2006/relationships/hyperlink" Target="#'C&#7853;p nh&#7853;t chi ti&#7871;t'!A1"/><Relationship Id="rId12" Type="http://schemas.openxmlformats.org/officeDocument/2006/relationships/hyperlink" Target="#'Bo Thu ng&#226;n'!A1"/><Relationship Id="rId17" Type="http://schemas.openxmlformats.org/officeDocument/2006/relationships/hyperlink" Target="#CDS!A1"/><Relationship Id="rId2" Type="http://schemas.openxmlformats.org/officeDocument/2006/relationships/hyperlink" Target="#'&#272;&#225;nh gi&#225; nh&#226;n s&#7921;'!A1"/><Relationship Id="rId16" Type="http://schemas.openxmlformats.org/officeDocument/2006/relationships/hyperlink" Target="#'Doanh s&#7889;'!A1"/><Relationship Id="rId1" Type="http://schemas.openxmlformats.org/officeDocument/2006/relationships/hyperlink" Target="#Main!A1"/><Relationship Id="rId6" Type="http://schemas.openxmlformats.org/officeDocument/2006/relationships/hyperlink" Target="#'Ki&#7875;m so&#225;t h&#224;ng h&#243;a'!A1"/><Relationship Id="rId11" Type="http://schemas.openxmlformats.org/officeDocument/2006/relationships/hyperlink" Target="#FixDataVBA!A1"/><Relationship Id="rId5" Type="http://schemas.openxmlformats.org/officeDocument/2006/relationships/hyperlink" Target="#'Th&#244;ng tin nh&#226;n s&#7921;'!A1"/><Relationship Id="rId15" Type="http://schemas.openxmlformats.org/officeDocument/2006/relationships/hyperlink" Target="#'T&#7847;ng b&#225;n h&#224;ng'!A1"/><Relationship Id="rId10" Type="http://schemas.openxmlformats.org/officeDocument/2006/relationships/hyperlink" Target="#FixDataPivot!A1"/><Relationship Id="rId4" Type="http://schemas.openxmlformats.org/officeDocument/2006/relationships/hyperlink" Target="#'Nh&#7853;t k&#253; &#273;&#224;o t&#7841;o'!A1"/><Relationship Id="rId9" Type="http://schemas.openxmlformats.org/officeDocument/2006/relationships/hyperlink" Target="#DSHoaDonTotal!A1"/><Relationship Id="rId14" Type="http://schemas.openxmlformats.org/officeDocument/2006/relationships/hyperlink" Target="#BCC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HoaDonTotal!A1"/><Relationship Id="rId13" Type="http://schemas.openxmlformats.org/officeDocument/2006/relationships/hyperlink" Target="#'Bo CSKH'!A1"/><Relationship Id="rId3" Type="http://schemas.openxmlformats.org/officeDocument/2006/relationships/hyperlink" Target="#'Danh s&#225;ch kh&#243;a h&#7885;c'!A1"/><Relationship Id="rId7" Type="http://schemas.openxmlformats.org/officeDocument/2006/relationships/hyperlink" Target="#'C&#7853;p nh&#7853;t chi ti&#7871;t'!A1"/><Relationship Id="rId12" Type="http://schemas.openxmlformats.org/officeDocument/2006/relationships/hyperlink" Target="#'Bo Thu ng&#226;n'!A1"/><Relationship Id="rId17" Type="http://schemas.openxmlformats.org/officeDocument/2006/relationships/hyperlink" Target="#CDS!A1"/><Relationship Id="rId2" Type="http://schemas.openxmlformats.org/officeDocument/2006/relationships/hyperlink" Target="#'&#272;&#225;nh gi&#225; nh&#226;n s&#7921;'!A1"/><Relationship Id="rId16" Type="http://schemas.openxmlformats.org/officeDocument/2006/relationships/hyperlink" Target="#'Doanh s&#7889;'!A1"/><Relationship Id="rId1" Type="http://schemas.openxmlformats.org/officeDocument/2006/relationships/hyperlink" Target="#Main!A1"/><Relationship Id="rId6" Type="http://schemas.openxmlformats.org/officeDocument/2006/relationships/hyperlink" Target="#'Ki&#7875;m so&#225;t h&#224;ng h&#243;a'!A1"/><Relationship Id="rId11" Type="http://schemas.openxmlformats.org/officeDocument/2006/relationships/hyperlink" Target="#FixDataVBA!A1"/><Relationship Id="rId5" Type="http://schemas.openxmlformats.org/officeDocument/2006/relationships/hyperlink" Target="#'Th&#244;ng tin nh&#226;n s&#7921;'!A1"/><Relationship Id="rId15" Type="http://schemas.openxmlformats.org/officeDocument/2006/relationships/hyperlink" Target="#'T&#7847;ng b&#225;n h&#224;ng'!A1"/><Relationship Id="rId10" Type="http://schemas.openxmlformats.org/officeDocument/2006/relationships/hyperlink" Target="#FixDataPivot!A1"/><Relationship Id="rId4" Type="http://schemas.openxmlformats.org/officeDocument/2006/relationships/hyperlink" Target="#'Nh&#7853;t k&#253; &#273;&#224;o t&#7841;o'!A1"/><Relationship Id="rId9" Type="http://schemas.openxmlformats.org/officeDocument/2006/relationships/hyperlink" Target="#DSHoaDonTotal!A1"/><Relationship Id="rId14" Type="http://schemas.openxmlformats.org/officeDocument/2006/relationships/hyperlink" Target="#BCC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HoaDonTotal!A1"/><Relationship Id="rId13" Type="http://schemas.openxmlformats.org/officeDocument/2006/relationships/hyperlink" Target="#'Bo CSKH'!A1"/><Relationship Id="rId3" Type="http://schemas.openxmlformats.org/officeDocument/2006/relationships/hyperlink" Target="#'Danh s&#225;ch kh&#243;a h&#7885;c'!A1"/><Relationship Id="rId7" Type="http://schemas.openxmlformats.org/officeDocument/2006/relationships/hyperlink" Target="#'C&#7853;p nh&#7853;t chi ti&#7871;t'!A1"/><Relationship Id="rId12" Type="http://schemas.openxmlformats.org/officeDocument/2006/relationships/hyperlink" Target="#'Bo Thu ng&#226;n'!A1"/><Relationship Id="rId17" Type="http://schemas.openxmlformats.org/officeDocument/2006/relationships/hyperlink" Target="#CDS!A1"/><Relationship Id="rId2" Type="http://schemas.openxmlformats.org/officeDocument/2006/relationships/hyperlink" Target="#'&#272;&#225;nh gi&#225; nh&#226;n s&#7921;'!A1"/><Relationship Id="rId16" Type="http://schemas.openxmlformats.org/officeDocument/2006/relationships/hyperlink" Target="#'Doanh s&#7889;'!A1"/><Relationship Id="rId1" Type="http://schemas.openxmlformats.org/officeDocument/2006/relationships/hyperlink" Target="#Main!A1"/><Relationship Id="rId6" Type="http://schemas.openxmlformats.org/officeDocument/2006/relationships/hyperlink" Target="#'Ki&#7875;m so&#225;t h&#224;ng h&#243;a'!A1"/><Relationship Id="rId11" Type="http://schemas.openxmlformats.org/officeDocument/2006/relationships/hyperlink" Target="#FixDataVBA!A1"/><Relationship Id="rId5" Type="http://schemas.openxmlformats.org/officeDocument/2006/relationships/hyperlink" Target="#'Th&#244;ng tin nh&#226;n s&#7921;'!A1"/><Relationship Id="rId15" Type="http://schemas.openxmlformats.org/officeDocument/2006/relationships/hyperlink" Target="#'T&#7847;ng b&#225;n h&#224;ng'!A1"/><Relationship Id="rId10" Type="http://schemas.openxmlformats.org/officeDocument/2006/relationships/hyperlink" Target="#FixDataPivot!A1"/><Relationship Id="rId4" Type="http://schemas.openxmlformats.org/officeDocument/2006/relationships/hyperlink" Target="#'Nh&#7853;t k&#253; &#273;&#224;o t&#7841;o'!A1"/><Relationship Id="rId9" Type="http://schemas.openxmlformats.org/officeDocument/2006/relationships/hyperlink" Target="#DSHoaDonTotal!A1"/><Relationship Id="rId14" Type="http://schemas.openxmlformats.org/officeDocument/2006/relationships/hyperlink" Target="#BCC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HoaDonTotal!A1"/><Relationship Id="rId13" Type="http://schemas.openxmlformats.org/officeDocument/2006/relationships/hyperlink" Target="#'Bo CSKH'!A1"/><Relationship Id="rId3" Type="http://schemas.openxmlformats.org/officeDocument/2006/relationships/hyperlink" Target="#'Danh s&#225;ch kh&#243;a h&#7885;c'!A1"/><Relationship Id="rId7" Type="http://schemas.openxmlformats.org/officeDocument/2006/relationships/hyperlink" Target="#'C&#7853;p nh&#7853;t chi ti&#7871;t'!A1"/><Relationship Id="rId12" Type="http://schemas.openxmlformats.org/officeDocument/2006/relationships/hyperlink" Target="#'Bo Thu ng&#226;n'!A1"/><Relationship Id="rId17" Type="http://schemas.openxmlformats.org/officeDocument/2006/relationships/hyperlink" Target="#CDS!A1"/><Relationship Id="rId2" Type="http://schemas.openxmlformats.org/officeDocument/2006/relationships/hyperlink" Target="#'&#272;&#225;nh gi&#225; nh&#226;n s&#7921;'!A1"/><Relationship Id="rId16" Type="http://schemas.openxmlformats.org/officeDocument/2006/relationships/hyperlink" Target="#'Doanh s&#7889;'!A1"/><Relationship Id="rId1" Type="http://schemas.openxmlformats.org/officeDocument/2006/relationships/hyperlink" Target="#Main!A1"/><Relationship Id="rId6" Type="http://schemas.openxmlformats.org/officeDocument/2006/relationships/hyperlink" Target="#'Ki&#7875;m so&#225;t h&#224;ng h&#243;a'!A1"/><Relationship Id="rId11" Type="http://schemas.openxmlformats.org/officeDocument/2006/relationships/hyperlink" Target="#FixDataVBA!A1"/><Relationship Id="rId5" Type="http://schemas.openxmlformats.org/officeDocument/2006/relationships/hyperlink" Target="#'Th&#244;ng tin nh&#226;n s&#7921;'!A1"/><Relationship Id="rId15" Type="http://schemas.openxmlformats.org/officeDocument/2006/relationships/hyperlink" Target="#'T&#7847;ng b&#225;n h&#224;ng'!A1"/><Relationship Id="rId10" Type="http://schemas.openxmlformats.org/officeDocument/2006/relationships/hyperlink" Target="#FixDataPivot!A1"/><Relationship Id="rId4" Type="http://schemas.openxmlformats.org/officeDocument/2006/relationships/hyperlink" Target="#'Nh&#7853;t k&#253; &#273;&#224;o t&#7841;o'!A1"/><Relationship Id="rId9" Type="http://schemas.openxmlformats.org/officeDocument/2006/relationships/hyperlink" Target="#DSHoaDonTotal!A1"/><Relationship Id="rId14" Type="http://schemas.openxmlformats.org/officeDocument/2006/relationships/hyperlink" Target="#BCC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HoaDonTotal!A1"/><Relationship Id="rId13" Type="http://schemas.openxmlformats.org/officeDocument/2006/relationships/hyperlink" Target="#'Bo CSKH'!A1"/><Relationship Id="rId3" Type="http://schemas.openxmlformats.org/officeDocument/2006/relationships/hyperlink" Target="#'Danh s&#225;ch kh&#243;a h&#7885;c'!A1"/><Relationship Id="rId7" Type="http://schemas.openxmlformats.org/officeDocument/2006/relationships/hyperlink" Target="#'C&#7853;p nh&#7853;t chi ti&#7871;t'!A1"/><Relationship Id="rId12" Type="http://schemas.openxmlformats.org/officeDocument/2006/relationships/hyperlink" Target="#'Bo Thu ng&#226;n'!A1"/><Relationship Id="rId17" Type="http://schemas.openxmlformats.org/officeDocument/2006/relationships/hyperlink" Target="#CDS!A1"/><Relationship Id="rId2" Type="http://schemas.openxmlformats.org/officeDocument/2006/relationships/hyperlink" Target="#'&#272;&#225;nh gi&#225; nh&#226;n s&#7921;'!A1"/><Relationship Id="rId16" Type="http://schemas.openxmlformats.org/officeDocument/2006/relationships/hyperlink" Target="#'Doanh s&#7889;'!A1"/><Relationship Id="rId1" Type="http://schemas.openxmlformats.org/officeDocument/2006/relationships/hyperlink" Target="#Main!A1"/><Relationship Id="rId6" Type="http://schemas.openxmlformats.org/officeDocument/2006/relationships/hyperlink" Target="#'Ki&#7875;m so&#225;t h&#224;ng h&#243;a'!A1"/><Relationship Id="rId11" Type="http://schemas.openxmlformats.org/officeDocument/2006/relationships/hyperlink" Target="#FixDataVBA!A1"/><Relationship Id="rId5" Type="http://schemas.openxmlformats.org/officeDocument/2006/relationships/hyperlink" Target="#'Th&#244;ng tin nh&#226;n s&#7921;'!A1"/><Relationship Id="rId15" Type="http://schemas.openxmlformats.org/officeDocument/2006/relationships/hyperlink" Target="#'T&#7847;ng b&#225;n h&#224;ng'!A1"/><Relationship Id="rId10" Type="http://schemas.openxmlformats.org/officeDocument/2006/relationships/hyperlink" Target="#FixDataPivot!A1"/><Relationship Id="rId4" Type="http://schemas.openxmlformats.org/officeDocument/2006/relationships/hyperlink" Target="#'Nh&#7853;t k&#253; &#273;&#224;o t&#7841;o'!A1"/><Relationship Id="rId9" Type="http://schemas.openxmlformats.org/officeDocument/2006/relationships/hyperlink" Target="#DSHoaDonTotal!A1"/><Relationship Id="rId14" Type="http://schemas.openxmlformats.org/officeDocument/2006/relationships/hyperlink" Target="#BCC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5</xdr:row>
      <xdr:rowOff>15240</xdr:rowOff>
    </xdr:from>
    <xdr:to>
      <xdr:col>4</xdr:col>
      <xdr:colOff>320040</xdr:colOff>
      <xdr:row>15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9" name="Chart 28">
              <a:extLst>
                <a:ext uri="{FF2B5EF4-FFF2-40B4-BE49-F238E27FC236}">
                  <a16:creationId xmlns:a16="http://schemas.microsoft.com/office/drawing/2014/main" id="{2107BCAB-25FF-40F3-A706-A575326DE4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41220" y="1472565"/>
              <a:ext cx="2636520" cy="20421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vi-V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438150</xdr:colOff>
      <xdr:row>5</xdr:row>
      <xdr:rowOff>19050</xdr:rowOff>
    </xdr:from>
    <xdr:to>
      <xdr:col>10</xdr:col>
      <xdr:colOff>2314575</xdr:colOff>
      <xdr:row>16</xdr:row>
      <xdr:rowOff>9525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94815B48-2D9F-46DB-BF25-E24B9708F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133349</xdr:colOff>
      <xdr:row>8</xdr:row>
      <xdr:rowOff>152400</xdr:rowOff>
    </xdr:from>
    <xdr:to>
      <xdr:col>15</xdr:col>
      <xdr:colOff>809624</xdr:colOff>
      <xdr:row>12</xdr:row>
      <xdr:rowOff>28575</xdr:rowOff>
    </xdr:to>
    <xdr:pic macro="[0]!advan_filter">
      <xdr:nvPicPr>
        <xdr:cNvPr id="3" name="Graphic 2" descr="Magnifying glass">
          <a:extLst>
            <a:ext uri="{FF2B5EF4-FFF2-40B4-BE49-F238E27FC236}">
              <a16:creationId xmlns:a16="http://schemas.microsoft.com/office/drawing/2014/main" id="{1D36F11E-1E49-45DC-A52C-378A56041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287749" y="2181225"/>
          <a:ext cx="676275" cy="676275"/>
        </a:xfrm>
        <a:prstGeom prst="rect">
          <a:avLst/>
        </a:prstGeom>
      </xdr:spPr>
    </xdr:pic>
    <xdr:clientData/>
  </xdr:twoCellAnchor>
  <xdr:twoCellAnchor>
    <xdr:from>
      <xdr:col>7</xdr:col>
      <xdr:colOff>171450</xdr:colOff>
      <xdr:row>16</xdr:row>
      <xdr:rowOff>123825</xdr:rowOff>
    </xdr:from>
    <xdr:to>
      <xdr:col>10</xdr:col>
      <xdr:colOff>2324100</xdr:colOff>
      <xdr:row>31</xdr:row>
      <xdr:rowOff>9525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B35A2929-38EE-4FC3-87E3-EBA8C36670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956309</xdr:colOff>
      <xdr:row>0</xdr:row>
      <xdr:rowOff>243840</xdr:rowOff>
    </xdr:from>
    <xdr:to>
      <xdr:col>13</xdr:col>
      <xdr:colOff>615695</xdr:colOff>
      <xdr:row>2</xdr:row>
      <xdr:rowOff>34671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4062709" y="243840"/>
          <a:ext cx="830961" cy="667131"/>
          <a:chOff x="3261360" y="708660"/>
          <a:chExt cx="859536" cy="676656"/>
        </a:xfrm>
      </xdr:grpSpPr>
      <xdr:sp macro="[0]!ShowHideDatamenu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3261360" y="708660"/>
            <a:ext cx="859536" cy="676656"/>
          </a:xfrm>
          <a:prstGeom prst="rect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32" name="Graphic 3" descr="Upward trend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3496818" y="834390"/>
            <a:ext cx="388620" cy="388620"/>
            <a:chOff x="3496818" y="834390"/>
            <a:chExt cx="388620" cy="388620"/>
          </a:xfrm>
        </xdr:grpSpPr>
        <xdr:sp macro="[0]!ShowHideDatamenu" textlink="">
          <xdr:nvSpPr>
            <xdr:cNvPr id="33" name="Freeform: Shape 32">
              <a:extLst>
                <a:ext uri="{FF2B5EF4-FFF2-40B4-BE49-F238E27FC236}">
                  <a16:creationId xmlns:a16="http://schemas.microsoft.com/office/drawing/2014/main" id="{71D5117D-F5B6-4214-815B-7BFF9AE849E0}"/>
                </a:ext>
              </a:extLst>
            </xdr:cNvPr>
            <xdr:cNvSpPr/>
          </xdr:nvSpPr>
          <xdr:spPr>
            <a:xfrm>
              <a:off x="3496818" y="834390"/>
              <a:ext cx="388620" cy="388620"/>
            </a:xfrm>
            <a:custGeom>
              <a:avLst/>
              <a:gdLst>
                <a:gd name="connsiteX0" fmla="*/ 34290 w 388620"/>
                <a:gd name="connsiteY0" fmla="*/ 0 h 388620"/>
                <a:gd name="connsiteX1" fmla="*/ 0 w 388620"/>
                <a:gd name="connsiteY1" fmla="*/ 0 h 388620"/>
                <a:gd name="connsiteX2" fmla="*/ 0 w 388620"/>
                <a:gd name="connsiteY2" fmla="*/ 388620 h 388620"/>
                <a:gd name="connsiteX3" fmla="*/ 388620 w 388620"/>
                <a:gd name="connsiteY3" fmla="*/ 388620 h 388620"/>
                <a:gd name="connsiteX4" fmla="*/ 388620 w 388620"/>
                <a:gd name="connsiteY4" fmla="*/ 354330 h 388620"/>
                <a:gd name="connsiteX5" fmla="*/ 34290 w 388620"/>
                <a:gd name="connsiteY5" fmla="*/ 354330 h 3886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388620" h="388620">
                  <a:moveTo>
                    <a:pt x="34290" y="0"/>
                  </a:moveTo>
                  <a:lnTo>
                    <a:pt x="0" y="0"/>
                  </a:lnTo>
                  <a:lnTo>
                    <a:pt x="0" y="388620"/>
                  </a:lnTo>
                  <a:lnTo>
                    <a:pt x="388620" y="388620"/>
                  </a:lnTo>
                  <a:lnTo>
                    <a:pt x="388620" y="354330"/>
                  </a:lnTo>
                  <a:lnTo>
                    <a:pt x="34290" y="35433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  <xdr:sp macro="[0]!ShowHideDatamenu" textlink="">
          <xdr:nvSpPr>
            <xdr:cNvPr id="42" name="Freeform: Shape 41">
              <a:extLst>
                <a:ext uri="{FF2B5EF4-FFF2-40B4-BE49-F238E27FC236}">
                  <a16:creationId xmlns:a16="http://schemas.microsoft.com/office/drawing/2014/main" id="{042ABD3E-5081-4F5F-AEA2-F55C4706C76C}"/>
                </a:ext>
              </a:extLst>
            </xdr:cNvPr>
            <xdr:cNvSpPr/>
          </xdr:nvSpPr>
          <xdr:spPr>
            <a:xfrm>
              <a:off x="3553396" y="931545"/>
              <a:ext cx="332041" cy="194881"/>
            </a:xfrm>
            <a:custGeom>
              <a:avLst/>
              <a:gdLst>
                <a:gd name="connsiteX0" fmla="*/ 240602 w 332041"/>
                <a:gd name="connsiteY0" fmla="*/ 0 h 194881"/>
                <a:gd name="connsiteX1" fmla="*/ 274320 w 332041"/>
                <a:gd name="connsiteY1" fmla="*/ 33719 h 194881"/>
                <a:gd name="connsiteX2" fmla="*/ 229172 w 332041"/>
                <a:gd name="connsiteY2" fmla="*/ 78867 h 194881"/>
                <a:gd name="connsiteX3" fmla="*/ 194882 w 332041"/>
                <a:gd name="connsiteY3" fmla="*/ 44577 h 194881"/>
                <a:gd name="connsiteX4" fmla="*/ 137732 w 332041"/>
                <a:gd name="connsiteY4" fmla="*/ 101727 h 194881"/>
                <a:gd name="connsiteX5" fmla="*/ 103442 w 332041"/>
                <a:gd name="connsiteY5" fmla="*/ 67437 h 194881"/>
                <a:gd name="connsiteX6" fmla="*/ 0 w 332041"/>
                <a:gd name="connsiteY6" fmla="*/ 170879 h 194881"/>
                <a:gd name="connsiteX7" fmla="*/ 24003 w 332041"/>
                <a:gd name="connsiteY7" fmla="*/ 194881 h 194881"/>
                <a:gd name="connsiteX8" fmla="*/ 103442 w 332041"/>
                <a:gd name="connsiteY8" fmla="*/ 115443 h 194881"/>
                <a:gd name="connsiteX9" fmla="*/ 137732 w 332041"/>
                <a:gd name="connsiteY9" fmla="*/ 149733 h 194881"/>
                <a:gd name="connsiteX10" fmla="*/ 194882 w 332041"/>
                <a:gd name="connsiteY10" fmla="*/ 92583 h 194881"/>
                <a:gd name="connsiteX11" fmla="*/ 229172 w 332041"/>
                <a:gd name="connsiteY11" fmla="*/ 126873 h 194881"/>
                <a:gd name="connsiteX12" fmla="*/ 298323 w 332041"/>
                <a:gd name="connsiteY12" fmla="*/ 57721 h 194881"/>
                <a:gd name="connsiteX13" fmla="*/ 332042 w 332041"/>
                <a:gd name="connsiteY13" fmla="*/ 91440 h 194881"/>
                <a:gd name="connsiteX14" fmla="*/ 332042 w 332041"/>
                <a:gd name="connsiteY14" fmla="*/ 0 h 1948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332041" h="194881">
                  <a:moveTo>
                    <a:pt x="240602" y="0"/>
                  </a:moveTo>
                  <a:lnTo>
                    <a:pt x="274320" y="33719"/>
                  </a:lnTo>
                  <a:lnTo>
                    <a:pt x="229172" y="78867"/>
                  </a:lnTo>
                  <a:lnTo>
                    <a:pt x="194882" y="44577"/>
                  </a:lnTo>
                  <a:lnTo>
                    <a:pt x="137732" y="101727"/>
                  </a:lnTo>
                  <a:lnTo>
                    <a:pt x="103442" y="67437"/>
                  </a:lnTo>
                  <a:lnTo>
                    <a:pt x="0" y="170879"/>
                  </a:lnTo>
                  <a:lnTo>
                    <a:pt x="24003" y="194881"/>
                  </a:lnTo>
                  <a:lnTo>
                    <a:pt x="103442" y="115443"/>
                  </a:lnTo>
                  <a:lnTo>
                    <a:pt x="137732" y="149733"/>
                  </a:lnTo>
                  <a:lnTo>
                    <a:pt x="194882" y="92583"/>
                  </a:lnTo>
                  <a:lnTo>
                    <a:pt x="229172" y="126873"/>
                  </a:lnTo>
                  <a:lnTo>
                    <a:pt x="298323" y="57721"/>
                  </a:lnTo>
                  <a:lnTo>
                    <a:pt x="332042" y="91440"/>
                  </a:lnTo>
                  <a:lnTo>
                    <a:pt x="332042" y="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</xdr:grpSp>
    </xdr:grpSp>
    <xdr:clientData/>
  </xdr:twoCellAnchor>
  <xdr:twoCellAnchor editAs="oneCell">
    <xdr:from>
      <xdr:col>0</xdr:col>
      <xdr:colOff>28575</xdr:colOff>
      <xdr:row>0</xdr:row>
      <xdr:rowOff>76200</xdr:rowOff>
    </xdr:from>
    <xdr:to>
      <xdr:col>15</xdr:col>
      <xdr:colOff>1143000</xdr:colOff>
      <xdr:row>2</xdr:row>
      <xdr:rowOff>95250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C8E2F99-5DF6-4C75-9845-03FC64DA1662}"/>
            </a:ext>
          </a:extLst>
        </xdr:cNvPr>
        <xdr:cNvSpPr/>
      </xdr:nvSpPr>
      <xdr:spPr>
        <a:xfrm>
          <a:off x="28575" y="76200"/>
          <a:ext cx="17468850" cy="895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>
              <a:solidFill>
                <a:schemeClr val="tx1"/>
              </a:solidFill>
            </a:rPr>
            <a:t>OPERATION SYSTEM</a:t>
          </a:r>
          <a:endParaRPr lang="en-US" sz="2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57149</xdr:colOff>
      <xdr:row>0</xdr:row>
      <xdr:rowOff>95250</xdr:rowOff>
    </xdr:from>
    <xdr:to>
      <xdr:col>0</xdr:col>
      <xdr:colOff>788669</xdr:colOff>
      <xdr:row>1</xdr:row>
      <xdr:rowOff>394335</xdr:rowOff>
    </xdr:to>
    <xdr:grpSp>
      <xdr:nvGrpSpPr>
        <xdr:cNvPr id="5" name="Graphic 37" descr="Home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57149" y="95250"/>
          <a:ext cx="731520" cy="737235"/>
          <a:chOff x="57150" y="628650"/>
          <a:chExt cx="731520" cy="737235"/>
        </a:xfrm>
      </xdr:grpSpPr>
      <xdr:sp macro="" textlink="">
        <xdr:nvSpPr>
          <xdr:cNvPr id="6" name="Freeform: Shape 5">
            <a:extLst>
              <a:ext uri="{FF2B5EF4-FFF2-40B4-BE49-F238E27FC236}">
                <a16:creationId xmlns:a16="http://schemas.microsoft.com/office/drawing/2014/main" id="{371FB5DA-2CB6-4FB7-A47C-69A2A02329B9}"/>
              </a:ext>
            </a:extLst>
          </xdr:cNvPr>
          <xdr:cNvSpPr/>
        </xdr:nvSpPr>
        <xdr:spPr>
          <a:xfrm>
            <a:off x="102870" y="720804"/>
            <a:ext cx="640080" cy="336363"/>
          </a:xfrm>
          <a:custGeom>
            <a:avLst/>
            <a:gdLst>
              <a:gd name="connsiteX0" fmla="*/ 320040 w 640080"/>
              <a:gd name="connsiteY0" fmla="*/ 0 h 336363"/>
              <a:gd name="connsiteX1" fmla="*/ 320040 w 640080"/>
              <a:gd name="connsiteY1" fmla="*/ 0 h 336363"/>
              <a:gd name="connsiteX2" fmla="*/ 0 w 640080"/>
              <a:gd name="connsiteY2" fmla="*/ 307181 h 336363"/>
              <a:gd name="connsiteX3" fmla="*/ 34290 w 640080"/>
              <a:gd name="connsiteY3" fmla="*/ 336363 h 336363"/>
              <a:gd name="connsiteX4" fmla="*/ 320040 w 640080"/>
              <a:gd name="connsiteY4" fmla="*/ 62972 h 336363"/>
              <a:gd name="connsiteX5" fmla="*/ 320040 w 640080"/>
              <a:gd name="connsiteY5" fmla="*/ 62972 h 336363"/>
              <a:gd name="connsiteX6" fmla="*/ 605790 w 640080"/>
              <a:gd name="connsiteY6" fmla="*/ 336363 h 336363"/>
              <a:gd name="connsiteX7" fmla="*/ 640080 w 640080"/>
              <a:gd name="connsiteY7" fmla="*/ 307181 h 3363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640080" h="336363">
                <a:moveTo>
                  <a:pt x="320040" y="0"/>
                </a:moveTo>
                <a:lnTo>
                  <a:pt x="320040" y="0"/>
                </a:lnTo>
                <a:lnTo>
                  <a:pt x="0" y="307181"/>
                </a:lnTo>
                <a:lnTo>
                  <a:pt x="34290" y="336363"/>
                </a:lnTo>
                <a:lnTo>
                  <a:pt x="320040" y="62972"/>
                </a:lnTo>
                <a:lnTo>
                  <a:pt x="320040" y="62972"/>
                </a:lnTo>
                <a:lnTo>
                  <a:pt x="605790" y="336363"/>
                </a:lnTo>
                <a:lnTo>
                  <a:pt x="640080" y="307181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  <xdr:sp macro="" textlink="">
        <xdr:nvSpPr>
          <xdr:cNvPr id="7" name="Freeform: Shape 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DB567DB-37A4-4BB6-AC3D-23BAEC20C735}"/>
              </a:ext>
            </a:extLst>
          </xdr:cNvPr>
          <xdr:cNvSpPr/>
        </xdr:nvSpPr>
        <xdr:spPr>
          <a:xfrm>
            <a:off x="194310" y="826781"/>
            <a:ext cx="457200" cy="446948"/>
          </a:xfrm>
          <a:custGeom>
            <a:avLst/>
            <a:gdLst>
              <a:gd name="connsiteX0" fmla="*/ 0 w 457200"/>
              <a:gd name="connsiteY0" fmla="*/ 218867 h 446948"/>
              <a:gd name="connsiteX1" fmla="*/ 0 w 457200"/>
              <a:gd name="connsiteY1" fmla="*/ 446949 h 446948"/>
              <a:gd name="connsiteX2" fmla="*/ 182880 w 457200"/>
              <a:gd name="connsiteY2" fmla="*/ 446949 h 446948"/>
              <a:gd name="connsiteX3" fmla="*/ 182880 w 457200"/>
              <a:gd name="connsiteY3" fmla="*/ 254960 h 446948"/>
              <a:gd name="connsiteX4" fmla="*/ 274320 w 457200"/>
              <a:gd name="connsiteY4" fmla="*/ 254960 h 446948"/>
              <a:gd name="connsiteX5" fmla="*/ 274320 w 457200"/>
              <a:gd name="connsiteY5" fmla="*/ 446949 h 446948"/>
              <a:gd name="connsiteX6" fmla="*/ 457200 w 457200"/>
              <a:gd name="connsiteY6" fmla="*/ 446949 h 446948"/>
              <a:gd name="connsiteX7" fmla="*/ 457200 w 457200"/>
              <a:gd name="connsiteY7" fmla="*/ 218867 h 446948"/>
              <a:gd name="connsiteX8" fmla="*/ 228600 w 457200"/>
              <a:gd name="connsiteY8" fmla="*/ 0 h 446948"/>
              <a:gd name="connsiteX9" fmla="*/ 0 w 457200"/>
              <a:gd name="connsiteY9" fmla="*/ 218867 h 4469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57200" h="446948">
                <a:moveTo>
                  <a:pt x="0" y="218867"/>
                </a:moveTo>
                <a:lnTo>
                  <a:pt x="0" y="446949"/>
                </a:lnTo>
                <a:lnTo>
                  <a:pt x="182880" y="446949"/>
                </a:lnTo>
                <a:lnTo>
                  <a:pt x="182880" y="254960"/>
                </a:lnTo>
                <a:lnTo>
                  <a:pt x="274320" y="254960"/>
                </a:lnTo>
                <a:lnTo>
                  <a:pt x="274320" y="446949"/>
                </a:lnTo>
                <a:lnTo>
                  <a:pt x="457200" y="446949"/>
                </a:lnTo>
                <a:lnTo>
                  <a:pt x="457200" y="218867"/>
                </a:lnTo>
                <a:lnTo>
                  <a:pt x="228600" y="0"/>
                </a:lnTo>
                <a:lnTo>
                  <a:pt x="0" y="218867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</xdr:grpSp>
    <xdr:clientData/>
  </xdr:twoCellAnchor>
  <xdr:twoCellAnchor>
    <xdr:from>
      <xdr:col>13</xdr:col>
      <xdr:colOff>828675</xdr:colOff>
      <xdr:row>2</xdr:row>
      <xdr:rowOff>66675</xdr:rowOff>
    </xdr:from>
    <xdr:to>
      <xdr:col>14</xdr:col>
      <xdr:colOff>950595</xdr:colOff>
      <xdr:row>7</xdr:row>
      <xdr:rowOff>161926</xdr:rowOff>
    </xdr:to>
    <xdr:grpSp>
      <xdr:nvGrpSpPr>
        <xdr:cNvPr id="69" name="Daotaogr" hidden="1">
          <a:extLst>
            <a:ext uri="{FF2B5EF4-FFF2-40B4-BE49-F238E27FC236}">
              <a16:creationId xmlns:a16="http://schemas.microsoft.com/office/drawing/2014/main" id="{AFB5880C-9F67-463E-801F-362CA4D9E24A}"/>
            </a:ext>
          </a:extLst>
        </xdr:cNvPr>
        <xdr:cNvGrpSpPr/>
      </xdr:nvGrpSpPr>
      <xdr:grpSpPr>
        <a:xfrm>
          <a:off x="15106650" y="942975"/>
          <a:ext cx="1188720" cy="1057276"/>
          <a:chOff x="12639675" y="923925"/>
          <a:chExt cx="751205" cy="1057276"/>
        </a:xfrm>
      </xdr:grpSpPr>
      <xdr:sp macro="" textlink="">
        <xdr:nvSpPr>
          <xdr:cNvPr id="74" name="Rectangle 73" hidden="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6AB19DB-A0F4-4FD1-8947-11618694F3E2}"/>
              </a:ext>
            </a:extLst>
          </xdr:cNvPr>
          <xdr:cNvSpPr/>
        </xdr:nvSpPr>
        <xdr:spPr>
          <a:xfrm>
            <a:off x="12639675" y="9239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Đánh</a:t>
            </a:r>
            <a:r>
              <a:rPr lang="en-US" sz="1100" baseline="0"/>
              <a:t> giá nhân sự</a:t>
            </a:r>
            <a:endParaRPr lang="en-US" sz="1100"/>
          </a:p>
        </xdr:txBody>
      </xdr:sp>
      <xdr:sp macro="" textlink="">
        <xdr:nvSpPr>
          <xdr:cNvPr id="75" name="Rectangle 74" hidden="1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9AC16ED-F6CD-40F0-B37E-1BB688D85ADB}"/>
              </a:ext>
            </a:extLst>
          </xdr:cNvPr>
          <xdr:cNvSpPr/>
        </xdr:nvSpPr>
        <xdr:spPr>
          <a:xfrm>
            <a:off x="12639675" y="11906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/>
              <a:t>Danh sách</a:t>
            </a:r>
            <a:r>
              <a:rPr lang="en-US" sz="1000" baseline="0"/>
              <a:t> khóa học</a:t>
            </a:r>
            <a:endParaRPr lang="vi-VN" sz="1000"/>
          </a:p>
        </xdr:txBody>
      </xdr:sp>
      <xdr:sp macro="" textlink="">
        <xdr:nvSpPr>
          <xdr:cNvPr id="76" name="Rectangle 75" hidden="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523071BD-0AED-4722-BD87-33A9A1F9B561}"/>
              </a:ext>
            </a:extLst>
          </xdr:cNvPr>
          <xdr:cNvSpPr/>
        </xdr:nvSpPr>
        <xdr:spPr>
          <a:xfrm>
            <a:off x="12639675" y="14573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Nhật</a:t>
            </a:r>
            <a:r>
              <a:rPr lang="en-US" sz="1100" baseline="0"/>
              <a:t> ký đào tạo</a:t>
            </a:r>
            <a:endParaRPr lang="vi-VN" sz="1100"/>
          </a:p>
        </xdr:txBody>
      </xdr:sp>
      <xdr:sp macro="" textlink="">
        <xdr:nvSpPr>
          <xdr:cNvPr id="77" name="Rectangle 76" hidden="1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D880163E-45B5-442B-9FFC-F8B500378487}"/>
              </a:ext>
            </a:extLst>
          </xdr:cNvPr>
          <xdr:cNvSpPr/>
        </xdr:nvSpPr>
        <xdr:spPr>
          <a:xfrm>
            <a:off x="12639675" y="17240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Thông</a:t>
            </a:r>
            <a:r>
              <a:rPr lang="en-US" sz="1100" baseline="0"/>
              <a:t> tin nhân sự</a:t>
            </a:r>
            <a:endParaRPr lang="vi-VN" sz="1100"/>
          </a:p>
        </xdr:txBody>
      </xdr:sp>
    </xdr:grpSp>
    <xdr:clientData/>
  </xdr:twoCellAnchor>
  <xdr:twoCellAnchor editAs="oneCell">
    <xdr:from>
      <xdr:col>11</xdr:col>
      <xdr:colOff>504825</xdr:colOff>
      <xdr:row>2</xdr:row>
      <xdr:rowOff>66675</xdr:rowOff>
    </xdr:from>
    <xdr:to>
      <xdr:col>12</xdr:col>
      <xdr:colOff>731520</xdr:colOff>
      <xdr:row>3</xdr:row>
      <xdr:rowOff>133351</xdr:rowOff>
    </xdr:to>
    <xdr:sp macro="" textlink="">
      <xdr:nvSpPr>
        <xdr:cNvPr id="82" name="Nhansugr" hidden="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3EDCD4E-23DB-4144-8A5A-D30463CADC92}"/>
            </a:ext>
          </a:extLst>
        </xdr:cNvPr>
        <xdr:cNvSpPr/>
      </xdr:nvSpPr>
      <xdr:spPr>
        <a:xfrm>
          <a:off x="12649200" y="9429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twoCellAnchor>
  <xdr:twoCellAnchor editAs="oneCell">
    <xdr:from>
      <xdr:col>14</xdr:col>
      <xdr:colOff>981075</xdr:colOff>
      <xdr:row>2</xdr:row>
      <xdr:rowOff>66675</xdr:rowOff>
    </xdr:from>
    <xdr:to>
      <xdr:col>16</xdr:col>
      <xdr:colOff>7620</xdr:colOff>
      <xdr:row>3</xdr:row>
      <xdr:rowOff>133351</xdr:rowOff>
    </xdr:to>
    <xdr:sp macro="" textlink="">
      <xdr:nvSpPr>
        <xdr:cNvPr id="87" name="Hanghoagr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DC3C402-ED9F-4E67-80D3-B8AF281548A7}"/>
            </a:ext>
          </a:extLst>
        </xdr:cNvPr>
        <xdr:cNvSpPr/>
      </xdr:nvSpPr>
      <xdr:spPr>
        <a:xfrm>
          <a:off x="16325850" y="9429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twoCellAnchor>
  <xdr:twoCellAnchor editAs="oneCell">
    <xdr:from>
      <xdr:col>12</xdr:col>
      <xdr:colOff>771524</xdr:colOff>
      <xdr:row>2</xdr:row>
      <xdr:rowOff>66675</xdr:rowOff>
    </xdr:from>
    <xdr:to>
      <xdr:col>13</xdr:col>
      <xdr:colOff>788669</xdr:colOff>
      <xdr:row>17</xdr:row>
      <xdr:rowOff>9526</xdr:rowOff>
    </xdr:to>
    <xdr:grpSp>
      <xdr:nvGrpSpPr>
        <xdr:cNvPr id="80" name="Datagrr" hidden="1">
          <a:extLst>
            <a:ext uri="{FF2B5EF4-FFF2-40B4-BE49-F238E27FC236}">
              <a16:creationId xmlns:a16="http://schemas.microsoft.com/office/drawing/2014/main" id="{FC65B843-EF90-4A27-B6B7-661CDEAB7787}"/>
            </a:ext>
          </a:extLst>
        </xdr:cNvPr>
        <xdr:cNvGrpSpPr/>
      </xdr:nvGrpSpPr>
      <xdr:grpSpPr>
        <a:xfrm>
          <a:off x="13877924" y="942975"/>
          <a:ext cx="1188720" cy="2895601"/>
          <a:chOff x="13877924" y="942975"/>
          <a:chExt cx="1188720" cy="2895601"/>
        </a:xfrm>
      </xdr:grpSpPr>
      <xdr:grpSp>
        <xdr:nvGrpSpPr>
          <xdr:cNvPr id="51" name="Datagr" hidden="1">
            <a:extLst>
              <a:ext uri="{FF2B5EF4-FFF2-40B4-BE49-F238E27FC236}">
                <a16:creationId xmlns:a16="http://schemas.microsoft.com/office/drawing/2014/main" id="{6F561C09-174E-4E9E-8593-6428DC007167}"/>
              </a:ext>
            </a:extLst>
          </xdr:cNvPr>
          <xdr:cNvGrpSpPr/>
        </xdr:nvGrpSpPr>
        <xdr:grpSpPr>
          <a:xfrm>
            <a:off x="13877924" y="942975"/>
            <a:ext cx="1188720" cy="2895601"/>
            <a:chOff x="13877925" y="942975"/>
            <a:chExt cx="866775" cy="2895601"/>
          </a:xfrm>
        </xdr:grpSpPr>
        <xdr:sp macro="" textlink="">
          <xdr:nvSpPr>
            <xdr:cNvPr id="45" name="Rectangle 44" hidden="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CA8EA271-998C-48B8-A411-906775FD82CE}"/>
                </a:ext>
              </a:extLst>
            </xdr:cNvPr>
            <xdr:cNvSpPr/>
          </xdr:nvSpPr>
          <xdr:spPr>
            <a:xfrm>
              <a:off x="13877925" y="3581400"/>
              <a:ext cx="866775" cy="257176"/>
            </a:xfrm>
            <a:prstGeom prst="rect">
              <a:avLst/>
            </a:prstGeom>
            <a:solidFill>
              <a:schemeClr val="accent1">
                <a:alpha val="90000"/>
              </a:schemeClr>
            </a:solidFill>
            <a:ln w="31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Cập</a:t>
              </a:r>
              <a:r>
                <a:rPr lang="en-US" sz="1100" baseline="0"/>
                <a:t> nhật chi tiết</a:t>
              </a:r>
              <a:endParaRPr lang="vi-VN" sz="1100"/>
            </a:p>
          </xdr:txBody>
        </xdr:sp>
        <xdr:grpSp>
          <xdr:nvGrpSpPr>
            <xdr:cNvPr id="44" name="Group 43" hidden="1">
              <a:extLst>
                <a:ext uri="{FF2B5EF4-FFF2-40B4-BE49-F238E27FC236}">
                  <a16:creationId xmlns:a16="http://schemas.microsoft.com/office/drawing/2014/main" id="{50594A6A-F6A8-4A9E-8028-0A1648031F68}"/>
                </a:ext>
              </a:extLst>
            </xdr:cNvPr>
            <xdr:cNvGrpSpPr/>
          </xdr:nvGrpSpPr>
          <xdr:grpSpPr>
            <a:xfrm>
              <a:off x="13877925" y="942975"/>
              <a:ext cx="866775" cy="2628901"/>
              <a:chOff x="13877925" y="942975"/>
              <a:chExt cx="866775" cy="2628901"/>
            </a:xfrm>
          </xdr:grpSpPr>
          <xdr:grpSp>
            <xdr:nvGrpSpPr>
              <xdr:cNvPr id="31" name="Data_gr" hidden="1">
                <a:extLst>
                  <a:ext uri="{FF2B5EF4-FFF2-40B4-BE49-F238E27FC236}">
                    <a16:creationId xmlns:a16="http://schemas.microsoft.com/office/drawing/2014/main" id="{46B06BAE-6678-4311-9808-AFFCB9CBCEEC}"/>
                  </a:ext>
                </a:extLst>
              </xdr:cNvPr>
              <xdr:cNvGrpSpPr/>
            </xdr:nvGrpSpPr>
            <xdr:grpSpPr>
              <a:xfrm>
                <a:off x="13877925" y="942975"/>
                <a:ext cx="866775" cy="1581151"/>
                <a:chOff x="12639675" y="923925"/>
                <a:chExt cx="866775" cy="1581151"/>
              </a:xfrm>
            </xdr:grpSpPr>
            <xdr:sp macro="" textlink="">
              <xdr:nvSpPr>
                <xdr:cNvPr id="15" name="Rectangle 14" hidden="1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id="{8D543FB1-DCB1-4A2D-9C67-E270E10BD020}"/>
                    </a:ext>
                  </a:extLst>
                </xdr:cNvPr>
                <xdr:cNvSpPr/>
              </xdr:nvSpPr>
              <xdr:spPr>
                <a:xfrm>
                  <a:off x="12639675" y="9239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HDBL</a:t>
                  </a:r>
                </a:p>
              </xdr:txBody>
            </xdr:sp>
            <xdr:sp macro="" textlink="">
              <xdr:nvSpPr>
                <xdr:cNvPr id="36" name="Rectangle 35" hidden="1">
                  <a:hlinkClick xmlns:r="http://schemas.openxmlformats.org/officeDocument/2006/relationships" r:id="rId14"/>
                  <a:extLst>
                    <a:ext uri="{FF2B5EF4-FFF2-40B4-BE49-F238E27FC236}">
                      <a16:creationId xmlns:a16="http://schemas.microsoft.com/office/drawing/2014/main" id="{5D273188-AB4A-4B1C-8784-F1E64C2B05D2}"/>
                    </a:ext>
                  </a:extLst>
                </xdr:cNvPr>
                <xdr:cNvSpPr/>
              </xdr:nvSpPr>
              <xdr:spPr>
                <a:xfrm>
                  <a:off x="12639675" y="11906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000"/>
                    <a:t>HDBL Chi tiết</a:t>
                  </a:r>
                  <a:endParaRPr lang="vi-VN" sz="1000"/>
                </a:p>
              </xdr:txBody>
            </xdr:sp>
            <xdr:sp macro="" textlink="">
              <xdr:nvSpPr>
                <xdr:cNvPr id="37" name="Rectangle 36" hidden="1">
                  <a:hlinkClick xmlns:r="http://schemas.openxmlformats.org/officeDocument/2006/relationships" r:id="rId15"/>
                  <a:extLst>
                    <a:ext uri="{FF2B5EF4-FFF2-40B4-BE49-F238E27FC236}">
                      <a16:creationId xmlns:a16="http://schemas.microsoft.com/office/drawing/2014/main" id="{DD3D3A68-E2D0-4BFE-9D68-35C1D7B2221D}"/>
                    </a:ext>
                  </a:extLst>
                </xdr:cNvPr>
                <xdr:cNvSpPr/>
              </xdr:nvSpPr>
              <xdr:spPr>
                <a:xfrm>
                  <a:off x="12639675" y="14573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pivot</a:t>
                  </a:r>
                  <a:endParaRPr lang="vi-VN" sz="1100"/>
                </a:p>
              </xdr:txBody>
            </xdr:sp>
            <xdr:sp macro="" textlink="">
              <xdr:nvSpPr>
                <xdr:cNvPr id="39" name="Rectangle 38" hidden="1">
                  <a:hlinkClick xmlns:r="http://schemas.openxmlformats.org/officeDocument/2006/relationships" r:id="rId16"/>
                  <a:extLst>
                    <a:ext uri="{FF2B5EF4-FFF2-40B4-BE49-F238E27FC236}">
                      <a16:creationId xmlns:a16="http://schemas.microsoft.com/office/drawing/2014/main" id="{54AAA28E-D191-40F1-AB6D-FF9A67A41EDA}"/>
                    </a:ext>
                  </a:extLst>
                </xdr:cNvPr>
                <xdr:cNvSpPr/>
              </xdr:nvSpPr>
              <xdr:spPr>
                <a:xfrm>
                  <a:off x="12639675" y="17240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VBA</a:t>
                  </a:r>
                  <a:endParaRPr lang="vi-VN" sz="1100"/>
                </a:p>
              </xdr:txBody>
            </xdr:sp>
            <xdr:sp macro="" textlink="">
              <xdr:nvSpPr>
                <xdr:cNvPr id="40" name="Rectangle 39" hidden="1">
                  <a:hlinkClick xmlns:r="http://schemas.openxmlformats.org/officeDocument/2006/relationships" r:id="rId17"/>
                  <a:extLst>
                    <a:ext uri="{FF2B5EF4-FFF2-40B4-BE49-F238E27FC236}">
                      <a16:creationId xmlns:a16="http://schemas.microsoft.com/office/drawing/2014/main" id="{EB5D99B0-AB13-4943-AB3F-EC0C3AE1BA3D}"/>
                    </a:ext>
                  </a:extLst>
                </xdr:cNvPr>
                <xdr:cNvSpPr/>
              </xdr:nvSpPr>
              <xdr:spPr>
                <a:xfrm>
                  <a:off x="12639675" y="22479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TN</a:t>
                  </a:r>
                  <a:endParaRPr lang="vi-VN" sz="1100"/>
                </a:p>
              </xdr:txBody>
            </xdr:sp>
            <xdr:sp macro="" textlink="">
              <xdr:nvSpPr>
                <xdr:cNvPr id="41" name="Rectangle 40" hidden="1">
                  <a:hlinkClick xmlns:r="http://schemas.openxmlformats.org/officeDocument/2006/relationships" r:id="rId18"/>
                  <a:extLst>
                    <a:ext uri="{FF2B5EF4-FFF2-40B4-BE49-F238E27FC236}">
                      <a16:creationId xmlns:a16="http://schemas.microsoft.com/office/drawing/2014/main" id="{C337BAAE-5E1C-47BF-93B7-6D63E57ED225}"/>
                    </a:ext>
                  </a:extLst>
                </xdr:cNvPr>
                <xdr:cNvSpPr/>
              </xdr:nvSpPr>
              <xdr:spPr>
                <a:xfrm>
                  <a:off x="12639675" y="19812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CSKH</a:t>
                  </a:r>
                  <a:endParaRPr lang="vi-VN" sz="1100"/>
                </a:p>
              </xdr:txBody>
            </xdr:sp>
          </xdr:grpSp>
          <xdr:sp macro="" textlink="">
            <xdr:nvSpPr>
              <xdr:cNvPr id="46" name="Rectangle 45" hidden="1">
                <a:hlinkClick xmlns:r="http://schemas.openxmlformats.org/officeDocument/2006/relationships" r:id="rId19"/>
                <a:extLst>
                  <a:ext uri="{FF2B5EF4-FFF2-40B4-BE49-F238E27FC236}">
                    <a16:creationId xmlns:a16="http://schemas.microsoft.com/office/drawing/2014/main" id="{F1F901E7-47E3-4883-A9CB-66FF36583F92}"/>
                  </a:ext>
                </a:extLst>
              </xdr:cNvPr>
              <xdr:cNvSpPr/>
            </xdr:nvSpPr>
            <xdr:spPr>
              <a:xfrm>
                <a:off x="13877925" y="33147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BCC</a:t>
                </a:r>
                <a:endParaRPr lang="vi-VN" sz="1100"/>
              </a:p>
            </xdr:txBody>
          </xdr:sp>
          <xdr:sp macro="" textlink="">
            <xdr:nvSpPr>
              <xdr:cNvPr id="48" name="Rectangle 47" hidden="1">
                <a:hlinkClick xmlns:r="http://schemas.openxmlformats.org/officeDocument/2006/relationships" r:id="rId20"/>
                <a:extLst>
                  <a:ext uri="{FF2B5EF4-FFF2-40B4-BE49-F238E27FC236}">
                    <a16:creationId xmlns:a16="http://schemas.microsoft.com/office/drawing/2014/main" id="{1A9AE34B-EAF4-4817-821E-C799E1422CE7}"/>
                  </a:ext>
                </a:extLst>
              </xdr:cNvPr>
              <xdr:cNvSpPr/>
            </xdr:nvSpPr>
            <xdr:spPr>
              <a:xfrm>
                <a:off x="13877925" y="30480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Tầng</a:t>
                </a:r>
                <a:r>
                  <a:rPr lang="en-US" sz="1100" baseline="0"/>
                  <a:t> bán hàng</a:t>
                </a:r>
                <a:endParaRPr lang="vi-VN" sz="1100"/>
              </a:p>
            </xdr:txBody>
          </xdr:sp>
          <xdr:sp macro="" textlink="">
            <xdr:nvSpPr>
              <xdr:cNvPr id="50" name="Rectangle 49" hidden="1">
                <a:hlinkClick xmlns:r="http://schemas.openxmlformats.org/officeDocument/2006/relationships" r:id="rId21"/>
                <a:extLst>
                  <a:ext uri="{FF2B5EF4-FFF2-40B4-BE49-F238E27FC236}">
                    <a16:creationId xmlns:a16="http://schemas.microsoft.com/office/drawing/2014/main" id="{682E529E-EBFF-4A3A-A018-CCC9C52C7CBB}"/>
                  </a:ext>
                </a:extLst>
              </xdr:cNvPr>
              <xdr:cNvSpPr/>
            </xdr:nvSpPr>
            <xdr:spPr>
              <a:xfrm>
                <a:off x="13877925" y="253365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Doanh số</a:t>
                </a:r>
                <a:endParaRPr lang="vi-VN" sz="1100"/>
              </a:p>
            </xdr:txBody>
          </xdr:sp>
        </xdr:grpSp>
      </xdr:grpSp>
      <xdr:sp macro="" textlink="">
        <xdr:nvSpPr>
          <xdr:cNvPr id="92" name="Rectangle 91" hidden="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69E8EEA8-BFAB-4C19-805E-13078A8B161E}"/>
              </a:ext>
            </a:extLst>
          </xdr:cNvPr>
          <xdr:cNvSpPr/>
        </xdr:nvSpPr>
        <xdr:spPr>
          <a:xfrm>
            <a:off x="13877924" y="2790825"/>
            <a:ext cx="1188720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Chia</a:t>
            </a:r>
            <a:r>
              <a:rPr lang="en-US" sz="1100" baseline="0"/>
              <a:t> doanh số</a:t>
            </a:r>
            <a:endParaRPr lang="vi-VN" sz="1100"/>
          </a:p>
        </xdr:txBody>
      </xdr:sp>
    </xdr:grpSp>
    <xdr:clientData/>
  </xdr:twoCellAnchor>
  <xdr:twoCellAnchor>
    <xdr:from>
      <xdr:col>2</xdr:col>
      <xdr:colOff>66675</xdr:colOff>
      <xdr:row>5</xdr:row>
      <xdr:rowOff>0</xdr:rowOff>
    </xdr:from>
    <xdr:to>
      <xdr:col>4</xdr:col>
      <xdr:colOff>781050</xdr:colOff>
      <xdr:row>15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4" name="Chart 53">
              <a:extLst>
                <a:ext uri="{FF2B5EF4-FFF2-40B4-BE49-F238E27FC236}">
                  <a16:creationId xmlns:a16="http://schemas.microsoft.com/office/drawing/2014/main" id="{1F24E6D0-3443-488C-8B75-5326924BC4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00275" y="1457325"/>
              <a:ext cx="3038475" cy="2076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vi-V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19</xdr:row>
          <xdr:rowOff>57150</xdr:rowOff>
        </xdr:from>
        <xdr:to>
          <xdr:col>5</xdr:col>
          <xdr:colOff>0</xdr:colOff>
          <xdr:row>29</xdr:row>
          <xdr:rowOff>76200</xdr:rowOff>
        </xdr:to>
        <xdr:pic>
          <xdr:nvPicPr>
            <xdr:cNvPr id="58" name="Picture 57">
              <a:extLst>
                <a:ext uri="{FF2B5EF4-FFF2-40B4-BE49-F238E27FC236}">
                  <a16:creationId xmlns:a16="http://schemas.microsoft.com/office/drawing/2014/main" id="{2F1A599D-8025-4E29-84FB-45F6A0A378C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ixDataPivot!$B$13:$D$22" spid="_x0000_s1174"/>
                </a:ext>
              </a:extLst>
            </xdr:cNvPicPr>
          </xdr:nvPicPr>
          <xdr:blipFill>
            <a:blip xmlns:r="http://schemas.openxmlformats.org/officeDocument/2006/relationships" r:embed="rId24"/>
            <a:srcRect/>
            <a:stretch>
              <a:fillRect/>
            </a:stretch>
          </xdr:blipFill>
          <xdr:spPr bwMode="auto">
            <a:xfrm>
              <a:off x="2238375" y="4267200"/>
              <a:ext cx="3019425" cy="1924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889634</xdr:colOff>
      <xdr:row>0</xdr:row>
      <xdr:rowOff>91440</xdr:rowOff>
    </xdr:from>
    <xdr:to>
      <xdr:col>15</xdr:col>
      <xdr:colOff>653795</xdr:colOff>
      <xdr:row>1</xdr:row>
      <xdr:rowOff>320421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5D4F6A0-557D-4365-94E7-1B2F80EA0547}"/>
            </a:ext>
          </a:extLst>
        </xdr:cNvPr>
        <xdr:cNvGrpSpPr/>
      </xdr:nvGrpSpPr>
      <xdr:grpSpPr>
        <a:xfrm>
          <a:off x="13900784" y="91440"/>
          <a:ext cx="830961" cy="667131"/>
          <a:chOff x="3261360" y="708660"/>
          <a:chExt cx="859536" cy="676656"/>
        </a:xfrm>
      </xdr:grpSpPr>
      <xdr:sp macro="[0]!ShowHideDatamenu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63216A89-01ED-4B93-9DE3-0757123CE032}"/>
              </a:ext>
            </a:extLst>
          </xdr:cNvPr>
          <xdr:cNvSpPr/>
        </xdr:nvSpPr>
        <xdr:spPr>
          <a:xfrm>
            <a:off x="3261360" y="708660"/>
            <a:ext cx="859536" cy="676656"/>
          </a:xfrm>
          <a:prstGeom prst="rect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85" name="Graphic 3" descr="Upward trend">
            <a:extLst>
              <a:ext uri="{FF2B5EF4-FFF2-40B4-BE49-F238E27FC236}">
                <a16:creationId xmlns:a16="http://schemas.microsoft.com/office/drawing/2014/main" id="{6A596B99-C5E2-4F41-8D7E-C97EDA23D1A2}"/>
              </a:ext>
            </a:extLst>
          </xdr:cNvPr>
          <xdr:cNvGrpSpPr/>
        </xdr:nvGrpSpPr>
        <xdr:grpSpPr>
          <a:xfrm>
            <a:off x="3496818" y="834390"/>
            <a:ext cx="388620" cy="388620"/>
            <a:chOff x="3496818" y="834390"/>
            <a:chExt cx="388620" cy="388620"/>
          </a:xfrm>
        </xdr:grpSpPr>
        <xdr:sp macro="[0]!ShowHideDatamenu" textlink="">
          <xdr:nvSpPr>
            <xdr:cNvPr id="186" name="Freeform: Shape 185">
              <a:extLst>
                <a:ext uri="{FF2B5EF4-FFF2-40B4-BE49-F238E27FC236}">
                  <a16:creationId xmlns:a16="http://schemas.microsoft.com/office/drawing/2014/main" id="{98D7C574-650A-4A32-A99E-123BE16A40D1}"/>
                </a:ext>
              </a:extLst>
            </xdr:cNvPr>
            <xdr:cNvSpPr/>
          </xdr:nvSpPr>
          <xdr:spPr>
            <a:xfrm>
              <a:off x="3496818" y="834390"/>
              <a:ext cx="388620" cy="388620"/>
            </a:xfrm>
            <a:custGeom>
              <a:avLst/>
              <a:gdLst>
                <a:gd name="connsiteX0" fmla="*/ 34290 w 388620"/>
                <a:gd name="connsiteY0" fmla="*/ 0 h 388620"/>
                <a:gd name="connsiteX1" fmla="*/ 0 w 388620"/>
                <a:gd name="connsiteY1" fmla="*/ 0 h 388620"/>
                <a:gd name="connsiteX2" fmla="*/ 0 w 388620"/>
                <a:gd name="connsiteY2" fmla="*/ 388620 h 388620"/>
                <a:gd name="connsiteX3" fmla="*/ 388620 w 388620"/>
                <a:gd name="connsiteY3" fmla="*/ 388620 h 388620"/>
                <a:gd name="connsiteX4" fmla="*/ 388620 w 388620"/>
                <a:gd name="connsiteY4" fmla="*/ 354330 h 388620"/>
                <a:gd name="connsiteX5" fmla="*/ 34290 w 388620"/>
                <a:gd name="connsiteY5" fmla="*/ 354330 h 3886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388620" h="388620">
                  <a:moveTo>
                    <a:pt x="34290" y="0"/>
                  </a:moveTo>
                  <a:lnTo>
                    <a:pt x="0" y="0"/>
                  </a:lnTo>
                  <a:lnTo>
                    <a:pt x="0" y="388620"/>
                  </a:lnTo>
                  <a:lnTo>
                    <a:pt x="388620" y="388620"/>
                  </a:lnTo>
                  <a:lnTo>
                    <a:pt x="388620" y="354330"/>
                  </a:lnTo>
                  <a:lnTo>
                    <a:pt x="34290" y="35433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  <xdr:sp macro="[0]!ShowHideDatamenu" textlink="">
          <xdr:nvSpPr>
            <xdr:cNvPr id="187" name="Freeform: Shape 186">
              <a:extLst>
                <a:ext uri="{FF2B5EF4-FFF2-40B4-BE49-F238E27FC236}">
                  <a16:creationId xmlns:a16="http://schemas.microsoft.com/office/drawing/2014/main" id="{3DF305A0-63A2-4BDC-873C-74667E7979AF}"/>
                </a:ext>
              </a:extLst>
            </xdr:cNvPr>
            <xdr:cNvSpPr/>
          </xdr:nvSpPr>
          <xdr:spPr>
            <a:xfrm>
              <a:off x="3553396" y="931545"/>
              <a:ext cx="332041" cy="194881"/>
            </a:xfrm>
            <a:custGeom>
              <a:avLst/>
              <a:gdLst>
                <a:gd name="connsiteX0" fmla="*/ 240602 w 332041"/>
                <a:gd name="connsiteY0" fmla="*/ 0 h 194881"/>
                <a:gd name="connsiteX1" fmla="*/ 274320 w 332041"/>
                <a:gd name="connsiteY1" fmla="*/ 33719 h 194881"/>
                <a:gd name="connsiteX2" fmla="*/ 229172 w 332041"/>
                <a:gd name="connsiteY2" fmla="*/ 78867 h 194881"/>
                <a:gd name="connsiteX3" fmla="*/ 194882 w 332041"/>
                <a:gd name="connsiteY3" fmla="*/ 44577 h 194881"/>
                <a:gd name="connsiteX4" fmla="*/ 137732 w 332041"/>
                <a:gd name="connsiteY4" fmla="*/ 101727 h 194881"/>
                <a:gd name="connsiteX5" fmla="*/ 103442 w 332041"/>
                <a:gd name="connsiteY5" fmla="*/ 67437 h 194881"/>
                <a:gd name="connsiteX6" fmla="*/ 0 w 332041"/>
                <a:gd name="connsiteY6" fmla="*/ 170879 h 194881"/>
                <a:gd name="connsiteX7" fmla="*/ 24003 w 332041"/>
                <a:gd name="connsiteY7" fmla="*/ 194881 h 194881"/>
                <a:gd name="connsiteX8" fmla="*/ 103442 w 332041"/>
                <a:gd name="connsiteY8" fmla="*/ 115443 h 194881"/>
                <a:gd name="connsiteX9" fmla="*/ 137732 w 332041"/>
                <a:gd name="connsiteY9" fmla="*/ 149733 h 194881"/>
                <a:gd name="connsiteX10" fmla="*/ 194882 w 332041"/>
                <a:gd name="connsiteY10" fmla="*/ 92583 h 194881"/>
                <a:gd name="connsiteX11" fmla="*/ 229172 w 332041"/>
                <a:gd name="connsiteY11" fmla="*/ 126873 h 194881"/>
                <a:gd name="connsiteX12" fmla="*/ 298323 w 332041"/>
                <a:gd name="connsiteY12" fmla="*/ 57721 h 194881"/>
                <a:gd name="connsiteX13" fmla="*/ 332042 w 332041"/>
                <a:gd name="connsiteY13" fmla="*/ 91440 h 194881"/>
                <a:gd name="connsiteX14" fmla="*/ 332042 w 332041"/>
                <a:gd name="connsiteY14" fmla="*/ 0 h 1948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332041" h="194881">
                  <a:moveTo>
                    <a:pt x="240602" y="0"/>
                  </a:moveTo>
                  <a:lnTo>
                    <a:pt x="274320" y="33719"/>
                  </a:lnTo>
                  <a:lnTo>
                    <a:pt x="229172" y="78867"/>
                  </a:lnTo>
                  <a:lnTo>
                    <a:pt x="194882" y="44577"/>
                  </a:lnTo>
                  <a:lnTo>
                    <a:pt x="137732" y="101727"/>
                  </a:lnTo>
                  <a:lnTo>
                    <a:pt x="103442" y="67437"/>
                  </a:lnTo>
                  <a:lnTo>
                    <a:pt x="0" y="170879"/>
                  </a:lnTo>
                  <a:lnTo>
                    <a:pt x="24003" y="194881"/>
                  </a:lnTo>
                  <a:lnTo>
                    <a:pt x="103442" y="115443"/>
                  </a:lnTo>
                  <a:lnTo>
                    <a:pt x="137732" y="149733"/>
                  </a:lnTo>
                  <a:lnTo>
                    <a:pt x="194882" y="92583"/>
                  </a:lnTo>
                  <a:lnTo>
                    <a:pt x="229172" y="126873"/>
                  </a:lnTo>
                  <a:lnTo>
                    <a:pt x="298323" y="57721"/>
                  </a:lnTo>
                  <a:lnTo>
                    <a:pt x="332042" y="91440"/>
                  </a:lnTo>
                  <a:lnTo>
                    <a:pt x="332042" y="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18</xdr:col>
      <xdr:colOff>657225</xdr:colOff>
      <xdr:row>2</xdr:row>
      <xdr:rowOff>19050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B32E487A-5B11-4580-A69D-C273CE6B01A2}"/>
            </a:ext>
          </a:extLst>
        </xdr:cNvPr>
        <xdr:cNvSpPr/>
      </xdr:nvSpPr>
      <xdr:spPr>
        <a:xfrm>
          <a:off x="0" y="0"/>
          <a:ext cx="17468850" cy="895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>
              <a:solidFill>
                <a:schemeClr val="tx1"/>
              </a:solidFill>
            </a:rPr>
            <a:t>OPERATION SYSTEM</a:t>
          </a:r>
          <a:endParaRPr lang="en-US" sz="2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28574</xdr:colOff>
      <xdr:row>0</xdr:row>
      <xdr:rowOff>76200</xdr:rowOff>
    </xdr:from>
    <xdr:to>
      <xdr:col>1</xdr:col>
      <xdr:colOff>512444</xdr:colOff>
      <xdr:row>1</xdr:row>
      <xdr:rowOff>375285</xdr:rowOff>
    </xdr:to>
    <xdr:grpSp>
      <xdr:nvGrpSpPr>
        <xdr:cNvPr id="170" name="Graphic 37" descr="Home">
          <a:extLst>
            <a:ext uri="{FF2B5EF4-FFF2-40B4-BE49-F238E27FC236}">
              <a16:creationId xmlns:a16="http://schemas.microsoft.com/office/drawing/2014/main" id="{63387527-917A-4612-A35F-E83A9F2FA163}"/>
            </a:ext>
          </a:extLst>
        </xdr:cNvPr>
        <xdr:cNvGrpSpPr/>
      </xdr:nvGrpSpPr>
      <xdr:grpSpPr>
        <a:xfrm>
          <a:off x="28574" y="76200"/>
          <a:ext cx="731520" cy="737235"/>
          <a:chOff x="57150" y="628650"/>
          <a:chExt cx="731520" cy="737235"/>
        </a:xfrm>
      </xdr:grpSpPr>
      <xdr:sp macro="" textlink="">
        <xdr:nvSpPr>
          <xdr:cNvPr id="173" name="Freeform: Shape 172">
            <a:extLst>
              <a:ext uri="{FF2B5EF4-FFF2-40B4-BE49-F238E27FC236}">
                <a16:creationId xmlns:a16="http://schemas.microsoft.com/office/drawing/2014/main" id="{D195757A-9AA2-4485-8A8C-7F019149C749}"/>
              </a:ext>
            </a:extLst>
          </xdr:cNvPr>
          <xdr:cNvSpPr/>
        </xdr:nvSpPr>
        <xdr:spPr>
          <a:xfrm>
            <a:off x="102870" y="720804"/>
            <a:ext cx="640080" cy="336363"/>
          </a:xfrm>
          <a:custGeom>
            <a:avLst/>
            <a:gdLst>
              <a:gd name="connsiteX0" fmla="*/ 320040 w 640080"/>
              <a:gd name="connsiteY0" fmla="*/ 0 h 336363"/>
              <a:gd name="connsiteX1" fmla="*/ 320040 w 640080"/>
              <a:gd name="connsiteY1" fmla="*/ 0 h 336363"/>
              <a:gd name="connsiteX2" fmla="*/ 0 w 640080"/>
              <a:gd name="connsiteY2" fmla="*/ 307181 h 336363"/>
              <a:gd name="connsiteX3" fmla="*/ 34290 w 640080"/>
              <a:gd name="connsiteY3" fmla="*/ 336363 h 336363"/>
              <a:gd name="connsiteX4" fmla="*/ 320040 w 640080"/>
              <a:gd name="connsiteY4" fmla="*/ 62972 h 336363"/>
              <a:gd name="connsiteX5" fmla="*/ 320040 w 640080"/>
              <a:gd name="connsiteY5" fmla="*/ 62972 h 336363"/>
              <a:gd name="connsiteX6" fmla="*/ 605790 w 640080"/>
              <a:gd name="connsiteY6" fmla="*/ 336363 h 336363"/>
              <a:gd name="connsiteX7" fmla="*/ 640080 w 640080"/>
              <a:gd name="connsiteY7" fmla="*/ 307181 h 3363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640080" h="336363">
                <a:moveTo>
                  <a:pt x="320040" y="0"/>
                </a:moveTo>
                <a:lnTo>
                  <a:pt x="320040" y="0"/>
                </a:lnTo>
                <a:lnTo>
                  <a:pt x="0" y="307181"/>
                </a:lnTo>
                <a:lnTo>
                  <a:pt x="34290" y="336363"/>
                </a:lnTo>
                <a:lnTo>
                  <a:pt x="320040" y="62972"/>
                </a:lnTo>
                <a:lnTo>
                  <a:pt x="320040" y="62972"/>
                </a:lnTo>
                <a:lnTo>
                  <a:pt x="605790" y="336363"/>
                </a:lnTo>
                <a:lnTo>
                  <a:pt x="640080" y="307181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  <xdr:sp macro="" textlink="">
        <xdr:nvSpPr>
          <xdr:cNvPr id="174" name="Freeform: Shape 17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0ECE1DD-E060-4B22-AAAD-26183DD03F51}"/>
              </a:ext>
            </a:extLst>
          </xdr:cNvPr>
          <xdr:cNvSpPr/>
        </xdr:nvSpPr>
        <xdr:spPr>
          <a:xfrm>
            <a:off x="194310" y="826781"/>
            <a:ext cx="457200" cy="446948"/>
          </a:xfrm>
          <a:custGeom>
            <a:avLst/>
            <a:gdLst>
              <a:gd name="connsiteX0" fmla="*/ 0 w 457200"/>
              <a:gd name="connsiteY0" fmla="*/ 218867 h 446948"/>
              <a:gd name="connsiteX1" fmla="*/ 0 w 457200"/>
              <a:gd name="connsiteY1" fmla="*/ 446949 h 446948"/>
              <a:gd name="connsiteX2" fmla="*/ 182880 w 457200"/>
              <a:gd name="connsiteY2" fmla="*/ 446949 h 446948"/>
              <a:gd name="connsiteX3" fmla="*/ 182880 w 457200"/>
              <a:gd name="connsiteY3" fmla="*/ 254960 h 446948"/>
              <a:gd name="connsiteX4" fmla="*/ 274320 w 457200"/>
              <a:gd name="connsiteY4" fmla="*/ 254960 h 446948"/>
              <a:gd name="connsiteX5" fmla="*/ 274320 w 457200"/>
              <a:gd name="connsiteY5" fmla="*/ 446949 h 446948"/>
              <a:gd name="connsiteX6" fmla="*/ 457200 w 457200"/>
              <a:gd name="connsiteY6" fmla="*/ 446949 h 446948"/>
              <a:gd name="connsiteX7" fmla="*/ 457200 w 457200"/>
              <a:gd name="connsiteY7" fmla="*/ 218867 h 446948"/>
              <a:gd name="connsiteX8" fmla="*/ 228600 w 457200"/>
              <a:gd name="connsiteY8" fmla="*/ 0 h 446948"/>
              <a:gd name="connsiteX9" fmla="*/ 0 w 457200"/>
              <a:gd name="connsiteY9" fmla="*/ 218867 h 4469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57200" h="446948">
                <a:moveTo>
                  <a:pt x="0" y="218867"/>
                </a:moveTo>
                <a:lnTo>
                  <a:pt x="0" y="446949"/>
                </a:lnTo>
                <a:lnTo>
                  <a:pt x="182880" y="446949"/>
                </a:lnTo>
                <a:lnTo>
                  <a:pt x="182880" y="254960"/>
                </a:lnTo>
                <a:lnTo>
                  <a:pt x="274320" y="254960"/>
                </a:lnTo>
                <a:lnTo>
                  <a:pt x="274320" y="446949"/>
                </a:lnTo>
                <a:lnTo>
                  <a:pt x="457200" y="446949"/>
                </a:lnTo>
                <a:lnTo>
                  <a:pt x="457200" y="218867"/>
                </a:lnTo>
                <a:lnTo>
                  <a:pt x="228600" y="0"/>
                </a:lnTo>
                <a:lnTo>
                  <a:pt x="0" y="218867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</xdr:grpSp>
    <xdr:clientData/>
  </xdr:twoCellAnchor>
  <xdr:twoCellAnchor editAs="oneCell">
    <xdr:from>
      <xdr:col>16</xdr:col>
      <xdr:colOff>371475</xdr:colOff>
      <xdr:row>1</xdr:row>
      <xdr:rowOff>381000</xdr:rowOff>
    </xdr:from>
    <xdr:to>
      <xdr:col>17</xdr:col>
      <xdr:colOff>588645</xdr:colOff>
      <xdr:row>7</xdr:row>
      <xdr:rowOff>47626</xdr:rowOff>
    </xdr:to>
    <xdr:grpSp>
      <xdr:nvGrpSpPr>
        <xdr:cNvPr id="188" name="Daotaogr" hidden="1">
          <a:extLst>
            <a:ext uri="{FF2B5EF4-FFF2-40B4-BE49-F238E27FC236}">
              <a16:creationId xmlns:a16="http://schemas.microsoft.com/office/drawing/2014/main" id="{21E9755F-3AC3-4D1B-A7A4-1A99991654EE}"/>
            </a:ext>
          </a:extLst>
        </xdr:cNvPr>
        <xdr:cNvGrpSpPr>
          <a:grpSpLocks noChangeAspect="1"/>
        </xdr:cNvGrpSpPr>
      </xdr:nvGrpSpPr>
      <xdr:grpSpPr>
        <a:xfrm>
          <a:off x="15144750" y="819150"/>
          <a:ext cx="1188720" cy="1057276"/>
          <a:chOff x="12639675" y="923925"/>
          <a:chExt cx="751205" cy="1057276"/>
        </a:xfrm>
      </xdr:grpSpPr>
      <xdr:sp macro="" textlink="">
        <xdr:nvSpPr>
          <xdr:cNvPr id="189" name="Rectangle 188" hidden="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1951130-F5DA-4995-9DF5-F35FC01A4628}"/>
              </a:ext>
            </a:extLst>
          </xdr:cNvPr>
          <xdr:cNvSpPr/>
        </xdr:nvSpPr>
        <xdr:spPr>
          <a:xfrm>
            <a:off x="12639675" y="9239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Đánh</a:t>
            </a:r>
            <a:r>
              <a:rPr lang="en-US" sz="1100" baseline="0"/>
              <a:t> giá nhân sự</a:t>
            </a:r>
            <a:endParaRPr lang="en-US" sz="1100"/>
          </a:p>
        </xdr:txBody>
      </xdr:sp>
      <xdr:sp macro="" textlink="">
        <xdr:nvSpPr>
          <xdr:cNvPr id="190" name="Rectangle 189" hidden="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E1D3753-FAB4-49C0-AA2D-BEA18DAA8E18}"/>
              </a:ext>
            </a:extLst>
          </xdr:cNvPr>
          <xdr:cNvSpPr/>
        </xdr:nvSpPr>
        <xdr:spPr>
          <a:xfrm>
            <a:off x="12639675" y="11906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/>
              <a:t>Danh sách</a:t>
            </a:r>
            <a:r>
              <a:rPr lang="en-US" sz="1000" baseline="0"/>
              <a:t> khóa học</a:t>
            </a:r>
            <a:endParaRPr lang="vi-VN" sz="1000"/>
          </a:p>
        </xdr:txBody>
      </xdr:sp>
      <xdr:sp macro="" textlink="">
        <xdr:nvSpPr>
          <xdr:cNvPr id="191" name="Rectangle 190" hidden="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D6D68C-F1FA-4799-A088-A25A0951CFB4}"/>
              </a:ext>
            </a:extLst>
          </xdr:cNvPr>
          <xdr:cNvSpPr/>
        </xdr:nvSpPr>
        <xdr:spPr>
          <a:xfrm>
            <a:off x="12639675" y="14573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Nhật</a:t>
            </a:r>
            <a:r>
              <a:rPr lang="en-US" sz="1100" baseline="0"/>
              <a:t> ký đào tạo</a:t>
            </a:r>
            <a:endParaRPr lang="vi-VN" sz="1100"/>
          </a:p>
        </xdr:txBody>
      </xdr:sp>
      <xdr:sp macro="" textlink="">
        <xdr:nvSpPr>
          <xdr:cNvPr id="192" name="Rectangle 191" hidden="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6E3E70A-C23B-4DCF-B2AB-9DEF605C55FF}"/>
              </a:ext>
            </a:extLst>
          </xdr:cNvPr>
          <xdr:cNvSpPr/>
        </xdr:nvSpPr>
        <xdr:spPr>
          <a:xfrm>
            <a:off x="12639675" y="17240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Thông</a:t>
            </a:r>
            <a:r>
              <a:rPr lang="en-US" sz="1100" baseline="0"/>
              <a:t> tin nhân sự</a:t>
            </a:r>
            <a:endParaRPr lang="vi-VN" sz="1100"/>
          </a:p>
        </xdr:txBody>
      </xdr:sp>
    </xdr:grpSp>
    <xdr:clientData/>
  </xdr:twoCellAnchor>
  <xdr:twoCellAnchor editAs="oneCell">
    <xdr:from>
      <xdr:col>13</xdr:col>
      <xdr:colOff>457200</xdr:colOff>
      <xdr:row>1</xdr:row>
      <xdr:rowOff>381000</xdr:rowOff>
    </xdr:from>
    <xdr:to>
      <xdr:col>14</xdr:col>
      <xdr:colOff>864870</xdr:colOff>
      <xdr:row>3</xdr:row>
      <xdr:rowOff>9526</xdr:rowOff>
    </xdr:to>
    <xdr:sp macro="" textlink="">
      <xdr:nvSpPr>
        <xdr:cNvPr id="193" name="Nhansug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B66A45B-D7DA-4740-9095-303696853ED7}"/>
            </a:ext>
          </a:extLst>
        </xdr:cNvPr>
        <xdr:cNvSpPr>
          <a:spLocks noChangeAspect="1"/>
        </xdr:cNvSpPr>
      </xdr:nvSpPr>
      <xdr:spPr>
        <a:xfrm>
          <a:off x="12639675" y="819150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twoCellAnchor>
  <xdr:twoCellAnchor editAs="oneCell">
    <xdr:from>
      <xdr:col>17</xdr:col>
      <xdr:colOff>666750</xdr:colOff>
      <xdr:row>1</xdr:row>
      <xdr:rowOff>381000</xdr:rowOff>
    </xdr:from>
    <xdr:to>
      <xdr:col>18</xdr:col>
      <xdr:colOff>788670</xdr:colOff>
      <xdr:row>3</xdr:row>
      <xdr:rowOff>9526</xdr:rowOff>
    </xdr:to>
    <xdr:sp macro="" textlink="">
      <xdr:nvSpPr>
        <xdr:cNvPr id="194" name="Hanghoag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D2350EB-44CD-439E-8CEF-ADB8AD407BA6}"/>
            </a:ext>
          </a:extLst>
        </xdr:cNvPr>
        <xdr:cNvSpPr>
          <a:spLocks noChangeAspect="1"/>
        </xdr:cNvSpPr>
      </xdr:nvSpPr>
      <xdr:spPr>
        <a:xfrm>
          <a:off x="16316325" y="819150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twoCellAnchor>
  <xdr:twoCellAnchor editAs="oneCell">
    <xdr:from>
      <xdr:col>14</xdr:col>
      <xdr:colOff>904874</xdr:colOff>
      <xdr:row>1</xdr:row>
      <xdr:rowOff>381000</xdr:rowOff>
    </xdr:from>
    <xdr:to>
      <xdr:col>16</xdr:col>
      <xdr:colOff>331469</xdr:colOff>
      <xdr:row>16</xdr:row>
      <xdr:rowOff>171451</xdr:rowOff>
    </xdr:to>
    <xdr:grpSp>
      <xdr:nvGrpSpPr>
        <xdr:cNvPr id="195" name="Datagrr" hidden="1">
          <a:extLst>
            <a:ext uri="{FF2B5EF4-FFF2-40B4-BE49-F238E27FC236}">
              <a16:creationId xmlns:a16="http://schemas.microsoft.com/office/drawing/2014/main" id="{FCD137EA-E8B9-456D-9E63-3D34B62EE943}"/>
            </a:ext>
          </a:extLst>
        </xdr:cNvPr>
        <xdr:cNvGrpSpPr>
          <a:grpSpLocks noChangeAspect="1"/>
        </xdr:cNvGrpSpPr>
      </xdr:nvGrpSpPr>
      <xdr:grpSpPr>
        <a:xfrm>
          <a:off x="13916024" y="819150"/>
          <a:ext cx="1188720" cy="2895601"/>
          <a:chOff x="13877924" y="942975"/>
          <a:chExt cx="1188720" cy="2895601"/>
        </a:xfrm>
      </xdr:grpSpPr>
      <xdr:grpSp>
        <xdr:nvGrpSpPr>
          <xdr:cNvPr id="196" name="Datagr" hidden="1">
            <a:extLst>
              <a:ext uri="{FF2B5EF4-FFF2-40B4-BE49-F238E27FC236}">
                <a16:creationId xmlns:a16="http://schemas.microsoft.com/office/drawing/2014/main" id="{EB714831-A637-4A1E-B5D5-D7ED7E0F1C84}"/>
              </a:ext>
            </a:extLst>
          </xdr:cNvPr>
          <xdr:cNvGrpSpPr/>
        </xdr:nvGrpSpPr>
        <xdr:grpSpPr>
          <a:xfrm>
            <a:off x="13877924" y="942975"/>
            <a:ext cx="1188720" cy="2895601"/>
            <a:chOff x="13877925" y="942975"/>
            <a:chExt cx="866775" cy="2895601"/>
          </a:xfrm>
        </xdr:grpSpPr>
        <xdr:sp macro="" textlink="">
          <xdr:nvSpPr>
            <xdr:cNvPr id="198" name="Rectangle 197" hidden="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27605FA5-BB22-4AA0-BF9C-B3DA282850EF}"/>
                </a:ext>
              </a:extLst>
            </xdr:cNvPr>
            <xdr:cNvSpPr/>
          </xdr:nvSpPr>
          <xdr:spPr>
            <a:xfrm>
              <a:off x="13877925" y="3581400"/>
              <a:ext cx="866775" cy="257176"/>
            </a:xfrm>
            <a:prstGeom prst="rect">
              <a:avLst/>
            </a:prstGeom>
            <a:solidFill>
              <a:schemeClr val="accent1">
                <a:alpha val="90000"/>
              </a:schemeClr>
            </a:solidFill>
            <a:ln w="31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Cập</a:t>
              </a:r>
              <a:r>
                <a:rPr lang="en-US" sz="1100" baseline="0"/>
                <a:t> nhật chi tiết</a:t>
              </a:r>
              <a:endParaRPr lang="vi-VN" sz="1100"/>
            </a:p>
          </xdr:txBody>
        </xdr:sp>
        <xdr:grpSp>
          <xdr:nvGrpSpPr>
            <xdr:cNvPr id="199" name="Group 198" hidden="1">
              <a:extLst>
                <a:ext uri="{FF2B5EF4-FFF2-40B4-BE49-F238E27FC236}">
                  <a16:creationId xmlns:a16="http://schemas.microsoft.com/office/drawing/2014/main" id="{65ACB653-5674-41D2-A592-80430DBFE23C}"/>
                </a:ext>
              </a:extLst>
            </xdr:cNvPr>
            <xdr:cNvGrpSpPr/>
          </xdr:nvGrpSpPr>
          <xdr:grpSpPr>
            <a:xfrm>
              <a:off x="13877925" y="942975"/>
              <a:ext cx="866775" cy="2628901"/>
              <a:chOff x="13877925" y="942975"/>
              <a:chExt cx="866775" cy="2628901"/>
            </a:xfrm>
          </xdr:grpSpPr>
          <xdr:grpSp>
            <xdr:nvGrpSpPr>
              <xdr:cNvPr id="200" name="Data_gr" hidden="1">
                <a:extLst>
                  <a:ext uri="{FF2B5EF4-FFF2-40B4-BE49-F238E27FC236}">
                    <a16:creationId xmlns:a16="http://schemas.microsoft.com/office/drawing/2014/main" id="{7C89D6F8-B63A-43B2-A1D9-60013C3277C6}"/>
                  </a:ext>
                </a:extLst>
              </xdr:cNvPr>
              <xdr:cNvGrpSpPr/>
            </xdr:nvGrpSpPr>
            <xdr:grpSpPr>
              <a:xfrm>
                <a:off x="13877925" y="942975"/>
                <a:ext cx="866775" cy="1581151"/>
                <a:chOff x="12639675" y="923925"/>
                <a:chExt cx="866775" cy="1581151"/>
              </a:xfrm>
            </xdr:grpSpPr>
            <xdr:sp macro="" textlink="">
              <xdr:nvSpPr>
                <xdr:cNvPr id="204" name="Rectangle 203" hidden="1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id="{8BD51BA1-5F9F-4D05-9839-03E2AE1E1B2F}"/>
                    </a:ext>
                  </a:extLst>
                </xdr:cNvPr>
                <xdr:cNvSpPr/>
              </xdr:nvSpPr>
              <xdr:spPr>
                <a:xfrm>
                  <a:off x="12639675" y="9239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HDBL</a:t>
                  </a:r>
                </a:p>
              </xdr:txBody>
            </xdr:sp>
            <xdr:sp macro="" textlink="">
              <xdr:nvSpPr>
                <xdr:cNvPr id="205" name="Rectangle 204" hidden="1">
                  <a:hlinkClick xmlns:r="http://schemas.openxmlformats.org/officeDocument/2006/relationships" r:id="rId9"/>
                  <a:extLst>
                    <a:ext uri="{FF2B5EF4-FFF2-40B4-BE49-F238E27FC236}">
                      <a16:creationId xmlns:a16="http://schemas.microsoft.com/office/drawing/2014/main" id="{3FD13927-13BE-4F2D-B00B-924C48F1E529}"/>
                    </a:ext>
                  </a:extLst>
                </xdr:cNvPr>
                <xdr:cNvSpPr/>
              </xdr:nvSpPr>
              <xdr:spPr>
                <a:xfrm>
                  <a:off x="12639675" y="11906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000"/>
                    <a:t>HDBL Chi tiết</a:t>
                  </a:r>
                  <a:endParaRPr lang="vi-VN" sz="1000"/>
                </a:p>
              </xdr:txBody>
            </xdr:sp>
            <xdr:sp macro="" textlink="">
              <xdr:nvSpPr>
                <xdr:cNvPr id="206" name="Rectangle 205" hidden="1">
                  <a:hlinkClick xmlns:r="http://schemas.openxmlformats.org/officeDocument/2006/relationships" r:id="rId10"/>
                  <a:extLst>
                    <a:ext uri="{FF2B5EF4-FFF2-40B4-BE49-F238E27FC236}">
                      <a16:creationId xmlns:a16="http://schemas.microsoft.com/office/drawing/2014/main" id="{0FD5847C-8AF1-4E61-8179-E3F56F48A380}"/>
                    </a:ext>
                  </a:extLst>
                </xdr:cNvPr>
                <xdr:cNvSpPr/>
              </xdr:nvSpPr>
              <xdr:spPr>
                <a:xfrm>
                  <a:off x="12639675" y="14573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pivot</a:t>
                  </a:r>
                  <a:endParaRPr lang="vi-VN" sz="1100"/>
                </a:p>
              </xdr:txBody>
            </xdr:sp>
            <xdr:sp macro="" textlink="">
              <xdr:nvSpPr>
                <xdr:cNvPr id="207" name="Rectangle 206" hidden="1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BCC1A676-90E2-43B8-AFA7-C6BA63F52D46}"/>
                    </a:ext>
                  </a:extLst>
                </xdr:cNvPr>
                <xdr:cNvSpPr/>
              </xdr:nvSpPr>
              <xdr:spPr>
                <a:xfrm>
                  <a:off x="12639675" y="17240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VBA</a:t>
                  </a:r>
                  <a:endParaRPr lang="vi-VN" sz="1100"/>
                </a:p>
              </xdr:txBody>
            </xdr:sp>
            <xdr:sp macro="" textlink="">
              <xdr:nvSpPr>
                <xdr:cNvPr id="208" name="Rectangle 207" hidden="1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D9F41662-D227-42DE-A522-E253DCBF1C02}"/>
                    </a:ext>
                  </a:extLst>
                </xdr:cNvPr>
                <xdr:cNvSpPr/>
              </xdr:nvSpPr>
              <xdr:spPr>
                <a:xfrm>
                  <a:off x="12639675" y="22479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TN</a:t>
                  </a:r>
                  <a:endParaRPr lang="vi-VN" sz="1100"/>
                </a:p>
              </xdr:txBody>
            </xdr:sp>
            <xdr:sp macro="" textlink="">
              <xdr:nvSpPr>
                <xdr:cNvPr id="209" name="Rectangle 208" hidden="1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id="{62AFFAE3-7557-4320-B73C-E0092278FFCE}"/>
                    </a:ext>
                  </a:extLst>
                </xdr:cNvPr>
                <xdr:cNvSpPr/>
              </xdr:nvSpPr>
              <xdr:spPr>
                <a:xfrm>
                  <a:off x="12639675" y="19812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CSKH</a:t>
                  </a:r>
                  <a:endParaRPr lang="vi-VN" sz="1100"/>
                </a:p>
              </xdr:txBody>
            </xdr:sp>
          </xdr:grpSp>
          <xdr:sp macro="" textlink="">
            <xdr:nvSpPr>
              <xdr:cNvPr id="201" name="Rectangle 200" hidden="1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8D6DA1DB-7106-44C2-B26E-CB363488EDC2}"/>
                  </a:ext>
                </a:extLst>
              </xdr:cNvPr>
              <xdr:cNvSpPr/>
            </xdr:nvSpPr>
            <xdr:spPr>
              <a:xfrm>
                <a:off x="13877925" y="33147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BCC</a:t>
                </a:r>
                <a:endParaRPr lang="vi-VN" sz="1100"/>
              </a:p>
            </xdr:txBody>
          </xdr:sp>
          <xdr:sp macro="" textlink="">
            <xdr:nvSpPr>
              <xdr:cNvPr id="202" name="Rectangle 201" hidden="1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A1040693-65A3-469E-968F-2DEF14618400}"/>
                  </a:ext>
                </a:extLst>
              </xdr:cNvPr>
              <xdr:cNvSpPr/>
            </xdr:nvSpPr>
            <xdr:spPr>
              <a:xfrm>
                <a:off x="13877925" y="30480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Tầng</a:t>
                </a:r>
                <a:r>
                  <a:rPr lang="en-US" sz="1100" baseline="0"/>
                  <a:t> bán hàng</a:t>
                </a:r>
                <a:endParaRPr lang="vi-VN" sz="1100"/>
              </a:p>
            </xdr:txBody>
          </xdr:sp>
          <xdr:sp macro="" textlink="">
            <xdr:nvSpPr>
              <xdr:cNvPr id="203" name="Rectangle 202" hidden="1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D28EDA71-FBC7-496F-B8BD-4DB3FF462D79}"/>
                  </a:ext>
                </a:extLst>
              </xdr:cNvPr>
              <xdr:cNvSpPr/>
            </xdr:nvSpPr>
            <xdr:spPr>
              <a:xfrm>
                <a:off x="13877925" y="253365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Doanh số</a:t>
                </a:r>
                <a:endParaRPr lang="vi-VN" sz="1100"/>
              </a:p>
            </xdr:txBody>
          </xdr:sp>
        </xdr:grpSp>
      </xdr:grpSp>
      <xdr:sp macro="" textlink="">
        <xdr:nvSpPr>
          <xdr:cNvPr id="197" name="Rectangle 196" hidden="1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8C6CA9C-6BBA-42F5-9A73-62B160207D9C}"/>
              </a:ext>
            </a:extLst>
          </xdr:cNvPr>
          <xdr:cNvSpPr/>
        </xdr:nvSpPr>
        <xdr:spPr>
          <a:xfrm>
            <a:off x="13877924" y="2790825"/>
            <a:ext cx="1188720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Chia</a:t>
            </a:r>
            <a:r>
              <a:rPr lang="en-US" sz="1100" baseline="0"/>
              <a:t> doanh số</a:t>
            </a:r>
            <a:endParaRPr lang="vi-VN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851534</xdr:colOff>
      <xdr:row>0</xdr:row>
      <xdr:rowOff>91440</xdr:rowOff>
    </xdr:from>
    <xdr:to>
      <xdr:col>10</xdr:col>
      <xdr:colOff>491870</xdr:colOff>
      <xdr:row>1</xdr:row>
      <xdr:rowOff>320421</xdr:rowOff>
    </xdr:to>
    <xdr:grpSp>
      <xdr:nvGrpSpPr>
        <xdr:cNvPr id="85" name="Group 84">
          <a:extLst>
            <a:ext uri="{FF2B5EF4-FFF2-40B4-BE49-F238E27FC236}">
              <a16:creationId xmlns:a16="http://schemas.microsoft.com/office/drawing/2014/main" id="{76734B51-C898-47B3-B951-5A329DFFE468}"/>
            </a:ext>
          </a:extLst>
        </xdr:cNvPr>
        <xdr:cNvGrpSpPr/>
      </xdr:nvGrpSpPr>
      <xdr:grpSpPr>
        <a:xfrm>
          <a:off x="13900784" y="91440"/>
          <a:ext cx="830961" cy="667131"/>
          <a:chOff x="3261360" y="708660"/>
          <a:chExt cx="859536" cy="676656"/>
        </a:xfrm>
      </xdr:grpSpPr>
      <xdr:sp macro="[0]!ShowHideDatamenu" textlink="">
        <xdr:nvSpPr>
          <xdr:cNvPr id="104" name="Rectangle 103">
            <a:extLst>
              <a:ext uri="{FF2B5EF4-FFF2-40B4-BE49-F238E27FC236}">
                <a16:creationId xmlns:a16="http://schemas.microsoft.com/office/drawing/2014/main" id="{3FBC565E-5CD6-476E-AEFB-A1723A2A963D}"/>
              </a:ext>
            </a:extLst>
          </xdr:cNvPr>
          <xdr:cNvSpPr/>
        </xdr:nvSpPr>
        <xdr:spPr>
          <a:xfrm>
            <a:off x="3261360" y="708660"/>
            <a:ext cx="859536" cy="676656"/>
          </a:xfrm>
          <a:prstGeom prst="rect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aphic 3" descr="Upward trend">
            <a:extLst>
              <a:ext uri="{FF2B5EF4-FFF2-40B4-BE49-F238E27FC236}">
                <a16:creationId xmlns:a16="http://schemas.microsoft.com/office/drawing/2014/main" id="{3A2A4B7B-6DDE-4AC8-8CD5-6994ACFE1656}"/>
              </a:ext>
            </a:extLst>
          </xdr:cNvPr>
          <xdr:cNvGrpSpPr/>
        </xdr:nvGrpSpPr>
        <xdr:grpSpPr>
          <a:xfrm>
            <a:off x="3496818" y="834390"/>
            <a:ext cx="388620" cy="388620"/>
            <a:chOff x="3496818" y="834390"/>
            <a:chExt cx="388620" cy="388620"/>
          </a:xfrm>
        </xdr:grpSpPr>
        <xdr:sp macro="[0]!ShowHideDatamenu" textlink="">
          <xdr:nvSpPr>
            <xdr:cNvPr id="106" name="Freeform: Shape 105">
              <a:extLst>
                <a:ext uri="{FF2B5EF4-FFF2-40B4-BE49-F238E27FC236}">
                  <a16:creationId xmlns:a16="http://schemas.microsoft.com/office/drawing/2014/main" id="{5C9BD04E-FD49-475D-9155-632253D5D12B}"/>
                </a:ext>
              </a:extLst>
            </xdr:cNvPr>
            <xdr:cNvSpPr/>
          </xdr:nvSpPr>
          <xdr:spPr>
            <a:xfrm>
              <a:off x="3496818" y="834390"/>
              <a:ext cx="388620" cy="388620"/>
            </a:xfrm>
            <a:custGeom>
              <a:avLst/>
              <a:gdLst>
                <a:gd name="connsiteX0" fmla="*/ 34290 w 388620"/>
                <a:gd name="connsiteY0" fmla="*/ 0 h 388620"/>
                <a:gd name="connsiteX1" fmla="*/ 0 w 388620"/>
                <a:gd name="connsiteY1" fmla="*/ 0 h 388620"/>
                <a:gd name="connsiteX2" fmla="*/ 0 w 388620"/>
                <a:gd name="connsiteY2" fmla="*/ 388620 h 388620"/>
                <a:gd name="connsiteX3" fmla="*/ 388620 w 388620"/>
                <a:gd name="connsiteY3" fmla="*/ 388620 h 388620"/>
                <a:gd name="connsiteX4" fmla="*/ 388620 w 388620"/>
                <a:gd name="connsiteY4" fmla="*/ 354330 h 388620"/>
                <a:gd name="connsiteX5" fmla="*/ 34290 w 388620"/>
                <a:gd name="connsiteY5" fmla="*/ 354330 h 3886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388620" h="388620">
                  <a:moveTo>
                    <a:pt x="34290" y="0"/>
                  </a:moveTo>
                  <a:lnTo>
                    <a:pt x="0" y="0"/>
                  </a:lnTo>
                  <a:lnTo>
                    <a:pt x="0" y="388620"/>
                  </a:lnTo>
                  <a:lnTo>
                    <a:pt x="388620" y="388620"/>
                  </a:lnTo>
                  <a:lnTo>
                    <a:pt x="388620" y="354330"/>
                  </a:lnTo>
                  <a:lnTo>
                    <a:pt x="34290" y="35433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  <xdr:sp macro="[0]!ShowHideDatamenu" textlink="">
          <xdr:nvSpPr>
            <xdr:cNvPr id="107" name="Freeform: Shape 106">
              <a:extLst>
                <a:ext uri="{FF2B5EF4-FFF2-40B4-BE49-F238E27FC236}">
                  <a16:creationId xmlns:a16="http://schemas.microsoft.com/office/drawing/2014/main" id="{987BF8F0-18AE-44E2-808D-DE5414EFBCC6}"/>
                </a:ext>
              </a:extLst>
            </xdr:cNvPr>
            <xdr:cNvSpPr/>
          </xdr:nvSpPr>
          <xdr:spPr>
            <a:xfrm>
              <a:off x="3553396" y="931545"/>
              <a:ext cx="332041" cy="194881"/>
            </a:xfrm>
            <a:custGeom>
              <a:avLst/>
              <a:gdLst>
                <a:gd name="connsiteX0" fmla="*/ 240602 w 332041"/>
                <a:gd name="connsiteY0" fmla="*/ 0 h 194881"/>
                <a:gd name="connsiteX1" fmla="*/ 274320 w 332041"/>
                <a:gd name="connsiteY1" fmla="*/ 33719 h 194881"/>
                <a:gd name="connsiteX2" fmla="*/ 229172 w 332041"/>
                <a:gd name="connsiteY2" fmla="*/ 78867 h 194881"/>
                <a:gd name="connsiteX3" fmla="*/ 194882 w 332041"/>
                <a:gd name="connsiteY3" fmla="*/ 44577 h 194881"/>
                <a:gd name="connsiteX4" fmla="*/ 137732 w 332041"/>
                <a:gd name="connsiteY4" fmla="*/ 101727 h 194881"/>
                <a:gd name="connsiteX5" fmla="*/ 103442 w 332041"/>
                <a:gd name="connsiteY5" fmla="*/ 67437 h 194881"/>
                <a:gd name="connsiteX6" fmla="*/ 0 w 332041"/>
                <a:gd name="connsiteY6" fmla="*/ 170879 h 194881"/>
                <a:gd name="connsiteX7" fmla="*/ 24003 w 332041"/>
                <a:gd name="connsiteY7" fmla="*/ 194881 h 194881"/>
                <a:gd name="connsiteX8" fmla="*/ 103442 w 332041"/>
                <a:gd name="connsiteY8" fmla="*/ 115443 h 194881"/>
                <a:gd name="connsiteX9" fmla="*/ 137732 w 332041"/>
                <a:gd name="connsiteY9" fmla="*/ 149733 h 194881"/>
                <a:gd name="connsiteX10" fmla="*/ 194882 w 332041"/>
                <a:gd name="connsiteY10" fmla="*/ 92583 h 194881"/>
                <a:gd name="connsiteX11" fmla="*/ 229172 w 332041"/>
                <a:gd name="connsiteY11" fmla="*/ 126873 h 194881"/>
                <a:gd name="connsiteX12" fmla="*/ 298323 w 332041"/>
                <a:gd name="connsiteY12" fmla="*/ 57721 h 194881"/>
                <a:gd name="connsiteX13" fmla="*/ 332042 w 332041"/>
                <a:gd name="connsiteY13" fmla="*/ 91440 h 194881"/>
                <a:gd name="connsiteX14" fmla="*/ 332042 w 332041"/>
                <a:gd name="connsiteY14" fmla="*/ 0 h 1948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332041" h="194881">
                  <a:moveTo>
                    <a:pt x="240602" y="0"/>
                  </a:moveTo>
                  <a:lnTo>
                    <a:pt x="274320" y="33719"/>
                  </a:lnTo>
                  <a:lnTo>
                    <a:pt x="229172" y="78867"/>
                  </a:lnTo>
                  <a:lnTo>
                    <a:pt x="194882" y="44577"/>
                  </a:lnTo>
                  <a:lnTo>
                    <a:pt x="137732" y="101727"/>
                  </a:lnTo>
                  <a:lnTo>
                    <a:pt x="103442" y="67437"/>
                  </a:lnTo>
                  <a:lnTo>
                    <a:pt x="0" y="170879"/>
                  </a:lnTo>
                  <a:lnTo>
                    <a:pt x="24003" y="194881"/>
                  </a:lnTo>
                  <a:lnTo>
                    <a:pt x="103442" y="115443"/>
                  </a:lnTo>
                  <a:lnTo>
                    <a:pt x="137732" y="149733"/>
                  </a:lnTo>
                  <a:lnTo>
                    <a:pt x="194882" y="92583"/>
                  </a:lnTo>
                  <a:lnTo>
                    <a:pt x="229172" y="126873"/>
                  </a:lnTo>
                  <a:lnTo>
                    <a:pt x="298323" y="57721"/>
                  </a:lnTo>
                  <a:lnTo>
                    <a:pt x="332042" y="91440"/>
                  </a:lnTo>
                  <a:lnTo>
                    <a:pt x="332042" y="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285750</xdr:colOff>
      <xdr:row>2</xdr:row>
      <xdr:rowOff>19050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B104638D-65A5-4345-A2C0-B660034B5C56}"/>
            </a:ext>
          </a:extLst>
        </xdr:cNvPr>
        <xdr:cNvSpPr/>
      </xdr:nvSpPr>
      <xdr:spPr>
        <a:xfrm>
          <a:off x="0" y="0"/>
          <a:ext cx="17468850" cy="895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>
              <a:solidFill>
                <a:schemeClr val="tx1"/>
              </a:solidFill>
            </a:rPr>
            <a:t>OPERATION SYSTEM</a:t>
          </a:r>
          <a:endParaRPr lang="en-US" sz="2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28574</xdr:colOff>
      <xdr:row>0</xdr:row>
      <xdr:rowOff>76200</xdr:rowOff>
    </xdr:from>
    <xdr:to>
      <xdr:col>1</xdr:col>
      <xdr:colOff>512444</xdr:colOff>
      <xdr:row>1</xdr:row>
      <xdr:rowOff>375285</xdr:rowOff>
    </xdr:to>
    <xdr:grpSp>
      <xdr:nvGrpSpPr>
        <xdr:cNvPr id="90" name="Graphic 37" descr="Home">
          <a:extLst>
            <a:ext uri="{FF2B5EF4-FFF2-40B4-BE49-F238E27FC236}">
              <a16:creationId xmlns:a16="http://schemas.microsoft.com/office/drawing/2014/main" id="{3541D74B-C706-4335-B60C-C42E1FEC255D}"/>
            </a:ext>
          </a:extLst>
        </xdr:cNvPr>
        <xdr:cNvGrpSpPr/>
      </xdr:nvGrpSpPr>
      <xdr:grpSpPr>
        <a:xfrm>
          <a:off x="28574" y="76200"/>
          <a:ext cx="731520" cy="737235"/>
          <a:chOff x="57150" y="628650"/>
          <a:chExt cx="731520" cy="737235"/>
        </a:xfrm>
      </xdr:grpSpPr>
      <xdr:sp macro="" textlink="">
        <xdr:nvSpPr>
          <xdr:cNvPr id="93" name="Freeform: Shape 92">
            <a:extLst>
              <a:ext uri="{FF2B5EF4-FFF2-40B4-BE49-F238E27FC236}">
                <a16:creationId xmlns:a16="http://schemas.microsoft.com/office/drawing/2014/main" id="{7B9C5DBA-3C90-4863-B38A-EE74A72083CE}"/>
              </a:ext>
            </a:extLst>
          </xdr:cNvPr>
          <xdr:cNvSpPr/>
        </xdr:nvSpPr>
        <xdr:spPr>
          <a:xfrm>
            <a:off x="102870" y="720804"/>
            <a:ext cx="640080" cy="336363"/>
          </a:xfrm>
          <a:custGeom>
            <a:avLst/>
            <a:gdLst>
              <a:gd name="connsiteX0" fmla="*/ 320040 w 640080"/>
              <a:gd name="connsiteY0" fmla="*/ 0 h 336363"/>
              <a:gd name="connsiteX1" fmla="*/ 320040 w 640080"/>
              <a:gd name="connsiteY1" fmla="*/ 0 h 336363"/>
              <a:gd name="connsiteX2" fmla="*/ 0 w 640080"/>
              <a:gd name="connsiteY2" fmla="*/ 307181 h 336363"/>
              <a:gd name="connsiteX3" fmla="*/ 34290 w 640080"/>
              <a:gd name="connsiteY3" fmla="*/ 336363 h 336363"/>
              <a:gd name="connsiteX4" fmla="*/ 320040 w 640080"/>
              <a:gd name="connsiteY4" fmla="*/ 62972 h 336363"/>
              <a:gd name="connsiteX5" fmla="*/ 320040 w 640080"/>
              <a:gd name="connsiteY5" fmla="*/ 62972 h 336363"/>
              <a:gd name="connsiteX6" fmla="*/ 605790 w 640080"/>
              <a:gd name="connsiteY6" fmla="*/ 336363 h 336363"/>
              <a:gd name="connsiteX7" fmla="*/ 640080 w 640080"/>
              <a:gd name="connsiteY7" fmla="*/ 307181 h 3363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640080" h="336363">
                <a:moveTo>
                  <a:pt x="320040" y="0"/>
                </a:moveTo>
                <a:lnTo>
                  <a:pt x="320040" y="0"/>
                </a:lnTo>
                <a:lnTo>
                  <a:pt x="0" y="307181"/>
                </a:lnTo>
                <a:lnTo>
                  <a:pt x="34290" y="336363"/>
                </a:lnTo>
                <a:lnTo>
                  <a:pt x="320040" y="62972"/>
                </a:lnTo>
                <a:lnTo>
                  <a:pt x="320040" y="62972"/>
                </a:lnTo>
                <a:lnTo>
                  <a:pt x="605790" y="336363"/>
                </a:lnTo>
                <a:lnTo>
                  <a:pt x="640080" y="307181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  <xdr:sp macro="" textlink="">
        <xdr:nvSpPr>
          <xdr:cNvPr id="94" name="Freeform: Shape 9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B755629-12B8-4EA1-8BC8-DC6E5EA03DF9}"/>
              </a:ext>
            </a:extLst>
          </xdr:cNvPr>
          <xdr:cNvSpPr/>
        </xdr:nvSpPr>
        <xdr:spPr>
          <a:xfrm>
            <a:off x="194310" y="826781"/>
            <a:ext cx="457200" cy="446948"/>
          </a:xfrm>
          <a:custGeom>
            <a:avLst/>
            <a:gdLst>
              <a:gd name="connsiteX0" fmla="*/ 0 w 457200"/>
              <a:gd name="connsiteY0" fmla="*/ 218867 h 446948"/>
              <a:gd name="connsiteX1" fmla="*/ 0 w 457200"/>
              <a:gd name="connsiteY1" fmla="*/ 446949 h 446948"/>
              <a:gd name="connsiteX2" fmla="*/ 182880 w 457200"/>
              <a:gd name="connsiteY2" fmla="*/ 446949 h 446948"/>
              <a:gd name="connsiteX3" fmla="*/ 182880 w 457200"/>
              <a:gd name="connsiteY3" fmla="*/ 254960 h 446948"/>
              <a:gd name="connsiteX4" fmla="*/ 274320 w 457200"/>
              <a:gd name="connsiteY4" fmla="*/ 254960 h 446948"/>
              <a:gd name="connsiteX5" fmla="*/ 274320 w 457200"/>
              <a:gd name="connsiteY5" fmla="*/ 446949 h 446948"/>
              <a:gd name="connsiteX6" fmla="*/ 457200 w 457200"/>
              <a:gd name="connsiteY6" fmla="*/ 446949 h 446948"/>
              <a:gd name="connsiteX7" fmla="*/ 457200 w 457200"/>
              <a:gd name="connsiteY7" fmla="*/ 218867 h 446948"/>
              <a:gd name="connsiteX8" fmla="*/ 228600 w 457200"/>
              <a:gd name="connsiteY8" fmla="*/ 0 h 446948"/>
              <a:gd name="connsiteX9" fmla="*/ 0 w 457200"/>
              <a:gd name="connsiteY9" fmla="*/ 218867 h 4469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57200" h="446948">
                <a:moveTo>
                  <a:pt x="0" y="218867"/>
                </a:moveTo>
                <a:lnTo>
                  <a:pt x="0" y="446949"/>
                </a:lnTo>
                <a:lnTo>
                  <a:pt x="182880" y="446949"/>
                </a:lnTo>
                <a:lnTo>
                  <a:pt x="182880" y="254960"/>
                </a:lnTo>
                <a:lnTo>
                  <a:pt x="274320" y="254960"/>
                </a:lnTo>
                <a:lnTo>
                  <a:pt x="274320" y="446949"/>
                </a:lnTo>
                <a:lnTo>
                  <a:pt x="457200" y="446949"/>
                </a:lnTo>
                <a:lnTo>
                  <a:pt x="457200" y="218867"/>
                </a:lnTo>
                <a:lnTo>
                  <a:pt x="228600" y="0"/>
                </a:lnTo>
                <a:lnTo>
                  <a:pt x="0" y="218867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</xdr:grpSp>
    <xdr:clientData/>
  </xdr:twoCellAnchor>
  <xdr:twoCellAnchor>
    <xdr:from>
      <xdr:col>10</xdr:col>
      <xdr:colOff>361950</xdr:colOff>
      <xdr:row>1</xdr:row>
      <xdr:rowOff>428625</xdr:rowOff>
    </xdr:from>
    <xdr:to>
      <xdr:col>11</xdr:col>
      <xdr:colOff>607695</xdr:colOff>
      <xdr:row>7</xdr:row>
      <xdr:rowOff>95251</xdr:rowOff>
    </xdr:to>
    <xdr:grpSp>
      <xdr:nvGrpSpPr>
        <xdr:cNvPr id="108" name="Daotaogr" hidden="1">
          <a:extLst>
            <a:ext uri="{FF2B5EF4-FFF2-40B4-BE49-F238E27FC236}">
              <a16:creationId xmlns:a16="http://schemas.microsoft.com/office/drawing/2014/main" id="{CCFBD385-6609-4DCE-9159-D28DE0F7F65D}"/>
            </a:ext>
          </a:extLst>
        </xdr:cNvPr>
        <xdr:cNvGrpSpPr/>
      </xdr:nvGrpSpPr>
      <xdr:grpSpPr>
        <a:xfrm>
          <a:off x="14601825" y="866775"/>
          <a:ext cx="1312545" cy="1057276"/>
          <a:chOff x="12639675" y="923925"/>
          <a:chExt cx="751205" cy="1057276"/>
        </a:xfrm>
      </xdr:grpSpPr>
      <xdr:sp macro="" textlink="">
        <xdr:nvSpPr>
          <xdr:cNvPr id="109" name="Rectangle 108" hidden="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54D29E3-4A52-48B7-840C-F08EC759BC88}"/>
              </a:ext>
            </a:extLst>
          </xdr:cNvPr>
          <xdr:cNvSpPr/>
        </xdr:nvSpPr>
        <xdr:spPr>
          <a:xfrm>
            <a:off x="12639675" y="9239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Đánh</a:t>
            </a:r>
            <a:r>
              <a:rPr lang="en-US" sz="1100" baseline="0"/>
              <a:t> giá nhân sự</a:t>
            </a:r>
            <a:endParaRPr lang="en-US" sz="1100"/>
          </a:p>
        </xdr:txBody>
      </xdr:sp>
      <xdr:sp macro="" textlink="">
        <xdr:nvSpPr>
          <xdr:cNvPr id="110" name="Rectangle 109" hidden="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4D42C0C-4AEB-44E1-90DC-9210C9DACCBD}"/>
              </a:ext>
            </a:extLst>
          </xdr:cNvPr>
          <xdr:cNvSpPr/>
        </xdr:nvSpPr>
        <xdr:spPr>
          <a:xfrm>
            <a:off x="12639675" y="11906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/>
              <a:t>Danh sách</a:t>
            </a:r>
            <a:r>
              <a:rPr lang="en-US" sz="1000" baseline="0"/>
              <a:t> khóa học</a:t>
            </a:r>
            <a:endParaRPr lang="vi-VN" sz="1000"/>
          </a:p>
        </xdr:txBody>
      </xdr:sp>
      <xdr:sp macro="" textlink="">
        <xdr:nvSpPr>
          <xdr:cNvPr id="111" name="Rectangle 110" hidden="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39DCBE0-7EE2-4EC2-8DDD-C23441213408}"/>
              </a:ext>
            </a:extLst>
          </xdr:cNvPr>
          <xdr:cNvSpPr/>
        </xdr:nvSpPr>
        <xdr:spPr>
          <a:xfrm>
            <a:off x="12639675" y="14573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Nhật</a:t>
            </a:r>
            <a:r>
              <a:rPr lang="en-US" sz="1100" baseline="0"/>
              <a:t> ký đào tạo</a:t>
            </a:r>
            <a:endParaRPr lang="vi-VN" sz="1100"/>
          </a:p>
        </xdr:txBody>
      </xdr:sp>
      <xdr:sp macro="" textlink="">
        <xdr:nvSpPr>
          <xdr:cNvPr id="112" name="Rectangle 111" hidden="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D97B0A0-35C6-4AC4-9C19-592993449B82}"/>
              </a:ext>
            </a:extLst>
          </xdr:cNvPr>
          <xdr:cNvSpPr/>
        </xdr:nvSpPr>
        <xdr:spPr>
          <a:xfrm>
            <a:off x="12639675" y="17240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Thông</a:t>
            </a:r>
            <a:r>
              <a:rPr lang="en-US" sz="1100" baseline="0"/>
              <a:t> tin nhân sự</a:t>
            </a:r>
            <a:endParaRPr lang="vi-VN" sz="1100"/>
          </a:p>
        </xdr:txBody>
      </xdr:sp>
    </xdr:grpSp>
    <xdr:clientData/>
  </xdr:twoCellAnchor>
  <xdr:twoCellAnchor editAs="oneCell">
    <xdr:from>
      <xdr:col>8</xdr:col>
      <xdr:colOff>400050</xdr:colOff>
      <xdr:row>1</xdr:row>
      <xdr:rowOff>428625</xdr:rowOff>
    </xdr:from>
    <xdr:to>
      <xdr:col>9</xdr:col>
      <xdr:colOff>941070</xdr:colOff>
      <xdr:row>3</xdr:row>
      <xdr:rowOff>57151</xdr:rowOff>
    </xdr:to>
    <xdr:sp macro="" textlink="">
      <xdr:nvSpPr>
        <xdr:cNvPr id="113" name="Nhansug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46D067-2502-45AE-955A-B697BE409627}"/>
            </a:ext>
          </a:extLst>
        </xdr:cNvPr>
        <xdr:cNvSpPr/>
      </xdr:nvSpPr>
      <xdr:spPr>
        <a:xfrm>
          <a:off x="1262062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twoCellAnchor>
  <xdr:twoCellAnchor editAs="oneCell">
    <xdr:from>
      <xdr:col>11</xdr:col>
      <xdr:colOff>638175</xdr:colOff>
      <xdr:row>1</xdr:row>
      <xdr:rowOff>428625</xdr:rowOff>
    </xdr:from>
    <xdr:to>
      <xdr:col>11</xdr:col>
      <xdr:colOff>1826895</xdr:colOff>
      <xdr:row>3</xdr:row>
      <xdr:rowOff>57151</xdr:rowOff>
    </xdr:to>
    <xdr:sp macro="" textlink="">
      <xdr:nvSpPr>
        <xdr:cNvPr id="114" name="Hanghoag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E1302B2-869C-4D64-A6DB-7D4A03E24A51}"/>
            </a:ext>
          </a:extLst>
        </xdr:cNvPr>
        <xdr:cNvSpPr/>
      </xdr:nvSpPr>
      <xdr:spPr>
        <a:xfrm>
          <a:off x="1629727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twoCellAnchor>
  <xdr:twoCellAnchor editAs="oneCell">
    <xdr:from>
      <xdr:col>9</xdr:col>
      <xdr:colOff>981074</xdr:colOff>
      <xdr:row>1</xdr:row>
      <xdr:rowOff>428625</xdr:rowOff>
    </xdr:from>
    <xdr:to>
      <xdr:col>10</xdr:col>
      <xdr:colOff>979169</xdr:colOff>
      <xdr:row>17</xdr:row>
      <xdr:rowOff>28576</xdr:rowOff>
    </xdr:to>
    <xdr:grpSp>
      <xdr:nvGrpSpPr>
        <xdr:cNvPr id="115" name="Datagrr" hidden="1">
          <a:extLst>
            <a:ext uri="{FF2B5EF4-FFF2-40B4-BE49-F238E27FC236}">
              <a16:creationId xmlns:a16="http://schemas.microsoft.com/office/drawing/2014/main" id="{D18C6E00-CA33-4C77-A1D5-2C06A32D53E9}"/>
            </a:ext>
          </a:extLst>
        </xdr:cNvPr>
        <xdr:cNvGrpSpPr/>
      </xdr:nvGrpSpPr>
      <xdr:grpSpPr>
        <a:xfrm>
          <a:off x="14030324" y="866775"/>
          <a:ext cx="1188720" cy="2895601"/>
          <a:chOff x="13877924" y="942975"/>
          <a:chExt cx="1188720" cy="2895601"/>
        </a:xfrm>
      </xdr:grpSpPr>
      <xdr:grpSp>
        <xdr:nvGrpSpPr>
          <xdr:cNvPr id="116" name="Datagr" hidden="1">
            <a:extLst>
              <a:ext uri="{FF2B5EF4-FFF2-40B4-BE49-F238E27FC236}">
                <a16:creationId xmlns:a16="http://schemas.microsoft.com/office/drawing/2014/main" id="{703289FB-8F0E-4A41-AC53-CB0B129BD2DA}"/>
              </a:ext>
            </a:extLst>
          </xdr:cNvPr>
          <xdr:cNvGrpSpPr/>
        </xdr:nvGrpSpPr>
        <xdr:grpSpPr>
          <a:xfrm>
            <a:off x="13877924" y="942975"/>
            <a:ext cx="1188720" cy="2895601"/>
            <a:chOff x="13877925" y="942975"/>
            <a:chExt cx="866775" cy="2895601"/>
          </a:xfrm>
        </xdr:grpSpPr>
        <xdr:sp macro="" textlink="">
          <xdr:nvSpPr>
            <xdr:cNvPr id="118" name="Rectangle 117" hidden="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674DC949-9823-4E4B-82A5-517E528E5E87}"/>
                </a:ext>
              </a:extLst>
            </xdr:cNvPr>
            <xdr:cNvSpPr/>
          </xdr:nvSpPr>
          <xdr:spPr>
            <a:xfrm>
              <a:off x="13877925" y="3581400"/>
              <a:ext cx="866775" cy="257176"/>
            </a:xfrm>
            <a:prstGeom prst="rect">
              <a:avLst/>
            </a:prstGeom>
            <a:solidFill>
              <a:schemeClr val="accent1">
                <a:alpha val="90000"/>
              </a:schemeClr>
            </a:solidFill>
            <a:ln w="31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Cập</a:t>
              </a:r>
              <a:r>
                <a:rPr lang="en-US" sz="1100" baseline="0"/>
                <a:t> nhật chi tiết</a:t>
              </a:r>
              <a:endParaRPr lang="vi-VN" sz="1100"/>
            </a:p>
          </xdr:txBody>
        </xdr:sp>
        <xdr:grpSp>
          <xdr:nvGrpSpPr>
            <xdr:cNvPr id="119" name="Group 118" hidden="1">
              <a:extLst>
                <a:ext uri="{FF2B5EF4-FFF2-40B4-BE49-F238E27FC236}">
                  <a16:creationId xmlns:a16="http://schemas.microsoft.com/office/drawing/2014/main" id="{EBDFB0AE-FE7C-4D8F-AF59-362293D55874}"/>
                </a:ext>
              </a:extLst>
            </xdr:cNvPr>
            <xdr:cNvGrpSpPr/>
          </xdr:nvGrpSpPr>
          <xdr:grpSpPr>
            <a:xfrm>
              <a:off x="13877925" y="942975"/>
              <a:ext cx="866775" cy="2628901"/>
              <a:chOff x="13877925" y="942975"/>
              <a:chExt cx="866775" cy="2628901"/>
            </a:xfrm>
          </xdr:grpSpPr>
          <xdr:grpSp>
            <xdr:nvGrpSpPr>
              <xdr:cNvPr id="120" name="Data_gr" hidden="1">
                <a:extLst>
                  <a:ext uri="{FF2B5EF4-FFF2-40B4-BE49-F238E27FC236}">
                    <a16:creationId xmlns:a16="http://schemas.microsoft.com/office/drawing/2014/main" id="{12BE8C81-E381-4938-B576-FD066B1B218C}"/>
                  </a:ext>
                </a:extLst>
              </xdr:cNvPr>
              <xdr:cNvGrpSpPr/>
            </xdr:nvGrpSpPr>
            <xdr:grpSpPr>
              <a:xfrm>
                <a:off x="13877925" y="942975"/>
                <a:ext cx="866775" cy="1581151"/>
                <a:chOff x="12639675" y="923925"/>
                <a:chExt cx="866775" cy="1581151"/>
              </a:xfrm>
            </xdr:grpSpPr>
            <xdr:sp macro="" textlink="">
              <xdr:nvSpPr>
                <xdr:cNvPr id="124" name="Rectangle 123" hidden="1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id="{5F16A99E-66B1-4818-9E47-7605B2ADEB52}"/>
                    </a:ext>
                  </a:extLst>
                </xdr:cNvPr>
                <xdr:cNvSpPr/>
              </xdr:nvSpPr>
              <xdr:spPr>
                <a:xfrm>
                  <a:off x="12639675" y="9239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HDBL</a:t>
                  </a:r>
                </a:p>
              </xdr:txBody>
            </xdr:sp>
            <xdr:sp macro="" textlink="">
              <xdr:nvSpPr>
                <xdr:cNvPr id="125" name="Rectangle 124" hidden="1">
                  <a:hlinkClick xmlns:r="http://schemas.openxmlformats.org/officeDocument/2006/relationships" r:id="rId9"/>
                  <a:extLst>
                    <a:ext uri="{FF2B5EF4-FFF2-40B4-BE49-F238E27FC236}">
                      <a16:creationId xmlns:a16="http://schemas.microsoft.com/office/drawing/2014/main" id="{459844F5-6612-44B5-8D33-596E2864A5BF}"/>
                    </a:ext>
                  </a:extLst>
                </xdr:cNvPr>
                <xdr:cNvSpPr/>
              </xdr:nvSpPr>
              <xdr:spPr>
                <a:xfrm>
                  <a:off x="12639675" y="11906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000"/>
                    <a:t>HDBL Chi tiết</a:t>
                  </a:r>
                  <a:endParaRPr lang="vi-VN" sz="1000"/>
                </a:p>
              </xdr:txBody>
            </xdr:sp>
            <xdr:sp macro="" textlink="">
              <xdr:nvSpPr>
                <xdr:cNvPr id="126" name="Rectangle 125" hidden="1">
                  <a:hlinkClick xmlns:r="http://schemas.openxmlformats.org/officeDocument/2006/relationships" r:id="rId10"/>
                  <a:extLst>
                    <a:ext uri="{FF2B5EF4-FFF2-40B4-BE49-F238E27FC236}">
                      <a16:creationId xmlns:a16="http://schemas.microsoft.com/office/drawing/2014/main" id="{BA4730AE-E1E7-4F4F-85A6-5DAC58894DC3}"/>
                    </a:ext>
                  </a:extLst>
                </xdr:cNvPr>
                <xdr:cNvSpPr/>
              </xdr:nvSpPr>
              <xdr:spPr>
                <a:xfrm>
                  <a:off x="12639675" y="14573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pivot</a:t>
                  </a:r>
                  <a:endParaRPr lang="vi-VN" sz="1100"/>
                </a:p>
              </xdr:txBody>
            </xdr:sp>
            <xdr:sp macro="" textlink="">
              <xdr:nvSpPr>
                <xdr:cNvPr id="127" name="Rectangle 126" hidden="1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7172A371-16B9-4C00-937A-4167E2E4B444}"/>
                    </a:ext>
                  </a:extLst>
                </xdr:cNvPr>
                <xdr:cNvSpPr/>
              </xdr:nvSpPr>
              <xdr:spPr>
                <a:xfrm>
                  <a:off x="12639675" y="17240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VBA</a:t>
                  </a:r>
                  <a:endParaRPr lang="vi-VN" sz="1100"/>
                </a:p>
              </xdr:txBody>
            </xdr:sp>
            <xdr:sp macro="" textlink="">
              <xdr:nvSpPr>
                <xdr:cNvPr id="128" name="Rectangle 127" hidden="1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A91A2C4B-237B-4E42-BD1C-39137DFB1BEA}"/>
                    </a:ext>
                  </a:extLst>
                </xdr:cNvPr>
                <xdr:cNvSpPr/>
              </xdr:nvSpPr>
              <xdr:spPr>
                <a:xfrm>
                  <a:off x="12639675" y="22479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TN</a:t>
                  </a:r>
                  <a:endParaRPr lang="vi-VN" sz="1100"/>
                </a:p>
              </xdr:txBody>
            </xdr:sp>
            <xdr:sp macro="" textlink="">
              <xdr:nvSpPr>
                <xdr:cNvPr id="129" name="Rectangle 128" hidden="1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id="{8B4E9B10-DB13-4105-B8FA-5E5B56A18A99}"/>
                    </a:ext>
                  </a:extLst>
                </xdr:cNvPr>
                <xdr:cNvSpPr/>
              </xdr:nvSpPr>
              <xdr:spPr>
                <a:xfrm>
                  <a:off x="12639675" y="19812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CSKH</a:t>
                  </a:r>
                  <a:endParaRPr lang="vi-VN" sz="1100"/>
                </a:p>
              </xdr:txBody>
            </xdr:sp>
          </xdr:grpSp>
          <xdr:sp macro="" textlink="">
            <xdr:nvSpPr>
              <xdr:cNvPr id="121" name="Rectangle 120" hidden="1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732FDBA7-BB2A-45B3-ABE5-76D3CDFC103C}"/>
                  </a:ext>
                </a:extLst>
              </xdr:cNvPr>
              <xdr:cNvSpPr/>
            </xdr:nvSpPr>
            <xdr:spPr>
              <a:xfrm>
                <a:off x="13877925" y="33147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BCC</a:t>
                </a:r>
                <a:endParaRPr lang="vi-VN" sz="1100"/>
              </a:p>
            </xdr:txBody>
          </xdr:sp>
          <xdr:sp macro="" textlink="">
            <xdr:nvSpPr>
              <xdr:cNvPr id="122" name="Rectangle 121" hidden="1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CEC96019-B1F6-40AA-B4B4-C1B94653575D}"/>
                  </a:ext>
                </a:extLst>
              </xdr:cNvPr>
              <xdr:cNvSpPr/>
            </xdr:nvSpPr>
            <xdr:spPr>
              <a:xfrm>
                <a:off x="13877925" y="30480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Tầng</a:t>
                </a:r>
                <a:r>
                  <a:rPr lang="en-US" sz="1100" baseline="0"/>
                  <a:t> bán hàng</a:t>
                </a:r>
                <a:endParaRPr lang="vi-VN" sz="1100"/>
              </a:p>
            </xdr:txBody>
          </xdr:sp>
          <xdr:sp macro="" textlink="">
            <xdr:nvSpPr>
              <xdr:cNvPr id="123" name="Rectangle 122" hidden="1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28F3A8EA-E758-4B38-AB55-591E0F2E29EC}"/>
                  </a:ext>
                </a:extLst>
              </xdr:cNvPr>
              <xdr:cNvSpPr/>
            </xdr:nvSpPr>
            <xdr:spPr>
              <a:xfrm>
                <a:off x="13877925" y="253365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Doanh số</a:t>
                </a:r>
                <a:endParaRPr lang="vi-VN" sz="1100"/>
              </a:p>
            </xdr:txBody>
          </xdr:sp>
        </xdr:grpSp>
      </xdr:grpSp>
      <xdr:sp macro="" textlink="">
        <xdr:nvSpPr>
          <xdr:cNvPr id="117" name="Rectangle 116" hidden="1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A093369-E7D5-410E-B338-80783F027D93}"/>
              </a:ext>
            </a:extLst>
          </xdr:cNvPr>
          <xdr:cNvSpPr/>
        </xdr:nvSpPr>
        <xdr:spPr>
          <a:xfrm>
            <a:off x="13877924" y="2790825"/>
            <a:ext cx="1188720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Chia</a:t>
            </a:r>
            <a:r>
              <a:rPr lang="en-US" sz="1100" baseline="0"/>
              <a:t> doanh số</a:t>
            </a:r>
            <a:endParaRPr lang="vi-VN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1032509</xdr:colOff>
      <xdr:row>0</xdr:row>
      <xdr:rowOff>91440</xdr:rowOff>
    </xdr:from>
    <xdr:to>
      <xdr:col>12</xdr:col>
      <xdr:colOff>806195</xdr:colOff>
      <xdr:row>1</xdr:row>
      <xdr:rowOff>320421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C42E312B-400F-457D-883E-E53FBF23B367}"/>
            </a:ext>
          </a:extLst>
        </xdr:cNvPr>
        <xdr:cNvGrpSpPr/>
      </xdr:nvGrpSpPr>
      <xdr:grpSpPr>
        <a:xfrm>
          <a:off x="13900784" y="91440"/>
          <a:ext cx="830961" cy="667131"/>
          <a:chOff x="3261360" y="708660"/>
          <a:chExt cx="859536" cy="676656"/>
        </a:xfrm>
      </xdr:grpSpPr>
      <xdr:sp macro="[0]!ShowHideDatamenu" textlink="">
        <xdr:nvSpPr>
          <xdr:cNvPr id="113" name="Rectangle 112">
            <a:extLst>
              <a:ext uri="{FF2B5EF4-FFF2-40B4-BE49-F238E27FC236}">
                <a16:creationId xmlns:a16="http://schemas.microsoft.com/office/drawing/2014/main" id="{B82DB468-3D4F-4B2E-B4DE-79996CA415ED}"/>
              </a:ext>
            </a:extLst>
          </xdr:cNvPr>
          <xdr:cNvSpPr/>
        </xdr:nvSpPr>
        <xdr:spPr>
          <a:xfrm>
            <a:off x="3261360" y="708660"/>
            <a:ext cx="859536" cy="676656"/>
          </a:xfrm>
          <a:prstGeom prst="rect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14" name="Graphic 3" descr="Upward trend">
            <a:extLst>
              <a:ext uri="{FF2B5EF4-FFF2-40B4-BE49-F238E27FC236}">
                <a16:creationId xmlns:a16="http://schemas.microsoft.com/office/drawing/2014/main" id="{B7310FA6-271E-4E34-A63C-ABEEA8691AA9}"/>
              </a:ext>
            </a:extLst>
          </xdr:cNvPr>
          <xdr:cNvGrpSpPr/>
        </xdr:nvGrpSpPr>
        <xdr:grpSpPr>
          <a:xfrm>
            <a:off x="3496818" y="834390"/>
            <a:ext cx="388620" cy="388620"/>
            <a:chOff x="3496818" y="834390"/>
            <a:chExt cx="388620" cy="388620"/>
          </a:xfrm>
        </xdr:grpSpPr>
        <xdr:sp macro="[0]!ShowHideDatamenu" textlink="">
          <xdr:nvSpPr>
            <xdr:cNvPr id="115" name="Freeform: Shape 114">
              <a:extLst>
                <a:ext uri="{FF2B5EF4-FFF2-40B4-BE49-F238E27FC236}">
                  <a16:creationId xmlns:a16="http://schemas.microsoft.com/office/drawing/2014/main" id="{EB080EC2-3747-4C71-A835-21B04FCF5BD4}"/>
                </a:ext>
              </a:extLst>
            </xdr:cNvPr>
            <xdr:cNvSpPr/>
          </xdr:nvSpPr>
          <xdr:spPr>
            <a:xfrm>
              <a:off x="3496818" y="834390"/>
              <a:ext cx="388620" cy="388620"/>
            </a:xfrm>
            <a:custGeom>
              <a:avLst/>
              <a:gdLst>
                <a:gd name="connsiteX0" fmla="*/ 34290 w 388620"/>
                <a:gd name="connsiteY0" fmla="*/ 0 h 388620"/>
                <a:gd name="connsiteX1" fmla="*/ 0 w 388620"/>
                <a:gd name="connsiteY1" fmla="*/ 0 h 388620"/>
                <a:gd name="connsiteX2" fmla="*/ 0 w 388620"/>
                <a:gd name="connsiteY2" fmla="*/ 388620 h 388620"/>
                <a:gd name="connsiteX3" fmla="*/ 388620 w 388620"/>
                <a:gd name="connsiteY3" fmla="*/ 388620 h 388620"/>
                <a:gd name="connsiteX4" fmla="*/ 388620 w 388620"/>
                <a:gd name="connsiteY4" fmla="*/ 354330 h 388620"/>
                <a:gd name="connsiteX5" fmla="*/ 34290 w 388620"/>
                <a:gd name="connsiteY5" fmla="*/ 354330 h 3886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388620" h="388620">
                  <a:moveTo>
                    <a:pt x="34290" y="0"/>
                  </a:moveTo>
                  <a:lnTo>
                    <a:pt x="0" y="0"/>
                  </a:lnTo>
                  <a:lnTo>
                    <a:pt x="0" y="388620"/>
                  </a:lnTo>
                  <a:lnTo>
                    <a:pt x="388620" y="388620"/>
                  </a:lnTo>
                  <a:lnTo>
                    <a:pt x="388620" y="354330"/>
                  </a:lnTo>
                  <a:lnTo>
                    <a:pt x="34290" y="35433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  <xdr:sp macro="[0]!ShowHideDatamenu" textlink="">
          <xdr:nvSpPr>
            <xdr:cNvPr id="116" name="Freeform: Shape 115">
              <a:extLst>
                <a:ext uri="{FF2B5EF4-FFF2-40B4-BE49-F238E27FC236}">
                  <a16:creationId xmlns:a16="http://schemas.microsoft.com/office/drawing/2014/main" id="{406E5681-2A62-4C5A-B902-F7A3730220F6}"/>
                </a:ext>
              </a:extLst>
            </xdr:cNvPr>
            <xdr:cNvSpPr/>
          </xdr:nvSpPr>
          <xdr:spPr>
            <a:xfrm>
              <a:off x="3553396" y="931545"/>
              <a:ext cx="332041" cy="194881"/>
            </a:xfrm>
            <a:custGeom>
              <a:avLst/>
              <a:gdLst>
                <a:gd name="connsiteX0" fmla="*/ 240602 w 332041"/>
                <a:gd name="connsiteY0" fmla="*/ 0 h 194881"/>
                <a:gd name="connsiteX1" fmla="*/ 274320 w 332041"/>
                <a:gd name="connsiteY1" fmla="*/ 33719 h 194881"/>
                <a:gd name="connsiteX2" fmla="*/ 229172 w 332041"/>
                <a:gd name="connsiteY2" fmla="*/ 78867 h 194881"/>
                <a:gd name="connsiteX3" fmla="*/ 194882 w 332041"/>
                <a:gd name="connsiteY3" fmla="*/ 44577 h 194881"/>
                <a:gd name="connsiteX4" fmla="*/ 137732 w 332041"/>
                <a:gd name="connsiteY4" fmla="*/ 101727 h 194881"/>
                <a:gd name="connsiteX5" fmla="*/ 103442 w 332041"/>
                <a:gd name="connsiteY5" fmla="*/ 67437 h 194881"/>
                <a:gd name="connsiteX6" fmla="*/ 0 w 332041"/>
                <a:gd name="connsiteY6" fmla="*/ 170879 h 194881"/>
                <a:gd name="connsiteX7" fmla="*/ 24003 w 332041"/>
                <a:gd name="connsiteY7" fmla="*/ 194881 h 194881"/>
                <a:gd name="connsiteX8" fmla="*/ 103442 w 332041"/>
                <a:gd name="connsiteY8" fmla="*/ 115443 h 194881"/>
                <a:gd name="connsiteX9" fmla="*/ 137732 w 332041"/>
                <a:gd name="connsiteY9" fmla="*/ 149733 h 194881"/>
                <a:gd name="connsiteX10" fmla="*/ 194882 w 332041"/>
                <a:gd name="connsiteY10" fmla="*/ 92583 h 194881"/>
                <a:gd name="connsiteX11" fmla="*/ 229172 w 332041"/>
                <a:gd name="connsiteY11" fmla="*/ 126873 h 194881"/>
                <a:gd name="connsiteX12" fmla="*/ 298323 w 332041"/>
                <a:gd name="connsiteY12" fmla="*/ 57721 h 194881"/>
                <a:gd name="connsiteX13" fmla="*/ 332042 w 332041"/>
                <a:gd name="connsiteY13" fmla="*/ 91440 h 194881"/>
                <a:gd name="connsiteX14" fmla="*/ 332042 w 332041"/>
                <a:gd name="connsiteY14" fmla="*/ 0 h 1948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332041" h="194881">
                  <a:moveTo>
                    <a:pt x="240602" y="0"/>
                  </a:moveTo>
                  <a:lnTo>
                    <a:pt x="274320" y="33719"/>
                  </a:lnTo>
                  <a:lnTo>
                    <a:pt x="229172" y="78867"/>
                  </a:lnTo>
                  <a:lnTo>
                    <a:pt x="194882" y="44577"/>
                  </a:lnTo>
                  <a:lnTo>
                    <a:pt x="137732" y="101727"/>
                  </a:lnTo>
                  <a:lnTo>
                    <a:pt x="103442" y="67437"/>
                  </a:lnTo>
                  <a:lnTo>
                    <a:pt x="0" y="170879"/>
                  </a:lnTo>
                  <a:lnTo>
                    <a:pt x="24003" y="194881"/>
                  </a:lnTo>
                  <a:lnTo>
                    <a:pt x="103442" y="115443"/>
                  </a:lnTo>
                  <a:lnTo>
                    <a:pt x="137732" y="149733"/>
                  </a:lnTo>
                  <a:lnTo>
                    <a:pt x="194882" y="92583"/>
                  </a:lnTo>
                  <a:lnTo>
                    <a:pt x="229172" y="126873"/>
                  </a:lnTo>
                  <a:lnTo>
                    <a:pt x="298323" y="57721"/>
                  </a:lnTo>
                  <a:lnTo>
                    <a:pt x="332042" y="91440"/>
                  </a:lnTo>
                  <a:lnTo>
                    <a:pt x="332042" y="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314325</xdr:colOff>
      <xdr:row>2</xdr:row>
      <xdr:rowOff>19050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8F0A53AB-8D3F-4F6E-B510-71381408A793}"/>
            </a:ext>
          </a:extLst>
        </xdr:cNvPr>
        <xdr:cNvSpPr/>
      </xdr:nvSpPr>
      <xdr:spPr>
        <a:xfrm>
          <a:off x="0" y="0"/>
          <a:ext cx="17468850" cy="895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>
              <a:solidFill>
                <a:schemeClr val="tx1"/>
              </a:solidFill>
            </a:rPr>
            <a:t>OPERATION SYSTEM</a:t>
          </a:r>
          <a:endParaRPr lang="en-US" sz="2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28574</xdr:colOff>
      <xdr:row>0</xdr:row>
      <xdr:rowOff>76200</xdr:rowOff>
    </xdr:from>
    <xdr:to>
      <xdr:col>1</xdr:col>
      <xdr:colOff>512444</xdr:colOff>
      <xdr:row>1</xdr:row>
      <xdr:rowOff>375285</xdr:rowOff>
    </xdr:to>
    <xdr:grpSp>
      <xdr:nvGrpSpPr>
        <xdr:cNvPr id="99" name="Graphic 37" descr="Home">
          <a:extLst>
            <a:ext uri="{FF2B5EF4-FFF2-40B4-BE49-F238E27FC236}">
              <a16:creationId xmlns:a16="http://schemas.microsoft.com/office/drawing/2014/main" id="{8736074E-B4A5-4CCA-AF8D-244CEA25590B}"/>
            </a:ext>
          </a:extLst>
        </xdr:cNvPr>
        <xdr:cNvGrpSpPr/>
      </xdr:nvGrpSpPr>
      <xdr:grpSpPr>
        <a:xfrm>
          <a:off x="28574" y="76200"/>
          <a:ext cx="731520" cy="737235"/>
          <a:chOff x="57150" y="628650"/>
          <a:chExt cx="731520" cy="737235"/>
        </a:xfrm>
      </xdr:grpSpPr>
      <xdr:sp macro="" textlink="">
        <xdr:nvSpPr>
          <xdr:cNvPr id="102" name="Freeform: Shape 101">
            <a:extLst>
              <a:ext uri="{FF2B5EF4-FFF2-40B4-BE49-F238E27FC236}">
                <a16:creationId xmlns:a16="http://schemas.microsoft.com/office/drawing/2014/main" id="{ADCE698A-455A-42D3-AA4D-E154F4CFA798}"/>
              </a:ext>
            </a:extLst>
          </xdr:cNvPr>
          <xdr:cNvSpPr/>
        </xdr:nvSpPr>
        <xdr:spPr>
          <a:xfrm>
            <a:off x="102870" y="720804"/>
            <a:ext cx="640080" cy="336363"/>
          </a:xfrm>
          <a:custGeom>
            <a:avLst/>
            <a:gdLst>
              <a:gd name="connsiteX0" fmla="*/ 320040 w 640080"/>
              <a:gd name="connsiteY0" fmla="*/ 0 h 336363"/>
              <a:gd name="connsiteX1" fmla="*/ 320040 w 640080"/>
              <a:gd name="connsiteY1" fmla="*/ 0 h 336363"/>
              <a:gd name="connsiteX2" fmla="*/ 0 w 640080"/>
              <a:gd name="connsiteY2" fmla="*/ 307181 h 336363"/>
              <a:gd name="connsiteX3" fmla="*/ 34290 w 640080"/>
              <a:gd name="connsiteY3" fmla="*/ 336363 h 336363"/>
              <a:gd name="connsiteX4" fmla="*/ 320040 w 640080"/>
              <a:gd name="connsiteY4" fmla="*/ 62972 h 336363"/>
              <a:gd name="connsiteX5" fmla="*/ 320040 w 640080"/>
              <a:gd name="connsiteY5" fmla="*/ 62972 h 336363"/>
              <a:gd name="connsiteX6" fmla="*/ 605790 w 640080"/>
              <a:gd name="connsiteY6" fmla="*/ 336363 h 336363"/>
              <a:gd name="connsiteX7" fmla="*/ 640080 w 640080"/>
              <a:gd name="connsiteY7" fmla="*/ 307181 h 3363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640080" h="336363">
                <a:moveTo>
                  <a:pt x="320040" y="0"/>
                </a:moveTo>
                <a:lnTo>
                  <a:pt x="320040" y="0"/>
                </a:lnTo>
                <a:lnTo>
                  <a:pt x="0" y="307181"/>
                </a:lnTo>
                <a:lnTo>
                  <a:pt x="34290" y="336363"/>
                </a:lnTo>
                <a:lnTo>
                  <a:pt x="320040" y="62972"/>
                </a:lnTo>
                <a:lnTo>
                  <a:pt x="320040" y="62972"/>
                </a:lnTo>
                <a:lnTo>
                  <a:pt x="605790" y="336363"/>
                </a:lnTo>
                <a:lnTo>
                  <a:pt x="640080" y="307181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  <xdr:sp macro="" textlink="">
        <xdr:nvSpPr>
          <xdr:cNvPr id="103" name="Freeform: Shape 10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18C35A-E3A5-488C-9CFE-897FE21E1BB9}"/>
              </a:ext>
            </a:extLst>
          </xdr:cNvPr>
          <xdr:cNvSpPr/>
        </xdr:nvSpPr>
        <xdr:spPr>
          <a:xfrm>
            <a:off x="194310" y="826781"/>
            <a:ext cx="457200" cy="446948"/>
          </a:xfrm>
          <a:custGeom>
            <a:avLst/>
            <a:gdLst>
              <a:gd name="connsiteX0" fmla="*/ 0 w 457200"/>
              <a:gd name="connsiteY0" fmla="*/ 218867 h 446948"/>
              <a:gd name="connsiteX1" fmla="*/ 0 w 457200"/>
              <a:gd name="connsiteY1" fmla="*/ 446949 h 446948"/>
              <a:gd name="connsiteX2" fmla="*/ 182880 w 457200"/>
              <a:gd name="connsiteY2" fmla="*/ 446949 h 446948"/>
              <a:gd name="connsiteX3" fmla="*/ 182880 w 457200"/>
              <a:gd name="connsiteY3" fmla="*/ 254960 h 446948"/>
              <a:gd name="connsiteX4" fmla="*/ 274320 w 457200"/>
              <a:gd name="connsiteY4" fmla="*/ 254960 h 446948"/>
              <a:gd name="connsiteX5" fmla="*/ 274320 w 457200"/>
              <a:gd name="connsiteY5" fmla="*/ 446949 h 446948"/>
              <a:gd name="connsiteX6" fmla="*/ 457200 w 457200"/>
              <a:gd name="connsiteY6" fmla="*/ 446949 h 446948"/>
              <a:gd name="connsiteX7" fmla="*/ 457200 w 457200"/>
              <a:gd name="connsiteY7" fmla="*/ 218867 h 446948"/>
              <a:gd name="connsiteX8" fmla="*/ 228600 w 457200"/>
              <a:gd name="connsiteY8" fmla="*/ 0 h 446948"/>
              <a:gd name="connsiteX9" fmla="*/ 0 w 457200"/>
              <a:gd name="connsiteY9" fmla="*/ 218867 h 4469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57200" h="446948">
                <a:moveTo>
                  <a:pt x="0" y="218867"/>
                </a:moveTo>
                <a:lnTo>
                  <a:pt x="0" y="446949"/>
                </a:lnTo>
                <a:lnTo>
                  <a:pt x="182880" y="446949"/>
                </a:lnTo>
                <a:lnTo>
                  <a:pt x="182880" y="254960"/>
                </a:lnTo>
                <a:lnTo>
                  <a:pt x="274320" y="254960"/>
                </a:lnTo>
                <a:lnTo>
                  <a:pt x="274320" y="446949"/>
                </a:lnTo>
                <a:lnTo>
                  <a:pt x="457200" y="446949"/>
                </a:lnTo>
                <a:lnTo>
                  <a:pt x="457200" y="218867"/>
                </a:lnTo>
                <a:lnTo>
                  <a:pt x="228600" y="0"/>
                </a:lnTo>
                <a:lnTo>
                  <a:pt x="0" y="218867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</xdr:grpSp>
    <xdr:clientData/>
  </xdr:twoCellAnchor>
  <xdr:twoCellAnchor>
    <xdr:from>
      <xdr:col>12</xdr:col>
      <xdr:colOff>609600</xdr:colOff>
      <xdr:row>1</xdr:row>
      <xdr:rowOff>428625</xdr:rowOff>
    </xdr:from>
    <xdr:to>
      <xdr:col>13</xdr:col>
      <xdr:colOff>941070</xdr:colOff>
      <xdr:row>7</xdr:row>
      <xdr:rowOff>104776</xdr:rowOff>
    </xdr:to>
    <xdr:grpSp>
      <xdr:nvGrpSpPr>
        <xdr:cNvPr id="117" name="Daotaogr" hidden="1">
          <a:extLst>
            <a:ext uri="{FF2B5EF4-FFF2-40B4-BE49-F238E27FC236}">
              <a16:creationId xmlns:a16="http://schemas.microsoft.com/office/drawing/2014/main" id="{2A7EBDE4-4D98-4D2F-BA93-B77E04EC5524}"/>
            </a:ext>
          </a:extLst>
        </xdr:cNvPr>
        <xdr:cNvGrpSpPr/>
      </xdr:nvGrpSpPr>
      <xdr:grpSpPr>
        <a:xfrm>
          <a:off x="14535150" y="866775"/>
          <a:ext cx="1188720" cy="1057276"/>
          <a:chOff x="12639675" y="923925"/>
          <a:chExt cx="751205" cy="1057276"/>
        </a:xfrm>
      </xdr:grpSpPr>
      <xdr:sp macro="" textlink="">
        <xdr:nvSpPr>
          <xdr:cNvPr id="118" name="Rectangle 117" hidden="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DE1F73B-2D55-4B79-8EF5-CBAB9CBF3ABB}"/>
              </a:ext>
            </a:extLst>
          </xdr:cNvPr>
          <xdr:cNvSpPr/>
        </xdr:nvSpPr>
        <xdr:spPr>
          <a:xfrm>
            <a:off x="12639675" y="9239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Đánh</a:t>
            </a:r>
            <a:r>
              <a:rPr lang="en-US" sz="1100" baseline="0"/>
              <a:t> giá nhân sự</a:t>
            </a:r>
            <a:endParaRPr lang="en-US" sz="1100"/>
          </a:p>
        </xdr:txBody>
      </xdr:sp>
      <xdr:sp macro="" textlink="">
        <xdr:nvSpPr>
          <xdr:cNvPr id="119" name="Rectangle 118" hidden="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21883CA-41F5-4AD4-8CBE-8CD29C474072}"/>
              </a:ext>
            </a:extLst>
          </xdr:cNvPr>
          <xdr:cNvSpPr/>
        </xdr:nvSpPr>
        <xdr:spPr>
          <a:xfrm>
            <a:off x="12639675" y="11906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/>
              <a:t>Danh sách</a:t>
            </a:r>
            <a:r>
              <a:rPr lang="en-US" sz="1000" baseline="0"/>
              <a:t> khóa học</a:t>
            </a:r>
            <a:endParaRPr lang="vi-VN" sz="1000"/>
          </a:p>
        </xdr:txBody>
      </xdr:sp>
      <xdr:sp macro="" textlink="">
        <xdr:nvSpPr>
          <xdr:cNvPr id="120" name="Rectangle 119" hidden="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BD4E050B-57FF-4164-914F-B6685B497EA3}"/>
              </a:ext>
            </a:extLst>
          </xdr:cNvPr>
          <xdr:cNvSpPr/>
        </xdr:nvSpPr>
        <xdr:spPr>
          <a:xfrm>
            <a:off x="12639675" y="14573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Nhật</a:t>
            </a:r>
            <a:r>
              <a:rPr lang="en-US" sz="1100" baseline="0"/>
              <a:t> ký đào tạo</a:t>
            </a:r>
            <a:endParaRPr lang="vi-VN" sz="1100"/>
          </a:p>
        </xdr:txBody>
      </xdr:sp>
      <xdr:sp macro="" textlink="">
        <xdr:nvSpPr>
          <xdr:cNvPr id="121" name="Rectangle 120" hidden="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6AC91F0-50B7-4395-AF21-6B26F257277D}"/>
              </a:ext>
            </a:extLst>
          </xdr:cNvPr>
          <xdr:cNvSpPr/>
        </xdr:nvSpPr>
        <xdr:spPr>
          <a:xfrm>
            <a:off x="12639675" y="17240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Thông</a:t>
            </a:r>
            <a:r>
              <a:rPr lang="en-US" sz="1100" baseline="0"/>
              <a:t> tin nhân sự</a:t>
            </a:r>
            <a:endParaRPr lang="vi-VN" sz="1100"/>
          </a:p>
        </xdr:txBody>
      </xdr:sp>
    </xdr:grpSp>
    <xdr:clientData/>
  </xdr:twoCellAnchor>
  <xdr:twoCellAnchor editAs="oneCell">
    <xdr:from>
      <xdr:col>10</xdr:col>
      <xdr:colOff>266700</xdr:colOff>
      <xdr:row>1</xdr:row>
      <xdr:rowOff>428625</xdr:rowOff>
    </xdr:from>
    <xdr:to>
      <xdr:col>11</xdr:col>
      <xdr:colOff>398145</xdr:colOff>
      <xdr:row>3</xdr:row>
      <xdr:rowOff>57151</xdr:rowOff>
    </xdr:to>
    <xdr:sp macro="" textlink="">
      <xdr:nvSpPr>
        <xdr:cNvPr id="122" name="Nhansug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16F414F-ADAB-406B-A1E9-4A53D922A46C}"/>
            </a:ext>
          </a:extLst>
        </xdr:cNvPr>
        <xdr:cNvSpPr/>
      </xdr:nvSpPr>
      <xdr:spPr>
        <a:xfrm>
          <a:off x="1262062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twoCellAnchor>
  <xdr:twoCellAnchor editAs="oneCell">
    <xdr:from>
      <xdr:col>13</xdr:col>
      <xdr:colOff>971550</xdr:colOff>
      <xdr:row>1</xdr:row>
      <xdr:rowOff>428625</xdr:rowOff>
    </xdr:from>
    <xdr:to>
      <xdr:col>14</xdr:col>
      <xdr:colOff>845820</xdr:colOff>
      <xdr:row>3</xdr:row>
      <xdr:rowOff>57151</xdr:rowOff>
    </xdr:to>
    <xdr:sp macro="" textlink="">
      <xdr:nvSpPr>
        <xdr:cNvPr id="123" name="Hanghoag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544CAE8-9335-4F05-85E3-D2EBDB0966C8}"/>
            </a:ext>
          </a:extLst>
        </xdr:cNvPr>
        <xdr:cNvSpPr/>
      </xdr:nvSpPr>
      <xdr:spPr>
        <a:xfrm>
          <a:off x="1629727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twoCellAnchor>
  <xdr:twoCellAnchor editAs="oneCell">
    <xdr:from>
      <xdr:col>11</xdr:col>
      <xdr:colOff>438149</xdr:colOff>
      <xdr:row>1</xdr:row>
      <xdr:rowOff>428625</xdr:rowOff>
    </xdr:from>
    <xdr:to>
      <xdr:col>12</xdr:col>
      <xdr:colOff>569594</xdr:colOff>
      <xdr:row>17</xdr:row>
      <xdr:rowOff>28576</xdr:rowOff>
    </xdr:to>
    <xdr:grpSp>
      <xdr:nvGrpSpPr>
        <xdr:cNvPr id="124" name="Datagrr" hidden="1">
          <a:extLst>
            <a:ext uri="{FF2B5EF4-FFF2-40B4-BE49-F238E27FC236}">
              <a16:creationId xmlns:a16="http://schemas.microsoft.com/office/drawing/2014/main" id="{235D069E-A477-43B0-9C2C-BABC92FD83B4}"/>
            </a:ext>
          </a:extLst>
        </xdr:cNvPr>
        <xdr:cNvGrpSpPr/>
      </xdr:nvGrpSpPr>
      <xdr:grpSpPr>
        <a:xfrm>
          <a:off x="13306424" y="866775"/>
          <a:ext cx="1188720" cy="2895601"/>
          <a:chOff x="13877924" y="942975"/>
          <a:chExt cx="1188720" cy="2895601"/>
        </a:xfrm>
      </xdr:grpSpPr>
      <xdr:grpSp>
        <xdr:nvGrpSpPr>
          <xdr:cNvPr id="125" name="Datagr" hidden="1">
            <a:extLst>
              <a:ext uri="{FF2B5EF4-FFF2-40B4-BE49-F238E27FC236}">
                <a16:creationId xmlns:a16="http://schemas.microsoft.com/office/drawing/2014/main" id="{D7C63793-D561-44FE-92F0-A8FEAA271D6C}"/>
              </a:ext>
            </a:extLst>
          </xdr:cNvPr>
          <xdr:cNvGrpSpPr/>
        </xdr:nvGrpSpPr>
        <xdr:grpSpPr>
          <a:xfrm>
            <a:off x="13877924" y="942975"/>
            <a:ext cx="1188720" cy="2895601"/>
            <a:chOff x="13877925" y="942975"/>
            <a:chExt cx="866775" cy="2895601"/>
          </a:xfrm>
        </xdr:grpSpPr>
        <xdr:sp macro="" textlink="">
          <xdr:nvSpPr>
            <xdr:cNvPr id="127" name="Rectangle 126" hidden="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B5FABE93-C876-4867-BF14-06BB86856BC8}"/>
                </a:ext>
              </a:extLst>
            </xdr:cNvPr>
            <xdr:cNvSpPr/>
          </xdr:nvSpPr>
          <xdr:spPr>
            <a:xfrm>
              <a:off x="13877925" y="3581400"/>
              <a:ext cx="866775" cy="257176"/>
            </a:xfrm>
            <a:prstGeom prst="rect">
              <a:avLst/>
            </a:prstGeom>
            <a:solidFill>
              <a:schemeClr val="accent1">
                <a:alpha val="90000"/>
              </a:schemeClr>
            </a:solidFill>
            <a:ln w="31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Cập</a:t>
              </a:r>
              <a:r>
                <a:rPr lang="en-US" sz="1100" baseline="0"/>
                <a:t> nhật chi tiết</a:t>
              </a:r>
              <a:endParaRPr lang="vi-VN" sz="1100"/>
            </a:p>
          </xdr:txBody>
        </xdr:sp>
        <xdr:grpSp>
          <xdr:nvGrpSpPr>
            <xdr:cNvPr id="128" name="Group 127" hidden="1">
              <a:extLst>
                <a:ext uri="{FF2B5EF4-FFF2-40B4-BE49-F238E27FC236}">
                  <a16:creationId xmlns:a16="http://schemas.microsoft.com/office/drawing/2014/main" id="{5A53DE7D-6DBC-4018-8209-B65A82BB0CF7}"/>
                </a:ext>
              </a:extLst>
            </xdr:cNvPr>
            <xdr:cNvGrpSpPr/>
          </xdr:nvGrpSpPr>
          <xdr:grpSpPr>
            <a:xfrm>
              <a:off x="13877925" y="942975"/>
              <a:ext cx="866775" cy="2628901"/>
              <a:chOff x="13877925" y="942975"/>
              <a:chExt cx="866775" cy="2628901"/>
            </a:xfrm>
          </xdr:grpSpPr>
          <xdr:grpSp>
            <xdr:nvGrpSpPr>
              <xdr:cNvPr id="129" name="Data_gr" hidden="1">
                <a:extLst>
                  <a:ext uri="{FF2B5EF4-FFF2-40B4-BE49-F238E27FC236}">
                    <a16:creationId xmlns:a16="http://schemas.microsoft.com/office/drawing/2014/main" id="{AEB8F1CD-6664-40AF-9E79-B52969749BDE}"/>
                  </a:ext>
                </a:extLst>
              </xdr:cNvPr>
              <xdr:cNvGrpSpPr/>
            </xdr:nvGrpSpPr>
            <xdr:grpSpPr>
              <a:xfrm>
                <a:off x="13877925" y="942975"/>
                <a:ext cx="866775" cy="1581151"/>
                <a:chOff x="12639675" y="923925"/>
                <a:chExt cx="866775" cy="1581151"/>
              </a:xfrm>
            </xdr:grpSpPr>
            <xdr:sp macro="" textlink="">
              <xdr:nvSpPr>
                <xdr:cNvPr id="133" name="Rectangle 132" hidden="1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id="{9F25BC24-2782-4A51-86FD-4E396525B6B8}"/>
                    </a:ext>
                  </a:extLst>
                </xdr:cNvPr>
                <xdr:cNvSpPr/>
              </xdr:nvSpPr>
              <xdr:spPr>
                <a:xfrm>
                  <a:off x="12639675" y="9239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HDBL</a:t>
                  </a:r>
                </a:p>
              </xdr:txBody>
            </xdr:sp>
            <xdr:sp macro="" textlink="">
              <xdr:nvSpPr>
                <xdr:cNvPr id="134" name="Rectangle 133" hidden="1">
                  <a:hlinkClick xmlns:r="http://schemas.openxmlformats.org/officeDocument/2006/relationships" r:id="rId9"/>
                  <a:extLst>
                    <a:ext uri="{FF2B5EF4-FFF2-40B4-BE49-F238E27FC236}">
                      <a16:creationId xmlns:a16="http://schemas.microsoft.com/office/drawing/2014/main" id="{E8738C87-09A3-4708-966B-32EAB18BEDC0}"/>
                    </a:ext>
                  </a:extLst>
                </xdr:cNvPr>
                <xdr:cNvSpPr/>
              </xdr:nvSpPr>
              <xdr:spPr>
                <a:xfrm>
                  <a:off x="12639675" y="11906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000"/>
                    <a:t>HDBL Chi tiết</a:t>
                  </a:r>
                  <a:endParaRPr lang="vi-VN" sz="1000"/>
                </a:p>
              </xdr:txBody>
            </xdr:sp>
            <xdr:sp macro="" textlink="">
              <xdr:nvSpPr>
                <xdr:cNvPr id="135" name="Rectangle 134" hidden="1">
                  <a:hlinkClick xmlns:r="http://schemas.openxmlformats.org/officeDocument/2006/relationships" r:id="rId10"/>
                  <a:extLst>
                    <a:ext uri="{FF2B5EF4-FFF2-40B4-BE49-F238E27FC236}">
                      <a16:creationId xmlns:a16="http://schemas.microsoft.com/office/drawing/2014/main" id="{C0F7C144-D840-4FA6-8BF8-6970D5544920}"/>
                    </a:ext>
                  </a:extLst>
                </xdr:cNvPr>
                <xdr:cNvSpPr/>
              </xdr:nvSpPr>
              <xdr:spPr>
                <a:xfrm>
                  <a:off x="12639675" y="14573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pivot</a:t>
                  </a:r>
                  <a:endParaRPr lang="vi-VN" sz="1100"/>
                </a:p>
              </xdr:txBody>
            </xdr:sp>
            <xdr:sp macro="" textlink="">
              <xdr:nvSpPr>
                <xdr:cNvPr id="136" name="Rectangle 135" hidden="1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57B0AAD8-C2CE-484A-B9DA-BD29CC6B1A4E}"/>
                    </a:ext>
                  </a:extLst>
                </xdr:cNvPr>
                <xdr:cNvSpPr/>
              </xdr:nvSpPr>
              <xdr:spPr>
                <a:xfrm>
                  <a:off x="12639675" y="17240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VBA</a:t>
                  </a:r>
                  <a:endParaRPr lang="vi-VN" sz="1100"/>
                </a:p>
              </xdr:txBody>
            </xdr:sp>
            <xdr:sp macro="" textlink="">
              <xdr:nvSpPr>
                <xdr:cNvPr id="137" name="Rectangle 136" hidden="1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72FA4C00-3908-4E90-9AAE-F55F64D12532}"/>
                    </a:ext>
                  </a:extLst>
                </xdr:cNvPr>
                <xdr:cNvSpPr/>
              </xdr:nvSpPr>
              <xdr:spPr>
                <a:xfrm>
                  <a:off x="12639675" y="22479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TN</a:t>
                  </a:r>
                  <a:endParaRPr lang="vi-VN" sz="1100"/>
                </a:p>
              </xdr:txBody>
            </xdr:sp>
            <xdr:sp macro="" textlink="">
              <xdr:nvSpPr>
                <xdr:cNvPr id="138" name="Rectangle 137" hidden="1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id="{BE4776AF-2451-4488-9C8D-9A58F3ED14CC}"/>
                    </a:ext>
                  </a:extLst>
                </xdr:cNvPr>
                <xdr:cNvSpPr/>
              </xdr:nvSpPr>
              <xdr:spPr>
                <a:xfrm>
                  <a:off x="12639675" y="19812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CSKH</a:t>
                  </a:r>
                  <a:endParaRPr lang="vi-VN" sz="1100"/>
                </a:p>
              </xdr:txBody>
            </xdr:sp>
          </xdr:grpSp>
          <xdr:sp macro="" textlink="">
            <xdr:nvSpPr>
              <xdr:cNvPr id="130" name="Rectangle 129" hidden="1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3A9E1EAF-3F43-4831-8E05-C9F97C652943}"/>
                  </a:ext>
                </a:extLst>
              </xdr:cNvPr>
              <xdr:cNvSpPr/>
            </xdr:nvSpPr>
            <xdr:spPr>
              <a:xfrm>
                <a:off x="13877925" y="33147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BCC</a:t>
                </a:r>
                <a:endParaRPr lang="vi-VN" sz="1100"/>
              </a:p>
            </xdr:txBody>
          </xdr:sp>
          <xdr:sp macro="" textlink="">
            <xdr:nvSpPr>
              <xdr:cNvPr id="131" name="Rectangle 130" hidden="1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3194C2E7-78E9-4A80-AF74-82E245A59DB3}"/>
                  </a:ext>
                </a:extLst>
              </xdr:cNvPr>
              <xdr:cNvSpPr/>
            </xdr:nvSpPr>
            <xdr:spPr>
              <a:xfrm>
                <a:off x="13877925" y="30480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Tầng</a:t>
                </a:r>
                <a:r>
                  <a:rPr lang="en-US" sz="1100" baseline="0"/>
                  <a:t> bán hàng</a:t>
                </a:r>
                <a:endParaRPr lang="vi-VN" sz="1100"/>
              </a:p>
            </xdr:txBody>
          </xdr:sp>
          <xdr:sp macro="" textlink="">
            <xdr:nvSpPr>
              <xdr:cNvPr id="132" name="Rectangle 131" hidden="1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B2BA2CC0-D4BA-4EB3-928E-9AD3C53B3D45}"/>
                  </a:ext>
                </a:extLst>
              </xdr:cNvPr>
              <xdr:cNvSpPr/>
            </xdr:nvSpPr>
            <xdr:spPr>
              <a:xfrm>
                <a:off x="13877925" y="253365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Doanh số</a:t>
                </a:r>
                <a:endParaRPr lang="vi-VN" sz="1100"/>
              </a:p>
            </xdr:txBody>
          </xdr:sp>
        </xdr:grpSp>
      </xdr:grpSp>
      <xdr:sp macro="" textlink="">
        <xdr:nvSpPr>
          <xdr:cNvPr id="126" name="Rectangle 125" hidden="1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870D4BCF-2660-420D-817D-4E9B1AA040F8}"/>
              </a:ext>
            </a:extLst>
          </xdr:cNvPr>
          <xdr:cNvSpPr/>
        </xdr:nvSpPr>
        <xdr:spPr>
          <a:xfrm>
            <a:off x="13877924" y="2790825"/>
            <a:ext cx="1188720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Chia</a:t>
            </a:r>
            <a:r>
              <a:rPr lang="en-US" sz="1100" baseline="0"/>
              <a:t> doanh số</a:t>
            </a:r>
            <a:endParaRPr lang="vi-VN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480059</xdr:colOff>
      <xdr:row>0</xdr:row>
      <xdr:rowOff>91440</xdr:rowOff>
    </xdr:from>
    <xdr:to>
      <xdr:col>14</xdr:col>
      <xdr:colOff>701420</xdr:colOff>
      <xdr:row>1</xdr:row>
      <xdr:rowOff>320421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2F981E00-4219-4C98-BDDD-02E7C8105471}"/>
            </a:ext>
          </a:extLst>
        </xdr:cNvPr>
        <xdr:cNvGrpSpPr/>
      </xdr:nvGrpSpPr>
      <xdr:grpSpPr>
        <a:xfrm>
          <a:off x="13900784" y="91440"/>
          <a:ext cx="830961" cy="667131"/>
          <a:chOff x="3261360" y="708660"/>
          <a:chExt cx="859536" cy="676656"/>
        </a:xfrm>
      </xdr:grpSpPr>
      <xdr:sp macro="[0]!ShowHideDatamenu" textlink="">
        <xdr:nvSpPr>
          <xdr:cNvPr id="86" name="Rectangle 85">
            <a:extLst>
              <a:ext uri="{FF2B5EF4-FFF2-40B4-BE49-F238E27FC236}">
                <a16:creationId xmlns:a16="http://schemas.microsoft.com/office/drawing/2014/main" id="{D001000D-476D-4633-BAA0-CA8CCD240FC7}"/>
              </a:ext>
            </a:extLst>
          </xdr:cNvPr>
          <xdr:cNvSpPr/>
        </xdr:nvSpPr>
        <xdr:spPr>
          <a:xfrm>
            <a:off x="3261360" y="708660"/>
            <a:ext cx="859536" cy="676656"/>
          </a:xfrm>
          <a:prstGeom prst="rect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87" name="Graphic 3" descr="Upward trend">
            <a:extLst>
              <a:ext uri="{FF2B5EF4-FFF2-40B4-BE49-F238E27FC236}">
                <a16:creationId xmlns:a16="http://schemas.microsoft.com/office/drawing/2014/main" id="{B7BD5329-A526-41A6-A7FF-3C6FC5604A86}"/>
              </a:ext>
            </a:extLst>
          </xdr:cNvPr>
          <xdr:cNvGrpSpPr/>
        </xdr:nvGrpSpPr>
        <xdr:grpSpPr>
          <a:xfrm>
            <a:off x="3496818" y="834390"/>
            <a:ext cx="388620" cy="388620"/>
            <a:chOff x="3496818" y="834390"/>
            <a:chExt cx="388620" cy="388620"/>
          </a:xfrm>
        </xdr:grpSpPr>
        <xdr:sp macro="[0]!ShowHideDatamenu" textlink="">
          <xdr:nvSpPr>
            <xdr:cNvPr id="88" name="Freeform: Shape 87">
              <a:extLst>
                <a:ext uri="{FF2B5EF4-FFF2-40B4-BE49-F238E27FC236}">
                  <a16:creationId xmlns:a16="http://schemas.microsoft.com/office/drawing/2014/main" id="{4BAFE82F-532A-46D0-9DFD-788B7B265686}"/>
                </a:ext>
              </a:extLst>
            </xdr:cNvPr>
            <xdr:cNvSpPr/>
          </xdr:nvSpPr>
          <xdr:spPr>
            <a:xfrm>
              <a:off x="3496818" y="834390"/>
              <a:ext cx="388620" cy="388620"/>
            </a:xfrm>
            <a:custGeom>
              <a:avLst/>
              <a:gdLst>
                <a:gd name="connsiteX0" fmla="*/ 34290 w 388620"/>
                <a:gd name="connsiteY0" fmla="*/ 0 h 388620"/>
                <a:gd name="connsiteX1" fmla="*/ 0 w 388620"/>
                <a:gd name="connsiteY1" fmla="*/ 0 h 388620"/>
                <a:gd name="connsiteX2" fmla="*/ 0 w 388620"/>
                <a:gd name="connsiteY2" fmla="*/ 388620 h 388620"/>
                <a:gd name="connsiteX3" fmla="*/ 388620 w 388620"/>
                <a:gd name="connsiteY3" fmla="*/ 388620 h 388620"/>
                <a:gd name="connsiteX4" fmla="*/ 388620 w 388620"/>
                <a:gd name="connsiteY4" fmla="*/ 354330 h 388620"/>
                <a:gd name="connsiteX5" fmla="*/ 34290 w 388620"/>
                <a:gd name="connsiteY5" fmla="*/ 354330 h 3886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388620" h="388620">
                  <a:moveTo>
                    <a:pt x="34290" y="0"/>
                  </a:moveTo>
                  <a:lnTo>
                    <a:pt x="0" y="0"/>
                  </a:lnTo>
                  <a:lnTo>
                    <a:pt x="0" y="388620"/>
                  </a:lnTo>
                  <a:lnTo>
                    <a:pt x="388620" y="388620"/>
                  </a:lnTo>
                  <a:lnTo>
                    <a:pt x="388620" y="354330"/>
                  </a:lnTo>
                  <a:lnTo>
                    <a:pt x="34290" y="35433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  <xdr:sp macro="[0]!ShowHideDatamenu" textlink="">
          <xdr:nvSpPr>
            <xdr:cNvPr id="89" name="Freeform: Shape 88">
              <a:extLst>
                <a:ext uri="{FF2B5EF4-FFF2-40B4-BE49-F238E27FC236}">
                  <a16:creationId xmlns:a16="http://schemas.microsoft.com/office/drawing/2014/main" id="{DDBAA12A-1274-4E61-8466-059A36CBE575}"/>
                </a:ext>
              </a:extLst>
            </xdr:cNvPr>
            <xdr:cNvSpPr/>
          </xdr:nvSpPr>
          <xdr:spPr>
            <a:xfrm>
              <a:off x="3553396" y="931545"/>
              <a:ext cx="332041" cy="194881"/>
            </a:xfrm>
            <a:custGeom>
              <a:avLst/>
              <a:gdLst>
                <a:gd name="connsiteX0" fmla="*/ 240602 w 332041"/>
                <a:gd name="connsiteY0" fmla="*/ 0 h 194881"/>
                <a:gd name="connsiteX1" fmla="*/ 274320 w 332041"/>
                <a:gd name="connsiteY1" fmla="*/ 33719 h 194881"/>
                <a:gd name="connsiteX2" fmla="*/ 229172 w 332041"/>
                <a:gd name="connsiteY2" fmla="*/ 78867 h 194881"/>
                <a:gd name="connsiteX3" fmla="*/ 194882 w 332041"/>
                <a:gd name="connsiteY3" fmla="*/ 44577 h 194881"/>
                <a:gd name="connsiteX4" fmla="*/ 137732 w 332041"/>
                <a:gd name="connsiteY4" fmla="*/ 101727 h 194881"/>
                <a:gd name="connsiteX5" fmla="*/ 103442 w 332041"/>
                <a:gd name="connsiteY5" fmla="*/ 67437 h 194881"/>
                <a:gd name="connsiteX6" fmla="*/ 0 w 332041"/>
                <a:gd name="connsiteY6" fmla="*/ 170879 h 194881"/>
                <a:gd name="connsiteX7" fmla="*/ 24003 w 332041"/>
                <a:gd name="connsiteY7" fmla="*/ 194881 h 194881"/>
                <a:gd name="connsiteX8" fmla="*/ 103442 w 332041"/>
                <a:gd name="connsiteY8" fmla="*/ 115443 h 194881"/>
                <a:gd name="connsiteX9" fmla="*/ 137732 w 332041"/>
                <a:gd name="connsiteY9" fmla="*/ 149733 h 194881"/>
                <a:gd name="connsiteX10" fmla="*/ 194882 w 332041"/>
                <a:gd name="connsiteY10" fmla="*/ 92583 h 194881"/>
                <a:gd name="connsiteX11" fmla="*/ 229172 w 332041"/>
                <a:gd name="connsiteY11" fmla="*/ 126873 h 194881"/>
                <a:gd name="connsiteX12" fmla="*/ 298323 w 332041"/>
                <a:gd name="connsiteY12" fmla="*/ 57721 h 194881"/>
                <a:gd name="connsiteX13" fmla="*/ 332042 w 332041"/>
                <a:gd name="connsiteY13" fmla="*/ 91440 h 194881"/>
                <a:gd name="connsiteX14" fmla="*/ 332042 w 332041"/>
                <a:gd name="connsiteY14" fmla="*/ 0 h 1948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332041" h="194881">
                  <a:moveTo>
                    <a:pt x="240602" y="0"/>
                  </a:moveTo>
                  <a:lnTo>
                    <a:pt x="274320" y="33719"/>
                  </a:lnTo>
                  <a:lnTo>
                    <a:pt x="229172" y="78867"/>
                  </a:lnTo>
                  <a:lnTo>
                    <a:pt x="194882" y="44577"/>
                  </a:lnTo>
                  <a:lnTo>
                    <a:pt x="137732" y="101727"/>
                  </a:lnTo>
                  <a:lnTo>
                    <a:pt x="103442" y="67437"/>
                  </a:lnTo>
                  <a:lnTo>
                    <a:pt x="0" y="170879"/>
                  </a:lnTo>
                  <a:lnTo>
                    <a:pt x="24003" y="194881"/>
                  </a:lnTo>
                  <a:lnTo>
                    <a:pt x="103442" y="115443"/>
                  </a:lnTo>
                  <a:lnTo>
                    <a:pt x="137732" y="149733"/>
                  </a:lnTo>
                  <a:lnTo>
                    <a:pt x="194882" y="92583"/>
                  </a:lnTo>
                  <a:lnTo>
                    <a:pt x="229172" y="126873"/>
                  </a:lnTo>
                  <a:lnTo>
                    <a:pt x="298323" y="57721"/>
                  </a:lnTo>
                  <a:lnTo>
                    <a:pt x="332042" y="91440"/>
                  </a:lnTo>
                  <a:lnTo>
                    <a:pt x="332042" y="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18</xdr:col>
      <xdr:colOff>381000</xdr:colOff>
      <xdr:row>2</xdr:row>
      <xdr:rowOff>19050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77C7944A-8D84-437C-B8FF-E10C17B96B64}"/>
            </a:ext>
          </a:extLst>
        </xdr:cNvPr>
        <xdr:cNvSpPr/>
      </xdr:nvSpPr>
      <xdr:spPr>
        <a:xfrm>
          <a:off x="0" y="0"/>
          <a:ext cx="17468850" cy="895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>
              <a:solidFill>
                <a:schemeClr val="tx1"/>
              </a:solidFill>
            </a:rPr>
            <a:t>OPERATION SYSTEM</a:t>
          </a:r>
          <a:endParaRPr lang="en-US" sz="2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28574</xdr:colOff>
      <xdr:row>0</xdr:row>
      <xdr:rowOff>76200</xdr:rowOff>
    </xdr:from>
    <xdr:to>
      <xdr:col>2</xdr:col>
      <xdr:colOff>245744</xdr:colOff>
      <xdr:row>1</xdr:row>
      <xdr:rowOff>375285</xdr:rowOff>
    </xdr:to>
    <xdr:grpSp>
      <xdr:nvGrpSpPr>
        <xdr:cNvPr id="72" name="Graphic 37" descr="Home">
          <a:extLst>
            <a:ext uri="{FF2B5EF4-FFF2-40B4-BE49-F238E27FC236}">
              <a16:creationId xmlns:a16="http://schemas.microsoft.com/office/drawing/2014/main" id="{E0373D14-4EC2-45A7-9FC5-DD7C0CF3FF10}"/>
            </a:ext>
          </a:extLst>
        </xdr:cNvPr>
        <xdr:cNvGrpSpPr/>
      </xdr:nvGrpSpPr>
      <xdr:grpSpPr>
        <a:xfrm>
          <a:off x="28574" y="76200"/>
          <a:ext cx="731520" cy="737235"/>
          <a:chOff x="57150" y="628650"/>
          <a:chExt cx="731520" cy="737235"/>
        </a:xfrm>
      </xdr:grpSpPr>
      <xdr:sp macro="" textlink="">
        <xdr:nvSpPr>
          <xdr:cNvPr id="75" name="Freeform: Shape 74">
            <a:extLst>
              <a:ext uri="{FF2B5EF4-FFF2-40B4-BE49-F238E27FC236}">
                <a16:creationId xmlns:a16="http://schemas.microsoft.com/office/drawing/2014/main" id="{63BCF302-2CCD-4091-AF3A-CC75C995891D}"/>
              </a:ext>
            </a:extLst>
          </xdr:cNvPr>
          <xdr:cNvSpPr/>
        </xdr:nvSpPr>
        <xdr:spPr>
          <a:xfrm>
            <a:off x="102870" y="720804"/>
            <a:ext cx="640080" cy="336363"/>
          </a:xfrm>
          <a:custGeom>
            <a:avLst/>
            <a:gdLst>
              <a:gd name="connsiteX0" fmla="*/ 320040 w 640080"/>
              <a:gd name="connsiteY0" fmla="*/ 0 h 336363"/>
              <a:gd name="connsiteX1" fmla="*/ 320040 w 640080"/>
              <a:gd name="connsiteY1" fmla="*/ 0 h 336363"/>
              <a:gd name="connsiteX2" fmla="*/ 0 w 640080"/>
              <a:gd name="connsiteY2" fmla="*/ 307181 h 336363"/>
              <a:gd name="connsiteX3" fmla="*/ 34290 w 640080"/>
              <a:gd name="connsiteY3" fmla="*/ 336363 h 336363"/>
              <a:gd name="connsiteX4" fmla="*/ 320040 w 640080"/>
              <a:gd name="connsiteY4" fmla="*/ 62972 h 336363"/>
              <a:gd name="connsiteX5" fmla="*/ 320040 w 640080"/>
              <a:gd name="connsiteY5" fmla="*/ 62972 h 336363"/>
              <a:gd name="connsiteX6" fmla="*/ 605790 w 640080"/>
              <a:gd name="connsiteY6" fmla="*/ 336363 h 336363"/>
              <a:gd name="connsiteX7" fmla="*/ 640080 w 640080"/>
              <a:gd name="connsiteY7" fmla="*/ 307181 h 3363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640080" h="336363">
                <a:moveTo>
                  <a:pt x="320040" y="0"/>
                </a:moveTo>
                <a:lnTo>
                  <a:pt x="320040" y="0"/>
                </a:lnTo>
                <a:lnTo>
                  <a:pt x="0" y="307181"/>
                </a:lnTo>
                <a:lnTo>
                  <a:pt x="34290" y="336363"/>
                </a:lnTo>
                <a:lnTo>
                  <a:pt x="320040" y="62972"/>
                </a:lnTo>
                <a:lnTo>
                  <a:pt x="320040" y="62972"/>
                </a:lnTo>
                <a:lnTo>
                  <a:pt x="605790" y="336363"/>
                </a:lnTo>
                <a:lnTo>
                  <a:pt x="640080" y="307181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  <xdr:sp macro="" textlink="">
        <xdr:nvSpPr>
          <xdr:cNvPr id="76" name="Freeform: Shape 7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80D1651-4B50-4352-95A9-032397F81B06}"/>
              </a:ext>
            </a:extLst>
          </xdr:cNvPr>
          <xdr:cNvSpPr/>
        </xdr:nvSpPr>
        <xdr:spPr>
          <a:xfrm>
            <a:off x="194310" y="826781"/>
            <a:ext cx="457200" cy="446948"/>
          </a:xfrm>
          <a:custGeom>
            <a:avLst/>
            <a:gdLst>
              <a:gd name="connsiteX0" fmla="*/ 0 w 457200"/>
              <a:gd name="connsiteY0" fmla="*/ 218867 h 446948"/>
              <a:gd name="connsiteX1" fmla="*/ 0 w 457200"/>
              <a:gd name="connsiteY1" fmla="*/ 446949 h 446948"/>
              <a:gd name="connsiteX2" fmla="*/ 182880 w 457200"/>
              <a:gd name="connsiteY2" fmla="*/ 446949 h 446948"/>
              <a:gd name="connsiteX3" fmla="*/ 182880 w 457200"/>
              <a:gd name="connsiteY3" fmla="*/ 254960 h 446948"/>
              <a:gd name="connsiteX4" fmla="*/ 274320 w 457200"/>
              <a:gd name="connsiteY4" fmla="*/ 254960 h 446948"/>
              <a:gd name="connsiteX5" fmla="*/ 274320 w 457200"/>
              <a:gd name="connsiteY5" fmla="*/ 446949 h 446948"/>
              <a:gd name="connsiteX6" fmla="*/ 457200 w 457200"/>
              <a:gd name="connsiteY6" fmla="*/ 446949 h 446948"/>
              <a:gd name="connsiteX7" fmla="*/ 457200 w 457200"/>
              <a:gd name="connsiteY7" fmla="*/ 218867 h 446948"/>
              <a:gd name="connsiteX8" fmla="*/ 228600 w 457200"/>
              <a:gd name="connsiteY8" fmla="*/ 0 h 446948"/>
              <a:gd name="connsiteX9" fmla="*/ 0 w 457200"/>
              <a:gd name="connsiteY9" fmla="*/ 218867 h 4469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57200" h="446948">
                <a:moveTo>
                  <a:pt x="0" y="218867"/>
                </a:moveTo>
                <a:lnTo>
                  <a:pt x="0" y="446949"/>
                </a:lnTo>
                <a:lnTo>
                  <a:pt x="182880" y="446949"/>
                </a:lnTo>
                <a:lnTo>
                  <a:pt x="182880" y="254960"/>
                </a:lnTo>
                <a:lnTo>
                  <a:pt x="274320" y="254960"/>
                </a:lnTo>
                <a:lnTo>
                  <a:pt x="274320" y="446949"/>
                </a:lnTo>
                <a:lnTo>
                  <a:pt x="457200" y="446949"/>
                </a:lnTo>
                <a:lnTo>
                  <a:pt x="457200" y="218867"/>
                </a:lnTo>
                <a:lnTo>
                  <a:pt x="228600" y="0"/>
                </a:lnTo>
                <a:lnTo>
                  <a:pt x="0" y="218867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</xdr:grpSp>
    <xdr:clientData/>
  </xdr:twoCellAnchor>
  <xdr:twoCellAnchor>
    <xdr:from>
      <xdr:col>15</xdr:col>
      <xdr:colOff>638175</xdr:colOff>
      <xdr:row>1</xdr:row>
      <xdr:rowOff>428625</xdr:rowOff>
    </xdr:from>
    <xdr:to>
      <xdr:col>17</xdr:col>
      <xdr:colOff>474345</xdr:colOff>
      <xdr:row>7</xdr:row>
      <xdr:rowOff>95251</xdr:rowOff>
    </xdr:to>
    <xdr:grpSp>
      <xdr:nvGrpSpPr>
        <xdr:cNvPr id="90" name="Daotaogr" hidden="1">
          <a:extLst>
            <a:ext uri="{FF2B5EF4-FFF2-40B4-BE49-F238E27FC236}">
              <a16:creationId xmlns:a16="http://schemas.microsoft.com/office/drawing/2014/main" id="{33E7C047-C55C-4CCE-9E3F-DD2A52B59D9E}"/>
            </a:ext>
          </a:extLst>
        </xdr:cNvPr>
        <xdr:cNvGrpSpPr/>
      </xdr:nvGrpSpPr>
      <xdr:grpSpPr>
        <a:xfrm>
          <a:off x="15478125" y="866775"/>
          <a:ext cx="1188720" cy="1057276"/>
          <a:chOff x="12639675" y="923925"/>
          <a:chExt cx="751205" cy="1057276"/>
        </a:xfrm>
      </xdr:grpSpPr>
      <xdr:sp macro="" textlink="">
        <xdr:nvSpPr>
          <xdr:cNvPr id="91" name="Rectangle 90" hidden="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D6C70BA-5A66-44C0-B8CC-91D35DFD658F}"/>
              </a:ext>
            </a:extLst>
          </xdr:cNvPr>
          <xdr:cNvSpPr/>
        </xdr:nvSpPr>
        <xdr:spPr>
          <a:xfrm>
            <a:off x="12639675" y="9239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Đánh</a:t>
            </a:r>
            <a:r>
              <a:rPr lang="en-US" sz="1100" baseline="0"/>
              <a:t> giá nhân sự</a:t>
            </a:r>
            <a:endParaRPr lang="en-US" sz="1100"/>
          </a:p>
        </xdr:txBody>
      </xdr:sp>
      <xdr:sp macro="" textlink="">
        <xdr:nvSpPr>
          <xdr:cNvPr id="92" name="Rectangle 91" hidden="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B1BCFEE-67C6-4386-97C4-DDC57809AAF2}"/>
              </a:ext>
            </a:extLst>
          </xdr:cNvPr>
          <xdr:cNvSpPr/>
        </xdr:nvSpPr>
        <xdr:spPr>
          <a:xfrm>
            <a:off x="12639675" y="11906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/>
              <a:t>Danh sách</a:t>
            </a:r>
            <a:r>
              <a:rPr lang="en-US" sz="1000" baseline="0"/>
              <a:t> khóa học</a:t>
            </a:r>
            <a:endParaRPr lang="vi-VN" sz="1000"/>
          </a:p>
        </xdr:txBody>
      </xdr:sp>
      <xdr:sp macro="" textlink="">
        <xdr:nvSpPr>
          <xdr:cNvPr id="93" name="Rectangle 92" hidden="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7EFE82A-D3DE-49BB-915D-436F04459DF2}"/>
              </a:ext>
            </a:extLst>
          </xdr:cNvPr>
          <xdr:cNvSpPr/>
        </xdr:nvSpPr>
        <xdr:spPr>
          <a:xfrm>
            <a:off x="12639675" y="14573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Nhật</a:t>
            </a:r>
            <a:r>
              <a:rPr lang="en-US" sz="1100" baseline="0"/>
              <a:t> ký đào tạo</a:t>
            </a:r>
            <a:endParaRPr lang="vi-VN" sz="1100"/>
          </a:p>
        </xdr:txBody>
      </xdr:sp>
      <xdr:sp macro="" textlink="">
        <xdr:nvSpPr>
          <xdr:cNvPr id="94" name="Rectangle 93" hidden="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5254CB1-4823-48B9-8FDB-B78821E87B95}"/>
              </a:ext>
            </a:extLst>
          </xdr:cNvPr>
          <xdr:cNvSpPr/>
        </xdr:nvSpPr>
        <xdr:spPr>
          <a:xfrm>
            <a:off x="12639675" y="17240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Thông</a:t>
            </a:r>
            <a:r>
              <a:rPr lang="en-US" sz="1100" baseline="0"/>
              <a:t> tin nhân sự</a:t>
            </a:r>
            <a:endParaRPr lang="vi-VN" sz="1100"/>
          </a:p>
        </xdr:txBody>
      </xdr:sp>
    </xdr:grpSp>
    <xdr:clientData/>
  </xdr:twoCellAnchor>
  <xdr:twoCellAnchor editAs="oneCell">
    <xdr:from>
      <xdr:col>12</xdr:col>
      <xdr:colOff>381000</xdr:colOff>
      <xdr:row>1</xdr:row>
      <xdr:rowOff>428625</xdr:rowOff>
    </xdr:from>
    <xdr:to>
      <xdr:col>14</xdr:col>
      <xdr:colOff>179070</xdr:colOff>
      <xdr:row>3</xdr:row>
      <xdr:rowOff>57151</xdr:rowOff>
    </xdr:to>
    <xdr:sp macro="" textlink="">
      <xdr:nvSpPr>
        <xdr:cNvPr id="95" name="Nhansug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B4BECF-A4B0-486F-87EC-EB80DC23DB45}"/>
            </a:ext>
          </a:extLst>
        </xdr:cNvPr>
        <xdr:cNvSpPr/>
      </xdr:nvSpPr>
      <xdr:spPr>
        <a:xfrm>
          <a:off x="1262062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twoCellAnchor>
  <xdr:twoCellAnchor editAs="oneCell">
    <xdr:from>
      <xdr:col>17</xdr:col>
      <xdr:colOff>504825</xdr:colOff>
      <xdr:row>1</xdr:row>
      <xdr:rowOff>428625</xdr:rowOff>
    </xdr:from>
    <xdr:to>
      <xdr:col>18</xdr:col>
      <xdr:colOff>798195</xdr:colOff>
      <xdr:row>3</xdr:row>
      <xdr:rowOff>57151</xdr:rowOff>
    </xdr:to>
    <xdr:sp macro="" textlink="">
      <xdr:nvSpPr>
        <xdr:cNvPr id="96" name="Hanghoag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81C579B-3126-4581-B2AE-258D4E7ABD78}"/>
            </a:ext>
          </a:extLst>
        </xdr:cNvPr>
        <xdr:cNvSpPr/>
      </xdr:nvSpPr>
      <xdr:spPr>
        <a:xfrm>
          <a:off x="1629727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twoCellAnchor>
  <xdr:twoCellAnchor editAs="oneCell">
    <xdr:from>
      <xdr:col>14</xdr:col>
      <xdr:colOff>219074</xdr:colOff>
      <xdr:row>1</xdr:row>
      <xdr:rowOff>428625</xdr:rowOff>
    </xdr:from>
    <xdr:to>
      <xdr:col>15</xdr:col>
      <xdr:colOff>598169</xdr:colOff>
      <xdr:row>17</xdr:row>
      <xdr:rowOff>28576</xdr:rowOff>
    </xdr:to>
    <xdr:grpSp>
      <xdr:nvGrpSpPr>
        <xdr:cNvPr id="97" name="Datagrr" hidden="1">
          <a:extLst>
            <a:ext uri="{FF2B5EF4-FFF2-40B4-BE49-F238E27FC236}">
              <a16:creationId xmlns:a16="http://schemas.microsoft.com/office/drawing/2014/main" id="{E44DA69C-391E-468A-AC0F-C0743D2F248F}"/>
            </a:ext>
          </a:extLst>
        </xdr:cNvPr>
        <xdr:cNvGrpSpPr/>
      </xdr:nvGrpSpPr>
      <xdr:grpSpPr>
        <a:xfrm>
          <a:off x="14249399" y="866775"/>
          <a:ext cx="1188720" cy="2895601"/>
          <a:chOff x="13877924" y="942975"/>
          <a:chExt cx="1188720" cy="2895601"/>
        </a:xfrm>
      </xdr:grpSpPr>
      <xdr:grpSp>
        <xdr:nvGrpSpPr>
          <xdr:cNvPr id="98" name="Datagr" hidden="1">
            <a:extLst>
              <a:ext uri="{FF2B5EF4-FFF2-40B4-BE49-F238E27FC236}">
                <a16:creationId xmlns:a16="http://schemas.microsoft.com/office/drawing/2014/main" id="{2016B0E7-736F-4520-8319-828AD77AE611}"/>
              </a:ext>
            </a:extLst>
          </xdr:cNvPr>
          <xdr:cNvGrpSpPr/>
        </xdr:nvGrpSpPr>
        <xdr:grpSpPr>
          <a:xfrm>
            <a:off x="13877924" y="942975"/>
            <a:ext cx="1188720" cy="2895601"/>
            <a:chOff x="13877925" y="942975"/>
            <a:chExt cx="866775" cy="2895601"/>
          </a:xfrm>
        </xdr:grpSpPr>
        <xdr:sp macro="" textlink="">
          <xdr:nvSpPr>
            <xdr:cNvPr id="100" name="Rectangle 99" hidden="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2D8F117F-E396-4D39-9079-C919021D3542}"/>
                </a:ext>
              </a:extLst>
            </xdr:cNvPr>
            <xdr:cNvSpPr/>
          </xdr:nvSpPr>
          <xdr:spPr>
            <a:xfrm>
              <a:off x="13877925" y="3581400"/>
              <a:ext cx="866775" cy="257176"/>
            </a:xfrm>
            <a:prstGeom prst="rect">
              <a:avLst/>
            </a:prstGeom>
            <a:solidFill>
              <a:schemeClr val="accent1">
                <a:alpha val="90000"/>
              </a:schemeClr>
            </a:solidFill>
            <a:ln w="31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Cập</a:t>
              </a:r>
              <a:r>
                <a:rPr lang="en-US" sz="1100" baseline="0"/>
                <a:t> nhật chi tiết</a:t>
              </a:r>
              <a:endParaRPr lang="vi-VN" sz="1100"/>
            </a:p>
          </xdr:txBody>
        </xdr:sp>
        <xdr:grpSp>
          <xdr:nvGrpSpPr>
            <xdr:cNvPr id="101" name="Group 100" hidden="1">
              <a:extLst>
                <a:ext uri="{FF2B5EF4-FFF2-40B4-BE49-F238E27FC236}">
                  <a16:creationId xmlns:a16="http://schemas.microsoft.com/office/drawing/2014/main" id="{4273B077-A226-4F2D-A0F4-EE5CCA3BE105}"/>
                </a:ext>
              </a:extLst>
            </xdr:cNvPr>
            <xdr:cNvGrpSpPr/>
          </xdr:nvGrpSpPr>
          <xdr:grpSpPr>
            <a:xfrm>
              <a:off x="13877925" y="942975"/>
              <a:ext cx="866775" cy="2628901"/>
              <a:chOff x="13877925" y="942975"/>
              <a:chExt cx="866775" cy="2628901"/>
            </a:xfrm>
          </xdr:grpSpPr>
          <xdr:grpSp>
            <xdr:nvGrpSpPr>
              <xdr:cNvPr id="102" name="Data_gr" hidden="1">
                <a:extLst>
                  <a:ext uri="{FF2B5EF4-FFF2-40B4-BE49-F238E27FC236}">
                    <a16:creationId xmlns:a16="http://schemas.microsoft.com/office/drawing/2014/main" id="{E97C33C3-4A55-4A36-BC25-DB03BD7F66D8}"/>
                  </a:ext>
                </a:extLst>
              </xdr:cNvPr>
              <xdr:cNvGrpSpPr/>
            </xdr:nvGrpSpPr>
            <xdr:grpSpPr>
              <a:xfrm>
                <a:off x="13877925" y="942975"/>
                <a:ext cx="866775" cy="1581151"/>
                <a:chOff x="12639675" y="923925"/>
                <a:chExt cx="866775" cy="1581151"/>
              </a:xfrm>
            </xdr:grpSpPr>
            <xdr:sp macro="" textlink="">
              <xdr:nvSpPr>
                <xdr:cNvPr id="106" name="Rectangle 105" hidden="1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id="{9B448E23-A33C-47B5-98C5-8B2A910CAB42}"/>
                    </a:ext>
                  </a:extLst>
                </xdr:cNvPr>
                <xdr:cNvSpPr/>
              </xdr:nvSpPr>
              <xdr:spPr>
                <a:xfrm>
                  <a:off x="12639675" y="9239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HDBL</a:t>
                  </a:r>
                </a:p>
              </xdr:txBody>
            </xdr:sp>
            <xdr:sp macro="" textlink="">
              <xdr:nvSpPr>
                <xdr:cNvPr id="107" name="Rectangle 106" hidden="1">
                  <a:hlinkClick xmlns:r="http://schemas.openxmlformats.org/officeDocument/2006/relationships" r:id="rId9"/>
                  <a:extLst>
                    <a:ext uri="{FF2B5EF4-FFF2-40B4-BE49-F238E27FC236}">
                      <a16:creationId xmlns:a16="http://schemas.microsoft.com/office/drawing/2014/main" id="{43B86D9E-78AE-4AE5-B1FA-746306ADCF7E}"/>
                    </a:ext>
                  </a:extLst>
                </xdr:cNvPr>
                <xdr:cNvSpPr/>
              </xdr:nvSpPr>
              <xdr:spPr>
                <a:xfrm>
                  <a:off x="12639675" y="11906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000"/>
                    <a:t>HDBL Chi tiết</a:t>
                  </a:r>
                  <a:endParaRPr lang="vi-VN" sz="1000"/>
                </a:p>
              </xdr:txBody>
            </xdr:sp>
            <xdr:sp macro="" textlink="">
              <xdr:nvSpPr>
                <xdr:cNvPr id="108" name="Rectangle 107" hidden="1">
                  <a:hlinkClick xmlns:r="http://schemas.openxmlformats.org/officeDocument/2006/relationships" r:id="rId10"/>
                  <a:extLst>
                    <a:ext uri="{FF2B5EF4-FFF2-40B4-BE49-F238E27FC236}">
                      <a16:creationId xmlns:a16="http://schemas.microsoft.com/office/drawing/2014/main" id="{06F6B939-9EA0-4FA8-A0B7-7A9E1D68D072}"/>
                    </a:ext>
                  </a:extLst>
                </xdr:cNvPr>
                <xdr:cNvSpPr/>
              </xdr:nvSpPr>
              <xdr:spPr>
                <a:xfrm>
                  <a:off x="12639675" y="14573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pivot</a:t>
                  </a:r>
                  <a:endParaRPr lang="vi-VN" sz="1100"/>
                </a:p>
              </xdr:txBody>
            </xdr:sp>
            <xdr:sp macro="" textlink="">
              <xdr:nvSpPr>
                <xdr:cNvPr id="109" name="Rectangle 108" hidden="1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C4721F33-4F71-440D-B4D1-9F8E8B868928}"/>
                    </a:ext>
                  </a:extLst>
                </xdr:cNvPr>
                <xdr:cNvSpPr/>
              </xdr:nvSpPr>
              <xdr:spPr>
                <a:xfrm>
                  <a:off x="12639675" y="17240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VBA</a:t>
                  </a:r>
                  <a:endParaRPr lang="vi-VN" sz="1100"/>
                </a:p>
              </xdr:txBody>
            </xdr:sp>
            <xdr:sp macro="" textlink="">
              <xdr:nvSpPr>
                <xdr:cNvPr id="110" name="Rectangle 109" hidden="1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174B44F6-26C3-4A5E-B8EB-6E061F7C40DA}"/>
                    </a:ext>
                  </a:extLst>
                </xdr:cNvPr>
                <xdr:cNvSpPr/>
              </xdr:nvSpPr>
              <xdr:spPr>
                <a:xfrm>
                  <a:off x="12639675" y="22479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TN</a:t>
                  </a:r>
                  <a:endParaRPr lang="vi-VN" sz="1100"/>
                </a:p>
              </xdr:txBody>
            </xdr:sp>
            <xdr:sp macro="" textlink="">
              <xdr:nvSpPr>
                <xdr:cNvPr id="111" name="Rectangle 110" hidden="1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id="{BA16F59E-9F36-41E3-A149-FDB9A42DD357}"/>
                    </a:ext>
                  </a:extLst>
                </xdr:cNvPr>
                <xdr:cNvSpPr/>
              </xdr:nvSpPr>
              <xdr:spPr>
                <a:xfrm>
                  <a:off x="12639675" y="19812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CSKH</a:t>
                  </a:r>
                  <a:endParaRPr lang="vi-VN" sz="1100"/>
                </a:p>
              </xdr:txBody>
            </xdr:sp>
          </xdr:grpSp>
          <xdr:sp macro="" textlink="">
            <xdr:nvSpPr>
              <xdr:cNvPr id="103" name="Rectangle 102" hidden="1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670715E3-7AE4-404C-8DF6-2956C1DEB460}"/>
                  </a:ext>
                </a:extLst>
              </xdr:cNvPr>
              <xdr:cNvSpPr/>
            </xdr:nvSpPr>
            <xdr:spPr>
              <a:xfrm>
                <a:off x="13877925" y="33147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BCC</a:t>
                </a:r>
                <a:endParaRPr lang="vi-VN" sz="1100"/>
              </a:p>
            </xdr:txBody>
          </xdr:sp>
          <xdr:sp macro="" textlink="">
            <xdr:nvSpPr>
              <xdr:cNvPr id="104" name="Rectangle 103" hidden="1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B1941DF9-5FFA-4736-AAB4-6D1612F6DCC5}"/>
                  </a:ext>
                </a:extLst>
              </xdr:cNvPr>
              <xdr:cNvSpPr/>
            </xdr:nvSpPr>
            <xdr:spPr>
              <a:xfrm>
                <a:off x="13877925" y="30480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Tầng</a:t>
                </a:r>
                <a:r>
                  <a:rPr lang="en-US" sz="1100" baseline="0"/>
                  <a:t> bán hàng</a:t>
                </a:r>
                <a:endParaRPr lang="vi-VN" sz="1100"/>
              </a:p>
            </xdr:txBody>
          </xdr:sp>
          <xdr:sp macro="" textlink="">
            <xdr:nvSpPr>
              <xdr:cNvPr id="105" name="Rectangle 104" hidden="1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A759F3BA-F5C1-4A0C-9D7F-FC82FD296283}"/>
                  </a:ext>
                </a:extLst>
              </xdr:cNvPr>
              <xdr:cNvSpPr/>
            </xdr:nvSpPr>
            <xdr:spPr>
              <a:xfrm>
                <a:off x="13877925" y="253365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Doanh số</a:t>
                </a:r>
                <a:endParaRPr lang="vi-VN" sz="1100"/>
              </a:p>
            </xdr:txBody>
          </xdr:sp>
        </xdr:grpSp>
      </xdr:grpSp>
      <xdr:sp macro="" textlink="">
        <xdr:nvSpPr>
          <xdr:cNvPr id="99" name="Rectangle 98" hidden="1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5E7FE453-4B43-4E18-AA90-2AE23AAE2B4A}"/>
              </a:ext>
            </a:extLst>
          </xdr:cNvPr>
          <xdr:cNvSpPr/>
        </xdr:nvSpPr>
        <xdr:spPr>
          <a:xfrm>
            <a:off x="13877924" y="2790825"/>
            <a:ext cx="1188720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Chia</a:t>
            </a:r>
            <a:r>
              <a:rPr lang="en-US" sz="1100" baseline="0"/>
              <a:t> doanh số</a:t>
            </a:r>
            <a:endParaRPr lang="vi-VN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89534</xdr:colOff>
      <xdr:row>0</xdr:row>
      <xdr:rowOff>91440</xdr:rowOff>
    </xdr:from>
    <xdr:to>
      <xdr:col>18</xdr:col>
      <xdr:colOff>329945</xdr:colOff>
      <xdr:row>1</xdr:row>
      <xdr:rowOff>320421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F4DE4290-2B52-40EB-AFE0-AE008B509859}"/>
            </a:ext>
          </a:extLst>
        </xdr:cNvPr>
        <xdr:cNvGrpSpPr/>
      </xdr:nvGrpSpPr>
      <xdr:grpSpPr>
        <a:xfrm>
          <a:off x="13900784" y="91440"/>
          <a:ext cx="830961" cy="667131"/>
          <a:chOff x="3261360" y="708660"/>
          <a:chExt cx="859536" cy="676656"/>
        </a:xfrm>
      </xdr:grpSpPr>
      <xdr:sp macro="[0]!ShowHideDatamenu" textlink="">
        <xdr:nvSpPr>
          <xdr:cNvPr id="80" name="Rectangle 79">
            <a:extLst>
              <a:ext uri="{FF2B5EF4-FFF2-40B4-BE49-F238E27FC236}">
                <a16:creationId xmlns:a16="http://schemas.microsoft.com/office/drawing/2014/main" id="{83102AD7-A0FB-4012-A67E-14375A9D25A3}"/>
              </a:ext>
            </a:extLst>
          </xdr:cNvPr>
          <xdr:cNvSpPr/>
        </xdr:nvSpPr>
        <xdr:spPr>
          <a:xfrm>
            <a:off x="3261360" y="708660"/>
            <a:ext cx="859536" cy="676656"/>
          </a:xfrm>
          <a:prstGeom prst="rect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81" name="Graphic 3" descr="Upward trend">
            <a:extLst>
              <a:ext uri="{FF2B5EF4-FFF2-40B4-BE49-F238E27FC236}">
                <a16:creationId xmlns:a16="http://schemas.microsoft.com/office/drawing/2014/main" id="{44868960-54EC-4306-B7B0-A52AB4B43EAA}"/>
              </a:ext>
            </a:extLst>
          </xdr:cNvPr>
          <xdr:cNvGrpSpPr/>
        </xdr:nvGrpSpPr>
        <xdr:grpSpPr>
          <a:xfrm>
            <a:off x="3496818" y="834390"/>
            <a:ext cx="388620" cy="388620"/>
            <a:chOff x="3496818" y="834390"/>
            <a:chExt cx="388620" cy="388620"/>
          </a:xfrm>
        </xdr:grpSpPr>
        <xdr:sp macro="[0]!ShowHideDatamenu" textlink="">
          <xdr:nvSpPr>
            <xdr:cNvPr id="82" name="Freeform: Shape 81">
              <a:extLst>
                <a:ext uri="{FF2B5EF4-FFF2-40B4-BE49-F238E27FC236}">
                  <a16:creationId xmlns:a16="http://schemas.microsoft.com/office/drawing/2014/main" id="{03FD6154-DA5E-4D27-9987-D819DDB93DF9}"/>
                </a:ext>
              </a:extLst>
            </xdr:cNvPr>
            <xdr:cNvSpPr/>
          </xdr:nvSpPr>
          <xdr:spPr>
            <a:xfrm>
              <a:off x="3496818" y="834390"/>
              <a:ext cx="388620" cy="388620"/>
            </a:xfrm>
            <a:custGeom>
              <a:avLst/>
              <a:gdLst>
                <a:gd name="connsiteX0" fmla="*/ 34290 w 388620"/>
                <a:gd name="connsiteY0" fmla="*/ 0 h 388620"/>
                <a:gd name="connsiteX1" fmla="*/ 0 w 388620"/>
                <a:gd name="connsiteY1" fmla="*/ 0 h 388620"/>
                <a:gd name="connsiteX2" fmla="*/ 0 w 388620"/>
                <a:gd name="connsiteY2" fmla="*/ 388620 h 388620"/>
                <a:gd name="connsiteX3" fmla="*/ 388620 w 388620"/>
                <a:gd name="connsiteY3" fmla="*/ 388620 h 388620"/>
                <a:gd name="connsiteX4" fmla="*/ 388620 w 388620"/>
                <a:gd name="connsiteY4" fmla="*/ 354330 h 388620"/>
                <a:gd name="connsiteX5" fmla="*/ 34290 w 388620"/>
                <a:gd name="connsiteY5" fmla="*/ 354330 h 3886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388620" h="388620">
                  <a:moveTo>
                    <a:pt x="34290" y="0"/>
                  </a:moveTo>
                  <a:lnTo>
                    <a:pt x="0" y="0"/>
                  </a:lnTo>
                  <a:lnTo>
                    <a:pt x="0" y="388620"/>
                  </a:lnTo>
                  <a:lnTo>
                    <a:pt x="388620" y="388620"/>
                  </a:lnTo>
                  <a:lnTo>
                    <a:pt x="388620" y="354330"/>
                  </a:lnTo>
                  <a:lnTo>
                    <a:pt x="34290" y="35433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  <xdr:sp macro="[0]!ShowHideDatamenu" textlink="">
          <xdr:nvSpPr>
            <xdr:cNvPr id="83" name="Freeform: Shape 82">
              <a:extLst>
                <a:ext uri="{FF2B5EF4-FFF2-40B4-BE49-F238E27FC236}">
                  <a16:creationId xmlns:a16="http://schemas.microsoft.com/office/drawing/2014/main" id="{4FECD771-CFE8-4B34-A788-D039C6696F77}"/>
                </a:ext>
              </a:extLst>
            </xdr:cNvPr>
            <xdr:cNvSpPr/>
          </xdr:nvSpPr>
          <xdr:spPr>
            <a:xfrm>
              <a:off x="3553396" y="931545"/>
              <a:ext cx="332041" cy="194881"/>
            </a:xfrm>
            <a:custGeom>
              <a:avLst/>
              <a:gdLst>
                <a:gd name="connsiteX0" fmla="*/ 240602 w 332041"/>
                <a:gd name="connsiteY0" fmla="*/ 0 h 194881"/>
                <a:gd name="connsiteX1" fmla="*/ 274320 w 332041"/>
                <a:gd name="connsiteY1" fmla="*/ 33719 h 194881"/>
                <a:gd name="connsiteX2" fmla="*/ 229172 w 332041"/>
                <a:gd name="connsiteY2" fmla="*/ 78867 h 194881"/>
                <a:gd name="connsiteX3" fmla="*/ 194882 w 332041"/>
                <a:gd name="connsiteY3" fmla="*/ 44577 h 194881"/>
                <a:gd name="connsiteX4" fmla="*/ 137732 w 332041"/>
                <a:gd name="connsiteY4" fmla="*/ 101727 h 194881"/>
                <a:gd name="connsiteX5" fmla="*/ 103442 w 332041"/>
                <a:gd name="connsiteY5" fmla="*/ 67437 h 194881"/>
                <a:gd name="connsiteX6" fmla="*/ 0 w 332041"/>
                <a:gd name="connsiteY6" fmla="*/ 170879 h 194881"/>
                <a:gd name="connsiteX7" fmla="*/ 24003 w 332041"/>
                <a:gd name="connsiteY7" fmla="*/ 194881 h 194881"/>
                <a:gd name="connsiteX8" fmla="*/ 103442 w 332041"/>
                <a:gd name="connsiteY8" fmla="*/ 115443 h 194881"/>
                <a:gd name="connsiteX9" fmla="*/ 137732 w 332041"/>
                <a:gd name="connsiteY9" fmla="*/ 149733 h 194881"/>
                <a:gd name="connsiteX10" fmla="*/ 194882 w 332041"/>
                <a:gd name="connsiteY10" fmla="*/ 92583 h 194881"/>
                <a:gd name="connsiteX11" fmla="*/ 229172 w 332041"/>
                <a:gd name="connsiteY11" fmla="*/ 126873 h 194881"/>
                <a:gd name="connsiteX12" fmla="*/ 298323 w 332041"/>
                <a:gd name="connsiteY12" fmla="*/ 57721 h 194881"/>
                <a:gd name="connsiteX13" fmla="*/ 332042 w 332041"/>
                <a:gd name="connsiteY13" fmla="*/ 91440 h 194881"/>
                <a:gd name="connsiteX14" fmla="*/ 332042 w 332041"/>
                <a:gd name="connsiteY14" fmla="*/ 0 h 1948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332041" h="194881">
                  <a:moveTo>
                    <a:pt x="240602" y="0"/>
                  </a:moveTo>
                  <a:lnTo>
                    <a:pt x="274320" y="33719"/>
                  </a:lnTo>
                  <a:lnTo>
                    <a:pt x="229172" y="78867"/>
                  </a:lnTo>
                  <a:lnTo>
                    <a:pt x="194882" y="44577"/>
                  </a:lnTo>
                  <a:lnTo>
                    <a:pt x="137732" y="101727"/>
                  </a:lnTo>
                  <a:lnTo>
                    <a:pt x="103442" y="67437"/>
                  </a:lnTo>
                  <a:lnTo>
                    <a:pt x="0" y="170879"/>
                  </a:lnTo>
                  <a:lnTo>
                    <a:pt x="24003" y="194881"/>
                  </a:lnTo>
                  <a:lnTo>
                    <a:pt x="103442" y="115443"/>
                  </a:lnTo>
                  <a:lnTo>
                    <a:pt x="137732" y="149733"/>
                  </a:lnTo>
                  <a:lnTo>
                    <a:pt x="194882" y="92583"/>
                  </a:lnTo>
                  <a:lnTo>
                    <a:pt x="229172" y="126873"/>
                  </a:lnTo>
                  <a:lnTo>
                    <a:pt x="298323" y="57721"/>
                  </a:lnTo>
                  <a:lnTo>
                    <a:pt x="332042" y="91440"/>
                  </a:lnTo>
                  <a:lnTo>
                    <a:pt x="332042" y="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22</xdr:col>
      <xdr:colOff>581025</xdr:colOff>
      <xdr:row>2</xdr:row>
      <xdr:rowOff>19050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3A4BDE6C-6D2E-4A82-A85A-1D22F28AA590}"/>
            </a:ext>
          </a:extLst>
        </xdr:cNvPr>
        <xdr:cNvSpPr/>
      </xdr:nvSpPr>
      <xdr:spPr>
        <a:xfrm>
          <a:off x="0" y="0"/>
          <a:ext cx="17468850" cy="895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>
              <a:solidFill>
                <a:schemeClr val="tx1"/>
              </a:solidFill>
            </a:rPr>
            <a:t>OPERATION SYSTEM</a:t>
          </a:r>
          <a:endParaRPr lang="en-US" sz="2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28574</xdr:colOff>
      <xdr:row>0</xdr:row>
      <xdr:rowOff>76200</xdr:rowOff>
    </xdr:from>
    <xdr:to>
      <xdr:col>1</xdr:col>
      <xdr:colOff>512444</xdr:colOff>
      <xdr:row>1</xdr:row>
      <xdr:rowOff>375285</xdr:rowOff>
    </xdr:to>
    <xdr:grpSp>
      <xdr:nvGrpSpPr>
        <xdr:cNvPr id="60" name="Graphic 37" descr="Home">
          <a:extLst>
            <a:ext uri="{FF2B5EF4-FFF2-40B4-BE49-F238E27FC236}">
              <a16:creationId xmlns:a16="http://schemas.microsoft.com/office/drawing/2014/main" id="{67B21578-782F-4D72-8957-24AB83279CC1}"/>
            </a:ext>
          </a:extLst>
        </xdr:cNvPr>
        <xdr:cNvGrpSpPr/>
      </xdr:nvGrpSpPr>
      <xdr:grpSpPr>
        <a:xfrm>
          <a:off x="28574" y="76200"/>
          <a:ext cx="731520" cy="737235"/>
          <a:chOff x="57150" y="628650"/>
          <a:chExt cx="731520" cy="737235"/>
        </a:xfrm>
      </xdr:grpSpPr>
      <xdr:sp macro="" textlink="">
        <xdr:nvSpPr>
          <xdr:cNvPr id="69" name="Freeform: Shape 68">
            <a:extLst>
              <a:ext uri="{FF2B5EF4-FFF2-40B4-BE49-F238E27FC236}">
                <a16:creationId xmlns:a16="http://schemas.microsoft.com/office/drawing/2014/main" id="{780CE33E-3C70-4170-AA66-0940575B81D7}"/>
              </a:ext>
            </a:extLst>
          </xdr:cNvPr>
          <xdr:cNvSpPr/>
        </xdr:nvSpPr>
        <xdr:spPr>
          <a:xfrm>
            <a:off x="102870" y="720804"/>
            <a:ext cx="640080" cy="336363"/>
          </a:xfrm>
          <a:custGeom>
            <a:avLst/>
            <a:gdLst>
              <a:gd name="connsiteX0" fmla="*/ 320040 w 640080"/>
              <a:gd name="connsiteY0" fmla="*/ 0 h 336363"/>
              <a:gd name="connsiteX1" fmla="*/ 320040 w 640080"/>
              <a:gd name="connsiteY1" fmla="*/ 0 h 336363"/>
              <a:gd name="connsiteX2" fmla="*/ 0 w 640080"/>
              <a:gd name="connsiteY2" fmla="*/ 307181 h 336363"/>
              <a:gd name="connsiteX3" fmla="*/ 34290 w 640080"/>
              <a:gd name="connsiteY3" fmla="*/ 336363 h 336363"/>
              <a:gd name="connsiteX4" fmla="*/ 320040 w 640080"/>
              <a:gd name="connsiteY4" fmla="*/ 62972 h 336363"/>
              <a:gd name="connsiteX5" fmla="*/ 320040 w 640080"/>
              <a:gd name="connsiteY5" fmla="*/ 62972 h 336363"/>
              <a:gd name="connsiteX6" fmla="*/ 605790 w 640080"/>
              <a:gd name="connsiteY6" fmla="*/ 336363 h 336363"/>
              <a:gd name="connsiteX7" fmla="*/ 640080 w 640080"/>
              <a:gd name="connsiteY7" fmla="*/ 307181 h 3363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640080" h="336363">
                <a:moveTo>
                  <a:pt x="320040" y="0"/>
                </a:moveTo>
                <a:lnTo>
                  <a:pt x="320040" y="0"/>
                </a:lnTo>
                <a:lnTo>
                  <a:pt x="0" y="307181"/>
                </a:lnTo>
                <a:lnTo>
                  <a:pt x="34290" y="336363"/>
                </a:lnTo>
                <a:lnTo>
                  <a:pt x="320040" y="62972"/>
                </a:lnTo>
                <a:lnTo>
                  <a:pt x="320040" y="62972"/>
                </a:lnTo>
                <a:lnTo>
                  <a:pt x="605790" y="336363"/>
                </a:lnTo>
                <a:lnTo>
                  <a:pt x="640080" y="307181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  <xdr:sp macro="" textlink="">
        <xdr:nvSpPr>
          <xdr:cNvPr id="70" name="Freeform: Shape 6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0F68691-5203-47D9-9F5D-3C547128513A}"/>
              </a:ext>
            </a:extLst>
          </xdr:cNvPr>
          <xdr:cNvSpPr/>
        </xdr:nvSpPr>
        <xdr:spPr>
          <a:xfrm>
            <a:off x="194310" y="826781"/>
            <a:ext cx="457200" cy="446948"/>
          </a:xfrm>
          <a:custGeom>
            <a:avLst/>
            <a:gdLst>
              <a:gd name="connsiteX0" fmla="*/ 0 w 457200"/>
              <a:gd name="connsiteY0" fmla="*/ 218867 h 446948"/>
              <a:gd name="connsiteX1" fmla="*/ 0 w 457200"/>
              <a:gd name="connsiteY1" fmla="*/ 446949 h 446948"/>
              <a:gd name="connsiteX2" fmla="*/ 182880 w 457200"/>
              <a:gd name="connsiteY2" fmla="*/ 446949 h 446948"/>
              <a:gd name="connsiteX3" fmla="*/ 182880 w 457200"/>
              <a:gd name="connsiteY3" fmla="*/ 254960 h 446948"/>
              <a:gd name="connsiteX4" fmla="*/ 274320 w 457200"/>
              <a:gd name="connsiteY4" fmla="*/ 254960 h 446948"/>
              <a:gd name="connsiteX5" fmla="*/ 274320 w 457200"/>
              <a:gd name="connsiteY5" fmla="*/ 446949 h 446948"/>
              <a:gd name="connsiteX6" fmla="*/ 457200 w 457200"/>
              <a:gd name="connsiteY6" fmla="*/ 446949 h 446948"/>
              <a:gd name="connsiteX7" fmla="*/ 457200 w 457200"/>
              <a:gd name="connsiteY7" fmla="*/ 218867 h 446948"/>
              <a:gd name="connsiteX8" fmla="*/ 228600 w 457200"/>
              <a:gd name="connsiteY8" fmla="*/ 0 h 446948"/>
              <a:gd name="connsiteX9" fmla="*/ 0 w 457200"/>
              <a:gd name="connsiteY9" fmla="*/ 218867 h 4469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57200" h="446948">
                <a:moveTo>
                  <a:pt x="0" y="218867"/>
                </a:moveTo>
                <a:lnTo>
                  <a:pt x="0" y="446949"/>
                </a:lnTo>
                <a:lnTo>
                  <a:pt x="182880" y="446949"/>
                </a:lnTo>
                <a:lnTo>
                  <a:pt x="182880" y="254960"/>
                </a:lnTo>
                <a:lnTo>
                  <a:pt x="274320" y="254960"/>
                </a:lnTo>
                <a:lnTo>
                  <a:pt x="274320" y="446949"/>
                </a:lnTo>
                <a:lnTo>
                  <a:pt x="457200" y="446949"/>
                </a:lnTo>
                <a:lnTo>
                  <a:pt x="457200" y="218867"/>
                </a:lnTo>
                <a:lnTo>
                  <a:pt x="228600" y="0"/>
                </a:lnTo>
                <a:lnTo>
                  <a:pt x="0" y="218867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</xdr:grpSp>
    <xdr:clientData/>
  </xdr:twoCellAnchor>
  <xdr:twoCellAnchor>
    <xdr:from>
      <xdr:col>18</xdr:col>
      <xdr:colOff>676275</xdr:colOff>
      <xdr:row>1</xdr:row>
      <xdr:rowOff>428625</xdr:rowOff>
    </xdr:from>
    <xdr:to>
      <xdr:col>20</xdr:col>
      <xdr:colOff>560070</xdr:colOff>
      <xdr:row>7</xdr:row>
      <xdr:rowOff>104776</xdr:rowOff>
    </xdr:to>
    <xdr:grpSp>
      <xdr:nvGrpSpPr>
        <xdr:cNvPr id="84" name="Daotaogr" hidden="1">
          <a:extLst>
            <a:ext uri="{FF2B5EF4-FFF2-40B4-BE49-F238E27FC236}">
              <a16:creationId xmlns:a16="http://schemas.microsoft.com/office/drawing/2014/main" id="{7C312D8C-9F68-49BF-A4A0-EDBA8AA43623}"/>
            </a:ext>
          </a:extLst>
        </xdr:cNvPr>
        <xdr:cNvGrpSpPr/>
      </xdr:nvGrpSpPr>
      <xdr:grpSpPr>
        <a:xfrm>
          <a:off x="15078075" y="866775"/>
          <a:ext cx="1188720" cy="1057276"/>
          <a:chOff x="12639675" y="923925"/>
          <a:chExt cx="751205" cy="1057276"/>
        </a:xfrm>
      </xdr:grpSpPr>
      <xdr:sp macro="" textlink="">
        <xdr:nvSpPr>
          <xdr:cNvPr id="131" name="Rectangle 130" hidden="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C7468D8-34D7-4F13-916D-766E20C6D3D5}"/>
              </a:ext>
            </a:extLst>
          </xdr:cNvPr>
          <xdr:cNvSpPr/>
        </xdr:nvSpPr>
        <xdr:spPr>
          <a:xfrm>
            <a:off x="12639675" y="9239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Đánh</a:t>
            </a:r>
            <a:r>
              <a:rPr lang="en-US" sz="1100" baseline="0"/>
              <a:t> giá nhân sự</a:t>
            </a:r>
            <a:endParaRPr lang="en-US" sz="1100"/>
          </a:p>
        </xdr:txBody>
      </xdr:sp>
      <xdr:sp macro="" textlink="">
        <xdr:nvSpPr>
          <xdr:cNvPr id="132" name="Rectangle 131" hidden="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F9F0F1B-3E92-4E9D-A8DE-AF187110676E}"/>
              </a:ext>
            </a:extLst>
          </xdr:cNvPr>
          <xdr:cNvSpPr/>
        </xdr:nvSpPr>
        <xdr:spPr>
          <a:xfrm>
            <a:off x="12639675" y="11906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/>
              <a:t>Danh sách</a:t>
            </a:r>
            <a:r>
              <a:rPr lang="en-US" sz="1000" baseline="0"/>
              <a:t> khóa học</a:t>
            </a:r>
            <a:endParaRPr lang="vi-VN" sz="1000"/>
          </a:p>
        </xdr:txBody>
      </xdr:sp>
      <xdr:sp macro="" textlink="">
        <xdr:nvSpPr>
          <xdr:cNvPr id="133" name="Rectangle 132" hidden="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C8676C66-8E43-4CC0-A7D1-ED8193C1AD2E}"/>
              </a:ext>
            </a:extLst>
          </xdr:cNvPr>
          <xdr:cNvSpPr/>
        </xdr:nvSpPr>
        <xdr:spPr>
          <a:xfrm>
            <a:off x="12639675" y="14573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Nhật</a:t>
            </a:r>
            <a:r>
              <a:rPr lang="en-US" sz="1100" baseline="0"/>
              <a:t> ký đào tạo</a:t>
            </a:r>
            <a:endParaRPr lang="vi-VN" sz="1100"/>
          </a:p>
        </xdr:txBody>
      </xdr:sp>
      <xdr:sp macro="" textlink="">
        <xdr:nvSpPr>
          <xdr:cNvPr id="134" name="Rectangle 133" hidden="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4FE1BAC-42E8-47E6-89A4-9F52907182D7}"/>
              </a:ext>
            </a:extLst>
          </xdr:cNvPr>
          <xdr:cNvSpPr/>
        </xdr:nvSpPr>
        <xdr:spPr>
          <a:xfrm>
            <a:off x="12639675" y="17240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Thông</a:t>
            </a:r>
            <a:r>
              <a:rPr lang="en-US" sz="1100" baseline="0"/>
              <a:t> tin nhân sự</a:t>
            </a:r>
            <a:endParaRPr lang="vi-VN" sz="1100"/>
          </a:p>
        </xdr:txBody>
      </xdr:sp>
    </xdr:grpSp>
    <xdr:clientData/>
  </xdr:twoCellAnchor>
  <xdr:twoCellAnchor editAs="oneCell">
    <xdr:from>
      <xdr:col>15</xdr:col>
      <xdr:colOff>257175</xdr:colOff>
      <xdr:row>1</xdr:row>
      <xdr:rowOff>428625</xdr:rowOff>
    </xdr:from>
    <xdr:to>
      <xdr:col>16</xdr:col>
      <xdr:colOff>588645</xdr:colOff>
      <xdr:row>3</xdr:row>
      <xdr:rowOff>57151</xdr:rowOff>
    </xdr:to>
    <xdr:sp macro="" textlink="">
      <xdr:nvSpPr>
        <xdr:cNvPr id="135" name="Nhansug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9FE0144-056A-4361-A377-C3C0C852E72B}"/>
            </a:ext>
          </a:extLst>
        </xdr:cNvPr>
        <xdr:cNvSpPr/>
      </xdr:nvSpPr>
      <xdr:spPr>
        <a:xfrm>
          <a:off x="1262062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twoCellAnchor>
  <xdr:twoCellAnchor editAs="oneCell">
    <xdr:from>
      <xdr:col>21</xdr:col>
      <xdr:colOff>0</xdr:colOff>
      <xdr:row>1</xdr:row>
      <xdr:rowOff>428625</xdr:rowOff>
    </xdr:from>
    <xdr:to>
      <xdr:col>22</xdr:col>
      <xdr:colOff>598170</xdr:colOff>
      <xdr:row>3</xdr:row>
      <xdr:rowOff>57151</xdr:rowOff>
    </xdr:to>
    <xdr:sp macro="" textlink="">
      <xdr:nvSpPr>
        <xdr:cNvPr id="136" name="Hanghoag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569EB2B-360D-470F-ACDF-9000270CB2D0}"/>
            </a:ext>
          </a:extLst>
        </xdr:cNvPr>
        <xdr:cNvSpPr/>
      </xdr:nvSpPr>
      <xdr:spPr>
        <a:xfrm>
          <a:off x="1629727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twoCellAnchor>
  <xdr:twoCellAnchor editAs="oneCell">
    <xdr:from>
      <xdr:col>17</xdr:col>
      <xdr:colOff>38099</xdr:colOff>
      <xdr:row>1</xdr:row>
      <xdr:rowOff>428625</xdr:rowOff>
    </xdr:from>
    <xdr:to>
      <xdr:col>18</xdr:col>
      <xdr:colOff>636269</xdr:colOff>
      <xdr:row>17</xdr:row>
      <xdr:rowOff>38101</xdr:rowOff>
    </xdr:to>
    <xdr:grpSp>
      <xdr:nvGrpSpPr>
        <xdr:cNvPr id="137" name="Datagrr" hidden="1">
          <a:extLst>
            <a:ext uri="{FF2B5EF4-FFF2-40B4-BE49-F238E27FC236}">
              <a16:creationId xmlns:a16="http://schemas.microsoft.com/office/drawing/2014/main" id="{8C551405-D229-42F1-9561-DA7027E1945F}"/>
            </a:ext>
          </a:extLst>
        </xdr:cNvPr>
        <xdr:cNvGrpSpPr/>
      </xdr:nvGrpSpPr>
      <xdr:grpSpPr>
        <a:xfrm>
          <a:off x="13849349" y="866775"/>
          <a:ext cx="1188720" cy="2895601"/>
          <a:chOff x="13877924" y="942975"/>
          <a:chExt cx="1188720" cy="2895601"/>
        </a:xfrm>
      </xdr:grpSpPr>
      <xdr:grpSp>
        <xdr:nvGrpSpPr>
          <xdr:cNvPr id="138" name="Datagr" hidden="1">
            <a:extLst>
              <a:ext uri="{FF2B5EF4-FFF2-40B4-BE49-F238E27FC236}">
                <a16:creationId xmlns:a16="http://schemas.microsoft.com/office/drawing/2014/main" id="{DD48648C-A8E5-465A-B51A-9D77474369AC}"/>
              </a:ext>
            </a:extLst>
          </xdr:cNvPr>
          <xdr:cNvGrpSpPr/>
        </xdr:nvGrpSpPr>
        <xdr:grpSpPr>
          <a:xfrm>
            <a:off x="13877924" y="942975"/>
            <a:ext cx="1188720" cy="2895601"/>
            <a:chOff x="13877925" y="942975"/>
            <a:chExt cx="866775" cy="2895601"/>
          </a:xfrm>
        </xdr:grpSpPr>
        <xdr:sp macro="" textlink="">
          <xdr:nvSpPr>
            <xdr:cNvPr id="140" name="Rectangle 139" hidden="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EF7095A4-5E41-456B-AED7-F9FA467E6EC5}"/>
                </a:ext>
              </a:extLst>
            </xdr:cNvPr>
            <xdr:cNvSpPr/>
          </xdr:nvSpPr>
          <xdr:spPr>
            <a:xfrm>
              <a:off x="13877925" y="3581400"/>
              <a:ext cx="866775" cy="257176"/>
            </a:xfrm>
            <a:prstGeom prst="rect">
              <a:avLst/>
            </a:prstGeom>
            <a:solidFill>
              <a:schemeClr val="accent1">
                <a:alpha val="90000"/>
              </a:schemeClr>
            </a:solidFill>
            <a:ln w="31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Cập</a:t>
              </a:r>
              <a:r>
                <a:rPr lang="en-US" sz="1100" baseline="0"/>
                <a:t> nhật chi tiết</a:t>
              </a:r>
              <a:endParaRPr lang="vi-VN" sz="1100"/>
            </a:p>
          </xdr:txBody>
        </xdr:sp>
        <xdr:grpSp>
          <xdr:nvGrpSpPr>
            <xdr:cNvPr id="141" name="Group 140" hidden="1">
              <a:extLst>
                <a:ext uri="{FF2B5EF4-FFF2-40B4-BE49-F238E27FC236}">
                  <a16:creationId xmlns:a16="http://schemas.microsoft.com/office/drawing/2014/main" id="{2303BED8-FF58-4BF0-9481-6D2536D096E2}"/>
                </a:ext>
              </a:extLst>
            </xdr:cNvPr>
            <xdr:cNvGrpSpPr/>
          </xdr:nvGrpSpPr>
          <xdr:grpSpPr>
            <a:xfrm>
              <a:off x="13877925" y="942975"/>
              <a:ext cx="866775" cy="2628901"/>
              <a:chOff x="13877925" y="942975"/>
              <a:chExt cx="866775" cy="2628901"/>
            </a:xfrm>
          </xdr:grpSpPr>
          <xdr:grpSp>
            <xdr:nvGrpSpPr>
              <xdr:cNvPr id="142" name="Data_gr" hidden="1">
                <a:extLst>
                  <a:ext uri="{FF2B5EF4-FFF2-40B4-BE49-F238E27FC236}">
                    <a16:creationId xmlns:a16="http://schemas.microsoft.com/office/drawing/2014/main" id="{C428FE1C-7BBA-41AE-9722-F598D0032205}"/>
                  </a:ext>
                </a:extLst>
              </xdr:cNvPr>
              <xdr:cNvGrpSpPr/>
            </xdr:nvGrpSpPr>
            <xdr:grpSpPr>
              <a:xfrm>
                <a:off x="13877925" y="942975"/>
                <a:ext cx="866775" cy="1581151"/>
                <a:chOff x="12639675" y="923925"/>
                <a:chExt cx="866775" cy="1581151"/>
              </a:xfrm>
            </xdr:grpSpPr>
            <xdr:sp macro="" textlink="">
              <xdr:nvSpPr>
                <xdr:cNvPr id="146" name="Rectangle 145" hidden="1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id="{ABFD4343-B4A7-402F-8250-0F4D4A5CD76C}"/>
                    </a:ext>
                  </a:extLst>
                </xdr:cNvPr>
                <xdr:cNvSpPr/>
              </xdr:nvSpPr>
              <xdr:spPr>
                <a:xfrm>
                  <a:off x="12639675" y="9239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HDBL</a:t>
                  </a:r>
                </a:p>
              </xdr:txBody>
            </xdr:sp>
            <xdr:sp macro="" textlink="">
              <xdr:nvSpPr>
                <xdr:cNvPr id="147" name="Rectangle 146" hidden="1">
                  <a:hlinkClick xmlns:r="http://schemas.openxmlformats.org/officeDocument/2006/relationships" r:id="rId9"/>
                  <a:extLst>
                    <a:ext uri="{FF2B5EF4-FFF2-40B4-BE49-F238E27FC236}">
                      <a16:creationId xmlns:a16="http://schemas.microsoft.com/office/drawing/2014/main" id="{DF2586C1-118B-409B-ADBE-2F8A6BAE8C2F}"/>
                    </a:ext>
                  </a:extLst>
                </xdr:cNvPr>
                <xdr:cNvSpPr/>
              </xdr:nvSpPr>
              <xdr:spPr>
                <a:xfrm>
                  <a:off x="12639675" y="11906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000"/>
                    <a:t>HDBL Chi tiết</a:t>
                  </a:r>
                  <a:endParaRPr lang="vi-VN" sz="1000"/>
                </a:p>
              </xdr:txBody>
            </xdr:sp>
            <xdr:sp macro="" textlink="">
              <xdr:nvSpPr>
                <xdr:cNvPr id="148" name="Rectangle 147" hidden="1">
                  <a:hlinkClick xmlns:r="http://schemas.openxmlformats.org/officeDocument/2006/relationships" r:id="rId10"/>
                  <a:extLst>
                    <a:ext uri="{FF2B5EF4-FFF2-40B4-BE49-F238E27FC236}">
                      <a16:creationId xmlns:a16="http://schemas.microsoft.com/office/drawing/2014/main" id="{260CB6A5-842B-472B-BE90-CC8D6DB54A35}"/>
                    </a:ext>
                  </a:extLst>
                </xdr:cNvPr>
                <xdr:cNvSpPr/>
              </xdr:nvSpPr>
              <xdr:spPr>
                <a:xfrm>
                  <a:off x="12639675" y="14573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pivot</a:t>
                  </a:r>
                  <a:endParaRPr lang="vi-VN" sz="1100"/>
                </a:p>
              </xdr:txBody>
            </xdr:sp>
            <xdr:sp macro="" textlink="">
              <xdr:nvSpPr>
                <xdr:cNvPr id="149" name="Rectangle 148" hidden="1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74C334E7-144A-466E-9728-483E4A216AD7}"/>
                    </a:ext>
                  </a:extLst>
                </xdr:cNvPr>
                <xdr:cNvSpPr/>
              </xdr:nvSpPr>
              <xdr:spPr>
                <a:xfrm>
                  <a:off x="12639675" y="17240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VBA</a:t>
                  </a:r>
                  <a:endParaRPr lang="vi-VN" sz="1100"/>
                </a:p>
              </xdr:txBody>
            </xdr:sp>
            <xdr:sp macro="" textlink="">
              <xdr:nvSpPr>
                <xdr:cNvPr id="150" name="Rectangle 149" hidden="1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06E255AE-9E9E-4D76-97D4-4497ADF760ED}"/>
                    </a:ext>
                  </a:extLst>
                </xdr:cNvPr>
                <xdr:cNvSpPr/>
              </xdr:nvSpPr>
              <xdr:spPr>
                <a:xfrm>
                  <a:off x="12639675" y="22479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TN</a:t>
                  </a:r>
                  <a:endParaRPr lang="vi-VN" sz="1100"/>
                </a:p>
              </xdr:txBody>
            </xdr:sp>
            <xdr:sp macro="" textlink="">
              <xdr:nvSpPr>
                <xdr:cNvPr id="151" name="Rectangle 150" hidden="1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id="{56025E7A-55B4-4969-83A3-72B72F17A21C}"/>
                    </a:ext>
                  </a:extLst>
                </xdr:cNvPr>
                <xdr:cNvSpPr/>
              </xdr:nvSpPr>
              <xdr:spPr>
                <a:xfrm>
                  <a:off x="12639675" y="19812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CSKH</a:t>
                  </a:r>
                  <a:endParaRPr lang="vi-VN" sz="1100"/>
                </a:p>
              </xdr:txBody>
            </xdr:sp>
          </xdr:grpSp>
          <xdr:sp macro="" textlink="">
            <xdr:nvSpPr>
              <xdr:cNvPr id="143" name="Rectangle 142" hidden="1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3A4AECD4-2E11-4DC9-8D4E-1B9F8D7C3C05}"/>
                  </a:ext>
                </a:extLst>
              </xdr:cNvPr>
              <xdr:cNvSpPr/>
            </xdr:nvSpPr>
            <xdr:spPr>
              <a:xfrm>
                <a:off x="13877925" y="33147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BCC</a:t>
                </a:r>
                <a:endParaRPr lang="vi-VN" sz="1100"/>
              </a:p>
            </xdr:txBody>
          </xdr:sp>
          <xdr:sp macro="" textlink="">
            <xdr:nvSpPr>
              <xdr:cNvPr id="144" name="Rectangle 143" hidden="1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96146E86-2F2A-4296-AD8D-23FE707B1FF4}"/>
                  </a:ext>
                </a:extLst>
              </xdr:cNvPr>
              <xdr:cNvSpPr/>
            </xdr:nvSpPr>
            <xdr:spPr>
              <a:xfrm>
                <a:off x="13877925" y="30480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Tầng</a:t>
                </a:r>
                <a:r>
                  <a:rPr lang="en-US" sz="1100" baseline="0"/>
                  <a:t> bán hàng</a:t>
                </a:r>
                <a:endParaRPr lang="vi-VN" sz="1100"/>
              </a:p>
            </xdr:txBody>
          </xdr:sp>
          <xdr:sp macro="" textlink="">
            <xdr:nvSpPr>
              <xdr:cNvPr id="145" name="Rectangle 144" hidden="1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A466C4D0-7E0D-4051-ADA3-7F07BD5B7DFD}"/>
                  </a:ext>
                </a:extLst>
              </xdr:cNvPr>
              <xdr:cNvSpPr/>
            </xdr:nvSpPr>
            <xdr:spPr>
              <a:xfrm>
                <a:off x="13877925" y="253365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Doanh số</a:t>
                </a:r>
                <a:endParaRPr lang="vi-VN" sz="1100"/>
              </a:p>
            </xdr:txBody>
          </xdr:sp>
        </xdr:grpSp>
      </xdr:grpSp>
      <xdr:sp macro="" textlink="">
        <xdr:nvSpPr>
          <xdr:cNvPr id="139" name="Rectangle 138" hidden="1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7BA1A9C5-A41D-4C23-AA0E-1DD2EF274435}"/>
              </a:ext>
            </a:extLst>
          </xdr:cNvPr>
          <xdr:cNvSpPr/>
        </xdr:nvSpPr>
        <xdr:spPr>
          <a:xfrm>
            <a:off x="13877924" y="2790825"/>
            <a:ext cx="1188720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Chia</a:t>
            </a:r>
            <a:r>
              <a:rPr lang="en-US" sz="1100" baseline="0"/>
              <a:t> doanh số</a:t>
            </a:r>
            <a:endParaRPr lang="vi-VN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32384</xdr:colOff>
      <xdr:row>0</xdr:row>
      <xdr:rowOff>91440</xdr:rowOff>
    </xdr:from>
    <xdr:to>
      <xdr:col>20</xdr:col>
      <xdr:colOff>177545</xdr:colOff>
      <xdr:row>1</xdr:row>
      <xdr:rowOff>320421</xdr:rowOff>
    </xdr:to>
    <xdr:grpSp>
      <xdr:nvGrpSpPr>
        <xdr:cNvPr id="85" name="Group 84">
          <a:extLst>
            <a:ext uri="{FF2B5EF4-FFF2-40B4-BE49-F238E27FC236}">
              <a16:creationId xmlns:a16="http://schemas.microsoft.com/office/drawing/2014/main" id="{4FC1A39E-FFB1-410C-A4AC-597EEDFAF9B8}"/>
            </a:ext>
          </a:extLst>
        </xdr:cNvPr>
        <xdr:cNvGrpSpPr/>
      </xdr:nvGrpSpPr>
      <xdr:grpSpPr>
        <a:xfrm>
          <a:off x="13900784" y="91440"/>
          <a:ext cx="830961" cy="667131"/>
          <a:chOff x="3261360" y="708660"/>
          <a:chExt cx="859536" cy="676656"/>
        </a:xfrm>
      </xdr:grpSpPr>
      <xdr:sp macro="[0]!ShowHideDatamenu" textlink="">
        <xdr:nvSpPr>
          <xdr:cNvPr id="104" name="Rectangle 103">
            <a:extLst>
              <a:ext uri="{FF2B5EF4-FFF2-40B4-BE49-F238E27FC236}">
                <a16:creationId xmlns:a16="http://schemas.microsoft.com/office/drawing/2014/main" id="{573050F6-A3D7-40A1-A1B4-2B882F3BEC7B}"/>
              </a:ext>
            </a:extLst>
          </xdr:cNvPr>
          <xdr:cNvSpPr/>
        </xdr:nvSpPr>
        <xdr:spPr>
          <a:xfrm>
            <a:off x="3261360" y="708660"/>
            <a:ext cx="859536" cy="676656"/>
          </a:xfrm>
          <a:prstGeom prst="rect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aphic 3" descr="Upward trend">
            <a:extLst>
              <a:ext uri="{FF2B5EF4-FFF2-40B4-BE49-F238E27FC236}">
                <a16:creationId xmlns:a16="http://schemas.microsoft.com/office/drawing/2014/main" id="{DFC16B50-EDEB-47C1-B542-64C58EDDE9AD}"/>
              </a:ext>
            </a:extLst>
          </xdr:cNvPr>
          <xdr:cNvGrpSpPr/>
        </xdr:nvGrpSpPr>
        <xdr:grpSpPr>
          <a:xfrm>
            <a:off x="3496818" y="834390"/>
            <a:ext cx="388620" cy="388620"/>
            <a:chOff x="3496818" y="834390"/>
            <a:chExt cx="388620" cy="388620"/>
          </a:xfrm>
        </xdr:grpSpPr>
        <xdr:sp macro="[0]!ShowHideDatamenu" textlink="">
          <xdr:nvSpPr>
            <xdr:cNvPr id="106" name="Freeform: Shape 105">
              <a:extLst>
                <a:ext uri="{FF2B5EF4-FFF2-40B4-BE49-F238E27FC236}">
                  <a16:creationId xmlns:a16="http://schemas.microsoft.com/office/drawing/2014/main" id="{AD215149-E98F-4A30-B78D-B5B417ABCA1B}"/>
                </a:ext>
              </a:extLst>
            </xdr:cNvPr>
            <xdr:cNvSpPr/>
          </xdr:nvSpPr>
          <xdr:spPr>
            <a:xfrm>
              <a:off x="3496818" y="834390"/>
              <a:ext cx="388620" cy="388620"/>
            </a:xfrm>
            <a:custGeom>
              <a:avLst/>
              <a:gdLst>
                <a:gd name="connsiteX0" fmla="*/ 34290 w 388620"/>
                <a:gd name="connsiteY0" fmla="*/ 0 h 388620"/>
                <a:gd name="connsiteX1" fmla="*/ 0 w 388620"/>
                <a:gd name="connsiteY1" fmla="*/ 0 h 388620"/>
                <a:gd name="connsiteX2" fmla="*/ 0 w 388620"/>
                <a:gd name="connsiteY2" fmla="*/ 388620 h 388620"/>
                <a:gd name="connsiteX3" fmla="*/ 388620 w 388620"/>
                <a:gd name="connsiteY3" fmla="*/ 388620 h 388620"/>
                <a:gd name="connsiteX4" fmla="*/ 388620 w 388620"/>
                <a:gd name="connsiteY4" fmla="*/ 354330 h 388620"/>
                <a:gd name="connsiteX5" fmla="*/ 34290 w 388620"/>
                <a:gd name="connsiteY5" fmla="*/ 354330 h 3886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388620" h="388620">
                  <a:moveTo>
                    <a:pt x="34290" y="0"/>
                  </a:moveTo>
                  <a:lnTo>
                    <a:pt x="0" y="0"/>
                  </a:lnTo>
                  <a:lnTo>
                    <a:pt x="0" y="388620"/>
                  </a:lnTo>
                  <a:lnTo>
                    <a:pt x="388620" y="388620"/>
                  </a:lnTo>
                  <a:lnTo>
                    <a:pt x="388620" y="354330"/>
                  </a:lnTo>
                  <a:lnTo>
                    <a:pt x="34290" y="35433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  <xdr:sp macro="[0]!ShowHideDatamenu" textlink="">
          <xdr:nvSpPr>
            <xdr:cNvPr id="107" name="Freeform: Shape 106">
              <a:extLst>
                <a:ext uri="{FF2B5EF4-FFF2-40B4-BE49-F238E27FC236}">
                  <a16:creationId xmlns:a16="http://schemas.microsoft.com/office/drawing/2014/main" id="{13018ECE-1E21-4345-9ADF-3C23FAA980F1}"/>
                </a:ext>
              </a:extLst>
            </xdr:cNvPr>
            <xdr:cNvSpPr/>
          </xdr:nvSpPr>
          <xdr:spPr>
            <a:xfrm>
              <a:off x="3553396" y="931545"/>
              <a:ext cx="332041" cy="194881"/>
            </a:xfrm>
            <a:custGeom>
              <a:avLst/>
              <a:gdLst>
                <a:gd name="connsiteX0" fmla="*/ 240602 w 332041"/>
                <a:gd name="connsiteY0" fmla="*/ 0 h 194881"/>
                <a:gd name="connsiteX1" fmla="*/ 274320 w 332041"/>
                <a:gd name="connsiteY1" fmla="*/ 33719 h 194881"/>
                <a:gd name="connsiteX2" fmla="*/ 229172 w 332041"/>
                <a:gd name="connsiteY2" fmla="*/ 78867 h 194881"/>
                <a:gd name="connsiteX3" fmla="*/ 194882 w 332041"/>
                <a:gd name="connsiteY3" fmla="*/ 44577 h 194881"/>
                <a:gd name="connsiteX4" fmla="*/ 137732 w 332041"/>
                <a:gd name="connsiteY4" fmla="*/ 101727 h 194881"/>
                <a:gd name="connsiteX5" fmla="*/ 103442 w 332041"/>
                <a:gd name="connsiteY5" fmla="*/ 67437 h 194881"/>
                <a:gd name="connsiteX6" fmla="*/ 0 w 332041"/>
                <a:gd name="connsiteY6" fmla="*/ 170879 h 194881"/>
                <a:gd name="connsiteX7" fmla="*/ 24003 w 332041"/>
                <a:gd name="connsiteY7" fmla="*/ 194881 h 194881"/>
                <a:gd name="connsiteX8" fmla="*/ 103442 w 332041"/>
                <a:gd name="connsiteY8" fmla="*/ 115443 h 194881"/>
                <a:gd name="connsiteX9" fmla="*/ 137732 w 332041"/>
                <a:gd name="connsiteY9" fmla="*/ 149733 h 194881"/>
                <a:gd name="connsiteX10" fmla="*/ 194882 w 332041"/>
                <a:gd name="connsiteY10" fmla="*/ 92583 h 194881"/>
                <a:gd name="connsiteX11" fmla="*/ 229172 w 332041"/>
                <a:gd name="connsiteY11" fmla="*/ 126873 h 194881"/>
                <a:gd name="connsiteX12" fmla="*/ 298323 w 332041"/>
                <a:gd name="connsiteY12" fmla="*/ 57721 h 194881"/>
                <a:gd name="connsiteX13" fmla="*/ 332042 w 332041"/>
                <a:gd name="connsiteY13" fmla="*/ 91440 h 194881"/>
                <a:gd name="connsiteX14" fmla="*/ 332042 w 332041"/>
                <a:gd name="connsiteY14" fmla="*/ 0 h 1948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332041" h="194881">
                  <a:moveTo>
                    <a:pt x="240602" y="0"/>
                  </a:moveTo>
                  <a:lnTo>
                    <a:pt x="274320" y="33719"/>
                  </a:lnTo>
                  <a:lnTo>
                    <a:pt x="229172" y="78867"/>
                  </a:lnTo>
                  <a:lnTo>
                    <a:pt x="194882" y="44577"/>
                  </a:lnTo>
                  <a:lnTo>
                    <a:pt x="137732" y="101727"/>
                  </a:lnTo>
                  <a:lnTo>
                    <a:pt x="103442" y="67437"/>
                  </a:lnTo>
                  <a:lnTo>
                    <a:pt x="0" y="170879"/>
                  </a:lnTo>
                  <a:lnTo>
                    <a:pt x="24003" y="194881"/>
                  </a:lnTo>
                  <a:lnTo>
                    <a:pt x="103442" y="115443"/>
                  </a:lnTo>
                  <a:lnTo>
                    <a:pt x="137732" y="149733"/>
                  </a:lnTo>
                  <a:lnTo>
                    <a:pt x="194882" y="92583"/>
                  </a:lnTo>
                  <a:lnTo>
                    <a:pt x="229172" y="126873"/>
                  </a:lnTo>
                  <a:lnTo>
                    <a:pt x="298323" y="57721"/>
                  </a:lnTo>
                  <a:lnTo>
                    <a:pt x="332042" y="91440"/>
                  </a:lnTo>
                  <a:lnTo>
                    <a:pt x="332042" y="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25</xdr:col>
      <xdr:colOff>495300</xdr:colOff>
      <xdr:row>2</xdr:row>
      <xdr:rowOff>19050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4DDB415B-6857-457D-B116-0784D2072C20}"/>
            </a:ext>
          </a:extLst>
        </xdr:cNvPr>
        <xdr:cNvSpPr/>
      </xdr:nvSpPr>
      <xdr:spPr>
        <a:xfrm>
          <a:off x="0" y="0"/>
          <a:ext cx="17468850" cy="895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>
              <a:solidFill>
                <a:schemeClr val="tx1"/>
              </a:solidFill>
            </a:rPr>
            <a:t>OPERATION SYSTEM</a:t>
          </a:r>
          <a:endParaRPr lang="en-US" sz="2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28574</xdr:colOff>
      <xdr:row>0</xdr:row>
      <xdr:rowOff>76200</xdr:rowOff>
    </xdr:from>
    <xdr:to>
      <xdr:col>1</xdr:col>
      <xdr:colOff>512444</xdr:colOff>
      <xdr:row>1</xdr:row>
      <xdr:rowOff>375285</xdr:rowOff>
    </xdr:to>
    <xdr:grpSp>
      <xdr:nvGrpSpPr>
        <xdr:cNvPr id="90" name="Graphic 37" descr="Home">
          <a:extLst>
            <a:ext uri="{FF2B5EF4-FFF2-40B4-BE49-F238E27FC236}">
              <a16:creationId xmlns:a16="http://schemas.microsoft.com/office/drawing/2014/main" id="{A78CBE1C-CC66-4179-A7B1-F3AE1259731D}"/>
            </a:ext>
          </a:extLst>
        </xdr:cNvPr>
        <xdr:cNvGrpSpPr/>
      </xdr:nvGrpSpPr>
      <xdr:grpSpPr>
        <a:xfrm>
          <a:off x="28574" y="76200"/>
          <a:ext cx="731520" cy="737235"/>
          <a:chOff x="57150" y="628650"/>
          <a:chExt cx="731520" cy="737235"/>
        </a:xfrm>
      </xdr:grpSpPr>
      <xdr:sp macro="" textlink="">
        <xdr:nvSpPr>
          <xdr:cNvPr id="93" name="Freeform: Shape 92">
            <a:extLst>
              <a:ext uri="{FF2B5EF4-FFF2-40B4-BE49-F238E27FC236}">
                <a16:creationId xmlns:a16="http://schemas.microsoft.com/office/drawing/2014/main" id="{42A8213E-A929-4183-8C2F-E43E4AF1C51F}"/>
              </a:ext>
            </a:extLst>
          </xdr:cNvPr>
          <xdr:cNvSpPr/>
        </xdr:nvSpPr>
        <xdr:spPr>
          <a:xfrm>
            <a:off x="102870" y="720804"/>
            <a:ext cx="640080" cy="336363"/>
          </a:xfrm>
          <a:custGeom>
            <a:avLst/>
            <a:gdLst>
              <a:gd name="connsiteX0" fmla="*/ 320040 w 640080"/>
              <a:gd name="connsiteY0" fmla="*/ 0 h 336363"/>
              <a:gd name="connsiteX1" fmla="*/ 320040 w 640080"/>
              <a:gd name="connsiteY1" fmla="*/ 0 h 336363"/>
              <a:gd name="connsiteX2" fmla="*/ 0 w 640080"/>
              <a:gd name="connsiteY2" fmla="*/ 307181 h 336363"/>
              <a:gd name="connsiteX3" fmla="*/ 34290 w 640080"/>
              <a:gd name="connsiteY3" fmla="*/ 336363 h 336363"/>
              <a:gd name="connsiteX4" fmla="*/ 320040 w 640080"/>
              <a:gd name="connsiteY4" fmla="*/ 62972 h 336363"/>
              <a:gd name="connsiteX5" fmla="*/ 320040 w 640080"/>
              <a:gd name="connsiteY5" fmla="*/ 62972 h 336363"/>
              <a:gd name="connsiteX6" fmla="*/ 605790 w 640080"/>
              <a:gd name="connsiteY6" fmla="*/ 336363 h 336363"/>
              <a:gd name="connsiteX7" fmla="*/ 640080 w 640080"/>
              <a:gd name="connsiteY7" fmla="*/ 307181 h 3363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640080" h="336363">
                <a:moveTo>
                  <a:pt x="320040" y="0"/>
                </a:moveTo>
                <a:lnTo>
                  <a:pt x="320040" y="0"/>
                </a:lnTo>
                <a:lnTo>
                  <a:pt x="0" y="307181"/>
                </a:lnTo>
                <a:lnTo>
                  <a:pt x="34290" y="336363"/>
                </a:lnTo>
                <a:lnTo>
                  <a:pt x="320040" y="62972"/>
                </a:lnTo>
                <a:lnTo>
                  <a:pt x="320040" y="62972"/>
                </a:lnTo>
                <a:lnTo>
                  <a:pt x="605790" y="336363"/>
                </a:lnTo>
                <a:lnTo>
                  <a:pt x="640080" y="307181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  <xdr:sp macro="" textlink="">
        <xdr:nvSpPr>
          <xdr:cNvPr id="94" name="Freeform: Shape 9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C29F78-8717-4DA5-B67C-9CEE405139B2}"/>
              </a:ext>
            </a:extLst>
          </xdr:cNvPr>
          <xdr:cNvSpPr/>
        </xdr:nvSpPr>
        <xdr:spPr>
          <a:xfrm>
            <a:off x="194310" y="826781"/>
            <a:ext cx="457200" cy="446948"/>
          </a:xfrm>
          <a:custGeom>
            <a:avLst/>
            <a:gdLst>
              <a:gd name="connsiteX0" fmla="*/ 0 w 457200"/>
              <a:gd name="connsiteY0" fmla="*/ 218867 h 446948"/>
              <a:gd name="connsiteX1" fmla="*/ 0 w 457200"/>
              <a:gd name="connsiteY1" fmla="*/ 446949 h 446948"/>
              <a:gd name="connsiteX2" fmla="*/ 182880 w 457200"/>
              <a:gd name="connsiteY2" fmla="*/ 446949 h 446948"/>
              <a:gd name="connsiteX3" fmla="*/ 182880 w 457200"/>
              <a:gd name="connsiteY3" fmla="*/ 254960 h 446948"/>
              <a:gd name="connsiteX4" fmla="*/ 274320 w 457200"/>
              <a:gd name="connsiteY4" fmla="*/ 254960 h 446948"/>
              <a:gd name="connsiteX5" fmla="*/ 274320 w 457200"/>
              <a:gd name="connsiteY5" fmla="*/ 446949 h 446948"/>
              <a:gd name="connsiteX6" fmla="*/ 457200 w 457200"/>
              <a:gd name="connsiteY6" fmla="*/ 446949 h 446948"/>
              <a:gd name="connsiteX7" fmla="*/ 457200 w 457200"/>
              <a:gd name="connsiteY7" fmla="*/ 218867 h 446948"/>
              <a:gd name="connsiteX8" fmla="*/ 228600 w 457200"/>
              <a:gd name="connsiteY8" fmla="*/ 0 h 446948"/>
              <a:gd name="connsiteX9" fmla="*/ 0 w 457200"/>
              <a:gd name="connsiteY9" fmla="*/ 218867 h 4469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57200" h="446948">
                <a:moveTo>
                  <a:pt x="0" y="218867"/>
                </a:moveTo>
                <a:lnTo>
                  <a:pt x="0" y="446949"/>
                </a:lnTo>
                <a:lnTo>
                  <a:pt x="182880" y="446949"/>
                </a:lnTo>
                <a:lnTo>
                  <a:pt x="182880" y="254960"/>
                </a:lnTo>
                <a:lnTo>
                  <a:pt x="274320" y="254960"/>
                </a:lnTo>
                <a:lnTo>
                  <a:pt x="274320" y="446949"/>
                </a:lnTo>
                <a:lnTo>
                  <a:pt x="457200" y="446949"/>
                </a:lnTo>
                <a:lnTo>
                  <a:pt x="457200" y="218867"/>
                </a:lnTo>
                <a:lnTo>
                  <a:pt x="228600" y="0"/>
                </a:lnTo>
                <a:lnTo>
                  <a:pt x="0" y="218867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</xdr:grpSp>
    <xdr:clientData/>
  </xdr:twoCellAnchor>
  <xdr:twoCellAnchor>
    <xdr:from>
      <xdr:col>16</xdr:col>
      <xdr:colOff>476250</xdr:colOff>
      <xdr:row>1</xdr:row>
      <xdr:rowOff>428625</xdr:rowOff>
    </xdr:from>
    <xdr:to>
      <xdr:col>19</xdr:col>
      <xdr:colOff>112395</xdr:colOff>
      <xdr:row>7</xdr:row>
      <xdr:rowOff>95251</xdr:rowOff>
    </xdr:to>
    <xdr:grpSp>
      <xdr:nvGrpSpPr>
        <xdr:cNvPr id="108" name="Daotaogr" hidden="1">
          <a:extLst>
            <a:ext uri="{FF2B5EF4-FFF2-40B4-BE49-F238E27FC236}">
              <a16:creationId xmlns:a16="http://schemas.microsoft.com/office/drawing/2014/main" id="{EFA07F53-4112-4F78-A03E-BA8E820C8FC1}"/>
            </a:ext>
          </a:extLst>
        </xdr:cNvPr>
        <xdr:cNvGrpSpPr/>
      </xdr:nvGrpSpPr>
      <xdr:grpSpPr>
        <a:xfrm>
          <a:off x="12792075" y="866775"/>
          <a:ext cx="1188720" cy="1057276"/>
          <a:chOff x="12639675" y="923925"/>
          <a:chExt cx="751205" cy="1057276"/>
        </a:xfrm>
      </xdr:grpSpPr>
      <xdr:sp macro="" textlink="">
        <xdr:nvSpPr>
          <xdr:cNvPr id="109" name="Rectangle 108" hidden="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C8F7DFF-BD81-40EF-AC5F-1AF72DC9AEB0}"/>
              </a:ext>
            </a:extLst>
          </xdr:cNvPr>
          <xdr:cNvSpPr/>
        </xdr:nvSpPr>
        <xdr:spPr>
          <a:xfrm>
            <a:off x="12639675" y="9239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Đánh</a:t>
            </a:r>
            <a:r>
              <a:rPr lang="en-US" sz="1100" baseline="0"/>
              <a:t> giá nhân sự</a:t>
            </a:r>
            <a:endParaRPr lang="en-US" sz="1100"/>
          </a:p>
        </xdr:txBody>
      </xdr:sp>
      <xdr:sp macro="" textlink="">
        <xdr:nvSpPr>
          <xdr:cNvPr id="110" name="Rectangle 109" hidden="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36D5F1B-267E-4531-AB4F-54C5B8A21453}"/>
              </a:ext>
            </a:extLst>
          </xdr:cNvPr>
          <xdr:cNvSpPr/>
        </xdr:nvSpPr>
        <xdr:spPr>
          <a:xfrm>
            <a:off x="12639675" y="11906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/>
              <a:t>Danh sách</a:t>
            </a:r>
            <a:r>
              <a:rPr lang="en-US" sz="1000" baseline="0"/>
              <a:t> khóa học</a:t>
            </a:r>
            <a:endParaRPr lang="vi-VN" sz="1000"/>
          </a:p>
        </xdr:txBody>
      </xdr:sp>
      <xdr:sp macro="" textlink="">
        <xdr:nvSpPr>
          <xdr:cNvPr id="111" name="Rectangle 110" hidden="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C0D0EC7-6C26-4148-B99D-347F83DCA585}"/>
              </a:ext>
            </a:extLst>
          </xdr:cNvPr>
          <xdr:cNvSpPr/>
        </xdr:nvSpPr>
        <xdr:spPr>
          <a:xfrm>
            <a:off x="12639675" y="14573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Nhật</a:t>
            </a:r>
            <a:r>
              <a:rPr lang="en-US" sz="1100" baseline="0"/>
              <a:t> ký đào tạo</a:t>
            </a:r>
            <a:endParaRPr lang="vi-VN" sz="1100"/>
          </a:p>
        </xdr:txBody>
      </xdr:sp>
      <xdr:sp macro="" textlink="">
        <xdr:nvSpPr>
          <xdr:cNvPr id="112" name="Rectangle 111" hidden="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A68392E-C064-466B-9712-925F6C514ACD}"/>
              </a:ext>
            </a:extLst>
          </xdr:cNvPr>
          <xdr:cNvSpPr/>
        </xdr:nvSpPr>
        <xdr:spPr>
          <a:xfrm>
            <a:off x="12639675" y="17240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Thông</a:t>
            </a:r>
            <a:r>
              <a:rPr lang="en-US" sz="1100" baseline="0"/>
              <a:t> tin nhân sự</a:t>
            </a:r>
            <a:endParaRPr lang="vi-VN" sz="1100"/>
          </a:p>
        </xdr:txBody>
      </xdr:sp>
    </xdr:grpSp>
    <xdr:clientData/>
  </xdr:twoCellAnchor>
  <xdr:twoCellAnchor editAs="oneCell">
    <xdr:from>
      <xdr:col>14</xdr:col>
      <xdr:colOff>0</xdr:colOff>
      <xdr:row>1</xdr:row>
      <xdr:rowOff>428625</xdr:rowOff>
    </xdr:from>
    <xdr:to>
      <xdr:col>16</xdr:col>
      <xdr:colOff>321945</xdr:colOff>
      <xdr:row>3</xdr:row>
      <xdr:rowOff>57151</xdr:rowOff>
    </xdr:to>
    <xdr:sp macro="" textlink="">
      <xdr:nvSpPr>
        <xdr:cNvPr id="113" name="Nhansug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D35AEC7-D28C-4B45-B9EB-6C4237C1A043}"/>
            </a:ext>
          </a:extLst>
        </xdr:cNvPr>
        <xdr:cNvSpPr/>
      </xdr:nvSpPr>
      <xdr:spPr>
        <a:xfrm>
          <a:off x="1262062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twoCellAnchor>
  <xdr:twoCellAnchor editAs="oneCell">
    <xdr:from>
      <xdr:col>19</xdr:col>
      <xdr:colOff>142875</xdr:colOff>
      <xdr:row>1</xdr:row>
      <xdr:rowOff>428625</xdr:rowOff>
    </xdr:from>
    <xdr:to>
      <xdr:col>20</xdr:col>
      <xdr:colOff>645795</xdr:colOff>
      <xdr:row>3</xdr:row>
      <xdr:rowOff>57151</xdr:rowOff>
    </xdr:to>
    <xdr:sp macro="" textlink="">
      <xdr:nvSpPr>
        <xdr:cNvPr id="114" name="Hanghoag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E34245-1D2C-4F94-8C7E-F3897C433114}"/>
            </a:ext>
          </a:extLst>
        </xdr:cNvPr>
        <xdr:cNvSpPr/>
      </xdr:nvSpPr>
      <xdr:spPr>
        <a:xfrm>
          <a:off x="1629727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twoCellAnchor>
  <xdr:twoCellAnchor editAs="oneCell">
    <xdr:from>
      <xdr:col>14</xdr:col>
      <xdr:colOff>114299</xdr:colOff>
      <xdr:row>1</xdr:row>
      <xdr:rowOff>428625</xdr:rowOff>
    </xdr:from>
    <xdr:to>
      <xdr:col>16</xdr:col>
      <xdr:colOff>436244</xdr:colOff>
      <xdr:row>17</xdr:row>
      <xdr:rowOff>28576</xdr:rowOff>
    </xdr:to>
    <xdr:grpSp>
      <xdr:nvGrpSpPr>
        <xdr:cNvPr id="115" name="Datagrr" hidden="1">
          <a:extLst>
            <a:ext uri="{FF2B5EF4-FFF2-40B4-BE49-F238E27FC236}">
              <a16:creationId xmlns:a16="http://schemas.microsoft.com/office/drawing/2014/main" id="{EED8F80C-16B8-40C3-B87E-5CC72627F683}"/>
            </a:ext>
          </a:extLst>
        </xdr:cNvPr>
        <xdr:cNvGrpSpPr/>
      </xdr:nvGrpSpPr>
      <xdr:grpSpPr>
        <a:xfrm>
          <a:off x="11563349" y="866775"/>
          <a:ext cx="1188720" cy="2895601"/>
          <a:chOff x="13877924" y="942975"/>
          <a:chExt cx="1188720" cy="2895601"/>
        </a:xfrm>
      </xdr:grpSpPr>
      <xdr:grpSp>
        <xdr:nvGrpSpPr>
          <xdr:cNvPr id="116" name="Datagr" hidden="1">
            <a:extLst>
              <a:ext uri="{FF2B5EF4-FFF2-40B4-BE49-F238E27FC236}">
                <a16:creationId xmlns:a16="http://schemas.microsoft.com/office/drawing/2014/main" id="{7C709E5E-2EF5-4324-BFCD-BCAA06B6ED65}"/>
              </a:ext>
            </a:extLst>
          </xdr:cNvPr>
          <xdr:cNvGrpSpPr/>
        </xdr:nvGrpSpPr>
        <xdr:grpSpPr>
          <a:xfrm>
            <a:off x="13877924" y="942975"/>
            <a:ext cx="1188720" cy="2895601"/>
            <a:chOff x="13877925" y="942975"/>
            <a:chExt cx="866775" cy="2895601"/>
          </a:xfrm>
        </xdr:grpSpPr>
        <xdr:sp macro="" textlink="">
          <xdr:nvSpPr>
            <xdr:cNvPr id="118" name="Rectangle 117" hidden="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1F5950A4-52FF-49C2-9243-FC8325EBD51D}"/>
                </a:ext>
              </a:extLst>
            </xdr:cNvPr>
            <xdr:cNvSpPr/>
          </xdr:nvSpPr>
          <xdr:spPr>
            <a:xfrm>
              <a:off x="13877925" y="3581400"/>
              <a:ext cx="866775" cy="257176"/>
            </a:xfrm>
            <a:prstGeom prst="rect">
              <a:avLst/>
            </a:prstGeom>
            <a:solidFill>
              <a:schemeClr val="accent1">
                <a:alpha val="90000"/>
              </a:schemeClr>
            </a:solidFill>
            <a:ln w="31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Cập</a:t>
              </a:r>
              <a:r>
                <a:rPr lang="en-US" sz="1100" baseline="0"/>
                <a:t> nhật chi tiết</a:t>
              </a:r>
              <a:endParaRPr lang="vi-VN" sz="1100"/>
            </a:p>
          </xdr:txBody>
        </xdr:sp>
        <xdr:grpSp>
          <xdr:nvGrpSpPr>
            <xdr:cNvPr id="119" name="Group 118" hidden="1">
              <a:extLst>
                <a:ext uri="{FF2B5EF4-FFF2-40B4-BE49-F238E27FC236}">
                  <a16:creationId xmlns:a16="http://schemas.microsoft.com/office/drawing/2014/main" id="{E74752E9-5586-40CD-877D-BFA314E650FD}"/>
                </a:ext>
              </a:extLst>
            </xdr:cNvPr>
            <xdr:cNvGrpSpPr/>
          </xdr:nvGrpSpPr>
          <xdr:grpSpPr>
            <a:xfrm>
              <a:off x="13877925" y="942975"/>
              <a:ext cx="866775" cy="2628901"/>
              <a:chOff x="13877925" y="942975"/>
              <a:chExt cx="866775" cy="2628901"/>
            </a:xfrm>
          </xdr:grpSpPr>
          <xdr:grpSp>
            <xdr:nvGrpSpPr>
              <xdr:cNvPr id="120" name="Data_gr" hidden="1">
                <a:extLst>
                  <a:ext uri="{FF2B5EF4-FFF2-40B4-BE49-F238E27FC236}">
                    <a16:creationId xmlns:a16="http://schemas.microsoft.com/office/drawing/2014/main" id="{8ECB6246-04EC-4579-BFD3-CACBB47BAB2D}"/>
                  </a:ext>
                </a:extLst>
              </xdr:cNvPr>
              <xdr:cNvGrpSpPr/>
            </xdr:nvGrpSpPr>
            <xdr:grpSpPr>
              <a:xfrm>
                <a:off x="13877925" y="942975"/>
                <a:ext cx="866775" cy="1581151"/>
                <a:chOff x="12639675" y="923925"/>
                <a:chExt cx="866775" cy="1581151"/>
              </a:xfrm>
            </xdr:grpSpPr>
            <xdr:sp macro="" textlink="">
              <xdr:nvSpPr>
                <xdr:cNvPr id="124" name="Rectangle 123" hidden="1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id="{AFCBF42E-311E-4E27-9AC0-5D4795AB3613}"/>
                    </a:ext>
                  </a:extLst>
                </xdr:cNvPr>
                <xdr:cNvSpPr/>
              </xdr:nvSpPr>
              <xdr:spPr>
                <a:xfrm>
                  <a:off x="12639675" y="9239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HDBL</a:t>
                  </a:r>
                </a:p>
              </xdr:txBody>
            </xdr:sp>
            <xdr:sp macro="" textlink="">
              <xdr:nvSpPr>
                <xdr:cNvPr id="125" name="Rectangle 124" hidden="1">
                  <a:hlinkClick xmlns:r="http://schemas.openxmlformats.org/officeDocument/2006/relationships" r:id="rId9"/>
                  <a:extLst>
                    <a:ext uri="{FF2B5EF4-FFF2-40B4-BE49-F238E27FC236}">
                      <a16:creationId xmlns:a16="http://schemas.microsoft.com/office/drawing/2014/main" id="{84ED169F-404D-4BC0-82EF-F43D31D3B9E0}"/>
                    </a:ext>
                  </a:extLst>
                </xdr:cNvPr>
                <xdr:cNvSpPr/>
              </xdr:nvSpPr>
              <xdr:spPr>
                <a:xfrm>
                  <a:off x="12639675" y="11906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000"/>
                    <a:t>HDBL Chi tiết</a:t>
                  </a:r>
                  <a:endParaRPr lang="vi-VN" sz="1000"/>
                </a:p>
              </xdr:txBody>
            </xdr:sp>
            <xdr:sp macro="" textlink="">
              <xdr:nvSpPr>
                <xdr:cNvPr id="126" name="Rectangle 125" hidden="1">
                  <a:hlinkClick xmlns:r="http://schemas.openxmlformats.org/officeDocument/2006/relationships" r:id="rId10"/>
                  <a:extLst>
                    <a:ext uri="{FF2B5EF4-FFF2-40B4-BE49-F238E27FC236}">
                      <a16:creationId xmlns:a16="http://schemas.microsoft.com/office/drawing/2014/main" id="{9F78CAD8-41D3-4756-8E40-292A86E09898}"/>
                    </a:ext>
                  </a:extLst>
                </xdr:cNvPr>
                <xdr:cNvSpPr/>
              </xdr:nvSpPr>
              <xdr:spPr>
                <a:xfrm>
                  <a:off x="12639675" y="14573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pivot</a:t>
                  </a:r>
                  <a:endParaRPr lang="vi-VN" sz="1100"/>
                </a:p>
              </xdr:txBody>
            </xdr:sp>
            <xdr:sp macro="" textlink="">
              <xdr:nvSpPr>
                <xdr:cNvPr id="127" name="Rectangle 126" hidden="1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F200643A-CDF4-4758-9488-799FDA86679F}"/>
                    </a:ext>
                  </a:extLst>
                </xdr:cNvPr>
                <xdr:cNvSpPr/>
              </xdr:nvSpPr>
              <xdr:spPr>
                <a:xfrm>
                  <a:off x="12639675" y="17240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VBA</a:t>
                  </a:r>
                  <a:endParaRPr lang="vi-VN" sz="1100"/>
                </a:p>
              </xdr:txBody>
            </xdr:sp>
            <xdr:sp macro="" textlink="">
              <xdr:nvSpPr>
                <xdr:cNvPr id="128" name="Rectangle 127" hidden="1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48D8196E-08CB-4156-A3D0-933101E25E06}"/>
                    </a:ext>
                  </a:extLst>
                </xdr:cNvPr>
                <xdr:cNvSpPr/>
              </xdr:nvSpPr>
              <xdr:spPr>
                <a:xfrm>
                  <a:off x="12639675" y="22479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TN</a:t>
                  </a:r>
                  <a:endParaRPr lang="vi-VN" sz="1100"/>
                </a:p>
              </xdr:txBody>
            </xdr:sp>
            <xdr:sp macro="" textlink="">
              <xdr:nvSpPr>
                <xdr:cNvPr id="129" name="Rectangle 128" hidden="1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id="{1E8A5E31-EDC2-4AC9-A80F-7D75890D0948}"/>
                    </a:ext>
                  </a:extLst>
                </xdr:cNvPr>
                <xdr:cNvSpPr/>
              </xdr:nvSpPr>
              <xdr:spPr>
                <a:xfrm>
                  <a:off x="12639675" y="19812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CSKH</a:t>
                  </a:r>
                  <a:endParaRPr lang="vi-VN" sz="1100"/>
                </a:p>
              </xdr:txBody>
            </xdr:sp>
          </xdr:grpSp>
          <xdr:sp macro="" textlink="">
            <xdr:nvSpPr>
              <xdr:cNvPr id="121" name="Rectangle 120" hidden="1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F30325DD-3FD4-41E5-A38C-CAD737581E0F}"/>
                  </a:ext>
                </a:extLst>
              </xdr:cNvPr>
              <xdr:cNvSpPr/>
            </xdr:nvSpPr>
            <xdr:spPr>
              <a:xfrm>
                <a:off x="13877925" y="33147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BCC</a:t>
                </a:r>
                <a:endParaRPr lang="vi-VN" sz="1100"/>
              </a:p>
            </xdr:txBody>
          </xdr:sp>
          <xdr:sp macro="" textlink="">
            <xdr:nvSpPr>
              <xdr:cNvPr id="122" name="Rectangle 121" hidden="1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821F1D23-D542-459D-AD86-6481FDBD4380}"/>
                  </a:ext>
                </a:extLst>
              </xdr:cNvPr>
              <xdr:cNvSpPr/>
            </xdr:nvSpPr>
            <xdr:spPr>
              <a:xfrm>
                <a:off x="13877925" y="30480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Tầng</a:t>
                </a:r>
                <a:r>
                  <a:rPr lang="en-US" sz="1100" baseline="0"/>
                  <a:t> bán hàng</a:t>
                </a:r>
                <a:endParaRPr lang="vi-VN" sz="1100"/>
              </a:p>
            </xdr:txBody>
          </xdr:sp>
          <xdr:sp macro="" textlink="">
            <xdr:nvSpPr>
              <xdr:cNvPr id="123" name="Rectangle 122" hidden="1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A9E9CE5A-9533-45F0-9892-2C5ED882C679}"/>
                  </a:ext>
                </a:extLst>
              </xdr:cNvPr>
              <xdr:cNvSpPr/>
            </xdr:nvSpPr>
            <xdr:spPr>
              <a:xfrm>
                <a:off x="13877925" y="253365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Doanh số</a:t>
                </a:r>
                <a:endParaRPr lang="vi-VN" sz="1100"/>
              </a:p>
            </xdr:txBody>
          </xdr:sp>
        </xdr:grpSp>
      </xdr:grpSp>
      <xdr:sp macro="" textlink="">
        <xdr:nvSpPr>
          <xdr:cNvPr id="117" name="Rectangle 116" hidden="1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83C473D-08C5-4ABC-A2C7-CA20095E9CED}"/>
              </a:ext>
            </a:extLst>
          </xdr:cNvPr>
          <xdr:cNvSpPr/>
        </xdr:nvSpPr>
        <xdr:spPr>
          <a:xfrm>
            <a:off x="13877924" y="2790825"/>
            <a:ext cx="1188720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Chia</a:t>
            </a:r>
            <a:r>
              <a:rPr lang="en-US" sz="1100" baseline="0"/>
              <a:t> doanh số</a:t>
            </a:r>
            <a:endParaRPr lang="vi-VN" sz="1100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661034</xdr:colOff>
      <xdr:row>0</xdr:row>
      <xdr:rowOff>91440</xdr:rowOff>
    </xdr:from>
    <xdr:to>
      <xdr:col>20</xdr:col>
      <xdr:colOff>63245</xdr:colOff>
      <xdr:row>1</xdr:row>
      <xdr:rowOff>320421</xdr:rowOff>
    </xdr:to>
    <xdr:grpSp>
      <xdr:nvGrpSpPr>
        <xdr:cNvPr id="85" name="Group 84">
          <a:extLst>
            <a:ext uri="{FF2B5EF4-FFF2-40B4-BE49-F238E27FC236}">
              <a16:creationId xmlns:a16="http://schemas.microsoft.com/office/drawing/2014/main" id="{E56F7820-FD65-4015-8277-44D4CF4D813E}"/>
            </a:ext>
          </a:extLst>
        </xdr:cNvPr>
        <xdr:cNvGrpSpPr/>
      </xdr:nvGrpSpPr>
      <xdr:grpSpPr>
        <a:xfrm>
          <a:off x="13900784" y="91440"/>
          <a:ext cx="830961" cy="667131"/>
          <a:chOff x="3261360" y="708660"/>
          <a:chExt cx="859536" cy="676656"/>
        </a:xfrm>
      </xdr:grpSpPr>
      <xdr:sp macro="[0]!ShowHideDatamenu" textlink="">
        <xdr:nvSpPr>
          <xdr:cNvPr id="104" name="Rectangle 103">
            <a:extLst>
              <a:ext uri="{FF2B5EF4-FFF2-40B4-BE49-F238E27FC236}">
                <a16:creationId xmlns:a16="http://schemas.microsoft.com/office/drawing/2014/main" id="{FACC685C-B9BD-48BB-A0CC-B97315E6B1AD}"/>
              </a:ext>
            </a:extLst>
          </xdr:cNvPr>
          <xdr:cNvSpPr/>
        </xdr:nvSpPr>
        <xdr:spPr>
          <a:xfrm>
            <a:off x="3261360" y="708660"/>
            <a:ext cx="859536" cy="676656"/>
          </a:xfrm>
          <a:prstGeom prst="rect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aphic 3" descr="Upward trend">
            <a:extLst>
              <a:ext uri="{FF2B5EF4-FFF2-40B4-BE49-F238E27FC236}">
                <a16:creationId xmlns:a16="http://schemas.microsoft.com/office/drawing/2014/main" id="{62308768-6727-4E4A-9077-FE4CA5637DE2}"/>
              </a:ext>
            </a:extLst>
          </xdr:cNvPr>
          <xdr:cNvGrpSpPr/>
        </xdr:nvGrpSpPr>
        <xdr:grpSpPr>
          <a:xfrm>
            <a:off x="3496818" y="834390"/>
            <a:ext cx="388620" cy="388620"/>
            <a:chOff x="3496818" y="834390"/>
            <a:chExt cx="388620" cy="388620"/>
          </a:xfrm>
        </xdr:grpSpPr>
        <xdr:sp macro="[0]!ShowHideDatamenu" textlink="">
          <xdr:nvSpPr>
            <xdr:cNvPr id="106" name="Freeform: Shape 105">
              <a:extLst>
                <a:ext uri="{FF2B5EF4-FFF2-40B4-BE49-F238E27FC236}">
                  <a16:creationId xmlns:a16="http://schemas.microsoft.com/office/drawing/2014/main" id="{D25338C9-03EC-44D1-B179-CD2C2E90ED6D}"/>
                </a:ext>
              </a:extLst>
            </xdr:cNvPr>
            <xdr:cNvSpPr/>
          </xdr:nvSpPr>
          <xdr:spPr>
            <a:xfrm>
              <a:off x="3496818" y="834390"/>
              <a:ext cx="388620" cy="388620"/>
            </a:xfrm>
            <a:custGeom>
              <a:avLst/>
              <a:gdLst>
                <a:gd name="connsiteX0" fmla="*/ 34290 w 388620"/>
                <a:gd name="connsiteY0" fmla="*/ 0 h 388620"/>
                <a:gd name="connsiteX1" fmla="*/ 0 w 388620"/>
                <a:gd name="connsiteY1" fmla="*/ 0 h 388620"/>
                <a:gd name="connsiteX2" fmla="*/ 0 w 388620"/>
                <a:gd name="connsiteY2" fmla="*/ 388620 h 388620"/>
                <a:gd name="connsiteX3" fmla="*/ 388620 w 388620"/>
                <a:gd name="connsiteY3" fmla="*/ 388620 h 388620"/>
                <a:gd name="connsiteX4" fmla="*/ 388620 w 388620"/>
                <a:gd name="connsiteY4" fmla="*/ 354330 h 388620"/>
                <a:gd name="connsiteX5" fmla="*/ 34290 w 388620"/>
                <a:gd name="connsiteY5" fmla="*/ 354330 h 3886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388620" h="388620">
                  <a:moveTo>
                    <a:pt x="34290" y="0"/>
                  </a:moveTo>
                  <a:lnTo>
                    <a:pt x="0" y="0"/>
                  </a:lnTo>
                  <a:lnTo>
                    <a:pt x="0" y="388620"/>
                  </a:lnTo>
                  <a:lnTo>
                    <a:pt x="388620" y="388620"/>
                  </a:lnTo>
                  <a:lnTo>
                    <a:pt x="388620" y="354330"/>
                  </a:lnTo>
                  <a:lnTo>
                    <a:pt x="34290" y="35433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  <xdr:sp macro="[0]!ShowHideDatamenu" textlink="">
          <xdr:nvSpPr>
            <xdr:cNvPr id="107" name="Freeform: Shape 106">
              <a:extLst>
                <a:ext uri="{FF2B5EF4-FFF2-40B4-BE49-F238E27FC236}">
                  <a16:creationId xmlns:a16="http://schemas.microsoft.com/office/drawing/2014/main" id="{635C8770-7EC7-4DC5-8A09-521E6AF5B22D}"/>
                </a:ext>
              </a:extLst>
            </xdr:cNvPr>
            <xdr:cNvSpPr/>
          </xdr:nvSpPr>
          <xdr:spPr>
            <a:xfrm>
              <a:off x="3553396" y="931545"/>
              <a:ext cx="332041" cy="194881"/>
            </a:xfrm>
            <a:custGeom>
              <a:avLst/>
              <a:gdLst>
                <a:gd name="connsiteX0" fmla="*/ 240602 w 332041"/>
                <a:gd name="connsiteY0" fmla="*/ 0 h 194881"/>
                <a:gd name="connsiteX1" fmla="*/ 274320 w 332041"/>
                <a:gd name="connsiteY1" fmla="*/ 33719 h 194881"/>
                <a:gd name="connsiteX2" fmla="*/ 229172 w 332041"/>
                <a:gd name="connsiteY2" fmla="*/ 78867 h 194881"/>
                <a:gd name="connsiteX3" fmla="*/ 194882 w 332041"/>
                <a:gd name="connsiteY3" fmla="*/ 44577 h 194881"/>
                <a:gd name="connsiteX4" fmla="*/ 137732 w 332041"/>
                <a:gd name="connsiteY4" fmla="*/ 101727 h 194881"/>
                <a:gd name="connsiteX5" fmla="*/ 103442 w 332041"/>
                <a:gd name="connsiteY5" fmla="*/ 67437 h 194881"/>
                <a:gd name="connsiteX6" fmla="*/ 0 w 332041"/>
                <a:gd name="connsiteY6" fmla="*/ 170879 h 194881"/>
                <a:gd name="connsiteX7" fmla="*/ 24003 w 332041"/>
                <a:gd name="connsiteY7" fmla="*/ 194881 h 194881"/>
                <a:gd name="connsiteX8" fmla="*/ 103442 w 332041"/>
                <a:gd name="connsiteY8" fmla="*/ 115443 h 194881"/>
                <a:gd name="connsiteX9" fmla="*/ 137732 w 332041"/>
                <a:gd name="connsiteY9" fmla="*/ 149733 h 194881"/>
                <a:gd name="connsiteX10" fmla="*/ 194882 w 332041"/>
                <a:gd name="connsiteY10" fmla="*/ 92583 h 194881"/>
                <a:gd name="connsiteX11" fmla="*/ 229172 w 332041"/>
                <a:gd name="connsiteY11" fmla="*/ 126873 h 194881"/>
                <a:gd name="connsiteX12" fmla="*/ 298323 w 332041"/>
                <a:gd name="connsiteY12" fmla="*/ 57721 h 194881"/>
                <a:gd name="connsiteX13" fmla="*/ 332042 w 332041"/>
                <a:gd name="connsiteY13" fmla="*/ 91440 h 194881"/>
                <a:gd name="connsiteX14" fmla="*/ 332042 w 332041"/>
                <a:gd name="connsiteY14" fmla="*/ 0 h 1948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332041" h="194881">
                  <a:moveTo>
                    <a:pt x="240602" y="0"/>
                  </a:moveTo>
                  <a:lnTo>
                    <a:pt x="274320" y="33719"/>
                  </a:lnTo>
                  <a:lnTo>
                    <a:pt x="229172" y="78867"/>
                  </a:lnTo>
                  <a:lnTo>
                    <a:pt x="194882" y="44577"/>
                  </a:lnTo>
                  <a:lnTo>
                    <a:pt x="137732" y="101727"/>
                  </a:lnTo>
                  <a:lnTo>
                    <a:pt x="103442" y="67437"/>
                  </a:lnTo>
                  <a:lnTo>
                    <a:pt x="0" y="170879"/>
                  </a:lnTo>
                  <a:lnTo>
                    <a:pt x="24003" y="194881"/>
                  </a:lnTo>
                  <a:lnTo>
                    <a:pt x="103442" y="115443"/>
                  </a:lnTo>
                  <a:lnTo>
                    <a:pt x="137732" y="149733"/>
                  </a:lnTo>
                  <a:lnTo>
                    <a:pt x="194882" y="92583"/>
                  </a:lnTo>
                  <a:lnTo>
                    <a:pt x="229172" y="126873"/>
                  </a:lnTo>
                  <a:lnTo>
                    <a:pt x="298323" y="57721"/>
                  </a:lnTo>
                  <a:lnTo>
                    <a:pt x="332042" y="91440"/>
                  </a:lnTo>
                  <a:lnTo>
                    <a:pt x="332042" y="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</xdr:grpSp>
    </xdr:grpSp>
    <xdr:clientData/>
  </xdr:twoCellAnchor>
  <xdr:twoCellAnchor editAs="oneCell">
    <xdr:from>
      <xdr:col>0</xdr:col>
      <xdr:colOff>28574</xdr:colOff>
      <xdr:row>0</xdr:row>
      <xdr:rowOff>76200</xdr:rowOff>
    </xdr:from>
    <xdr:to>
      <xdr:col>2</xdr:col>
      <xdr:colOff>55244</xdr:colOff>
      <xdr:row>1</xdr:row>
      <xdr:rowOff>375285</xdr:rowOff>
    </xdr:to>
    <xdr:grpSp>
      <xdr:nvGrpSpPr>
        <xdr:cNvPr id="90" name="Graphic 37" descr="Home">
          <a:extLst>
            <a:ext uri="{FF2B5EF4-FFF2-40B4-BE49-F238E27FC236}">
              <a16:creationId xmlns:a16="http://schemas.microsoft.com/office/drawing/2014/main" id="{89F94310-5606-4741-886F-AA121CB07549}"/>
            </a:ext>
          </a:extLst>
        </xdr:cNvPr>
        <xdr:cNvGrpSpPr/>
      </xdr:nvGrpSpPr>
      <xdr:grpSpPr>
        <a:xfrm>
          <a:off x="28574" y="76200"/>
          <a:ext cx="731520" cy="737235"/>
          <a:chOff x="57150" y="628650"/>
          <a:chExt cx="731520" cy="737235"/>
        </a:xfrm>
      </xdr:grpSpPr>
      <xdr:sp macro="" textlink="">
        <xdr:nvSpPr>
          <xdr:cNvPr id="93" name="Freeform: Shape 92">
            <a:extLst>
              <a:ext uri="{FF2B5EF4-FFF2-40B4-BE49-F238E27FC236}">
                <a16:creationId xmlns:a16="http://schemas.microsoft.com/office/drawing/2014/main" id="{D74E665D-5BDD-443E-86BE-84C10FF8F186}"/>
              </a:ext>
            </a:extLst>
          </xdr:cNvPr>
          <xdr:cNvSpPr/>
        </xdr:nvSpPr>
        <xdr:spPr>
          <a:xfrm>
            <a:off x="102870" y="720804"/>
            <a:ext cx="640080" cy="336363"/>
          </a:xfrm>
          <a:custGeom>
            <a:avLst/>
            <a:gdLst>
              <a:gd name="connsiteX0" fmla="*/ 320040 w 640080"/>
              <a:gd name="connsiteY0" fmla="*/ 0 h 336363"/>
              <a:gd name="connsiteX1" fmla="*/ 320040 w 640080"/>
              <a:gd name="connsiteY1" fmla="*/ 0 h 336363"/>
              <a:gd name="connsiteX2" fmla="*/ 0 w 640080"/>
              <a:gd name="connsiteY2" fmla="*/ 307181 h 336363"/>
              <a:gd name="connsiteX3" fmla="*/ 34290 w 640080"/>
              <a:gd name="connsiteY3" fmla="*/ 336363 h 336363"/>
              <a:gd name="connsiteX4" fmla="*/ 320040 w 640080"/>
              <a:gd name="connsiteY4" fmla="*/ 62972 h 336363"/>
              <a:gd name="connsiteX5" fmla="*/ 320040 w 640080"/>
              <a:gd name="connsiteY5" fmla="*/ 62972 h 336363"/>
              <a:gd name="connsiteX6" fmla="*/ 605790 w 640080"/>
              <a:gd name="connsiteY6" fmla="*/ 336363 h 336363"/>
              <a:gd name="connsiteX7" fmla="*/ 640080 w 640080"/>
              <a:gd name="connsiteY7" fmla="*/ 307181 h 3363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640080" h="336363">
                <a:moveTo>
                  <a:pt x="320040" y="0"/>
                </a:moveTo>
                <a:lnTo>
                  <a:pt x="320040" y="0"/>
                </a:lnTo>
                <a:lnTo>
                  <a:pt x="0" y="307181"/>
                </a:lnTo>
                <a:lnTo>
                  <a:pt x="34290" y="336363"/>
                </a:lnTo>
                <a:lnTo>
                  <a:pt x="320040" y="62972"/>
                </a:lnTo>
                <a:lnTo>
                  <a:pt x="320040" y="62972"/>
                </a:lnTo>
                <a:lnTo>
                  <a:pt x="605790" y="336363"/>
                </a:lnTo>
                <a:lnTo>
                  <a:pt x="640080" y="307181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  <xdr:sp macro="" textlink="">
        <xdr:nvSpPr>
          <xdr:cNvPr id="94" name="Freeform: Shape 9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AF9BB85-3FF5-4D80-B1C1-A493DC39FE8E}"/>
              </a:ext>
            </a:extLst>
          </xdr:cNvPr>
          <xdr:cNvSpPr/>
        </xdr:nvSpPr>
        <xdr:spPr>
          <a:xfrm>
            <a:off x="194310" y="826781"/>
            <a:ext cx="457200" cy="446948"/>
          </a:xfrm>
          <a:custGeom>
            <a:avLst/>
            <a:gdLst>
              <a:gd name="connsiteX0" fmla="*/ 0 w 457200"/>
              <a:gd name="connsiteY0" fmla="*/ 218867 h 446948"/>
              <a:gd name="connsiteX1" fmla="*/ 0 w 457200"/>
              <a:gd name="connsiteY1" fmla="*/ 446949 h 446948"/>
              <a:gd name="connsiteX2" fmla="*/ 182880 w 457200"/>
              <a:gd name="connsiteY2" fmla="*/ 446949 h 446948"/>
              <a:gd name="connsiteX3" fmla="*/ 182880 w 457200"/>
              <a:gd name="connsiteY3" fmla="*/ 254960 h 446948"/>
              <a:gd name="connsiteX4" fmla="*/ 274320 w 457200"/>
              <a:gd name="connsiteY4" fmla="*/ 254960 h 446948"/>
              <a:gd name="connsiteX5" fmla="*/ 274320 w 457200"/>
              <a:gd name="connsiteY5" fmla="*/ 446949 h 446948"/>
              <a:gd name="connsiteX6" fmla="*/ 457200 w 457200"/>
              <a:gd name="connsiteY6" fmla="*/ 446949 h 446948"/>
              <a:gd name="connsiteX7" fmla="*/ 457200 w 457200"/>
              <a:gd name="connsiteY7" fmla="*/ 218867 h 446948"/>
              <a:gd name="connsiteX8" fmla="*/ 228600 w 457200"/>
              <a:gd name="connsiteY8" fmla="*/ 0 h 446948"/>
              <a:gd name="connsiteX9" fmla="*/ 0 w 457200"/>
              <a:gd name="connsiteY9" fmla="*/ 218867 h 4469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57200" h="446948">
                <a:moveTo>
                  <a:pt x="0" y="218867"/>
                </a:moveTo>
                <a:lnTo>
                  <a:pt x="0" y="446949"/>
                </a:lnTo>
                <a:lnTo>
                  <a:pt x="182880" y="446949"/>
                </a:lnTo>
                <a:lnTo>
                  <a:pt x="182880" y="254960"/>
                </a:lnTo>
                <a:lnTo>
                  <a:pt x="274320" y="254960"/>
                </a:lnTo>
                <a:lnTo>
                  <a:pt x="274320" y="446949"/>
                </a:lnTo>
                <a:lnTo>
                  <a:pt x="457200" y="446949"/>
                </a:lnTo>
                <a:lnTo>
                  <a:pt x="457200" y="218867"/>
                </a:lnTo>
                <a:lnTo>
                  <a:pt x="228600" y="0"/>
                </a:lnTo>
                <a:lnTo>
                  <a:pt x="0" y="218867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</xdr:grpSp>
    <xdr:clientData/>
  </xdr:twoCellAnchor>
  <xdr:twoCellAnchor>
    <xdr:from>
      <xdr:col>20</xdr:col>
      <xdr:colOff>409575</xdr:colOff>
      <xdr:row>1</xdr:row>
      <xdr:rowOff>428625</xdr:rowOff>
    </xdr:from>
    <xdr:to>
      <xdr:col>22</xdr:col>
      <xdr:colOff>169545</xdr:colOff>
      <xdr:row>7</xdr:row>
      <xdr:rowOff>114301</xdr:rowOff>
    </xdr:to>
    <xdr:grpSp>
      <xdr:nvGrpSpPr>
        <xdr:cNvPr id="108" name="Daotaogr" hidden="1">
          <a:extLst>
            <a:ext uri="{FF2B5EF4-FFF2-40B4-BE49-F238E27FC236}">
              <a16:creationId xmlns:a16="http://schemas.microsoft.com/office/drawing/2014/main" id="{61A1A8A0-8140-4BE1-9391-606939B5EE17}"/>
            </a:ext>
          </a:extLst>
        </xdr:cNvPr>
        <xdr:cNvGrpSpPr/>
      </xdr:nvGrpSpPr>
      <xdr:grpSpPr>
        <a:xfrm>
          <a:off x="15078075" y="866775"/>
          <a:ext cx="1188720" cy="1057276"/>
          <a:chOff x="12639675" y="923925"/>
          <a:chExt cx="751205" cy="1057276"/>
        </a:xfrm>
      </xdr:grpSpPr>
      <xdr:sp macro="" textlink="">
        <xdr:nvSpPr>
          <xdr:cNvPr id="109" name="Rectangle 108" hidden="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450AD0-7ACE-481C-9DE9-13F58E6E74B8}"/>
              </a:ext>
            </a:extLst>
          </xdr:cNvPr>
          <xdr:cNvSpPr/>
        </xdr:nvSpPr>
        <xdr:spPr>
          <a:xfrm>
            <a:off x="12639675" y="9239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Đánh</a:t>
            </a:r>
            <a:r>
              <a:rPr lang="en-US" sz="1100" baseline="0"/>
              <a:t> giá nhân sự</a:t>
            </a:r>
            <a:endParaRPr lang="en-US" sz="1100"/>
          </a:p>
        </xdr:txBody>
      </xdr:sp>
      <xdr:sp macro="" textlink="">
        <xdr:nvSpPr>
          <xdr:cNvPr id="110" name="Rectangle 109" hidden="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CCC4F92-176F-4519-A398-84BB65161A10}"/>
              </a:ext>
            </a:extLst>
          </xdr:cNvPr>
          <xdr:cNvSpPr/>
        </xdr:nvSpPr>
        <xdr:spPr>
          <a:xfrm>
            <a:off x="12639675" y="11906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/>
              <a:t>Danh sách</a:t>
            </a:r>
            <a:r>
              <a:rPr lang="en-US" sz="1000" baseline="0"/>
              <a:t> khóa học</a:t>
            </a:r>
            <a:endParaRPr lang="vi-VN" sz="1000"/>
          </a:p>
        </xdr:txBody>
      </xdr:sp>
      <xdr:sp macro="" textlink="">
        <xdr:nvSpPr>
          <xdr:cNvPr id="111" name="Rectangle 110" hidden="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E0FD3FE-CE83-4A63-84CA-29A50BDEBF01}"/>
              </a:ext>
            </a:extLst>
          </xdr:cNvPr>
          <xdr:cNvSpPr/>
        </xdr:nvSpPr>
        <xdr:spPr>
          <a:xfrm>
            <a:off x="12639675" y="14573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Nhật</a:t>
            </a:r>
            <a:r>
              <a:rPr lang="en-US" sz="1100" baseline="0"/>
              <a:t> ký đào tạo</a:t>
            </a:r>
            <a:endParaRPr lang="vi-VN" sz="1100"/>
          </a:p>
        </xdr:txBody>
      </xdr:sp>
      <xdr:sp macro="" textlink="">
        <xdr:nvSpPr>
          <xdr:cNvPr id="112" name="Rectangle 111" hidden="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BE1C58B-1601-49B0-8144-731040C93AC7}"/>
              </a:ext>
            </a:extLst>
          </xdr:cNvPr>
          <xdr:cNvSpPr/>
        </xdr:nvSpPr>
        <xdr:spPr>
          <a:xfrm>
            <a:off x="12639675" y="17240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Thông</a:t>
            </a:r>
            <a:r>
              <a:rPr lang="en-US" sz="1100" baseline="0"/>
              <a:t> tin nhân sự</a:t>
            </a:r>
            <a:endParaRPr lang="vi-VN" sz="1100"/>
          </a:p>
        </xdr:txBody>
      </xdr:sp>
    </xdr:grpSp>
    <xdr:clientData/>
  </xdr:twoCellAnchor>
  <xdr:twoCellAnchor editAs="oneCell">
    <xdr:from>
      <xdr:col>17</xdr:col>
      <xdr:colOff>95250</xdr:colOff>
      <xdr:row>1</xdr:row>
      <xdr:rowOff>428625</xdr:rowOff>
    </xdr:from>
    <xdr:to>
      <xdr:col>18</xdr:col>
      <xdr:colOff>569595</xdr:colOff>
      <xdr:row>3</xdr:row>
      <xdr:rowOff>57151</xdr:rowOff>
    </xdr:to>
    <xdr:sp macro="" textlink="">
      <xdr:nvSpPr>
        <xdr:cNvPr id="113" name="Nhansug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A1C099-0266-4352-A2A4-9A2DD2774C11}"/>
            </a:ext>
          </a:extLst>
        </xdr:cNvPr>
        <xdr:cNvSpPr/>
      </xdr:nvSpPr>
      <xdr:spPr>
        <a:xfrm>
          <a:off x="1262062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twoCellAnchor>
  <xdr:twoCellAnchor editAs="oneCell">
    <xdr:from>
      <xdr:col>22</xdr:col>
      <xdr:colOff>200025</xdr:colOff>
      <xdr:row>1</xdr:row>
      <xdr:rowOff>428625</xdr:rowOff>
    </xdr:from>
    <xdr:to>
      <xdr:col>23</xdr:col>
      <xdr:colOff>674370</xdr:colOff>
      <xdr:row>3</xdr:row>
      <xdr:rowOff>57151</xdr:rowOff>
    </xdr:to>
    <xdr:sp macro="" textlink="">
      <xdr:nvSpPr>
        <xdr:cNvPr id="114" name="Hanghoag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F6091E9-2F86-4B1B-8B7C-4EDAC191890B}"/>
            </a:ext>
          </a:extLst>
        </xdr:cNvPr>
        <xdr:cNvSpPr/>
      </xdr:nvSpPr>
      <xdr:spPr>
        <a:xfrm>
          <a:off x="1629727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twoCellAnchor>
  <xdr:twoCellAnchor editAs="oneCell">
    <xdr:from>
      <xdr:col>18</xdr:col>
      <xdr:colOff>609599</xdr:colOff>
      <xdr:row>1</xdr:row>
      <xdr:rowOff>428625</xdr:rowOff>
    </xdr:from>
    <xdr:to>
      <xdr:col>20</xdr:col>
      <xdr:colOff>369569</xdr:colOff>
      <xdr:row>17</xdr:row>
      <xdr:rowOff>47626</xdr:rowOff>
    </xdr:to>
    <xdr:grpSp>
      <xdr:nvGrpSpPr>
        <xdr:cNvPr id="115" name="Datagrr" hidden="1">
          <a:extLst>
            <a:ext uri="{FF2B5EF4-FFF2-40B4-BE49-F238E27FC236}">
              <a16:creationId xmlns:a16="http://schemas.microsoft.com/office/drawing/2014/main" id="{FB2A6E47-358D-4441-AEFB-D34A3BFA37B6}"/>
            </a:ext>
          </a:extLst>
        </xdr:cNvPr>
        <xdr:cNvGrpSpPr/>
      </xdr:nvGrpSpPr>
      <xdr:grpSpPr>
        <a:xfrm>
          <a:off x="13849349" y="866775"/>
          <a:ext cx="1188720" cy="2895601"/>
          <a:chOff x="13877924" y="942975"/>
          <a:chExt cx="1188720" cy="2895601"/>
        </a:xfrm>
      </xdr:grpSpPr>
      <xdr:grpSp>
        <xdr:nvGrpSpPr>
          <xdr:cNvPr id="116" name="Datagr" hidden="1">
            <a:extLst>
              <a:ext uri="{FF2B5EF4-FFF2-40B4-BE49-F238E27FC236}">
                <a16:creationId xmlns:a16="http://schemas.microsoft.com/office/drawing/2014/main" id="{5BB70E1B-4173-4422-9D10-9CB9CFF1F98F}"/>
              </a:ext>
            </a:extLst>
          </xdr:cNvPr>
          <xdr:cNvGrpSpPr/>
        </xdr:nvGrpSpPr>
        <xdr:grpSpPr>
          <a:xfrm>
            <a:off x="13877924" y="942975"/>
            <a:ext cx="1188720" cy="2895601"/>
            <a:chOff x="13877925" y="942975"/>
            <a:chExt cx="866775" cy="2895601"/>
          </a:xfrm>
        </xdr:grpSpPr>
        <xdr:sp macro="" textlink="">
          <xdr:nvSpPr>
            <xdr:cNvPr id="118" name="Rectangle 117" hidden="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D0B3AB45-585C-4766-BB51-F4A7E37E5B5C}"/>
                </a:ext>
              </a:extLst>
            </xdr:cNvPr>
            <xdr:cNvSpPr/>
          </xdr:nvSpPr>
          <xdr:spPr>
            <a:xfrm>
              <a:off x="13877925" y="3581400"/>
              <a:ext cx="866775" cy="257176"/>
            </a:xfrm>
            <a:prstGeom prst="rect">
              <a:avLst/>
            </a:prstGeom>
            <a:solidFill>
              <a:schemeClr val="accent1">
                <a:alpha val="90000"/>
              </a:schemeClr>
            </a:solidFill>
            <a:ln w="31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Cập</a:t>
              </a:r>
              <a:r>
                <a:rPr lang="en-US" sz="1100" baseline="0"/>
                <a:t> nhật chi tiết</a:t>
              </a:r>
              <a:endParaRPr lang="vi-VN" sz="1100"/>
            </a:p>
          </xdr:txBody>
        </xdr:sp>
        <xdr:grpSp>
          <xdr:nvGrpSpPr>
            <xdr:cNvPr id="119" name="Group 118" hidden="1">
              <a:extLst>
                <a:ext uri="{FF2B5EF4-FFF2-40B4-BE49-F238E27FC236}">
                  <a16:creationId xmlns:a16="http://schemas.microsoft.com/office/drawing/2014/main" id="{558EC828-D134-402F-AD02-086FB13754F6}"/>
                </a:ext>
              </a:extLst>
            </xdr:cNvPr>
            <xdr:cNvGrpSpPr/>
          </xdr:nvGrpSpPr>
          <xdr:grpSpPr>
            <a:xfrm>
              <a:off x="13877925" y="942975"/>
              <a:ext cx="866775" cy="2628901"/>
              <a:chOff x="13877925" y="942975"/>
              <a:chExt cx="866775" cy="2628901"/>
            </a:xfrm>
          </xdr:grpSpPr>
          <xdr:grpSp>
            <xdr:nvGrpSpPr>
              <xdr:cNvPr id="120" name="Data_gr" hidden="1">
                <a:extLst>
                  <a:ext uri="{FF2B5EF4-FFF2-40B4-BE49-F238E27FC236}">
                    <a16:creationId xmlns:a16="http://schemas.microsoft.com/office/drawing/2014/main" id="{AB3A27B1-DBE1-4A23-A4A7-6599B2C0385F}"/>
                  </a:ext>
                </a:extLst>
              </xdr:cNvPr>
              <xdr:cNvGrpSpPr/>
            </xdr:nvGrpSpPr>
            <xdr:grpSpPr>
              <a:xfrm>
                <a:off x="13877925" y="942975"/>
                <a:ext cx="866775" cy="1581151"/>
                <a:chOff x="12639675" y="923925"/>
                <a:chExt cx="866775" cy="1581151"/>
              </a:xfrm>
            </xdr:grpSpPr>
            <xdr:sp macro="" textlink="">
              <xdr:nvSpPr>
                <xdr:cNvPr id="124" name="Rectangle 123" hidden="1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id="{74323097-D29E-46EF-AAC7-29031B4F731C}"/>
                    </a:ext>
                  </a:extLst>
                </xdr:cNvPr>
                <xdr:cNvSpPr/>
              </xdr:nvSpPr>
              <xdr:spPr>
                <a:xfrm>
                  <a:off x="12639675" y="9239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HDBL</a:t>
                  </a:r>
                </a:p>
              </xdr:txBody>
            </xdr:sp>
            <xdr:sp macro="" textlink="">
              <xdr:nvSpPr>
                <xdr:cNvPr id="125" name="Rectangle 124" hidden="1">
                  <a:hlinkClick xmlns:r="http://schemas.openxmlformats.org/officeDocument/2006/relationships" r:id="rId9"/>
                  <a:extLst>
                    <a:ext uri="{FF2B5EF4-FFF2-40B4-BE49-F238E27FC236}">
                      <a16:creationId xmlns:a16="http://schemas.microsoft.com/office/drawing/2014/main" id="{D0521338-3DAF-4A49-98FA-BB92401D60B4}"/>
                    </a:ext>
                  </a:extLst>
                </xdr:cNvPr>
                <xdr:cNvSpPr/>
              </xdr:nvSpPr>
              <xdr:spPr>
                <a:xfrm>
                  <a:off x="12639675" y="11906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000"/>
                    <a:t>HDBL Chi tiết</a:t>
                  </a:r>
                  <a:endParaRPr lang="vi-VN" sz="1000"/>
                </a:p>
              </xdr:txBody>
            </xdr:sp>
            <xdr:sp macro="" textlink="">
              <xdr:nvSpPr>
                <xdr:cNvPr id="126" name="Rectangle 125" hidden="1">
                  <a:hlinkClick xmlns:r="http://schemas.openxmlformats.org/officeDocument/2006/relationships" r:id="rId10"/>
                  <a:extLst>
                    <a:ext uri="{FF2B5EF4-FFF2-40B4-BE49-F238E27FC236}">
                      <a16:creationId xmlns:a16="http://schemas.microsoft.com/office/drawing/2014/main" id="{EA19BF59-C370-4E87-BFD4-B980607CD5F0}"/>
                    </a:ext>
                  </a:extLst>
                </xdr:cNvPr>
                <xdr:cNvSpPr/>
              </xdr:nvSpPr>
              <xdr:spPr>
                <a:xfrm>
                  <a:off x="12639675" y="14573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pivot</a:t>
                  </a:r>
                  <a:endParaRPr lang="vi-VN" sz="1100"/>
                </a:p>
              </xdr:txBody>
            </xdr:sp>
            <xdr:sp macro="" textlink="">
              <xdr:nvSpPr>
                <xdr:cNvPr id="127" name="Rectangle 126" hidden="1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E138672A-EB18-474C-A142-808CDB4695F9}"/>
                    </a:ext>
                  </a:extLst>
                </xdr:cNvPr>
                <xdr:cNvSpPr/>
              </xdr:nvSpPr>
              <xdr:spPr>
                <a:xfrm>
                  <a:off x="12639675" y="17240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VBA</a:t>
                  </a:r>
                  <a:endParaRPr lang="vi-VN" sz="1100"/>
                </a:p>
              </xdr:txBody>
            </xdr:sp>
            <xdr:sp macro="" textlink="">
              <xdr:nvSpPr>
                <xdr:cNvPr id="128" name="Rectangle 127" hidden="1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1B6C2E65-22A2-47F6-8CA6-B2F13975F593}"/>
                    </a:ext>
                  </a:extLst>
                </xdr:cNvPr>
                <xdr:cNvSpPr/>
              </xdr:nvSpPr>
              <xdr:spPr>
                <a:xfrm>
                  <a:off x="12639675" y="22479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TN</a:t>
                  </a:r>
                  <a:endParaRPr lang="vi-VN" sz="1100"/>
                </a:p>
              </xdr:txBody>
            </xdr:sp>
            <xdr:sp macro="" textlink="">
              <xdr:nvSpPr>
                <xdr:cNvPr id="129" name="Rectangle 128" hidden="1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id="{BE5A89A3-6C4F-407C-97FE-0A8FD9004DCC}"/>
                    </a:ext>
                  </a:extLst>
                </xdr:cNvPr>
                <xdr:cNvSpPr/>
              </xdr:nvSpPr>
              <xdr:spPr>
                <a:xfrm>
                  <a:off x="12639675" y="19812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CSKH</a:t>
                  </a:r>
                  <a:endParaRPr lang="vi-VN" sz="1100"/>
                </a:p>
              </xdr:txBody>
            </xdr:sp>
          </xdr:grpSp>
          <xdr:sp macro="" textlink="">
            <xdr:nvSpPr>
              <xdr:cNvPr id="121" name="Rectangle 120" hidden="1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DC8E9766-F24C-41FB-B9A2-7EB3BCF9E1B1}"/>
                  </a:ext>
                </a:extLst>
              </xdr:cNvPr>
              <xdr:cNvSpPr/>
            </xdr:nvSpPr>
            <xdr:spPr>
              <a:xfrm>
                <a:off x="13877925" y="33147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BCC</a:t>
                </a:r>
                <a:endParaRPr lang="vi-VN" sz="1100"/>
              </a:p>
            </xdr:txBody>
          </xdr:sp>
          <xdr:sp macro="" textlink="">
            <xdr:nvSpPr>
              <xdr:cNvPr id="122" name="Rectangle 121" hidden="1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113B9658-09B6-441A-A3D6-D9E8D2B99F37}"/>
                  </a:ext>
                </a:extLst>
              </xdr:cNvPr>
              <xdr:cNvSpPr/>
            </xdr:nvSpPr>
            <xdr:spPr>
              <a:xfrm>
                <a:off x="13877925" y="30480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Tầng</a:t>
                </a:r>
                <a:r>
                  <a:rPr lang="en-US" sz="1100" baseline="0"/>
                  <a:t> bán hàng</a:t>
                </a:r>
                <a:endParaRPr lang="vi-VN" sz="1100"/>
              </a:p>
            </xdr:txBody>
          </xdr:sp>
          <xdr:sp macro="" textlink="">
            <xdr:nvSpPr>
              <xdr:cNvPr id="123" name="Rectangle 122" hidden="1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4017CA9F-C0B6-4E33-8EC4-109369F6361B}"/>
                  </a:ext>
                </a:extLst>
              </xdr:cNvPr>
              <xdr:cNvSpPr/>
            </xdr:nvSpPr>
            <xdr:spPr>
              <a:xfrm>
                <a:off x="13877925" y="253365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Doanh số</a:t>
                </a:r>
                <a:endParaRPr lang="vi-VN" sz="1100"/>
              </a:p>
            </xdr:txBody>
          </xdr:sp>
        </xdr:grpSp>
      </xdr:grpSp>
      <xdr:sp macro="" textlink="">
        <xdr:nvSpPr>
          <xdr:cNvPr id="117" name="Rectangle 116" hidden="1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EDC96F3-2D5F-4C7E-8103-D4320E009F8B}"/>
              </a:ext>
            </a:extLst>
          </xdr:cNvPr>
          <xdr:cNvSpPr/>
        </xdr:nvSpPr>
        <xdr:spPr>
          <a:xfrm>
            <a:off x="13877924" y="2790825"/>
            <a:ext cx="1188720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Chia</a:t>
            </a:r>
            <a:r>
              <a:rPr lang="en-US" sz="1100" baseline="0"/>
              <a:t> doanh số</a:t>
            </a:r>
            <a:endParaRPr lang="vi-VN" sz="1100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286769</xdr:colOff>
      <xdr:row>0</xdr:row>
      <xdr:rowOff>91440</xdr:rowOff>
    </xdr:from>
    <xdr:to>
      <xdr:col>18</xdr:col>
      <xdr:colOff>434624</xdr:colOff>
      <xdr:row>1</xdr:row>
      <xdr:rowOff>315995</xdr:rowOff>
    </xdr:to>
    <xdr:grpSp>
      <xdr:nvGrpSpPr>
        <xdr:cNvPr id="85" name="Group 84">
          <a:extLst>
            <a:ext uri="{FF2B5EF4-FFF2-40B4-BE49-F238E27FC236}">
              <a16:creationId xmlns:a16="http://schemas.microsoft.com/office/drawing/2014/main" id="{DE949CA9-8E57-486F-B3EF-FE76B9D2E2B2}"/>
            </a:ext>
          </a:extLst>
        </xdr:cNvPr>
        <xdr:cNvGrpSpPr/>
      </xdr:nvGrpSpPr>
      <xdr:grpSpPr>
        <a:xfrm>
          <a:off x="13900784" y="91440"/>
          <a:ext cx="830961" cy="667131"/>
          <a:chOff x="3261360" y="708660"/>
          <a:chExt cx="859536" cy="676656"/>
        </a:xfrm>
      </xdr:grpSpPr>
      <xdr:sp macro="[0]!ShowHideDatamenu" textlink="">
        <xdr:nvSpPr>
          <xdr:cNvPr id="104" name="Rectangle 103">
            <a:extLst>
              <a:ext uri="{FF2B5EF4-FFF2-40B4-BE49-F238E27FC236}">
                <a16:creationId xmlns:a16="http://schemas.microsoft.com/office/drawing/2014/main" id="{435548FE-86FA-46FF-8A83-094B34729788}"/>
              </a:ext>
            </a:extLst>
          </xdr:cNvPr>
          <xdr:cNvSpPr/>
        </xdr:nvSpPr>
        <xdr:spPr>
          <a:xfrm>
            <a:off x="3261360" y="708660"/>
            <a:ext cx="859536" cy="676656"/>
          </a:xfrm>
          <a:prstGeom prst="rect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aphic 3" descr="Upward trend">
            <a:extLst>
              <a:ext uri="{FF2B5EF4-FFF2-40B4-BE49-F238E27FC236}">
                <a16:creationId xmlns:a16="http://schemas.microsoft.com/office/drawing/2014/main" id="{8008E6D2-EA21-43C0-93D6-458AA97D9EAA}"/>
              </a:ext>
            </a:extLst>
          </xdr:cNvPr>
          <xdr:cNvGrpSpPr/>
        </xdr:nvGrpSpPr>
        <xdr:grpSpPr>
          <a:xfrm>
            <a:off x="3496818" y="834390"/>
            <a:ext cx="388620" cy="388620"/>
            <a:chOff x="3496818" y="834390"/>
            <a:chExt cx="388620" cy="388620"/>
          </a:xfrm>
        </xdr:grpSpPr>
        <xdr:sp macro="[0]!ShowHideDatamenu" textlink="">
          <xdr:nvSpPr>
            <xdr:cNvPr id="106" name="Freeform: Shape 105">
              <a:extLst>
                <a:ext uri="{FF2B5EF4-FFF2-40B4-BE49-F238E27FC236}">
                  <a16:creationId xmlns:a16="http://schemas.microsoft.com/office/drawing/2014/main" id="{D3D3380D-8FAF-483D-8CC4-4E8EAA7933C5}"/>
                </a:ext>
              </a:extLst>
            </xdr:cNvPr>
            <xdr:cNvSpPr/>
          </xdr:nvSpPr>
          <xdr:spPr>
            <a:xfrm>
              <a:off x="3496818" y="834390"/>
              <a:ext cx="388620" cy="388620"/>
            </a:xfrm>
            <a:custGeom>
              <a:avLst/>
              <a:gdLst>
                <a:gd name="connsiteX0" fmla="*/ 34290 w 388620"/>
                <a:gd name="connsiteY0" fmla="*/ 0 h 388620"/>
                <a:gd name="connsiteX1" fmla="*/ 0 w 388620"/>
                <a:gd name="connsiteY1" fmla="*/ 0 h 388620"/>
                <a:gd name="connsiteX2" fmla="*/ 0 w 388620"/>
                <a:gd name="connsiteY2" fmla="*/ 388620 h 388620"/>
                <a:gd name="connsiteX3" fmla="*/ 388620 w 388620"/>
                <a:gd name="connsiteY3" fmla="*/ 388620 h 388620"/>
                <a:gd name="connsiteX4" fmla="*/ 388620 w 388620"/>
                <a:gd name="connsiteY4" fmla="*/ 354330 h 388620"/>
                <a:gd name="connsiteX5" fmla="*/ 34290 w 388620"/>
                <a:gd name="connsiteY5" fmla="*/ 354330 h 3886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388620" h="388620">
                  <a:moveTo>
                    <a:pt x="34290" y="0"/>
                  </a:moveTo>
                  <a:lnTo>
                    <a:pt x="0" y="0"/>
                  </a:lnTo>
                  <a:lnTo>
                    <a:pt x="0" y="388620"/>
                  </a:lnTo>
                  <a:lnTo>
                    <a:pt x="388620" y="388620"/>
                  </a:lnTo>
                  <a:lnTo>
                    <a:pt x="388620" y="354330"/>
                  </a:lnTo>
                  <a:lnTo>
                    <a:pt x="34290" y="35433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  <xdr:sp macro="[0]!ShowHideDatamenu" textlink="">
          <xdr:nvSpPr>
            <xdr:cNvPr id="107" name="Freeform: Shape 106">
              <a:extLst>
                <a:ext uri="{FF2B5EF4-FFF2-40B4-BE49-F238E27FC236}">
                  <a16:creationId xmlns:a16="http://schemas.microsoft.com/office/drawing/2014/main" id="{842E095E-C9AD-4437-90AA-2AA3085103FC}"/>
                </a:ext>
              </a:extLst>
            </xdr:cNvPr>
            <xdr:cNvSpPr/>
          </xdr:nvSpPr>
          <xdr:spPr>
            <a:xfrm>
              <a:off x="3553396" y="931545"/>
              <a:ext cx="332041" cy="194881"/>
            </a:xfrm>
            <a:custGeom>
              <a:avLst/>
              <a:gdLst>
                <a:gd name="connsiteX0" fmla="*/ 240602 w 332041"/>
                <a:gd name="connsiteY0" fmla="*/ 0 h 194881"/>
                <a:gd name="connsiteX1" fmla="*/ 274320 w 332041"/>
                <a:gd name="connsiteY1" fmla="*/ 33719 h 194881"/>
                <a:gd name="connsiteX2" fmla="*/ 229172 w 332041"/>
                <a:gd name="connsiteY2" fmla="*/ 78867 h 194881"/>
                <a:gd name="connsiteX3" fmla="*/ 194882 w 332041"/>
                <a:gd name="connsiteY3" fmla="*/ 44577 h 194881"/>
                <a:gd name="connsiteX4" fmla="*/ 137732 w 332041"/>
                <a:gd name="connsiteY4" fmla="*/ 101727 h 194881"/>
                <a:gd name="connsiteX5" fmla="*/ 103442 w 332041"/>
                <a:gd name="connsiteY5" fmla="*/ 67437 h 194881"/>
                <a:gd name="connsiteX6" fmla="*/ 0 w 332041"/>
                <a:gd name="connsiteY6" fmla="*/ 170879 h 194881"/>
                <a:gd name="connsiteX7" fmla="*/ 24003 w 332041"/>
                <a:gd name="connsiteY7" fmla="*/ 194881 h 194881"/>
                <a:gd name="connsiteX8" fmla="*/ 103442 w 332041"/>
                <a:gd name="connsiteY8" fmla="*/ 115443 h 194881"/>
                <a:gd name="connsiteX9" fmla="*/ 137732 w 332041"/>
                <a:gd name="connsiteY9" fmla="*/ 149733 h 194881"/>
                <a:gd name="connsiteX10" fmla="*/ 194882 w 332041"/>
                <a:gd name="connsiteY10" fmla="*/ 92583 h 194881"/>
                <a:gd name="connsiteX11" fmla="*/ 229172 w 332041"/>
                <a:gd name="connsiteY11" fmla="*/ 126873 h 194881"/>
                <a:gd name="connsiteX12" fmla="*/ 298323 w 332041"/>
                <a:gd name="connsiteY12" fmla="*/ 57721 h 194881"/>
                <a:gd name="connsiteX13" fmla="*/ 332042 w 332041"/>
                <a:gd name="connsiteY13" fmla="*/ 91440 h 194881"/>
                <a:gd name="connsiteX14" fmla="*/ 332042 w 332041"/>
                <a:gd name="connsiteY14" fmla="*/ 0 h 1948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332041" h="194881">
                  <a:moveTo>
                    <a:pt x="240602" y="0"/>
                  </a:moveTo>
                  <a:lnTo>
                    <a:pt x="274320" y="33719"/>
                  </a:lnTo>
                  <a:lnTo>
                    <a:pt x="229172" y="78867"/>
                  </a:lnTo>
                  <a:lnTo>
                    <a:pt x="194882" y="44577"/>
                  </a:lnTo>
                  <a:lnTo>
                    <a:pt x="137732" y="101727"/>
                  </a:lnTo>
                  <a:lnTo>
                    <a:pt x="103442" y="67437"/>
                  </a:lnTo>
                  <a:lnTo>
                    <a:pt x="0" y="170879"/>
                  </a:lnTo>
                  <a:lnTo>
                    <a:pt x="24003" y="194881"/>
                  </a:lnTo>
                  <a:lnTo>
                    <a:pt x="103442" y="115443"/>
                  </a:lnTo>
                  <a:lnTo>
                    <a:pt x="137732" y="149733"/>
                  </a:lnTo>
                  <a:lnTo>
                    <a:pt x="194882" y="92583"/>
                  </a:lnTo>
                  <a:lnTo>
                    <a:pt x="229172" y="126873"/>
                  </a:lnTo>
                  <a:lnTo>
                    <a:pt x="298323" y="57721"/>
                  </a:lnTo>
                  <a:lnTo>
                    <a:pt x="332042" y="91440"/>
                  </a:lnTo>
                  <a:lnTo>
                    <a:pt x="332042" y="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22</xdr:col>
      <xdr:colOff>439305</xdr:colOff>
      <xdr:row>2</xdr:row>
      <xdr:rowOff>10198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3E2112C4-CB95-4B6F-B112-8A26A2C7AA87}"/>
            </a:ext>
          </a:extLst>
        </xdr:cNvPr>
        <xdr:cNvSpPr/>
      </xdr:nvSpPr>
      <xdr:spPr>
        <a:xfrm>
          <a:off x="0" y="0"/>
          <a:ext cx="17468850" cy="895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>
              <a:solidFill>
                <a:schemeClr val="tx1"/>
              </a:solidFill>
            </a:rPr>
            <a:t>OPERATION SYSTEM</a:t>
          </a:r>
          <a:endParaRPr lang="en-US" sz="2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28574</xdr:colOff>
      <xdr:row>0</xdr:row>
      <xdr:rowOff>76200</xdr:rowOff>
    </xdr:from>
    <xdr:to>
      <xdr:col>1</xdr:col>
      <xdr:colOff>509942</xdr:colOff>
      <xdr:row>1</xdr:row>
      <xdr:rowOff>370859</xdr:rowOff>
    </xdr:to>
    <xdr:grpSp>
      <xdr:nvGrpSpPr>
        <xdr:cNvPr id="90" name="Graphic 37" descr="Home">
          <a:extLst>
            <a:ext uri="{FF2B5EF4-FFF2-40B4-BE49-F238E27FC236}">
              <a16:creationId xmlns:a16="http://schemas.microsoft.com/office/drawing/2014/main" id="{D110EBDF-49B3-471B-A342-D3B3940CEA14}"/>
            </a:ext>
          </a:extLst>
        </xdr:cNvPr>
        <xdr:cNvGrpSpPr/>
      </xdr:nvGrpSpPr>
      <xdr:grpSpPr>
        <a:xfrm>
          <a:off x="28574" y="76200"/>
          <a:ext cx="731520" cy="737235"/>
          <a:chOff x="57150" y="628650"/>
          <a:chExt cx="731520" cy="737235"/>
        </a:xfrm>
      </xdr:grpSpPr>
      <xdr:sp macro="" textlink="">
        <xdr:nvSpPr>
          <xdr:cNvPr id="93" name="Freeform: Shape 92">
            <a:extLst>
              <a:ext uri="{FF2B5EF4-FFF2-40B4-BE49-F238E27FC236}">
                <a16:creationId xmlns:a16="http://schemas.microsoft.com/office/drawing/2014/main" id="{FF3AE60A-0935-4849-A724-EF1BF21423D8}"/>
              </a:ext>
            </a:extLst>
          </xdr:cNvPr>
          <xdr:cNvSpPr/>
        </xdr:nvSpPr>
        <xdr:spPr>
          <a:xfrm>
            <a:off x="102870" y="720804"/>
            <a:ext cx="640080" cy="336363"/>
          </a:xfrm>
          <a:custGeom>
            <a:avLst/>
            <a:gdLst>
              <a:gd name="connsiteX0" fmla="*/ 320040 w 640080"/>
              <a:gd name="connsiteY0" fmla="*/ 0 h 336363"/>
              <a:gd name="connsiteX1" fmla="*/ 320040 w 640080"/>
              <a:gd name="connsiteY1" fmla="*/ 0 h 336363"/>
              <a:gd name="connsiteX2" fmla="*/ 0 w 640080"/>
              <a:gd name="connsiteY2" fmla="*/ 307181 h 336363"/>
              <a:gd name="connsiteX3" fmla="*/ 34290 w 640080"/>
              <a:gd name="connsiteY3" fmla="*/ 336363 h 336363"/>
              <a:gd name="connsiteX4" fmla="*/ 320040 w 640080"/>
              <a:gd name="connsiteY4" fmla="*/ 62972 h 336363"/>
              <a:gd name="connsiteX5" fmla="*/ 320040 w 640080"/>
              <a:gd name="connsiteY5" fmla="*/ 62972 h 336363"/>
              <a:gd name="connsiteX6" fmla="*/ 605790 w 640080"/>
              <a:gd name="connsiteY6" fmla="*/ 336363 h 336363"/>
              <a:gd name="connsiteX7" fmla="*/ 640080 w 640080"/>
              <a:gd name="connsiteY7" fmla="*/ 307181 h 3363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640080" h="336363">
                <a:moveTo>
                  <a:pt x="320040" y="0"/>
                </a:moveTo>
                <a:lnTo>
                  <a:pt x="320040" y="0"/>
                </a:lnTo>
                <a:lnTo>
                  <a:pt x="0" y="307181"/>
                </a:lnTo>
                <a:lnTo>
                  <a:pt x="34290" y="336363"/>
                </a:lnTo>
                <a:lnTo>
                  <a:pt x="320040" y="62972"/>
                </a:lnTo>
                <a:lnTo>
                  <a:pt x="320040" y="62972"/>
                </a:lnTo>
                <a:lnTo>
                  <a:pt x="605790" y="336363"/>
                </a:lnTo>
                <a:lnTo>
                  <a:pt x="640080" y="307181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  <xdr:sp macro="" textlink="">
        <xdr:nvSpPr>
          <xdr:cNvPr id="94" name="Freeform: Shape 9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D4E0301-5288-4B20-95EB-0B6C86B18E23}"/>
              </a:ext>
            </a:extLst>
          </xdr:cNvPr>
          <xdr:cNvSpPr/>
        </xdr:nvSpPr>
        <xdr:spPr>
          <a:xfrm>
            <a:off x="194310" y="826781"/>
            <a:ext cx="457200" cy="446948"/>
          </a:xfrm>
          <a:custGeom>
            <a:avLst/>
            <a:gdLst>
              <a:gd name="connsiteX0" fmla="*/ 0 w 457200"/>
              <a:gd name="connsiteY0" fmla="*/ 218867 h 446948"/>
              <a:gd name="connsiteX1" fmla="*/ 0 w 457200"/>
              <a:gd name="connsiteY1" fmla="*/ 446949 h 446948"/>
              <a:gd name="connsiteX2" fmla="*/ 182880 w 457200"/>
              <a:gd name="connsiteY2" fmla="*/ 446949 h 446948"/>
              <a:gd name="connsiteX3" fmla="*/ 182880 w 457200"/>
              <a:gd name="connsiteY3" fmla="*/ 254960 h 446948"/>
              <a:gd name="connsiteX4" fmla="*/ 274320 w 457200"/>
              <a:gd name="connsiteY4" fmla="*/ 254960 h 446948"/>
              <a:gd name="connsiteX5" fmla="*/ 274320 w 457200"/>
              <a:gd name="connsiteY5" fmla="*/ 446949 h 446948"/>
              <a:gd name="connsiteX6" fmla="*/ 457200 w 457200"/>
              <a:gd name="connsiteY6" fmla="*/ 446949 h 446948"/>
              <a:gd name="connsiteX7" fmla="*/ 457200 w 457200"/>
              <a:gd name="connsiteY7" fmla="*/ 218867 h 446948"/>
              <a:gd name="connsiteX8" fmla="*/ 228600 w 457200"/>
              <a:gd name="connsiteY8" fmla="*/ 0 h 446948"/>
              <a:gd name="connsiteX9" fmla="*/ 0 w 457200"/>
              <a:gd name="connsiteY9" fmla="*/ 218867 h 4469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57200" h="446948">
                <a:moveTo>
                  <a:pt x="0" y="218867"/>
                </a:moveTo>
                <a:lnTo>
                  <a:pt x="0" y="446949"/>
                </a:lnTo>
                <a:lnTo>
                  <a:pt x="182880" y="446949"/>
                </a:lnTo>
                <a:lnTo>
                  <a:pt x="182880" y="254960"/>
                </a:lnTo>
                <a:lnTo>
                  <a:pt x="274320" y="254960"/>
                </a:lnTo>
                <a:lnTo>
                  <a:pt x="274320" y="446949"/>
                </a:lnTo>
                <a:lnTo>
                  <a:pt x="457200" y="446949"/>
                </a:lnTo>
                <a:lnTo>
                  <a:pt x="457200" y="218867"/>
                </a:lnTo>
                <a:lnTo>
                  <a:pt x="228600" y="0"/>
                </a:lnTo>
                <a:lnTo>
                  <a:pt x="0" y="218867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</xdr:grpSp>
    <xdr:clientData/>
  </xdr:twoCellAnchor>
  <xdr:twoCellAnchor>
    <xdr:from>
      <xdr:col>19</xdr:col>
      <xdr:colOff>97848</xdr:colOff>
      <xdr:row>1</xdr:row>
      <xdr:rowOff>424199</xdr:rowOff>
    </xdr:from>
    <xdr:to>
      <xdr:col>20</xdr:col>
      <xdr:colOff>603462</xdr:colOff>
      <xdr:row>7</xdr:row>
      <xdr:rowOff>76778</xdr:rowOff>
    </xdr:to>
    <xdr:grpSp>
      <xdr:nvGrpSpPr>
        <xdr:cNvPr id="108" name="Daotaogr" hidden="1">
          <a:extLst>
            <a:ext uri="{FF2B5EF4-FFF2-40B4-BE49-F238E27FC236}">
              <a16:creationId xmlns:a16="http://schemas.microsoft.com/office/drawing/2014/main" id="{964E383F-3D03-4F6F-90C6-2D01153E003A}"/>
            </a:ext>
          </a:extLst>
        </xdr:cNvPr>
        <xdr:cNvGrpSpPr/>
      </xdr:nvGrpSpPr>
      <xdr:grpSpPr>
        <a:xfrm>
          <a:off x="15078075" y="866775"/>
          <a:ext cx="1188720" cy="1057276"/>
          <a:chOff x="12639675" y="923925"/>
          <a:chExt cx="751205" cy="1057276"/>
        </a:xfrm>
      </xdr:grpSpPr>
      <xdr:sp macro="" textlink="">
        <xdr:nvSpPr>
          <xdr:cNvPr id="109" name="Rectangle 108" hidden="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C412E2A-4482-4638-B780-27E36C3BEDBE}"/>
              </a:ext>
            </a:extLst>
          </xdr:cNvPr>
          <xdr:cNvSpPr/>
        </xdr:nvSpPr>
        <xdr:spPr>
          <a:xfrm>
            <a:off x="12639675" y="9239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Đánh</a:t>
            </a:r>
            <a:r>
              <a:rPr lang="en-US" sz="1100" baseline="0"/>
              <a:t> giá nhân sự</a:t>
            </a:r>
            <a:endParaRPr lang="en-US" sz="1100"/>
          </a:p>
        </xdr:txBody>
      </xdr:sp>
      <xdr:sp macro="" textlink="">
        <xdr:nvSpPr>
          <xdr:cNvPr id="110" name="Rectangle 109" hidden="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082FA0C-C667-4E1C-9925-CC9CB7DEB052}"/>
              </a:ext>
            </a:extLst>
          </xdr:cNvPr>
          <xdr:cNvSpPr/>
        </xdr:nvSpPr>
        <xdr:spPr>
          <a:xfrm>
            <a:off x="12639675" y="11906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/>
              <a:t>Danh sách</a:t>
            </a:r>
            <a:r>
              <a:rPr lang="en-US" sz="1000" baseline="0"/>
              <a:t> khóa học</a:t>
            </a:r>
            <a:endParaRPr lang="vi-VN" sz="1000"/>
          </a:p>
        </xdr:txBody>
      </xdr:sp>
      <xdr:sp macro="" textlink="">
        <xdr:nvSpPr>
          <xdr:cNvPr id="111" name="Rectangle 110" hidden="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CEF83A1B-C2B2-4256-8AF6-95CD8797FC23}"/>
              </a:ext>
            </a:extLst>
          </xdr:cNvPr>
          <xdr:cNvSpPr/>
        </xdr:nvSpPr>
        <xdr:spPr>
          <a:xfrm>
            <a:off x="12639675" y="14573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Nhật</a:t>
            </a:r>
            <a:r>
              <a:rPr lang="en-US" sz="1100" baseline="0"/>
              <a:t> ký đào tạo</a:t>
            </a:r>
            <a:endParaRPr lang="vi-VN" sz="1100"/>
          </a:p>
        </xdr:txBody>
      </xdr:sp>
      <xdr:sp macro="" textlink="">
        <xdr:nvSpPr>
          <xdr:cNvPr id="112" name="Rectangle 111" hidden="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93E7D1B-7021-4FE9-A495-8C3620FFF5B1}"/>
              </a:ext>
            </a:extLst>
          </xdr:cNvPr>
          <xdr:cNvSpPr/>
        </xdr:nvSpPr>
        <xdr:spPr>
          <a:xfrm>
            <a:off x="12639675" y="17240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Thông</a:t>
            </a:r>
            <a:r>
              <a:rPr lang="en-US" sz="1100" baseline="0"/>
              <a:t> tin nhân sự</a:t>
            </a:r>
            <a:endParaRPr lang="vi-VN" sz="1100"/>
          </a:p>
        </xdr:txBody>
      </xdr:sp>
    </xdr:grpSp>
    <xdr:clientData/>
  </xdr:twoCellAnchor>
  <xdr:twoCellAnchor editAs="oneCell">
    <xdr:from>
      <xdr:col>15</xdr:col>
      <xdr:colOff>295852</xdr:colOff>
      <xdr:row>1</xdr:row>
      <xdr:rowOff>424199</xdr:rowOff>
    </xdr:from>
    <xdr:to>
      <xdr:col>17</xdr:col>
      <xdr:colOff>195330</xdr:colOff>
      <xdr:row>3</xdr:row>
      <xdr:rowOff>46375</xdr:rowOff>
    </xdr:to>
    <xdr:sp macro="" textlink="">
      <xdr:nvSpPr>
        <xdr:cNvPr id="113" name="Nhansug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3BF73BA-C9EF-47C2-946C-442114DD8E37}"/>
            </a:ext>
          </a:extLst>
        </xdr:cNvPr>
        <xdr:cNvSpPr/>
      </xdr:nvSpPr>
      <xdr:spPr>
        <a:xfrm>
          <a:off x="1262062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twoCellAnchor>
  <xdr:twoCellAnchor editAs="oneCell">
    <xdr:from>
      <xdr:col>20</xdr:col>
      <xdr:colOff>633942</xdr:colOff>
      <xdr:row>1</xdr:row>
      <xdr:rowOff>424199</xdr:rowOff>
    </xdr:from>
    <xdr:to>
      <xdr:col>22</xdr:col>
      <xdr:colOff>456450</xdr:colOff>
      <xdr:row>3</xdr:row>
      <xdr:rowOff>46375</xdr:rowOff>
    </xdr:to>
    <xdr:sp macro="" textlink="">
      <xdr:nvSpPr>
        <xdr:cNvPr id="114" name="Hanghoag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B280CCD-2319-436A-8931-1737D03F5706}"/>
            </a:ext>
          </a:extLst>
        </xdr:cNvPr>
        <xdr:cNvSpPr/>
      </xdr:nvSpPr>
      <xdr:spPr>
        <a:xfrm>
          <a:off x="1629727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twoCellAnchor>
  <xdr:twoCellAnchor editAs="oneCell">
    <xdr:from>
      <xdr:col>17</xdr:col>
      <xdr:colOff>235334</xdr:colOff>
      <xdr:row>1</xdr:row>
      <xdr:rowOff>424199</xdr:rowOff>
    </xdr:from>
    <xdr:to>
      <xdr:col>19</xdr:col>
      <xdr:colOff>57842</xdr:colOff>
      <xdr:row>16</xdr:row>
      <xdr:rowOff>183285</xdr:rowOff>
    </xdr:to>
    <xdr:grpSp>
      <xdr:nvGrpSpPr>
        <xdr:cNvPr id="115" name="Datagrr" hidden="1">
          <a:extLst>
            <a:ext uri="{FF2B5EF4-FFF2-40B4-BE49-F238E27FC236}">
              <a16:creationId xmlns:a16="http://schemas.microsoft.com/office/drawing/2014/main" id="{CF85D67A-F0DB-4902-AB10-0F2B31274107}"/>
            </a:ext>
          </a:extLst>
        </xdr:cNvPr>
        <xdr:cNvGrpSpPr/>
      </xdr:nvGrpSpPr>
      <xdr:grpSpPr>
        <a:xfrm>
          <a:off x="13849349" y="866775"/>
          <a:ext cx="1188720" cy="2895601"/>
          <a:chOff x="13877924" y="942975"/>
          <a:chExt cx="1188720" cy="2895601"/>
        </a:xfrm>
      </xdr:grpSpPr>
      <xdr:grpSp>
        <xdr:nvGrpSpPr>
          <xdr:cNvPr id="116" name="Datagr" hidden="1">
            <a:extLst>
              <a:ext uri="{FF2B5EF4-FFF2-40B4-BE49-F238E27FC236}">
                <a16:creationId xmlns:a16="http://schemas.microsoft.com/office/drawing/2014/main" id="{EEFA2DC5-13BE-4707-ABD1-5BE3E3AFDCC6}"/>
              </a:ext>
            </a:extLst>
          </xdr:cNvPr>
          <xdr:cNvGrpSpPr/>
        </xdr:nvGrpSpPr>
        <xdr:grpSpPr>
          <a:xfrm>
            <a:off x="13877924" y="942975"/>
            <a:ext cx="1188720" cy="2895601"/>
            <a:chOff x="13877925" y="942975"/>
            <a:chExt cx="866775" cy="2895601"/>
          </a:xfrm>
        </xdr:grpSpPr>
        <xdr:sp macro="" textlink="">
          <xdr:nvSpPr>
            <xdr:cNvPr id="118" name="Rectangle 117" hidden="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5A1091EE-F8D6-48E2-A0BB-5209B3D3DB82}"/>
                </a:ext>
              </a:extLst>
            </xdr:cNvPr>
            <xdr:cNvSpPr/>
          </xdr:nvSpPr>
          <xdr:spPr>
            <a:xfrm>
              <a:off x="13877925" y="3581400"/>
              <a:ext cx="866775" cy="257176"/>
            </a:xfrm>
            <a:prstGeom prst="rect">
              <a:avLst/>
            </a:prstGeom>
            <a:solidFill>
              <a:schemeClr val="accent1">
                <a:alpha val="90000"/>
              </a:schemeClr>
            </a:solidFill>
            <a:ln w="31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Cập</a:t>
              </a:r>
              <a:r>
                <a:rPr lang="en-US" sz="1100" baseline="0"/>
                <a:t> nhật chi tiết</a:t>
              </a:r>
              <a:endParaRPr lang="vi-VN" sz="1100"/>
            </a:p>
          </xdr:txBody>
        </xdr:sp>
        <xdr:grpSp>
          <xdr:nvGrpSpPr>
            <xdr:cNvPr id="119" name="Group 118" hidden="1">
              <a:extLst>
                <a:ext uri="{FF2B5EF4-FFF2-40B4-BE49-F238E27FC236}">
                  <a16:creationId xmlns:a16="http://schemas.microsoft.com/office/drawing/2014/main" id="{69E9B1D3-68AE-47BC-94B5-054867B503FE}"/>
                </a:ext>
              </a:extLst>
            </xdr:cNvPr>
            <xdr:cNvGrpSpPr/>
          </xdr:nvGrpSpPr>
          <xdr:grpSpPr>
            <a:xfrm>
              <a:off x="13877925" y="942975"/>
              <a:ext cx="866775" cy="2628901"/>
              <a:chOff x="13877925" y="942975"/>
              <a:chExt cx="866775" cy="2628901"/>
            </a:xfrm>
          </xdr:grpSpPr>
          <xdr:grpSp>
            <xdr:nvGrpSpPr>
              <xdr:cNvPr id="120" name="Data_gr" hidden="1">
                <a:extLst>
                  <a:ext uri="{FF2B5EF4-FFF2-40B4-BE49-F238E27FC236}">
                    <a16:creationId xmlns:a16="http://schemas.microsoft.com/office/drawing/2014/main" id="{91923CD1-D561-4B1B-9B24-F1204EBBC2D4}"/>
                  </a:ext>
                </a:extLst>
              </xdr:cNvPr>
              <xdr:cNvGrpSpPr/>
            </xdr:nvGrpSpPr>
            <xdr:grpSpPr>
              <a:xfrm>
                <a:off x="13877925" y="942975"/>
                <a:ext cx="866775" cy="1581151"/>
                <a:chOff x="12639675" y="923925"/>
                <a:chExt cx="866775" cy="1581151"/>
              </a:xfrm>
            </xdr:grpSpPr>
            <xdr:sp macro="" textlink="">
              <xdr:nvSpPr>
                <xdr:cNvPr id="124" name="Rectangle 123" hidden="1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id="{009B1186-EE58-420F-ABFA-CE6D969F0EC1}"/>
                    </a:ext>
                  </a:extLst>
                </xdr:cNvPr>
                <xdr:cNvSpPr/>
              </xdr:nvSpPr>
              <xdr:spPr>
                <a:xfrm>
                  <a:off x="12639675" y="9239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HDBL</a:t>
                  </a:r>
                </a:p>
              </xdr:txBody>
            </xdr:sp>
            <xdr:sp macro="" textlink="">
              <xdr:nvSpPr>
                <xdr:cNvPr id="125" name="Rectangle 124" hidden="1">
                  <a:hlinkClick xmlns:r="http://schemas.openxmlformats.org/officeDocument/2006/relationships" r:id="rId9"/>
                  <a:extLst>
                    <a:ext uri="{FF2B5EF4-FFF2-40B4-BE49-F238E27FC236}">
                      <a16:creationId xmlns:a16="http://schemas.microsoft.com/office/drawing/2014/main" id="{F6941FEE-A287-45F5-A943-8EF13407D307}"/>
                    </a:ext>
                  </a:extLst>
                </xdr:cNvPr>
                <xdr:cNvSpPr/>
              </xdr:nvSpPr>
              <xdr:spPr>
                <a:xfrm>
                  <a:off x="12639675" y="11906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000"/>
                    <a:t>HDBL Chi tiết</a:t>
                  </a:r>
                  <a:endParaRPr lang="vi-VN" sz="1000"/>
                </a:p>
              </xdr:txBody>
            </xdr:sp>
            <xdr:sp macro="" textlink="">
              <xdr:nvSpPr>
                <xdr:cNvPr id="126" name="Rectangle 125" hidden="1">
                  <a:hlinkClick xmlns:r="http://schemas.openxmlformats.org/officeDocument/2006/relationships" r:id="rId10"/>
                  <a:extLst>
                    <a:ext uri="{FF2B5EF4-FFF2-40B4-BE49-F238E27FC236}">
                      <a16:creationId xmlns:a16="http://schemas.microsoft.com/office/drawing/2014/main" id="{7C8B280D-DE0C-4D75-8FA0-91DED1BD924D}"/>
                    </a:ext>
                  </a:extLst>
                </xdr:cNvPr>
                <xdr:cNvSpPr/>
              </xdr:nvSpPr>
              <xdr:spPr>
                <a:xfrm>
                  <a:off x="12639675" y="14573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pivot</a:t>
                  </a:r>
                  <a:endParaRPr lang="vi-VN" sz="1100"/>
                </a:p>
              </xdr:txBody>
            </xdr:sp>
            <xdr:sp macro="" textlink="">
              <xdr:nvSpPr>
                <xdr:cNvPr id="127" name="Rectangle 126" hidden="1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BFDBBEA4-32FB-4C36-9A19-AB07B1DD59CA}"/>
                    </a:ext>
                  </a:extLst>
                </xdr:cNvPr>
                <xdr:cNvSpPr/>
              </xdr:nvSpPr>
              <xdr:spPr>
                <a:xfrm>
                  <a:off x="12639675" y="17240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VBA</a:t>
                  </a:r>
                  <a:endParaRPr lang="vi-VN" sz="1100"/>
                </a:p>
              </xdr:txBody>
            </xdr:sp>
            <xdr:sp macro="" textlink="">
              <xdr:nvSpPr>
                <xdr:cNvPr id="128" name="Rectangle 127" hidden="1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3CBC455F-8D39-46AF-AAFC-EB6C339374D0}"/>
                    </a:ext>
                  </a:extLst>
                </xdr:cNvPr>
                <xdr:cNvSpPr/>
              </xdr:nvSpPr>
              <xdr:spPr>
                <a:xfrm>
                  <a:off x="12639675" y="22479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TN</a:t>
                  </a:r>
                  <a:endParaRPr lang="vi-VN" sz="1100"/>
                </a:p>
              </xdr:txBody>
            </xdr:sp>
            <xdr:sp macro="" textlink="">
              <xdr:nvSpPr>
                <xdr:cNvPr id="129" name="Rectangle 128" hidden="1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id="{5B159796-BD45-42C9-8CC1-62ADEFEBE11B}"/>
                    </a:ext>
                  </a:extLst>
                </xdr:cNvPr>
                <xdr:cNvSpPr/>
              </xdr:nvSpPr>
              <xdr:spPr>
                <a:xfrm>
                  <a:off x="12639675" y="19812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CSKH</a:t>
                  </a:r>
                  <a:endParaRPr lang="vi-VN" sz="1100"/>
                </a:p>
              </xdr:txBody>
            </xdr:sp>
          </xdr:grpSp>
          <xdr:sp macro="" textlink="">
            <xdr:nvSpPr>
              <xdr:cNvPr id="121" name="Rectangle 120" hidden="1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51600C5E-A7E1-44B8-A727-ED70979501F6}"/>
                  </a:ext>
                </a:extLst>
              </xdr:cNvPr>
              <xdr:cNvSpPr/>
            </xdr:nvSpPr>
            <xdr:spPr>
              <a:xfrm>
                <a:off x="13877925" y="33147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BCC</a:t>
                </a:r>
                <a:endParaRPr lang="vi-VN" sz="1100"/>
              </a:p>
            </xdr:txBody>
          </xdr:sp>
          <xdr:sp macro="" textlink="">
            <xdr:nvSpPr>
              <xdr:cNvPr id="122" name="Rectangle 121" hidden="1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C9E0543B-0A23-4128-8899-3F2B68FC48C9}"/>
                  </a:ext>
                </a:extLst>
              </xdr:cNvPr>
              <xdr:cNvSpPr/>
            </xdr:nvSpPr>
            <xdr:spPr>
              <a:xfrm>
                <a:off x="13877925" y="30480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Tầng</a:t>
                </a:r>
                <a:r>
                  <a:rPr lang="en-US" sz="1100" baseline="0"/>
                  <a:t> bán hàng</a:t>
                </a:r>
                <a:endParaRPr lang="vi-VN" sz="1100"/>
              </a:p>
            </xdr:txBody>
          </xdr:sp>
          <xdr:sp macro="" textlink="">
            <xdr:nvSpPr>
              <xdr:cNvPr id="123" name="Rectangle 122" hidden="1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C9096AB7-EF91-45F2-ACCB-5FC97281E68E}"/>
                  </a:ext>
                </a:extLst>
              </xdr:cNvPr>
              <xdr:cNvSpPr/>
            </xdr:nvSpPr>
            <xdr:spPr>
              <a:xfrm>
                <a:off x="13877925" y="253365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Doanh số</a:t>
                </a:r>
                <a:endParaRPr lang="vi-VN" sz="1100"/>
              </a:p>
            </xdr:txBody>
          </xdr:sp>
        </xdr:grpSp>
      </xdr:grpSp>
      <xdr:sp macro="" textlink="">
        <xdr:nvSpPr>
          <xdr:cNvPr id="117" name="Rectangle 116" hidden="1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3D44464-DBEB-42A6-BEF3-20480FA1C910}"/>
              </a:ext>
            </a:extLst>
          </xdr:cNvPr>
          <xdr:cNvSpPr/>
        </xdr:nvSpPr>
        <xdr:spPr>
          <a:xfrm>
            <a:off x="13877924" y="2790825"/>
            <a:ext cx="1188720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Chia</a:t>
            </a:r>
            <a:r>
              <a:rPr lang="en-US" sz="1100" baseline="0"/>
              <a:t> doanh số</a:t>
            </a:r>
            <a:endParaRPr lang="vi-VN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594359</xdr:colOff>
      <xdr:row>0</xdr:row>
      <xdr:rowOff>91440</xdr:rowOff>
    </xdr:from>
    <xdr:to>
      <xdr:col>17</xdr:col>
      <xdr:colOff>568070</xdr:colOff>
      <xdr:row>1</xdr:row>
      <xdr:rowOff>320421</xdr:rowOff>
    </xdr:to>
    <xdr:grpSp>
      <xdr:nvGrpSpPr>
        <xdr:cNvPr id="85" name="Group 84">
          <a:extLst>
            <a:ext uri="{FF2B5EF4-FFF2-40B4-BE49-F238E27FC236}">
              <a16:creationId xmlns:a16="http://schemas.microsoft.com/office/drawing/2014/main" id="{3EB2B753-58AE-4973-879E-709DF792E367}"/>
            </a:ext>
          </a:extLst>
        </xdr:cNvPr>
        <xdr:cNvGrpSpPr/>
      </xdr:nvGrpSpPr>
      <xdr:grpSpPr>
        <a:xfrm>
          <a:off x="13900784" y="91440"/>
          <a:ext cx="830961" cy="667131"/>
          <a:chOff x="3261360" y="708660"/>
          <a:chExt cx="859536" cy="676656"/>
        </a:xfrm>
      </xdr:grpSpPr>
      <xdr:sp macro="[0]!ShowHideDatamenu" textlink="">
        <xdr:nvSpPr>
          <xdr:cNvPr id="104" name="Rectangle 103">
            <a:extLst>
              <a:ext uri="{FF2B5EF4-FFF2-40B4-BE49-F238E27FC236}">
                <a16:creationId xmlns:a16="http://schemas.microsoft.com/office/drawing/2014/main" id="{63381FBB-584C-477D-91A6-731014A7E320}"/>
              </a:ext>
            </a:extLst>
          </xdr:cNvPr>
          <xdr:cNvSpPr/>
        </xdr:nvSpPr>
        <xdr:spPr>
          <a:xfrm>
            <a:off x="3261360" y="708660"/>
            <a:ext cx="859536" cy="676656"/>
          </a:xfrm>
          <a:prstGeom prst="rect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aphic 3" descr="Upward trend">
            <a:extLst>
              <a:ext uri="{FF2B5EF4-FFF2-40B4-BE49-F238E27FC236}">
                <a16:creationId xmlns:a16="http://schemas.microsoft.com/office/drawing/2014/main" id="{125DEC10-16DB-4E56-ACC7-19F71710CBB0}"/>
              </a:ext>
            </a:extLst>
          </xdr:cNvPr>
          <xdr:cNvGrpSpPr/>
        </xdr:nvGrpSpPr>
        <xdr:grpSpPr>
          <a:xfrm>
            <a:off x="3496818" y="834390"/>
            <a:ext cx="388620" cy="388620"/>
            <a:chOff x="3496818" y="834390"/>
            <a:chExt cx="388620" cy="388620"/>
          </a:xfrm>
        </xdr:grpSpPr>
        <xdr:sp macro="[0]!ShowHideDatamenu" textlink="">
          <xdr:nvSpPr>
            <xdr:cNvPr id="106" name="Freeform: Shape 105">
              <a:extLst>
                <a:ext uri="{FF2B5EF4-FFF2-40B4-BE49-F238E27FC236}">
                  <a16:creationId xmlns:a16="http://schemas.microsoft.com/office/drawing/2014/main" id="{CFBD5560-FA38-41FD-B8AB-0567251F4C14}"/>
                </a:ext>
              </a:extLst>
            </xdr:cNvPr>
            <xdr:cNvSpPr/>
          </xdr:nvSpPr>
          <xdr:spPr>
            <a:xfrm>
              <a:off x="3496818" y="834390"/>
              <a:ext cx="388620" cy="388620"/>
            </a:xfrm>
            <a:custGeom>
              <a:avLst/>
              <a:gdLst>
                <a:gd name="connsiteX0" fmla="*/ 34290 w 388620"/>
                <a:gd name="connsiteY0" fmla="*/ 0 h 388620"/>
                <a:gd name="connsiteX1" fmla="*/ 0 w 388620"/>
                <a:gd name="connsiteY1" fmla="*/ 0 h 388620"/>
                <a:gd name="connsiteX2" fmla="*/ 0 w 388620"/>
                <a:gd name="connsiteY2" fmla="*/ 388620 h 388620"/>
                <a:gd name="connsiteX3" fmla="*/ 388620 w 388620"/>
                <a:gd name="connsiteY3" fmla="*/ 388620 h 388620"/>
                <a:gd name="connsiteX4" fmla="*/ 388620 w 388620"/>
                <a:gd name="connsiteY4" fmla="*/ 354330 h 388620"/>
                <a:gd name="connsiteX5" fmla="*/ 34290 w 388620"/>
                <a:gd name="connsiteY5" fmla="*/ 354330 h 3886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388620" h="388620">
                  <a:moveTo>
                    <a:pt x="34290" y="0"/>
                  </a:moveTo>
                  <a:lnTo>
                    <a:pt x="0" y="0"/>
                  </a:lnTo>
                  <a:lnTo>
                    <a:pt x="0" y="388620"/>
                  </a:lnTo>
                  <a:lnTo>
                    <a:pt x="388620" y="388620"/>
                  </a:lnTo>
                  <a:lnTo>
                    <a:pt x="388620" y="354330"/>
                  </a:lnTo>
                  <a:lnTo>
                    <a:pt x="34290" y="35433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  <xdr:sp macro="[0]!ShowHideDatamenu" textlink="">
          <xdr:nvSpPr>
            <xdr:cNvPr id="107" name="Freeform: Shape 106">
              <a:extLst>
                <a:ext uri="{FF2B5EF4-FFF2-40B4-BE49-F238E27FC236}">
                  <a16:creationId xmlns:a16="http://schemas.microsoft.com/office/drawing/2014/main" id="{1456CE8D-3DB9-40EE-899E-EFB19919D18A}"/>
                </a:ext>
              </a:extLst>
            </xdr:cNvPr>
            <xdr:cNvSpPr/>
          </xdr:nvSpPr>
          <xdr:spPr>
            <a:xfrm>
              <a:off x="3553396" y="931545"/>
              <a:ext cx="332041" cy="194881"/>
            </a:xfrm>
            <a:custGeom>
              <a:avLst/>
              <a:gdLst>
                <a:gd name="connsiteX0" fmla="*/ 240602 w 332041"/>
                <a:gd name="connsiteY0" fmla="*/ 0 h 194881"/>
                <a:gd name="connsiteX1" fmla="*/ 274320 w 332041"/>
                <a:gd name="connsiteY1" fmla="*/ 33719 h 194881"/>
                <a:gd name="connsiteX2" fmla="*/ 229172 w 332041"/>
                <a:gd name="connsiteY2" fmla="*/ 78867 h 194881"/>
                <a:gd name="connsiteX3" fmla="*/ 194882 w 332041"/>
                <a:gd name="connsiteY3" fmla="*/ 44577 h 194881"/>
                <a:gd name="connsiteX4" fmla="*/ 137732 w 332041"/>
                <a:gd name="connsiteY4" fmla="*/ 101727 h 194881"/>
                <a:gd name="connsiteX5" fmla="*/ 103442 w 332041"/>
                <a:gd name="connsiteY5" fmla="*/ 67437 h 194881"/>
                <a:gd name="connsiteX6" fmla="*/ 0 w 332041"/>
                <a:gd name="connsiteY6" fmla="*/ 170879 h 194881"/>
                <a:gd name="connsiteX7" fmla="*/ 24003 w 332041"/>
                <a:gd name="connsiteY7" fmla="*/ 194881 h 194881"/>
                <a:gd name="connsiteX8" fmla="*/ 103442 w 332041"/>
                <a:gd name="connsiteY8" fmla="*/ 115443 h 194881"/>
                <a:gd name="connsiteX9" fmla="*/ 137732 w 332041"/>
                <a:gd name="connsiteY9" fmla="*/ 149733 h 194881"/>
                <a:gd name="connsiteX10" fmla="*/ 194882 w 332041"/>
                <a:gd name="connsiteY10" fmla="*/ 92583 h 194881"/>
                <a:gd name="connsiteX11" fmla="*/ 229172 w 332041"/>
                <a:gd name="connsiteY11" fmla="*/ 126873 h 194881"/>
                <a:gd name="connsiteX12" fmla="*/ 298323 w 332041"/>
                <a:gd name="connsiteY12" fmla="*/ 57721 h 194881"/>
                <a:gd name="connsiteX13" fmla="*/ 332042 w 332041"/>
                <a:gd name="connsiteY13" fmla="*/ 91440 h 194881"/>
                <a:gd name="connsiteX14" fmla="*/ 332042 w 332041"/>
                <a:gd name="connsiteY14" fmla="*/ 0 h 1948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332041" h="194881">
                  <a:moveTo>
                    <a:pt x="240602" y="0"/>
                  </a:moveTo>
                  <a:lnTo>
                    <a:pt x="274320" y="33719"/>
                  </a:lnTo>
                  <a:lnTo>
                    <a:pt x="229172" y="78867"/>
                  </a:lnTo>
                  <a:lnTo>
                    <a:pt x="194882" y="44577"/>
                  </a:lnTo>
                  <a:lnTo>
                    <a:pt x="137732" y="101727"/>
                  </a:lnTo>
                  <a:lnTo>
                    <a:pt x="103442" y="67437"/>
                  </a:lnTo>
                  <a:lnTo>
                    <a:pt x="0" y="170879"/>
                  </a:lnTo>
                  <a:lnTo>
                    <a:pt x="24003" y="194881"/>
                  </a:lnTo>
                  <a:lnTo>
                    <a:pt x="103442" y="115443"/>
                  </a:lnTo>
                  <a:lnTo>
                    <a:pt x="137732" y="149733"/>
                  </a:lnTo>
                  <a:lnTo>
                    <a:pt x="194882" y="92583"/>
                  </a:lnTo>
                  <a:lnTo>
                    <a:pt x="229172" y="126873"/>
                  </a:lnTo>
                  <a:lnTo>
                    <a:pt x="298323" y="57721"/>
                  </a:lnTo>
                  <a:lnTo>
                    <a:pt x="332042" y="91440"/>
                  </a:lnTo>
                  <a:lnTo>
                    <a:pt x="332042" y="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22</xdr:col>
      <xdr:colOff>352425</xdr:colOff>
      <xdr:row>2</xdr:row>
      <xdr:rowOff>19050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B899ECEE-2745-4929-AB59-4F136FF7271F}"/>
            </a:ext>
          </a:extLst>
        </xdr:cNvPr>
        <xdr:cNvSpPr/>
      </xdr:nvSpPr>
      <xdr:spPr>
        <a:xfrm>
          <a:off x="0" y="0"/>
          <a:ext cx="17468850" cy="895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>
              <a:solidFill>
                <a:schemeClr val="tx1"/>
              </a:solidFill>
            </a:rPr>
            <a:t>OPERATION SYSTEM</a:t>
          </a:r>
          <a:endParaRPr lang="en-US" sz="2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28574</xdr:colOff>
      <xdr:row>0</xdr:row>
      <xdr:rowOff>76200</xdr:rowOff>
    </xdr:from>
    <xdr:to>
      <xdr:col>1</xdr:col>
      <xdr:colOff>512444</xdr:colOff>
      <xdr:row>1</xdr:row>
      <xdr:rowOff>375285</xdr:rowOff>
    </xdr:to>
    <xdr:grpSp>
      <xdr:nvGrpSpPr>
        <xdr:cNvPr id="90" name="Graphic 37" descr="Home">
          <a:extLst>
            <a:ext uri="{FF2B5EF4-FFF2-40B4-BE49-F238E27FC236}">
              <a16:creationId xmlns:a16="http://schemas.microsoft.com/office/drawing/2014/main" id="{9A39C254-25E7-4699-BF0C-9B1696359EC9}"/>
            </a:ext>
          </a:extLst>
        </xdr:cNvPr>
        <xdr:cNvGrpSpPr/>
      </xdr:nvGrpSpPr>
      <xdr:grpSpPr>
        <a:xfrm>
          <a:off x="28574" y="76200"/>
          <a:ext cx="731520" cy="737235"/>
          <a:chOff x="57150" y="628650"/>
          <a:chExt cx="731520" cy="737235"/>
        </a:xfrm>
      </xdr:grpSpPr>
      <xdr:sp macro="" textlink="">
        <xdr:nvSpPr>
          <xdr:cNvPr id="93" name="Freeform: Shape 92">
            <a:extLst>
              <a:ext uri="{FF2B5EF4-FFF2-40B4-BE49-F238E27FC236}">
                <a16:creationId xmlns:a16="http://schemas.microsoft.com/office/drawing/2014/main" id="{034B9AF3-4F84-4635-9DE3-9D849D296D42}"/>
              </a:ext>
            </a:extLst>
          </xdr:cNvPr>
          <xdr:cNvSpPr/>
        </xdr:nvSpPr>
        <xdr:spPr>
          <a:xfrm>
            <a:off x="102870" y="720804"/>
            <a:ext cx="640080" cy="336363"/>
          </a:xfrm>
          <a:custGeom>
            <a:avLst/>
            <a:gdLst>
              <a:gd name="connsiteX0" fmla="*/ 320040 w 640080"/>
              <a:gd name="connsiteY0" fmla="*/ 0 h 336363"/>
              <a:gd name="connsiteX1" fmla="*/ 320040 w 640080"/>
              <a:gd name="connsiteY1" fmla="*/ 0 h 336363"/>
              <a:gd name="connsiteX2" fmla="*/ 0 w 640080"/>
              <a:gd name="connsiteY2" fmla="*/ 307181 h 336363"/>
              <a:gd name="connsiteX3" fmla="*/ 34290 w 640080"/>
              <a:gd name="connsiteY3" fmla="*/ 336363 h 336363"/>
              <a:gd name="connsiteX4" fmla="*/ 320040 w 640080"/>
              <a:gd name="connsiteY4" fmla="*/ 62972 h 336363"/>
              <a:gd name="connsiteX5" fmla="*/ 320040 w 640080"/>
              <a:gd name="connsiteY5" fmla="*/ 62972 h 336363"/>
              <a:gd name="connsiteX6" fmla="*/ 605790 w 640080"/>
              <a:gd name="connsiteY6" fmla="*/ 336363 h 336363"/>
              <a:gd name="connsiteX7" fmla="*/ 640080 w 640080"/>
              <a:gd name="connsiteY7" fmla="*/ 307181 h 3363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640080" h="336363">
                <a:moveTo>
                  <a:pt x="320040" y="0"/>
                </a:moveTo>
                <a:lnTo>
                  <a:pt x="320040" y="0"/>
                </a:lnTo>
                <a:lnTo>
                  <a:pt x="0" y="307181"/>
                </a:lnTo>
                <a:lnTo>
                  <a:pt x="34290" y="336363"/>
                </a:lnTo>
                <a:lnTo>
                  <a:pt x="320040" y="62972"/>
                </a:lnTo>
                <a:lnTo>
                  <a:pt x="320040" y="62972"/>
                </a:lnTo>
                <a:lnTo>
                  <a:pt x="605790" y="336363"/>
                </a:lnTo>
                <a:lnTo>
                  <a:pt x="640080" y="307181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  <xdr:sp macro="" textlink="">
        <xdr:nvSpPr>
          <xdr:cNvPr id="94" name="Freeform: Shape 9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1A93BC1-85B7-4E42-A159-208AA420F416}"/>
              </a:ext>
            </a:extLst>
          </xdr:cNvPr>
          <xdr:cNvSpPr/>
        </xdr:nvSpPr>
        <xdr:spPr>
          <a:xfrm>
            <a:off x="194310" y="826781"/>
            <a:ext cx="457200" cy="446948"/>
          </a:xfrm>
          <a:custGeom>
            <a:avLst/>
            <a:gdLst>
              <a:gd name="connsiteX0" fmla="*/ 0 w 457200"/>
              <a:gd name="connsiteY0" fmla="*/ 218867 h 446948"/>
              <a:gd name="connsiteX1" fmla="*/ 0 w 457200"/>
              <a:gd name="connsiteY1" fmla="*/ 446949 h 446948"/>
              <a:gd name="connsiteX2" fmla="*/ 182880 w 457200"/>
              <a:gd name="connsiteY2" fmla="*/ 446949 h 446948"/>
              <a:gd name="connsiteX3" fmla="*/ 182880 w 457200"/>
              <a:gd name="connsiteY3" fmla="*/ 254960 h 446948"/>
              <a:gd name="connsiteX4" fmla="*/ 274320 w 457200"/>
              <a:gd name="connsiteY4" fmla="*/ 254960 h 446948"/>
              <a:gd name="connsiteX5" fmla="*/ 274320 w 457200"/>
              <a:gd name="connsiteY5" fmla="*/ 446949 h 446948"/>
              <a:gd name="connsiteX6" fmla="*/ 457200 w 457200"/>
              <a:gd name="connsiteY6" fmla="*/ 446949 h 446948"/>
              <a:gd name="connsiteX7" fmla="*/ 457200 w 457200"/>
              <a:gd name="connsiteY7" fmla="*/ 218867 h 446948"/>
              <a:gd name="connsiteX8" fmla="*/ 228600 w 457200"/>
              <a:gd name="connsiteY8" fmla="*/ 0 h 446948"/>
              <a:gd name="connsiteX9" fmla="*/ 0 w 457200"/>
              <a:gd name="connsiteY9" fmla="*/ 218867 h 4469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57200" h="446948">
                <a:moveTo>
                  <a:pt x="0" y="218867"/>
                </a:moveTo>
                <a:lnTo>
                  <a:pt x="0" y="446949"/>
                </a:lnTo>
                <a:lnTo>
                  <a:pt x="182880" y="446949"/>
                </a:lnTo>
                <a:lnTo>
                  <a:pt x="182880" y="254960"/>
                </a:lnTo>
                <a:lnTo>
                  <a:pt x="274320" y="254960"/>
                </a:lnTo>
                <a:lnTo>
                  <a:pt x="274320" y="446949"/>
                </a:lnTo>
                <a:lnTo>
                  <a:pt x="457200" y="446949"/>
                </a:lnTo>
                <a:lnTo>
                  <a:pt x="457200" y="218867"/>
                </a:lnTo>
                <a:lnTo>
                  <a:pt x="228600" y="0"/>
                </a:lnTo>
                <a:lnTo>
                  <a:pt x="0" y="218867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</xdr:grpSp>
    <xdr:clientData/>
  </xdr:twoCellAnchor>
  <xdr:twoCellAnchor>
    <xdr:from>
      <xdr:col>18</xdr:col>
      <xdr:colOff>323850</xdr:colOff>
      <xdr:row>1</xdr:row>
      <xdr:rowOff>428625</xdr:rowOff>
    </xdr:from>
    <xdr:to>
      <xdr:col>20</xdr:col>
      <xdr:colOff>331470</xdr:colOff>
      <xdr:row>7</xdr:row>
      <xdr:rowOff>95251</xdr:rowOff>
    </xdr:to>
    <xdr:grpSp>
      <xdr:nvGrpSpPr>
        <xdr:cNvPr id="108" name="Daotaogr" hidden="1">
          <a:extLst>
            <a:ext uri="{FF2B5EF4-FFF2-40B4-BE49-F238E27FC236}">
              <a16:creationId xmlns:a16="http://schemas.microsoft.com/office/drawing/2014/main" id="{AAF3ACD0-0D2F-4C77-826A-6534C90EDDDF}"/>
            </a:ext>
          </a:extLst>
        </xdr:cNvPr>
        <xdr:cNvGrpSpPr/>
      </xdr:nvGrpSpPr>
      <xdr:grpSpPr>
        <a:xfrm>
          <a:off x="15078075" y="866775"/>
          <a:ext cx="1188720" cy="1057276"/>
          <a:chOff x="12639675" y="923925"/>
          <a:chExt cx="751205" cy="1057276"/>
        </a:xfrm>
      </xdr:grpSpPr>
      <xdr:sp macro="" textlink="">
        <xdr:nvSpPr>
          <xdr:cNvPr id="109" name="Rectangle 108" hidden="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7B63443-F44C-4AA4-98CB-961AC1DC1322}"/>
              </a:ext>
            </a:extLst>
          </xdr:cNvPr>
          <xdr:cNvSpPr/>
        </xdr:nvSpPr>
        <xdr:spPr>
          <a:xfrm>
            <a:off x="12639675" y="9239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Đánh</a:t>
            </a:r>
            <a:r>
              <a:rPr lang="en-US" sz="1100" baseline="0"/>
              <a:t> giá nhân sự</a:t>
            </a:r>
            <a:endParaRPr lang="en-US" sz="1100"/>
          </a:p>
        </xdr:txBody>
      </xdr:sp>
      <xdr:sp macro="" textlink="">
        <xdr:nvSpPr>
          <xdr:cNvPr id="110" name="Rectangle 109" hidden="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08BB251-16D7-4D04-BECC-8578C98D2F0A}"/>
              </a:ext>
            </a:extLst>
          </xdr:cNvPr>
          <xdr:cNvSpPr/>
        </xdr:nvSpPr>
        <xdr:spPr>
          <a:xfrm>
            <a:off x="12639675" y="11906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/>
              <a:t>Danh sách</a:t>
            </a:r>
            <a:r>
              <a:rPr lang="en-US" sz="1000" baseline="0"/>
              <a:t> khóa học</a:t>
            </a:r>
            <a:endParaRPr lang="vi-VN" sz="1000"/>
          </a:p>
        </xdr:txBody>
      </xdr:sp>
      <xdr:sp macro="" textlink="">
        <xdr:nvSpPr>
          <xdr:cNvPr id="111" name="Rectangle 110" hidden="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13F9050-9694-4932-A6A4-E3B54324110E}"/>
              </a:ext>
            </a:extLst>
          </xdr:cNvPr>
          <xdr:cNvSpPr/>
        </xdr:nvSpPr>
        <xdr:spPr>
          <a:xfrm>
            <a:off x="12639675" y="14573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Nhật</a:t>
            </a:r>
            <a:r>
              <a:rPr lang="en-US" sz="1100" baseline="0"/>
              <a:t> ký đào tạo</a:t>
            </a:r>
            <a:endParaRPr lang="vi-VN" sz="1100"/>
          </a:p>
        </xdr:txBody>
      </xdr:sp>
      <xdr:sp macro="" textlink="">
        <xdr:nvSpPr>
          <xdr:cNvPr id="112" name="Rectangle 111" hidden="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FB17F40-38B5-4E59-A85C-649C8CC5B87B}"/>
              </a:ext>
            </a:extLst>
          </xdr:cNvPr>
          <xdr:cNvSpPr/>
        </xdr:nvSpPr>
        <xdr:spPr>
          <a:xfrm>
            <a:off x="12639675" y="17240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Thông</a:t>
            </a:r>
            <a:r>
              <a:rPr lang="en-US" sz="1100" baseline="0"/>
              <a:t> tin nhân sự</a:t>
            </a:r>
            <a:endParaRPr lang="vi-VN" sz="1100"/>
          </a:p>
        </xdr:txBody>
      </xdr:sp>
    </xdr:grpSp>
    <xdr:clientData/>
  </xdr:twoCellAnchor>
  <xdr:twoCellAnchor editAs="oneCell">
    <xdr:from>
      <xdr:col>14</xdr:col>
      <xdr:colOff>666750</xdr:colOff>
      <xdr:row>1</xdr:row>
      <xdr:rowOff>428625</xdr:rowOff>
    </xdr:from>
    <xdr:to>
      <xdr:col>16</xdr:col>
      <xdr:colOff>502920</xdr:colOff>
      <xdr:row>3</xdr:row>
      <xdr:rowOff>57151</xdr:rowOff>
    </xdr:to>
    <xdr:sp macro="" textlink="">
      <xdr:nvSpPr>
        <xdr:cNvPr id="113" name="Nhansug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F330C5-02C7-46AF-BC4A-BA71735D39B6}"/>
            </a:ext>
          </a:extLst>
        </xdr:cNvPr>
        <xdr:cNvSpPr/>
      </xdr:nvSpPr>
      <xdr:spPr>
        <a:xfrm>
          <a:off x="1262062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twoCellAnchor>
  <xdr:twoCellAnchor editAs="oneCell">
    <xdr:from>
      <xdr:col>20</xdr:col>
      <xdr:colOff>361950</xdr:colOff>
      <xdr:row>1</xdr:row>
      <xdr:rowOff>428625</xdr:rowOff>
    </xdr:from>
    <xdr:to>
      <xdr:col>22</xdr:col>
      <xdr:colOff>369570</xdr:colOff>
      <xdr:row>3</xdr:row>
      <xdr:rowOff>57151</xdr:rowOff>
    </xdr:to>
    <xdr:sp macro="" textlink="">
      <xdr:nvSpPr>
        <xdr:cNvPr id="114" name="Hanghoag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4E15D99-F2D7-4B1C-95D4-D11C6272423B}"/>
            </a:ext>
          </a:extLst>
        </xdr:cNvPr>
        <xdr:cNvSpPr/>
      </xdr:nvSpPr>
      <xdr:spPr>
        <a:xfrm>
          <a:off x="1629727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twoCellAnchor>
  <xdr:twoCellAnchor editAs="oneCell">
    <xdr:from>
      <xdr:col>16</xdr:col>
      <xdr:colOff>542924</xdr:colOff>
      <xdr:row>1</xdr:row>
      <xdr:rowOff>428625</xdr:rowOff>
    </xdr:from>
    <xdr:to>
      <xdr:col>18</xdr:col>
      <xdr:colOff>283844</xdr:colOff>
      <xdr:row>17</xdr:row>
      <xdr:rowOff>28576</xdr:rowOff>
    </xdr:to>
    <xdr:grpSp>
      <xdr:nvGrpSpPr>
        <xdr:cNvPr id="115" name="Datagrr" hidden="1">
          <a:extLst>
            <a:ext uri="{FF2B5EF4-FFF2-40B4-BE49-F238E27FC236}">
              <a16:creationId xmlns:a16="http://schemas.microsoft.com/office/drawing/2014/main" id="{709FB1F5-BA7E-4527-BB16-84C61C8C54B7}"/>
            </a:ext>
          </a:extLst>
        </xdr:cNvPr>
        <xdr:cNvGrpSpPr/>
      </xdr:nvGrpSpPr>
      <xdr:grpSpPr>
        <a:xfrm>
          <a:off x="13849349" y="866775"/>
          <a:ext cx="1188720" cy="2895601"/>
          <a:chOff x="13877924" y="942975"/>
          <a:chExt cx="1188720" cy="2895601"/>
        </a:xfrm>
      </xdr:grpSpPr>
      <xdr:grpSp>
        <xdr:nvGrpSpPr>
          <xdr:cNvPr id="116" name="Datagr" hidden="1">
            <a:extLst>
              <a:ext uri="{FF2B5EF4-FFF2-40B4-BE49-F238E27FC236}">
                <a16:creationId xmlns:a16="http://schemas.microsoft.com/office/drawing/2014/main" id="{F1DB87A3-35F5-4CBE-8592-E491E343C806}"/>
              </a:ext>
            </a:extLst>
          </xdr:cNvPr>
          <xdr:cNvGrpSpPr/>
        </xdr:nvGrpSpPr>
        <xdr:grpSpPr>
          <a:xfrm>
            <a:off x="13877924" y="942975"/>
            <a:ext cx="1188720" cy="2895601"/>
            <a:chOff x="13877925" y="942975"/>
            <a:chExt cx="866775" cy="2895601"/>
          </a:xfrm>
        </xdr:grpSpPr>
        <xdr:sp macro="" textlink="">
          <xdr:nvSpPr>
            <xdr:cNvPr id="118" name="Rectangle 117" hidden="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FFB139AB-1A0E-49E5-ADEF-64F0A86D978E}"/>
                </a:ext>
              </a:extLst>
            </xdr:cNvPr>
            <xdr:cNvSpPr/>
          </xdr:nvSpPr>
          <xdr:spPr>
            <a:xfrm>
              <a:off x="13877925" y="3581400"/>
              <a:ext cx="866775" cy="257176"/>
            </a:xfrm>
            <a:prstGeom prst="rect">
              <a:avLst/>
            </a:prstGeom>
            <a:solidFill>
              <a:schemeClr val="accent1">
                <a:alpha val="90000"/>
              </a:schemeClr>
            </a:solidFill>
            <a:ln w="31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Cập</a:t>
              </a:r>
              <a:r>
                <a:rPr lang="en-US" sz="1100" baseline="0"/>
                <a:t> nhật chi tiết</a:t>
              </a:r>
              <a:endParaRPr lang="vi-VN" sz="1100"/>
            </a:p>
          </xdr:txBody>
        </xdr:sp>
        <xdr:grpSp>
          <xdr:nvGrpSpPr>
            <xdr:cNvPr id="119" name="Group 118" hidden="1">
              <a:extLst>
                <a:ext uri="{FF2B5EF4-FFF2-40B4-BE49-F238E27FC236}">
                  <a16:creationId xmlns:a16="http://schemas.microsoft.com/office/drawing/2014/main" id="{25CEA379-31F7-48A6-9A58-370CF392BECA}"/>
                </a:ext>
              </a:extLst>
            </xdr:cNvPr>
            <xdr:cNvGrpSpPr/>
          </xdr:nvGrpSpPr>
          <xdr:grpSpPr>
            <a:xfrm>
              <a:off x="13877925" y="942975"/>
              <a:ext cx="866775" cy="2628901"/>
              <a:chOff x="13877925" y="942975"/>
              <a:chExt cx="866775" cy="2628901"/>
            </a:xfrm>
          </xdr:grpSpPr>
          <xdr:grpSp>
            <xdr:nvGrpSpPr>
              <xdr:cNvPr id="120" name="Data_gr" hidden="1">
                <a:extLst>
                  <a:ext uri="{FF2B5EF4-FFF2-40B4-BE49-F238E27FC236}">
                    <a16:creationId xmlns:a16="http://schemas.microsoft.com/office/drawing/2014/main" id="{2AD4F118-008A-499E-B952-01F0E6B3B9ED}"/>
                  </a:ext>
                </a:extLst>
              </xdr:cNvPr>
              <xdr:cNvGrpSpPr/>
            </xdr:nvGrpSpPr>
            <xdr:grpSpPr>
              <a:xfrm>
                <a:off x="13877925" y="942975"/>
                <a:ext cx="866775" cy="1581151"/>
                <a:chOff x="12639675" y="923925"/>
                <a:chExt cx="866775" cy="1581151"/>
              </a:xfrm>
            </xdr:grpSpPr>
            <xdr:sp macro="" textlink="">
              <xdr:nvSpPr>
                <xdr:cNvPr id="124" name="Rectangle 123" hidden="1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id="{9C44C766-5669-48DC-9166-C6FA7628457C}"/>
                    </a:ext>
                  </a:extLst>
                </xdr:cNvPr>
                <xdr:cNvSpPr/>
              </xdr:nvSpPr>
              <xdr:spPr>
                <a:xfrm>
                  <a:off x="12639675" y="9239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HDBL</a:t>
                  </a:r>
                </a:p>
              </xdr:txBody>
            </xdr:sp>
            <xdr:sp macro="" textlink="">
              <xdr:nvSpPr>
                <xdr:cNvPr id="125" name="Rectangle 124" hidden="1">
                  <a:hlinkClick xmlns:r="http://schemas.openxmlformats.org/officeDocument/2006/relationships" r:id="rId9"/>
                  <a:extLst>
                    <a:ext uri="{FF2B5EF4-FFF2-40B4-BE49-F238E27FC236}">
                      <a16:creationId xmlns:a16="http://schemas.microsoft.com/office/drawing/2014/main" id="{FF9A520C-73AC-4853-BE4F-7D5C34B1FAA2}"/>
                    </a:ext>
                  </a:extLst>
                </xdr:cNvPr>
                <xdr:cNvSpPr/>
              </xdr:nvSpPr>
              <xdr:spPr>
                <a:xfrm>
                  <a:off x="12639675" y="11906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000"/>
                    <a:t>HDBL Chi tiết</a:t>
                  </a:r>
                  <a:endParaRPr lang="vi-VN" sz="1000"/>
                </a:p>
              </xdr:txBody>
            </xdr:sp>
            <xdr:sp macro="" textlink="">
              <xdr:nvSpPr>
                <xdr:cNvPr id="126" name="Rectangle 125" hidden="1">
                  <a:hlinkClick xmlns:r="http://schemas.openxmlformats.org/officeDocument/2006/relationships" r:id="rId10"/>
                  <a:extLst>
                    <a:ext uri="{FF2B5EF4-FFF2-40B4-BE49-F238E27FC236}">
                      <a16:creationId xmlns:a16="http://schemas.microsoft.com/office/drawing/2014/main" id="{98A6117D-29EA-44B8-AC42-C95B4E25C6EA}"/>
                    </a:ext>
                  </a:extLst>
                </xdr:cNvPr>
                <xdr:cNvSpPr/>
              </xdr:nvSpPr>
              <xdr:spPr>
                <a:xfrm>
                  <a:off x="12639675" y="14573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pivot</a:t>
                  </a:r>
                  <a:endParaRPr lang="vi-VN" sz="1100"/>
                </a:p>
              </xdr:txBody>
            </xdr:sp>
            <xdr:sp macro="" textlink="">
              <xdr:nvSpPr>
                <xdr:cNvPr id="127" name="Rectangle 126" hidden="1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61A83079-8813-4FDF-BF9A-563AEE6F908A}"/>
                    </a:ext>
                  </a:extLst>
                </xdr:cNvPr>
                <xdr:cNvSpPr/>
              </xdr:nvSpPr>
              <xdr:spPr>
                <a:xfrm>
                  <a:off x="12639675" y="17240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VBA</a:t>
                  </a:r>
                  <a:endParaRPr lang="vi-VN" sz="1100"/>
                </a:p>
              </xdr:txBody>
            </xdr:sp>
            <xdr:sp macro="" textlink="">
              <xdr:nvSpPr>
                <xdr:cNvPr id="128" name="Rectangle 127" hidden="1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523BA8AF-D4FE-426D-BF3A-400BA8B9170A}"/>
                    </a:ext>
                  </a:extLst>
                </xdr:cNvPr>
                <xdr:cNvSpPr/>
              </xdr:nvSpPr>
              <xdr:spPr>
                <a:xfrm>
                  <a:off x="12639675" y="22479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TN</a:t>
                  </a:r>
                  <a:endParaRPr lang="vi-VN" sz="1100"/>
                </a:p>
              </xdr:txBody>
            </xdr:sp>
            <xdr:sp macro="" textlink="">
              <xdr:nvSpPr>
                <xdr:cNvPr id="129" name="Rectangle 128" hidden="1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id="{C643BA52-FB22-4D37-8B2E-4057E6B5469D}"/>
                    </a:ext>
                  </a:extLst>
                </xdr:cNvPr>
                <xdr:cNvSpPr/>
              </xdr:nvSpPr>
              <xdr:spPr>
                <a:xfrm>
                  <a:off x="12639675" y="19812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CSKH</a:t>
                  </a:r>
                  <a:endParaRPr lang="vi-VN" sz="1100"/>
                </a:p>
              </xdr:txBody>
            </xdr:sp>
          </xdr:grpSp>
          <xdr:sp macro="" textlink="">
            <xdr:nvSpPr>
              <xdr:cNvPr id="121" name="Rectangle 120" hidden="1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B7C0BC69-01D4-4542-BA16-AAD2EE932417}"/>
                  </a:ext>
                </a:extLst>
              </xdr:cNvPr>
              <xdr:cNvSpPr/>
            </xdr:nvSpPr>
            <xdr:spPr>
              <a:xfrm>
                <a:off x="13877925" y="33147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BCC</a:t>
                </a:r>
                <a:endParaRPr lang="vi-VN" sz="1100"/>
              </a:p>
            </xdr:txBody>
          </xdr:sp>
          <xdr:sp macro="" textlink="">
            <xdr:nvSpPr>
              <xdr:cNvPr id="122" name="Rectangle 121" hidden="1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B997586B-FD1D-46E0-9DAB-CA94F83FA975}"/>
                  </a:ext>
                </a:extLst>
              </xdr:cNvPr>
              <xdr:cNvSpPr/>
            </xdr:nvSpPr>
            <xdr:spPr>
              <a:xfrm>
                <a:off x="13877925" y="30480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Tầng</a:t>
                </a:r>
                <a:r>
                  <a:rPr lang="en-US" sz="1100" baseline="0"/>
                  <a:t> bán hàng</a:t>
                </a:r>
                <a:endParaRPr lang="vi-VN" sz="1100"/>
              </a:p>
            </xdr:txBody>
          </xdr:sp>
          <xdr:sp macro="" textlink="">
            <xdr:nvSpPr>
              <xdr:cNvPr id="123" name="Rectangle 122" hidden="1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6A908166-2A10-4559-A34E-A0D66BE67E8F}"/>
                  </a:ext>
                </a:extLst>
              </xdr:cNvPr>
              <xdr:cNvSpPr/>
            </xdr:nvSpPr>
            <xdr:spPr>
              <a:xfrm>
                <a:off x="13877925" y="253365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Doanh số</a:t>
                </a:r>
                <a:endParaRPr lang="vi-VN" sz="1100"/>
              </a:p>
            </xdr:txBody>
          </xdr:sp>
        </xdr:grpSp>
      </xdr:grpSp>
      <xdr:sp macro="" textlink="">
        <xdr:nvSpPr>
          <xdr:cNvPr id="117" name="Rectangle 116" hidden="1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84654B93-5DCF-4966-B100-308B8C20D649}"/>
              </a:ext>
            </a:extLst>
          </xdr:cNvPr>
          <xdr:cNvSpPr/>
        </xdr:nvSpPr>
        <xdr:spPr>
          <a:xfrm>
            <a:off x="13877924" y="2790825"/>
            <a:ext cx="1188720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Chia</a:t>
            </a:r>
            <a:r>
              <a:rPr lang="en-US" sz="1100" baseline="0"/>
              <a:t> doanh số</a:t>
            </a:r>
            <a:endParaRPr lang="vi-VN" sz="1100"/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565784</xdr:colOff>
      <xdr:row>0</xdr:row>
      <xdr:rowOff>91440</xdr:rowOff>
    </xdr:from>
    <xdr:to>
      <xdr:col>21</xdr:col>
      <xdr:colOff>215645</xdr:colOff>
      <xdr:row>1</xdr:row>
      <xdr:rowOff>320421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190D83F6-C5ED-47C4-842B-15E347B783A8}"/>
            </a:ext>
          </a:extLst>
        </xdr:cNvPr>
        <xdr:cNvGrpSpPr/>
      </xdr:nvGrpSpPr>
      <xdr:grpSpPr>
        <a:xfrm>
          <a:off x="13900784" y="91440"/>
          <a:ext cx="830961" cy="667131"/>
          <a:chOff x="3261360" y="708660"/>
          <a:chExt cx="859536" cy="676656"/>
        </a:xfrm>
      </xdr:grpSpPr>
      <xdr:sp macro="[0]!ShowHideDatamenu" textlink="">
        <xdr:nvSpPr>
          <xdr:cNvPr id="86" name="Rectangle 85">
            <a:extLst>
              <a:ext uri="{FF2B5EF4-FFF2-40B4-BE49-F238E27FC236}">
                <a16:creationId xmlns:a16="http://schemas.microsoft.com/office/drawing/2014/main" id="{E93822FB-D654-457B-B752-FA115471ABEA}"/>
              </a:ext>
            </a:extLst>
          </xdr:cNvPr>
          <xdr:cNvSpPr/>
        </xdr:nvSpPr>
        <xdr:spPr>
          <a:xfrm>
            <a:off x="3261360" y="708660"/>
            <a:ext cx="859536" cy="676656"/>
          </a:xfrm>
          <a:prstGeom prst="rect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87" name="Graphic 3" descr="Upward trend">
            <a:extLst>
              <a:ext uri="{FF2B5EF4-FFF2-40B4-BE49-F238E27FC236}">
                <a16:creationId xmlns:a16="http://schemas.microsoft.com/office/drawing/2014/main" id="{A160585E-DD91-4BD1-809B-09275C0D9D8D}"/>
              </a:ext>
            </a:extLst>
          </xdr:cNvPr>
          <xdr:cNvGrpSpPr/>
        </xdr:nvGrpSpPr>
        <xdr:grpSpPr>
          <a:xfrm>
            <a:off x="3496818" y="834390"/>
            <a:ext cx="388620" cy="388620"/>
            <a:chOff x="3496818" y="834390"/>
            <a:chExt cx="388620" cy="388620"/>
          </a:xfrm>
        </xdr:grpSpPr>
        <xdr:sp macro="[0]!ShowHideDatamenu" textlink="">
          <xdr:nvSpPr>
            <xdr:cNvPr id="88" name="Freeform: Shape 87">
              <a:extLst>
                <a:ext uri="{FF2B5EF4-FFF2-40B4-BE49-F238E27FC236}">
                  <a16:creationId xmlns:a16="http://schemas.microsoft.com/office/drawing/2014/main" id="{D0A0E5C7-C7D8-40B6-BE7B-C6F198E579EA}"/>
                </a:ext>
              </a:extLst>
            </xdr:cNvPr>
            <xdr:cNvSpPr/>
          </xdr:nvSpPr>
          <xdr:spPr>
            <a:xfrm>
              <a:off x="3496818" y="834390"/>
              <a:ext cx="388620" cy="388620"/>
            </a:xfrm>
            <a:custGeom>
              <a:avLst/>
              <a:gdLst>
                <a:gd name="connsiteX0" fmla="*/ 34290 w 388620"/>
                <a:gd name="connsiteY0" fmla="*/ 0 h 388620"/>
                <a:gd name="connsiteX1" fmla="*/ 0 w 388620"/>
                <a:gd name="connsiteY1" fmla="*/ 0 h 388620"/>
                <a:gd name="connsiteX2" fmla="*/ 0 w 388620"/>
                <a:gd name="connsiteY2" fmla="*/ 388620 h 388620"/>
                <a:gd name="connsiteX3" fmla="*/ 388620 w 388620"/>
                <a:gd name="connsiteY3" fmla="*/ 388620 h 388620"/>
                <a:gd name="connsiteX4" fmla="*/ 388620 w 388620"/>
                <a:gd name="connsiteY4" fmla="*/ 354330 h 388620"/>
                <a:gd name="connsiteX5" fmla="*/ 34290 w 388620"/>
                <a:gd name="connsiteY5" fmla="*/ 354330 h 3886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388620" h="388620">
                  <a:moveTo>
                    <a:pt x="34290" y="0"/>
                  </a:moveTo>
                  <a:lnTo>
                    <a:pt x="0" y="0"/>
                  </a:lnTo>
                  <a:lnTo>
                    <a:pt x="0" y="388620"/>
                  </a:lnTo>
                  <a:lnTo>
                    <a:pt x="388620" y="388620"/>
                  </a:lnTo>
                  <a:lnTo>
                    <a:pt x="388620" y="354330"/>
                  </a:lnTo>
                  <a:lnTo>
                    <a:pt x="34290" y="35433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  <xdr:sp macro="[0]!ShowHideDatamenu" textlink="">
          <xdr:nvSpPr>
            <xdr:cNvPr id="89" name="Freeform: Shape 88">
              <a:extLst>
                <a:ext uri="{FF2B5EF4-FFF2-40B4-BE49-F238E27FC236}">
                  <a16:creationId xmlns:a16="http://schemas.microsoft.com/office/drawing/2014/main" id="{0F28AA68-413B-4C9D-8B62-90EE48DC8D84}"/>
                </a:ext>
              </a:extLst>
            </xdr:cNvPr>
            <xdr:cNvSpPr/>
          </xdr:nvSpPr>
          <xdr:spPr>
            <a:xfrm>
              <a:off x="3553396" y="931545"/>
              <a:ext cx="332041" cy="194881"/>
            </a:xfrm>
            <a:custGeom>
              <a:avLst/>
              <a:gdLst>
                <a:gd name="connsiteX0" fmla="*/ 240602 w 332041"/>
                <a:gd name="connsiteY0" fmla="*/ 0 h 194881"/>
                <a:gd name="connsiteX1" fmla="*/ 274320 w 332041"/>
                <a:gd name="connsiteY1" fmla="*/ 33719 h 194881"/>
                <a:gd name="connsiteX2" fmla="*/ 229172 w 332041"/>
                <a:gd name="connsiteY2" fmla="*/ 78867 h 194881"/>
                <a:gd name="connsiteX3" fmla="*/ 194882 w 332041"/>
                <a:gd name="connsiteY3" fmla="*/ 44577 h 194881"/>
                <a:gd name="connsiteX4" fmla="*/ 137732 w 332041"/>
                <a:gd name="connsiteY4" fmla="*/ 101727 h 194881"/>
                <a:gd name="connsiteX5" fmla="*/ 103442 w 332041"/>
                <a:gd name="connsiteY5" fmla="*/ 67437 h 194881"/>
                <a:gd name="connsiteX6" fmla="*/ 0 w 332041"/>
                <a:gd name="connsiteY6" fmla="*/ 170879 h 194881"/>
                <a:gd name="connsiteX7" fmla="*/ 24003 w 332041"/>
                <a:gd name="connsiteY7" fmla="*/ 194881 h 194881"/>
                <a:gd name="connsiteX8" fmla="*/ 103442 w 332041"/>
                <a:gd name="connsiteY8" fmla="*/ 115443 h 194881"/>
                <a:gd name="connsiteX9" fmla="*/ 137732 w 332041"/>
                <a:gd name="connsiteY9" fmla="*/ 149733 h 194881"/>
                <a:gd name="connsiteX10" fmla="*/ 194882 w 332041"/>
                <a:gd name="connsiteY10" fmla="*/ 92583 h 194881"/>
                <a:gd name="connsiteX11" fmla="*/ 229172 w 332041"/>
                <a:gd name="connsiteY11" fmla="*/ 126873 h 194881"/>
                <a:gd name="connsiteX12" fmla="*/ 298323 w 332041"/>
                <a:gd name="connsiteY12" fmla="*/ 57721 h 194881"/>
                <a:gd name="connsiteX13" fmla="*/ 332042 w 332041"/>
                <a:gd name="connsiteY13" fmla="*/ 91440 h 194881"/>
                <a:gd name="connsiteX14" fmla="*/ 332042 w 332041"/>
                <a:gd name="connsiteY14" fmla="*/ 0 h 1948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332041" h="194881">
                  <a:moveTo>
                    <a:pt x="240602" y="0"/>
                  </a:moveTo>
                  <a:lnTo>
                    <a:pt x="274320" y="33719"/>
                  </a:lnTo>
                  <a:lnTo>
                    <a:pt x="229172" y="78867"/>
                  </a:lnTo>
                  <a:lnTo>
                    <a:pt x="194882" y="44577"/>
                  </a:lnTo>
                  <a:lnTo>
                    <a:pt x="137732" y="101727"/>
                  </a:lnTo>
                  <a:lnTo>
                    <a:pt x="103442" y="67437"/>
                  </a:lnTo>
                  <a:lnTo>
                    <a:pt x="0" y="170879"/>
                  </a:lnTo>
                  <a:lnTo>
                    <a:pt x="24003" y="194881"/>
                  </a:lnTo>
                  <a:lnTo>
                    <a:pt x="103442" y="115443"/>
                  </a:lnTo>
                  <a:lnTo>
                    <a:pt x="137732" y="149733"/>
                  </a:lnTo>
                  <a:lnTo>
                    <a:pt x="194882" y="92583"/>
                  </a:lnTo>
                  <a:lnTo>
                    <a:pt x="229172" y="126873"/>
                  </a:lnTo>
                  <a:lnTo>
                    <a:pt x="298323" y="57721"/>
                  </a:lnTo>
                  <a:lnTo>
                    <a:pt x="332042" y="91440"/>
                  </a:lnTo>
                  <a:lnTo>
                    <a:pt x="332042" y="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26</xdr:col>
      <xdr:colOff>0</xdr:colOff>
      <xdr:row>2</xdr:row>
      <xdr:rowOff>19050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B3F0D3B4-D53E-4337-BFCD-41A7CFAC159E}"/>
            </a:ext>
          </a:extLst>
        </xdr:cNvPr>
        <xdr:cNvSpPr/>
      </xdr:nvSpPr>
      <xdr:spPr>
        <a:xfrm>
          <a:off x="0" y="0"/>
          <a:ext cx="17468850" cy="895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>
              <a:solidFill>
                <a:schemeClr val="tx1"/>
              </a:solidFill>
            </a:rPr>
            <a:t>OPERATION SYSTEM</a:t>
          </a:r>
          <a:endParaRPr lang="en-US" sz="2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28574</xdr:colOff>
      <xdr:row>0</xdr:row>
      <xdr:rowOff>76200</xdr:rowOff>
    </xdr:from>
    <xdr:to>
      <xdr:col>1</xdr:col>
      <xdr:colOff>512444</xdr:colOff>
      <xdr:row>1</xdr:row>
      <xdr:rowOff>375285</xdr:rowOff>
    </xdr:to>
    <xdr:grpSp>
      <xdr:nvGrpSpPr>
        <xdr:cNvPr id="62" name="Graphic 37" descr="Home">
          <a:extLst>
            <a:ext uri="{FF2B5EF4-FFF2-40B4-BE49-F238E27FC236}">
              <a16:creationId xmlns:a16="http://schemas.microsoft.com/office/drawing/2014/main" id="{28708D16-B56F-4DF3-A142-5F9995A91DB8}"/>
            </a:ext>
          </a:extLst>
        </xdr:cNvPr>
        <xdr:cNvGrpSpPr/>
      </xdr:nvGrpSpPr>
      <xdr:grpSpPr>
        <a:xfrm>
          <a:off x="28574" y="76200"/>
          <a:ext cx="731520" cy="737235"/>
          <a:chOff x="57150" y="628650"/>
          <a:chExt cx="731520" cy="737235"/>
        </a:xfrm>
      </xdr:grpSpPr>
      <xdr:sp macro="" textlink="">
        <xdr:nvSpPr>
          <xdr:cNvPr id="65" name="Freeform: Shape 64">
            <a:extLst>
              <a:ext uri="{FF2B5EF4-FFF2-40B4-BE49-F238E27FC236}">
                <a16:creationId xmlns:a16="http://schemas.microsoft.com/office/drawing/2014/main" id="{5D23C388-E982-4ED3-99AF-7DC4412E3F8D}"/>
              </a:ext>
            </a:extLst>
          </xdr:cNvPr>
          <xdr:cNvSpPr/>
        </xdr:nvSpPr>
        <xdr:spPr>
          <a:xfrm>
            <a:off x="102870" y="720804"/>
            <a:ext cx="640080" cy="336363"/>
          </a:xfrm>
          <a:custGeom>
            <a:avLst/>
            <a:gdLst>
              <a:gd name="connsiteX0" fmla="*/ 320040 w 640080"/>
              <a:gd name="connsiteY0" fmla="*/ 0 h 336363"/>
              <a:gd name="connsiteX1" fmla="*/ 320040 w 640080"/>
              <a:gd name="connsiteY1" fmla="*/ 0 h 336363"/>
              <a:gd name="connsiteX2" fmla="*/ 0 w 640080"/>
              <a:gd name="connsiteY2" fmla="*/ 307181 h 336363"/>
              <a:gd name="connsiteX3" fmla="*/ 34290 w 640080"/>
              <a:gd name="connsiteY3" fmla="*/ 336363 h 336363"/>
              <a:gd name="connsiteX4" fmla="*/ 320040 w 640080"/>
              <a:gd name="connsiteY4" fmla="*/ 62972 h 336363"/>
              <a:gd name="connsiteX5" fmla="*/ 320040 w 640080"/>
              <a:gd name="connsiteY5" fmla="*/ 62972 h 336363"/>
              <a:gd name="connsiteX6" fmla="*/ 605790 w 640080"/>
              <a:gd name="connsiteY6" fmla="*/ 336363 h 336363"/>
              <a:gd name="connsiteX7" fmla="*/ 640080 w 640080"/>
              <a:gd name="connsiteY7" fmla="*/ 307181 h 3363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640080" h="336363">
                <a:moveTo>
                  <a:pt x="320040" y="0"/>
                </a:moveTo>
                <a:lnTo>
                  <a:pt x="320040" y="0"/>
                </a:lnTo>
                <a:lnTo>
                  <a:pt x="0" y="307181"/>
                </a:lnTo>
                <a:lnTo>
                  <a:pt x="34290" y="336363"/>
                </a:lnTo>
                <a:lnTo>
                  <a:pt x="320040" y="62972"/>
                </a:lnTo>
                <a:lnTo>
                  <a:pt x="320040" y="62972"/>
                </a:lnTo>
                <a:lnTo>
                  <a:pt x="605790" y="336363"/>
                </a:lnTo>
                <a:lnTo>
                  <a:pt x="640080" y="307181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  <xdr:sp macro="" textlink="">
        <xdr:nvSpPr>
          <xdr:cNvPr id="66" name="Freeform: Shape 6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BF1ED89-3F59-4EEA-9393-B4C76399F35B}"/>
              </a:ext>
            </a:extLst>
          </xdr:cNvPr>
          <xdr:cNvSpPr/>
        </xdr:nvSpPr>
        <xdr:spPr>
          <a:xfrm>
            <a:off x="194310" y="826781"/>
            <a:ext cx="457200" cy="446948"/>
          </a:xfrm>
          <a:custGeom>
            <a:avLst/>
            <a:gdLst>
              <a:gd name="connsiteX0" fmla="*/ 0 w 457200"/>
              <a:gd name="connsiteY0" fmla="*/ 218867 h 446948"/>
              <a:gd name="connsiteX1" fmla="*/ 0 w 457200"/>
              <a:gd name="connsiteY1" fmla="*/ 446949 h 446948"/>
              <a:gd name="connsiteX2" fmla="*/ 182880 w 457200"/>
              <a:gd name="connsiteY2" fmla="*/ 446949 h 446948"/>
              <a:gd name="connsiteX3" fmla="*/ 182880 w 457200"/>
              <a:gd name="connsiteY3" fmla="*/ 254960 h 446948"/>
              <a:gd name="connsiteX4" fmla="*/ 274320 w 457200"/>
              <a:gd name="connsiteY4" fmla="*/ 254960 h 446948"/>
              <a:gd name="connsiteX5" fmla="*/ 274320 w 457200"/>
              <a:gd name="connsiteY5" fmla="*/ 446949 h 446948"/>
              <a:gd name="connsiteX6" fmla="*/ 457200 w 457200"/>
              <a:gd name="connsiteY6" fmla="*/ 446949 h 446948"/>
              <a:gd name="connsiteX7" fmla="*/ 457200 w 457200"/>
              <a:gd name="connsiteY7" fmla="*/ 218867 h 446948"/>
              <a:gd name="connsiteX8" fmla="*/ 228600 w 457200"/>
              <a:gd name="connsiteY8" fmla="*/ 0 h 446948"/>
              <a:gd name="connsiteX9" fmla="*/ 0 w 457200"/>
              <a:gd name="connsiteY9" fmla="*/ 218867 h 4469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57200" h="446948">
                <a:moveTo>
                  <a:pt x="0" y="218867"/>
                </a:moveTo>
                <a:lnTo>
                  <a:pt x="0" y="446949"/>
                </a:lnTo>
                <a:lnTo>
                  <a:pt x="182880" y="446949"/>
                </a:lnTo>
                <a:lnTo>
                  <a:pt x="182880" y="254960"/>
                </a:lnTo>
                <a:lnTo>
                  <a:pt x="274320" y="254960"/>
                </a:lnTo>
                <a:lnTo>
                  <a:pt x="274320" y="446949"/>
                </a:lnTo>
                <a:lnTo>
                  <a:pt x="457200" y="446949"/>
                </a:lnTo>
                <a:lnTo>
                  <a:pt x="457200" y="218867"/>
                </a:lnTo>
                <a:lnTo>
                  <a:pt x="228600" y="0"/>
                </a:lnTo>
                <a:lnTo>
                  <a:pt x="0" y="218867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</xdr:grpSp>
    <xdr:clientData/>
  </xdr:twoCellAnchor>
  <xdr:twoCellAnchor>
    <xdr:from>
      <xdr:col>21</xdr:col>
      <xdr:colOff>561975</xdr:colOff>
      <xdr:row>1</xdr:row>
      <xdr:rowOff>428625</xdr:rowOff>
    </xdr:from>
    <xdr:to>
      <xdr:col>23</xdr:col>
      <xdr:colOff>569595</xdr:colOff>
      <xdr:row>7</xdr:row>
      <xdr:rowOff>95251</xdr:rowOff>
    </xdr:to>
    <xdr:grpSp>
      <xdr:nvGrpSpPr>
        <xdr:cNvPr id="90" name="Daotaogr" hidden="1">
          <a:extLst>
            <a:ext uri="{FF2B5EF4-FFF2-40B4-BE49-F238E27FC236}">
              <a16:creationId xmlns:a16="http://schemas.microsoft.com/office/drawing/2014/main" id="{CAED0233-54C8-4A53-A2C4-6B0037A9DDCB}"/>
            </a:ext>
          </a:extLst>
        </xdr:cNvPr>
        <xdr:cNvGrpSpPr/>
      </xdr:nvGrpSpPr>
      <xdr:grpSpPr>
        <a:xfrm>
          <a:off x="15078075" y="866775"/>
          <a:ext cx="1188720" cy="1057276"/>
          <a:chOff x="12639675" y="923925"/>
          <a:chExt cx="751205" cy="1057276"/>
        </a:xfrm>
      </xdr:grpSpPr>
      <xdr:sp macro="" textlink="">
        <xdr:nvSpPr>
          <xdr:cNvPr id="91" name="Rectangle 90" hidden="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29AC9A1-FCF8-46D0-8079-054AABFEB0AC}"/>
              </a:ext>
            </a:extLst>
          </xdr:cNvPr>
          <xdr:cNvSpPr/>
        </xdr:nvSpPr>
        <xdr:spPr>
          <a:xfrm>
            <a:off x="12639675" y="9239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Đánh</a:t>
            </a:r>
            <a:r>
              <a:rPr lang="en-US" sz="1100" baseline="0"/>
              <a:t> giá nhân sự</a:t>
            </a:r>
            <a:endParaRPr lang="en-US" sz="1100"/>
          </a:p>
        </xdr:txBody>
      </xdr:sp>
      <xdr:sp macro="" textlink="">
        <xdr:nvSpPr>
          <xdr:cNvPr id="92" name="Rectangle 91" hidden="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00FCA26-D3E0-4809-ADBC-7DDA0014AA6C}"/>
              </a:ext>
            </a:extLst>
          </xdr:cNvPr>
          <xdr:cNvSpPr/>
        </xdr:nvSpPr>
        <xdr:spPr>
          <a:xfrm>
            <a:off x="12639675" y="11906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/>
              <a:t>Danh sách</a:t>
            </a:r>
            <a:r>
              <a:rPr lang="en-US" sz="1000" baseline="0"/>
              <a:t> khóa học</a:t>
            </a:r>
            <a:endParaRPr lang="vi-VN" sz="1000"/>
          </a:p>
        </xdr:txBody>
      </xdr:sp>
      <xdr:sp macro="" textlink="">
        <xdr:nvSpPr>
          <xdr:cNvPr id="93" name="Rectangle 92" hidden="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C9A4E1B9-D74E-4EB1-8360-2028574E3F2A}"/>
              </a:ext>
            </a:extLst>
          </xdr:cNvPr>
          <xdr:cNvSpPr/>
        </xdr:nvSpPr>
        <xdr:spPr>
          <a:xfrm>
            <a:off x="12639675" y="14573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Nhật</a:t>
            </a:r>
            <a:r>
              <a:rPr lang="en-US" sz="1100" baseline="0"/>
              <a:t> ký đào tạo</a:t>
            </a:r>
            <a:endParaRPr lang="vi-VN" sz="1100"/>
          </a:p>
        </xdr:txBody>
      </xdr:sp>
      <xdr:sp macro="" textlink="">
        <xdr:nvSpPr>
          <xdr:cNvPr id="94" name="Rectangle 93" hidden="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79FF428-DCDC-400E-AE56-E9ACBE8AD3F1}"/>
              </a:ext>
            </a:extLst>
          </xdr:cNvPr>
          <xdr:cNvSpPr/>
        </xdr:nvSpPr>
        <xdr:spPr>
          <a:xfrm>
            <a:off x="12639675" y="17240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Thông</a:t>
            </a:r>
            <a:r>
              <a:rPr lang="en-US" sz="1100" baseline="0"/>
              <a:t> tin nhân sự</a:t>
            </a:r>
            <a:endParaRPr lang="vi-VN" sz="1100"/>
          </a:p>
        </xdr:txBody>
      </xdr:sp>
    </xdr:grpSp>
    <xdr:clientData/>
  </xdr:twoCellAnchor>
  <xdr:twoCellAnchor editAs="oneCell">
    <xdr:from>
      <xdr:col>17</xdr:col>
      <xdr:colOff>466725</xdr:colOff>
      <xdr:row>1</xdr:row>
      <xdr:rowOff>428625</xdr:rowOff>
    </xdr:from>
    <xdr:to>
      <xdr:col>19</xdr:col>
      <xdr:colOff>474345</xdr:colOff>
      <xdr:row>3</xdr:row>
      <xdr:rowOff>57151</xdr:rowOff>
    </xdr:to>
    <xdr:sp macro="" textlink="">
      <xdr:nvSpPr>
        <xdr:cNvPr id="95" name="Nhansug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223507F-91D6-47EB-A8C4-71EF9408A8EC}"/>
            </a:ext>
          </a:extLst>
        </xdr:cNvPr>
        <xdr:cNvSpPr/>
      </xdr:nvSpPr>
      <xdr:spPr>
        <a:xfrm>
          <a:off x="1262062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twoCellAnchor>
  <xdr:twoCellAnchor editAs="oneCell">
    <xdr:from>
      <xdr:col>24</xdr:col>
      <xdr:colOff>9525</xdr:colOff>
      <xdr:row>1</xdr:row>
      <xdr:rowOff>428625</xdr:rowOff>
    </xdr:from>
    <xdr:to>
      <xdr:col>26</xdr:col>
      <xdr:colOff>17145</xdr:colOff>
      <xdr:row>3</xdr:row>
      <xdr:rowOff>57151</xdr:rowOff>
    </xdr:to>
    <xdr:sp macro="" textlink="">
      <xdr:nvSpPr>
        <xdr:cNvPr id="96" name="Hanghoag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76548E6-288E-4DBE-B56A-EDB1D38DC023}"/>
            </a:ext>
          </a:extLst>
        </xdr:cNvPr>
        <xdr:cNvSpPr/>
      </xdr:nvSpPr>
      <xdr:spPr>
        <a:xfrm>
          <a:off x="1629727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twoCellAnchor>
  <xdr:twoCellAnchor editAs="oneCell">
    <xdr:from>
      <xdr:col>19</xdr:col>
      <xdr:colOff>514349</xdr:colOff>
      <xdr:row>1</xdr:row>
      <xdr:rowOff>428625</xdr:rowOff>
    </xdr:from>
    <xdr:to>
      <xdr:col>21</xdr:col>
      <xdr:colOff>521969</xdr:colOff>
      <xdr:row>17</xdr:row>
      <xdr:rowOff>28576</xdr:rowOff>
    </xdr:to>
    <xdr:grpSp>
      <xdr:nvGrpSpPr>
        <xdr:cNvPr id="97" name="Datagrr" hidden="1">
          <a:extLst>
            <a:ext uri="{FF2B5EF4-FFF2-40B4-BE49-F238E27FC236}">
              <a16:creationId xmlns:a16="http://schemas.microsoft.com/office/drawing/2014/main" id="{7AA9312F-730E-4CA6-A203-B8A77C070035}"/>
            </a:ext>
          </a:extLst>
        </xdr:cNvPr>
        <xdr:cNvGrpSpPr/>
      </xdr:nvGrpSpPr>
      <xdr:grpSpPr>
        <a:xfrm>
          <a:off x="13849349" y="866775"/>
          <a:ext cx="1188720" cy="2895601"/>
          <a:chOff x="13877924" y="942975"/>
          <a:chExt cx="1188720" cy="2895601"/>
        </a:xfrm>
      </xdr:grpSpPr>
      <xdr:grpSp>
        <xdr:nvGrpSpPr>
          <xdr:cNvPr id="98" name="Datagr" hidden="1">
            <a:extLst>
              <a:ext uri="{FF2B5EF4-FFF2-40B4-BE49-F238E27FC236}">
                <a16:creationId xmlns:a16="http://schemas.microsoft.com/office/drawing/2014/main" id="{5198BF5C-0A06-4EE5-B20F-9FAA98B9385F}"/>
              </a:ext>
            </a:extLst>
          </xdr:cNvPr>
          <xdr:cNvGrpSpPr/>
        </xdr:nvGrpSpPr>
        <xdr:grpSpPr>
          <a:xfrm>
            <a:off x="13877924" y="942975"/>
            <a:ext cx="1188720" cy="2895601"/>
            <a:chOff x="13877925" y="942975"/>
            <a:chExt cx="866775" cy="2895601"/>
          </a:xfrm>
        </xdr:grpSpPr>
        <xdr:sp macro="" textlink="">
          <xdr:nvSpPr>
            <xdr:cNvPr id="100" name="Rectangle 99" hidden="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A9469870-2B0F-47F2-AF79-81FBD7BFBBC9}"/>
                </a:ext>
              </a:extLst>
            </xdr:cNvPr>
            <xdr:cNvSpPr/>
          </xdr:nvSpPr>
          <xdr:spPr>
            <a:xfrm>
              <a:off x="13877925" y="3581400"/>
              <a:ext cx="866775" cy="257176"/>
            </a:xfrm>
            <a:prstGeom prst="rect">
              <a:avLst/>
            </a:prstGeom>
            <a:solidFill>
              <a:schemeClr val="accent1">
                <a:alpha val="90000"/>
              </a:schemeClr>
            </a:solidFill>
            <a:ln w="31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Cập</a:t>
              </a:r>
              <a:r>
                <a:rPr lang="en-US" sz="1100" baseline="0"/>
                <a:t> nhật chi tiết</a:t>
              </a:r>
              <a:endParaRPr lang="vi-VN" sz="1100"/>
            </a:p>
          </xdr:txBody>
        </xdr:sp>
        <xdr:grpSp>
          <xdr:nvGrpSpPr>
            <xdr:cNvPr id="101" name="Group 100" hidden="1">
              <a:extLst>
                <a:ext uri="{FF2B5EF4-FFF2-40B4-BE49-F238E27FC236}">
                  <a16:creationId xmlns:a16="http://schemas.microsoft.com/office/drawing/2014/main" id="{991158E3-CB6E-47F9-B1D1-16963ED6E910}"/>
                </a:ext>
              </a:extLst>
            </xdr:cNvPr>
            <xdr:cNvGrpSpPr/>
          </xdr:nvGrpSpPr>
          <xdr:grpSpPr>
            <a:xfrm>
              <a:off x="13877925" y="942975"/>
              <a:ext cx="866775" cy="2628901"/>
              <a:chOff x="13877925" y="942975"/>
              <a:chExt cx="866775" cy="2628901"/>
            </a:xfrm>
          </xdr:grpSpPr>
          <xdr:grpSp>
            <xdr:nvGrpSpPr>
              <xdr:cNvPr id="102" name="Data_gr" hidden="1">
                <a:extLst>
                  <a:ext uri="{FF2B5EF4-FFF2-40B4-BE49-F238E27FC236}">
                    <a16:creationId xmlns:a16="http://schemas.microsoft.com/office/drawing/2014/main" id="{9DE58B8B-9744-4136-9CE3-96A6BE7AAD4C}"/>
                  </a:ext>
                </a:extLst>
              </xdr:cNvPr>
              <xdr:cNvGrpSpPr/>
            </xdr:nvGrpSpPr>
            <xdr:grpSpPr>
              <a:xfrm>
                <a:off x="13877925" y="942975"/>
                <a:ext cx="866775" cy="1581151"/>
                <a:chOff x="12639675" y="923925"/>
                <a:chExt cx="866775" cy="1581151"/>
              </a:xfrm>
            </xdr:grpSpPr>
            <xdr:sp macro="" textlink="">
              <xdr:nvSpPr>
                <xdr:cNvPr id="106" name="Rectangle 105" hidden="1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id="{C0776604-9A12-448A-B220-49A663C34EB9}"/>
                    </a:ext>
                  </a:extLst>
                </xdr:cNvPr>
                <xdr:cNvSpPr/>
              </xdr:nvSpPr>
              <xdr:spPr>
                <a:xfrm>
                  <a:off x="12639675" y="9239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HDBL</a:t>
                  </a:r>
                </a:p>
              </xdr:txBody>
            </xdr:sp>
            <xdr:sp macro="" textlink="">
              <xdr:nvSpPr>
                <xdr:cNvPr id="107" name="Rectangle 106" hidden="1">
                  <a:hlinkClick xmlns:r="http://schemas.openxmlformats.org/officeDocument/2006/relationships" r:id="rId9"/>
                  <a:extLst>
                    <a:ext uri="{FF2B5EF4-FFF2-40B4-BE49-F238E27FC236}">
                      <a16:creationId xmlns:a16="http://schemas.microsoft.com/office/drawing/2014/main" id="{FBF6E6A4-B9D9-4525-ACC0-0C99008BC95E}"/>
                    </a:ext>
                  </a:extLst>
                </xdr:cNvPr>
                <xdr:cNvSpPr/>
              </xdr:nvSpPr>
              <xdr:spPr>
                <a:xfrm>
                  <a:off x="12639675" y="11906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000"/>
                    <a:t>HDBL Chi tiết</a:t>
                  </a:r>
                  <a:endParaRPr lang="vi-VN" sz="1000"/>
                </a:p>
              </xdr:txBody>
            </xdr:sp>
            <xdr:sp macro="" textlink="">
              <xdr:nvSpPr>
                <xdr:cNvPr id="108" name="Rectangle 107" hidden="1">
                  <a:hlinkClick xmlns:r="http://schemas.openxmlformats.org/officeDocument/2006/relationships" r:id="rId10"/>
                  <a:extLst>
                    <a:ext uri="{FF2B5EF4-FFF2-40B4-BE49-F238E27FC236}">
                      <a16:creationId xmlns:a16="http://schemas.microsoft.com/office/drawing/2014/main" id="{C6971CC7-1A1F-4076-95DC-65C04ACDA6E4}"/>
                    </a:ext>
                  </a:extLst>
                </xdr:cNvPr>
                <xdr:cNvSpPr/>
              </xdr:nvSpPr>
              <xdr:spPr>
                <a:xfrm>
                  <a:off x="12639675" y="14573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pivot</a:t>
                  </a:r>
                  <a:endParaRPr lang="vi-VN" sz="1100"/>
                </a:p>
              </xdr:txBody>
            </xdr:sp>
            <xdr:sp macro="" textlink="">
              <xdr:nvSpPr>
                <xdr:cNvPr id="109" name="Rectangle 108" hidden="1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CC85846B-66D7-49BD-A847-7EB0063CC894}"/>
                    </a:ext>
                  </a:extLst>
                </xdr:cNvPr>
                <xdr:cNvSpPr/>
              </xdr:nvSpPr>
              <xdr:spPr>
                <a:xfrm>
                  <a:off x="12639675" y="17240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VBA</a:t>
                  </a:r>
                  <a:endParaRPr lang="vi-VN" sz="1100"/>
                </a:p>
              </xdr:txBody>
            </xdr:sp>
            <xdr:sp macro="" textlink="">
              <xdr:nvSpPr>
                <xdr:cNvPr id="110" name="Rectangle 109" hidden="1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AAE2FEB3-200A-431E-A806-50E1FA469087}"/>
                    </a:ext>
                  </a:extLst>
                </xdr:cNvPr>
                <xdr:cNvSpPr/>
              </xdr:nvSpPr>
              <xdr:spPr>
                <a:xfrm>
                  <a:off x="12639675" y="22479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TN</a:t>
                  </a:r>
                  <a:endParaRPr lang="vi-VN" sz="1100"/>
                </a:p>
              </xdr:txBody>
            </xdr:sp>
            <xdr:sp macro="" textlink="">
              <xdr:nvSpPr>
                <xdr:cNvPr id="111" name="Rectangle 110" hidden="1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id="{AB685398-F7F4-43C4-89C1-6A1834A0208E}"/>
                    </a:ext>
                  </a:extLst>
                </xdr:cNvPr>
                <xdr:cNvSpPr/>
              </xdr:nvSpPr>
              <xdr:spPr>
                <a:xfrm>
                  <a:off x="12639675" y="19812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CSKH</a:t>
                  </a:r>
                  <a:endParaRPr lang="vi-VN" sz="1100"/>
                </a:p>
              </xdr:txBody>
            </xdr:sp>
          </xdr:grpSp>
          <xdr:sp macro="" textlink="">
            <xdr:nvSpPr>
              <xdr:cNvPr id="103" name="Rectangle 102" hidden="1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33782D7C-560C-4689-A57E-2E5F8B33F5B4}"/>
                  </a:ext>
                </a:extLst>
              </xdr:cNvPr>
              <xdr:cNvSpPr/>
            </xdr:nvSpPr>
            <xdr:spPr>
              <a:xfrm>
                <a:off x="13877925" y="33147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BCC</a:t>
                </a:r>
                <a:endParaRPr lang="vi-VN" sz="1100"/>
              </a:p>
            </xdr:txBody>
          </xdr:sp>
          <xdr:sp macro="" textlink="">
            <xdr:nvSpPr>
              <xdr:cNvPr id="104" name="Rectangle 103" hidden="1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F6ECA8AD-56D9-4D4D-93C6-84F99009D624}"/>
                  </a:ext>
                </a:extLst>
              </xdr:cNvPr>
              <xdr:cNvSpPr/>
            </xdr:nvSpPr>
            <xdr:spPr>
              <a:xfrm>
                <a:off x="13877925" y="30480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Tầng</a:t>
                </a:r>
                <a:r>
                  <a:rPr lang="en-US" sz="1100" baseline="0"/>
                  <a:t> bán hàng</a:t>
                </a:r>
                <a:endParaRPr lang="vi-VN" sz="1100"/>
              </a:p>
            </xdr:txBody>
          </xdr:sp>
          <xdr:sp macro="" textlink="">
            <xdr:nvSpPr>
              <xdr:cNvPr id="105" name="Rectangle 104" hidden="1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A5F69E9D-9476-426B-8B65-5F4250F11D10}"/>
                  </a:ext>
                </a:extLst>
              </xdr:cNvPr>
              <xdr:cNvSpPr/>
            </xdr:nvSpPr>
            <xdr:spPr>
              <a:xfrm>
                <a:off x="13877925" y="253365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Doanh số</a:t>
                </a:r>
                <a:endParaRPr lang="vi-VN" sz="1100"/>
              </a:p>
            </xdr:txBody>
          </xdr:sp>
        </xdr:grpSp>
      </xdr:grpSp>
      <xdr:sp macro="" textlink="">
        <xdr:nvSpPr>
          <xdr:cNvPr id="99" name="Rectangle 98" hidden="1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E6B1418-5ACC-4B0F-8DAA-AB62BB18ACDB}"/>
              </a:ext>
            </a:extLst>
          </xdr:cNvPr>
          <xdr:cNvSpPr/>
        </xdr:nvSpPr>
        <xdr:spPr>
          <a:xfrm>
            <a:off x="13877924" y="2790825"/>
            <a:ext cx="1188720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Chia</a:t>
            </a:r>
            <a:r>
              <a:rPr lang="en-US" sz="1100" baseline="0"/>
              <a:t> doanh số</a:t>
            </a:r>
            <a:endParaRPr lang="vi-VN" sz="1100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603884</xdr:colOff>
      <xdr:row>0</xdr:row>
      <xdr:rowOff>91440</xdr:rowOff>
    </xdr:from>
    <xdr:to>
      <xdr:col>17</xdr:col>
      <xdr:colOff>387095</xdr:colOff>
      <xdr:row>1</xdr:row>
      <xdr:rowOff>320421</xdr:rowOff>
    </xdr:to>
    <xdr:grpSp>
      <xdr:nvGrpSpPr>
        <xdr:cNvPr id="131" name="Group 130">
          <a:extLst>
            <a:ext uri="{FF2B5EF4-FFF2-40B4-BE49-F238E27FC236}">
              <a16:creationId xmlns:a16="http://schemas.microsoft.com/office/drawing/2014/main" id="{5751693D-CE61-4089-A555-09522A1E0F9F}"/>
            </a:ext>
          </a:extLst>
        </xdr:cNvPr>
        <xdr:cNvGrpSpPr/>
      </xdr:nvGrpSpPr>
      <xdr:grpSpPr>
        <a:xfrm>
          <a:off x="13900784" y="91440"/>
          <a:ext cx="830961" cy="667131"/>
          <a:chOff x="3261360" y="708660"/>
          <a:chExt cx="859536" cy="676656"/>
        </a:xfrm>
      </xdr:grpSpPr>
      <xdr:sp macro="[0]!ShowHideDatamenu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4E87A10F-6199-4222-8AF1-7101359CF8D9}"/>
              </a:ext>
            </a:extLst>
          </xdr:cNvPr>
          <xdr:cNvSpPr/>
        </xdr:nvSpPr>
        <xdr:spPr>
          <a:xfrm>
            <a:off x="3261360" y="708660"/>
            <a:ext cx="859536" cy="676656"/>
          </a:xfrm>
          <a:prstGeom prst="rect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51" name="Graphic 3" descr="Upward trend">
            <a:extLst>
              <a:ext uri="{FF2B5EF4-FFF2-40B4-BE49-F238E27FC236}">
                <a16:creationId xmlns:a16="http://schemas.microsoft.com/office/drawing/2014/main" id="{F78A703E-0731-49BA-9C85-6023523204A8}"/>
              </a:ext>
            </a:extLst>
          </xdr:cNvPr>
          <xdr:cNvGrpSpPr/>
        </xdr:nvGrpSpPr>
        <xdr:grpSpPr>
          <a:xfrm>
            <a:off x="3496818" y="834390"/>
            <a:ext cx="388620" cy="388620"/>
            <a:chOff x="3496818" y="834390"/>
            <a:chExt cx="388620" cy="388620"/>
          </a:xfrm>
        </xdr:grpSpPr>
        <xdr:sp macro="[0]!ShowHideDatamenu" textlink="">
          <xdr:nvSpPr>
            <xdr:cNvPr id="152" name="Freeform: Shape 151">
              <a:extLst>
                <a:ext uri="{FF2B5EF4-FFF2-40B4-BE49-F238E27FC236}">
                  <a16:creationId xmlns:a16="http://schemas.microsoft.com/office/drawing/2014/main" id="{EB346037-D65C-4033-AA96-ED7163119B2E}"/>
                </a:ext>
              </a:extLst>
            </xdr:cNvPr>
            <xdr:cNvSpPr/>
          </xdr:nvSpPr>
          <xdr:spPr>
            <a:xfrm>
              <a:off x="3496818" y="834390"/>
              <a:ext cx="388620" cy="388620"/>
            </a:xfrm>
            <a:custGeom>
              <a:avLst/>
              <a:gdLst>
                <a:gd name="connsiteX0" fmla="*/ 34290 w 388620"/>
                <a:gd name="connsiteY0" fmla="*/ 0 h 388620"/>
                <a:gd name="connsiteX1" fmla="*/ 0 w 388620"/>
                <a:gd name="connsiteY1" fmla="*/ 0 h 388620"/>
                <a:gd name="connsiteX2" fmla="*/ 0 w 388620"/>
                <a:gd name="connsiteY2" fmla="*/ 388620 h 388620"/>
                <a:gd name="connsiteX3" fmla="*/ 388620 w 388620"/>
                <a:gd name="connsiteY3" fmla="*/ 388620 h 388620"/>
                <a:gd name="connsiteX4" fmla="*/ 388620 w 388620"/>
                <a:gd name="connsiteY4" fmla="*/ 354330 h 388620"/>
                <a:gd name="connsiteX5" fmla="*/ 34290 w 388620"/>
                <a:gd name="connsiteY5" fmla="*/ 354330 h 3886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388620" h="388620">
                  <a:moveTo>
                    <a:pt x="34290" y="0"/>
                  </a:moveTo>
                  <a:lnTo>
                    <a:pt x="0" y="0"/>
                  </a:lnTo>
                  <a:lnTo>
                    <a:pt x="0" y="388620"/>
                  </a:lnTo>
                  <a:lnTo>
                    <a:pt x="388620" y="388620"/>
                  </a:lnTo>
                  <a:lnTo>
                    <a:pt x="388620" y="354330"/>
                  </a:lnTo>
                  <a:lnTo>
                    <a:pt x="34290" y="35433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  <xdr:sp macro="[0]!ShowHideDatamenu" textlink="">
          <xdr:nvSpPr>
            <xdr:cNvPr id="153" name="Freeform: Shape 152">
              <a:extLst>
                <a:ext uri="{FF2B5EF4-FFF2-40B4-BE49-F238E27FC236}">
                  <a16:creationId xmlns:a16="http://schemas.microsoft.com/office/drawing/2014/main" id="{7CE9D1E5-02A1-45DE-9758-E440F87F2DC7}"/>
                </a:ext>
              </a:extLst>
            </xdr:cNvPr>
            <xdr:cNvSpPr/>
          </xdr:nvSpPr>
          <xdr:spPr>
            <a:xfrm>
              <a:off x="3553396" y="931545"/>
              <a:ext cx="332041" cy="194881"/>
            </a:xfrm>
            <a:custGeom>
              <a:avLst/>
              <a:gdLst>
                <a:gd name="connsiteX0" fmla="*/ 240602 w 332041"/>
                <a:gd name="connsiteY0" fmla="*/ 0 h 194881"/>
                <a:gd name="connsiteX1" fmla="*/ 274320 w 332041"/>
                <a:gd name="connsiteY1" fmla="*/ 33719 h 194881"/>
                <a:gd name="connsiteX2" fmla="*/ 229172 w 332041"/>
                <a:gd name="connsiteY2" fmla="*/ 78867 h 194881"/>
                <a:gd name="connsiteX3" fmla="*/ 194882 w 332041"/>
                <a:gd name="connsiteY3" fmla="*/ 44577 h 194881"/>
                <a:gd name="connsiteX4" fmla="*/ 137732 w 332041"/>
                <a:gd name="connsiteY4" fmla="*/ 101727 h 194881"/>
                <a:gd name="connsiteX5" fmla="*/ 103442 w 332041"/>
                <a:gd name="connsiteY5" fmla="*/ 67437 h 194881"/>
                <a:gd name="connsiteX6" fmla="*/ 0 w 332041"/>
                <a:gd name="connsiteY6" fmla="*/ 170879 h 194881"/>
                <a:gd name="connsiteX7" fmla="*/ 24003 w 332041"/>
                <a:gd name="connsiteY7" fmla="*/ 194881 h 194881"/>
                <a:gd name="connsiteX8" fmla="*/ 103442 w 332041"/>
                <a:gd name="connsiteY8" fmla="*/ 115443 h 194881"/>
                <a:gd name="connsiteX9" fmla="*/ 137732 w 332041"/>
                <a:gd name="connsiteY9" fmla="*/ 149733 h 194881"/>
                <a:gd name="connsiteX10" fmla="*/ 194882 w 332041"/>
                <a:gd name="connsiteY10" fmla="*/ 92583 h 194881"/>
                <a:gd name="connsiteX11" fmla="*/ 229172 w 332041"/>
                <a:gd name="connsiteY11" fmla="*/ 126873 h 194881"/>
                <a:gd name="connsiteX12" fmla="*/ 298323 w 332041"/>
                <a:gd name="connsiteY12" fmla="*/ 57721 h 194881"/>
                <a:gd name="connsiteX13" fmla="*/ 332042 w 332041"/>
                <a:gd name="connsiteY13" fmla="*/ 91440 h 194881"/>
                <a:gd name="connsiteX14" fmla="*/ 332042 w 332041"/>
                <a:gd name="connsiteY14" fmla="*/ 0 h 1948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332041" h="194881">
                  <a:moveTo>
                    <a:pt x="240602" y="0"/>
                  </a:moveTo>
                  <a:lnTo>
                    <a:pt x="274320" y="33719"/>
                  </a:lnTo>
                  <a:lnTo>
                    <a:pt x="229172" y="78867"/>
                  </a:lnTo>
                  <a:lnTo>
                    <a:pt x="194882" y="44577"/>
                  </a:lnTo>
                  <a:lnTo>
                    <a:pt x="137732" y="101727"/>
                  </a:lnTo>
                  <a:lnTo>
                    <a:pt x="103442" y="67437"/>
                  </a:lnTo>
                  <a:lnTo>
                    <a:pt x="0" y="170879"/>
                  </a:lnTo>
                  <a:lnTo>
                    <a:pt x="24003" y="194881"/>
                  </a:lnTo>
                  <a:lnTo>
                    <a:pt x="103442" y="115443"/>
                  </a:lnTo>
                  <a:lnTo>
                    <a:pt x="137732" y="149733"/>
                  </a:lnTo>
                  <a:lnTo>
                    <a:pt x="194882" y="92583"/>
                  </a:lnTo>
                  <a:lnTo>
                    <a:pt x="229172" y="126873"/>
                  </a:lnTo>
                  <a:lnTo>
                    <a:pt x="298323" y="57721"/>
                  </a:lnTo>
                  <a:lnTo>
                    <a:pt x="332042" y="91440"/>
                  </a:lnTo>
                  <a:lnTo>
                    <a:pt x="332042" y="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20</xdr:col>
      <xdr:colOff>504825</xdr:colOff>
      <xdr:row>2</xdr:row>
      <xdr:rowOff>19050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AC61A9D6-A63B-496D-8385-AF5472148567}"/>
            </a:ext>
          </a:extLst>
        </xdr:cNvPr>
        <xdr:cNvSpPr/>
      </xdr:nvSpPr>
      <xdr:spPr>
        <a:xfrm>
          <a:off x="0" y="0"/>
          <a:ext cx="17468850" cy="895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>
              <a:solidFill>
                <a:schemeClr val="tx1"/>
              </a:solidFill>
            </a:rPr>
            <a:t>OPERATION SYSTEM</a:t>
          </a:r>
          <a:endParaRPr lang="en-US" sz="2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28574</xdr:colOff>
      <xdr:row>0</xdr:row>
      <xdr:rowOff>76200</xdr:rowOff>
    </xdr:from>
    <xdr:to>
      <xdr:col>1</xdr:col>
      <xdr:colOff>512444</xdr:colOff>
      <xdr:row>1</xdr:row>
      <xdr:rowOff>375285</xdr:rowOff>
    </xdr:to>
    <xdr:grpSp>
      <xdr:nvGrpSpPr>
        <xdr:cNvPr id="136" name="Graphic 37" descr="Home">
          <a:extLst>
            <a:ext uri="{FF2B5EF4-FFF2-40B4-BE49-F238E27FC236}">
              <a16:creationId xmlns:a16="http://schemas.microsoft.com/office/drawing/2014/main" id="{66380968-36D9-4386-A50E-0A71A9BFD07B}"/>
            </a:ext>
          </a:extLst>
        </xdr:cNvPr>
        <xdr:cNvGrpSpPr/>
      </xdr:nvGrpSpPr>
      <xdr:grpSpPr>
        <a:xfrm>
          <a:off x="28574" y="76200"/>
          <a:ext cx="731520" cy="737235"/>
          <a:chOff x="57150" y="628650"/>
          <a:chExt cx="731520" cy="737235"/>
        </a:xfrm>
      </xdr:grpSpPr>
      <xdr:sp macro="" textlink="">
        <xdr:nvSpPr>
          <xdr:cNvPr id="139" name="Freeform: Shape 138">
            <a:extLst>
              <a:ext uri="{FF2B5EF4-FFF2-40B4-BE49-F238E27FC236}">
                <a16:creationId xmlns:a16="http://schemas.microsoft.com/office/drawing/2014/main" id="{089D4F52-8AEC-4FBD-BEA8-D0D04043E0E0}"/>
              </a:ext>
            </a:extLst>
          </xdr:cNvPr>
          <xdr:cNvSpPr/>
        </xdr:nvSpPr>
        <xdr:spPr>
          <a:xfrm>
            <a:off x="102870" y="720804"/>
            <a:ext cx="640080" cy="336363"/>
          </a:xfrm>
          <a:custGeom>
            <a:avLst/>
            <a:gdLst>
              <a:gd name="connsiteX0" fmla="*/ 320040 w 640080"/>
              <a:gd name="connsiteY0" fmla="*/ 0 h 336363"/>
              <a:gd name="connsiteX1" fmla="*/ 320040 w 640080"/>
              <a:gd name="connsiteY1" fmla="*/ 0 h 336363"/>
              <a:gd name="connsiteX2" fmla="*/ 0 w 640080"/>
              <a:gd name="connsiteY2" fmla="*/ 307181 h 336363"/>
              <a:gd name="connsiteX3" fmla="*/ 34290 w 640080"/>
              <a:gd name="connsiteY3" fmla="*/ 336363 h 336363"/>
              <a:gd name="connsiteX4" fmla="*/ 320040 w 640080"/>
              <a:gd name="connsiteY4" fmla="*/ 62972 h 336363"/>
              <a:gd name="connsiteX5" fmla="*/ 320040 w 640080"/>
              <a:gd name="connsiteY5" fmla="*/ 62972 h 336363"/>
              <a:gd name="connsiteX6" fmla="*/ 605790 w 640080"/>
              <a:gd name="connsiteY6" fmla="*/ 336363 h 336363"/>
              <a:gd name="connsiteX7" fmla="*/ 640080 w 640080"/>
              <a:gd name="connsiteY7" fmla="*/ 307181 h 3363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640080" h="336363">
                <a:moveTo>
                  <a:pt x="320040" y="0"/>
                </a:moveTo>
                <a:lnTo>
                  <a:pt x="320040" y="0"/>
                </a:lnTo>
                <a:lnTo>
                  <a:pt x="0" y="307181"/>
                </a:lnTo>
                <a:lnTo>
                  <a:pt x="34290" y="336363"/>
                </a:lnTo>
                <a:lnTo>
                  <a:pt x="320040" y="62972"/>
                </a:lnTo>
                <a:lnTo>
                  <a:pt x="320040" y="62972"/>
                </a:lnTo>
                <a:lnTo>
                  <a:pt x="605790" y="336363"/>
                </a:lnTo>
                <a:lnTo>
                  <a:pt x="640080" y="307181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  <xdr:sp macro="" textlink="">
        <xdr:nvSpPr>
          <xdr:cNvPr id="140" name="Freeform: Shape 13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6FC970A-7D6A-4F82-A8D8-D780AEC2CC04}"/>
              </a:ext>
            </a:extLst>
          </xdr:cNvPr>
          <xdr:cNvSpPr/>
        </xdr:nvSpPr>
        <xdr:spPr>
          <a:xfrm>
            <a:off x="194310" y="826781"/>
            <a:ext cx="457200" cy="446948"/>
          </a:xfrm>
          <a:custGeom>
            <a:avLst/>
            <a:gdLst>
              <a:gd name="connsiteX0" fmla="*/ 0 w 457200"/>
              <a:gd name="connsiteY0" fmla="*/ 218867 h 446948"/>
              <a:gd name="connsiteX1" fmla="*/ 0 w 457200"/>
              <a:gd name="connsiteY1" fmla="*/ 446949 h 446948"/>
              <a:gd name="connsiteX2" fmla="*/ 182880 w 457200"/>
              <a:gd name="connsiteY2" fmla="*/ 446949 h 446948"/>
              <a:gd name="connsiteX3" fmla="*/ 182880 w 457200"/>
              <a:gd name="connsiteY3" fmla="*/ 254960 h 446948"/>
              <a:gd name="connsiteX4" fmla="*/ 274320 w 457200"/>
              <a:gd name="connsiteY4" fmla="*/ 254960 h 446948"/>
              <a:gd name="connsiteX5" fmla="*/ 274320 w 457200"/>
              <a:gd name="connsiteY5" fmla="*/ 446949 h 446948"/>
              <a:gd name="connsiteX6" fmla="*/ 457200 w 457200"/>
              <a:gd name="connsiteY6" fmla="*/ 446949 h 446948"/>
              <a:gd name="connsiteX7" fmla="*/ 457200 w 457200"/>
              <a:gd name="connsiteY7" fmla="*/ 218867 h 446948"/>
              <a:gd name="connsiteX8" fmla="*/ 228600 w 457200"/>
              <a:gd name="connsiteY8" fmla="*/ 0 h 446948"/>
              <a:gd name="connsiteX9" fmla="*/ 0 w 457200"/>
              <a:gd name="connsiteY9" fmla="*/ 218867 h 4469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57200" h="446948">
                <a:moveTo>
                  <a:pt x="0" y="218867"/>
                </a:moveTo>
                <a:lnTo>
                  <a:pt x="0" y="446949"/>
                </a:lnTo>
                <a:lnTo>
                  <a:pt x="182880" y="446949"/>
                </a:lnTo>
                <a:lnTo>
                  <a:pt x="182880" y="254960"/>
                </a:lnTo>
                <a:lnTo>
                  <a:pt x="274320" y="254960"/>
                </a:lnTo>
                <a:lnTo>
                  <a:pt x="274320" y="446949"/>
                </a:lnTo>
                <a:lnTo>
                  <a:pt x="457200" y="446949"/>
                </a:lnTo>
                <a:lnTo>
                  <a:pt x="457200" y="218867"/>
                </a:lnTo>
                <a:lnTo>
                  <a:pt x="228600" y="0"/>
                </a:lnTo>
                <a:lnTo>
                  <a:pt x="0" y="218867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</xdr:grpSp>
    <xdr:clientData/>
  </xdr:twoCellAnchor>
  <xdr:twoCellAnchor>
    <xdr:from>
      <xdr:col>17</xdr:col>
      <xdr:colOff>733425</xdr:colOff>
      <xdr:row>1</xdr:row>
      <xdr:rowOff>428625</xdr:rowOff>
    </xdr:from>
    <xdr:to>
      <xdr:col>19</xdr:col>
      <xdr:colOff>102870</xdr:colOff>
      <xdr:row>7</xdr:row>
      <xdr:rowOff>95251</xdr:rowOff>
    </xdr:to>
    <xdr:grpSp>
      <xdr:nvGrpSpPr>
        <xdr:cNvPr id="154" name="Daotaogr" hidden="1">
          <a:extLst>
            <a:ext uri="{FF2B5EF4-FFF2-40B4-BE49-F238E27FC236}">
              <a16:creationId xmlns:a16="http://schemas.microsoft.com/office/drawing/2014/main" id="{FE4F7608-1763-476F-8374-3238FAFA6667}"/>
            </a:ext>
          </a:extLst>
        </xdr:cNvPr>
        <xdr:cNvGrpSpPr/>
      </xdr:nvGrpSpPr>
      <xdr:grpSpPr>
        <a:xfrm>
          <a:off x="15078075" y="866775"/>
          <a:ext cx="1188720" cy="1057276"/>
          <a:chOff x="12639675" y="923925"/>
          <a:chExt cx="751205" cy="1057276"/>
        </a:xfrm>
      </xdr:grpSpPr>
      <xdr:sp macro="" textlink="">
        <xdr:nvSpPr>
          <xdr:cNvPr id="155" name="Rectangle 154" hidden="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D08EB83-F14E-438D-A3E8-246924D7A603}"/>
              </a:ext>
            </a:extLst>
          </xdr:cNvPr>
          <xdr:cNvSpPr/>
        </xdr:nvSpPr>
        <xdr:spPr>
          <a:xfrm>
            <a:off x="12639675" y="9239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Đánh</a:t>
            </a:r>
            <a:r>
              <a:rPr lang="en-US" sz="1100" baseline="0"/>
              <a:t> giá nhân sự</a:t>
            </a:r>
            <a:endParaRPr lang="en-US" sz="1100"/>
          </a:p>
        </xdr:txBody>
      </xdr:sp>
      <xdr:sp macro="" textlink="">
        <xdr:nvSpPr>
          <xdr:cNvPr id="156" name="Rectangle 155" hidden="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0EC02F0-F6F3-44CC-BE97-E796C11BFFC1}"/>
              </a:ext>
            </a:extLst>
          </xdr:cNvPr>
          <xdr:cNvSpPr/>
        </xdr:nvSpPr>
        <xdr:spPr>
          <a:xfrm>
            <a:off x="12639675" y="11906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/>
              <a:t>Danh sách</a:t>
            </a:r>
            <a:r>
              <a:rPr lang="en-US" sz="1000" baseline="0"/>
              <a:t> khóa học</a:t>
            </a:r>
            <a:endParaRPr lang="vi-VN" sz="1000"/>
          </a:p>
        </xdr:txBody>
      </xdr:sp>
      <xdr:sp macro="" textlink="">
        <xdr:nvSpPr>
          <xdr:cNvPr id="157" name="Rectangle 156" hidden="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C6145E8-D344-443E-BC1A-AFD23F179E4F}"/>
              </a:ext>
            </a:extLst>
          </xdr:cNvPr>
          <xdr:cNvSpPr/>
        </xdr:nvSpPr>
        <xdr:spPr>
          <a:xfrm>
            <a:off x="12639675" y="14573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Nhật</a:t>
            </a:r>
            <a:r>
              <a:rPr lang="en-US" sz="1100" baseline="0"/>
              <a:t> ký đào tạo</a:t>
            </a:r>
            <a:endParaRPr lang="vi-VN" sz="1100"/>
          </a:p>
        </xdr:txBody>
      </xdr:sp>
      <xdr:sp macro="" textlink="">
        <xdr:nvSpPr>
          <xdr:cNvPr id="158" name="Rectangle 157" hidden="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7E02FAB-9503-4D31-8258-83D184118AA0}"/>
              </a:ext>
            </a:extLst>
          </xdr:cNvPr>
          <xdr:cNvSpPr/>
        </xdr:nvSpPr>
        <xdr:spPr>
          <a:xfrm>
            <a:off x="12639675" y="17240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Thông</a:t>
            </a:r>
            <a:r>
              <a:rPr lang="en-US" sz="1100" baseline="0"/>
              <a:t> tin nhân sự</a:t>
            </a:r>
            <a:endParaRPr lang="vi-VN" sz="1100"/>
          </a:p>
        </xdr:txBody>
      </xdr:sp>
    </xdr:grpSp>
    <xdr:clientData/>
  </xdr:twoCellAnchor>
  <xdr:twoCellAnchor editAs="oneCell">
    <xdr:from>
      <xdr:col>15</xdr:col>
      <xdr:colOff>285750</xdr:colOff>
      <xdr:row>1</xdr:row>
      <xdr:rowOff>428625</xdr:rowOff>
    </xdr:from>
    <xdr:to>
      <xdr:col>16</xdr:col>
      <xdr:colOff>512445</xdr:colOff>
      <xdr:row>3</xdr:row>
      <xdr:rowOff>57151</xdr:rowOff>
    </xdr:to>
    <xdr:sp macro="" textlink="">
      <xdr:nvSpPr>
        <xdr:cNvPr id="159" name="Nhansug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D9170EA-154D-46DE-BA5E-60E778AC167E}"/>
            </a:ext>
          </a:extLst>
        </xdr:cNvPr>
        <xdr:cNvSpPr/>
      </xdr:nvSpPr>
      <xdr:spPr>
        <a:xfrm>
          <a:off x="1262062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twoCellAnchor>
  <xdr:twoCellAnchor editAs="oneCell">
    <xdr:from>
      <xdr:col>19</xdr:col>
      <xdr:colOff>133350</xdr:colOff>
      <xdr:row>1</xdr:row>
      <xdr:rowOff>428625</xdr:rowOff>
    </xdr:from>
    <xdr:to>
      <xdr:col>20</xdr:col>
      <xdr:colOff>521970</xdr:colOff>
      <xdr:row>3</xdr:row>
      <xdr:rowOff>57151</xdr:rowOff>
    </xdr:to>
    <xdr:sp macro="" textlink="">
      <xdr:nvSpPr>
        <xdr:cNvPr id="160" name="Hanghoag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30382AC-0CCC-460B-AEC4-48888E604144}"/>
            </a:ext>
          </a:extLst>
        </xdr:cNvPr>
        <xdr:cNvSpPr/>
      </xdr:nvSpPr>
      <xdr:spPr>
        <a:xfrm>
          <a:off x="1629727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twoCellAnchor>
  <xdr:twoCellAnchor editAs="oneCell">
    <xdr:from>
      <xdr:col>16</xdr:col>
      <xdr:colOff>552449</xdr:colOff>
      <xdr:row>1</xdr:row>
      <xdr:rowOff>428625</xdr:rowOff>
    </xdr:from>
    <xdr:to>
      <xdr:col>17</xdr:col>
      <xdr:colOff>693419</xdr:colOff>
      <xdr:row>17</xdr:row>
      <xdr:rowOff>28576</xdr:rowOff>
    </xdr:to>
    <xdr:grpSp>
      <xdr:nvGrpSpPr>
        <xdr:cNvPr id="161" name="Datagrr" hidden="1">
          <a:extLst>
            <a:ext uri="{FF2B5EF4-FFF2-40B4-BE49-F238E27FC236}">
              <a16:creationId xmlns:a16="http://schemas.microsoft.com/office/drawing/2014/main" id="{F47BC812-4650-44DC-BBF5-EEC9825AB1EB}"/>
            </a:ext>
          </a:extLst>
        </xdr:cNvPr>
        <xdr:cNvGrpSpPr/>
      </xdr:nvGrpSpPr>
      <xdr:grpSpPr>
        <a:xfrm>
          <a:off x="13849349" y="866775"/>
          <a:ext cx="1188720" cy="2895601"/>
          <a:chOff x="13877924" y="942975"/>
          <a:chExt cx="1188720" cy="2895601"/>
        </a:xfrm>
      </xdr:grpSpPr>
      <xdr:grpSp>
        <xdr:nvGrpSpPr>
          <xdr:cNvPr id="162" name="Datagr" hidden="1">
            <a:extLst>
              <a:ext uri="{FF2B5EF4-FFF2-40B4-BE49-F238E27FC236}">
                <a16:creationId xmlns:a16="http://schemas.microsoft.com/office/drawing/2014/main" id="{02E9A3CB-2E1A-47C7-9F2B-769E1BA7938A}"/>
              </a:ext>
            </a:extLst>
          </xdr:cNvPr>
          <xdr:cNvGrpSpPr/>
        </xdr:nvGrpSpPr>
        <xdr:grpSpPr>
          <a:xfrm>
            <a:off x="13877924" y="942975"/>
            <a:ext cx="1188720" cy="2895601"/>
            <a:chOff x="13877925" y="942975"/>
            <a:chExt cx="866775" cy="2895601"/>
          </a:xfrm>
        </xdr:grpSpPr>
        <xdr:sp macro="" textlink="">
          <xdr:nvSpPr>
            <xdr:cNvPr id="164" name="Rectangle 163" hidden="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73A7B3A8-74E1-4736-A463-EE677C9CA549}"/>
                </a:ext>
              </a:extLst>
            </xdr:cNvPr>
            <xdr:cNvSpPr/>
          </xdr:nvSpPr>
          <xdr:spPr>
            <a:xfrm>
              <a:off x="13877925" y="3581400"/>
              <a:ext cx="866775" cy="257176"/>
            </a:xfrm>
            <a:prstGeom prst="rect">
              <a:avLst/>
            </a:prstGeom>
            <a:solidFill>
              <a:schemeClr val="accent1">
                <a:alpha val="90000"/>
              </a:schemeClr>
            </a:solidFill>
            <a:ln w="31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Cập</a:t>
              </a:r>
              <a:r>
                <a:rPr lang="en-US" sz="1100" baseline="0"/>
                <a:t> nhật chi tiết</a:t>
              </a:r>
              <a:endParaRPr lang="vi-VN" sz="1100"/>
            </a:p>
          </xdr:txBody>
        </xdr:sp>
        <xdr:grpSp>
          <xdr:nvGrpSpPr>
            <xdr:cNvPr id="165" name="Group 164" hidden="1">
              <a:extLst>
                <a:ext uri="{FF2B5EF4-FFF2-40B4-BE49-F238E27FC236}">
                  <a16:creationId xmlns:a16="http://schemas.microsoft.com/office/drawing/2014/main" id="{D5AB2A48-2AAA-429C-BDAD-59E21491EB66}"/>
                </a:ext>
              </a:extLst>
            </xdr:cNvPr>
            <xdr:cNvGrpSpPr/>
          </xdr:nvGrpSpPr>
          <xdr:grpSpPr>
            <a:xfrm>
              <a:off x="13877925" y="942975"/>
              <a:ext cx="866775" cy="2628901"/>
              <a:chOff x="13877925" y="942975"/>
              <a:chExt cx="866775" cy="2628901"/>
            </a:xfrm>
          </xdr:grpSpPr>
          <xdr:grpSp>
            <xdr:nvGrpSpPr>
              <xdr:cNvPr id="166" name="Data_gr" hidden="1">
                <a:extLst>
                  <a:ext uri="{FF2B5EF4-FFF2-40B4-BE49-F238E27FC236}">
                    <a16:creationId xmlns:a16="http://schemas.microsoft.com/office/drawing/2014/main" id="{292588CE-1A82-4F8D-9183-E4DEB8382236}"/>
                  </a:ext>
                </a:extLst>
              </xdr:cNvPr>
              <xdr:cNvGrpSpPr/>
            </xdr:nvGrpSpPr>
            <xdr:grpSpPr>
              <a:xfrm>
                <a:off x="13877925" y="942975"/>
                <a:ext cx="866775" cy="1581151"/>
                <a:chOff x="12639675" y="923925"/>
                <a:chExt cx="866775" cy="1581151"/>
              </a:xfrm>
            </xdr:grpSpPr>
            <xdr:sp macro="" textlink="">
              <xdr:nvSpPr>
                <xdr:cNvPr id="170" name="Rectangle 169" hidden="1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id="{069B85A7-E787-4A52-BBB6-98FAFFFB8B5F}"/>
                    </a:ext>
                  </a:extLst>
                </xdr:cNvPr>
                <xdr:cNvSpPr/>
              </xdr:nvSpPr>
              <xdr:spPr>
                <a:xfrm>
                  <a:off x="12639675" y="9239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HDBL</a:t>
                  </a:r>
                </a:p>
              </xdr:txBody>
            </xdr:sp>
            <xdr:sp macro="" textlink="">
              <xdr:nvSpPr>
                <xdr:cNvPr id="171" name="Rectangle 170" hidden="1">
                  <a:hlinkClick xmlns:r="http://schemas.openxmlformats.org/officeDocument/2006/relationships" r:id="rId9"/>
                  <a:extLst>
                    <a:ext uri="{FF2B5EF4-FFF2-40B4-BE49-F238E27FC236}">
                      <a16:creationId xmlns:a16="http://schemas.microsoft.com/office/drawing/2014/main" id="{3E154558-19C6-4D7A-8060-9CC6DF8A8A91}"/>
                    </a:ext>
                  </a:extLst>
                </xdr:cNvPr>
                <xdr:cNvSpPr/>
              </xdr:nvSpPr>
              <xdr:spPr>
                <a:xfrm>
                  <a:off x="12639675" y="11906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000"/>
                    <a:t>HDBL Chi tiết</a:t>
                  </a:r>
                  <a:endParaRPr lang="vi-VN" sz="1000"/>
                </a:p>
              </xdr:txBody>
            </xdr:sp>
            <xdr:sp macro="" textlink="">
              <xdr:nvSpPr>
                <xdr:cNvPr id="172" name="Rectangle 171" hidden="1">
                  <a:hlinkClick xmlns:r="http://schemas.openxmlformats.org/officeDocument/2006/relationships" r:id="rId10"/>
                  <a:extLst>
                    <a:ext uri="{FF2B5EF4-FFF2-40B4-BE49-F238E27FC236}">
                      <a16:creationId xmlns:a16="http://schemas.microsoft.com/office/drawing/2014/main" id="{A63B8DF2-312D-40B5-869C-9553405B2D16}"/>
                    </a:ext>
                  </a:extLst>
                </xdr:cNvPr>
                <xdr:cNvSpPr/>
              </xdr:nvSpPr>
              <xdr:spPr>
                <a:xfrm>
                  <a:off x="12639675" y="14573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pivot</a:t>
                  </a:r>
                  <a:endParaRPr lang="vi-VN" sz="1100"/>
                </a:p>
              </xdr:txBody>
            </xdr:sp>
            <xdr:sp macro="" textlink="">
              <xdr:nvSpPr>
                <xdr:cNvPr id="173" name="Rectangle 172" hidden="1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1B844B3F-928D-4619-826C-A3CD6E073C10}"/>
                    </a:ext>
                  </a:extLst>
                </xdr:cNvPr>
                <xdr:cNvSpPr/>
              </xdr:nvSpPr>
              <xdr:spPr>
                <a:xfrm>
                  <a:off x="12639675" y="17240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VBA</a:t>
                  </a:r>
                  <a:endParaRPr lang="vi-VN" sz="1100"/>
                </a:p>
              </xdr:txBody>
            </xdr:sp>
            <xdr:sp macro="" textlink="">
              <xdr:nvSpPr>
                <xdr:cNvPr id="174" name="Rectangle 173" hidden="1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868634CB-C8FA-400B-89A7-E03AD5C09168}"/>
                    </a:ext>
                  </a:extLst>
                </xdr:cNvPr>
                <xdr:cNvSpPr/>
              </xdr:nvSpPr>
              <xdr:spPr>
                <a:xfrm>
                  <a:off x="12639675" y="22479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TN</a:t>
                  </a:r>
                  <a:endParaRPr lang="vi-VN" sz="1100"/>
                </a:p>
              </xdr:txBody>
            </xdr:sp>
            <xdr:sp macro="" textlink="">
              <xdr:nvSpPr>
                <xdr:cNvPr id="175" name="Rectangle 174" hidden="1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id="{BE427B12-F6EB-4764-8A26-7580C41A106B}"/>
                    </a:ext>
                  </a:extLst>
                </xdr:cNvPr>
                <xdr:cNvSpPr/>
              </xdr:nvSpPr>
              <xdr:spPr>
                <a:xfrm>
                  <a:off x="12639675" y="19812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CSKH</a:t>
                  </a:r>
                  <a:endParaRPr lang="vi-VN" sz="1100"/>
                </a:p>
              </xdr:txBody>
            </xdr:sp>
          </xdr:grpSp>
          <xdr:sp macro="" textlink="">
            <xdr:nvSpPr>
              <xdr:cNvPr id="167" name="Rectangle 166" hidden="1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8FC2AA53-AAAA-4BA8-A92E-1E5B5EDD1516}"/>
                  </a:ext>
                </a:extLst>
              </xdr:cNvPr>
              <xdr:cNvSpPr/>
            </xdr:nvSpPr>
            <xdr:spPr>
              <a:xfrm>
                <a:off x="13877925" y="33147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BCC</a:t>
                </a:r>
                <a:endParaRPr lang="vi-VN" sz="1100"/>
              </a:p>
            </xdr:txBody>
          </xdr:sp>
          <xdr:sp macro="" textlink="">
            <xdr:nvSpPr>
              <xdr:cNvPr id="168" name="Rectangle 167" hidden="1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E013EE74-F6E2-4632-9B16-03C7C1500E2D}"/>
                  </a:ext>
                </a:extLst>
              </xdr:cNvPr>
              <xdr:cNvSpPr/>
            </xdr:nvSpPr>
            <xdr:spPr>
              <a:xfrm>
                <a:off x="13877925" y="30480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Tầng</a:t>
                </a:r>
                <a:r>
                  <a:rPr lang="en-US" sz="1100" baseline="0"/>
                  <a:t> bán hàng</a:t>
                </a:r>
                <a:endParaRPr lang="vi-VN" sz="1100"/>
              </a:p>
            </xdr:txBody>
          </xdr:sp>
          <xdr:sp macro="" textlink="">
            <xdr:nvSpPr>
              <xdr:cNvPr id="169" name="Rectangle 168" hidden="1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514866EC-C645-44B9-93FA-437D046A432E}"/>
                  </a:ext>
                </a:extLst>
              </xdr:cNvPr>
              <xdr:cNvSpPr/>
            </xdr:nvSpPr>
            <xdr:spPr>
              <a:xfrm>
                <a:off x="13877925" y="253365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Doanh số</a:t>
                </a:r>
                <a:endParaRPr lang="vi-VN" sz="1100"/>
              </a:p>
            </xdr:txBody>
          </xdr:sp>
        </xdr:grpSp>
      </xdr:grpSp>
      <xdr:sp macro="" textlink="">
        <xdr:nvSpPr>
          <xdr:cNvPr id="163" name="Rectangle 162" hidden="1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A5674A1-1A19-481F-BF06-A0B69D55EC58}"/>
              </a:ext>
            </a:extLst>
          </xdr:cNvPr>
          <xdr:cNvSpPr/>
        </xdr:nvSpPr>
        <xdr:spPr>
          <a:xfrm>
            <a:off x="13877924" y="2790825"/>
            <a:ext cx="1188720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Chia</a:t>
            </a:r>
            <a:r>
              <a:rPr lang="en-US" sz="1100" baseline="0"/>
              <a:t> doanh số</a:t>
            </a:r>
            <a:endParaRPr lang="vi-VN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32384</xdr:colOff>
      <xdr:row>0</xdr:row>
      <xdr:rowOff>91440</xdr:rowOff>
    </xdr:from>
    <xdr:to>
      <xdr:col>17</xdr:col>
      <xdr:colOff>158495</xdr:colOff>
      <xdr:row>1</xdr:row>
      <xdr:rowOff>320421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37789CFE-3845-40E9-8F49-9EF469BE90E3}"/>
            </a:ext>
          </a:extLst>
        </xdr:cNvPr>
        <xdr:cNvGrpSpPr/>
      </xdr:nvGrpSpPr>
      <xdr:grpSpPr>
        <a:xfrm>
          <a:off x="13195934" y="91440"/>
          <a:ext cx="830961" cy="667131"/>
          <a:chOff x="3261360" y="708660"/>
          <a:chExt cx="859536" cy="676656"/>
        </a:xfrm>
      </xdr:grpSpPr>
      <xdr:sp macro="[0]!ShowHideDatamenu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80CAD832-2159-4A3B-8EC2-5BAE76516186}"/>
              </a:ext>
            </a:extLst>
          </xdr:cNvPr>
          <xdr:cNvSpPr/>
        </xdr:nvSpPr>
        <xdr:spPr>
          <a:xfrm>
            <a:off x="3261360" y="708660"/>
            <a:ext cx="859536" cy="676656"/>
          </a:xfrm>
          <a:prstGeom prst="rect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6" name="Graphic 3" descr="Upward trend">
            <a:extLst>
              <a:ext uri="{FF2B5EF4-FFF2-40B4-BE49-F238E27FC236}">
                <a16:creationId xmlns:a16="http://schemas.microsoft.com/office/drawing/2014/main" id="{23A36972-5EBD-4743-AE5B-F0F611F7ADEF}"/>
              </a:ext>
            </a:extLst>
          </xdr:cNvPr>
          <xdr:cNvGrpSpPr/>
        </xdr:nvGrpSpPr>
        <xdr:grpSpPr>
          <a:xfrm>
            <a:off x="3496818" y="834390"/>
            <a:ext cx="388620" cy="388620"/>
            <a:chOff x="3496818" y="834390"/>
            <a:chExt cx="388620" cy="388620"/>
          </a:xfrm>
        </xdr:grpSpPr>
        <xdr:sp macro="[0]!ShowHideDatamenu" textlink="">
          <xdr:nvSpPr>
            <xdr:cNvPr id="107" name="Freeform: Shape 106">
              <a:extLst>
                <a:ext uri="{FF2B5EF4-FFF2-40B4-BE49-F238E27FC236}">
                  <a16:creationId xmlns:a16="http://schemas.microsoft.com/office/drawing/2014/main" id="{773C6309-A113-4DBB-8265-CC9FCF2B3581}"/>
                </a:ext>
              </a:extLst>
            </xdr:cNvPr>
            <xdr:cNvSpPr/>
          </xdr:nvSpPr>
          <xdr:spPr>
            <a:xfrm>
              <a:off x="3496818" y="834390"/>
              <a:ext cx="388620" cy="388620"/>
            </a:xfrm>
            <a:custGeom>
              <a:avLst/>
              <a:gdLst>
                <a:gd name="connsiteX0" fmla="*/ 34290 w 388620"/>
                <a:gd name="connsiteY0" fmla="*/ 0 h 388620"/>
                <a:gd name="connsiteX1" fmla="*/ 0 w 388620"/>
                <a:gd name="connsiteY1" fmla="*/ 0 h 388620"/>
                <a:gd name="connsiteX2" fmla="*/ 0 w 388620"/>
                <a:gd name="connsiteY2" fmla="*/ 388620 h 388620"/>
                <a:gd name="connsiteX3" fmla="*/ 388620 w 388620"/>
                <a:gd name="connsiteY3" fmla="*/ 388620 h 388620"/>
                <a:gd name="connsiteX4" fmla="*/ 388620 w 388620"/>
                <a:gd name="connsiteY4" fmla="*/ 354330 h 388620"/>
                <a:gd name="connsiteX5" fmla="*/ 34290 w 388620"/>
                <a:gd name="connsiteY5" fmla="*/ 354330 h 3886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388620" h="388620">
                  <a:moveTo>
                    <a:pt x="34290" y="0"/>
                  </a:moveTo>
                  <a:lnTo>
                    <a:pt x="0" y="0"/>
                  </a:lnTo>
                  <a:lnTo>
                    <a:pt x="0" y="388620"/>
                  </a:lnTo>
                  <a:lnTo>
                    <a:pt x="388620" y="388620"/>
                  </a:lnTo>
                  <a:lnTo>
                    <a:pt x="388620" y="354330"/>
                  </a:lnTo>
                  <a:lnTo>
                    <a:pt x="34290" y="35433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  <xdr:sp macro="[0]!ShowHideDatamenu" textlink="">
          <xdr:nvSpPr>
            <xdr:cNvPr id="108" name="Freeform: Shape 107">
              <a:extLst>
                <a:ext uri="{FF2B5EF4-FFF2-40B4-BE49-F238E27FC236}">
                  <a16:creationId xmlns:a16="http://schemas.microsoft.com/office/drawing/2014/main" id="{1BCF7F6F-13ED-4767-B954-9F636E381409}"/>
                </a:ext>
              </a:extLst>
            </xdr:cNvPr>
            <xdr:cNvSpPr/>
          </xdr:nvSpPr>
          <xdr:spPr>
            <a:xfrm>
              <a:off x="3553396" y="931545"/>
              <a:ext cx="332041" cy="194881"/>
            </a:xfrm>
            <a:custGeom>
              <a:avLst/>
              <a:gdLst>
                <a:gd name="connsiteX0" fmla="*/ 240602 w 332041"/>
                <a:gd name="connsiteY0" fmla="*/ 0 h 194881"/>
                <a:gd name="connsiteX1" fmla="*/ 274320 w 332041"/>
                <a:gd name="connsiteY1" fmla="*/ 33719 h 194881"/>
                <a:gd name="connsiteX2" fmla="*/ 229172 w 332041"/>
                <a:gd name="connsiteY2" fmla="*/ 78867 h 194881"/>
                <a:gd name="connsiteX3" fmla="*/ 194882 w 332041"/>
                <a:gd name="connsiteY3" fmla="*/ 44577 h 194881"/>
                <a:gd name="connsiteX4" fmla="*/ 137732 w 332041"/>
                <a:gd name="connsiteY4" fmla="*/ 101727 h 194881"/>
                <a:gd name="connsiteX5" fmla="*/ 103442 w 332041"/>
                <a:gd name="connsiteY5" fmla="*/ 67437 h 194881"/>
                <a:gd name="connsiteX6" fmla="*/ 0 w 332041"/>
                <a:gd name="connsiteY6" fmla="*/ 170879 h 194881"/>
                <a:gd name="connsiteX7" fmla="*/ 24003 w 332041"/>
                <a:gd name="connsiteY7" fmla="*/ 194881 h 194881"/>
                <a:gd name="connsiteX8" fmla="*/ 103442 w 332041"/>
                <a:gd name="connsiteY8" fmla="*/ 115443 h 194881"/>
                <a:gd name="connsiteX9" fmla="*/ 137732 w 332041"/>
                <a:gd name="connsiteY9" fmla="*/ 149733 h 194881"/>
                <a:gd name="connsiteX10" fmla="*/ 194882 w 332041"/>
                <a:gd name="connsiteY10" fmla="*/ 92583 h 194881"/>
                <a:gd name="connsiteX11" fmla="*/ 229172 w 332041"/>
                <a:gd name="connsiteY11" fmla="*/ 126873 h 194881"/>
                <a:gd name="connsiteX12" fmla="*/ 298323 w 332041"/>
                <a:gd name="connsiteY12" fmla="*/ 57721 h 194881"/>
                <a:gd name="connsiteX13" fmla="*/ 332042 w 332041"/>
                <a:gd name="connsiteY13" fmla="*/ 91440 h 194881"/>
                <a:gd name="connsiteX14" fmla="*/ 332042 w 332041"/>
                <a:gd name="connsiteY14" fmla="*/ 0 h 1948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332041" h="194881">
                  <a:moveTo>
                    <a:pt x="240602" y="0"/>
                  </a:moveTo>
                  <a:lnTo>
                    <a:pt x="274320" y="33719"/>
                  </a:lnTo>
                  <a:lnTo>
                    <a:pt x="229172" y="78867"/>
                  </a:lnTo>
                  <a:lnTo>
                    <a:pt x="194882" y="44577"/>
                  </a:lnTo>
                  <a:lnTo>
                    <a:pt x="137732" y="101727"/>
                  </a:lnTo>
                  <a:lnTo>
                    <a:pt x="103442" y="67437"/>
                  </a:lnTo>
                  <a:lnTo>
                    <a:pt x="0" y="170879"/>
                  </a:lnTo>
                  <a:lnTo>
                    <a:pt x="24003" y="194881"/>
                  </a:lnTo>
                  <a:lnTo>
                    <a:pt x="103442" y="115443"/>
                  </a:lnTo>
                  <a:lnTo>
                    <a:pt x="137732" y="149733"/>
                  </a:lnTo>
                  <a:lnTo>
                    <a:pt x="194882" y="92583"/>
                  </a:lnTo>
                  <a:lnTo>
                    <a:pt x="229172" y="126873"/>
                  </a:lnTo>
                  <a:lnTo>
                    <a:pt x="298323" y="57721"/>
                  </a:lnTo>
                  <a:lnTo>
                    <a:pt x="332042" y="91440"/>
                  </a:lnTo>
                  <a:lnTo>
                    <a:pt x="332042" y="0"/>
                  </a:lnTo>
                  <a:close/>
                </a:path>
              </a:pathLst>
            </a:custGeom>
            <a:solidFill>
              <a:srgbClr val="000000"/>
            </a:solidFill>
            <a:ln w="5457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vi-VN"/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22</xdr:col>
      <xdr:colOff>57150</xdr:colOff>
      <xdr:row>2</xdr:row>
      <xdr:rowOff>19050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C236B19F-E102-44BB-8EED-299CF59AE0A1}"/>
            </a:ext>
          </a:extLst>
        </xdr:cNvPr>
        <xdr:cNvSpPr/>
      </xdr:nvSpPr>
      <xdr:spPr>
        <a:xfrm>
          <a:off x="0" y="0"/>
          <a:ext cx="17468850" cy="895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>
              <a:solidFill>
                <a:schemeClr val="tx1"/>
              </a:solidFill>
            </a:rPr>
            <a:t>OPERATION SYSTEM</a:t>
          </a:r>
          <a:endParaRPr lang="en-US" sz="2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28574</xdr:colOff>
      <xdr:row>0</xdr:row>
      <xdr:rowOff>76200</xdr:rowOff>
    </xdr:from>
    <xdr:to>
      <xdr:col>1</xdr:col>
      <xdr:colOff>512444</xdr:colOff>
      <xdr:row>1</xdr:row>
      <xdr:rowOff>375285</xdr:rowOff>
    </xdr:to>
    <xdr:grpSp>
      <xdr:nvGrpSpPr>
        <xdr:cNvPr id="91" name="Graphic 37" descr="Home">
          <a:extLst>
            <a:ext uri="{FF2B5EF4-FFF2-40B4-BE49-F238E27FC236}">
              <a16:creationId xmlns:a16="http://schemas.microsoft.com/office/drawing/2014/main" id="{0FDE9475-27C6-4FF0-B455-3753D7F66E9C}"/>
            </a:ext>
          </a:extLst>
        </xdr:cNvPr>
        <xdr:cNvGrpSpPr/>
      </xdr:nvGrpSpPr>
      <xdr:grpSpPr>
        <a:xfrm>
          <a:off x="28574" y="76200"/>
          <a:ext cx="731520" cy="737235"/>
          <a:chOff x="57150" y="628650"/>
          <a:chExt cx="731520" cy="737235"/>
        </a:xfrm>
      </xdr:grpSpPr>
      <xdr:sp macro="" textlink="">
        <xdr:nvSpPr>
          <xdr:cNvPr id="94" name="Freeform: Shape 93">
            <a:extLst>
              <a:ext uri="{FF2B5EF4-FFF2-40B4-BE49-F238E27FC236}">
                <a16:creationId xmlns:a16="http://schemas.microsoft.com/office/drawing/2014/main" id="{91E6C7D2-F4BC-4750-B048-E23F20E903F6}"/>
              </a:ext>
            </a:extLst>
          </xdr:cNvPr>
          <xdr:cNvSpPr/>
        </xdr:nvSpPr>
        <xdr:spPr>
          <a:xfrm>
            <a:off x="102870" y="720804"/>
            <a:ext cx="640080" cy="336363"/>
          </a:xfrm>
          <a:custGeom>
            <a:avLst/>
            <a:gdLst>
              <a:gd name="connsiteX0" fmla="*/ 320040 w 640080"/>
              <a:gd name="connsiteY0" fmla="*/ 0 h 336363"/>
              <a:gd name="connsiteX1" fmla="*/ 320040 w 640080"/>
              <a:gd name="connsiteY1" fmla="*/ 0 h 336363"/>
              <a:gd name="connsiteX2" fmla="*/ 0 w 640080"/>
              <a:gd name="connsiteY2" fmla="*/ 307181 h 336363"/>
              <a:gd name="connsiteX3" fmla="*/ 34290 w 640080"/>
              <a:gd name="connsiteY3" fmla="*/ 336363 h 336363"/>
              <a:gd name="connsiteX4" fmla="*/ 320040 w 640080"/>
              <a:gd name="connsiteY4" fmla="*/ 62972 h 336363"/>
              <a:gd name="connsiteX5" fmla="*/ 320040 w 640080"/>
              <a:gd name="connsiteY5" fmla="*/ 62972 h 336363"/>
              <a:gd name="connsiteX6" fmla="*/ 605790 w 640080"/>
              <a:gd name="connsiteY6" fmla="*/ 336363 h 336363"/>
              <a:gd name="connsiteX7" fmla="*/ 640080 w 640080"/>
              <a:gd name="connsiteY7" fmla="*/ 307181 h 3363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640080" h="336363">
                <a:moveTo>
                  <a:pt x="320040" y="0"/>
                </a:moveTo>
                <a:lnTo>
                  <a:pt x="320040" y="0"/>
                </a:lnTo>
                <a:lnTo>
                  <a:pt x="0" y="307181"/>
                </a:lnTo>
                <a:lnTo>
                  <a:pt x="34290" y="336363"/>
                </a:lnTo>
                <a:lnTo>
                  <a:pt x="320040" y="62972"/>
                </a:lnTo>
                <a:lnTo>
                  <a:pt x="320040" y="62972"/>
                </a:lnTo>
                <a:lnTo>
                  <a:pt x="605790" y="336363"/>
                </a:lnTo>
                <a:lnTo>
                  <a:pt x="640080" y="307181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  <xdr:sp macro="" textlink="">
        <xdr:nvSpPr>
          <xdr:cNvPr id="95" name="Freeform: Shape 9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6896392-31E2-49DE-B2BB-A0E8DB8316D8}"/>
              </a:ext>
            </a:extLst>
          </xdr:cNvPr>
          <xdr:cNvSpPr/>
        </xdr:nvSpPr>
        <xdr:spPr>
          <a:xfrm>
            <a:off x="194310" y="826781"/>
            <a:ext cx="457200" cy="446948"/>
          </a:xfrm>
          <a:custGeom>
            <a:avLst/>
            <a:gdLst>
              <a:gd name="connsiteX0" fmla="*/ 0 w 457200"/>
              <a:gd name="connsiteY0" fmla="*/ 218867 h 446948"/>
              <a:gd name="connsiteX1" fmla="*/ 0 w 457200"/>
              <a:gd name="connsiteY1" fmla="*/ 446949 h 446948"/>
              <a:gd name="connsiteX2" fmla="*/ 182880 w 457200"/>
              <a:gd name="connsiteY2" fmla="*/ 446949 h 446948"/>
              <a:gd name="connsiteX3" fmla="*/ 182880 w 457200"/>
              <a:gd name="connsiteY3" fmla="*/ 254960 h 446948"/>
              <a:gd name="connsiteX4" fmla="*/ 274320 w 457200"/>
              <a:gd name="connsiteY4" fmla="*/ 254960 h 446948"/>
              <a:gd name="connsiteX5" fmla="*/ 274320 w 457200"/>
              <a:gd name="connsiteY5" fmla="*/ 446949 h 446948"/>
              <a:gd name="connsiteX6" fmla="*/ 457200 w 457200"/>
              <a:gd name="connsiteY6" fmla="*/ 446949 h 446948"/>
              <a:gd name="connsiteX7" fmla="*/ 457200 w 457200"/>
              <a:gd name="connsiteY7" fmla="*/ 218867 h 446948"/>
              <a:gd name="connsiteX8" fmla="*/ 228600 w 457200"/>
              <a:gd name="connsiteY8" fmla="*/ 0 h 446948"/>
              <a:gd name="connsiteX9" fmla="*/ 0 w 457200"/>
              <a:gd name="connsiteY9" fmla="*/ 218867 h 4469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57200" h="446948">
                <a:moveTo>
                  <a:pt x="0" y="218867"/>
                </a:moveTo>
                <a:lnTo>
                  <a:pt x="0" y="446949"/>
                </a:lnTo>
                <a:lnTo>
                  <a:pt x="182880" y="446949"/>
                </a:lnTo>
                <a:lnTo>
                  <a:pt x="182880" y="254960"/>
                </a:lnTo>
                <a:lnTo>
                  <a:pt x="274320" y="254960"/>
                </a:lnTo>
                <a:lnTo>
                  <a:pt x="274320" y="446949"/>
                </a:lnTo>
                <a:lnTo>
                  <a:pt x="457200" y="446949"/>
                </a:lnTo>
                <a:lnTo>
                  <a:pt x="457200" y="218867"/>
                </a:lnTo>
                <a:lnTo>
                  <a:pt x="228600" y="0"/>
                </a:lnTo>
                <a:lnTo>
                  <a:pt x="0" y="218867"/>
                </a:lnTo>
                <a:close/>
              </a:path>
            </a:pathLst>
          </a:custGeom>
          <a:solidFill>
            <a:srgbClr val="000000"/>
          </a:solidFill>
          <a:ln w="7541" cap="flat">
            <a:noFill/>
            <a:prstDash val="solid"/>
            <a:miter/>
          </a:ln>
        </xdr:spPr>
        <xdr:txBody>
          <a:bodyPr rtlCol="0" anchor="ctr"/>
          <a:lstStyle/>
          <a:p>
            <a:endParaRPr lang="vi-VN"/>
          </a:p>
        </xdr:txBody>
      </xdr:sp>
    </xdr:grpSp>
    <xdr:clientData/>
  </xdr:twoCellAnchor>
  <xdr:twoCellAnchor>
    <xdr:from>
      <xdr:col>17</xdr:col>
      <xdr:colOff>476250</xdr:colOff>
      <xdr:row>1</xdr:row>
      <xdr:rowOff>428625</xdr:rowOff>
    </xdr:from>
    <xdr:to>
      <xdr:col>19</xdr:col>
      <xdr:colOff>264795</xdr:colOff>
      <xdr:row>7</xdr:row>
      <xdr:rowOff>95251</xdr:rowOff>
    </xdr:to>
    <xdr:grpSp>
      <xdr:nvGrpSpPr>
        <xdr:cNvPr id="109" name="Daotaogr" hidden="1">
          <a:extLst>
            <a:ext uri="{FF2B5EF4-FFF2-40B4-BE49-F238E27FC236}">
              <a16:creationId xmlns:a16="http://schemas.microsoft.com/office/drawing/2014/main" id="{577B3960-B7A4-43EA-A84E-CD85FBF25505}"/>
            </a:ext>
          </a:extLst>
        </xdr:cNvPr>
        <xdr:cNvGrpSpPr/>
      </xdr:nvGrpSpPr>
      <xdr:grpSpPr>
        <a:xfrm>
          <a:off x="14344650" y="866775"/>
          <a:ext cx="1188720" cy="1057276"/>
          <a:chOff x="12639675" y="923925"/>
          <a:chExt cx="751205" cy="1057276"/>
        </a:xfrm>
      </xdr:grpSpPr>
      <xdr:sp macro="" textlink="">
        <xdr:nvSpPr>
          <xdr:cNvPr id="110" name="Rectangle 109" hidden="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D697A8D-5C84-4FAD-804D-C452F5639DDE}"/>
              </a:ext>
            </a:extLst>
          </xdr:cNvPr>
          <xdr:cNvSpPr/>
        </xdr:nvSpPr>
        <xdr:spPr>
          <a:xfrm>
            <a:off x="12639675" y="9239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Đánh</a:t>
            </a:r>
            <a:r>
              <a:rPr lang="en-US" sz="1100" baseline="0"/>
              <a:t> giá nhân sự</a:t>
            </a:r>
            <a:endParaRPr lang="en-US" sz="1100"/>
          </a:p>
        </xdr:txBody>
      </xdr:sp>
      <xdr:sp macro="" textlink="">
        <xdr:nvSpPr>
          <xdr:cNvPr id="111" name="Rectangle 110" hidden="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458689A-1283-432C-934E-CDFE92102463}"/>
              </a:ext>
            </a:extLst>
          </xdr:cNvPr>
          <xdr:cNvSpPr/>
        </xdr:nvSpPr>
        <xdr:spPr>
          <a:xfrm>
            <a:off x="12639675" y="11906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/>
              <a:t>Danh sách</a:t>
            </a:r>
            <a:r>
              <a:rPr lang="en-US" sz="1000" baseline="0"/>
              <a:t> khóa học</a:t>
            </a:r>
            <a:endParaRPr lang="vi-VN" sz="1000"/>
          </a:p>
        </xdr:txBody>
      </xdr:sp>
      <xdr:sp macro="" textlink="">
        <xdr:nvSpPr>
          <xdr:cNvPr id="112" name="Rectangle 111" hidden="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B3FE2E7-0123-41E7-87ED-5E9934CEC132}"/>
              </a:ext>
            </a:extLst>
          </xdr:cNvPr>
          <xdr:cNvSpPr/>
        </xdr:nvSpPr>
        <xdr:spPr>
          <a:xfrm>
            <a:off x="12639675" y="14573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Nhật</a:t>
            </a:r>
            <a:r>
              <a:rPr lang="en-US" sz="1100" baseline="0"/>
              <a:t> ký đào tạo</a:t>
            </a:r>
            <a:endParaRPr lang="vi-VN" sz="1100"/>
          </a:p>
        </xdr:txBody>
      </xdr:sp>
      <xdr:sp macro="" textlink="">
        <xdr:nvSpPr>
          <xdr:cNvPr id="113" name="Rectangle 112" hidden="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3E70421-8E0A-44FE-8C8C-A16A8040533F}"/>
              </a:ext>
            </a:extLst>
          </xdr:cNvPr>
          <xdr:cNvSpPr/>
        </xdr:nvSpPr>
        <xdr:spPr>
          <a:xfrm>
            <a:off x="12639675" y="1724025"/>
            <a:ext cx="751205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Thông</a:t>
            </a:r>
            <a:r>
              <a:rPr lang="en-US" sz="1100" baseline="0"/>
              <a:t> tin nhân sự</a:t>
            </a:r>
            <a:endParaRPr lang="vi-VN" sz="1100"/>
          </a:p>
        </xdr:txBody>
      </xdr:sp>
    </xdr:grpSp>
    <xdr:clientData/>
  </xdr:twoCellAnchor>
  <xdr:twoCellAnchor editAs="oneCell">
    <xdr:from>
      <xdr:col>14</xdr:col>
      <xdr:colOff>95250</xdr:colOff>
      <xdr:row>1</xdr:row>
      <xdr:rowOff>428625</xdr:rowOff>
    </xdr:from>
    <xdr:to>
      <xdr:col>15</xdr:col>
      <xdr:colOff>398145</xdr:colOff>
      <xdr:row>3</xdr:row>
      <xdr:rowOff>57151</xdr:rowOff>
    </xdr:to>
    <xdr:sp macro="" textlink="">
      <xdr:nvSpPr>
        <xdr:cNvPr id="114" name="Nhansug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13E585-A8C0-4ED2-AB96-F15B66EFD0B9}"/>
            </a:ext>
          </a:extLst>
        </xdr:cNvPr>
        <xdr:cNvSpPr/>
      </xdr:nvSpPr>
      <xdr:spPr>
        <a:xfrm>
          <a:off x="1262062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twoCellAnchor>
  <xdr:twoCellAnchor editAs="oneCell">
    <xdr:from>
      <xdr:col>19</xdr:col>
      <xdr:colOff>295275</xdr:colOff>
      <xdr:row>1</xdr:row>
      <xdr:rowOff>428625</xdr:rowOff>
    </xdr:from>
    <xdr:to>
      <xdr:col>20</xdr:col>
      <xdr:colOff>750570</xdr:colOff>
      <xdr:row>3</xdr:row>
      <xdr:rowOff>57151</xdr:rowOff>
    </xdr:to>
    <xdr:sp macro="" textlink="">
      <xdr:nvSpPr>
        <xdr:cNvPr id="115" name="Hanghoag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D7E580-D570-4A6C-9639-6FBFEB8DFBB0}"/>
            </a:ext>
          </a:extLst>
        </xdr:cNvPr>
        <xdr:cNvSpPr/>
      </xdr:nvSpPr>
      <xdr:spPr>
        <a:xfrm>
          <a:off x="16297275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twoCellAnchor>
  <xdr:twoCellAnchor editAs="oneCell">
    <xdr:from>
      <xdr:col>15</xdr:col>
      <xdr:colOff>685799</xdr:colOff>
      <xdr:row>1</xdr:row>
      <xdr:rowOff>428625</xdr:rowOff>
    </xdr:from>
    <xdr:to>
      <xdr:col>17</xdr:col>
      <xdr:colOff>483869</xdr:colOff>
      <xdr:row>17</xdr:row>
      <xdr:rowOff>28576</xdr:rowOff>
    </xdr:to>
    <xdr:grpSp>
      <xdr:nvGrpSpPr>
        <xdr:cNvPr id="116" name="Datagrr" hidden="1">
          <a:extLst>
            <a:ext uri="{FF2B5EF4-FFF2-40B4-BE49-F238E27FC236}">
              <a16:creationId xmlns:a16="http://schemas.microsoft.com/office/drawing/2014/main" id="{B63FD523-0DB8-4C11-A9CE-8B7C45748367}"/>
            </a:ext>
          </a:extLst>
        </xdr:cNvPr>
        <xdr:cNvGrpSpPr/>
      </xdr:nvGrpSpPr>
      <xdr:grpSpPr>
        <a:xfrm>
          <a:off x="13163549" y="866775"/>
          <a:ext cx="1188720" cy="2895601"/>
          <a:chOff x="13877924" y="942975"/>
          <a:chExt cx="1188720" cy="2895601"/>
        </a:xfrm>
      </xdr:grpSpPr>
      <xdr:grpSp>
        <xdr:nvGrpSpPr>
          <xdr:cNvPr id="117" name="Datagr" hidden="1">
            <a:extLst>
              <a:ext uri="{FF2B5EF4-FFF2-40B4-BE49-F238E27FC236}">
                <a16:creationId xmlns:a16="http://schemas.microsoft.com/office/drawing/2014/main" id="{87C5563B-DA05-4FBA-80D1-BD7700F0DE23}"/>
              </a:ext>
            </a:extLst>
          </xdr:cNvPr>
          <xdr:cNvGrpSpPr/>
        </xdr:nvGrpSpPr>
        <xdr:grpSpPr>
          <a:xfrm>
            <a:off x="13877924" y="942975"/>
            <a:ext cx="1188720" cy="2895601"/>
            <a:chOff x="13877925" y="942975"/>
            <a:chExt cx="866775" cy="2895601"/>
          </a:xfrm>
        </xdr:grpSpPr>
        <xdr:sp macro="" textlink="">
          <xdr:nvSpPr>
            <xdr:cNvPr id="119" name="Rectangle 118" hidden="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F6AF7281-090E-4D14-A0FC-08A82847EE1A}"/>
                </a:ext>
              </a:extLst>
            </xdr:cNvPr>
            <xdr:cNvSpPr/>
          </xdr:nvSpPr>
          <xdr:spPr>
            <a:xfrm>
              <a:off x="13877925" y="3581400"/>
              <a:ext cx="866775" cy="257176"/>
            </a:xfrm>
            <a:prstGeom prst="rect">
              <a:avLst/>
            </a:prstGeom>
            <a:solidFill>
              <a:schemeClr val="accent1">
                <a:alpha val="90000"/>
              </a:schemeClr>
            </a:solidFill>
            <a:ln w="31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Cập</a:t>
              </a:r>
              <a:r>
                <a:rPr lang="en-US" sz="1100" baseline="0"/>
                <a:t> nhật chi tiết</a:t>
              </a:r>
              <a:endParaRPr lang="vi-VN" sz="1100"/>
            </a:p>
          </xdr:txBody>
        </xdr:sp>
        <xdr:grpSp>
          <xdr:nvGrpSpPr>
            <xdr:cNvPr id="120" name="Group 119" hidden="1">
              <a:extLst>
                <a:ext uri="{FF2B5EF4-FFF2-40B4-BE49-F238E27FC236}">
                  <a16:creationId xmlns:a16="http://schemas.microsoft.com/office/drawing/2014/main" id="{C8E04E86-3211-4CAE-9C08-D2CCAD11D852}"/>
                </a:ext>
              </a:extLst>
            </xdr:cNvPr>
            <xdr:cNvGrpSpPr/>
          </xdr:nvGrpSpPr>
          <xdr:grpSpPr>
            <a:xfrm>
              <a:off x="13877925" y="942975"/>
              <a:ext cx="866775" cy="2628901"/>
              <a:chOff x="13877925" y="942975"/>
              <a:chExt cx="866775" cy="2628901"/>
            </a:xfrm>
          </xdr:grpSpPr>
          <xdr:grpSp>
            <xdr:nvGrpSpPr>
              <xdr:cNvPr id="121" name="Data_gr" hidden="1">
                <a:extLst>
                  <a:ext uri="{FF2B5EF4-FFF2-40B4-BE49-F238E27FC236}">
                    <a16:creationId xmlns:a16="http://schemas.microsoft.com/office/drawing/2014/main" id="{77A2A5F3-C0C5-4CCE-B418-D2AEFE026E2A}"/>
                  </a:ext>
                </a:extLst>
              </xdr:cNvPr>
              <xdr:cNvGrpSpPr/>
            </xdr:nvGrpSpPr>
            <xdr:grpSpPr>
              <a:xfrm>
                <a:off x="13877925" y="942975"/>
                <a:ext cx="866775" cy="1581151"/>
                <a:chOff x="12639675" y="923925"/>
                <a:chExt cx="866775" cy="1581151"/>
              </a:xfrm>
            </xdr:grpSpPr>
            <xdr:sp macro="" textlink="">
              <xdr:nvSpPr>
                <xdr:cNvPr id="125" name="Rectangle 124" hidden="1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id="{83E003A7-3FEB-4EBC-AC88-F74EEDF6F15E}"/>
                    </a:ext>
                  </a:extLst>
                </xdr:cNvPr>
                <xdr:cNvSpPr/>
              </xdr:nvSpPr>
              <xdr:spPr>
                <a:xfrm>
                  <a:off x="12639675" y="9239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HDBL</a:t>
                  </a:r>
                </a:p>
              </xdr:txBody>
            </xdr:sp>
            <xdr:sp macro="" textlink="">
              <xdr:nvSpPr>
                <xdr:cNvPr id="126" name="Rectangle 125" hidden="1">
                  <a:hlinkClick xmlns:r="http://schemas.openxmlformats.org/officeDocument/2006/relationships" r:id="rId9"/>
                  <a:extLst>
                    <a:ext uri="{FF2B5EF4-FFF2-40B4-BE49-F238E27FC236}">
                      <a16:creationId xmlns:a16="http://schemas.microsoft.com/office/drawing/2014/main" id="{D2B1D141-85E0-4608-80AE-409D6BB6149D}"/>
                    </a:ext>
                  </a:extLst>
                </xdr:cNvPr>
                <xdr:cNvSpPr/>
              </xdr:nvSpPr>
              <xdr:spPr>
                <a:xfrm>
                  <a:off x="12639675" y="11906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000"/>
                    <a:t>HDBL Chi tiết</a:t>
                  </a:r>
                  <a:endParaRPr lang="vi-VN" sz="1000"/>
                </a:p>
              </xdr:txBody>
            </xdr:sp>
            <xdr:sp macro="" textlink="">
              <xdr:nvSpPr>
                <xdr:cNvPr id="127" name="Rectangle 126" hidden="1">
                  <a:hlinkClick xmlns:r="http://schemas.openxmlformats.org/officeDocument/2006/relationships" r:id="rId10"/>
                  <a:extLst>
                    <a:ext uri="{FF2B5EF4-FFF2-40B4-BE49-F238E27FC236}">
                      <a16:creationId xmlns:a16="http://schemas.microsoft.com/office/drawing/2014/main" id="{7271AF2B-0152-4ACC-9770-BA61F5F502B0}"/>
                    </a:ext>
                  </a:extLst>
                </xdr:cNvPr>
                <xdr:cNvSpPr/>
              </xdr:nvSpPr>
              <xdr:spPr>
                <a:xfrm>
                  <a:off x="12639675" y="14573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pivot</a:t>
                  </a:r>
                  <a:endParaRPr lang="vi-VN" sz="1100"/>
                </a:p>
              </xdr:txBody>
            </xdr:sp>
            <xdr:sp macro="" textlink="">
              <xdr:nvSpPr>
                <xdr:cNvPr id="128" name="Rectangle 127" hidden="1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66162BC8-8BB3-4CA3-AD4B-2B7DC69F744A}"/>
                    </a:ext>
                  </a:extLst>
                </xdr:cNvPr>
                <xdr:cNvSpPr/>
              </xdr:nvSpPr>
              <xdr:spPr>
                <a:xfrm>
                  <a:off x="12639675" y="1724025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Data</a:t>
                  </a:r>
                  <a:r>
                    <a:rPr lang="en-US" sz="1100" baseline="0"/>
                    <a:t> VBA</a:t>
                  </a:r>
                  <a:endParaRPr lang="vi-VN" sz="1100"/>
                </a:p>
              </xdr:txBody>
            </xdr:sp>
            <xdr:sp macro="" textlink="">
              <xdr:nvSpPr>
                <xdr:cNvPr id="129" name="Rectangle 128" hidden="1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AB6FB5B3-D84C-4DA6-BC8E-A15BAEA62496}"/>
                    </a:ext>
                  </a:extLst>
                </xdr:cNvPr>
                <xdr:cNvSpPr/>
              </xdr:nvSpPr>
              <xdr:spPr>
                <a:xfrm>
                  <a:off x="12639675" y="22479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TN</a:t>
                  </a:r>
                  <a:endParaRPr lang="vi-VN" sz="1100"/>
                </a:p>
              </xdr:txBody>
            </xdr:sp>
            <xdr:sp macro="" textlink="">
              <xdr:nvSpPr>
                <xdr:cNvPr id="130" name="Rectangle 129" hidden="1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id="{8DE40EC6-7F64-4B32-92B5-A314741FF00A}"/>
                    </a:ext>
                  </a:extLst>
                </xdr:cNvPr>
                <xdr:cNvSpPr/>
              </xdr:nvSpPr>
              <xdr:spPr>
                <a:xfrm>
                  <a:off x="12639675" y="1981200"/>
                  <a:ext cx="866775" cy="257176"/>
                </a:xfrm>
                <a:prstGeom prst="rect">
                  <a:avLst/>
                </a:prstGeom>
                <a:solidFill>
                  <a:schemeClr val="accent1">
                    <a:alpha val="90000"/>
                  </a:schemeClr>
                </a:solidFill>
                <a:ln w="317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100"/>
                    <a:t>Bor</a:t>
                  </a:r>
                  <a:r>
                    <a:rPr lang="en-US" sz="1100" baseline="0"/>
                    <a:t> CSKH</a:t>
                  </a:r>
                  <a:endParaRPr lang="vi-VN" sz="1100"/>
                </a:p>
              </xdr:txBody>
            </xdr:sp>
          </xdr:grpSp>
          <xdr:sp macro="" textlink="">
            <xdr:nvSpPr>
              <xdr:cNvPr id="122" name="Rectangle 121" hidden="1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B835FD2B-2E47-47E9-AECB-7468953214DE}"/>
                  </a:ext>
                </a:extLst>
              </xdr:cNvPr>
              <xdr:cNvSpPr/>
            </xdr:nvSpPr>
            <xdr:spPr>
              <a:xfrm>
                <a:off x="13877925" y="33147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BCC</a:t>
                </a:r>
                <a:endParaRPr lang="vi-VN" sz="1100"/>
              </a:p>
            </xdr:txBody>
          </xdr:sp>
          <xdr:sp macro="" textlink="">
            <xdr:nvSpPr>
              <xdr:cNvPr id="123" name="Rectangle 122" hidden="1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955334A6-88E8-4350-B834-007EDDD27587}"/>
                  </a:ext>
                </a:extLst>
              </xdr:cNvPr>
              <xdr:cNvSpPr/>
            </xdr:nvSpPr>
            <xdr:spPr>
              <a:xfrm>
                <a:off x="13877925" y="304800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Tầng</a:t>
                </a:r>
                <a:r>
                  <a:rPr lang="en-US" sz="1100" baseline="0"/>
                  <a:t> bán hàng</a:t>
                </a:r>
                <a:endParaRPr lang="vi-VN" sz="1100"/>
              </a:p>
            </xdr:txBody>
          </xdr:sp>
          <xdr:sp macro="" textlink="">
            <xdr:nvSpPr>
              <xdr:cNvPr id="124" name="Rectangle 123" hidden="1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73729F86-C724-426E-A99C-16618C91E04A}"/>
                  </a:ext>
                </a:extLst>
              </xdr:cNvPr>
              <xdr:cNvSpPr/>
            </xdr:nvSpPr>
            <xdr:spPr>
              <a:xfrm>
                <a:off x="13877925" y="2533650"/>
                <a:ext cx="866775" cy="257176"/>
              </a:xfrm>
              <a:prstGeom prst="rect">
                <a:avLst/>
              </a:prstGeom>
              <a:solidFill>
                <a:schemeClr val="accent1">
                  <a:alpha val="90000"/>
                </a:schemeClr>
              </a:solidFill>
              <a:ln w="31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Doanh số</a:t>
                </a:r>
                <a:endParaRPr lang="vi-VN" sz="1100"/>
              </a:p>
            </xdr:txBody>
          </xdr:sp>
        </xdr:grpSp>
      </xdr:grpSp>
      <xdr:sp macro="" textlink="">
        <xdr:nvSpPr>
          <xdr:cNvPr id="118" name="Rectangle 117" hidden="1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E93B4875-D02F-449D-85E7-6628D6D8A502}"/>
              </a:ext>
            </a:extLst>
          </xdr:cNvPr>
          <xdr:cNvSpPr/>
        </xdr:nvSpPr>
        <xdr:spPr>
          <a:xfrm>
            <a:off x="13877924" y="2790825"/>
            <a:ext cx="1188720" cy="257176"/>
          </a:xfrm>
          <a:prstGeom prst="rect">
            <a:avLst/>
          </a:prstGeom>
          <a:solidFill>
            <a:schemeClr val="accent1">
              <a:alpha val="9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Chia</a:t>
            </a:r>
            <a:r>
              <a:rPr lang="en-US" sz="1100" baseline="0"/>
              <a:t> doanh số</a:t>
            </a:r>
            <a:endParaRPr lang="vi-VN" sz="1100"/>
          </a:p>
        </xdr:txBody>
      </xdr:sp>
    </xdr:grpSp>
    <xdr:clientData/>
  </xdr:twoCellAnchor>
  <xdr:oneCellAnchor>
    <xdr:from>
      <xdr:col>22</xdr:col>
      <xdr:colOff>95250</xdr:colOff>
      <xdr:row>1</xdr:row>
      <xdr:rowOff>428625</xdr:rowOff>
    </xdr:from>
    <xdr:ext cx="1188720" cy="257176"/>
    <xdr:sp macro="" textlink="">
      <xdr:nvSpPr>
        <xdr:cNvPr id="56" name="Nhansug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51EAFB-5C36-4645-9C05-8B63654D9F9C}"/>
            </a:ext>
          </a:extLst>
        </xdr:cNvPr>
        <xdr:cNvSpPr/>
      </xdr:nvSpPr>
      <xdr:spPr>
        <a:xfrm>
          <a:off x="11734800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Thông</a:t>
          </a:r>
          <a:r>
            <a:rPr lang="en-US" sz="1050" baseline="0"/>
            <a:t> tin nhân sự</a:t>
          </a:r>
          <a:endParaRPr lang="en-US" sz="1050"/>
        </a:p>
      </xdr:txBody>
    </xdr:sp>
    <xdr:clientData/>
  </xdr:oneCellAnchor>
  <xdr:oneCellAnchor>
    <xdr:from>
      <xdr:col>23</xdr:col>
      <xdr:colOff>0</xdr:colOff>
      <xdr:row>1</xdr:row>
      <xdr:rowOff>428625</xdr:rowOff>
    </xdr:from>
    <xdr:ext cx="1188720" cy="257176"/>
    <xdr:sp macro="" textlink="">
      <xdr:nvSpPr>
        <xdr:cNvPr id="57" name="Hanghoag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24FE16C-E313-467A-B8A1-0D5A55E5ABDD}"/>
            </a:ext>
          </a:extLst>
        </xdr:cNvPr>
        <xdr:cNvSpPr/>
      </xdr:nvSpPr>
      <xdr:spPr>
        <a:xfrm>
          <a:off x="15563850" y="866775"/>
          <a:ext cx="1188720" cy="257176"/>
        </a:xfrm>
        <a:prstGeom prst="rect">
          <a:avLst/>
        </a:prstGeom>
        <a:solidFill>
          <a:schemeClr val="accent1">
            <a:alpha val="9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/>
            <a:t>Kiểm</a:t>
          </a:r>
          <a:r>
            <a:rPr lang="en-US" sz="1050" baseline="0"/>
            <a:t> kê</a:t>
          </a:r>
          <a:endParaRPr lang="en-US" sz="105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P\Desktop\D&#7921;%20&#225;n%20x&#226;y%20d&#7921;ng%20h&#7879;%20th&#7889;ng%20v&#7853;n%20h&#224;nh\Vehicle_Expense_Tracker_P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Expense Tracker"/>
      <sheetName val="Vehicle List"/>
      <sheetName val="Expenses List"/>
      <sheetName val="Fuel Log"/>
      <sheetName val="Reminders"/>
      <sheetName val="Meter Tracking"/>
    </sheetNames>
    <sheetDataSet>
      <sheetData sheetId="0"/>
      <sheetData sheetId="1">
        <row r="3">
          <cell r="A3" t="str">
            <v>Name</v>
          </cell>
        </row>
        <row r="4">
          <cell r="A4" t="str">
            <v>Car 1</v>
          </cell>
        </row>
        <row r="5">
          <cell r="A5" t="str">
            <v>Car 2</v>
          </cell>
        </row>
        <row r="6">
          <cell r="A6" t="str">
            <v>Car 3</v>
          </cell>
        </row>
        <row r="7">
          <cell r="A7" t="str">
            <v>Car 4</v>
          </cell>
        </row>
        <row r="8">
          <cell r="A8" t="str">
            <v>Car 5</v>
          </cell>
        </row>
        <row r="9">
          <cell r="A9" t="str">
            <v>Car 6</v>
          </cell>
        </row>
        <row r="10">
          <cell r="A10" t="str">
            <v>Car 7</v>
          </cell>
        </row>
      </sheetData>
      <sheetData sheetId="2"/>
      <sheetData sheetId="3"/>
      <sheetData sheetId="4"/>
      <sheetData sheetId="5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indows User" refreshedDate="44462.522101504626" createdVersion="5" refreshedVersion="7" minRefreshableVersion="3" recordCount="0" supportSubquery="1" supportAdvancedDrill="1" xr:uid="{177F1271-0227-4F3C-850C-846F19EBBB0B}">
  <cacheSource type="external" connectionId="3"/>
  <cacheFields count="3">
    <cacheField name="[HDBL_NTL_Chi_tiết].[KẾT CẤU].[KẾT CẤU]" caption="KẾT CẤU" numFmtId="0" hierarchy="30" level="1">
      <sharedItems count="10">
        <s v="Áo Bra"/>
        <s v="Áo khoác chống nắng"/>
        <s v="Áo T-Shirt"/>
        <s v="Ba lô"/>
        <s v="Chống nắng"/>
        <s v="Đồ chơi nhồi bông"/>
        <s v="Giày thể thao"/>
        <s v="Kính phân cực"/>
        <s v="Quần Jeans"/>
        <s v="Quần Shorts"/>
      </sharedItems>
    </cacheField>
    <cacheField name="[Measures].[Sum of Doanh số]" caption="Sum of Doanh số" numFmtId="0" hierarchy="44" level="32767"/>
    <cacheField name="[Measures].[Sum of Số lượng]" caption="Sum of Số lượng" numFmtId="0" hierarchy="45" level="32767"/>
  </cacheFields>
  <cacheHierarchies count="46">
    <cacheHierarchy uniqueName="[HDBL].[CHI NHÁNH]" caption="CHI NHÁNH" attribute="1" defaultMemberUniqueName="[HDBL].[CHI NHÁNH].[All]" allUniqueName="[HDBL].[CHI NHÁNH].[All]" dimensionUniqueName="[HDBL]" displayFolder="" count="0" memberValueDatatype="130" unbalanced="0"/>
    <cacheHierarchy uniqueName="[HDBL].[NGÀY]" caption="NGÀY" attribute="1" time="1" defaultMemberUniqueName="[HDBL].[NGÀY].[All]" allUniqueName="[HDBL].[NGÀY].[All]" dimensionUniqueName="[HDBL]" displayFolder="" count="0" memberValueDatatype="7" unbalanced="0"/>
    <cacheHierarchy uniqueName="[HDBL].[SỐ CT]" caption="SỐ CT" attribute="1" defaultMemberUniqueName="[HDBL].[SỐ CT].[All]" allUniqueName="[HDBL].[SỐ CT].[All]" dimensionUniqueName="[HDBL]" displayFolder="" count="0" memberValueDatatype="130" unbalanced="0"/>
    <cacheHierarchy uniqueName="[HDBL].[MÃ KH 2]" caption="MÃ KH 2" attribute="1" defaultMemberUniqueName="[HDBL].[MÃ KH 2].[All]" allUniqueName="[HDBL].[MÃ KH 2].[All]" dimensionUniqueName="[HDBL]" displayFolder="" count="0" memberValueDatatype="130" unbalanced="0"/>
    <cacheHierarchy uniqueName="[HDBL].[TÊN KH]" caption="TÊN KH" attribute="1" defaultMemberUniqueName="[HDBL].[TÊN KH].[All]" allUniqueName="[HDBL].[TÊN KH].[All]" dimensionUniqueName="[HDBL]" displayFolder="" count="0" memberValueDatatype="130" unbalanced="0"/>
    <cacheHierarchy uniqueName="[HDBL].[SỐ LƯỢNG]" caption="SỐ LƯỢNG" attribute="1" defaultMemberUniqueName="[HDBL].[SỐ LƯỢNG].[All]" allUniqueName="[HDBL].[SỐ LƯỢNG].[All]" dimensionUniqueName="[HDBL]" displayFolder="" count="0" memberValueDatatype="20" unbalanced="0"/>
    <cacheHierarchy uniqueName="[HDBL].[CỘNG]" caption="CỘNG" attribute="1" defaultMemberUniqueName="[HDBL].[CỘNG].[All]" allUniqueName="[HDBL].[CỘNG].[All]" dimensionUniqueName="[HDBL]" displayFolder="" count="0" memberValueDatatype="20" unbalanced="0"/>
    <cacheHierarchy uniqueName="[HDBL].[G.GIÁ]" caption="G.GIÁ" attribute="1" defaultMemberUniqueName="[HDBL].[G.GIÁ].[All]" allUniqueName="[HDBL].[G.GIÁ].[All]" dimensionUniqueName="[HDBL]" displayFolder="" count="0" memberValueDatatype="20" unbalanced="0"/>
    <cacheHierarchy uniqueName="[HDBL].[TỔNG CỘNG]" caption="TỔNG CỘNG" attribute="1" defaultMemberUniqueName="[HDBL].[TỔNG CỘNG].[All]" allUniqueName="[HDBL].[TỔNG CỘNG].[All]" dimensionUniqueName="[HDBL]" displayFolder="" count="0" memberValueDatatype="20" unbalanced="0"/>
    <cacheHierarchy uniqueName="[HDBL].[TIỀN TÍCH LŨY]" caption="TIỀN TÍCH LŨY" attribute="1" defaultMemberUniqueName="[HDBL].[TIỀN TÍCH LŨY].[All]" allUniqueName="[HDBL].[TIỀN TÍCH LŨY].[All]" dimensionUniqueName="[HDBL]" displayFolder="" count="0" memberValueDatatype="20" unbalanced="0"/>
    <cacheHierarchy uniqueName="[HDBL].[TÍCH LŨY HĐ]" caption="TÍCH LŨY HĐ" attribute="1" defaultMemberUniqueName="[HDBL].[TÍCH LŨY HĐ].[All]" allUniqueName="[HDBL].[TÍCH LŨY HĐ].[All]" dimensionUniqueName="[HDBL]" displayFolder="" count="0" memberValueDatatype="20" unbalanced="0"/>
    <cacheHierarchy uniqueName="[HDBL].[TRỪ TÍCH LŨY]" caption="TRỪ TÍCH LŨY" attribute="1" defaultMemberUniqueName="[HDBL].[TRỪ TÍCH LŨY].[All]" allUniqueName="[HDBL].[TRỪ TÍCH LŨY].[All]" dimensionUniqueName="[HDBL]" displayFolder="" count="0" memberValueDatatype="20" unbalanced="0"/>
    <cacheHierarchy uniqueName="[HDBL].[PHẢI THU]" caption="PHẢI THU" attribute="1" defaultMemberUniqueName="[HDBL].[PHẢI THU].[All]" allUniqueName="[HDBL].[PHẢI THU].[All]" dimensionUniqueName="[HDBL]" displayFolder="" count="0" memberValueDatatype="20" unbalanced="0"/>
    <cacheHierarchy uniqueName="[HDBL].[DT CỬA HÀNG]" caption="DT CỬA HÀNG" attribute="1" defaultMemberUniqueName="[HDBL].[DT CỬA HÀNG].[All]" allUniqueName="[HDBL].[DT CỬA HÀNG].[All]" dimensionUniqueName="[HDBL]" displayFolder="" count="0" memberValueDatatype="20" unbalanced="0"/>
    <cacheHierarchy uniqueName="[HDBL].[CÒN LẠI]" caption="CÒN LẠI" attribute="1" defaultMemberUniqueName="[HDBL].[CÒN LẠI].[All]" allUniqueName="[HDBL].[CÒN LẠI].[All]" dimensionUniqueName="[HDBL]" displayFolder="" count="0" memberValueDatatype="20" unbalanced="0"/>
    <cacheHierarchy uniqueName="[HDBL].[NGÀY LẬP]" caption="NGÀY LẬP" attribute="1" time="1" defaultMemberUniqueName="[HDBL].[NGÀY LẬP].[All]" allUniqueName="[HDBL].[NGÀY LẬP].[All]" dimensionUniqueName="[HDBL]" displayFolder="" count="0" memberValueDatatype="7" unbalanced="0"/>
    <cacheHierarchy uniqueName="[HDBL].[NHÓM KHÁCH]" caption="NHÓM KHÁCH" attribute="1" defaultMemberUniqueName="[HDBL].[NHÓM KHÁCH].[All]" allUniqueName="[HDBL].[NHÓM KHÁCH].[All]" dimensionUniqueName="[HDBL]" displayFolder="" count="0" memberValueDatatype="130" unbalanced="0"/>
    <cacheHierarchy uniqueName="[HDBL_NTL_Chi_tiết].[CHI NHÁNH]" caption="CHI NHÁNH" attribute="1" defaultMemberUniqueName="[HDBL_NTL_Chi_tiết].[CHI NHÁNH].[All]" allUniqueName="[HDBL_NTL_Chi_tiết].[CHI NHÁNH].[All]" dimensionUniqueName="[HDBL_NTL_Chi_tiết]" displayFolder="" count="0" memberValueDatatype="130" unbalanced="0"/>
    <cacheHierarchy uniqueName="[HDBL_NTL_Chi_tiết].[NGÀY HĐ]" caption="NGÀY HĐ" attribute="1" time="1" defaultMemberUniqueName="[HDBL_NTL_Chi_tiết].[NGÀY HĐ].[All]" allUniqueName="[HDBL_NTL_Chi_tiết].[NGÀY HĐ].[All]" dimensionUniqueName="[HDBL_NTL_Chi_tiết]" displayFolder="" count="0" memberValueDatatype="7" unbalanced="0"/>
    <cacheHierarchy uniqueName="[HDBL_NTL_Chi_tiết].[SỐ HĐ]" caption="SỐ HĐ" attribute="1" defaultMemberUniqueName="[HDBL_NTL_Chi_tiết].[SỐ HĐ].[All]" allUniqueName="[HDBL_NTL_Chi_tiết].[SỐ HĐ].[All]" dimensionUniqueName="[HDBL_NTL_Chi_tiết]" displayFolder="" count="0" memberValueDatatype="130" unbalanced="0"/>
    <cacheHierarchy uniqueName="[HDBL_NTL_Chi_tiết].[MÃ KHÁCH 2]" caption="MÃ KHÁCH 2" attribute="1" defaultMemberUniqueName="[HDBL_NTL_Chi_tiết].[MÃ KHÁCH 2].[All]" allUniqueName="[HDBL_NTL_Chi_tiết].[MÃ KHÁCH 2].[All]" dimensionUniqueName="[HDBL_NTL_Chi_tiết]" displayFolder="" count="0" memberValueDatatype="20" unbalanced="0"/>
    <cacheHierarchy uniqueName="[HDBL_NTL_Chi_tiết].[TÊN KHÁCH]" caption="TÊN KHÁCH" attribute="1" defaultMemberUniqueName="[HDBL_NTL_Chi_tiết].[TÊN KHÁCH].[All]" allUniqueName="[HDBL_NTL_Chi_tiết].[TÊN KHÁCH].[All]" dimensionUniqueName="[HDBL_NTL_Chi_tiết]" displayFolder="" count="0" memberValueDatatype="130" unbalanced="0"/>
    <cacheHierarchy uniqueName="[HDBL_NTL_Chi_tiết].[MÃ HÀNG]" caption="MÃ HÀNG" attribute="1" defaultMemberUniqueName="[HDBL_NTL_Chi_tiết].[MÃ HÀNG].[All]" allUniqueName="[HDBL_NTL_Chi_tiết].[MÃ HÀNG].[All]" dimensionUniqueName="[HDBL_NTL_Chi_tiết]" displayFolder="" count="0" memberValueDatatype="130" unbalanced="0"/>
    <cacheHierarchy uniqueName="[HDBL_NTL_Chi_tiết].[TÊN HÀNG]" caption="TÊN HÀNG" attribute="1" defaultMemberUniqueName="[HDBL_NTL_Chi_tiết].[TÊN HÀNG].[All]" allUniqueName="[HDBL_NTL_Chi_tiết].[TÊN HÀNG].[All]" dimensionUniqueName="[HDBL_NTL_Chi_tiết]" displayFolder="" count="0" memberValueDatatype="130" unbalanced="0"/>
    <cacheHierarchy uniqueName="[HDBL_NTL_Chi_tiết].[GIỚI TÍNH]" caption="GIỚI TÍNH" attribute="1" defaultMemberUniqueName="[HDBL_NTL_Chi_tiết].[GIỚI TÍNH].[All]" allUniqueName="[HDBL_NTL_Chi_tiết].[GIỚI TÍNH].[All]" dimensionUniqueName="[HDBL_NTL_Chi_tiết]" displayFolder="" count="0" memberValueDatatype="130" unbalanced="0"/>
    <cacheHierarchy uniqueName="[HDBL_NTL_Chi_tiết].[NHÓM HÀNG]" caption="NHÓM HÀNG" attribute="1" defaultMemberUniqueName="[HDBL_NTL_Chi_tiết].[NHÓM HÀNG].[All]" allUniqueName="[HDBL_NTL_Chi_tiết].[NHÓM HÀNG].[All]" dimensionUniqueName="[HDBL_NTL_Chi_tiết]" displayFolder="" count="0" memberValueDatatype="130" unbalanced="0"/>
    <cacheHierarchy uniqueName="[HDBL_NTL_Chi_tiết].[THƯƠNG HIỆU]" caption="THƯƠNG HIỆU" attribute="1" defaultMemberUniqueName="[HDBL_NTL_Chi_tiết].[THƯƠNG HIỆU].[All]" allUniqueName="[HDBL_NTL_Chi_tiết].[THƯƠNG HIỆU].[All]" dimensionUniqueName="[HDBL_NTL_Chi_tiết]" displayFolder="" count="0" memberValueDatatype="130" unbalanced="0"/>
    <cacheHierarchy uniqueName="[HDBL_NTL_Chi_tiết].[KÍCH CỠ]" caption="KÍCH CỠ" attribute="1" defaultMemberUniqueName="[HDBL_NTL_Chi_tiết].[KÍCH CỠ].[All]" allUniqueName="[HDBL_NTL_Chi_tiết].[KÍCH CỠ].[All]" dimensionUniqueName="[HDBL_NTL_Chi_tiết]" displayFolder="" count="0" memberValueDatatype="130" unbalanced="0"/>
    <cacheHierarchy uniqueName="[HDBL_NTL_Chi_tiết].[MÀU SẮC]" caption="MÀU SẮC" attribute="1" defaultMemberUniqueName="[HDBL_NTL_Chi_tiết].[MÀU SẮC].[All]" allUniqueName="[HDBL_NTL_Chi_tiết].[MÀU SẮC].[All]" dimensionUniqueName="[HDBL_NTL_Chi_tiết]" displayFolder="" count="0" memberValueDatatype="130" unbalanced="0"/>
    <cacheHierarchy uniqueName="[HDBL_NTL_Chi_tiết].[DÒNG HÀNG]" caption="DÒNG HÀNG" attribute="1" defaultMemberUniqueName="[HDBL_NTL_Chi_tiết].[DÒNG HÀNG].[All]" allUniqueName="[HDBL_NTL_Chi_tiết].[DÒNG HÀNG].[All]" dimensionUniqueName="[HDBL_NTL_Chi_tiết]" displayFolder="" count="0" memberValueDatatype="130" unbalanced="0"/>
    <cacheHierarchy uniqueName="[HDBL_NTL_Chi_tiết].[KẾT CẤU]" caption="KẾT CẤU" attribute="1" defaultMemberUniqueName="[HDBL_NTL_Chi_tiết].[KẾT CẤU].[All]" allUniqueName="[HDBL_NTL_Chi_tiết].[KẾT CẤU].[All]" dimensionUniqueName="[HDBL_NTL_Chi_tiết]" displayFolder="" count="2" memberValueDatatype="130" unbalanced="0">
      <fieldsUsage count="2">
        <fieldUsage x="-1"/>
        <fieldUsage x="0"/>
      </fieldsUsage>
    </cacheHierarchy>
    <cacheHierarchy uniqueName="[HDBL_NTL_Chi_tiết].[BỘ SƯU TẬP]" caption="BỘ SƯU TẬP" attribute="1" defaultMemberUniqueName="[HDBL_NTL_Chi_tiết].[BỘ SƯU TẬP].[All]" allUniqueName="[HDBL_NTL_Chi_tiết].[BỘ SƯU TẬP].[All]" dimensionUniqueName="[HDBL_NTL_Chi_tiết]" displayFolder="" count="0" memberValueDatatype="130" unbalanced="0"/>
    <cacheHierarchy uniqueName="[HDBL_NTL_Chi_tiết].[SL BÁN]" caption="SL BÁN" attribute="1" defaultMemberUniqueName="[HDBL_NTL_Chi_tiết].[SL BÁN].[All]" allUniqueName="[HDBL_NTL_Chi_tiết].[SL BÁN].[All]" dimensionUniqueName="[HDBL_NTL_Chi_tiết]" displayFolder="" count="0" memberValueDatatype="20" unbalanced="0"/>
    <cacheHierarchy uniqueName="[HDBL_NTL_Chi_tiết].[SL TRẢ LẠI]" caption="SL TRẢ LẠI" attribute="1" defaultMemberUniqueName="[HDBL_NTL_Chi_tiết].[SL TRẢ LẠI].[All]" allUniqueName="[HDBL_NTL_Chi_tiết].[SL TRẢ LẠI].[All]" dimensionUniqueName="[HDBL_NTL_Chi_tiết]" displayFolder="" count="0" memberValueDatatype="20" unbalanced="0"/>
    <cacheHierarchy uniqueName="[HDBL_NTL_Chi_tiết].[GIÁ]" caption="GIÁ" attribute="1" defaultMemberUniqueName="[HDBL_NTL_Chi_tiết].[GIÁ].[All]" allUniqueName="[HDBL_NTL_Chi_tiết].[GIÁ].[All]" dimensionUniqueName="[HDBL_NTL_Chi_tiết]" displayFolder="" count="0" memberValueDatatype="20" unbalanced="0"/>
    <cacheHierarchy uniqueName="[HDBL_NTL_Chi_tiết].[THÀNH TIỀN BÁN]" caption="THÀNH TIỀN BÁN" attribute="1" defaultMemberUniqueName="[HDBL_NTL_Chi_tiết].[THÀNH TIỀN BÁN].[All]" allUniqueName="[HDBL_NTL_Chi_tiết].[THÀNH TIỀN BÁN].[All]" dimensionUniqueName="[HDBL_NTL_Chi_tiết]" displayFolder="" count="0" memberValueDatatype="20" unbalanced="0"/>
    <cacheHierarchy uniqueName="[HDBL_NTL_Chi_tiết].[THÀNH TIỀN NTL]" caption="THÀNH TIỀN NTL" attribute="1" defaultMemberUniqueName="[HDBL_NTL_Chi_tiết].[THÀNH TIỀN NTL].[All]" allUniqueName="[HDBL_NTL_Chi_tiết].[THÀNH TIỀN NTL].[All]" dimensionUniqueName="[HDBL_NTL_Chi_tiết]" displayFolder="" count="0" memberValueDatatype="20" unbalanced="0"/>
    <cacheHierarchy uniqueName="[HDBL_NTL_Chi_tiết].[HẠNG KHÁCH]" caption="HẠNG KHÁCH" attribute="1" defaultMemberUniqueName="[HDBL_NTL_Chi_tiết].[HẠNG KHÁCH].[All]" allUniqueName="[HDBL_NTL_Chi_tiết].[HẠNG KHÁCH].[All]" dimensionUniqueName="[HDBL_NTL_Chi_tiết]" displayFolder="" count="0" memberValueDatatype="130" unbalanced="0"/>
    <cacheHierarchy uniqueName="[HDBL_NTL_Chi_tiết].[Doanh số]" caption="Doanh số" attribute="1" defaultMemberUniqueName="[HDBL_NTL_Chi_tiết].[Doanh số].[All]" allUniqueName="[HDBL_NTL_Chi_tiết].[Doanh số].[All]" dimensionUniqueName="[HDBL_NTL_Chi_tiết]" displayFolder="" count="0" memberValueDatatype="20" unbalanced="0"/>
    <cacheHierarchy uniqueName="[HDBL_NTL_Chi_tiết].[Số lượng]" caption="Số lượng" attribute="1" defaultMemberUniqueName="[HDBL_NTL_Chi_tiết].[Số lượng].[All]" allUniqueName="[HDBL_NTL_Chi_tiết].[Số lượng].[All]" dimensionUniqueName="[HDBL_NTL_Chi_tiết]" displayFolder="" count="0" memberValueDatatype="20" unbalanced="0"/>
    <cacheHierarchy uniqueName="[Measures].[__XL_Count HDBL]" caption="__XL_Count HDBL" measure="1" displayFolder="" measureGroup="HDBL" count="0" hidden="1"/>
    <cacheHierarchy uniqueName="[Measures].[__XL_Count HDBL_NTL_Chi_tiết]" caption="__XL_Count HDBL_NTL_Chi_tiết" measure="1" displayFolder="" measureGroup="HDBL_NTL_Chi_tiết" count="0" hidden="1"/>
    <cacheHierarchy uniqueName="[Measures].[__No measures defined]" caption="__No measures defined" measure="1" displayFolder="" count="0" hidden="1"/>
    <cacheHierarchy uniqueName="[Measures].[Sum of PHẢI THU]" caption="Sum of PHẢI THU" measure="1" displayFolder="" measureGroup="HDB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Doanh số]" caption="Sum of Doanh số" measure="1" displayFolder="" measureGroup="HDBL_NTL_Chi_tiế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Số lượng]" caption="Sum of Số lượng" measure="1" displayFolder="" measureGroup="HDBL_NTL_Chi_tiế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3">
    <dimension name="HDBL" uniqueName="[HDBL]" caption="HDBL"/>
    <dimension name="HDBL_NTL_Chi_tiết" uniqueName="[HDBL_NTL_Chi_tiết]" caption="HDBL_NTL_Chi_tiết"/>
    <dimension measure="1" name="Measures" uniqueName="[Measures]" caption="Measures"/>
  </dimensions>
  <measureGroups count="2">
    <measureGroup name="HDBL" caption="HDBL"/>
    <measureGroup name="HDBL_NTL_Chi_tiết" caption="HDBL_NTL_Chi_tiết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indows User" refreshedDate="44462.522103009258" createdVersion="5" refreshedVersion="7" minRefreshableVersion="3" recordCount="0" supportSubquery="1" supportAdvancedDrill="1" xr:uid="{27CC42C4-5C58-4611-840E-0B76BF5DBAD2}">
  <cacheSource type="external" connectionId="3"/>
  <cacheFields count="4">
    <cacheField name="[HDBL_NTL_Chi_tiết].[KẾT CẤU].[KẾT CẤU]" caption="KẾT CẤU" numFmtId="0" hierarchy="30" level="1">
      <sharedItems count="10">
        <s v="Áo khoác"/>
        <s v="Áo khoác chần bông"/>
        <s v="Áo khoác lông vũ"/>
        <s v="Áo len"/>
        <s v="Áo nỉ chui đầu"/>
        <s v="Áo nỉ có mũ"/>
        <s v="Áo T-Shirt"/>
        <s v="Giày thể thao"/>
        <s v="Quần Jeans"/>
        <s v="Tất chân"/>
      </sharedItems>
    </cacheField>
    <cacheField name="[Measures].[Sum of Doanh số]" caption="Sum of Doanh số" numFmtId="0" hierarchy="44" level="32767"/>
    <cacheField name="[Measures].[Sum of Số lượng]" caption="Sum of Số lượng" numFmtId="0" hierarchy="45" level="32767"/>
    <cacheField name="[HDBL_NTL_Chi_tiết].[TÊN HÀNG].[TÊN HÀNG]" caption="TÊN HÀNG" numFmtId="0" hierarchy="23" level="1">
      <sharedItems count="10">
        <s v="Áo khoác chống nắng UV Cut Nữ mũ liền F9UVJ062I"/>
        <s v="Áo khoác chống nắng UV Master Nam mũ liền F7UVJ051I"/>
        <s v="Áo khoác chống nắng UV Master Nữ dáng dài F9UVC011I"/>
        <s v="Áo khoác chống nắng UV Master Nữ mũ liền F9UVJ056I"/>
        <s v="Áo T-Shirt Nam E7TSH040G"/>
        <s v="Áo T-Shirt Nữ E9TSH011G"/>
        <s v="Ba lô thời trang chống nước I8BPK004G"/>
        <s v="Giày thể thao nam êm chân chống trượt E7SHO301I"/>
        <s v="Quần Jeans Bé gái E4JEA008I"/>
        <s v="Quần Shorts Nam E7SHP006G"/>
      </sharedItems>
    </cacheField>
  </cacheFields>
  <cacheHierarchies count="46">
    <cacheHierarchy uniqueName="[HDBL].[CHI NHÁNH]" caption="CHI NHÁNH" attribute="1" defaultMemberUniqueName="[HDBL].[CHI NHÁNH].[All]" allUniqueName="[HDBL].[CHI NHÁNH].[All]" dimensionUniqueName="[HDBL]" displayFolder="" count="0" memberValueDatatype="130" unbalanced="0"/>
    <cacheHierarchy uniqueName="[HDBL].[NGÀY]" caption="NGÀY" attribute="1" time="1" defaultMemberUniqueName="[HDBL].[NGÀY].[All]" allUniqueName="[HDBL].[NGÀY].[All]" dimensionUniqueName="[HDBL]" displayFolder="" count="0" memberValueDatatype="7" unbalanced="0"/>
    <cacheHierarchy uniqueName="[HDBL].[SỐ CT]" caption="SỐ CT" attribute="1" defaultMemberUniqueName="[HDBL].[SỐ CT].[All]" allUniqueName="[HDBL].[SỐ CT].[All]" dimensionUniqueName="[HDBL]" displayFolder="" count="0" memberValueDatatype="130" unbalanced="0"/>
    <cacheHierarchy uniqueName="[HDBL].[MÃ KH 2]" caption="MÃ KH 2" attribute="1" defaultMemberUniqueName="[HDBL].[MÃ KH 2].[All]" allUniqueName="[HDBL].[MÃ KH 2].[All]" dimensionUniqueName="[HDBL]" displayFolder="" count="0" memberValueDatatype="130" unbalanced="0"/>
    <cacheHierarchy uniqueName="[HDBL].[TÊN KH]" caption="TÊN KH" attribute="1" defaultMemberUniqueName="[HDBL].[TÊN KH].[All]" allUniqueName="[HDBL].[TÊN KH].[All]" dimensionUniqueName="[HDBL]" displayFolder="" count="0" memberValueDatatype="130" unbalanced="0"/>
    <cacheHierarchy uniqueName="[HDBL].[SỐ LƯỢNG]" caption="SỐ LƯỢNG" attribute="1" defaultMemberUniqueName="[HDBL].[SỐ LƯỢNG].[All]" allUniqueName="[HDBL].[SỐ LƯỢNG].[All]" dimensionUniqueName="[HDBL]" displayFolder="" count="0" memberValueDatatype="20" unbalanced="0"/>
    <cacheHierarchy uniqueName="[HDBL].[CỘNG]" caption="CỘNG" attribute="1" defaultMemberUniqueName="[HDBL].[CỘNG].[All]" allUniqueName="[HDBL].[CỘNG].[All]" dimensionUniqueName="[HDBL]" displayFolder="" count="0" memberValueDatatype="20" unbalanced="0"/>
    <cacheHierarchy uniqueName="[HDBL].[G.GIÁ]" caption="G.GIÁ" attribute="1" defaultMemberUniqueName="[HDBL].[G.GIÁ].[All]" allUniqueName="[HDBL].[G.GIÁ].[All]" dimensionUniqueName="[HDBL]" displayFolder="" count="0" memberValueDatatype="20" unbalanced="0"/>
    <cacheHierarchy uniqueName="[HDBL].[TỔNG CỘNG]" caption="TỔNG CỘNG" attribute="1" defaultMemberUniqueName="[HDBL].[TỔNG CỘNG].[All]" allUniqueName="[HDBL].[TỔNG CỘNG].[All]" dimensionUniqueName="[HDBL]" displayFolder="" count="0" memberValueDatatype="20" unbalanced="0"/>
    <cacheHierarchy uniqueName="[HDBL].[TIỀN TÍCH LŨY]" caption="TIỀN TÍCH LŨY" attribute="1" defaultMemberUniqueName="[HDBL].[TIỀN TÍCH LŨY].[All]" allUniqueName="[HDBL].[TIỀN TÍCH LŨY].[All]" dimensionUniqueName="[HDBL]" displayFolder="" count="0" memberValueDatatype="20" unbalanced="0"/>
    <cacheHierarchy uniqueName="[HDBL].[TÍCH LŨY HĐ]" caption="TÍCH LŨY HĐ" attribute="1" defaultMemberUniqueName="[HDBL].[TÍCH LŨY HĐ].[All]" allUniqueName="[HDBL].[TÍCH LŨY HĐ].[All]" dimensionUniqueName="[HDBL]" displayFolder="" count="0" memberValueDatatype="20" unbalanced="0"/>
    <cacheHierarchy uniqueName="[HDBL].[TRỪ TÍCH LŨY]" caption="TRỪ TÍCH LŨY" attribute="1" defaultMemberUniqueName="[HDBL].[TRỪ TÍCH LŨY].[All]" allUniqueName="[HDBL].[TRỪ TÍCH LŨY].[All]" dimensionUniqueName="[HDBL]" displayFolder="" count="0" memberValueDatatype="20" unbalanced="0"/>
    <cacheHierarchy uniqueName="[HDBL].[PHẢI THU]" caption="PHẢI THU" attribute="1" defaultMemberUniqueName="[HDBL].[PHẢI THU].[All]" allUniqueName="[HDBL].[PHẢI THU].[All]" dimensionUniqueName="[HDBL]" displayFolder="" count="0" memberValueDatatype="20" unbalanced="0"/>
    <cacheHierarchy uniqueName="[HDBL].[DT CỬA HÀNG]" caption="DT CỬA HÀNG" attribute="1" defaultMemberUniqueName="[HDBL].[DT CỬA HÀNG].[All]" allUniqueName="[HDBL].[DT CỬA HÀNG].[All]" dimensionUniqueName="[HDBL]" displayFolder="" count="0" memberValueDatatype="20" unbalanced="0"/>
    <cacheHierarchy uniqueName="[HDBL].[CÒN LẠI]" caption="CÒN LẠI" attribute="1" defaultMemberUniqueName="[HDBL].[CÒN LẠI].[All]" allUniqueName="[HDBL].[CÒN LẠI].[All]" dimensionUniqueName="[HDBL]" displayFolder="" count="0" memberValueDatatype="20" unbalanced="0"/>
    <cacheHierarchy uniqueName="[HDBL].[NGÀY LẬP]" caption="NGÀY LẬP" attribute="1" time="1" defaultMemberUniqueName="[HDBL].[NGÀY LẬP].[All]" allUniqueName="[HDBL].[NGÀY LẬP].[All]" dimensionUniqueName="[HDBL]" displayFolder="" count="0" memberValueDatatype="7" unbalanced="0"/>
    <cacheHierarchy uniqueName="[HDBL].[NHÓM KHÁCH]" caption="NHÓM KHÁCH" attribute="1" defaultMemberUniqueName="[HDBL].[NHÓM KHÁCH].[All]" allUniqueName="[HDBL].[NHÓM KHÁCH].[All]" dimensionUniqueName="[HDBL]" displayFolder="" count="0" memberValueDatatype="130" unbalanced="0"/>
    <cacheHierarchy uniqueName="[HDBL_NTL_Chi_tiết].[CHI NHÁNH]" caption="CHI NHÁNH" attribute="1" defaultMemberUniqueName="[HDBL_NTL_Chi_tiết].[CHI NHÁNH].[All]" allUniqueName="[HDBL_NTL_Chi_tiết].[CHI NHÁNH].[All]" dimensionUniqueName="[HDBL_NTL_Chi_tiết]" displayFolder="" count="0" memberValueDatatype="130" unbalanced="0"/>
    <cacheHierarchy uniqueName="[HDBL_NTL_Chi_tiết].[NGÀY HĐ]" caption="NGÀY HĐ" attribute="1" time="1" defaultMemberUniqueName="[HDBL_NTL_Chi_tiết].[NGÀY HĐ].[All]" allUniqueName="[HDBL_NTL_Chi_tiết].[NGÀY HĐ].[All]" dimensionUniqueName="[HDBL_NTL_Chi_tiết]" displayFolder="" count="0" memberValueDatatype="7" unbalanced="0"/>
    <cacheHierarchy uniqueName="[HDBL_NTL_Chi_tiết].[SỐ HĐ]" caption="SỐ HĐ" attribute="1" defaultMemberUniqueName="[HDBL_NTL_Chi_tiết].[SỐ HĐ].[All]" allUniqueName="[HDBL_NTL_Chi_tiết].[SỐ HĐ].[All]" dimensionUniqueName="[HDBL_NTL_Chi_tiết]" displayFolder="" count="0" memberValueDatatype="130" unbalanced="0"/>
    <cacheHierarchy uniqueName="[HDBL_NTL_Chi_tiết].[MÃ KHÁCH 2]" caption="MÃ KHÁCH 2" attribute="1" defaultMemberUniqueName="[HDBL_NTL_Chi_tiết].[MÃ KHÁCH 2].[All]" allUniqueName="[HDBL_NTL_Chi_tiết].[MÃ KHÁCH 2].[All]" dimensionUniqueName="[HDBL_NTL_Chi_tiết]" displayFolder="" count="0" memberValueDatatype="20" unbalanced="0"/>
    <cacheHierarchy uniqueName="[HDBL_NTL_Chi_tiết].[TÊN KHÁCH]" caption="TÊN KHÁCH" attribute="1" defaultMemberUniqueName="[HDBL_NTL_Chi_tiết].[TÊN KHÁCH].[All]" allUniqueName="[HDBL_NTL_Chi_tiết].[TÊN KHÁCH].[All]" dimensionUniqueName="[HDBL_NTL_Chi_tiết]" displayFolder="" count="0" memberValueDatatype="130" unbalanced="0"/>
    <cacheHierarchy uniqueName="[HDBL_NTL_Chi_tiết].[MÃ HÀNG]" caption="MÃ HÀNG" attribute="1" defaultMemberUniqueName="[HDBL_NTL_Chi_tiết].[MÃ HÀNG].[All]" allUniqueName="[HDBL_NTL_Chi_tiết].[MÃ HÀNG].[All]" dimensionUniqueName="[HDBL_NTL_Chi_tiết]" displayFolder="" count="0" memberValueDatatype="130" unbalanced="0"/>
    <cacheHierarchy uniqueName="[HDBL_NTL_Chi_tiết].[TÊN HÀNG]" caption="TÊN HÀNG" attribute="1" defaultMemberUniqueName="[HDBL_NTL_Chi_tiết].[TÊN HÀNG].[All]" allUniqueName="[HDBL_NTL_Chi_tiết].[TÊN HÀNG].[All]" dimensionUniqueName="[HDBL_NTL_Chi_tiết]" displayFolder="" count="2" memberValueDatatype="130" unbalanced="0">
      <fieldsUsage count="2">
        <fieldUsage x="-1"/>
        <fieldUsage x="3"/>
      </fieldsUsage>
    </cacheHierarchy>
    <cacheHierarchy uniqueName="[HDBL_NTL_Chi_tiết].[GIỚI TÍNH]" caption="GIỚI TÍNH" attribute="1" defaultMemberUniqueName="[HDBL_NTL_Chi_tiết].[GIỚI TÍNH].[All]" allUniqueName="[HDBL_NTL_Chi_tiết].[GIỚI TÍNH].[All]" dimensionUniqueName="[HDBL_NTL_Chi_tiết]" displayFolder="" count="0" memberValueDatatype="130" unbalanced="0"/>
    <cacheHierarchy uniqueName="[HDBL_NTL_Chi_tiết].[NHÓM HÀNG]" caption="NHÓM HÀNG" attribute="1" defaultMemberUniqueName="[HDBL_NTL_Chi_tiết].[NHÓM HÀNG].[All]" allUniqueName="[HDBL_NTL_Chi_tiết].[NHÓM HÀNG].[All]" dimensionUniqueName="[HDBL_NTL_Chi_tiết]" displayFolder="" count="0" memberValueDatatype="130" unbalanced="0"/>
    <cacheHierarchy uniqueName="[HDBL_NTL_Chi_tiết].[THƯƠNG HIỆU]" caption="THƯƠNG HIỆU" attribute="1" defaultMemberUniqueName="[HDBL_NTL_Chi_tiết].[THƯƠNG HIỆU].[All]" allUniqueName="[HDBL_NTL_Chi_tiết].[THƯƠNG HIỆU].[All]" dimensionUniqueName="[HDBL_NTL_Chi_tiết]" displayFolder="" count="0" memberValueDatatype="130" unbalanced="0"/>
    <cacheHierarchy uniqueName="[HDBL_NTL_Chi_tiết].[KÍCH CỠ]" caption="KÍCH CỠ" attribute="1" defaultMemberUniqueName="[HDBL_NTL_Chi_tiết].[KÍCH CỠ].[All]" allUniqueName="[HDBL_NTL_Chi_tiết].[KÍCH CỠ].[All]" dimensionUniqueName="[HDBL_NTL_Chi_tiết]" displayFolder="" count="0" memberValueDatatype="130" unbalanced="0"/>
    <cacheHierarchy uniqueName="[HDBL_NTL_Chi_tiết].[MÀU SẮC]" caption="MÀU SẮC" attribute="1" defaultMemberUniqueName="[HDBL_NTL_Chi_tiết].[MÀU SẮC].[All]" allUniqueName="[HDBL_NTL_Chi_tiết].[MÀU SẮC].[All]" dimensionUniqueName="[HDBL_NTL_Chi_tiết]" displayFolder="" count="0" memberValueDatatype="130" unbalanced="0"/>
    <cacheHierarchy uniqueName="[HDBL_NTL_Chi_tiết].[DÒNG HÀNG]" caption="DÒNG HÀNG" attribute="1" defaultMemberUniqueName="[HDBL_NTL_Chi_tiết].[DÒNG HÀNG].[All]" allUniqueName="[HDBL_NTL_Chi_tiết].[DÒNG HÀNG].[All]" dimensionUniqueName="[HDBL_NTL_Chi_tiết]" displayFolder="" count="0" memberValueDatatype="130" unbalanced="0"/>
    <cacheHierarchy uniqueName="[HDBL_NTL_Chi_tiết].[KẾT CẤU]" caption="KẾT CẤU" attribute="1" defaultMemberUniqueName="[HDBL_NTL_Chi_tiết].[KẾT CẤU].[All]" allUniqueName="[HDBL_NTL_Chi_tiết].[KẾT CẤU].[All]" dimensionUniqueName="[HDBL_NTL_Chi_tiết]" displayFolder="" count="2" memberValueDatatype="130" unbalanced="0">
      <fieldsUsage count="2">
        <fieldUsage x="-1"/>
        <fieldUsage x="0"/>
      </fieldsUsage>
    </cacheHierarchy>
    <cacheHierarchy uniqueName="[HDBL_NTL_Chi_tiết].[BỘ SƯU TẬP]" caption="BỘ SƯU TẬP" attribute="1" defaultMemberUniqueName="[HDBL_NTL_Chi_tiết].[BỘ SƯU TẬP].[All]" allUniqueName="[HDBL_NTL_Chi_tiết].[BỘ SƯU TẬP].[All]" dimensionUniqueName="[HDBL_NTL_Chi_tiết]" displayFolder="" count="0" memberValueDatatype="130" unbalanced="0"/>
    <cacheHierarchy uniqueName="[HDBL_NTL_Chi_tiết].[SL BÁN]" caption="SL BÁN" attribute="1" defaultMemberUniqueName="[HDBL_NTL_Chi_tiết].[SL BÁN].[All]" allUniqueName="[HDBL_NTL_Chi_tiết].[SL BÁN].[All]" dimensionUniqueName="[HDBL_NTL_Chi_tiết]" displayFolder="" count="0" memberValueDatatype="20" unbalanced="0"/>
    <cacheHierarchy uniqueName="[HDBL_NTL_Chi_tiết].[SL TRẢ LẠI]" caption="SL TRẢ LẠI" attribute="1" defaultMemberUniqueName="[HDBL_NTL_Chi_tiết].[SL TRẢ LẠI].[All]" allUniqueName="[HDBL_NTL_Chi_tiết].[SL TRẢ LẠI].[All]" dimensionUniqueName="[HDBL_NTL_Chi_tiết]" displayFolder="" count="0" memberValueDatatype="20" unbalanced="0"/>
    <cacheHierarchy uniqueName="[HDBL_NTL_Chi_tiết].[GIÁ]" caption="GIÁ" attribute="1" defaultMemberUniqueName="[HDBL_NTL_Chi_tiết].[GIÁ].[All]" allUniqueName="[HDBL_NTL_Chi_tiết].[GIÁ].[All]" dimensionUniqueName="[HDBL_NTL_Chi_tiết]" displayFolder="" count="0" memberValueDatatype="20" unbalanced="0"/>
    <cacheHierarchy uniqueName="[HDBL_NTL_Chi_tiết].[THÀNH TIỀN BÁN]" caption="THÀNH TIỀN BÁN" attribute="1" defaultMemberUniqueName="[HDBL_NTL_Chi_tiết].[THÀNH TIỀN BÁN].[All]" allUniqueName="[HDBL_NTL_Chi_tiết].[THÀNH TIỀN BÁN].[All]" dimensionUniqueName="[HDBL_NTL_Chi_tiết]" displayFolder="" count="0" memberValueDatatype="20" unbalanced="0"/>
    <cacheHierarchy uniqueName="[HDBL_NTL_Chi_tiết].[THÀNH TIỀN NTL]" caption="THÀNH TIỀN NTL" attribute="1" defaultMemberUniqueName="[HDBL_NTL_Chi_tiết].[THÀNH TIỀN NTL].[All]" allUniqueName="[HDBL_NTL_Chi_tiết].[THÀNH TIỀN NTL].[All]" dimensionUniqueName="[HDBL_NTL_Chi_tiết]" displayFolder="" count="0" memberValueDatatype="20" unbalanced="0"/>
    <cacheHierarchy uniqueName="[HDBL_NTL_Chi_tiết].[HẠNG KHÁCH]" caption="HẠNG KHÁCH" attribute="1" defaultMemberUniqueName="[HDBL_NTL_Chi_tiết].[HẠNG KHÁCH].[All]" allUniqueName="[HDBL_NTL_Chi_tiết].[HẠNG KHÁCH].[All]" dimensionUniqueName="[HDBL_NTL_Chi_tiết]" displayFolder="" count="0" memberValueDatatype="130" unbalanced="0"/>
    <cacheHierarchy uniqueName="[HDBL_NTL_Chi_tiết].[Doanh số]" caption="Doanh số" attribute="1" defaultMemberUniqueName="[HDBL_NTL_Chi_tiết].[Doanh số].[All]" allUniqueName="[HDBL_NTL_Chi_tiết].[Doanh số].[All]" dimensionUniqueName="[HDBL_NTL_Chi_tiết]" displayFolder="" count="0" memberValueDatatype="20" unbalanced="0"/>
    <cacheHierarchy uniqueName="[HDBL_NTL_Chi_tiết].[Số lượng]" caption="Số lượng" attribute="1" defaultMemberUniqueName="[HDBL_NTL_Chi_tiết].[Số lượng].[All]" allUniqueName="[HDBL_NTL_Chi_tiết].[Số lượng].[All]" dimensionUniqueName="[HDBL_NTL_Chi_tiết]" displayFolder="" count="0" memberValueDatatype="20" unbalanced="0"/>
    <cacheHierarchy uniqueName="[Measures].[__XL_Count HDBL]" caption="__XL_Count HDBL" measure="1" displayFolder="" measureGroup="HDBL" count="0" hidden="1"/>
    <cacheHierarchy uniqueName="[Measures].[__XL_Count HDBL_NTL_Chi_tiết]" caption="__XL_Count HDBL_NTL_Chi_tiết" measure="1" displayFolder="" measureGroup="HDBL_NTL_Chi_tiết" count="0" hidden="1"/>
    <cacheHierarchy uniqueName="[Measures].[__No measures defined]" caption="__No measures defined" measure="1" displayFolder="" count="0" hidden="1"/>
    <cacheHierarchy uniqueName="[Measures].[Sum of PHẢI THU]" caption="Sum of PHẢI THU" measure="1" displayFolder="" measureGroup="HDB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Doanh số]" caption="Sum of Doanh số" measure="1" displayFolder="" measureGroup="HDBL_NTL_Chi_tiế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Số lượng]" caption="Sum of Số lượng" measure="1" displayFolder="" measureGroup="HDBL_NTL_Chi_tiế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3">
    <dimension name="HDBL" uniqueName="[HDBL]" caption="HDBL"/>
    <dimension name="HDBL_NTL_Chi_tiết" uniqueName="[HDBL_NTL_Chi_tiết]" caption="HDBL_NTL_Chi_tiết"/>
    <dimension measure="1" name="Measures" uniqueName="[Measures]" caption="Measures"/>
  </dimensions>
  <measureGroups count="2">
    <measureGroup name="HDBL" caption="HDBL"/>
    <measureGroup name="HDBL_NTL_Chi_tiết" caption="HDBL_NTL_Chi_tiết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indows User" refreshedDate="44462.522104745367" createdVersion="5" refreshedVersion="7" minRefreshableVersion="3" recordCount="0" supportSubquery="1" supportAdvancedDrill="1" xr:uid="{B4B16411-4FAD-4FFC-8005-A17E8B19C741}">
  <cacheSource type="external" connectionId="3"/>
  <cacheFields count="5">
    <cacheField name="[HDBL_NTL_Chi_tiết].[KẾT CẤU].[KẾT CẤU]" caption="KẾT CẤU" numFmtId="0" hierarchy="30" level="1">
      <sharedItems count="10">
        <s v="Áo khoác"/>
        <s v="Áo khoác chần bông"/>
        <s v="Áo khoác lông vũ"/>
        <s v="Áo len"/>
        <s v="Áo nỉ chui đầu"/>
        <s v="Áo nỉ có mũ"/>
        <s v="Áo T-Shirt"/>
        <s v="Giày thể thao"/>
        <s v="Quần Jeans"/>
        <s v="Tất chân"/>
      </sharedItems>
    </cacheField>
    <cacheField name="[Measures].[Sum of Doanh số]" caption="Sum of Doanh số" numFmtId="0" hierarchy="44" level="32767"/>
    <cacheField name="[Measures].[Sum of Số lượng]" caption="Sum of Số lượng" numFmtId="0" hierarchy="45" level="32767"/>
    <cacheField name="[HDBL_NTL_Chi_tiết].[TÊN HÀNG].[TÊN HÀNG]" caption="TÊN HÀNG" numFmtId="0" hierarchy="23" level="1">
      <sharedItems count="10">
        <s v="Áo khoác 5 in 1 Nữ mũ liền dáng ôm I9JCK506H"/>
        <s v="Áo khoác lông cừu nhân tạo Nữ mũ liền H2/I9FLJ507H"/>
        <s v="Áo khoác lông vũ 3 lớp Nữ cổ cao dài tay H1/I9JCK602F"/>
        <s v="Áo khoác lông vũ 3 lớp Nữ có mũ dáng dài E9COA252F"/>
        <s v="Áo khoác lông vũ siêu nhẹ 3 lớp Nam mũ liền dài tay H1/I7JCK603F"/>
        <s v="Áo khoác Nam dáng dài E7COA020D"/>
        <s v="Áo nỉ chui đầu Nam E7SWS001H"/>
        <s v="Áo nỉ chui đầu Nữ cổ cao E9SWS015H"/>
        <s v="Giày thể thao nam êm chân E7SHO210H"/>
        <s v="Nước rửa chén Siêu sạch Tinh chất bạc hà TokyoHome 1,000g"/>
      </sharedItems>
    </cacheField>
    <cacheField name="[HDBL_NTL_Chi_tiết].[NGÀY HĐ].[NGÀY HĐ]" caption="NGÀY HĐ" numFmtId="0" hierarchy="18" level="1">
      <sharedItems containsSemiMixedTypes="0" containsNonDate="0" containsDate="1" containsString="0" minDate="2021-04-01T00:00:00" maxDate="2021-04-08T00:00:00" count="7">
        <d v="2021-04-01T00:00:00"/>
        <d v="2021-04-02T00:00:00"/>
        <d v="2021-04-03T00:00:00"/>
        <d v="2021-04-04T00:00:00"/>
        <d v="2021-04-05T00:00:00"/>
        <d v="2021-04-06T00:00:00"/>
        <d v="2021-04-07T00:00:00"/>
      </sharedItems>
    </cacheField>
  </cacheFields>
  <cacheHierarchies count="46">
    <cacheHierarchy uniqueName="[HDBL].[CHI NHÁNH]" caption="CHI NHÁNH" attribute="1" defaultMemberUniqueName="[HDBL].[CHI NHÁNH].[All]" allUniqueName="[HDBL].[CHI NHÁNH].[All]" dimensionUniqueName="[HDBL]" displayFolder="" count="0" memberValueDatatype="130" unbalanced="0"/>
    <cacheHierarchy uniqueName="[HDBL].[NGÀY]" caption="NGÀY" attribute="1" time="1" defaultMemberUniqueName="[HDBL].[NGÀY].[All]" allUniqueName="[HDBL].[NGÀY].[All]" dimensionUniqueName="[HDBL]" displayFolder="" count="0" memberValueDatatype="7" unbalanced="0"/>
    <cacheHierarchy uniqueName="[HDBL].[SỐ CT]" caption="SỐ CT" attribute="1" defaultMemberUniqueName="[HDBL].[SỐ CT].[All]" allUniqueName="[HDBL].[SỐ CT].[All]" dimensionUniqueName="[HDBL]" displayFolder="" count="0" memberValueDatatype="130" unbalanced="0"/>
    <cacheHierarchy uniqueName="[HDBL].[MÃ KH 2]" caption="MÃ KH 2" attribute="1" defaultMemberUniqueName="[HDBL].[MÃ KH 2].[All]" allUniqueName="[HDBL].[MÃ KH 2].[All]" dimensionUniqueName="[HDBL]" displayFolder="" count="0" memberValueDatatype="130" unbalanced="0"/>
    <cacheHierarchy uniqueName="[HDBL].[TÊN KH]" caption="TÊN KH" attribute="1" defaultMemberUniqueName="[HDBL].[TÊN KH].[All]" allUniqueName="[HDBL].[TÊN KH].[All]" dimensionUniqueName="[HDBL]" displayFolder="" count="0" memberValueDatatype="130" unbalanced="0"/>
    <cacheHierarchy uniqueName="[HDBL].[SỐ LƯỢNG]" caption="SỐ LƯỢNG" attribute="1" defaultMemberUniqueName="[HDBL].[SỐ LƯỢNG].[All]" allUniqueName="[HDBL].[SỐ LƯỢNG].[All]" dimensionUniqueName="[HDBL]" displayFolder="" count="0" memberValueDatatype="20" unbalanced="0"/>
    <cacheHierarchy uniqueName="[HDBL].[CỘNG]" caption="CỘNG" attribute="1" defaultMemberUniqueName="[HDBL].[CỘNG].[All]" allUniqueName="[HDBL].[CỘNG].[All]" dimensionUniqueName="[HDBL]" displayFolder="" count="0" memberValueDatatype="20" unbalanced="0"/>
    <cacheHierarchy uniqueName="[HDBL].[G.GIÁ]" caption="G.GIÁ" attribute="1" defaultMemberUniqueName="[HDBL].[G.GIÁ].[All]" allUniqueName="[HDBL].[G.GIÁ].[All]" dimensionUniqueName="[HDBL]" displayFolder="" count="0" memberValueDatatype="20" unbalanced="0"/>
    <cacheHierarchy uniqueName="[HDBL].[TỔNG CỘNG]" caption="TỔNG CỘNG" attribute="1" defaultMemberUniqueName="[HDBL].[TỔNG CỘNG].[All]" allUniqueName="[HDBL].[TỔNG CỘNG].[All]" dimensionUniqueName="[HDBL]" displayFolder="" count="0" memberValueDatatype="20" unbalanced="0"/>
    <cacheHierarchy uniqueName="[HDBL].[TIỀN TÍCH LŨY]" caption="TIỀN TÍCH LŨY" attribute="1" defaultMemberUniqueName="[HDBL].[TIỀN TÍCH LŨY].[All]" allUniqueName="[HDBL].[TIỀN TÍCH LŨY].[All]" dimensionUniqueName="[HDBL]" displayFolder="" count="0" memberValueDatatype="20" unbalanced="0"/>
    <cacheHierarchy uniqueName="[HDBL].[TÍCH LŨY HĐ]" caption="TÍCH LŨY HĐ" attribute="1" defaultMemberUniqueName="[HDBL].[TÍCH LŨY HĐ].[All]" allUniqueName="[HDBL].[TÍCH LŨY HĐ].[All]" dimensionUniqueName="[HDBL]" displayFolder="" count="0" memberValueDatatype="20" unbalanced="0"/>
    <cacheHierarchy uniqueName="[HDBL].[TRỪ TÍCH LŨY]" caption="TRỪ TÍCH LŨY" attribute="1" defaultMemberUniqueName="[HDBL].[TRỪ TÍCH LŨY].[All]" allUniqueName="[HDBL].[TRỪ TÍCH LŨY].[All]" dimensionUniqueName="[HDBL]" displayFolder="" count="0" memberValueDatatype="20" unbalanced="0"/>
    <cacheHierarchy uniqueName="[HDBL].[PHẢI THU]" caption="PHẢI THU" attribute="1" defaultMemberUniqueName="[HDBL].[PHẢI THU].[All]" allUniqueName="[HDBL].[PHẢI THU].[All]" dimensionUniqueName="[HDBL]" displayFolder="" count="0" memberValueDatatype="20" unbalanced="0"/>
    <cacheHierarchy uniqueName="[HDBL].[DT CỬA HÀNG]" caption="DT CỬA HÀNG" attribute="1" defaultMemberUniqueName="[HDBL].[DT CỬA HÀNG].[All]" allUniqueName="[HDBL].[DT CỬA HÀNG].[All]" dimensionUniqueName="[HDBL]" displayFolder="" count="0" memberValueDatatype="20" unbalanced="0"/>
    <cacheHierarchy uniqueName="[HDBL].[CÒN LẠI]" caption="CÒN LẠI" attribute="1" defaultMemberUniqueName="[HDBL].[CÒN LẠI].[All]" allUniqueName="[HDBL].[CÒN LẠI].[All]" dimensionUniqueName="[HDBL]" displayFolder="" count="0" memberValueDatatype="20" unbalanced="0"/>
    <cacheHierarchy uniqueName="[HDBL].[NGÀY LẬP]" caption="NGÀY LẬP" attribute="1" time="1" defaultMemberUniqueName="[HDBL].[NGÀY LẬP].[All]" allUniqueName="[HDBL].[NGÀY LẬP].[All]" dimensionUniqueName="[HDBL]" displayFolder="" count="0" memberValueDatatype="7" unbalanced="0"/>
    <cacheHierarchy uniqueName="[HDBL].[NHÓM KHÁCH]" caption="NHÓM KHÁCH" attribute="1" defaultMemberUniqueName="[HDBL].[NHÓM KHÁCH].[All]" allUniqueName="[HDBL].[NHÓM KHÁCH].[All]" dimensionUniqueName="[HDBL]" displayFolder="" count="0" memberValueDatatype="130" unbalanced="0"/>
    <cacheHierarchy uniqueName="[HDBL_NTL_Chi_tiết].[CHI NHÁNH]" caption="CHI NHÁNH" attribute="1" defaultMemberUniqueName="[HDBL_NTL_Chi_tiết].[CHI NHÁNH].[All]" allUniqueName="[HDBL_NTL_Chi_tiết].[CHI NHÁNH].[All]" dimensionUniqueName="[HDBL_NTL_Chi_tiết]" displayFolder="" count="0" memberValueDatatype="130" unbalanced="0"/>
    <cacheHierarchy uniqueName="[HDBL_NTL_Chi_tiết].[NGÀY HĐ]" caption="NGÀY HĐ" attribute="1" time="1" defaultMemberUniqueName="[HDBL_NTL_Chi_tiết].[NGÀY HĐ].[All]" allUniqueName="[HDBL_NTL_Chi_tiết].[NGÀY HĐ].[All]" dimensionUniqueName="[HDBL_NTL_Chi_tiết]" displayFolder="" count="2" memberValueDatatype="7" unbalanced="0">
      <fieldsUsage count="2">
        <fieldUsage x="-1"/>
        <fieldUsage x="4"/>
      </fieldsUsage>
    </cacheHierarchy>
    <cacheHierarchy uniqueName="[HDBL_NTL_Chi_tiết].[SỐ HĐ]" caption="SỐ HĐ" attribute="1" defaultMemberUniqueName="[HDBL_NTL_Chi_tiết].[SỐ HĐ].[All]" allUniqueName="[HDBL_NTL_Chi_tiết].[SỐ HĐ].[All]" dimensionUniqueName="[HDBL_NTL_Chi_tiết]" displayFolder="" count="0" memberValueDatatype="130" unbalanced="0"/>
    <cacheHierarchy uniqueName="[HDBL_NTL_Chi_tiết].[MÃ KHÁCH 2]" caption="MÃ KHÁCH 2" attribute="1" defaultMemberUniqueName="[HDBL_NTL_Chi_tiết].[MÃ KHÁCH 2].[All]" allUniqueName="[HDBL_NTL_Chi_tiết].[MÃ KHÁCH 2].[All]" dimensionUniqueName="[HDBL_NTL_Chi_tiết]" displayFolder="" count="0" memberValueDatatype="20" unbalanced="0"/>
    <cacheHierarchy uniqueName="[HDBL_NTL_Chi_tiết].[TÊN KHÁCH]" caption="TÊN KHÁCH" attribute="1" defaultMemberUniqueName="[HDBL_NTL_Chi_tiết].[TÊN KHÁCH].[All]" allUniqueName="[HDBL_NTL_Chi_tiết].[TÊN KHÁCH].[All]" dimensionUniqueName="[HDBL_NTL_Chi_tiết]" displayFolder="" count="0" memberValueDatatype="130" unbalanced="0"/>
    <cacheHierarchy uniqueName="[HDBL_NTL_Chi_tiết].[MÃ HÀNG]" caption="MÃ HÀNG" attribute="1" defaultMemberUniqueName="[HDBL_NTL_Chi_tiết].[MÃ HÀNG].[All]" allUniqueName="[HDBL_NTL_Chi_tiết].[MÃ HÀNG].[All]" dimensionUniqueName="[HDBL_NTL_Chi_tiết]" displayFolder="" count="0" memberValueDatatype="130" unbalanced="0"/>
    <cacheHierarchy uniqueName="[HDBL_NTL_Chi_tiết].[TÊN HÀNG]" caption="TÊN HÀNG" attribute="1" defaultMemberUniqueName="[HDBL_NTL_Chi_tiết].[TÊN HÀNG].[All]" allUniqueName="[HDBL_NTL_Chi_tiết].[TÊN HÀNG].[All]" dimensionUniqueName="[HDBL_NTL_Chi_tiết]" displayFolder="" count="2" memberValueDatatype="130" unbalanced="0">
      <fieldsUsage count="2">
        <fieldUsage x="-1"/>
        <fieldUsage x="3"/>
      </fieldsUsage>
    </cacheHierarchy>
    <cacheHierarchy uniqueName="[HDBL_NTL_Chi_tiết].[GIỚI TÍNH]" caption="GIỚI TÍNH" attribute="1" defaultMemberUniqueName="[HDBL_NTL_Chi_tiết].[GIỚI TÍNH].[All]" allUniqueName="[HDBL_NTL_Chi_tiết].[GIỚI TÍNH].[All]" dimensionUniqueName="[HDBL_NTL_Chi_tiết]" displayFolder="" count="0" memberValueDatatype="130" unbalanced="0"/>
    <cacheHierarchy uniqueName="[HDBL_NTL_Chi_tiết].[NHÓM HÀNG]" caption="NHÓM HÀNG" attribute="1" defaultMemberUniqueName="[HDBL_NTL_Chi_tiết].[NHÓM HÀNG].[All]" allUniqueName="[HDBL_NTL_Chi_tiết].[NHÓM HÀNG].[All]" dimensionUniqueName="[HDBL_NTL_Chi_tiết]" displayFolder="" count="0" memberValueDatatype="130" unbalanced="0"/>
    <cacheHierarchy uniqueName="[HDBL_NTL_Chi_tiết].[THƯƠNG HIỆU]" caption="THƯƠNG HIỆU" attribute="1" defaultMemberUniqueName="[HDBL_NTL_Chi_tiết].[THƯƠNG HIỆU].[All]" allUniqueName="[HDBL_NTL_Chi_tiết].[THƯƠNG HIỆU].[All]" dimensionUniqueName="[HDBL_NTL_Chi_tiết]" displayFolder="" count="0" memberValueDatatype="130" unbalanced="0"/>
    <cacheHierarchy uniqueName="[HDBL_NTL_Chi_tiết].[KÍCH CỠ]" caption="KÍCH CỠ" attribute="1" defaultMemberUniqueName="[HDBL_NTL_Chi_tiết].[KÍCH CỠ].[All]" allUniqueName="[HDBL_NTL_Chi_tiết].[KÍCH CỠ].[All]" dimensionUniqueName="[HDBL_NTL_Chi_tiết]" displayFolder="" count="0" memberValueDatatype="130" unbalanced="0"/>
    <cacheHierarchy uniqueName="[HDBL_NTL_Chi_tiết].[MÀU SẮC]" caption="MÀU SẮC" attribute="1" defaultMemberUniqueName="[HDBL_NTL_Chi_tiết].[MÀU SẮC].[All]" allUniqueName="[HDBL_NTL_Chi_tiết].[MÀU SẮC].[All]" dimensionUniqueName="[HDBL_NTL_Chi_tiết]" displayFolder="" count="0" memberValueDatatype="130" unbalanced="0"/>
    <cacheHierarchy uniqueName="[HDBL_NTL_Chi_tiết].[DÒNG HÀNG]" caption="DÒNG HÀNG" attribute="1" defaultMemberUniqueName="[HDBL_NTL_Chi_tiết].[DÒNG HÀNG].[All]" allUniqueName="[HDBL_NTL_Chi_tiết].[DÒNG HÀNG].[All]" dimensionUniqueName="[HDBL_NTL_Chi_tiết]" displayFolder="" count="0" memberValueDatatype="130" unbalanced="0"/>
    <cacheHierarchy uniqueName="[HDBL_NTL_Chi_tiết].[KẾT CẤU]" caption="KẾT CẤU" attribute="1" defaultMemberUniqueName="[HDBL_NTL_Chi_tiết].[KẾT CẤU].[All]" allUniqueName="[HDBL_NTL_Chi_tiết].[KẾT CẤU].[All]" dimensionUniqueName="[HDBL_NTL_Chi_tiết]" displayFolder="" count="2" memberValueDatatype="130" unbalanced="0">
      <fieldsUsage count="2">
        <fieldUsage x="-1"/>
        <fieldUsage x="0"/>
      </fieldsUsage>
    </cacheHierarchy>
    <cacheHierarchy uniqueName="[HDBL_NTL_Chi_tiết].[BỘ SƯU TẬP]" caption="BỘ SƯU TẬP" attribute="1" defaultMemberUniqueName="[HDBL_NTL_Chi_tiết].[BỘ SƯU TẬP].[All]" allUniqueName="[HDBL_NTL_Chi_tiết].[BỘ SƯU TẬP].[All]" dimensionUniqueName="[HDBL_NTL_Chi_tiết]" displayFolder="" count="0" memberValueDatatype="130" unbalanced="0"/>
    <cacheHierarchy uniqueName="[HDBL_NTL_Chi_tiết].[SL BÁN]" caption="SL BÁN" attribute="1" defaultMemberUniqueName="[HDBL_NTL_Chi_tiết].[SL BÁN].[All]" allUniqueName="[HDBL_NTL_Chi_tiết].[SL BÁN].[All]" dimensionUniqueName="[HDBL_NTL_Chi_tiết]" displayFolder="" count="0" memberValueDatatype="20" unbalanced="0"/>
    <cacheHierarchy uniqueName="[HDBL_NTL_Chi_tiết].[SL TRẢ LẠI]" caption="SL TRẢ LẠI" attribute="1" defaultMemberUniqueName="[HDBL_NTL_Chi_tiết].[SL TRẢ LẠI].[All]" allUniqueName="[HDBL_NTL_Chi_tiết].[SL TRẢ LẠI].[All]" dimensionUniqueName="[HDBL_NTL_Chi_tiết]" displayFolder="" count="0" memberValueDatatype="20" unbalanced="0"/>
    <cacheHierarchy uniqueName="[HDBL_NTL_Chi_tiết].[GIÁ]" caption="GIÁ" attribute="1" defaultMemberUniqueName="[HDBL_NTL_Chi_tiết].[GIÁ].[All]" allUniqueName="[HDBL_NTL_Chi_tiết].[GIÁ].[All]" dimensionUniqueName="[HDBL_NTL_Chi_tiết]" displayFolder="" count="0" memberValueDatatype="20" unbalanced="0"/>
    <cacheHierarchy uniqueName="[HDBL_NTL_Chi_tiết].[THÀNH TIỀN BÁN]" caption="THÀNH TIỀN BÁN" attribute="1" defaultMemberUniqueName="[HDBL_NTL_Chi_tiết].[THÀNH TIỀN BÁN].[All]" allUniqueName="[HDBL_NTL_Chi_tiết].[THÀNH TIỀN BÁN].[All]" dimensionUniqueName="[HDBL_NTL_Chi_tiết]" displayFolder="" count="0" memberValueDatatype="20" unbalanced="0"/>
    <cacheHierarchy uniqueName="[HDBL_NTL_Chi_tiết].[THÀNH TIỀN NTL]" caption="THÀNH TIỀN NTL" attribute="1" defaultMemberUniqueName="[HDBL_NTL_Chi_tiết].[THÀNH TIỀN NTL].[All]" allUniqueName="[HDBL_NTL_Chi_tiết].[THÀNH TIỀN NTL].[All]" dimensionUniqueName="[HDBL_NTL_Chi_tiết]" displayFolder="" count="0" memberValueDatatype="20" unbalanced="0"/>
    <cacheHierarchy uniqueName="[HDBL_NTL_Chi_tiết].[HẠNG KHÁCH]" caption="HẠNG KHÁCH" attribute="1" defaultMemberUniqueName="[HDBL_NTL_Chi_tiết].[HẠNG KHÁCH].[All]" allUniqueName="[HDBL_NTL_Chi_tiết].[HẠNG KHÁCH].[All]" dimensionUniqueName="[HDBL_NTL_Chi_tiết]" displayFolder="" count="0" memberValueDatatype="130" unbalanced="0"/>
    <cacheHierarchy uniqueName="[HDBL_NTL_Chi_tiết].[Doanh số]" caption="Doanh số" attribute="1" defaultMemberUniqueName="[HDBL_NTL_Chi_tiết].[Doanh số].[All]" allUniqueName="[HDBL_NTL_Chi_tiết].[Doanh số].[All]" dimensionUniqueName="[HDBL_NTL_Chi_tiết]" displayFolder="" count="0" memberValueDatatype="20" unbalanced="0"/>
    <cacheHierarchy uniqueName="[HDBL_NTL_Chi_tiết].[Số lượng]" caption="Số lượng" attribute="1" defaultMemberUniqueName="[HDBL_NTL_Chi_tiết].[Số lượng].[All]" allUniqueName="[HDBL_NTL_Chi_tiết].[Số lượng].[All]" dimensionUniqueName="[HDBL_NTL_Chi_tiết]" displayFolder="" count="0" memberValueDatatype="20" unbalanced="0"/>
    <cacheHierarchy uniqueName="[Measures].[__XL_Count HDBL]" caption="__XL_Count HDBL" measure="1" displayFolder="" measureGroup="HDBL" count="0" hidden="1"/>
    <cacheHierarchy uniqueName="[Measures].[__XL_Count HDBL_NTL_Chi_tiết]" caption="__XL_Count HDBL_NTL_Chi_tiết" measure="1" displayFolder="" measureGroup="HDBL_NTL_Chi_tiết" count="0" hidden="1"/>
    <cacheHierarchy uniqueName="[Measures].[__No measures defined]" caption="__No measures defined" measure="1" displayFolder="" count="0" hidden="1"/>
    <cacheHierarchy uniqueName="[Measures].[Sum of PHẢI THU]" caption="Sum of PHẢI THU" measure="1" displayFolder="" measureGroup="HDB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Doanh số]" caption="Sum of Doanh số" measure="1" displayFolder="" measureGroup="HDBL_NTL_Chi_tiế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Số lượng]" caption="Sum of Số lượng" measure="1" displayFolder="" measureGroup="HDBL_NTL_Chi_tiế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3">
    <dimension name="HDBL" uniqueName="[HDBL]" caption="HDBL"/>
    <dimension name="HDBL_NTL_Chi_tiết" uniqueName="[HDBL_NTL_Chi_tiết]" caption="HDBL_NTL_Chi_tiết"/>
    <dimension measure="1" name="Measures" uniqueName="[Measures]" caption="Measures"/>
  </dimensions>
  <measureGroups count="2">
    <measureGroup name="HDBL" caption="HDBL"/>
    <measureGroup name="HDBL_NTL_Chi_tiết" caption="HDBL_NTL_Chi_tiết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indows User" refreshedDate="44462.522106481483" createdVersion="5" refreshedVersion="7" minRefreshableVersion="3" recordCount="0" supportSubquery="1" supportAdvancedDrill="1" xr:uid="{37C0B656-F861-4889-9A14-0B85F35B18A7}">
  <cacheSource type="external" connectionId="3"/>
  <cacheFields count="4">
    <cacheField name="[HDBL_NTL_Chi_tiết].[KẾT CẤU].[KẾT CẤU]" caption="KẾT CẤU" numFmtId="0" hierarchy="30" level="1">
      <sharedItems count="10">
        <s v="Áo Bra"/>
        <s v="Áo khoác chống nắng"/>
        <s v="Áo T-Shirt"/>
        <s v="Bộ quần áo"/>
        <s v="Giày cao gót"/>
        <s v="Giày thể thao"/>
        <s v="Kính phân cực"/>
        <s v="Quần Jeans"/>
        <s v="Quần Shorts"/>
        <s v="Quần thun"/>
      </sharedItems>
    </cacheField>
    <cacheField name="[Measures].[Sum of Doanh số]" caption="Sum of Doanh số" numFmtId="0" hierarchy="44" level="32767"/>
    <cacheField name="[HDBL_NTL_Chi_tiết].[TÊN HÀNG].[TÊN HÀNG]" caption="TÊN HÀNG" numFmtId="0" hierarchy="23" level="1">
      <sharedItems count="10">
        <s v="Áo khoác 5 in 1 Nữ mũ liền dáng ôm I9JCK506H"/>
        <s v="Áo khoác lông cừu nhân tạo Nữ mũ liền H2/I9FLJ507H"/>
        <s v="Áo khoác lông vũ 3 lớp Nữ cổ cao dài tay H1/I9JCK602F"/>
        <s v="Áo khoác lông vũ 3 lớp Nữ có mũ dáng dài E9COA252F"/>
        <s v="Áo khoác lông vũ siêu nhẹ 3 lớp Nam mũ liền dài tay H1/I7JCK603F"/>
        <s v="Áo khoác Nam dáng dài E7COA020D"/>
        <s v="Áo nỉ chui đầu Nam E7SWS001H"/>
        <s v="Áo nỉ chui đầu Nữ cổ cao E9SWS015H"/>
        <s v="Giày thể thao nam êm chân E7SHO210H"/>
        <s v="Nước rửa chén Siêu sạch Tinh chất bạc hà TokyoHome 1,000g"/>
      </sharedItems>
    </cacheField>
    <cacheField name="[HDBL_NTL_Chi_tiết].[GIỚI TÍNH].[GIỚI TÍNH]" caption="GIỚI TÍNH" numFmtId="0" hierarchy="24" level="1">
      <sharedItems containsSemiMixedTypes="0" containsNonDate="0" containsString="0"/>
    </cacheField>
  </cacheFields>
  <cacheHierarchies count="46">
    <cacheHierarchy uniqueName="[HDBL].[CHI NHÁNH]" caption="CHI NHÁNH" attribute="1" defaultMemberUniqueName="[HDBL].[CHI NHÁNH].[All]" allUniqueName="[HDBL].[CHI NHÁNH].[All]" dimensionUniqueName="[HDBL]" displayFolder="" count="0" memberValueDatatype="130" unbalanced="0"/>
    <cacheHierarchy uniqueName="[HDBL].[NGÀY]" caption="NGÀY" attribute="1" time="1" defaultMemberUniqueName="[HDBL].[NGÀY].[All]" allUniqueName="[HDBL].[NGÀY].[All]" dimensionUniqueName="[HDBL]" displayFolder="" count="0" memberValueDatatype="7" unbalanced="0"/>
    <cacheHierarchy uniqueName="[HDBL].[SỐ CT]" caption="SỐ CT" attribute="1" defaultMemberUniqueName="[HDBL].[SỐ CT].[All]" allUniqueName="[HDBL].[SỐ CT].[All]" dimensionUniqueName="[HDBL]" displayFolder="" count="0" memberValueDatatype="130" unbalanced="0"/>
    <cacheHierarchy uniqueName="[HDBL].[MÃ KH 2]" caption="MÃ KH 2" attribute="1" defaultMemberUniqueName="[HDBL].[MÃ KH 2].[All]" allUniqueName="[HDBL].[MÃ KH 2].[All]" dimensionUniqueName="[HDBL]" displayFolder="" count="0" memberValueDatatype="130" unbalanced="0"/>
    <cacheHierarchy uniqueName="[HDBL].[TÊN KH]" caption="TÊN KH" attribute="1" defaultMemberUniqueName="[HDBL].[TÊN KH].[All]" allUniqueName="[HDBL].[TÊN KH].[All]" dimensionUniqueName="[HDBL]" displayFolder="" count="0" memberValueDatatype="130" unbalanced="0"/>
    <cacheHierarchy uniqueName="[HDBL].[SỐ LƯỢNG]" caption="SỐ LƯỢNG" attribute="1" defaultMemberUniqueName="[HDBL].[SỐ LƯỢNG].[All]" allUniqueName="[HDBL].[SỐ LƯỢNG].[All]" dimensionUniqueName="[HDBL]" displayFolder="" count="0" memberValueDatatype="20" unbalanced="0"/>
    <cacheHierarchy uniqueName="[HDBL].[CỘNG]" caption="CỘNG" attribute="1" defaultMemberUniqueName="[HDBL].[CỘNG].[All]" allUniqueName="[HDBL].[CỘNG].[All]" dimensionUniqueName="[HDBL]" displayFolder="" count="0" memberValueDatatype="20" unbalanced="0"/>
    <cacheHierarchy uniqueName="[HDBL].[G.GIÁ]" caption="G.GIÁ" attribute="1" defaultMemberUniqueName="[HDBL].[G.GIÁ].[All]" allUniqueName="[HDBL].[G.GIÁ].[All]" dimensionUniqueName="[HDBL]" displayFolder="" count="0" memberValueDatatype="20" unbalanced="0"/>
    <cacheHierarchy uniqueName="[HDBL].[TỔNG CỘNG]" caption="TỔNG CỘNG" attribute="1" defaultMemberUniqueName="[HDBL].[TỔNG CỘNG].[All]" allUniqueName="[HDBL].[TỔNG CỘNG].[All]" dimensionUniqueName="[HDBL]" displayFolder="" count="0" memberValueDatatype="20" unbalanced="0"/>
    <cacheHierarchy uniqueName="[HDBL].[TIỀN TÍCH LŨY]" caption="TIỀN TÍCH LŨY" attribute="1" defaultMemberUniqueName="[HDBL].[TIỀN TÍCH LŨY].[All]" allUniqueName="[HDBL].[TIỀN TÍCH LŨY].[All]" dimensionUniqueName="[HDBL]" displayFolder="" count="0" memberValueDatatype="20" unbalanced="0"/>
    <cacheHierarchy uniqueName="[HDBL].[TÍCH LŨY HĐ]" caption="TÍCH LŨY HĐ" attribute="1" defaultMemberUniqueName="[HDBL].[TÍCH LŨY HĐ].[All]" allUniqueName="[HDBL].[TÍCH LŨY HĐ].[All]" dimensionUniqueName="[HDBL]" displayFolder="" count="0" memberValueDatatype="20" unbalanced="0"/>
    <cacheHierarchy uniqueName="[HDBL].[TRỪ TÍCH LŨY]" caption="TRỪ TÍCH LŨY" attribute="1" defaultMemberUniqueName="[HDBL].[TRỪ TÍCH LŨY].[All]" allUniqueName="[HDBL].[TRỪ TÍCH LŨY].[All]" dimensionUniqueName="[HDBL]" displayFolder="" count="0" memberValueDatatype="20" unbalanced="0"/>
    <cacheHierarchy uniqueName="[HDBL].[PHẢI THU]" caption="PHẢI THU" attribute="1" defaultMemberUniqueName="[HDBL].[PHẢI THU].[All]" allUniqueName="[HDBL].[PHẢI THU].[All]" dimensionUniqueName="[HDBL]" displayFolder="" count="0" memberValueDatatype="20" unbalanced="0"/>
    <cacheHierarchy uniqueName="[HDBL].[DT CỬA HÀNG]" caption="DT CỬA HÀNG" attribute="1" defaultMemberUniqueName="[HDBL].[DT CỬA HÀNG].[All]" allUniqueName="[HDBL].[DT CỬA HÀNG].[All]" dimensionUniqueName="[HDBL]" displayFolder="" count="0" memberValueDatatype="20" unbalanced="0"/>
    <cacheHierarchy uniqueName="[HDBL].[CÒN LẠI]" caption="CÒN LẠI" attribute="1" defaultMemberUniqueName="[HDBL].[CÒN LẠI].[All]" allUniqueName="[HDBL].[CÒN LẠI].[All]" dimensionUniqueName="[HDBL]" displayFolder="" count="0" memberValueDatatype="20" unbalanced="0"/>
    <cacheHierarchy uniqueName="[HDBL].[NGÀY LẬP]" caption="NGÀY LẬP" attribute="1" time="1" defaultMemberUniqueName="[HDBL].[NGÀY LẬP].[All]" allUniqueName="[HDBL].[NGÀY LẬP].[All]" dimensionUniqueName="[HDBL]" displayFolder="" count="0" memberValueDatatype="7" unbalanced="0"/>
    <cacheHierarchy uniqueName="[HDBL].[NHÓM KHÁCH]" caption="NHÓM KHÁCH" attribute="1" defaultMemberUniqueName="[HDBL].[NHÓM KHÁCH].[All]" allUniqueName="[HDBL].[NHÓM KHÁCH].[All]" dimensionUniqueName="[HDBL]" displayFolder="" count="0" memberValueDatatype="130" unbalanced="0"/>
    <cacheHierarchy uniqueName="[HDBL_NTL_Chi_tiết].[CHI NHÁNH]" caption="CHI NHÁNH" attribute="1" defaultMemberUniqueName="[HDBL_NTL_Chi_tiết].[CHI NHÁNH].[All]" allUniqueName="[HDBL_NTL_Chi_tiết].[CHI NHÁNH].[All]" dimensionUniqueName="[HDBL_NTL_Chi_tiết]" displayFolder="" count="0" memberValueDatatype="130" unbalanced="0"/>
    <cacheHierarchy uniqueName="[HDBL_NTL_Chi_tiết].[NGÀY HĐ]" caption="NGÀY HĐ" attribute="1" time="1" defaultMemberUniqueName="[HDBL_NTL_Chi_tiết].[NGÀY HĐ].[All]" allUniqueName="[HDBL_NTL_Chi_tiết].[NGÀY HĐ].[All]" dimensionUniqueName="[HDBL_NTL_Chi_tiết]" displayFolder="" count="0" memberValueDatatype="7" unbalanced="0"/>
    <cacheHierarchy uniqueName="[HDBL_NTL_Chi_tiết].[SỐ HĐ]" caption="SỐ HĐ" attribute="1" defaultMemberUniqueName="[HDBL_NTL_Chi_tiết].[SỐ HĐ].[All]" allUniqueName="[HDBL_NTL_Chi_tiết].[SỐ HĐ].[All]" dimensionUniqueName="[HDBL_NTL_Chi_tiết]" displayFolder="" count="0" memberValueDatatype="130" unbalanced="0"/>
    <cacheHierarchy uniqueName="[HDBL_NTL_Chi_tiết].[MÃ KHÁCH 2]" caption="MÃ KHÁCH 2" attribute="1" defaultMemberUniqueName="[HDBL_NTL_Chi_tiết].[MÃ KHÁCH 2].[All]" allUniqueName="[HDBL_NTL_Chi_tiết].[MÃ KHÁCH 2].[All]" dimensionUniqueName="[HDBL_NTL_Chi_tiết]" displayFolder="" count="0" memberValueDatatype="20" unbalanced="0"/>
    <cacheHierarchy uniqueName="[HDBL_NTL_Chi_tiết].[TÊN KHÁCH]" caption="TÊN KHÁCH" attribute="1" defaultMemberUniqueName="[HDBL_NTL_Chi_tiết].[TÊN KHÁCH].[All]" allUniqueName="[HDBL_NTL_Chi_tiết].[TÊN KHÁCH].[All]" dimensionUniqueName="[HDBL_NTL_Chi_tiết]" displayFolder="" count="0" memberValueDatatype="130" unbalanced="0"/>
    <cacheHierarchy uniqueName="[HDBL_NTL_Chi_tiết].[MÃ HÀNG]" caption="MÃ HÀNG" attribute="1" defaultMemberUniqueName="[HDBL_NTL_Chi_tiết].[MÃ HÀNG].[All]" allUniqueName="[HDBL_NTL_Chi_tiết].[MÃ HÀNG].[All]" dimensionUniqueName="[HDBL_NTL_Chi_tiết]" displayFolder="" count="0" memberValueDatatype="130" unbalanced="0"/>
    <cacheHierarchy uniqueName="[HDBL_NTL_Chi_tiết].[TÊN HÀNG]" caption="TÊN HÀNG" attribute="1" defaultMemberUniqueName="[HDBL_NTL_Chi_tiết].[TÊN HÀNG].[All]" allUniqueName="[HDBL_NTL_Chi_tiết].[TÊN HÀNG].[All]" dimensionUniqueName="[HDBL_NTL_Chi_tiết]" displayFolder="" count="2" memberValueDatatype="130" unbalanced="0">
      <fieldsUsage count="2">
        <fieldUsage x="-1"/>
        <fieldUsage x="2"/>
      </fieldsUsage>
    </cacheHierarchy>
    <cacheHierarchy uniqueName="[HDBL_NTL_Chi_tiết].[GIỚI TÍNH]" caption="GIỚI TÍNH" attribute="1" defaultMemberUniqueName="[HDBL_NTL_Chi_tiết].[GIỚI TÍNH].[All]" allUniqueName="[HDBL_NTL_Chi_tiết].[GIỚI TÍNH].[All]" dimensionUniqueName="[HDBL_NTL_Chi_tiết]" displayFolder="" count="2" memberValueDatatype="130" unbalanced="0">
      <fieldsUsage count="2">
        <fieldUsage x="-1"/>
        <fieldUsage x="3"/>
      </fieldsUsage>
    </cacheHierarchy>
    <cacheHierarchy uniqueName="[HDBL_NTL_Chi_tiết].[NHÓM HÀNG]" caption="NHÓM HÀNG" attribute="1" defaultMemberUniqueName="[HDBL_NTL_Chi_tiết].[NHÓM HÀNG].[All]" allUniqueName="[HDBL_NTL_Chi_tiết].[NHÓM HÀNG].[All]" dimensionUniqueName="[HDBL_NTL_Chi_tiết]" displayFolder="" count="0" memberValueDatatype="130" unbalanced="0"/>
    <cacheHierarchy uniqueName="[HDBL_NTL_Chi_tiết].[THƯƠNG HIỆU]" caption="THƯƠNG HIỆU" attribute="1" defaultMemberUniqueName="[HDBL_NTL_Chi_tiết].[THƯƠNG HIỆU].[All]" allUniqueName="[HDBL_NTL_Chi_tiết].[THƯƠNG HIỆU].[All]" dimensionUniqueName="[HDBL_NTL_Chi_tiết]" displayFolder="" count="0" memberValueDatatype="130" unbalanced="0"/>
    <cacheHierarchy uniqueName="[HDBL_NTL_Chi_tiết].[KÍCH CỠ]" caption="KÍCH CỠ" attribute="1" defaultMemberUniqueName="[HDBL_NTL_Chi_tiết].[KÍCH CỠ].[All]" allUniqueName="[HDBL_NTL_Chi_tiết].[KÍCH CỠ].[All]" dimensionUniqueName="[HDBL_NTL_Chi_tiết]" displayFolder="" count="0" memberValueDatatype="130" unbalanced="0"/>
    <cacheHierarchy uniqueName="[HDBL_NTL_Chi_tiết].[MÀU SẮC]" caption="MÀU SẮC" attribute="1" defaultMemberUniqueName="[HDBL_NTL_Chi_tiết].[MÀU SẮC].[All]" allUniqueName="[HDBL_NTL_Chi_tiết].[MÀU SẮC].[All]" dimensionUniqueName="[HDBL_NTL_Chi_tiết]" displayFolder="" count="0" memberValueDatatype="130" unbalanced="0"/>
    <cacheHierarchy uniqueName="[HDBL_NTL_Chi_tiết].[DÒNG HÀNG]" caption="DÒNG HÀNG" attribute="1" defaultMemberUniqueName="[HDBL_NTL_Chi_tiết].[DÒNG HÀNG].[All]" allUniqueName="[HDBL_NTL_Chi_tiết].[DÒNG HÀNG].[All]" dimensionUniqueName="[HDBL_NTL_Chi_tiết]" displayFolder="" count="0" memberValueDatatype="130" unbalanced="0"/>
    <cacheHierarchy uniqueName="[HDBL_NTL_Chi_tiết].[KẾT CẤU]" caption="KẾT CẤU" attribute="1" defaultMemberUniqueName="[HDBL_NTL_Chi_tiết].[KẾT CẤU].[All]" allUniqueName="[HDBL_NTL_Chi_tiết].[KẾT CẤU].[All]" dimensionUniqueName="[HDBL_NTL_Chi_tiết]" displayFolder="" count="2" memberValueDatatype="130" unbalanced="0">
      <fieldsUsage count="2">
        <fieldUsage x="-1"/>
        <fieldUsage x="0"/>
      </fieldsUsage>
    </cacheHierarchy>
    <cacheHierarchy uniqueName="[HDBL_NTL_Chi_tiết].[BỘ SƯU TẬP]" caption="BỘ SƯU TẬP" attribute="1" defaultMemberUniqueName="[HDBL_NTL_Chi_tiết].[BỘ SƯU TẬP].[All]" allUniqueName="[HDBL_NTL_Chi_tiết].[BỘ SƯU TẬP].[All]" dimensionUniqueName="[HDBL_NTL_Chi_tiết]" displayFolder="" count="0" memberValueDatatype="130" unbalanced="0"/>
    <cacheHierarchy uniqueName="[HDBL_NTL_Chi_tiết].[SL BÁN]" caption="SL BÁN" attribute="1" defaultMemberUniqueName="[HDBL_NTL_Chi_tiết].[SL BÁN].[All]" allUniqueName="[HDBL_NTL_Chi_tiết].[SL BÁN].[All]" dimensionUniqueName="[HDBL_NTL_Chi_tiết]" displayFolder="" count="0" memberValueDatatype="20" unbalanced="0"/>
    <cacheHierarchy uniqueName="[HDBL_NTL_Chi_tiết].[SL TRẢ LẠI]" caption="SL TRẢ LẠI" attribute="1" defaultMemberUniqueName="[HDBL_NTL_Chi_tiết].[SL TRẢ LẠI].[All]" allUniqueName="[HDBL_NTL_Chi_tiết].[SL TRẢ LẠI].[All]" dimensionUniqueName="[HDBL_NTL_Chi_tiết]" displayFolder="" count="0" memberValueDatatype="20" unbalanced="0"/>
    <cacheHierarchy uniqueName="[HDBL_NTL_Chi_tiết].[GIÁ]" caption="GIÁ" attribute="1" defaultMemberUniqueName="[HDBL_NTL_Chi_tiết].[GIÁ].[All]" allUniqueName="[HDBL_NTL_Chi_tiết].[GIÁ].[All]" dimensionUniqueName="[HDBL_NTL_Chi_tiết]" displayFolder="" count="0" memberValueDatatype="20" unbalanced="0"/>
    <cacheHierarchy uniqueName="[HDBL_NTL_Chi_tiết].[THÀNH TIỀN BÁN]" caption="THÀNH TIỀN BÁN" attribute="1" defaultMemberUniqueName="[HDBL_NTL_Chi_tiết].[THÀNH TIỀN BÁN].[All]" allUniqueName="[HDBL_NTL_Chi_tiết].[THÀNH TIỀN BÁN].[All]" dimensionUniqueName="[HDBL_NTL_Chi_tiết]" displayFolder="" count="0" memberValueDatatype="20" unbalanced="0"/>
    <cacheHierarchy uniqueName="[HDBL_NTL_Chi_tiết].[THÀNH TIỀN NTL]" caption="THÀNH TIỀN NTL" attribute="1" defaultMemberUniqueName="[HDBL_NTL_Chi_tiết].[THÀNH TIỀN NTL].[All]" allUniqueName="[HDBL_NTL_Chi_tiết].[THÀNH TIỀN NTL].[All]" dimensionUniqueName="[HDBL_NTL_Chi_tiết]" displayFolder="" count="0" memberValueDatatype="20" unbalanced="0"/>
    <cacheHierarchy uniqueName="[HDBL_NTL_Chi_tiết].[HẠNG KHÁCH]" caption="HẠNG KHÁCH" attribute="1" defaultMemberUniqueName="[HDBL_NTL_Chi_tiết].[HẠNG KHÁCH].[All]" allUniqueName="[HDBL_NTL_Chi_tiết].[HẠNG KHÁCH].[All]" dimensionUniqueName="[HDBL_NTL_Chi_tiết]" displayFolder="" count="0" memberValueDatatype="130" unbalanced="0"/>
    <cacheHierarchy uniqueName="[HDBL_NTL_Chi_tiết].[Doanh số]" caption="Doanh số" attribute="1" defaultMemberUniqueName="[HDBL_NTL_Chi_tiết].[Doanh số].[All]" allUniqueName="[HDBL_NTL_Chi_tiết].[Doanh số].[All]" dimensionUniqueName="[HDBL_NTL_Chi_tiết]" displayFolder="" count="0" memberValueDatatype="20" unbalanced="0"/>
    <cacheHierarchy uniqueName="[HDBL_NTL_Chi_tiết].[Số lượng]" caption="Số lượng" attribute="1" defaultMemberUniqueName="[HDBL_NTL_Chi_tiết].[Số lượng].[All]" allUniqueName="[HDBL_NTL_Chi_tiết].[Số lượng].[All]" dimensionUniqueName="[HDBL_NTL_Chi_tiết]" displayFolder="" count="0" memberValueDatatype="20" unbalanced="0"/>
    <cacheHierarchy uniqueName="[Measures].[__XL_Count HDBL]" caption="__XL_Count HDBL" measure="1" displayFolder="" measureGroup="HDBL" count="0" hidden="1"/>
    <cacheHierarchy uniqueName="[Measures].[__XL_Count HDBL_NTL_Chi_tiết]" caption="__XL_Count HDBL_NTL_Chi_tiết" measure="1" displayFolder="" measureGroup="HDBL_NTL_Chi_tiết" count="0" hidden="1"/>
    <cacheHierarchy uniqueName="[Measures].[__No measures defined]" caption="__No measures defined" measure="1" displayFolder="" count="0" hidden="1"/>
    <cacheHierarchy uniqueName="[Measures].[Sum of PHẢI THU]" caption="Sum of PHẢI THU" measure="1" displayFolder="" measureGroup="HDB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Doanh số]" caption="Sum of Doanh số" measure="1" displayFolder="" measureGroup="HDBL_NTL_Chi_tiế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Số lượng]" caption="Sum of Số lượng" measure="1" displayFolder="" measureGroup="HDBL_NTL_Chi_tiết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3">
    <dimension name="HDBL" uniqueName="[HDBL]" caption="HDBL"/>
    <dimension name="HDBL_NTL_Chi_tiết" uniqueName="[HDBL_NTL_Chi_tiết]" caption="HDBL_NTL_Chi_tiết"/>
    <dimension measure="1" name="Measures" uniqueName="[Measures]" caption="Measures"/>
  </dimensions>
  <measureGroups count="2">
    <measureGroup name="HDBL" caption="HDBL"/>
    <measureGroup name="HDBL_NTL_Chi_tiết" caption="HDBL_NTL_Chi_tiết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indows User" refreshedDate="44462.522108333331" createdVersion="5" refreshedVersion="7" minRefreshableVersion="3" recordCount="0" supportSubquery="1" supportAdvancedDrill="1" xr:uid="{6CDAFD5C-89F0-4C54-852F-4191B570A1DD}">
  <cacheSource type="external" connectionId="3"/>
  <cacheFields count="4">
    <cacheField name="[HDBL_NTL_Chi_tiết].[KẾT CẤU].[KẾT CẤU]" caption="KẾT CẤU" numFmtId="0" hierarchy="30" level="1">
      <sharedItems count="10">
        <s v="Áo ba lỗ"/>
        <s v="Áo khoác chống nắng"/>
        <s v="Áo Polo"/>
        <s v="Áo T-Shirt"/>
        <s v="Giày thể thao"/>
        <s v="Quần boxers"/>
        <s v="Quần Jeans"/>
        <s v="Quần Shorts"/>
        <s v="Tất chân"/>
        <s v="Ví"/>
      </sharedItems>
    </cacheField>
    <cacheField name="[Measures].[Sum of Doanh số]" caption="Sum of Doanh số" numFmtId="0" hierarchy="44" level="32767"/>
    <cacheField name="[HDBL_NTL_Chi_tiết].[TÊN HÀNG].[TÊN HÀNG]" caption="TÊN HÀNG" numFmtId="0" hierarchy="23" level="1">
      <sharedItems count="10">
        <s v="Áo khoác 5 in 1 Nữ mũ liền dáng ôm I9JCK506H"/>
        <s v="Áo khoác lông cừu nhân tạo Nữ mũ liền H2/I9FLJ507H"/>
        <s v="Áo khoác lông vũ 3 lớp Nữ cổ cao dài tay H1/I9JCK602F"/>
        <s v="Áo khoác lông vũ 3 lớp Nữ có mũ dáng dài E9COA252F"/>
        <s v="Áo khoác lông vũ siêu nhẹ 3 lớp Nam mũ liền dài tay H1/I7JCK603F"/>
        <s v="Áo khoác Nam dáng dài E7COA020D"/>
        <s v="Áo nỉ chui đầu Nam E7SWS001H"/>
        <s v="Áo nỉ chui đầu Nữ cổ cao E9SWS015H"/>
        <s v="Giày thể thao nam êm chân E7SHO210H"/>
        <s v="Nước rửa chén Siêu sạch Tinh chất bạc hà TokyoHome 1,000g"/>
      </sharedItems>
    </cacheField>
    <cacheField name="[HDBL_NTL_Chi_tiết].[GIỚI TÍNH].[GIỚI TÍNH]" caption="GIỚI TÍNH" numFmtId="0" hierarchy="24" level="1">
      <sharedItems containsSemiMixedTypes="0" containsNonDate="0" containsString="0"/>
    </cacheField>
  </cacheFields>
  <cacheHierarchies count="46">
    <cacheHierarchy uniqueName="[HDBL].[CHI NHÁNH]" caption="CHI NHÁNH" attribute="1" defaultMemberUniqueName="[HDBL].[CHI NHÁNH].[All]" allUniqueName="[HDBL].[CHI NHÁNH].[All]" dimensionUniqueName="[HDBL]" displayFolder="" count="0" memberValueDatatype="130" unbalanced="0"/>
    <cacheHierarchy uniqueName="[HDBL].[NGÀY]" caption="NGÀY" attribute="1" time="1" defaultMemberUniqueName="[HDBL].[NGÀY].[All]" allUniqueName="[HDBL].[NGÀY].[All]" dimensionUniqueName="[HDBL]" displayFolder="" count="0" memberValueDatatype="7" unbalanced="0"/>
    <cacheHierarchy uniqueName="[HDBL].[SỐ CT]" caption="SỐ CT" attribute="1" defaultMemberUniqueName="[HDBL].[SỐ CT].[All]" allUniqueName="[HDBL].[SỐ CT].[All]" dimensionUniqueName="[HDBL]" displayFolder="" count="0" memberValueDatatype="130" unbalanced="0"/>
    <cacheHierarchy uniqueName="[HDBL].[MÃ KH 2]" caption="MÃ KH 2" attribute="1" defaultMemberUniqueName="[HDBL].[MÃ KH 2].[All]" allUniqueName="[HDBL].[MÃ KH 2].[All]" dimensionUniqueName="[HDBL]" displayFolder="" count="0" memberValueDatatype="130" unbalanced="0"/>
    <cacheHierarchy uniqueName="[HDBL].[TÊN KH]" caption="TÊN KH" attribute="1" defaultMemberUniqueName="[HDBL].[TÊN KH].[All]" allUniqueName="[HDBL].[TÊN KH].[All]" dimensionUniqueName="[HDBL]" displayFolder="" count="0" memberValueDatatype="130" unbalanced="0"/>
    <cacheHierarchy uniqueName="[HDBL].[SỐ LƯỢNG]" caption="SỐ LƯỢNG" attribute="1" defaultMemberUniqueName="[HDBL].[SỐ LƯỢNG].[All]" allUniqueName="[HDBL].[SỐ LƯỢNG].[All]" dimensionUniqueName="[HDBL]" displayFolder="" count="0" memberValueDatatype="20" unbalanced="0"/>
    <cacheHierarchy uniqueName="[HDBL].[CỘNG]" caption="CỘNG" attribute="1" defaultMemberUniqueName="[HDBL].[CỘNG].[All]" allUniqueName="[HDBL].[CỘNG].[All]" dimensionUniqueName="[HDBL]" displayFolder="" count="0" memberValueDatatype="20" unbalanced="0"/>
    <cacheHierarchy uniqueName="[HDBL].[G.GIÁ]" caption="G.GIÁ" attribute="1" defaultMemberUniqueName="[HDBL].[G.GIÁ].[All]" allUniqueName="[HDBL].[G.GIÁ].[All]" dimensionUniqueName="[HDBL]" displayFolder="" count="0" memberValueDatatype="20" unbalanced="0"/>
    <cacheHierarchy uniqueName="[HDBL].[TỔNG CỘNG]" caption="TỔNG CỘNG" attribute="1" defaultMemberUniqueName="[HDBL].[TỔNG CỘNG].[All]" allUniqueName="[HDBL].[TỔNG CỘNG].[All]" dimensionUniqueName="[HDBL]" displayFolder="" count="0" memberValueDatatype="20" unbalanced="0"/>
    <cacheHierarchy uniqueName="[HDBL].[TIỀN TÍCH LŨY]" caption="TIỀN TÍCH LŨY" attribute="1" defaultMemberUniqueName="[HDBL].[TIỀN TÍCH LŨY].[All]" allUniqueName="[HDBL].[TIỀN TÍCH LŨY].[All]" dimensionUniqueName="[HDBL]" displayFolder="" count="0" memberValueDatatype="20" unbalanced="0"/>
    <cacheHierarchy uniqueName="[HDBL].[TÍCH LŨY HĐ]" caption="TÍCH LŨY HĐ" attribute="1" defaultMemberUniqueName="[HDBL].[TÍCH LŨY HĐ].[All]" allUniqueName="[HDBL].[TÍCH LŨY HĐ].[All]" dimensionUniqueName="[HDBL]" displayFolder="" count="0" memberValueDatatype="20" unbalanced="0"/>
    <cacheHierarchy uniqueName="[HDBL].[TRỪ TÍCH LŨY]" caption="TRỪ TÍCH LŨY" attribute="1" defaultMemberUniqueName="[HDBL].[TRỪ TÍCH LŨY].[All]" allUniqueName="[HDBL].[TRỪ TÍCH LŨY].[All]" dimensionUniqueName="[HDBL]" displayFolder="" count="0" memberValueDatatype="20" unbalanced="0"/>
    <cacheHierarchy uniqueName="[HDBL].[PHẢI THU]" caption="PHẢI THU" attribute="1" defaultMemberUniqueName="[HDBL].[PHẢI THU].[All]" allUniqueName="[HDBL].[PHẢI THU].[All]" dimensionUniqueName="[HDBL]" displayFolder="" count="0" memberValueDatatype="20" unbalanced="0"/>
    <cacheHierarchy uniqueName="[HDBL].[DT CỬA HÀNG]" caption="DT CỬA HÀNG" attribute="1" defaultMemberUniqueName="[HDBL].[DT CỬA HÀNG].[All]" allUniqueName="[HDBL].[DT CỬA HÀNG].[All]" dimensionUniqueName="[HDBL]" displayFolder="" count="0" memberValueDatatype="20" unbalanced="0"/>
    <cacheHierarchy uniqueName="[HDBL].[CÒN LẠI]" caption="CÒN LẠI" attribute="1" defaultMemberUniqueName="[HDBL].[CÒN LẠI].[All]" allUniqueName="[HDBL].[CÒN LẠI].[All]" dimensionUniqueName="[HDBL]" displayFolder="" count="0" memberValueDatatype="20" unbalanced="0"/>
    <cacheHierarchy uniqueName="[HDBL].[NGÀY LẬP]" caption="NGÀY LẬP" attribute="1" time="1" defaultMemberUniqueName="[HDBL].[NGÀY LẬP].[All]" allUniqueName="[HDBL].[NGÀY LẬP].[All]" dimensionUniqueName="[HDBL]" displayFolder="" count="0" memberValueDatatype="7" unbalanced="0"/>
    <cacheHierarchy uniqueName="[HDBL].[NHÓM KHÁCH]" caption="NHÓM KHÁCH" attribute="1" defaultMemberUniqueName="[HDBL].[NHÓM KHÁCH].[All]" allUniqueName="[HDBL].[NHÓM KHÁCH].[All]" dimensionUniqueName="[HDBL]" displayFolder="" count="0" memberValueDatatype="130" unbalanced="0"/>
    <cacheHierarchy uniqueName="[HDBL_NTL_Chi_tiết].[CHI NHÁNH]" caption="CHI NHÁNH" attribute="1" defaultMemberUniqueName="[HDBL_NTL_Chi_tiết].[CHI NHÁNH].[All]" allUniqueName="[HDBL_NTL_Chi_tiết].[CHI NHÁNH].[All]" dimensionUniqueName="[HDBL_NTL_Chi_tiết]" displayFolder="" count="0" memberValueDatatype="130" unbalanced="0"/>
    <cacheHierarchy uniqueName="[HDBL_NTL_Chi_tiết].[NGÀY HĐ]" caption="NGÀY HĐ" attribute="1" time="1" defaultMemberUniqueName="[HDBL_NTL_Chi_tiết].[NGÀY HĐ].[All]" allUniqueName="[HDBL_NTL_Chi_tiết].[NGÀY HĐ].[All]" dimensionUniqueName="[HDBL_NTL_Chi_tiết]" displayFolder="" count="0" memberValueDatatype="7" unbalanced="0"/>
    <cacheHierarchy uniqueName="[HDBL_NTL_Chi_tiết].[SỐ HĐ]" caption="SỐ HĐ" attribute="1" defaultMemberUniqueName="[HDBL_NTL_Chi_tiết].[SỐ HĐ].[All]" allUniqueName="[HDBL_NTL_Chi_tiết].[SỐ HĐ].[All]" dimensionUniqueName="[HDBL_NTL_Chi_tiết]" displayFolder="" count="0" memberValueDatatype="130" unbalanced="0"/>
    <cacheHierarchy uniqueName="[HDBL_NTL_Chi_tiết].[MÃ KHÁCH 2]" caption="MÃ KHÁCH 2" attribute="1" defaultMemberUniqueName="[HDBL_NTL_Chi_tiết].[MÃ KHÁCH 2].[All]" allUniqueName="[HDBL_NTL_Chi_tiết].[MÃ KHÁCH 2].[All]" dimensionUniqueName="[HDBL_NTL_Chi_tiết]" displayFolder="" count="0" memberValueDatatype="20" unbalanced="0"/>
    <cacheHierarchy uniqueName="[HDBL_NTL_Chi_tiết].[TÊN KHÁCH]" caption="TÊN KHÁCH" attribute="1" defaultMemberUniqueName="[HDBL_NTL_Chi_tiết].[TÊN KHÁCH].[All]" allUniqueName="[HDBL_NTL_Chi_tiết].[TÊN KHÁCH].[All]" dimensionUniqueName="[HDBL_NTL_Chi_tiết]" displayFolder="" count="0" memberValueDatatype="130" unbalanced="0"/>
    <cacheHierarchy uniqueName="[HDBL_NTL_Chi_tiết].[MÃ HÀNG]" caption="MÃ HÀNG" attribute="1" defaultMemberUniqueName="[HDBL_NTL_Chi_tiết].[MÃ HÀNG].[All]" allUniqueName="[HDBL_NTL_Chi_tiết].[MÃ HÀNG].[All]" dimensionUniqueName="[HDBL_NTL_Chi_tiết]" displayFolder="" count="0" memberValueDatatype="130" unbalanced="0"/>
    <cacheHierarchy uniqueName="[HDBL_NTL_Chi_tiết].[TÊN HÀNG]" caption="TÊN HÀNG" attribute="1" defaultMemberUniqueName="[HDBL_NTL_Chi_tiết].[TÊN HÀNG].[All]" allUniqueName="[HDBL_NTL_Chi_tiết].[TÊN HÀNG].[All]" dimensionUniqueName="[HDBL_NTL_Chi_tiết]" displayFolder="" count="2" memberValueDatatype="130" unbalanced="0">
      <fieldsUsage count="2">
        <fieldUsage x="-1"/>
        <fieldUsage x="2"/>
      </fieldsUsage>
    </cacheHierarchy>
    <cacheHierarchy uniqueName="[HDBL_NTL_Chi_tiết].[GIỚI TÍNH]" caption="GIỚI TÍNH" attribute="1" defaultMemberUniqueName="[HDBL_NTL_Chi_tiết].[GIỚI TÍNH].[All]" allUniqueName="[HDBL_NTL_Chi_tiết].[GIỚI TÍNH].[All]" dimensionUniqueName="[HDBL_NTL_Chi_tiết]" displayFolder="" count="2" memberValueDatatype="130" unbalanced="0">
      <fieldsUsage count="2">
        <fieldUsage x="-1"/>
        <fieldUsage x="3"/>
      </fieldsUsage>
    </cacheHierarchy>
    <cacheHierarchy uniqueName="[HDBL_NTL_Chi_tiết].[NHÓM HÀNG]" caption="NHÓM HÀNG" attribute="1" defaultMemberUniqueName="[HDBL_NTL_Chi_tiết].[NHÓM HÀNG].[All]" allUniqueName="[HDBL_NTL_Chi_tiết].[NHÓM HÀNG].[All]" dimensionUniqueName="[HDBL_NTL_Chi_tiết]" displayFolder="" count="0" memberValueDatatype="130" unbalanced="0"/>
    <cacheHierarchy uniqueName="[HDBL_NTL_Chi_tiết].[THƯƠNG HIỆU]" caption="THƯƠNG HIỆU" attribute="1" defaultMemberUniqueName="[HDBL_NTL_Chi_tiết].[THƯƠNG HIỆU].[All]" allUniqueName="[HDBL_NTL_Chi_tiết].[THƯƠNG HIỆU].[All]" dimensionUniqueName="[HDBL_NTL_Chi_tiết]" displayFolder="" count="0" memberValueDatatype="130" unbalanced="0"/>
    <cacheHierarchy uniqueName="[HDBL_NTL_Chi_tiết].[KÍCH CỠ]" caption="KÍCH CỠ" attribute="1" defaultMemberUniqueName="[HDBL_NTL_Chi_tiết].[KÍCH CỠ].[All]" allUniqueName="[HDBL_NTL_Chi_tiết].[KÍCH CỠ].[All]" dimensionUniqueName="[HDBL_NTL_Chi_tiết]" displayFolder="" count="0" memberValueDatatype="130" unbalanced="0"/>
    <cacheHierarchy uniqueName="[HDBL_NTL_Chi_tiết].[MÀU SẮC]" caption="MÀU SẮC" attribute="1" defaultMemberUniqueName="[HDBL_NTL_Chi_tiết].[MÀU SẮC].[All]" allUniqueName="[HDBL_NTL_Chi_tiết].[MÀU SẮC].[All]" dimensionUniqueName="[HDBL_NTL_Chi_tiết]" displayFolder="" count="0" memberValueDatatype="130" unbalanced="0"/>
    <cacheHierarchy uniqueName="[HDBL_NTL_Chi_tiết].[DÒNG HÀNG]" caption="DÒNG HÀNG" attribute="1" defaultMemberUniqueName="[HDBL_NTL_Chi_tiết].[DÒNG HÀNG].[All]" allUniqueName="[HDBL_NTL_Chi_tiết].[DÒNG HÀNG].[All]" dimensionUniqueName="[HDBL_NTL_Chi_tiết]" displayFolder="" count="0" memberValueDatatype="130" unbalanced="0"/>
    <cacheHierarchy uniqueName="[HDBL_NTL_Chi_tiết].[KẾT CẤU]" caption="KẾT CẤU" attribute="1" defaultMemberUniqueName="[HDBL_NTL_Chi_tiết].[KẾT CẤU].[All]" allUniqueName="[HDBL_NTL_Chi_tiết].[KẾT CẤU].[All]" dimensionUniqueName="[HDBL_NTL_Chi_tiết]" displayFolder="" count="2" memberValueDatatype="130" unbalanced="0">
      <fieldsUsage count="2">
        <fieldUsage x="-1"/>
        <fieldUsage x="0"/>
      </fieldsUsage>
    </cacheHierarchy>
    <cacheHierarchy uniqueName="[HDBL_NTL_Chi_tiết].[BỘ SƯU TẬP]" caption="BỘ SƯU TẬP" attribute="1" defaultMemberUniqueName="[HDBL_NTL_Chi_tiết].[BỘ SƯU TẬP].[All]" allUniqueName="[HDBL_NTL_Chi_tiết].[BỘ SƯU TẬP].[All]" dimensionUniqueName="[HDBL_NTL_Chi_tiết]" displayFolder="" count="0" memberValueDatatype="130" unbalanced="0"/>
    <cacheHierarchy uniqueName="[HDBL_NTL_Chi_tiết].[SL BÁN]" caption="SL BÁN" attribute="1" defaultMemberUniqueName="[HDBL_NTL_Chi_tiết].[SL BÁN].[All]" allUniqueName="[HDBL_NTL_Chi_tiết].[SL BÁN].[All]" dimensionUniqueName="[HDBL_NTL_Chi_tiết]" displayFolder="" count="0" memberValueDatatype="20" unbalanced="0"/>
    <cacheHierarchy uniqueName="[HDBL_NTL_Chi_tiết].[SL TRẢ LẠI]" caption="SL TRẢ LẠI" attribute="1" defaultMemberUniqueName="[HDBL_NTL_Chi_tiết].[SL TRẢ LẠI].[All]" allUniqueName="[HDBL_NTL_Chi_tiết].[SL TRẢ LẠI].[All]" dimensionUniqueName="[HDBL_NTL_Chi_tiết]" displayFolder="" count="0" memberValueDatatype="20" unbalanced="0"/>
    <cacheHierarchy uniqueName="[HDBL_NTL_Chi_tiết].[GIÁ]" caption="GIÁ" attribute="1" defaultMemberUniqueName="[HDBL_NTL_Chi_tiết].[GIÁ].[All]" allUniqueName="[HDBL_NTL_Chi_tiết].[GIÁ].[All]" dimensionUniqueName="[HDBL_NTL_Chi_tiết]" displayFolder="" count="0" memberValueDatatype="20" unbalanced="0"/>
    <cacheHierarchy uniqueName="[HDBL_NTL_Chi_tiết].[THÀNH TIỀN BÁN]" caption="THÀNH TIỀN BÁN" attribute="1" defaultMemberUniqueName="[HDBL_NTL_Chi_tiết].[THÀNH TIỀN BÁN].[All]" allUniqueName="[HDBL_NTL_Chi_tiết].[THÀNH TIỀN BÁN].[All]" dimensionUniqueName="[HDBL_NTL_Chi_tiết]" displayFolder="" count="0" memberValueDatatype="20" unbalanced="0"/>
    <cacheHierarchy uniqueName="[HDBL_NTL_Chi_tiết].[THÀNH TIỀN NTL]" caption="THÀNH TIỀN NTL" attribute="1" defaultMemberUniqueName="[HDBL_NTL_Chi_tiết].[THÀNH TIỀN NTL].[All]" allUniqueName="[HDBL_NTL_Chi_tiết].[THÀNH TIỀN NTL].[All]" dimensionUniqueName="[HDBL_NTL_Chi_tiết]" displayFolder="" count="0" memberValueDatatype="20" unbalanced="0"/>
    <cacheHierarchy uniqueName="[HDBL_NTL_Chi_tiết].[HẠNG KHÁCH]" caption="HẠNG KHÁCH" attribute="1" defaultMemberUniqueName="[HDBL_NTL_Chi_tiết].[HẠNG KHÁCH].[All]" allUniqueName="[HDBL_NTL_Chi_tiết].[HẠNG KHÁCH].[All]" dimensionUniqueName="[HDBL_NTL_Chi_tiết]" displayFolder="" count="0" memberValueDatatype="130" unbalanced="0"/>
    <cacheHierarchy uniqueName="[HDBL_NTL_Chi_tiết].[Doanh số]" caption="Doanh số" attribute="1" defaultMemberUniqueName="[HDBL_NTL_Chi_tiết].[Doanh số].[All]" allUniqueName="[HDBL_NTL_Chi_tiết].[Doanh số].[All]" dimensionUniqueName="[HDBL_NTL_Chi_tiết]" displayFolder="" count="0" memberValueDatatype="20" unbalanced="0"/>
    <cacheHierarchy uniqueName="[HDBL_NTL_Chi_tiết].[Số lượng]" caption="Số lượng" attribute="1" defaultMemberUniqueName="[HDBL_NTL_Chi_tiết].[Số lượng].[All]" allUniqueName="[HDBL_NTL_Chi_tiết].[Số lượng].[All]" dimensionUniqueName="[HDBL_NTL_Chi_tiết]" displayFolder="" count="0" memberValueDatatype="20" unbalanced="0"/>
    <cacheHierarchy uniqueName="[Measures].[__XL_Count HDBL]" caption="__XL_Count HDBL" measure="1" displayFolder="" measureGroup="HDBL" count="0" hidden="1"/>
    <cacheHierarchy uniqueName="[Measures].[__XL_Count HDBL_NTL_Chi_tiết]" caption="__XL_Count HDBL_NTL_Chi_tiết" measure="1" displayFolder="" measureGroup="HDBL_NTL_Chi_tiết" count="0" hidden="1"/>
    <cacheHierarchy uniqueName="[Measures].[__No measures defined]" caption="__No measures defined" measure="1" displayFolder="" count="0" hidden="1"/>
    <cacheHierarchy uniqueName="[Measures].[Sum of PHẢI THU]" caption="Sum of PHẢI THU" measure="1" displayFolder="" measureGroup="HDB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Doanh số]" caption="Sum of Doanh số" measure="1" displayFolder="" measureGroup="HDBL_NTL_Chi_tiế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Số lượng]" caption="Sum of Số lượng" measure="1" displayFolder="" measureGroup="HDBL_NTL_Chi_tiết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3">
    <dimension name="HDBL" uniqueName="[HDBL]" caption="HDBL"/>
    <dimension name="HDBL_NTL_Chi_tiết" uniqueName="[HDBL_NTL_Chi_tiết]" caption="HDBL_NTL_Chi_tiết"/>
    <dimension measure="1" name="Measures" uniqueName="[Measures]" caption="Measures"/>
  </dimensions>
  <measureGroups count="2">
    <measureGroup name="HDBL" caption="HDBL"/>
    <measureGroup name="HDBL_NTL_Chi_tiết" caption="HDBL_NTL_Chi_tiết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indows User" refreshedDate="44462.522110185186" createdVersion="5" refreshedVersion="7" minRefreshableVersion="3" recordCount="0" supportSubquery="1" supportAdvancedDrill="1" xr:uid="{5AF7C21A-92DD-42DF-9C63-D8C160BF0311}">
  <cacheSource type="external" connectionId="3"/>
  <cacheFields count="4">
    <cacheField name="[HDBL_NTL_Chi_tiết].[KẾT CẤU].[KẾT CẤU]" caption="KẾT CẤU" numFmtId="0" hierarchy="30" level="1">
      <sharedItems count="7">
        <s v="Áo Polo"/>
        <s v="Áo T-Shirt"/>
        <s v="Chân váy"/>
        <s v="Đầm"/>
        <s v="Quần Jeans"/>
        <s v="Quần Khakis"/>
        <s v="Quần Shorts"/>
      </sharedItems>
    </cacheField>
    <cacheField name="[Measures].[Sum of Doanh số]" caption="Sum of Doanh số" numFmtId="0" hierarchy="44" level="32767"/>
    <cacheField name="[HDBL_NTL_Chi_tiết].[TÊN HÀNG].[TÊN HÀNG]" caption="TÊN HÀNG" numFmtId="0" hierarchy="23" level="1">
      <sharedItems count="10">
        <s v="Áo khoác 5 in 1 Nữ mũ liền dáng ôm I9JCK506H"/>
        <s v="Áo khoác lông cừu nhân tạo Nữ mũ liền H2/I9FLJ507H"/>
        <s v="Áo khoác lông vũ 3 lớp Nữ cổ cao dài tay H1/I9JCK602F"/>
        <s v="Áo khoác lông vũ 3 lớp Nữ có mũ dáng dài E9COA252F"/>
        <s v="Áo khoác lông vũ siêu nhẹ 3 lớp Nam mũ liền dài tay H1/I7JCK603F"/>
        <s v="Áo khoác Nam dáng dài E7COA020D"/>
        <s v="Áo nỉ chui đầu Nam E7SWS001H"/>
        <s v="Áo nỉ chui đầu Nữ cổ cao E9SWS015H"/>
        <s v="Giày thể thao nam êm chân E7SHO210H"/>
        <s v="Nước rửa chén Siêu sạch Tinh chất bạc hà TokyoHome 1,000g"/>
      </sharedItems>
    </cacheField>
    <cacheField name="[HDBL_NTL_Chi_tiết].[GIỚI TÍNH].[GIỚI TÍNH]" caption="GIỚI TÍNH" numFmtId="0" hierarchy="24" level="1">
      <sharedItems containsSemiMixedTypes="0" containsNonDate="0" containsString="0"/>
    </cacheField>
  </cacheFields>
  <cacheHierarchies count="46">
    <cacheHierarchy uniqueName="[HDBL].[CHI NHÁNH]" caption="CHI NHÁNH" attribute="1" defaultMemberUniqueName="[HDBL].[CHI NHÁNH].[All]" allUniqueName="[HDBL].[CHI NHÁNH].[All]" dimensionUniqueName="[HDBL]" displayFolder="" count="0" memberValueDatatype="130" unbalanced="0"/>
    <cacheHierarchy uniqueName="[HDBL].[NGÀY]" caption="NGÀY" attribute="1" time="1" defaultMemberUniqueName="[HDBL].[NGÀY].[All]" allUniqueName="[HDBL].[NGÀY].[All]" dimensionUniqueName="[HDBL]" displayFolder="" count="0" memberValueDatatype="7" unbalanced="0"/>
    <cacheHierarchy uniqueName="[HDBL].[SỐ CT]" caption="SỐ CT" attribute="1" defaultMemberUniqueName="[HDBL].[SỐ CT].[All]" allUniqueName="[HDBL].[SỐ CT].[All]" dimensionUniqueName="[HDBL]" displayFolder="" count="0" memberValueDatatype="130" unbalanced="0"/>
    <cacheHierarchy uniqueName="[HDBL].[MÃ KH 2]" caption="MÃ KH 2" attribute="1" defaultMemberUniqueName="[HDBL].[MÃ KH 2].[All]" allUniqueName="[HDBL].[MÃ KH 2].[All]" dimensionUniqueName="[HDBL]" displayFolder="" count="0" memberValueDatatype="130" unbalanced="0"/>
    <cacheHierarchy uniqueName="[HDBL].[TÊN KH]" caption="TÊN KH" attribute="1" defaultMemberUniqueName="[HDBL].[TÊN KH].[All]" allUniqueName="[HDBL].[TÊN KH].[All]" dimensionUniqueName="[HDBL]" displayFolder="" count="0" memberValueDatatype="130" unbalanced="0"/>
    <cacheHierarchy uniqueName="[HDBL].[SỐ LƯỢNG]" caption="SỐ LƯỢNG" attribute="1" defaultMemberUniqueName="[HDBL].[SỐ LƯỢNG].[All]" allUniqueName="[HDBL].[SỐ LƯỢNG].[All]" dimensionUniqueName="[HDBL]" displayFolder="" count="0" memberValueDatatype="20" unbalanced="0"/>
    <cacheHierarchy uniqueName="[HDBL].[CỘNG]" caption="CỘNG" attribute="1" defaultMemberUniqueName="[HDBL].[CỘNG].[All]" allUniqueName="[HDBL].[CỘNG].[All]" dimensionUniqueName="[HDBL]" displayFolder="" count="0" memberValueDatatype="20" unbalanced="0"/>
    <cacheHierarchy uniqueName="[HDBL].[G.GIÁ]" caption="G.GIÁ" attribute="1" defaultMemberUniqueName="[HDBL].[G.GIÁ].[All]" allUniqueName="[HDBL].[G.GIÁ].[All]" dimensionUniqueName="[HDBL]" displayFolder="" count="0" memberValueDatatype="20" unbalanced="0"/>
    <cacheHierarchy uniqueName="[HDBL].[TỔNG CỘNG]" caption="TỔNG CỘNG" attribute="1" defaultMemberUniqueName="[HDBL].[TỔNG CỘNG].[All]" allUniqueName="[HDBL].[TỔNG CỘNG].[All]" dimensionUniqueName="[HDBL]" displayFolder="" count="0" memberValueDatatype="20" unbalanced="0"/>
    <cacheHierarchy uniqueName="[HDBL].[TIỀN TÍCH LŨY]" caption="TIỀN TÍCH LŨY" attribute="1" defaultMemberUniqueName="[HDBL].[TIỀN TÍCH LŨY].[All]" allUniqueName="[HDBL].[TIỀN TÍCH LŨY].[All]" dimensionUniqueName="[HDBL]" displayFolder="" count="0" memberValueDatatype="20" unbalanced="0"/>
    <cacheHierarchy uniqueName="[HDBL].[TÍCH LŨY HĐ]" caption="TÍCH LŨY HĐ" attribute="1" defaultMemberUniqueName="[HDBL].[TÍCH LŨY HĐ].[All]" allUniqueName="[HDBL].[TÍCH LŨY HĐ].[All]" dimensionUniqueName="[HDBL]" displayFolder="" count="0" memberValueDatatype="20" unbalanced="0"/>
    <cacheHierarchy uniqueName="[HDBL].[TRỪ TÍCH LŨY]" caption="TRỪ TÍCH LŨY" attribute="1" defaultMemberUniqueName="[HDBL].[TRỪ TÍCH LŨY].[All]" allUniqueName="[HDBL].[TRỪ TÍCH LŨY].[All]" dimensionUniqueName="[HDBL]" displayFolder="" count="0" memberValueDatatype="20" unbalanced="0"/>
    <cacheHierarchy uniqueName="[HDBL].[PHẢI THU]" caption="PHẢI THU" attribute="1" defaultMemberUniqueName="[HDBL].[PHẢI THU].[All]" allUniqueName="[HDBL].[PHẢI THU].[All]" dimensionUniqueName="[HDBL]" displayFolder="" count="0" memberValueDatatype="20" unbalanced="0"/>
    <cacheHierarchy uniqueName="[HDBL].[DT CỬA HÀNG]" caption="DT CỬA HÀNG" attribute="1" defaultMemberUniqueName="[HDBL].[DT CỬA HÀNG].[All]" allUniqueName="[HDBL].[DT CỬA HÀNG].[All]" dimensionUniqueName="[HDBL]" displayFolder="" count="0" memberValueDatatype="20" unbalanced="0"/>
    <cacheHierarchy uniqueName="[HDBL].[CÒN LẠI]" caption="CÒN LẠI" attribute="1" defaultMemberUniqueName="[HDBL].[CÒN LẠI].[All]" allUniqueName="[HDBL].[CÒN LẠI].[All]" dimensionUniqueName="[HDBL]" displayFolder="" count="0" memberValueDatatype="20" unbalanced="0"/>
    <cacheHierarchy uniqueName="[HDBL].[NGÀY LẬP]" caption="NGÀY LẬP" attribute="1" time="1" defaultMemberUniqueName="[HDBL].[NGÀY LẬP].[All]" allUniqueName="[HDBL].[NGÀY LẬP].[All]" dimensionUniqueName="[HDBL]" displayFolder="" count="0" memberValueDatatype="7" unbalanced="0"/>
    <cacheHierarchy uniqueName="[HDBL].[NHÓM KHÁCH]" caption="NHÓM KHÁCH" attribute="1" defaultMemberUniqueName="[HDBL].[NHÓM KHÁCH].[All]" allUniqueName="[HDBL].[NHÓM KHÁCH].[All]" dimensionUniqueName="[HDBL]" displayFolder="" count="0" memberValueDatatype="130" unbalanced="0"/>
    <cacheHierarchy uniqueName="[HDBL_NTL_Chi_tiết].[CHI NHÁNH]" caption="CHI NHÁNH" attribute="1" defaultMemberUniqueName="[HDBL_NTL_Chi_tiết].[CHI NHÁNH].[All]" allUniqueName="[HDBL_NTL_Chi_tiết].[CHI NHÁNH].[All]" dimensionUniqueName="[HDBL_NTL_Chi_tiết]" displayFolder="" count="0" memberValueDatatype="130" unbalanced="0"/>
    <cacheHierarchy uniqueName="[HDBL_NTL_Chi_tiết].[NGÀY HĐ]" caption="NGÀY HĐ" attribute="1" time="1" defaultMemberUniqueName="[HDBL_NTL_Chi_tiết].[NGÀY HĐ].[All]" allUniqueName="[HDBL_NTL_Chi_tiết].[NGÀY HĐ].[All]" dimensionUniqueName="[HDBL_NTL_Chi_tiết]" displayFolder="" count="0" memberValueDatatype="7" unbalanced="0"/>
    <cacheHierarchy uniqueName="[HDBL_NTL_Chi_tiết].[SỐ HĐ]" caption="SỐ HĐ" attribute="1" defaultMemberUniqueName="[HDBL_NTL_Chi_tiết].[SỐ HĐ].[All]" allUniqueName="[HDBL_NTL_Chi_tiết].[SỐ HĐ].[All]" dimensionUniqueName="[HDBL_NTL_Chi_tiết]" displayFolder="" count="0" memberValueDatatype="130" unbalanced="0"/>
    <cacheHierarchy uniqueName="[HDBL_NTL_Chi_tiết].[MÃ KHÁCH 2]" caption="MÃ KHÁCH 2" attribute="1" defaultMemberUniqueName="[HDBL_NTL_Chi_tiết].[MÃ KHÁCH 2].[All]" allUniqueName="[HDBL_NTL_Chi_tiết].[MÃ KHÁCH 2].[All]" dimensionUniqueName="[HDBL_NTL_Chi_tiết]" displayFolder="" count="0" memberValueDatatype="20" unbalanced="0"/>
    <cacheHierarchy uniqueName="[HDBL_NTL_Chi_tiết].[TÊN KHÁCH]" caption="TÊN KHÁCH" attribute="1" defaultMemberUniqueName="[HDBL_NTL_Chi_tiết].[TÊN KHÁCH].[All]" allUniqueName="[HDBL_NTL_Chi_tiết].[TÊN KHÁCH].[All]" dimensionUniqueName="[HDBL_NTL_Chi_tiết]" displayFolder="" count="0" memberValueDatatype="130" unbalanced="0"/>
    <cacheHierarchy uniqueName="[HDBL_NTL_Chi_tiết].[MÃ HÀNG]" caption="MÃ HÀNG" attribute="1" defaultMemberUniqueName="[HDBL_NTL_Chi_tiết].[MÃ HÀNG].[All]" allUniqueName="[HDBL_NTL_Chi_tiết].[MÃ HÀNG].[All]" dimensionUniqueName="[HDBL_NTL_Chi_tiết]" displayFolder="" count="0" memberValueDatatype="130" unbalanced="0"/>
    <cacheHierarchy uniqueName="[HDBL_NTL_Chi_tiết].[TÊN HÀNG]" caption="TÊN HÀNG" attribute="1" defaultMemberUniqueName="[HDBL_NTL_Chi_tiết].[TÊN HÀNG].[All]" allUniqueName="[HDBL_NTL_Chi_tiết].[TÊN HÀNG].[All]" dimensionUniqueName="[HDBL_NTL_Chi_tiết]" displayFolder="" count="2" memberValueDatatype="130" unbalanced="0">
      <fieldsUsage count="2">
        <fieldUsage x="-1"/>
        <fieldUsage x="2"/>
      </fieldsUsage>
    </cacheHierarchy>
    <cacheHierarchy uniqueName="[HDBL_NTL_Chi_tiết].[GIỚI TÍNH]" caption="GIỚI TÍNH" attribute="1" defaultMemberUniqueName="[HDBL_NTL_Chi_tiết].[GIỚI TÍNH].[All]" allUniqueName="[HDBL_NTL_Chi_tiết].[GIỚI TÍNH].[All]" dimensionUniqueName="[HDBL_NTL_Chi_tiết]" displayFolder="" count="2" memberValueDatatype="130" unbalanced="0">
      <fieldsUsage count="2">
        <fieldUsage x="-1"/>
        <fieldUsage x="3"/>
      </fieldsUsage>
    </cacheHierarchy>
    <cacheHierarchy uniqueName="[HDBL_NTL_Chi_tiết].[NHÓM HÀNG]" caption="NHÓM HÀNG" attribute="1" defaultMemberUniqueName="[HDBL_NTL_Chi_tiết].[NHÓM HÀNG].[All]" allUniqueName="[HDBL_NTL_Chi_tiết].[NHÓM HÀNG].[All]" dimensionUniqueName="[HDBL_NTL_Chi_tiết]" displayFolder="" count="0" memberValueDatatype="130" unbalanced="0"/>
    <cacheHierarchy uniqueName="[HDBL_NTL_Chi_tiết].[THƯƠNG HIỆU]" caption="THƯƠNG HIỆU" attribute="1" defaultMemberUniqueName="[HDBL_NTL_Chi_tiết].[THƯƠNG HIỆU].[All]" allUniqueName="[HDBL_NTL_Chi_tiết].[THƯƠNG HIỆU].[All]" dimensionUniqueName="[HDBL_NTL_Chi_tiết]" displayFolder="" count="0" memberValueDatatype="130" unbalanced="0"/>
    <cacheHierarchy uniqueName="[HDBL_NTL_Chi_tiết].[KÍCH CỠ]" caption="KÍCH CỠ" attribute="1" defaultMemberUniqueName="[HDBL_NTL_Chi_tiết].[KÍCH CỠ].[All]" allUniqueName="[HDBL_NTL_Chi_tiết].[KÍCH CỠ].[All]" dimensionUniqueName="[HDBL_NTL_Chi_tiết]" displayFolder="" count="0" memberValueDatatype="130" unbalanced="0"/>
    <cacheHierarchy uniqueName="[HDBL_NTL_Chi_tiết].[MÀU SẮC]" caption="MÀU SẮC" attribute="1" defaultMemberUniqueName="[HDBL_NTL_Chi_tiết].[MÀU SẮC].[All]" allUniqueName="[HDBL_NTL_Chi_tiết].[MÀU SẮC].[All]" dimensionUniqueName="[HDBL_NTL_Chi_tiết]" displayFolder="" count="0" memberValueDatatype="130" unbalanced="0"/>
    <cacheHierarchy uniqueName="[HDBL_NTL_Chi_tiết].[DÒNG HÀNG]" caption="DÒNG HÀNG" attribute="1" defaultMemberUniqueName="[HDBL_NTL_Chi_tiết].[DÒNG HÀNG].[All]" allUniqueName="[HDBL_NTL_Chi_tiết].[DÒNG HÀNG].[All]" dimensionUniqueName="[HDBL_NTL_Chi_tiết]" displayFolder="" count="0" memberValueDatatype="130" unbalanced="0"/>
    <cacheHierarchy uniqueName="[HDBL_NTL_Chi_tiết].[KẾT CẤU]" caption="KẾT CẤU" attribute="1" defaultMemberUniqueName="[HDBL_NTL_Chi_tiết].[KẾT CẤU].[All]" allUniqueName="[HDBL_NTL_Chi_tiết].[KẾT CẤU].[All]" dimensionUniqueName="[HDBL_NTL_Chi_tiết]" displayFolder="" count="2" memberValueDatatype="130" unbalanced="0">
      <fieldsUsage count="2">
        <fieldUsage x="-1"/>
        <fieldUsage x="0"/>
      </fieldsUsage>
    </cacheHierarchy>
    <cacheHierarchy uniqueName="[HDBL_NTL_Chi_tiết].[BỘ SƯU TẬP]" caption="BỘ SƯU TẬP" attribute="1" defaultMemberUniqueName="[HDBL_NTL_Chi_tiết].[BỘ SƯU TẬP].[All]" allUniqueName="[HDBL_NTL_Chi_tiết].[BỘ SƯU TẬP].[All]" dimensionUniqueName="[HDBL_NTL_Chi_tiết]" displayFolder="" count="0" memberValueDatatype="130" unbalanced="0"/>
    <cacheHierarchy uniqueName="[HDBL_NTL_Chi_tiết].[SL BÁN]" caption="SL BÁN" attribute="1" defaultMemberUniqueName="[HDBL_NTL_Chi_tiết].[SL BÁN].[All]" allUniqueName="[HDBL_NTL_Chi_tiết].[SL BÁN].[All]" dimensionUniqueName="[HDBL_NTL_Chi_tiết]" displayFolder="" count="0" memberValueDatatype="20" unbalanced="0"/>
    <cacheHierarchy uniqueName="[HDBL_NTL_Chi_tiết].[SL TRẢ LẠI]" caption="SL TRẢ LẠI" attribute="1" defaultMemberUniqueName="[HDBL_NTL_Chi_tiết].[SL TRẢ LẠI].[All]" allUniqueName="[HDBL_NTL_Chi_tiết].[SL TRẢ LẠI].[All]" dimensionUniqueName="[HDBL_NTL_Chi_tiết]" displayFolder="" count="0" memberValueDatatype="20" unbalanced="0"/>
    <cacheHierarchy uniqueName="[HDBL_NTL_Chi_tiết].[GIÁ]" caption="GIÁ" attribute="1" defaultMemberUniqueName="[HDBL_NTL_Chi_tiết].[GIÁ].[All]" allUniqueName="[HDBL_NTL_Chi_tiết].[GIÁ].[All]" dimensionUniqueName="[HDBL_NTL_Chi_tiết]" displayFolder="" count="0" memberValueDatatype="20" unbalanced="0"/>
    <cacheHierarchy uniqueName="[HDBL_NTL_Chi_tiết].[THÀNH TIỀN BÁN]" caption="THÀNH TIỀN BÁN" attribute="1" defaultMemberUniqueName="[HDBL_NTL_Chi_tiết].[THÀNH TIỀN BÁN].[All]" allUniqueName="[HDBL_NTL_Chi_tiết].[THÀNH TIỀN BÁN].[All]" dimensionUniqueName="[HDBL_NTL_Chi_tiết]" displayFolder="" count="0" memberValueDatatype="20" unbalanced="0"/>
    <cacheHierarchy uniqueName="[HDBL_NTL_Chi_tiết].[THÀNH TIỀN NTL]" caption="THÀNH TIỀN NTL" attribute="1" defaultMemberUniqueName="[HDBL_NTL_Chi_tiết].[THÀNH TIỀN NTL].[All]" allUniqueName="[HDBL_NTL_Chi_tiết].[THÀNH TIỀN NTL].[All]" dimensionUniqueName="[HDBL_NTL_Chi_tiết]" displayFolder="" count="0" memberValueDatatype="20" unbalanced="0"/>
    <cacheHierarchy uniqueName="[HDBL_NTL_Chi_tiết].[HẠNG KHÁCH]" caption="HẠNG KHÁCH" attribute="1" defaultMemberUniqueName="[HDBL_NTL_Chi_tiết].[HẠNG KHÁCH].[All]" allUniqueName="[HDBL_NTL_Chi_tiết].[HẠNG KHÁCH].[All]" dimensionUniqueName="[HDBL_NTL_Chi_tiết]" displayFolder="" count="0" memberValueDatatype="130" unbalanced="0"/>
    <cacheHierarchy uniqueName="[HDBL_NTL_Chi_tiết].[Doanh số]" caption="Doanh số" attribute="1" defaultMemberUniqueName="[HDBL_NTL_Chi_tiết].[Doanh số].[All]" allUniqueName="[HDBL_NTL_Chi_tiết].[Doanh số].[All]" dimensionUniqueName="[HDBL_NTL_Chi_tiết]" displayFolder="" count="0" memberValueDatatype="20" unbalanced="0"/>
    <cacheHierarchy uniqueName="[HDBL_NTL_Chi_tiết].[Số lượng]" caption="Số lượng" attribute="1" defaultMemberUniqueName="[HDBL_NTL_Chi_tiết].[Số lượng].[All]" allUniqueName="[HDBL_NTL_Chi_tiết].[Số lượng].[All]" dimensionUniqueName="[HDBL_NTL_Chi_tiết]" displayFolder="" count="0" memberValueDatatype="20" unbalanced="0"/>
    <cacheHierarchy uniqueName="[Measures].[__XL_Count HDBL]" caption="__XL_Count HDBL" measure="1" displayFolder="" measureGroup="HDBL" count="0" hidden="1"/>
    <cacheHierarchy uniqueName="[Measures].[__XL_Count HDBL_NTL_Chi_tiết]" caption="__XL_Count HDBL_NTL_Chi_tiết" measure="1" displayFolder="" measureGroup="HDBL_NTL_Chi_tiết" count="0" hidden="1"/>
    <cacheHierarchy uniqueName="[Measures].[__No measures defined]" caption="__No measures defined" measure="1" displayFolder="" count="0" hidden="1"/>
    <cacheHierarchy uniqueName="[Measures].[Sum of PHẢI THU]" caption="Sum of PHẢI THU" measure="1" displayFolder="" measureGroup="HDB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Doanh số]" caption="Sum of Doanh số" measure="1" displayFolder="" measureGroup="HDBL_NTL_Chi_tiế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Số lượng]" caption="Sum of Số lượng" measure="1" displayFolder="" measureGroup="HDBL_NTL_Chi_tiết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3">
    <dimension name="HDBL" uniqueName="[HDBL]" caption="HDBL"/>
    <dimension name="HDBL_NTL_Chi_tiết" uniqueName="[HDBL_NTL_Chi_tiết]" caption="HDBL_NTL_Chi_tiết"/>
    <dimension measure="1" name="Measures" uniqueName="[Measures]" caption="Measures"/>
  </dimensions>
  <measureGroups count="2">
    <measureGroup name="HDBL" caption="HDBL"/>
    <measureGroup name="HDBL_NTL_Chi_tiết" caption="HDBL_NTL_Chi_tiết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7172C0-402E-4349-B84B-149C156C84D9}" name="PivotTable8" cacheId="4" applyNumberFormats="0" applyBorderFormats="0" applyFontFormats="0" applyPatternFormats="0" applyAlignmentFormats="0" applyWidthHeightFormats="1" dataCaption="Values" tag="8cc9c5ee-6d82-4d60-a342-1ce64a5fb4a5" updatedVersion="7" minRefreshableVersion="3" useAutoFormatting="1" subtotalHiddenItems="1" itemPrintTitles="1" createdVersion="5" indent="0" outline="1" outlineData="1" multipleFieldFilters="0">
  <location ref="N12:O23" firstHeaderRow="1" firstDataRow="1" firstDataCol="1" rowPageCount="1" colPageCount="1"/>
  <pivotFields count="4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</pivotFields>
  <rowFields count="1">
    <field x="0"/>
  </rowFields>
  <rowItems count="11">
    <i>
      <x v="3"/>
    </i>
    <i>
      <x v="7"/>
    </i>
    <i>
      <x v="4"/>
    </i>
    <i>
      <x v="6"/>
    </i>
    <i>
      <x/>
    </i>
    <i>
      <x v="1"/>
    </i>
    <i>
      <x v="8"/>
    </i>
    <i>
      <x v="2"/>
    </i>
    <i>
      <x v="9"/>
    </i>
    <i>
      <x v="5"/>
    </i>
    <i t="grand">
      <x/>
    </i>
  </rowItems>
  <colItems count="1">
    <i/>
  </colItems>
  <pageFields count="1">
    <pageField fld="3" hier="24" name="[HDBL_NTL_Chi_tiết].[GIỚI TÍNH].&amp;[Nam]" cap="Nam"/>
  </pageFields>
  <dataFields count="1">
    <dataField name="Sum of Doanh số" fld="1" baseField="0" baseItem="0"/>
  </dataField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HDBL_NTL_Chi_tiết].[GIỚI TÍNH].&amp;[Nam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44">
      <autoFilter ref="A1">
        <filterColumn colId="0">
          <top10 val="10" filterVal="10"/>
        </filterColumn>
      </autoFilter>
    </filter>
    <filter fld="2" type="count" evalOrder="1" id="2" iMeasureHier="44">
      <autoFilter ref="A1">
        <filterColumn colId="0">
          <top10 val="10" filterVal="10"/>
        </filterColumn>
      </autoFilter>
    </filter>
  </filters>
  <rowHierarchiesUsage count="1"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HDBL_NTL_Chi_tiế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8352BC-4E8A-4573-8729-2A303496739B}" name="PivotTable7" cacheId="2" applyNumberFormats="0" applyBorderFormats="0" applyFontFormats="0" applyPatternFormats="0" applyAlignmentFormats="0" applyWidthHeightFormats="1" dataCaption="Values" tag="4ec8504a-afe7-4a80-8025-6a353af2c675" updatedVersion="7" minRefreshableVersion="3" useAutoFormatting="1" itemPrintTitles="1" createdVersion="5" indent="0" outline="1" outlineData="1" multipleFieldFilters="0">
  <location ref="J12:L20" firstHeaderRow="0" firstDataRow="1" firstDataCol="1"/>
  <pivotFields count="5">
    <pivotField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ố lượng" fld="2" baseField="0" baseItem="0"/>
    <dataField name="Sum of Doanh số" fld="1" baseField="0" baseItem="0"/>
  </dataField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44">
      <autoFilter ref="A1">
        <filterColumn colId="0">
          <top10 val="10" filterVal="10"/>
        </filterColumn>
      </autoFilter>
    </filter>
    <filter fld="3" type="count" id="2" iMeasureHier="44">
      <autoFilter ref="A1">
        <filterColumn colId="0">
          <top10 val="10" filterVal="10"/>
        </filterColumn>
      </autoFilter>
    </filter>
  </filters>
  <rowHierarchiesUsage count="1">
    <rowHierarchyUsage hierarchyUsage="1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HDBL_NTL_Chi_tiế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59B960-1C42-4077-B82C-B5E04EDCD7DF}" name="PivotTable6" cacheId="1" applyNumberFormats="0" applyBorderFormats="0" applyFontFormats="0" applyPatternFormats="0" applyAlignmentFormats="0" applyWidthHeightFormats="1" dataCaption="Values" tag="ae5d569f-c71e-4888-9b23-6defd8b594f9" updatedVersion="7" minRefreshableVersion="3" useAutoFormatting="1" itemPrintTitles="1" createdVersion="5" indent="0" outline="1" outlineData="1" multipleFieldFilters="0">
  <location ref="F12:H23" firstHeaderRow="0" firstDataRow="1" firstDataCol="1"/>
  <pivotFields count="4">
    <pivotField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1">
    <i>
      <x v="2"/>
    </i>
    <i>
      <x v="3"/>
    </i>
    <i>
      <x v="9"/>
    </i>
    <i>
      <x v="1"/>
    </i>
    <i>
      <x v="6"/>
    </i>
    <i>
      <x v="8"/>
    </i>
    <i>
      <x v="7"/>
    </i>
    <i>
      <x v="5"/>
    </i>
    <i>
      <x v="4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ố lượng" fld="2" baseField="0" baseItem="0"/>
    <dataField name="Sum of Doanh số" fld="1" baseField="0" baseItem="0"/>
  </dataField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44">
      <autoFilter ref="A1">
        <filterColumn colId="0">
          <top10 val="10" filterVal="10"/>
        </filterColumn>
      </autoFilter>
    </filter>
    <filter fld="3" type="count" id="2" iMeasureHier="44">
      <autoFilter ref="A1">
        <filterColumn colId="0">
          <top10 val="10" filterVal="10"/>
        </filterColumn>
      </autoFilter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HDBL_NTL_Chi_tiế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89DA7E-F66C-4874-982D-1ABEB42E4E64}" name="PivotTable5" cacheId="0" applyNumberFormats="0" applyBorderFormats="0" applyFontFormats="0" applyPatternFormats="0" applyAlignmentFormats="0" applyWidthHeightFormats="1" dataCaption="Values" tag="3609ff03-2b4c-4849-b376-20671d589ad7" updatedVersion="7" minRefreshableVersion="3" useAutoFormatting="1" itemPrintTitles="1" createdVersion="5" indent="0" outline="1" outlineData="1" multipleFieldFilters="0">
  <location ref="B12:D23" firstHeaderRow="0" firstDataRow="1" firstDataCol="1"/>
  <pivotFields count="3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 v="2"/>
    </i>
    <i>
      <x v="1"/>
    </i>
    <i>
      <x v="9"/>
    </i>
    <i>
      <x v="3"/>
    </i>
    <i>
      <x v="8"/>
    </i>
    <i>
      <x v="6"/>
    </i>
    <i>
      <x v="5"/>
    </i>
    <i>
      <x v="4"/>
    </i>
    <i>
      <x v="7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ố lượng" fld="2" baseField="0" baseItem="0"/>
    <dataField name="Sum of Doanh số" fld="1" baseField="0" baseItem="0"/>
  </dataField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44">
      <autoFilter ref="A1">
        <filterColumn colId="0">
          <top10 val="10" filterVal="10"/>
        </filterColumn>
      </autoFilter>
    </filter>
  </filters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HDBL_NTL_Chi_tiế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CF8A7-B9ED-4C25-99D5-FDA280937CEA}" name="PivotTable13" cacheId="5" applyNumberFormats="0" applyBorderFormats="0" applyFontFormats="0" applyPatternFormats="0" applyAlignmentFormats="0" applyWidthHeightFormats="1" dataCaption="Values" tag="0208bbee-f5f6-482b-bbe5-b3bb8f55f0ff" updatedVersion="7" minRefreshableVersion="3" useAutoFormatting="1" itemPrintTitles="1" createdVersion="5" indent="0" outline="1" outlineData="1" multipleFieldFilters="0">
  <location ref="T12:U20" firstHeaderRow="1" firstDataRow="1" firstDataCol="1" rowPageCount="1" colPageCount="1"/>
  <pivotFields count="4">
    <pivotField axis="axisRow" allDrilled="1" subtotalTop="0" showAll="0" measureFilter="1" sortType="descending" defaultSubtotal="0" defaultAttributeDrillState="1">
      <items count="7">
        <item x="0"/>
        <item x="1"/>
        <item x="2"/>
        <item x="3"/>
        <item x="4"/>
        <item x="5"/>
        <item x="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</pivotFields>
  <rowFields count="1">
    <field x="0"/>
  </rowFields>
  <rowItems count="8">
    <i>
      <x v="4"/>
    </i>
    <i>
      <x v="1"/>
    </i>
    <i>
      <x v="6"/>
    </i>
    <i>
      <x v="3"/>
    </i>
    <i>
      <x v="2"/>
    </i>
    <i>
      <x/>
    </i>
    <i>
      <x v="5"/>
    </i>
    <i t="grand">
      <x/>
    </i>
  </rowItems>
  <colItems count="1">
    <i/>
  </colItems>
  <pageFields count="1">
    <pageField fld="3" hier="24" name="[HDBL_NTL_Chi_tiết].[GIỚI TÍNH].&amp;[Bé gái]" cap="Bé gái"/>
  </pageFields>
  <dataFields count="1">
    <dataField name="Sum of Doanh số" fld="1" baseField="0" baseItem="0"/>
  </dataField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3" level="1">
        <member name="[HDBL_NTL_Chi_tiết].[GIỚI TÍNH].&amp;[Bé gái]"/>
        <member name=""/>
        <member name="[HDBL_NTL_Chi_tiết].[GIỚI TÍNH].&amp;[Bé trai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44">
      <autoFilter ref="A1">
        <filterColumn colId="0">
          <top10 val="10" filterVal="10"/>
        </filterColumn>
      </autoFilter>
    </filter>
    <filter fld="2" type="count" id="2" iMeasureHier="44">
      <autoFilter ref="A1">
        <filterColumn colId="0">
          <top10 val="10" filterVal="10"/>
        </filterColumn>
      </autoFilter>
    </filter>
  </filters>
  <rowHierarchiesUsage count="1"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HDBL_NTL_Chi_tiế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D93C9A-49D8-4336-BD78-EF40EA6C3813}" name="PivotTable12" cacheId="3" applyNumberFormats="0" applyBorderFormats="0" applyFontFormats="0" applyPatternFormats="0" applyAlignmentFormats="0" applyWidthHeightFormats="1" dataCaption="Values" tag="566da7c4-4588-4972-bab6-d32dfbc3cf24" updatedVersion="7" minRefreshableVersion="3" useAutoFormatting="1" itemPrintTitles="1" createdVersion="5" indent="0" outline="1" outlineData="1" multipleFieldFilters="0">
  <location ref="Q12:R23" firstHeaderRow="1" firstDataRow="1" firstDataCol="1" rowPageCount="1" colPageCount="1"/>
  <pivotFields count="4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</pivotFields>
  <rowFields count="1">
    <field x="0"/>
  </rowFields>
  <rowItems count="11">
    <i>
      <x v="1"/>
    </i>
    <i>
      <x/>
    </i>
    <i>
      <x v="2"/>
    </i>
    <i>
      <x v="4"/>
    </i>
    <i>
      <x v="6"/>
    </i>
    <i>
      <x v="3"/>
    </i>
    <i>
      <x v="9"/>
    </i>
    <i>
      <x v="7"/>
    </i>
    <i>
      <x v="5"/>
    </i>
    <i>
      <x v="8"/>
    </i>
    <i t="grand">
      <x/>
    </i>
  </rowItems>
  <colItems count="1">
    <i/>
  </colItems>
  <pageFields count="1">
    <pageField fld="3" hier="24" name="[HDBL_NTL_Chi_tiết].[GIỚI TÍNH].&amp;[Nữ]" cap="Nữ"/>
  </pageFields>
  <dataFields count="1">
    <dataField name="Sum of Doanh số" fld="1" baseField="0" baseItem="0"/>
  </dataField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HDBL_NTL_Chi_tiết].[GIỚI TÍNH].&amp;[Nữ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44">
      <autoFilter ref="A1">
        <filterColumn colId="0">
          <top10 val="10" filterVal="10"/>
        </filterColumn>
      </autoFilter>
    </filter>
    <filter fld="2" type="count" id="2" iMeasureHier="44">
      <autoFilter ref="A1">
        <filterColumn colId="0">
          <top10 val="10" filterVal="10"/>
        </filterColumn>
      </autoFilter>
    </filter>
  </filters>
  <rowHierarchiesUsage count="1"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HDBL_NTL_Chi_tiế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7114E94-1BD6-4B6E-B782-0704BE0A918C}" autoFormatId="16" applyNumberFormats="0" applyBorderFormats="0" applyFontFormats="0" applyPatternFormats="0" applyAlignmentFormats="0" applyWidthHeightFormats="0">
  <queryTableRefresh nextId="40">
    <queryTableFields count="17">
      <queryTableField id="3" name="CHI NHÁNH" tableColumnId="3"/>
      <queryTableField id="4" name="NGÀY" tableColumnId="4"/>
      <queryTableField id="5" name="SỐ CT" tableColumnId="5"/>
      <queryTableField id="6" name="MÃ KH 2" tableColumnId="6"/>
      <queryTableField id="7" name="TÊN KH" tableColumnId="7"/>
      <queryTableField id="11" name="SỐ LƯỢNG" tableColumnId="11"/>
      <queryTableField id="12" name="CỘNG" tableColumnId="12"/>
      <queryTableField id="13" name="G.GIÁ" tableColumnId="13"/>
      <queryTableField id="14" name="TỔNG CỘNG" tableColumnId="14"/>
      <queryTableField id="19" name="TIỀN TÍCH LŨY" tableColumnId="19"/>
      <queryTableField id="20" name="TÍCH LŨY HĐ" tableColumnId="20"/>
      <queryTableField id="21" name="TRỪ TÍCH LŨY" tableColumnId="21"/>
      <queryTableField id="23" name="PHẢI THU" tableColumnId="23"/>
      <queryTableField id="24" name="DT CỬA HÀNG" tableColumnId="24"/>
      <queryTableField id="25" name="CÒN LẠI" tableColumnId="25"/>
      <queryTableField id="32" name="NGÀY LẬP" tableColumnId="32"/>
      <queryTableField id="39" name="NHÓM KHÁCH" tableColumnId="3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BDD24EE-8286-4B87-B44B-5144CBD7EE87}" autoFormatId="16" applyNumberFormats="0" applyBorderFormats="0" applyFontFormats="0" applyPatternFormats="0" applyAlignmentFormats="0" applyWidthHeightFormats="0">
  <queryTableRefresh nextId="34">
    <queryTableFields count="23">
      <queryTableField id="3" name="CHI NHÁNH" tableColumnId="3"/>
      <queryTableField id="4" name="NGÀY HĐ" tableColumnId="4"/>
      <queryTableField id="5" name="SỐ HĐ" tableColumnId="5"/>
      <queryTableField id="6" name="MÃ KHÁCH 2" tableColumnId="6"/>
      <queryTableField id="7" name="TÊN KHÁCH" tableColumnId="7"/>
      <queryTableField id="8" name="MÃ HÀNG" tableColumnId="8"/>
      <queryTableField id="9" name="TÊN HÀNG" tableColumnId="9"/>
      <queryTableField id="10" name="GIỚI TÍNH" tableColumnId="10"/>
      <queryTableField id="11" name="NHÓM HÀNG" tableColumnId="11"/>
      <queryTableField id="12" name="THƯƠNG HIỆU" tableColumnId="12"/>
      <queryTableField id="13" name="KÍCH CỠ" tableColumnId="13"/>
      <queryTableField id="14" name="MÀU SẮC" tableColumnId="14"/>
      <queryTableField id="16" name="DÒNG HÀNG" tableColumnId="16"/>
      <queryTableField id="17" name="KẾT CẤU" tableColumnId="17"/>
      <queryTableField id="18" name="BỘ SƯU TẬP" tableColumnId="18"/>
      <queryTableField id="19" name="SL BÁN" tableColumnId="19"/>
      <queryTableField id="20" name="SL TRẢ LẠI" tableColumnId="20"/>
      <queryTableField id="21" name="GIÁ" tableColumnId="21"/>
      <queryTableField id="24" name="THÀNH TIỀN BÁN" tableColumnId="24"/>
      <queryTableField id="25" name="THÀNH TIỀN NTL" tableColumnId="25"/>
      <queryTableField id="27" name="HẠNG KHÁCH" tableColumnId="27"/>
      <queryTableField id="32" name="Doanh số" tableColumnId="2"/>
      <queryTableField id="33" name="Số lượng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524439-03D3-4634-8AA8-74951B0F46EB}" name="HDBL" displayName="HDBL" ref="B6:R639" tableType="queryTable" totalsRowShown="0" headerRowDxfId="91" dataDxfId="90">
  <autoFilter ref="B6:R639" xr:uid="{5D3E00F7-B7FC-4C83-A5F5-626515AE3B57}"/>
  <tableColumns count="17">
    <tableColumn id="3" xr3:uid="{50FA935E-DA07-499F-9E92-D0CE2023ABBA}" uniqueName="3" name="CHI NHÁNH" queryTableFieldId="3" dataDxfId="89"/>
    <tableColumn id="4" xr3:uid="{DB8153FD-C99F-49EE-8041-17FC2DADBCCA}" uniqueName="4" name="NGÀY" queryTableFieldId="4" dataDxfId="88"/>
    <tableColumn id="5" xr3:uid="{E7356B02-64FE-4887-9508-A9145BE7D279}" uniqueName="5" name="SỐ CT" queryTableFieldId="5" dataDxfId="87"/>
    <tableColumn id="6" xr3:uid="{5C642B89-E5BC-4D22-B44D-9AF1BD99C5EA}" uniqueName="6" name="MÃ KH 2" queryTableFieldId="6" dataDxfId="86"/>
    <tableColumn id="7" xr3:uid="{CE44A433-591C-4476-B1BF-F6B841A3618D}" uniqueName="7" name="TÊN KH" queryTableFieldId="7" dataDxfId="85"/>
    <tableColumn id="11" xr3:uid="{9D189769-9FA1-4F04-B421-7ADAD238676B}" uniqueName="11" name="SỐ LƯỢNG" queryTableFieldId="11" dataDxfId="84"/>
    <tableColumn id="12" xr3:uid="{03F5D910-BF54-43B6-A2A5-FED3A82875F7}" uniqueName="12" name="CỘNG" queryTableFieldId="12" dataDxfId="83"/>
    <tableColumn id="13" xr3:uid="{541A2DBE-74E8-4576-A7F6-54876E256881}" uniqueName="13" name="G.GIÁ" queryTableFieldId="13" dataDxfId="82"/>
    <tableColumn id="14" xr3:uid="{E1DEDE53-3726-48FC-9CD8-E7F555BAE30A}" uniqueName="14" name="TỔNG CỘNG" queryTableFieldId="14" dataDxfId="81"/>
    <tableColumn id="19" xr3:uid="{BC0FF6C6-4881-494D-BCED-A61504CF1784}" uniqueName="19" name="TIỀN TÍCH LŨY" queryTableFieldId="19" dataDxfId="80"/>
    <tableColumn id="20" xr3:uid="{F9F56C8A-E9BB-4EAF-AE33-96663BFCB75B}" uniqueName="20" name="TÍCH LŨY HĐ" queryTableFieldId="20" dataDxfId="79"/>
    <tableColumn id="21" xr3:uid="{D0DF3FB6-033C-498F-A526-527F0D1A5FBF}" uniqueName="21" name="TRỪ TÍCH LŨY" queryTableFieldId="21" dataDxfId="78"/>
    <tableColumn id="23" xr3:uid="{7B83B901-A044-4116-B54A-FA9F75565316}" uniqueName="23" name="PHẢI THU" queryTableFieldId="23" dataDxfId="77"/>
    <tableColumn id="24" xr3:uid="{F9A8DA9E-C688-41CB-9248-7021B7AD5FB2}" uniqueName="24" name="DT CỬA HÀNG" queryTableFieldId="24" dataDxfId="76"/>
    <tableColumn id="25" xr3:uid="{21BA7609-56C8-4475-B59E-6A8D3661FEA4}" uniqueName="25" name="CÒN LẠI" queryTableFieldId="25" dataDxfId="75"/>
    <tableColumn id="32" xr3:uid="{58AB4E3B-C325-40BF-9839-237A1D33C290}" uniqueName="32" name="NGÀY LẬP" queryTableFieldId="32" dataDxfId="74"/>
    <tableColumn id="39" xr3:uid="{4CA08108-0244-43BD-BA50-C6FCD5E5B4D3}" uniqueName="39" name="NHÓM KHÁCH" queryTableFieldId="39" dataDxfId="7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15EE77-20AC-4365-AFD2-7D8FDD0F200F}" name="HDBL_NTL_Chi_tiết" displayName="HDBL_NTL_Chi_tiết" ref="B6:X1531" tableType="queryTable" totalsRowShown="0" headerRowDxfId="72" dataDxfId="71">
  <tableColumns count="23">
    <tableColumn id="3" xr3:uid="{EA255129-F51E-473F-AA5E-C4FA2F8D5B21}" uniqueName="3" name="CHI NHÁNH" queryTableFieldId="3" dataDxfId="70"/>
    <tableColumn id="4" xr3:uid="{7BC09F61-9FBE-4CA2-9457-E6117E603DB1}" uniqueName="4" name="NGÀY HĐ" queryTableFieldId="4" dataDxfId="69"/>
    <tableColumn id="5" xr3:uid="{CCA50508-359A-4652-96D4-BC5C68D97E87}" uniqueName="5" name="SỐ HĐ" queryTableFieldId="5" dataDxfId="68"/>
    <tableColumn id="6" xr3:uid="{8B9C34D6-DEEE-41B8-8E97-B7A674DF8256}" uniqueName="6" name="MÃ KHÁCH 2" queryTableFieldId="6" dataDxfId="67"/>
    <tableColumn id="7" xr3:uid="{947DDE57-9F70-40DB-AEF4-39EE497611FA}" uniqueName="7" name="TÊN KHÁCH" queryTableFieldId="7" dataDxfId="66"/>
    <tableColumn id="8" xr3:uid="{699FE55C-AA46-443B-8049-8338E79F8F06}" uniqueName="8" name="MÃ HÀNG" queryTableFieldId="8" dataDxfId="65"/>
    <tableColumn id="9" xr3:uid="{C91CC552-3784-4072-8A46-95F8E1B40B06}" uniqueName="9" name="TÊN HÀNG" queryTableFieldId="9" dataDxfId="64"/>
    <tableColumn id="10" xr3:uid="{487039CC-FB5B-47BD-AE1C-CA6C445DF373}" uniqueName="10" name="GIỚI TÍNH" queryTableFieldId="10" dataDxfId="63"/>
    <tableColumn id="11" xr3:uid="{0570689C-67E1-4D71-96C6-2CF6A95AB423}" uniqueName="11" name="NHÓM HÀNG" queryTableFieldId="11" dataDxfId="62"/>
    <tableColumn id="12" xr3:uid="{765AC7F8-6350-480C-BBE8-ED2ACCB37CFC}" uniqueName="12" name="THƯƠNG HIỆU" queryTableFieldId="12" dataDxfId="61"/>
    <tableColumn id="13" xr3:uid="{444BC0B4-1018-4BCE-A1EC-8A1E889ED2DD}" uniqueName="13" name="KÍCH CỠ" queryTableFieldId="13" dataDxfId="60"/>
    <tableColumn id="14" xr3:uid="{84BCB703-67C7-4ED1-9823-5DC4EC25C3B9}" uniqueName="14" name="MÀU SẮC" queryTableFieldId="14" dataDxfId="59"/>
    <tableColumn id="16" xr3:uid="{429BB27E-4297-412C-89A6-A7BC36DA7DEE}" uniqueName="16" name="DÒNG HÀNG" queryTableFieldId="16" dataDxfId="58"/>
    <tableColumn id="17" xr3:uid="{BBEC71A9-6098-4800-88D7-DF9B9F62D141}" uniqueName="17" name="KẾT CẤU" queryTableFieldId="17" dataDxfId="57"/>
    <tableColumn id="18" xr3:uid="{28E944C0-C0D9-48D0-9686-2AD64BC82D5C}" uniqueName="18" name="BỘ SƯU TẬP" queryTableFieldId="18" dataDxfId="56"/>
    <tableColumn id="19" xr3:uid="{B29ACE21-0FF6-45A1-9609-9A3304231297}" uniqueName="19" name="SL BÁN" queryTableFieldId="19" dataDxfId="55"/>
    <tableColumn id="20" xr3:uid="{D3E39FCD-C176-42ED-9D1D-C4033014D205}" uniqueName="20" name="SL TRẢ LẠI" queryTableFieldId="20" dataDxfId="54"/>
    <tableColumn id="21" xr3:uid="{2683AAE7-D8DA-40C9-8492-3E8A9B570D5B}" uniqueName="21" name="GIÁ" queryTableFieldId="21" dataDxfId="53"/>
    <tableColumn id="24" xr3:uid="{71EBE786-CA44-4972-8FF5-9AB630B23CBC}" uniqueName="24" name="THÀNH TIỀN BÁN" queryTableFieldId="24" dataDxfId="52"/>
    <tableColumn id="25" xr3:uid="{FE7D073B-235A-4905-A12E-A0099C67E875}" uniqueName="25" name="THÀNH TIỀN NTL" queryTableFieldId="25" dataDxfId="51"/>
    <tableColumn id="27" xr3:uid="{C199C31A-DADD-44BD-BA3F-8AD8D5549C73}" uniqueName="27" name="HẠNG KHÁCH" queryTableFieldId="27" dataDxfId="50"/>
    <tableColumn id="2" xr3:uid="{8B0C9708-CAD8-49A9-B6C9-197BCDC9A00F}" uniqueName="2" name="Doanh số" queryTableFieldId="32" dataDxfId="49"/>
    <tableColumn id="15" xr3:uid="{1F479DEB-BAB3-497B-8AF2-95F2837C5985}" uniqueName="15" name="Số lượng" queryTableFieldId="33" dataDxfId="4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8C0434-D09A-4082-A80B-31E39DFF6412}" name="Table1" displayName="Table1" ref="B7:F38" totalsRowShown="0" headerRowDxfId="47" dataDxfId="46" tableBorderDxfId="45">
  <autoFilter ref="B7:F38" xr:uid="{9528F68D-0842-4472-A8B8-7AD017911D4A}"/>
  <tableColumns count="5">
    <tableColumn id="1" xr3:uid="{12E26421-BF2A-4CA5-84DA-6CA8D361D4D3}" name="Ngày" dataDxfId="44"/>
    <tableColumn id="2" xr3:uid="{701BB05A-FA09-4519-B5AB-B2F5D4D123A7}" name="Doanh số" dataDxfId="43">
      <calculatedColumnFormula>SUMIF(HoaDonTotal!E:E,MA!B8,HoaDonTotal!AN:AN)</calculatedColumnFormula>
    </tableColumn>
    <tableColumn id="3" xr3:uid="{117956A7-92D3-4131-BBD9-E83755DD7C85}" name="TB ngày" dataDxfId="42" dataCellStyle="Comma">
      <calculatedColumnFormula>SUM(C$8:C8)/DAY(B8)</calculatedColumnFormula>
    </tableColumn>
    <tableColumn id="4" xr3:uid="{B3AAD6DC-9ADF-464A-B892-B6D5AC6ADB06}" name="MA 100" dataDxfId="41">
      <calculatedColumnFormula>$F$6</calculatedColumnFormula>
    </tableColumn>
    <tableColumn id="5" xr3:uid="{C209E522-4E84-4629-A2EF-72315642FEF2}" name="MA 80" dataDxfId="40">
      <calculatedColumnFormula>$G$6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7CC94-D366-40C1-8176-05A55D0DD017}">
  <sheetPr codeName="Sheet18"/>
  <dimension ref="A1:BI230"/>
  <sheetViews>
    <sheetView showGridLines="0" tabSelected="1" zoomScaleNormal="100" workbookViewId="0">
      <pane ySplit="5" topLeftCell="A6" activePane="bottomLeft" state="frozen"/>
      <selection pane="bottomLeft" activeCell="E2" sqref="E2"/>
    </sheetView>
  </sheetViews>
  <sheetFormatPr defaultColWidth="0" defaultRowHeight="15" zeroHeight="1"/>
  <cols>
    <col min="1" max="1" width="28.28515625" bestFit="1" customWidth="1"/>
    <col min="2" max="2" width="3.7109375" customWidth="1"/>
    <col min="3" max="3" width="12.5703125" bestFit="1" customWidth="1"/>
    <col min="4" max="4" width="22.28515625" bestFit="1" customWidth="1"/>
    <col min="5" max="5" width="12" customWidth="1"/>
    <col min="6" max="6" width="13.7109375" bestFit="1" customWidth="1"/>
    <col min="7" max="9" width="11.7109375" customWidth="1"/>
    <col min="10" max="10" width="12.85546875" customWidth="1"/>
    <col min="11" max="11" width="41.5703125" customWidth="1"/>
    <col min="12" max="12" width="14.42578125" customWidth="1"/>
    <col min="13" max="13" width="17.5703125" customWidth="1"/>
    <col min="14" max="14" width="16" customWidth="1"/>
    <col min="15" max="15" width="15.140625" customWidth="1"/>
    <col min="16" max="16" width="17.28515625" bestFit="1" customWidth="1"/>
    <col min="17" max="17" width="12.85546875" customWidth="1"/>
    <col min="18" max="18" width="13.28515625" customWidth="1"/>
    <col min="19" max="61" width="0" hidden="1" customWidth="1"/>
    <col min="62" max="16384" width="9.140625" hidden="1"/>
  </cols>
  <sheetData>
    <row r="1" spans="1:18" ht="35.1" customHeight="1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</row>
    <row r="2" spans="1:18" ht="35.1" customHeight="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</row>
    <row r="3" spans="1:18" ht="15" customHeigh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</row>
    <row r="4" spans="1:18" ht="15" customHeigh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</row>
    <row r="5" spans="1:18" ht="15.75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99"/>
      <c r="O5" s="46"/>
      <c r="P5" s="46"/>
      <c r="Q5" s="46"/>
      <c r="R5" s="46"/>
    </row>
    <row r="6" spans="1:18" ht="14.45" customHeight="1" thickBot="1">
      <c r="A6" s="46"/>
      <c r="B6" s="46"/>
      <c r="C6" s="47"/>
      <c r="D6" s="48"/>
      <c r="E6" s="48"/>
      <c r="F6" s="104" t="s">
        <v>215</v>
      </c>
      <c r="G6" s="105" t="s">
        <v>95</v>
      </c>
      <c r="H6" s="105" t="s">
        <v>96</v>
      </c>
      <c r="I6" s="105" t="s">
        <v>98</v>
      </c>
      <c r="J6" s="48"/>
      <c r="K6" s="48"/>
      <c r="L6" s="106" t="s">
        <v>7</v>
      </c>
      <c r="M6" s="107" t="s">
        <v>8</v>
      </c>
      <c r="N6" s="107" t="s">
        <v>9</v>
      </c>
      <c r="O6" s="107" t="s">
        <v>12</v>
      </c>
      <c r="P6" s="108" t="s">
        <v>13</v>
      </c>
      <c r="Q6" s="117"/>
      <c r="R6" s="49"/>
    </row>
    <row r="7" spans="1:18" ht="15.75" thickBot="1">
      <c r="A7" s="46"/>
      <c r="B7" s="46"/>
      <c r="C7" s="50"/>
      <c r="D7" s="46"/>
      <c r="E7" s="46"/>
      <c r="F7" s="115">
        <f>MAX(HDBL[NGÀY])-9</f>
        <v>44448</v>
      </c>
      <c r="G7" s="102">
        <f>SUMIF('Doanh số'!$E$29:$BN$29,F7,'Doanh số'!$E$31:$BN$31)</f>
        <v>3673000</v>
      </c>
      <c r="H7" s="102">
        <f>SUMIF('Doanh số'!$E$29:$BN$29,F7,'Doanh số'!$E$32:$BN$32)</f>
        <v>2784000</v>
      </c>
      <c r="I7" s="102">
        <f>SUMIF('Doanh số'!$E$29:$BN$29,F7,'Doanh số'!$E$33:$BN$33)</f>
        <v>1434000</v>
      </c>
      <c r="J7" s="46"/>
      <c r="K7" s="46"/>
      <c r="L7" s="109"/>
      <c r="M7" s="46"/>
      <c r="N7" s="46"/>
      <c r="O7" s="46"/>
      <c r="P7" s="116" t="s">
        <v>317</v>
      </c>
      <c r="Q7" s="118"/>
      <c r="R7" s="51"/>
    </row>
    <row r="8" spans="1:18" ht="15.75" thickBot="1">
      <c r="A8" s="46"/>
      <c r="B8" s="46"/>
      <c r="C8" s="50"/>
      <c r="D8" s="46"/>
      <c r="E8" s="46"/>
      <c r="F8" s="115">
        <f>MAX(HDBL[NGÀY])-8</f>
        <v>44449</v>
      </c>
      <c r="G8" s="102">
        <f>SUMIF('Doanh số'!$E$29:$BN$29,F8,'Doanh số'!$E$31:$BN$31)</f>
        <v>4156000</v>
      </c>
      <c r="H8" s="102">
        <f>SUMIF('Doanh số'!$E$29:$BN$29,F8,'Doanh số'!$E$32:$BN$32)</f>
        <v>320000</v>
      </c>
      <c r="I8" s="102">
        <f>SUMIF('Doanh số'!$E$29:$BN$29,F8,'Doanh số'!$E$33:$BN$33)</f>
        <v>1700000</v>
      </c>
      <c r="J8" s="46"/>
      <c r="K8" s="46"/>
      <c r="L8" s="77"/>
      <c r="M8" s="46"/>
      <c r="N8" s="46"/>
      <c r="O8" s="46"/>
      <c r="P8" s="51"/>
      <c r="Q8" s="46"/>
      <c r="R8" s="51"/>
    </row>
    <row r="9" spans="1:18" ht="15.75" thickBot="1">
      <c r="A9" s="46"/>
      <c r="B9" s="46"/>
      <c r="C9" s="50"/>
      <c r="D9" s="46"/>
      <c r="E9" s="46"/>
      <c r="F9" s="115">
        <f>MAX(HDBL[NGÀY])-7</f>
        <v>44450</v>
      </c>
      <c r="G9" s="102">
        <f>SUMIF('Doanh số'!$E$29:$BN$29,F9,'Doanh số'!$E$31:$BN$31)</f>
        <v>4787000</v>
      </c>
      <c r="H9" s="102">
        <f>SUMIF('Doanh số'!$E$29:$BN$29,F9,'Doanh số'!$E$32:$BN$32)</f>
        <v>2279000</v>
      </c>
      <c r="I9" s="102">
        <f>SUMIF('Doanh số'!$E$29:$BN$29,F9,'Doanh số'!$E$33:$BN$33)</f>
        <v>2574000</v>
      </c>
      <c r="J9" s="46"/>
      <c r="K9" s="46"/>
      <c r="L9" s="77"/>
      <c r="M9" s="46"/>
      <c r="N9" s="46"/>
      <c r="O9" s="46"/>
      <c r="P9" s="51"/>
      <c r="Q9" s="46"/>
      <c r="R9" s="51"/>
    </row>
    <row r="10" spans="1:18" ht="15.75" thickBot="1">
      <c r="A10" s="46"/>
      <c r="B10" s="46"/>
      <c r="C10" s="50"/>
      <c r="D10" s="46"/>
      <c r="E10" s="46"/>
      <c r="F10" s="115">
        <f>MAX(HDBL[NGÀY])-6</f>
        <v>44451</v>
      </c>
      <c r="G10" s="102">
        <f>SUMIF('Doanh số'!$E$29:$BN$29,F10,'Doanh số'!$E$31:$BN$31)</f>
        <v>6309000</v>
      </c>
      <c r="H10" s="102">
        <f>SUMIF('Doanh số'!$E$29:$BN$29,F10,'Doanh số'!$E$32:$BN$32)</f>
        <v>5752000</v>
      </c>
      <c r="I10" s="102">
        <f>SUMIF('Doanh số'!$E$29:$BN$29,F10,'Doanh số'!$E$33:$BN$33)</f>
        <v>3623000</v>
      </c>
      <c r="J10" s="46"/>
      <c r="K10" s="46"/>
      <c r="L10" s="137" t="s">
        <v>84</v>
      </c>
      <c r="M10" s="139" t="s">
        <v>90</v>
      </c>
      <c r="N10" s="139"/>
      <c r="O10" s="139"/>
      <c r="P10" s="51"/>
      <c r="Q10" s="46"/>
      <c r="R10" s="51"/>
    </row>
    <row r="11" spans="1:18" ht="15.75" thickBot="1">
      <c r="A11" s="46"/>
      <c r="B11" s="46"/>
      <c r="C11" s="50"/>
      <c r="D11" s="46"/>
      <c r="E11" s="46"/>
      <c r="F11" s="115">
        <f>MAX(HDBL[NGÀY])-5</f>
        <v>44452</v>
      </c>
      <c r="G11" s="102">
        <f>SUMIF('Doanh số'!$E$29:$BN$29,F11,'Doanh số'!$E$31:$BN$31)</f>
        <v>2077000</v>
      </c>
      <c r="H11" s="102">
        <f>SUMIF('Doanh số'!$E$29:$BN$29,F11,'Doanh số'!$E$32:$BN$32)</f>
        <v>2103000</v>
      </c>
      <c r="I11" s="102">
        <f>SUMIF('Doanh số'!$E$29:$BN$29,F11,'Doanh số'!$E$33:$BN$33)</f>
        <v>370000</v>
      </c>
      <c r="J11" s="46"/>
      <c r="K11" s="46"/>
      <c r="L11" s="138"/>
      <c r="M11" s="110" t="s">
        <v>93</v>
      </c>
      <c r="N11" s="111" t="s">
        <v>94</v>
      </c>
      <c r="O11" s="111"/>
      <c r="P11" s="51"/>
      <c r="Q11" s="46"/>
      <c r="R11" s="51"/>
    </row>
    <row r="12" spans="1:18" ht="15.75" thickBot="1">
      <c r="A12" s="46"/>
      <c r="B12" s="46"/>
      <c r="C12" s="50"/>
      <c r="D12" s="46"/>
      <c r="E12" s="46"/>
      <c r="F12" s="115">
        <f>MAX(HDBL[NGÀY])-4</f>
        <v>44453</v>
      </c>
      <c r="G12" s="102">
        <f>SUMIF('Doanh số'!$E$29:$BN$29,F12,'Doanh số'!$E$31:$BN$31)</f>
        <v>2830000</v>
      </c>
      <c r="H12" s="102">
        <f>SUMIF('Doanh số'!$E$29:$BN$29,F12,'Doanh số'!$E$32:$BN$32)</f>
        <v>315000</v>
      </c>
      <c r="I12" s="102">
        <f>SUMIF('Doanh số'!$E$29:$BN$29,F12,'Doanh số'!$E$33:$BN$33)</f>
        <v>1591000</v>
      </c>
      <c r="J12" s="46"/>
      <c r="K12" s="46"/>
      <c r="L12" s="110">
        <f>DATE(YEAR(HoaDonTotal!C7),MONTH(HoaDonTotal!C7),1)</f>
        <v>44440</v>
      </c>
      <c r="M12" s="112">
        <f>SUMIFS(FixDataVBA!R:R,FixDataVBA!D:D,$L12,FixDataVBA!AB:AB,$M$11)</f>
        <v>0</v>
      </c>
      <c r="N12" s="112">
        <f>SUMIFS(FixDataVBA!R:R,FixDataVBA!D:D,$L12,FixDataVBA!AB:AB,$N$11)</f>
        <v>2</v>
      </c>
      <c r="O12" s="113" t="str">
        <f>IF(N12&gt;M12,"▲",IF(N12=M12,"●","▼"))</f>
        <v>▲</v>
      </c>
      <c r="P12" s="51"/>
      <c r="Q12" s="46"/>
      <c r="R12" s="51"/>
    </row>
    <row r="13" spans="1:18" ht="15.75" thickBot="1">
      <c r="A13" s="46"/>
      <c r="B13" s="46"/>
      <c r="C13" s="50"/>
      <c r="D13" s="46"/>
      <c r="E13" s="46"/>
      <c r="F13" s="115">
        <f>MAX(HDBL[NGÀY])-3</f>
        <v>44454</v>
      </c>
      <c r="G13" s="102">
        <f>SUMIF('Doanh số'!$E$29:$BN$29,F13,'Doanh số'!$E$31:$BN$31)</f>
        <v>4435000</v>
      </c>
      <c r="H13" s="102">
        <f>SUMIF('Doanh số'!$E$29:$BN$29,F13,'Doanh số'!$E$32:$BN$32)</f>
        <v>1715000</v>
      </c>
      <c r="I13" s="102">
        <f>SUMIF('Doanh số'!$E$29:$BN$29,F13,'Doanh số'!$E$33:$BN$33)</f>
        <v>370000</v>
      </c>
      <c r="J13" s="46"/>
      <c r="K13" s="46"/>
      <c r="L13" s="110">
        <f>L12+1</f>
        <v>44441</v>
      </c>
      <c r="M13" s="112">
        <f>SUMIFS(FixDataVBA!R:R,FixDataVBA!D:D,$L13,FixDataVBA!AB:AB,$M$11)</f>
        <v>1</v>
      </c>
      <c r="N13" s="112">
        <f>SUMIFS(FixDataVBA!R:R,FixDataVBA!D:D,$L13,FixDataVBA!AB:AB,$N$11)</f>
        <v>4</v>
      </c>
      <c r="O13" s="113" t="str">
        <f t="shared" ref="O13:O42" si="0">IF(N13&gt;M13,"▲",IF(N13=M13,"●","▼"))</f>
        <v>▲</v>
      </c>
      <c r="P13" s="51"/>
      <c r="Q13" s="46"/>
      <c r="R13" s="51"/>
    </row>
    <row r="14" spans="1:18" ht="15.75" thickBot="1">
      <c r="A14" s="46"/>
      <c r="B14" s="46"/>
      <c r="C14" s="50"/>
      <c r="D14" s="46"/>
      <c r="E14" s="46"/>
      <c r="F14" s="115">
        <f>MAX(HDBL[NGÀY])-2</f>
        <v>44455</v>
      </c>
      <c r="G14" s="102">
        <f>SUMIF('Doanh số'!$E$29:$BN$29,F14,'Doanh số'!$E$31:$BN$31)</f>
        <v>4159000</v>
      </c>
      <c r="H14" s="102">
        <f>SUMIF('Doanh số'!$E$29:$BN$29,F14,'Doanh số'!$E$32:$BN$32)</f>
        <v>1232000</v>
      </c>
      <c r="I14" s="102">
        <f>SUMIF('Doanh số'!$E$29:$BN$29,F14,'Doanh số'!$E$33:$BN$33)</f>
        <v>1161000</v>
      </c>
      <c r="J14" s="46"/>
      <c r="K14" s="46"/>
      <c r="L14" s="110">
        <f t="shared" ref="L14:L42" si="1">L13+1</f>
        <v>44442</v>
      </c>
      <c r="M14" s="112">
        <f>SUMIFS(FixDataVBA!R:R,FixDataVBA!D:D,$L14,FixDataVBA!AB:AB,$M$11)</f>
        <v>0</v>
      </c>
      <c r="N14" s="112">
        <f>SUMIFS(FixDataVBA!R:R,FixDataVBA!D:D,$L14,FixDataVBA!AB:AB,$N$11)</f>
        <v>2</v>
      </c>
      <c r="O14" s="113" t="str">
        <f t="shared" si="0"/>
        <v>▲</v>
      </c>
      <c r="P14" s="51"/>
      <c r="Q14" s="46"/>
      <c r="R14" s="51"/>
    </row>
    <row r="15" spans="1:18" ht="15.75" thickBot="1">
      <c r="A15" s="46"/>
      <c r="B15" s="46"/>
      <c r="C15" s="50"/>
      <c r="D15" s="46"/>
      <c r="E15" s="46"/>
      <c r="F15" s="115">
        <f>MAX(HDBL[NGÀY])-1</f>
        <v>44456</v>
      </c>
      <c r="G15" s="102">
        <f>SUMIF('Doanh số'!$E$29:$BN$29,F15,'Doanh số'!$E$31:$BN$31)</f>
        <v>3286000</v>
      </c>
      <c r="H15" s="102">
        <f>SUMIF('Doanh số'!$E$29:$BN$29,F15,'Doanh số'!$E$32:$BN$32)</f>
        <v>2656000</v>
      </c>
      <c r="I15" s="102">
        <f>SUMIF('Doanh số'!$E$29:$BN$29,F15,'Doanh số'!$E$33:$BN$33)</f>
        <v>1252000</v>
      </c>
      <c r="J15" s="46"/>
      <c r="K15" s="46"/>
      <c r="L15" s="110">
        <f t="shared" si="1"/>
        <v>44443</v>
      </c>
      <c r="M15" s="112">
        <f>SUMIFS(FixDataVBA!R:R,FixDataVBA!D:D,$L15,FixDataVBA!AB:AB,$M$11)</f>
        <v>0</v>
      </c>
      <c r="N15" s="112">
        <f>SUMIFS(FixDataVBA!R:R,FixDataVBA!D:D,$L15,FixDataVBA!AB:AB,$N$11)</f>
        <v>0</v>
      </c>
      <c r="O15" s="113" t="str">
        <f>IF(N15&gt;M15,"▲",IF(N15=M15,"●","▼"))</f>
        <v>●</v>
      </c>
      <c r="P15" s="51"/>
      <c r="Q15" s="46"/>
      <c r="R15" s="51"/>
    </row>
    <row r="16" spans="1:18" ht="15.75" thickBot="1">
      <c r="A16" s="46"/>
      <c r="B16" s="78"/>
      <c r="C16" s="46"/>
      <c r="D16" s="46"/>
      <c r="E16" s="46"/>
      <c r="F16" s="115">
        <f>MAX(HDBL[NGÀY])</f>
        <v>44457</v>
      </c>
      <c r="G16" s="102">
        <f>SUMIF('Doanh số'!$E$29:$BN$29,F16,'Doanh số'!$E$31:$BN$31)</f>
        <v>4570000</v>
      </c>
      <c r="H16" s="102">
        <f>SUMIF('Doanh số'!$E$29:$BN$29,F16,'Doanh số'!$E$32:$BN$32)</f>
        <v>1509000</v>
      </c>
      <c r="I16" s="102">
        <f>SUMIF('Doanh số'!$E$29:$BN$29,F16,'Doanh số'!$E$33:$BN$33)</f>
        <v>5946000</v>
      </c>
      <c r="J16" s="46"/>
      <c r="K16" s="46"/>
      <c r="L16" s="110">
        <f t="shared" si="1"/>
        <v>44444</v>
      </c>
      <c r="M16" s="112">
        <f>SUMIFS(FixDataVBA!R:R,FixDataVBA!D:D,$L16,FixDataVBA!AB:AB,$M$11)</f>
        <v>0</v>
      </c>
      <c r="N16" s="112">
        <f>SUMIFS(FixDataVBA!R:R,FixDataVBA!D:D,$L16,FixDataVBA!AB:AB,$N$11)</f>
        <v>1</v>
      </c>
      <c r="O16" s="113" t="str">
        <f t="shared" si="0"/>
        <v>▲</v>
      </c>
      <c r="P16" s="114"/>
      <c r="Q16" s="46"/>
      <c r="R16" s="46"/>
    </row>
    <row r="17" spans="1:18">
      <c r="A17" s="46"/>
      <c r="B17" s="78"/>
      <c r="C17" s="46"/>
      <c r="D17" s="46"/>
      <c r="E17" s="46"/>
      <c r="F17" s="46"/>
      <c r="G17" s="46"/>
      <c r="H17" s="46"/>
      <c r="I17" s="46"/>
      <c r="J17" s="46"/>
      <c r="K17" s="46"/>
      <c r="L17" s="110">
        <f t="shared" si="1"/>
        <v>44445</v>
      </c>
      <c r="M17" s="112">
        <f>SUMIFS(FixDataVBA!R:R,FixDataVBA!D:D,$L17,FixDataVBA!AB:AB,$M$11)</f>
        <v>0</v>
      </c>
      <c r="N17" s="112">
        <f>SUMIFS(FixDataVBA!R:R,FixDataVBA!D:D,$L17,FixDataVBA!AB:AB,$N$11)</f>
        <v>1</v>
      </c>
      <c r="O17" s="113" t="str">
        <f t="shared" si="0"/>
        <v>▲</v>
      </c>
      <c r="P17" s="114"/>
      <c r="Q17" s="46"/>
      <c r="R17" s="46"/>
    </row>
    <row r="18" spans="1:18">
      <c r="A18" s="46"/>
      <c r="B18" s="78"/>
      <c r="C18" s="77"/>
      <c r="D18" s="46"/>
      <c r="E18" s="46"/>
      <c r="F18" s="46"/>
      <c r="G18" s="46"/>
      <c r="H18" s="46"/>
      <c r="I18" s="46"/>
      <c r="J18" s="46"/>
      <c r="K18" s="46"/>
      <c r="L18" s="110">
        <f t="shared" si="1"/>
        <v>44446</v>
      </c>
      <c r="M18" s="112">
        <f>SUMIFS(FixDataVBA!R:R,FixDataVBA!D:D,$L18,FixDataVBA!AB:AB,$M$11)</f>
        <v>0</v>
      </c>
      <c r="N18" s="112">
        <f>SUMIFS(FixDataVBA!R:R,FixDataVBA!D:D,$L18,FixDataVBA!AB:AB,$N$11)</f>
        <v>0</v>
      </c>
      <c r="O18" s="113" t="str">
        <f>IF(N18&gt;M18,"▲",IF(N18=M18,"●","▼"))</f>
        <v>●</v>
      </c>
      <c r="P18" s="114"/>
      <c r="Q18" s="46"/>
      <c r="R18" s="46"/>
    </row>
    <row r="19" spans="1:18">
      <c r="A19" s="46"/>
      <c r="B19" s="78"/>
      <c r="C19" s="140" t="s">
        <v>240</v>
      </c>
      <c r="D19" s="141"/>
      <c r="E19" s="141"/>
      <c r="F19" s="141"/>
      <c r="G19" s="46"/>
      <c r="H19" s="46"/>
      <c r="I19" s="46"/>
      <c r="J19" s="46"/>
      <c r="K19" s="46"/>
      <c r="L19" s="110">
        <f t="shared" si="1"/>
        <v>44447</v>
      </c>
      <c r="M19" s="112">
        <f>SUMIFS(FixDataVBA!R:R,FixDataVBA!D:D,$L19,FixDataVBA!AB:AB,$M$11)</f>
        <v>0</v>
      </c>
      <c r="N19" s="112">
        <f>SUMIFS(FixDataVBA!R:R,FixDataVBA!D:D,$L19,FixDataVBA!AB:AB,$N$11)</f>
        <v>2</v>
      </c>
      <c r="O19" s="113" t="str">
        <f t="shared" si="0"/>
        <v>▲</v>
      </c>
      <c r="P19" s="114"/>
      <c r="Q19" s="46"/>
      <c r="R19" s="46"/>
    </row>
    <row r="20" spans="1:18">
      <c r="A20" s="46"/>
      <c r="B20" s="78"/>
      <c r="C20" s="46"/>
      <c r="D20" s="46"/>
      <c r="E20" s="46"/>
      <c r="F20" s="46"/>
      <c r="G20" s="46"/>
      <c r="H20" s="46"/>
      <c r="I20" s="46"/>
      <c r="J20" s="46"/>
      <c r="K20" s="46"/>
      <c r="L20" s="110">
        <f t="shared" si="1"/>
        <v>44448</v>
      </c>
      <c r="M20" s="112">
        <f>SUMIFS(FixDataVBA!R:R,FixDataVBA!D:D,$L20,FixDataVBA!AB:AB,$M$11)</f>
        <v>0</v>
      </c>
      <c r="N20" s="112">
        <f>SUMIFS(FixDataVBA!R:R,FixDataVBA!D:D,$L20,FixDataVBA!AB:AB,$N$11)</f>
        <v>0</v>
      </c>
      <c r="O20" s="113" t="str">
        <f t="shared" si="0"/>
        <v>●</v>
      </c>
      <c r="P20" s="114"/>
      <c r="Q20" s="46"/>
      <c r="R20" s="46"/>
    </row>
    <row r="21" spans="1:18">
      <c r="A21" s="46"/>
      <c r="B21" s="78"/>
      <c r="C21" s="46"/>
      <c r="D21" s="46"/>
      <c r="E21" s="46"/>
      <c r="F21" s="46"/>
      <c r="G21" s="46"/>
      <c r="H21" s="46"/>
      <c r="I21" s="46"/>
      <c r="J21" s="46"/>
      <c r="K21" s="46"/>
      <c r="L21" s="110">
        <f t="shared" si="1"/>
        <v>44449</v>
      </c>
      <c r="M21" s="112">
        <f>SUMIFS(FixDataVBA!R:R,FixDataVBA!D:D,$L21,FixDataVBA!AB:AB,$M$11)</f>
        <v>1</v>
      </c>
      <c r="N21" s="112">
        <f>SUMIFS(FixDataVBA!R:R,FixDataVBA!D:D,$L21,FixDataVBA!AB:AB,$N$11)</f>
        <v>0</v>
      </c>
      <c r="O21" s="113" t="str">
        <f t="shared" si="0"/>
        <v>▼</v>
      </c>
      <c r="P21" s="114"/>
      <c r="Q21" s="46"/>
      <c r="R21" s="46"/>
    </row>
    <row r="22" spans="1:18">
      <c r="A22" s="46"/>
      <c r="B22" s="78"/>
      <c r="C22" s="46"/>
      <c r="D22" s="46"/>
      <c r="E22" s="46"/>
      <c r="F22" s="46"/>
      <c r="G22" s="46"/>
      <c r="H22" s="46"/>
      <c r="I22" s="46"/>
      <c r="J22" s="46"/>
      <c r="K22" s="46"/>
      <c r="L22" s="110">
        <f t="shared" si="1"/>
        <v>44450</v>
      </c>
      <c r="M22" s="112">
        <f>SUMIFS(FixDataVBA!R:R,FixDataVBA!D:D,$L22,FixDataVBA!AB:AB,$M$11)</f>
        <v>1</v>
      </c>
      <c r="N22" s="112">
        <f>SUMIFS(FixDataVBA!R:R,FixDataVBA!D:D,$L22,FixDataVBA!AB:AB,$N$11)</f>
        <v>0</v>
      </c>
      <c r="O22" s="113" t="str">
        <f t="shared" si="0"/>
        <v>▼</v>
      </c>
      <c r="P22" s="114"/>
      <c r="Q22" s="46"/>
      <c r="R22" s="46"/>
    </row>
    <row r="23" spans="1:18">
      <c r="A23" s="46"/>
      <c r="B23" s="78"/>
      <c r="C23" s="46"/>
      <c r="D23" s="46"/>
      <c r="E23" s="46"/>
      <c r="F23" s="46"/>
      <c r="G23" s="46"/>
      <c r="H23" s="46"/>
      <c r="I23" s="46"/>
      <c r="J23" s="46"/>
      <c r="K23" s="46"/>
      <c r="L23" s="110">
        <f t="shared" si="1"/>
        <v>44451</v>
      </c>
      <c r="M23" s="112">
        <f>SUMIFS(FixDataVBA!R:R,FixDataVBA!D:D,$L23,FixDataVBA!AB:AB,$M$11)</f>
        <v>2</v>
      </c>
      <c r="N23" s="112">
        <f>SUMIFS(FixDataVBA!R:R,FixDataVBA!D:D,$L23,FixDataVBA!AB:AB,$N$11)</f>
        <v>0</v>
      </c>
      <c r="O23" s="113" t="str">
        <f t="shared" si="0"/>
        <v>▼</v>
      </c>
      <c r="P23" s="114"/>
      <c r="Q23" s="46"/>
      <c r="R23" s="46"/>
    </row>
    <row r="24" spans="1:18">
      <c r="A24" s="46"/>
      <c r="B24" s="78"/>
      <c r="C24" s="46"/>
      <c r="D24" s="46"/>
      <c r="E24" s="46"/>
      <c r="F24" s="46"/>
      <c r="G24" s="46"/>
      <c r="H24" s="46"/>
      <c r="I24" s="46"/>
      <c r="J24" s="46"/>
      <c r="K24" s="46"/>
      <c r="L24" s="110">
        <f t="shared" si="1"/>
        <v>44452</v>
      </c>
      <c r="M24" s="112">
        <f>SUMIFS(FixDataVBA!R:R,FixDataVBA!D:D,$L24,FixDataVBA!AB:AB,$M$11)</f>
        <v>0</v>
      </c>
      <c r="N24" s="112">
        <f>SUMIFS(FixDataVBA!R:R,FixDataVBA!D:D,$L24,FixDataVBA!AB:AB,$N$11)</f>
        <v>0</v>
      </c>
      <c r="O24" s="113" t="str">
        <f t="shared" si="0"/>
        <v>●</v>
      </c>
      <c r="P24" s="114"/>
      <c r="Q24" s="46"/>
      <c r="R24" s="46"/>
    </row>
    <row r="25" spans="1:18">
      <c r="A25" s="46"/>
      <c r="B25" s="78"/>
      <c r="C25" s="46"/>
      <c r="D25" s="46"/>
      <c r="E25" s="46"/>
      <c r="F25" s="46"/>
      <c r="G25" s="46"/>
      <c r="H25" s="46"/>
      <c r="I25" s="46"/>
      <c r="J25" s="46"/>
      <c r="K25" s="46"/>
      <c r="L25" s="110">
        <f t="shared" si="1"/>
        <v>44453</v>
      </c>
      <c r="M25" s="112">
        <f>SUMIFS(FixDataVBA!R:R,FixDataVBA!D:D,$L25,FixDataVBA!AB:AB,$M$11)</f>
        <v>0</v>
      </c>
      <c r="N25" s="112">
        <f>SUMIFS(FixDataVBA!R:R,FixDataVBA!D:D,$L25,FixDataVBA!AB:AB,$N$11)</f>
        <v>1</v>
      </c>
      <c r="O25" s="113" t="str">
        <f t="shared" si="0"/>
        <v>▲</v>
      </c>
      <c r="P25" s="114"/>
      <c r="Q25" s="46"/>
      <c r="R25" s="46"/>
    </row>
    <row r="26" spans="1:18">
      <c r="A26" s="46"/>
      <c r="B26" s="78"/>
      <c r="C26" s="46"/>
      <c r="D26" s="46"/>
      <c r="E26" s="46"/>
      <c r="F26" s="46"/>
      <c r="G26" s="46"/>
      <c r="H26" s="46"/>
      <c r="I26" s="46"/>
      <c r="J26" s="46"/>
      <c r="K26" s="46"/>
      <c r="L26" s="110">
        <f t="shared" si="1"/>
        <v>44454</v>
      </c>
      <c r="M26" s="112">
        <f>SUMIFS(FixDataVBA!R:R,FixDataVBA!D:D,$L26,FixDataVBA!AB:AB,$M$11)</f>
        <v>0</v>
      </c>
      <c r="N26" s="112">
        <f>SUMIFS(FixDataVBA!R:R,FixDataVBA!D:D,$L26,FixDataVBA!AB:AB,$N$11)</f>
        <v>3</v>
      </c>
      <c r="O26" s="113" t="str">
        <f t="shared" si="0"/>
        <v>▲</v>
      </c>
      <c r="P26" s="114"/>
      <c r="Q26" s="46"/>
      <c r="R26" s="46"/>
    </row>
    <row r="27" spans="1:18">
      <c r="A27" s="46"/>
      <c r="B27" s="78"/>
      <c r="C27" s="46"/>
      <c r="D27" s="46"/>
      <c r="E27" s="46"/>
      <c r="F27" s="46"/>
      <c r="G27" s="46"/>
      <c r="H27" s="46"/>
      <c r="I27" s="46"/>
      <c r="J27" s="46"/>
      <c r="K27" s="46"/>
      <c r="L27" s="110">
        <f t="shared" si="1"/>
        <v>44455</v>
      </c>
      <c r="M27" s="112">
        <f>SUMIFS(FixDataVBA!R:R,FixDataVBA!D:D,$L27,FixDataVBA!AB:AB,$M$11)</f>
        <v>0</v>
      </c>
      <c r="N27" s="112">
        <f>SUMIFS(FixDataVBA!R:R,FixDataVBA!D:D,$L27,FixDataVBA!AB:AB,$N$11)</f>
        <v>1</v>
      </c>
      <c r="O27" s="113" t="str">
        <f t="shared" si="0"/>
        <v>▲</v>
      </c>
      <c r="P27" s="114"/>
      <c r="Q27" s="46"/>
      <c r="R27" s="46"/>
    </row>
    <row r="28" spans="1:18">
      <c r="A28" s="46"/>
      <c r="B28" s="78"/>
      <c r="C28" s="46"/>
      <c r="D28" s="46"/>
      <c r="E28" s="46"/>
      <c r="F28" s="46"/>
      <c r="G28" s="46"/>
      <c r="H28" s="46"/>
      <c r="I28" s="46"/>
      <c r="J28" s="46"/>
      <c r="K28" s="46"/>
      <c r="L28" s="110">
        <f t="shared" si="1"/>
        <v>44456</v>
      </c>
      <c r="M28" s="112">
        <f>SUMIFS(FixDataVBA!R:R,FixDataVBA!D:D,$L28,FixDataVBA!AB:AB,$M$11)</f>
        <v>0</v>
      </c>
      <c r="N28" s="112">
        <f>SUMIFS(FixDataVBA!R:R,FixDataVBA!D:D,$L28,FixDataVBA!AB:AB,$N$11)</f>
        <v>1</v>
      </c>
      <c r="O28" s="113" t="str">
        <f t="shared" si="0"/>
        <v>▲</v>
      </c>
      <c r="P28" s="114"/>
      <c r="Q28" s="46"/>
      <c r="R28" s="46"/>
    </row>
    <row r="29" spans="1:18">
      <c r="A29" s="46"/>
      <c r="B29" s="78"/>
      <c r="C29" s="46"/>
      <c r="D29" s="46"/>
      <c r="E29" s="46"/>
      <c r="F29" s="46"/>
      <c r="G29" s="46"/>
      <c r="H29" s="46"/>
      <c r="I29" s="46"/>
      <c r="J29" s="46"/>
      <c r="K29" s="46"/>
      <c r="L29" s="110">
        <f t="shared" si="1"/>
        <v>44457</v>
      </c>
      <c r="M29" s="112">
        <f>SUMIFS(FixDataVBA!R:R,FixDataVBA!D:D,$L29,FixDataVBA!AB:AB,$M$11)</f>
        <v>0</v>
      </c>
      <c r="N29" s="112">
        <f>SUMIFS(FixDataVBA!R:R,FixDataVBA!D:D,$L29,FixDataVBA!AB:AB,$N$11)</f>
        <v>0</v>
      </c>
      <c r="O29" s="113" t="str">
        <f t="shared" si="0"/>
        <v>●</v>
      </c>
      <c r="P29" s="114"/>
      <c r="Q29" s="46"/>
      <c r="R29" s="46"/>
    </row>
    <row r="30" spans="1:18">
      <c r="A30" s="46"/>
      <c r="B30" s="78"/>
      <c r="C30" s="46"/>
      <c r="D30" s="46"/>
      <c r="E30" s="46"/>
      <c r="F30" s="46"/>
      <c r="G30" s="46"/>
      <c r="H30" s="46"/>
      <c r="I30" s="46"/>
      <c r="J30" s="46"/>
      <c r="K30" s="46"/>
      <c r="L30" s="110">
        <f t="shared" si="1"/>
        <v>44458</v>
      </c>
      <c r="M30" s="112">
        <f>SUMIFS(FixDataVBA!R:R,FixDataVBA!D:D,$L30,FixDataVBA!AB:AB,$M$11)</f>
        <v>0</v>
      </c>
      <c r="N30" s="112">
        <f>SUMIFS(FixDataVBA!R:R,FixDataVBA!D:D,$L30,FixDataVBA!AB:AB,$N$11)</f>
        <v>0</v>
      </c>
      <c r="O30" s="113" t="str">
        <f t="shared" si="0"/>
        <v>●</v>
      </c>
      <c r="P30" s="114"/>
      <c r="Q30" s="46"/>
      <c r="R30" s="46"/>
    </row>
    <row r="31" spans="1:18">
      <c r="A31" s="46"/>
      <c r="B31" s="78"/>
      <c r="C31" s="46"/>
      <c r="D31" s="46"/>
      <c r="E31" s="46"/>
      <c r="F31" s="46"/>
      <c r="G31" s="46"/>
      <c r="H31" s="46"/>
      <c r="I31" s="46"/>
      <c r="J31" s="46"/>
      <c r="K31" s="46"/>
      <c r="L31" s="110">
        <f t="shared" si="1"/>
        <v>44459</v>
      </c>
      <c r="M31" s="112">
        <f>SUMIFS(FixDataVBA!R:R,FixDataVBA!D:D,$L31,FixDataVBA!AB:AB,$M$11)</f>
        <v>0</v>
      </c>
      <c r="N31" s="112">
        <f>SUMIFS(FixDataVBA!R:R,FixDataVBA!D:D,$L31,FixDataVBA!AB:AB,$N$11)</f>
        <v>0</v>
      </c>
      <c r="O31" s="113" t="str">
        <f t="shared" si="0"/>
        <v>●</v>
      </c>
      <c r="P31" s="114"/>
      <c r="Q31" s="46"/>
      <c r="R31" s="46"/>
    </row>
    <row r="32" spans="1:18">
      <c r="A32" s="46"/>
      <c r="B32" s="78"/>
      <c r="C32" s="46"/>
      <c r="D32" s="46"/>
      <c r="E32" s="46"/>
      <c r="F32" s="46"/>
      <c r="G32" s="46"/>
      <c r="H32" s="46"/>
      <c r="I32" s="46"/>
      <c r="J32" s="46"/>
      <c r="K32" s="46"/>
      <c r="L32" s="110">
        <f t="shared" si="1"/>
        <v>44460</v>
      </c>
      <c r="M32" s="112">
        <f>SUMIFS(FixDataVBA!R:R,FixDataVBA!D:D,$L32,FixDataVBA!AB:AB,$M$11)</f>
        <v>0</v>
      </c>
      <c r="N32" s="112">
        <f>SUMIFS(FixDataVBA!R:R,FixDataVBA!D:D,$L32,FixDataVBA!AB:AB,$N$11)</f>
        <v>0</v>
      </c>
      <c r="O32" s="113" t="str">
        <f t="shared" si="0"/>
        <v>●</v>
      </c>
      <c r="P32" s="114"/>
      <c r="Q32" s="46"/>
      <c r="R32" s="46"/>
    </row>
    <row r="33" spans="1:18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110">
        <f t="shared" si="1"/>
        <v>44461</v>
      </c>
      <c r="M33" s="112">
        <f>SUMIFS(FixDataVBA!R:R,FixDataVBA!D:D,$L33,FixDataVBA!AB:AB,$M$11)</f>
        <v>0</v>
      </c>
      <c r="N33" s="112">
        <f>SUMIFS(FixDataVBA!R:R,FixDataVBA!D:D,$L33,FixDataVBA!AB:AB,$N$11)</f>
        <v>0</v>
      </c>
      <c r="O33" s="113" t="str">
        <f t="shared" si="0"/>
        <v>●</v>
      </c>
      <c r="P33" s="114"/>
      <c r="Q33" s="46"/>
      <c r="R33" s="46"/>
    </row>
    <row r="34" spans="1:18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110">
        <f t="shared" si="1"/>
        <v>44462</v>
      </c>
      <c r="M34" s="112">
        <f>SUMIFS(FixDataVBA!R:R,FixDataVBA!D:D,$L34,FixDataVBA!AB:AB,$M$11)</f>
        <v>0</v>
      </c>
      <c r="N34" s="112">
        <f>SUMIFS(FixDataVBA!R:R,FixDataVBA!D:D,$L34,FixDataVBA!AB:AB,$N$11)</f>
        <v>0</v>
      </c>
      <c r="O34" s="113" t="str">
        <f t="shared" si="0"/>
        <v>●</v>
      </c>
      <c r="P34" s="114"/>
      <c r="Q34" s="46"/>
      <c r="R34" s="46"/>
    </row>
    <row r="35" spans="1:18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110">
        <f t="shared" si="1"/>
        <v>44463</v>
      </c>
      <c r="M35" s="112">
        <f>SUMIFS(FixDataVBA!R:R,FixDataVBA!D:D,$L35,FixDataVBA!AB:AB,$M$11)</f>
        <v>0</v>
      </c>
      <c r="N35" s="112">
        <f>SUMIFS(FixDataVBA!R:R,FixDataVBA!D:D,$L35,FixDataVBA!AB:AB,$N$11)</f>
        <v>0</v>
      </c>
      <c r="O35" s="113" t="str">
        <f t="shared" si="0"/>
        <v>●</v>
      </c>
      <c r="P35" s="114"/>
      <c r="Q35" s="46"/>
      <c r="R35" s="46"/>
    </row>
    <row r="36" spans="1:18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110">
        <f t="shared" si="1"/>
        <v>44464</v>
      </c>
      <c r="M36" s="112">
        <f>SUMIFS(FixDataVBA!R:R,FixDataVBA!D:D,$L36,FixDataVBA!AB:AB,$M$11)</f>
        <v>0</v>
      </c>
      <c r="N36" s="112">
        <f>SUMIFS(FixDataVBA!R:R,FixDataVBA!D:D,$L36,FixDataVBA!AB:AB,$N$11)</f>
        <v>0</v>
      </c>
      <c r="O36" s="113" t="str">
        <f t="shared" si="0"/>
        <v>●</v>
      </c>
      <c r="P36" s="114"/>
      <c r="Q36" s="46"/>
      <c r="R36" s="46"/>
    </row>
    <row r="37" spans="1:18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110">
        <f t="shared" si="1"/>
        <v>44465</v>
      </c>
      <c r="M37" s="112">
        <f>SUMIFS(FixDataVBA!R:R,FixDataVBA!D:D,$L37,FixDataVBA!AB:AB,$M$11)</f>
        <v>0</v>
      </c>
      <c r="N37" s="112">
        <f>SUMIFS(FixDataVBA!R:R,FixDataVBA!D:D,$L37,FixDataVBA!AB:AB,$N$11)</f>
        <v>0</v>
      </c>
      <c r="O37" s="113" t="str">
        <f t="shared" si="0"/>
        <v>●</v>
      </c>
      <c r="P37" s="114"/>
      <c r="Q37" s="46"/>
      <c r="R37" s="46"/>
    </row>
    <row r="38" spans="1:18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110">
        <f t="shared" si="1"/>
        <v>44466</v>
      </c>
      <c r="M38" s="112">
        <f>SUMIFS(FixDataVBA!R:R,FixDataVBA!D:D,$L38,FixDataVBA!AB:AB,$M$11)</f>
        <v>0</v>
      </c>
      <c r="N38" s="112">
        <f>SUMIFS(FixDataVBA!R:R,FixDataVBA!D:D,$L38,FixDataVBA!AB:AB,$N$11)</f>
        <v>0</v>
      </c>
      <c r="O38" s="113" t="str">
        <f t="shared" si="0"/>
        <v>●</v>
      </c>
      <c r="P38" s="114"/>
      <c r="Q38" s="46"/>
      <c r="R38" s="46"/>
    </row>
    <row r="39" spans="1:18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110">
        <f t="shared" si="1"/>
        <v>44467</v>
      </c>
      <c r="M39" s="112">
        <f>SUMIFS(FixDataVBA!R:R,FixDataVBA!D:D,$L39,FixDataVBA!AB:AB,$M$11)</f>
        <v>0</v>
      </c>
      <c r="N39" s="112">
        <f>SUMIFS(FixDataVBA!R:R,FixDataVBA!D:D,$L39,FixDataVBA!AB:AB,$N$11)</f>
        <v>0</v>
      </c>
      <c r="O39" s="113" t="str">
        <f t="shared" si="0"/>
        <v>●</v>
      </c>
      <c r="P39" s="114"/>
      <c r="Q39" s="46"/>
      <c r="R39" s="46"/>
    </row>
    <row r="40" spans="1:18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110">
        <f t="shared" si="1"/>
        <v>44468</v>
      </c>
      <c r="M40" s="112">
        <f>SUMIFS(FixDataVBA!R:R,FixDataVBA!D:D,$L40,FixDataVBA!AB:AB,$M$11)</f>
        <v>0</v>
      </c>
      <c r="N40" s="112">
        <f>SUMIFS(FixDataVBA!R:R,FixDataVBA!D:D,$L40,FixDataVBA!AB:AB,$N$11)</f>
        <v>0</v>
      </c>
      <c r="O40" s="113" t="str">
        <f t="shared" si="0"/>
        <v>●</v>
      </c>
      <c r="P40" s="114"/>
      <c r="Q40" s="46"/>
      <c r="R40" s="46"/>
    </row>
    <row r="41" spans="1:18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110">
        <f t="shared" si="1"/>
        <v>44469</v>
      </c>
      <c r="M41" s="112">
        <f>SUMIFS(FixDataVBA!R:R,FixDataVBA!D:D,$L41,FixDataVBA!AB:AB,$M$11)</f>
        <v>0</v>
      </c>
      <c r="N41" s="112">
        <f>SUMIFS(FixDataVBA!R:R,FixDataVBA!D:D,$L41,FixDataVBA!AB:AB,$N$11)</f>
        <v>0</v>
      </c>
      <c r="O41" s="113" t="str">
        <f t="shared" si="0"/>
        <v>●</v>
      </c>
      <c r="P41" s="114"/>
      <c r="Q41" s="46"/>
      <c r="R41" s="46"/>
    </row>
    <row r="42" spans="1:18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110">
        <f t="shared" si="1"/>
        <v>44470</v>
      </c>
      <c r="M42" s="112">
        <f>SUMIFS(FixDataVBA!R:R,FixDataVBA!D:D,$L42,FixDataVBA!AB:AB,$M$11)</f>
        <v>0</v>
      </c>
      <c r="N42" s="112">
        <f>SUMIFS(FixDataVBA!R:R,FixDataVBA!D:D,$L42,FixDataVBA!AB:AB,$N$11)</f>
        <v>0</v>
      </c>
      <c r="O42" s="113" t="str">
        <f t="shared" si="0"/>
        <v>●</v>
      </c>
      <c r="P42" s="114"/>
      <c r="Q42" s="46"/>
      <c r="R42" s="46"/>
    </row>
    <row r="43" spans="1:18" hidden="1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</row>
    <row r="44" spans="1:18" hidden="1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</row>
    <row r="45" spans="1:18" hidden="1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</row>
    <row r="46" spans="1:18" hidden="1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</row>
    <row r="47" spans="1:18" hidden="1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</row>
    <row r="48" spans="1:18" hidden="1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</row>
    <row r="49" spans="1:18" hidden="1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</row>
    <row r="50" spans="1:18" hidden="1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</row>
    <row r="51" spans="1:18" hidden="1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</row>
    <row r="52" spans="1:18" hidden="1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</row>
    <row r="53" spans="1:18" hidden="1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</row>
    <row r="54" spans="1:18" hidden="1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</row>
    <row r="55" spans="1:18" hidden="1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</row>
    <row r="56" spans="1:18" hidden="1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</row>
    <row r="57" spans="1:18" hidden="1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</row>
    <row r="58" spans="1:18" hidden="1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</row>
    <row r="59" spans="1:18" hidden="1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</row>
    <row r="60" spans="1:18" hidden="1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</row>
    <row r="61" spans="1:18" hidden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</row>
    <row r="62" spans="1:18" hidden="1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</row>
    <row r="63" spans="1:18" hidden="1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</row>
    <row r="64" spans="1:18" hidden="1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</row>
    <row r="65" spans="1:18" hidden="1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</row>
    <row r="66" spans="1:18" hidden="1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</row>
    <row r="67" spans="1:18" hidden="1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</row>
    <row r="68" spans="1:18" hidden="1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</row>
    <row r="69" spans="1:18" hidden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</row>
    <row r="70" spans="1:18" hidden="1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</row>
    <row r="71" spans="1:18" hidden="1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</row>
    <row r="72" spans="1:18" hidden="1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</row>
    <row r="73" spans="1:18" hidden="1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</row>
    <row r="74" spans="1:18" hidden="1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</row>
    <row r="75" spans="1:18" hidden="1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</row>
    <row r="76" spans="1:18" hidden="1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</row>
    <row r="77" spans="1:18" hidden="1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</row>
    <row r="78" spans="1:18" hidden="1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</row>
    <row r="79" spans="1:18" hidden="1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</row>
    <row r="80" spans="1:18" hidden="1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</row>
    <row r="81" spans="1:18" hidden="1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</row>
    <row r="82" spans="1:18" hidden="1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</row>
    <row r="83" spans="1:18" hidden="1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</row>
    <row r="84" spans="1:18" hidden="1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</row>
    <row r="85" spans="1:18" hidden="1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</row>
    <row r="86" spans="1:18" hidden="1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</row>
    <row r="87" spans="1:18" hidden="1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</row>
    <row r="88" spans="1:18" hidden="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</row>
    <row r="89" spans="1:18" hidden="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</row>
    <row r="90" spans="1:18" hidden="1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</row>
    <row r="91" spans="1:18" hidden="1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</row>
    <row r="92" spans="1:18" hidden="1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</row>
    <row r="93" spans="1:18" hidden="1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</row>
    <row r="94" spans="1:18" hidden="1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</row>
    <row r="95" spans="1:18" hidden="1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</row>
    <row r="96" spans="1:18" hidden="1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</row>
    <row r="97" spans="1:18" hidden="1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</row>
    <row r="98" spans="1:18" hidden="1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</row>
    <row r="99" spans="1:18" hidden="1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</row>
    <row r="100" spans="1:18" hidden="1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</row>
    <row r="101" spans="1:18" hidden="1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</row>
    <row r="102" spans="1:18" hidden="1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</row>
    <row r="103" spans="1:18" hidden="1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</row>
    <row r="104" spans="1:18" hidden="1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</row>
    <row r="105" spans="1:18" hidden="1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</row>
    <row r="106" spans="1:18" hidden="1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</row>
    <row r="107" spans="1:18" hidden="1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</row>
    <row r="108" spans="1:18" hidden="1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</row>
    <row r="109" spans="1:18" hidden="1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</row>
    <row r="110" spans="1:18" hidden="1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</row>
    <row r="111" spans="1:18" hidden="1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</row>
    <row r="112" spans="1:18" hidden="1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</row>
    <row r="113" spans="1:18" hidden="1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</row>
    <row r="114" spans="1:18" hidden="1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</row>
    <row r="115" spans="1:18" hidden="1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</row>
    <row r="116" spans="1:18" hidden="1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</row>
    <row r="117" spans="1:18" hidden="1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</row>
    <row r="118" spans="1:18" hidden="1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</row>
    <row r="119" spans="1:18" hidden="1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</row>
    <row r="120" spans="1:18" hidden="1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</row>
    <row r="121" spans="1:18" hidden="1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</row>
    <row r="122" spans="1:18" hidden="1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</row>
    <row r="123" spans="1:18" hidden="1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</row>
    <row r="124" spans="1:18" hidden="1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</row>
    <row r="125" spans="1:18" hidden="1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</row>
    <row r="126" spans="1:18" hidden="1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</row>
    <row r="127" spans="1:18" hidden="1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</row>
    <row r="128" spans="1:18" hidden="1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</row>
    <row r="129" spans="1:18" hidden="1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</row>
    <row r="130" spans="1:18" hidden="1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</row>
    <row r="131" spans="1:18" hidden="1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</row>
    <row r="132" spans="1:18" hidden="1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</row>
    <row r="133" spans="1:18" hidden="1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</row>
    <row r="134" spans="1:18" hidden="1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</row>
    <row r="135" spans="1:18" hidden="1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</row>
    <row r="136" spans="1:18" hidden="1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</row>
    <row r="137" spans="1:18" hidden="1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</row>
    <row r="138" spans="1:18" hidden="1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</row>
    <row r="139" spans="1:18" hidden="1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</row>
    <row r="140" spans="1:18" hidden="1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</row>
    <row r="141" spans="1:18" hidden="1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</row>
    <row r="142" spans="1:18" hidden="1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</row>
    <row r="143" spans="1:18" hidden="1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</row>
    <row r="144" spans="1:18" hidden="1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</row>
    <row r="145" spans="1:18" hidden="1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</row>
    <row r="146" spans="1:18" hidden="1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</row>
    <row r="147" spans="1:18" hidden="1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</row>
    <row r="148" spans="1:18" hidden="1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</row>
    <row r="149" spans="1:18" hidden="1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</row>
    <row r="150" spans="1:18" hidden="1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</row>
    <row r="151" spans="1:18" hidden="1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</row>
    <row r="152" spans="1:18" hidden="1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</row>
    <row r="153" spans="1:18" hidden="1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</row>
    <row r="154" spans="1:18" hidden="1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</row>
    <row r="155" spans="1:18" hidden="1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</row>
    <row r="156" spans="1:18" hidden="1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</row>
    <row r="157" spans="1:18" hidden="1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</row>
    <row r="158" spans="1:18" hidden="1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</row>
    <row r="159" spans="1:18" hidden="1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</row>
    <row r="160" spans="1:18" hidden="1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</row>
    <row r="161" spans="1:18" hidden="1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</row>
    <row r="162" spans="1:18" hidden="1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</row>
    <row r="163" spans="1:18" hidden="1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</row>
    <row r="164" spans="1:18" hidden="1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</row>
    <row r="165" spans="1:18" hidden="1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</row>
    <row r="166" spans="1:18" hidden="1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</row>
    <row r="167" spans="1:18" hidden="1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</row>
    <row r="168" spans="1:18" hidden="1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</row>
    <row r="169" spans="1:18" hidden="1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</row>
    <row r="170" spans="1:18" hidden="1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</row>
    <row r="171" spans="1:18" hidden="1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</row>
    <row r="172" spans="1:18" hidden="1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</row>
    <row r="173" spans="1:18" hidden="1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</row>
    <row r="174" spans="1:18" hidden="1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</row>
    <row r="175" spans="1:18" hidden="1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</row>
    <row r="176" spans="1:18" hidden="1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</row>
    <row r="177" spans="1:18" hidden="1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</row>
    <row r="178" spans="1:18" hidden="1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</row>
    <row r="179" spans="1:18" hidden="1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</row>
    <row r="180" spans="1:18" hidden="1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</row>
    <row r="181" spans="1:18" hidden="1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</row>
    <row r="182" spans="1:18" hidden="1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</row>
    <row r="183" spans="1:18" hidden="1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</row>
    <row r="184" spans="1:18" hidden="1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</row>
    <row r="185" spans="1:18" hidden="1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</row>
    <row r="186" spans="1:18" hidden="1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</row>
    <row r="187" spans="1:18" hidden="1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</row>
    <row r="188" spans="1:18" hidden="1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</row>
    <row r="189" spans="1:18" hidden="1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</row>
    <row r="190" spans="1:18" hidden="1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</row>
    <row r="191" spans="1:18" hidden="1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</row>
    <row r="192" spans="1:18" hidden="1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</row>
    <row r="193" spans="1:18" hidden="1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</row>
    <row r="194" spans="1:18" hidden="1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</row>
    <row r="195" spans="1:18" hidden="1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</row>
    <row r="196" spans="1:18" hidden="1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</row>
    <row r="197" spans="1:18" hidden="1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</row>
    <row r="198" spans="1:18" hidden="1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</row>
    <row r="199" spans="1:18" hidden="1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</row>
    <row r="200" spans="1:18" hidden="1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</row>
    <row r="201" spans="1:18" hidden="1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</row>
    <row r="202" spans="1:18" hidden="1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</row>
    <row r="203" spans="1:18" hidden="1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</row>
    <row r="204" spans="1:18" hidden="1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</row>
    <row r="205" spans="1:18" hidden="1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</row>
    <row r="206" spans="1:18" hidden="1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</row>
    <row r="207" spans="1:18" hidden="1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</row>
    <row r="208" spans="1:18" hidden="1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</row>
    <row r="209" spans="1:18" hidden="1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</row>
    <row r="210" spans="1:18" hidden="1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</row>
    <row r="211" spans="1:18" hidden="1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</row>
    <row r="212" spans="1:18" hidden="1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</row>
    <row r="213" spans="1:18" hidden="1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</row>
    <row r="214" spans="1:18" hidden="1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</row>
    <row r="215" spans="1:18" hidden="1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</row>
    <row r="216" spans="1:18" hidden="1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</row>
    <row r="217" spans="1:18" hidden="1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</row>
    <row r="218" spans="1:18" hidden="1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</row>
    <row r="219" spans="1:18" hidden="1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</row>
    <row r="220" spans="1:18" hidden="1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</row>
    <row r="221" spans="1:18" hidden="1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</row>
    <row r="222" spans="1:18" hidden="1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</row>
    <row r="223" spans="1:18" hidden="1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</row>
    <row r="224" spans="1:18" hidden="1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</row>
    <row r="225" spans="1:18" hidden="1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</row>
    <row r="226" spans="1:18" hidden="1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</row>
    <row r="227" spans="1:18" hidden="1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</row>
    <row r="228" spans="1:18" hidden="1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</row>
    <row r="229" spans="1:18" hidden="1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</row>
    <row r="230" spans="1:18"/>
  </sheetData>
  <mergeCells count="3">
    <mergeCell ref="L10:L11"/>
    <mergeCell ref="M10:O10"/>
    <mergeCell ref="C19:F19"/>
  </mergeCells>
  <conditionalFormatting sqref="E5:H5">
    <cfRule type="expression" dxfId="39" priority="10">
      <formula>#REF!=COLUMN()</formula>
    </cfRule>
  </conditionalFormatting>
  <conditionalFormatting sqref="B6:B15">
    <cfRule type="expression" dxfId="38" priority="7">
      <formula>#REF!=ROW()</formula>
    </cfRule>
  </conditionalFormatting>
  <conditionalFormatting sqref="M12:N4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I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{371784EA-E7C2-4A5B-9206-9B64901C5500}</x14:id>
        </ext>
      </extLst>
    </cfRule>
  </conditionalFormatting>
  <conditionalFormatting sqref="G8:I15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{69C0C35E-EB9B-48E8-AAB9-974B27CFC97D}</x14:id>
        </ext>
      </extLst>
    </cfRule>
  </conditionalFormatting>
  <conditionalFormatting sqref="G7:I1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{82ABC4D7-EEE6-4173-A132-253C0F827ACB}</x14:id>
        </ext>
      </extLst>
    </cfRule>
  </conditionalFormatting>
  <conditionalFormatting sqref="O12:O42">
    <cfRule type="expression" dxfId="37" priority="1">
      <formula>$O12="▼"</formula>
    </cfRule>
    <cfRule type="expression" dxfId="36" priority="2">
      <formula>$O12="▲"</formula>
    </cfRule>
  </conditionalFormatting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1784EA-E7C2-4A5B-9206-9B64901C55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G7:I7</xm:sqref>
        </x14:conditionalFormatting>
        <x14:conditionalFormatting xmlns:xm="http://schemas.microsoft.com/office/excel/2006/main">
          <x14:cfRule type="dataBar" id="{69C0C35E-EB9B-48E8-AAB9-974B27CFC9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G8:I15</xm:sqref>
        </x14:conditionalFormatting>
        <x14:conditionalFormatting xmlns:xm="http://schemas.microsoft.com/office/excel/2006/main">
          <x14:cfRule type="dataBar" id="{82ABC4D7-EEE6-4173-A132-253C0F827A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G7:I16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75390-5044-4745-AEE1-A3B4C7AC2CA5}">
  <sheetPr codeName="Sheet2"/>
  <dimension ref="A1:BJ2548"/>
  <sheetViews>
    <sheetView showGridLines="0" workbookViewId="0">
      <pane ySplit="5" topLeftCell="A6" activePane="bottomLeft" state="frozen"/>
      <selection pane="bottomLeft" activeCell="D4" sqref="D4"/>
    </sheetView>
  </sheetViews>
  <sheetFormatPr defaultColWidth="0" defaultRowHeight="15"/>
  <cols>
    <col min="1" max="1" width="3.7109375" customWidth="1"/>
    <col min="2" max="2" width="19.42578125" bestFit="1" customWidth="1"/>
    <col min="3" max="3" width="9.42578125" bestFit="1" customWidth="1"/>
    <col min="4" max="4" width="18.140625" bestFit="1" customWidth="1"/>
    <col min="5" max="5" width="10.7109375" bestFit="1" customWidth="1"/>
    <col min="6" max="6" width="32" bestFit="1" customWidth="1"/>
    <col min="7" max="7" width="12.85546875" bestFit="1" customWidth="1"/>
    <col min="8" max="8" width="8.7109375" bestFit="1" customWidth="1"/>
    <col min="9" max="9" width="8.5703125" bestFit="1" customWidth="1"/>
    <col min="10" max="10" width="14.42578125" bestFit="1" customWidth="1"/>
    <col min="11" max="11" width="15.7109375" bestFit="1" customWidth="1"/>
    <col min="12" max="12" width="14.28515625" bestFit="1" customWidth="1"/>
    <col min="13" max="13" width="15.42578125" bestFit="1" customWidth="1"/>
    <col min="14" max="14" width="11.7109375" bestFit="1" customWidth="1"/>
    <col min="15" max="15" width="16" bestFit="1" customWidth="1"/>
    <col min="16" max="16" width="10.42578125" bestFit="1" customWidth="1"/>
    <col min="17" max="17" width="14.5703125" bestFit="1" customWidth="1"/>
    <col min="18" max="18" width="16" bestFit="1" customWidth="1"/>
    <col min="19" max="19" width="14.28515625" bestFit="1" customWidth="1"/>
    <col min="20" max="20" width="15.42578125" bestFit="1" customWidth="1"/>
    <col min="21" max="21" width="14.28515625" hidden="1" customWidth="1"/>
    <col min="22" max="22" width="11.7109375" hidden="1" customWidth="1"/>
    <col min="23" max="23" width="16" hidden="1" customWidth="1"/>
    <col min="24" max="24" width="10.42578125" hidden="1" customWidth="1"/>
    <col min="25" max="25" width="11.85546875" hidden="1" customWidth="1"/>
    <col min="26" max="26" width="11" hidden="1" customWidth="1"/>
    <col min="27" max="27" width="14" hidden="1" customWidth="1"/>
    <col min="28" max="28" width="15.7109375" hidden="1" customWidth="1"/>
    <col min="29" max="29" width="16.5703125" hidden="1" customWidth="1"/>
    <col min="30" max="30" width="13.42578125" hidden="1" customWidth="1"/>
    <col min="31" max="31" width="13.85546875" hidden="1" customWidth="1"/>
    <col min="32" max="32" width="14" hidden="1" customWidth="1"/>
    <col min="33" max="33" width="12.85546875" hidden="1" customWidth="1"/>
    <col min="34" max="34" width="18.140625" hidden="1" customWidth="1"/>
    <col min="35" max="35" width="16.85546875" hidden="1" customWidth="1"/>
    <col min="36" max="36" width="16.5703125" hidden="1" customWidth="1"/>
    <col min="37" max="37" width="24" hidden="1" customWidth="1"/>
    <col min="38" max="38" width="16" hidden="1" customWidth="1"/>
    <col min="39" max="39" width="12.85546875" hidden="1" customWidth="1"/>
    <col min="40" max="40" width="9.140625" hidden="1" customWidth="1"/>
    <col min="41" max="41" width="8.42578125" hidden="1" customWidth="1"/>
    <col min="42" max="42" width="10.42578125" hidden="1" customWidth="1"/>
    <col min="43" max="44" width="9.140625" hidden="1" customWidth="1"/>
    <col min="45" max="45" width="10.5703125" hidden="1" customWidth="1"/>
    <col min="46" max="54" width="9.140625" hidden="1" customWidth="1"/>
    <col min="55" max="55" width="10.5703125" hidden="1" customWidth="1"/>
    <col min="56" max="56" width="10.28515625" hidden="1" customWidth="1"/>
    <col min="57" max="58" width="0" hidden="1" customWidth="1"/>
    <col min="59" max="59" width="10.28515625" hidden="1" customWidth="1"/>
    <col min="60" max="62" width="0" hidden="1" customWidth="1"/>
    <col min="63" max="16384" width="9.140625" hidden="1"/>
  </cols>
  <sheetData>
    <row r="1" spans="1:42" ht="35.1" customHeight="1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</row>
    <row r="2" spans="1:42" ht="35.1" customHeight="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</row>
    <row r="3" spans="1:42" ht="15" customHeigh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</row>
    <row r="4" spans="1:42" ht="15" customHeigh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</row>
    <row r="5" spans="1:42" ht="15" customHeigh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</row>
    <row r="6" spans="1:42">
      <c r="A6" s="46"/>
      <c r="B6" s="127" t="s">
        <v>0</v>
      </c>
      <c r="C6" s="127" t="s">
        <v>161</v>
      </c>
      <c r="D6" s="127" t="s">
        <v>162</v>
      </c>
      <c r="E6" s="127" t="s">
        <v>163</v>
      </c>
      <c r="F6" s="127" t="s">
        <v>164</v>
      </c>
      <c r="G6" s="127" t="s">
        <v>165</v>
      </c>
      <c r="H6" s="127" t="s">
        <v>166</v>
      </c>
      <c r="I6" s="127" t="s">
        <v>167</v>
      </c>
      <c r="J6" s="127" t="s">
        <v>168</v>
      </c>
      <c r="K6" s="127" t="s">
        <v>169</v>
      </c>
      <c r="L6" s="127" t="s">
        <v>170</v>
      </c>
      <c r="M6" s="127" t="s">
        <v>171</v>
      </c>
      <c r="N6" s="127" t="s">
        <v>172</v>
      </c>
      <c r="O6" s="127" t="s">
        <v>173</v>
      </c>
      <c r="P6" s="127" t="s">
        <v>174</v>
      </c>
      <c r="Q6" s="127" t="s">
        <v>175</v>
      </c>
      <c r="R6" s="127" t="s">
        <v>176</v>
      </c>
      <c r="S6" s="2" t="s">
        <v>92</v>
      </c>
      <c r="T6" s="4">
        <v>0.60416666666666663</v>
      </c>
    </row>
    <row r="7" spans="1:42">
      <c r="A7" s="46"/>
      <c r="B7" s="11" t="s">
        <v>21</v>
      </c>
      <c r="C7" s="134">
        <v>44457</v>
      </c>
      <c r="D7" s="11" t="s">
        <v>684</v>
      </c>
      <c r="E7" s="11" t="s">
        <v>685</v>
      </c>
      <c r="F7" s="11" t="s">
        <v>686</v>
      </c>
      <c r="G7" s="128">
        <v>1</v>
      </c>
      <c r="H7" s="128">
        <v>350000</v>
      </c>
      <c r="I7" s="128">
        <v>70000</v>
      </c>
      <c r="J7" s="128">
        <v>280000</v>
      </c>
      <c r="K7" s="128">
        <v>0</v>
      </c>
      <c r="L7" s="128"/>
      <c r="M7" s="128">
        <v>0</v>
      </c>
      <c r="N7" s="128">
        <v>0</v>
      </c>
      <c r="O7" s="128">
        <v>0</v>
      </c>
      <c r="P7" s="128">
        <v>280000</v>
      </c>
      <c r="Q7" s="135">
        <v>44457.46875</v>
      </c>
      <c r="R7" s="11" t="s">
        <v>216</v>
      </c>
      <c r="S7" s="5" t="str">
        <f>IF(TIME(HOUR(Q7),MINUTE(Q7),SECOND(Q7))&gt;$T$6,"Ca chiều","Ca sáng")</f>
        <v>Ca sáng</v>
      </c>
    </row>
    <row r="8" spans="1:42">
      <c r="A8" s="46"/>
      <c r="B8" s="11" t="s">
        <v>21</v>
      </c>
      <c r="C8" s="134">
        <v>44457</v>
      </c>
      <c r="D8" s="11" t="s">
        <v>687</v>
      </c>
      <c r="E8" s="11" t="s">
        <v>688</v>
      </c>
      <c r="F8" s="11" t="s">
        <v>689</v>
      </c>
      <c r="G8" s="128">
        <v>1</v>
      </c>
      <c r="H8" s="128">
        <v>190000</v>
      </c>
      <c r="I8" s="128">
        <v>57000</v>
      </c>
      <c r="J8" s="128">
        <v>133000</v>
      </c>
      <c r="K8" s="128">
        <v>0</v>
      </c>
      <c r="L8" s="128"/>
      <c r="M8" s="128">
        <v>0</v>
      </c>
      <c r="N8" s="128">
        <v>0</v>
      </c>
      <c r="O8" s="128">
        <v>0</v>
      </c>
      <c r="P8" s="128">
        <v>133000</v>
      </c>
      <c r="Q8" s="135">
        <v>44457.887499999997</v>
      </c>
      <c r="R8" s="11"/>
      <c r="S8" s="5" t="str">
        <f t="shared" ref="S8:S71" si="0">IF(TIME(HOUR(Q8),MINUTE(Q8),SECOND(Q8))&gt;$T$6,"Ca chiều","Ca sáng")</f>
        <v>Ca chiều</v>
      </c>
    </row>
    <row r="9" spans="1:42">
      <c r="A9" s="46"/>
      <c r="B9" s="11" t="s">
        <v>21</v>
      </c>
      <c r="C9" s="134">
        <v>44457</v>
      </c>
      <c r="D9" s="11" t="s">
        <v>690</v>
      </c>
      <c r="E9" s="11" t="s">
        <v>426</v>
      </c>
      <c r="F9" s="11" t="s">
        <v>427</v>
      </c>
      <c r="G9" s="128">
        <v>1</v>
      </c>
      <c r="H9" s="128">
        <v>150000</v>
      </c>
      <c r="I9" s="128">
        <v>75000</v>
      </c>
      <c r="J9" s="128">
        <v>75000</v>
      </c>
      <c r="K9" s="128">
        <v>0</v>
      </c>
      <c r="L9" s="128">
        <v>0</v>
      </c>
      <c r="M9" s="128">
        <v>0</v>
      </c>
      <c r="N9" s="128">
        <v>75000</v>
      </c>
      <c r="O9" s="128">
        <v>75000</v>
      </c>
      <c r="P9" s="128">
        <v>0</v>
      </c>
      <c r="Q9" s="135">
        <v>44457.34097222222</v>
      </c>
      <c r="R9" s="11"/>
      <c r="S9" s="5" t="str">
        <f t="shared" si="0"/>
        <v>Ca sáng</v>
      </c>
    </row>
    <row r="10" spans="1:42">
      <c r="A10" s="46"/>
      <c r="B10" s="11" t="s">
        <v>21</v>
      </c>
      <c r="C10" s="134">
        <v>44457</v>
      </c>
      <c r="D10" s="11" t="s">
        <v>691</v>
      </c>
      <c r="E10" s="11" t="s">
        <v>692</v>
      </c>
      <c r="F10" s="11" t="s">
        <v>410</v>
      </c>
      <c r="G10" s="128">
        <v>1</v>
      </c>
      <c r="H10" s="128">
        <v>90000</v>
      </c>
      <c r="I10" s="128">
        <v>27000</v>
      </c>
      <c r="J10" s="128">
        <v>63000</v>
      </c>
      <c r="K10" s="128">
        <v>50000</v>
      </c>
      <c r="L10" s="128">
        <v>0</v>
      </c>
      <c r="M10" s="128">
        <v>0</v>
      </c>
      <c r="N10" s="128">
        <v>63000</v>
      </c>
      <c r="O10" s="128">
        <v>63000</v>
      </c>
      <c r="P10" s="128">
        <v>0</v>
      </c>
      <c r="Q10" s="135">
        <v>44457.383333333331</v>
      </c>
      <c r="R10" s="11" t="s">
        <v>216</v>
      </c>
      <c r="S10" s="5" t="str">
        <f t="shared" si="0"/>
        <v>Ca sáng</v>
      </c>
    </row>
    <row r="11" spans="1:42">
      <c r="A11" s="46"/>
      <c r="B11" s="11" t="s">
        <v>21</v>
      </c>
      <c r="C11" s="134">
        <v>44457</v>
      </c>
      <c r="D11" s="11" t="s">
        <v>693</v>
      </c>
      <c r="E11" s="11" t="s">
        <v>692</v>
      </c>
      <c r="F11" s="11" t="s">
        <v>410</v>
      </c>
      <c r="G11" s="128">
        <v>1</v>
      </c>
      <c r="H11" s="128">
        <v>29000</v>
      </c>
      <c r="I11" s="128">
        <v>29000</v>
      </c>
      <c r="J11" s="128">
        <v>0</v>
      </c>
      <c r="K11" s="128">
        <v>50000</v>
      </c>
      <c r="L11" s="128">
        <v>0</v>
      </c>
      <c r="M11" s="128">
        <v>29000</v>
      </c>
      <c r="N11" s="128">
        <v>0</v>
      </c>
      <c r="O11" s="128">
        <v>0</v>
      </c>
      <c r="P11" s="128">
        <v>0</v>
      </c>
      <c r="Q11" s="135">
        <v>44457.384027777778</v>
      </c>
      <c r="R11" s="11" t="s">
        <v>216</v>
      </c>
      <c r="S11" s="5" t="str">
        <f t="shared" si="0"/>
        <v>Ca sáng</v>
      </c>
    </row>
    <row r="12" spans="1:42">
      <c r="A12" s="46"/>
      <c r="B12" s="11" t="s">
        <v>21</v>
      </c>
      <c r="C12" s="134">
        <v>44457</v>
      </c>
      <c r="D12" s="11" t="s">
        <v>694</v>
      </c>
      <c r="E12" s="11" t="s">
        <v>692</v>
      </c>
      <c r="F12" s="11" t="s">
        <v>410</v>
      </c>
      <c r="G12" s="128">
        <v>2</v>
      </c>
      <c r="H12" s="128">
        <v>132000</v>
      </c>
      <c r="I12" s="128">
        <v>62000</v>
      </c>
      <c r="J12" s="128">
        <v>70000</v>
      </c>
      <c r="K12" s="128">
        <v>0</v>
      </c>
      <c r="L12" s="128">
        <v>0</v>
      </c>
      <c r="M12" s="128">
        <v>0</v>
      </c>
      <c r="N12" s="128">
        <v>70000</v>
      </c>
      <c r="O12" s="128">
        <v>70000</v>
      </c>
      <c r="P12" s="128">
        <v>0</v>
      </c>
      <c r="Q12" s="135">
        <v>44457.425000000003</v>
      </c>
      <c r="R12" s="11" t="s">
        <v>216</v>
      </c>
      <c r="S12" s="5" t="str">
        <f t="shared" si="0"/>
        <v>Ca sáng</v>
      </c>
    </row>
    <row r="13" spans="1:42">
      <c r="A13" s="46"/>
      <c r="B13" s="11" t="s">
        <v>21</v>
      </c>
      <c r="C13" s="134">
        <v>44457</v>
      </c>
      <c r="D13" s="11" t="s">
        <v>695</v>
      </c>
      <c r="E13" s="11" t="s">
        <v>692</v>
      </c>
      <c r="F13" s="11" t="s">
        <v>410</v>
      </c>
      <c r="G13" s="128">
        <v>1</v>
      </c>
      <c r="H13" s="128">
        <v>90000</v>
      </c>
      <c r="I13" s="128">
        <v>27000</v>
      </c>
      <c r="J13" s="128">
        <v>63000</v>
      </c>
      <c r="K13" s="128">
        <v>0</v>
      </c>
      <c r="L13" s="128">
        <v>0</v>
      </c>
      <c r="M13" s="128">
        <v>0</v>
      </c>
      <c r="N13" s="128">
        <v>63000</v>
      </c>
      <c r="O13" s="128">
        <v>63000</v>
      </c>
      <c r="P13" s="128">
        <v>0</v>
      </c>
      <c r="Q13" s="135">
        <v>44457.425000000003</v>
      </c>
      <c r="R13" s="11" t="s">
        <v>216</v>
      </c>
      <c r="S13" s="5" t="str">
        <f t="shared" si="0"/>
        <v>Ca sáng</v>
      </c>
    </row>
    <row r="14" spans="1:42">
      <c r="A14" s="46"/>
      <c r="B14" s="11" t="s">
        <v>21</v>
      </c>
      <c r="C14" s="134">
        <v>44457</v>
      </c>
      <c r="D14" s="11" t="s">
        <v>696</v>
      </c>
      <c r="E14" s="11" t="s">
        <v>398</v>
      </c>
      <c r="F14" s="11" t="s">
        <v>399</v>
      </c>
      <c r="G14" s="128">
        <v>9</v>
      </c>
      <c r="H14" s="128">
        <v>2190000</v>
      </c>
      <c r="I14" s="128">
        <v>783000</v>
      </c>
      <c r="J14" s="128">
        <v>1407000</v>
      </c>
      <c r="K14" s="128">
        <v>1000</v>
      </c>
      <c r="L14" s="128">
        <v>14000</v>
      </c>
      <c r="M14" s="128">
        <v>0</v>
      </c>
      <c r="N14" s="128">
        <v>1407000</v>
      </c>
      <c r="O14" s="128">
        <v>1407000</v>
      </c>
      <c r="P14" s="128">
        <v>0</v>
      </c>
      <c r="Q14" s="135">
        <v>44457.445138888892</v>
      </c>
      <c r="R14" s="11" t="s">
        <v>216</v>
      </c>
      <c r="S14" s="5" t="str">
        <f t="shared" si="0"/>
        <v>Ca sáng</v>
      </c>
    </row>
    <row r="15" spans="1:42">
      <c r="A15" s="46"/>
      <c r="B15" s="11" t="s">
        <v>21</v>
      </c>
      <c r="C15" s="134">
        <v>44457</v>
      </c>
      <c r="D15" s="11" t="s">
        <v>697</v>
      </c>
      <c r="E15" s="11" t="s">
        <v>698</v>
      </c>
      <c r="F15" s="11" t="s">
        <v>699</v>
      </c>
      <c r="G15" s="128">
        <v>15</v>
      </c>
      <c r="H15" s="128">
        <v>3374000</v>
      </c>
      <c r="I15" s="128">
        <v>1267000</v>
      </c>
      <c r="J15" s="128">
        <v>2107000</v>
      </c>
      <c r="K15" s="128">
        <v>0</v>
      </c>
      <c r="L15" s="128">
        <v>21000</v>
      </c>
      <c r="M15" s="128">
        <v>0</v>
      </c>
      <c r="N15" s="128">
        <v>2107000</v>
      </c>
      <c r="O15" s="128">
        <v>2107000</v>
      </c>
      <c r="P15" s="128">
        <v>0</v>
      </c>
      <c r="Q15" s="135">
        <v>44457.445833333331</v>
      </c>
      <c r="R15" s="11" t="s">
        <v>216</v>
      </c>
      <c r="S15" s="5" t="str">
        <f t="shared" si="0"/>
        <v>Ca sáng</v>
      </c>
    </row>
    <row r="16" spans="1:42">
      <c r="A16" s="46"/>
      <c r="B16" s="11" t="s">
        <v>21</v>
      </c>
      <c r="C16" s="134">
        <v>44457</v>
      </c>
      <c r="D16" s="11" t="s">
        <v>700</v>
      </c>
      <c r="E16" s="11" t="s">
        <v>685</v>
      </c>
      <c r="F16" s="11" t="s">
        <v>686</v>
      </c>
      <c r="G16" s="128">
        <v>1</v>
      </c>
      <c r="H16" s="128">
        <v>350000</v>
      </c>
      <c r="I16" s="128">
        <v>70000</v>
      </c>
      <c r="J16" s="128">
        <v>280000</v>
      </c>
      <c r="K16" s="128">
        <v>0</v>
      </c>
      <c r="L16" s="128">
        <v>0</v>
      </c>
      <c r="M16" s="128">
        <v>0</v>
      </c>
      <c r="N16" s="128">
        <v>280000</v>
      </c>
      <c r="O16" s="128">
        <v>280000</v>
      </c>
      <c r="P16" s="128">
        <v>0</v>
      </c>
      <c r="Q16" s="135">
        <v>44457.466666666667</v>
      </c>
      <c r="R16" s="11" t="s">
        <v>216</v>
      </c>
      <c r="S16" s="5" t="str">
        <f t="shared" si="0"/>
        <v>Ca sáng</v>
      </c>
    </row>
    <row r="17" spans="1:19">
      <c r="A17" s="46"/>
      <c r="B17" s="11" t="s">
        <v>21</v>
      </c>
      <c r="C17" s="134">
        <v>44457</v>
      </c>
      <c r="D17" s="11" t="s">
        <v>701</v>
      </c>
      <c r="E17" s="11" t="s">
        <v>702</v>
      </c>
      <c r="F17" s="11" t="s">
        <v>703</v>
      </c>
      <c r="G17" s="128">
        <v>1</v>
      </c>
      <c r="H17" s="128">
        <v>490000</v>
      </c>
      <c r="I17" s="128">
        <v>0</v>
      </c>
      <c r="J17" s="128">
        <v>490000</v>
      </c>
      <c r="K17" s="128">
        <v>0</v>
      </c>
      <c r="L17" s="128">
        <v>0</v>
      </c>
      <c r="M17" s="128">
        <v>0</v>
      </c>
      <c r="N17" s="128">
        <v>490000</v>
      </c>
      <c r="O17" s="128">
        <v>490000</v>
      </c>
      <c r="P17" s="128">
        <v>0</v>
      </c>
      <c r="Q17" s="135">
        <v>44457.467361111114</v>
      </c>
      <c r="R17" s="11"/>
      <c r="S17" s="5" t="str">
        <f t="shared" si="0"/>
        <v>Ca sáng</v>
      </c>
    </row>
    <row r="18" spans="1:19">
      <c r="A18" s="46"/>
      <c r="B18" s="11" t="s">
        <v>21</v>
      </c>
      <c r="C18" s="134">
        <v>44457</v>
      </c>
      <c r="D18" s="11" t="s">
        <v>704</v>
      </c>
      <c r="E18" s="11" t="s">
        <v>705</v>
      </c>
      <c r="F18" s="11" t="s">
        <v>706</v>
      </c>
      <c r="G18" s="128">
        <v>4</v>
      </c>
      <c r="H18" s="128">
        <v>1280000</v>
      </c>
      <c r="I18" s="128">
        <v>0</v>
      </c>
      <c r="J18" s="128">
        <v>1280000</v>
      </c>
      <c r="K18" s="128">
        <v>0</v>
      </c>
      <c r="L18" s="128">
        <v>0</v>
      </c>
      <c r="M18" s="128">
        <v>0</v>
      </c>
      <c r="N18" s="128">
        <v>1280000</v>
      </c>
      <c r="O18" s="128">
        <v>1280000</v>
      </c>
      <c r="P18" s="128">
        <v>0</v>
      </c>
      <c r="Q18" s="135">
        <v>44457.466666666667</v>
      </c>
      <c r="R18" s="11"/>
      <c r="S18" s="5" t="str">
        <f t="shared" si="0"/>
        <v>Ca sáng</v>
      </c>
    </row>
    <row r="19" spans="1:19">
      <c r="A19" s="46"/>
      <c r="B19" s="11" t="s">
        <v>21</v>
      </c>
      <c r="C19" s="134">
        <v>44457</v>
      </c>
      <c r="D19" s="11" t="s">
        <v>707</v>
      </c>
      <c r="E19" s="11" t="s">
        <v>708</v>
      </c>
      <c r="F19" s="11" t="s">
        <v>709</v>
      </c>
      <c r="G19" s="128">
        <v>1</v>
      </c>
      <c r="H19" s="128">
        <v>390000</v>
      </c>
      <c r="I19" s="128">
        <v>195000</v>
      </c>
      <c r="J19" s="128">
        <v>195000</v>
      </c>
      <c r="K19" s="128">
        <v>0</v>
      </c>
      <c r="L19" s="128">
        <v>0</v>
      </c>
      <c r="M19" s="128">
        <v>0</v>
      </c>
      <c r="N19" s="128">
        <v>195000</v>
      </c>
      <c r="O19" s="128">
        <v>195000</v>
      </c>
      <c r="P19" s="128">
        <v>0</v>
      </c>
      <c r="Q19" s="135">
        <v>44457.467361111114</v>
      </c>
      <c r="R19" s="11" t="s">
        <v>216</v>
      </c>
      <c r="S19" s="5" t="str">
        <f t="shared" si="0"/>
        <v>Ca sáng</v>
      </c>
    </row>
    <row r="20" spans="1:19">
      <c r="A20" s="46"/>
      <c r="B20" s="11" t="s">
        <v>21</v>
      </c>
      <c r="C20" s="134">
        <v>44457</v>
      </c>
      <c r="D20" s="11" t="s">
        <v>710</v>
      </c>
      <c r="E20" s="11" t="s">
        <v>685</v>
      </c>
      <c r="F20" s="11" t="s">
        <v>686</v>
      </c>
      <c r="G20" s="128">
        <v>2</v>
      </c>
      <c r="H20" s="128">
        <v>348000</v>
      </c>
      <c r="I20" s="128">
        <v>58000</v>
      </c>
      <c r="J20" s="128">
        <v>290000</v>
      </c>
      <c r="K20" s="128">
        <v>0</v>
      </c>
      <c r="L20" s="128">
        <v>0</v>
      </c>
      <c r="M20" s="128">
        <v>0</v>
      </c>
      <c r="N20" s="128">
        <v>10000</v>
      </c>
      <c r="O20" s="128">
        <v>10000</v>
      </c>
      <c r="P20" s="128">
        <v>0</v>
      </c>
      <c r="Q20" s="135">
        <v>44457.488194444442</v>
      </c>
      <c r="R20" s="11" t="s">
        <v>216</v>
      </c>
      <c r="S20" s="5" t="str">
        <f t="shared" si="0"/>
        <v>Ca sáng</v>
      </c>
    </row>
    <row r="21" spans="1:19">
      <c r="A21" s="46"/>
      <c r="B21" s="11" t="s">
        <v>21</v>
      </c>
      <c r="C21" s="134">
        <v>44457</v>
      </c>
      <c r="D21" s="11" t="s">
        <v>711</v>
      </c>
      <c r="E21" s="11" t="s">
        <v>712</v>
      </c>
      <c r="F21" s="11" t="s">
        <v>417</v>
      </c>
      <c r="G21" s="128">
        <v>10</v>
      </c>
      <c r="H21" s="128">
        <v>730000</v>
      </c>
      <c r="I21" s="128">
        <v>205000</v>
      </c>
      <c r="J21" s="128">
        <v>525000</v>
      </c>
      <c r="K21" s="128">
        <v>53000</v>
      </c>
      <c r="L21" s="128">
        <v>5000</v>
      </c>
      <c r="M21" s="128">
        <v>53000</v>
      </c>
      <c r="N21" s="128">
        <v>525000</v>
      </c>
      <c r="O21" s="128">
        <v>525000</v>
      </c>
      <c r="P21" s="128">
        <v>0</v>
      </c>
      <c r="Q21" s="135">
        <v>44457.487500000003</v>
      </c>
      <c r="R21" s="11" t="s">
        <v>216</v>
      </c>
      <c r="S21" s="5" t="str">
        <f t="shared" si="0"/>
        <v>Ca sáng</v>
      </c>
    </row>
    <row r="22" spans="1:19">
      <c r="A22" s="46"/>
      <c r="B22" s="11" t="s">
        <v>21</v>
      </c>
      <c r="C22" s="134">
        <v>44457</v>
      </c>
      <c r="D22" s="11" t="s">
        <v>713</v>
      </c>
      <c r="E22" s="11" t="s">
        <v>714</v>
      </c>
      <c r="F22" s="11" t="s">
        <v>715</v>
      </c>
      <c r="G22" s="128">
        <v>4</v>
      </c>
      <c r="H22" s="128">
        <v>1440000</v>
      </c>
      <c r="I22" s="128">
        <v>630000</v>
      </c>
      <c r="J22" s="128">
        <v>810000</v>
      </c>
      <c r="K22" s="128">
        <v>0</v>
      </c>
      <c r="L22" s="128">
        <v>0</v>
      </c>
      <c r="M22" s="128">
        <v>0</v>
      </c>
      <c r="N22" s="128">
        <v>810000</v>
      </c>
      <c r="O22" s="128">
        <v>810000</v>
      </c>
      <c r="P22" s="128">
        <v>0</v>
      </c>
      <c r="Q22" s="135">
        <v>44457.675694444442</v>
      </c>
      <c r="R22" s="11"/>
      <c r="S22" s="5" t="str">
        <f t="shared" si="0"/>
        <v>Ca chiều</v>
      </c>
    </row>
    <row r="23" spans="1:19">
      <c r="A23" s="46"/>
      <c r="B23" s="11" t="s">
        <v>21</v>
      </c>
      <c r="C23" s="134">
        <v>44457</v>
      </c>
      <c r="D23" s="11" t="s">
        <v>716</v>
      </c>
      <c r="E23" s="11" t="s">
        <v>717</v>
      </c>
      <c r="F23" s="11" t="s">
        <v>718</v>
      </c>
      <c r="G23" s="128">
        <v>1</v>
      </c>
      <c r="H23" s="128">
        <v>150000</v>
      </c>
      <c r="I23" s="128">
        <v>0</v>
      </c>
      <c r="J23" s="128">
        <v>150000</v>
      </c>
      <c r="K23" s="128">
        <v>0</v>
      </c>
      <c r="L23" s="128">
        <v>0</v>
      </c>
      <c r="M23" s="128">
        <v>0</v>
      </c>
      <c r="N23" s="128">
        <v>150000</v>
      </c>
      <c r="O23" s="128">
        <v>150000</v>
      </c>
      <c r="P23" s="128">
        <v>0</v>
      </c>
      <c r="Q23" s="135">
        <v>44457.675694444442</v>
      </c>
      <c r="R23" s="11" t="s">
        <v>216</v>
      </c>
      <c r="S23" s="5" t="str">
        <f t="shared" si="0"/>
        <v>Ca chiều</v>
      </c>
    </row>
    <row r="24" spans="1:19">
      <c r="A24" s="46"/>
      <c r="B24" s="11" t="s">
        <v>21</v>
      </c>
      <c r="C24" s="134">
        <v>44457</v>
      </c>
      <c r="D24" s="11" t="s">
        <v>719</v>
      </c>
      <c r="E24" s="11" t="s">
        <v>720</v>
      </c>
      <c r="F24" s="11" t="s">
        <v>721</v>
      </c>
      <c r="G24" s="128">
        <v>1</v>
      </c>
      <c r="H24" s="128">
        <v>120000</v>
      </c>
      <c r="I24" s="128">
        <v>31000</v>
      </c>
      <c r="J24" s="128">
        <v>89000</v>
      </c>
      <c r="K24" s="128">
        <v>0</v>
      </c>
      <c r="L24" s="128">
        <v>0</v>
      </c>
      <c r="M24" s="128">
        <v>0</v>
      </c>
      <c r="N24" s="128">
        <v>89000</v>
      </c>
      <c r="O24" s="128">
        <v>89000</v>
      </c>
      <c r="P24" s="128">
        <v>0</v>
      </c>
      <c r="Q24" s="135">
        <v>44457.695138888892</v>
      </c>
      <c r="R24" s="11" t="s">
        <v>216</v>
      </c>
      <c r="S24" s="5" t="str">
        <f t="shared" si="0"/>
        <v>Ca chiều</v>
      </c>
    </row>
    <row r="25" spans="1:19">
      <c r="A25" s="46"/>
      <c r="B25" s="11" t="s">
        <v>21</v>
      </c>
      <c r="C25" s="134">
        <v>44457</v>
      </c>
      <c r="D25" s="11" t="s">
        <v>722</v>
      </c>
      <c r="E25" s="11" t="s">
        <v>723</v>
      </c>
      <c r="F25" s="11" t="s">
        <v>724</v>
      </c>
      <c r="G25" s="128">
        <v>1</v>
      </c>
      <c r="H25" s="128">
        <v>20000</v>
      </c>
      <c r="I25" s="128">
        <v>0</v>
      </c>
      <c r="J25" s="128">
        <v>20000</v>
      </c>
      <c r="K25" s="128">
        <v>0</v>
      </c>
      <c r="L25" s="128">
        <v>0</v>
      </c>
      <c r="M25" s="128">
        <v>0</v>
      </c>
      <c r="N25" s="128">
        <v>20000</v>
      </c>
      <c r="O25" s="128">
        <v>20000</v>
      </c>
      <c r="P25" s="128">
        <v>0</v>
      </c>
      <c r="Q25" s="135">
        <v>44457.697222222225</v>
      </c>
      <c r="R25" s="11" t="s">
        <v>216</v>
      </c>
      <c r="S25" s="5" t="str">
        <f t="shared" si="0"/>
        <v>Ca chiều</v>
      </c>
    </row>
    <row r="26" spans="1:19">
      <c r="A26" s="46"/>
      <c r="B26" s="11" t="s">
        <v>21</v>
      </c>
      <c r="C26" s="134">
        <v>44457</v>
      </c>
      <c r="D26" s="11" t="s">
        <v>725</v>
      </c>
      <c r="E26" s="11" t="s">
        <v>726</v>
      </c>
      <c r="F26" s="11" t="s">
        <v>727</v>
      </c>
      <c r="G26" s="128">
        <v>2</v>
      </c>
      <c r="H26" s="128">
        <v>380000</v>
      </c>
      <c r="I26" s="128">
        <v>120000</v>
      </c>
      <c r="J26" s="128">
        <v>260000</v>
      </c>
      <c r="K26" s="128">
        <v>0</v>
      </c>
      <c r="L26" s="128">
        <v>0</v>
      </c>
      <c r="M26" s="128">
        <v>0</v>
      </c>
      <c r="N26" s="128">
        <v>260000</v>
      </c>
      <c r="O26" s="128">
        <v>260000</v>
      </c>
      <c r="P26" s="128">
        <v>0</v>
      </c>
      <c r="Q26" s="135">
        <v>44457.696527777778</v>
      </c>
      <c r="R26" s="11" t="s">
        <v>216</v>
      </c>
      <c r="S26" s="5" t="str">
        <f t="shared" si="0"/>
        <v>Ca chiều</v>
      </c>
    </row>
    <row r="27" spans="1:19">
      <c r="A27" s="46"/>
      <c r="B27" s="11" t="s">
        <v>21</v>
      </c>
      <c r="C27" s="134">
        <v>44457</v>
      </c>
      <c r="D27" s="11" t="s">
        <v>728</v>
      </c>
      <c r="E27" s="11" t="s">
        <v>729</v>
      </c>
      <c r="F27" s="11" t="s">
        <v>730</v>
      </c>
      <c r="G27" s="128">
        <v>5</v>
      </c>
      <c r="H27" s="128">
        <v>193000</v>
      </c>
      <c r="I27" s="128">
        <v>27000</v>
      </c>
      <c r="J27" s="128">
        <v>166000</v>
      </c>
      <c r="K27" s="128">
        <v>20000</v>
      </c>
      <c r="L27" s="128">
        <v>1000</v>
      </c>
      <c r="M27" s="128">
        <v>0</v>
      </c>
      <c r="N27" s="128">
        <v>166000</v>
      </c>
      <c r="O27" s="128">
        <v>166000</v>
      </c>
      <c r="P27" s="128">
        <v>0</v>
      </c>
      <c r="Q27" s="135">
        <v>44457.739583333336</v>
      </c>
      <c r="R27" s="11" t="s">
        <v>216</v>
      </c>
      <c r="S27" s="5" t="str">
        <f t="shared" si="0"/>
        <v>Ca chiều</v>
      </c>
    </row>
    <row r="28" spans="1:19">
      <c r="A28" s="46"/>
      <c r="B28" s="11" t="s">
        <v>21</v>
      </c>
      <c r="C28" s="134">
        <v>44457</v>
      </c>
      <c r="D28" s="11" t="s">
        <v>731</v>
      </c>
      <c r="E28" s="11" t="s">
        <v>354</v>
      </c>
      <c r="F28" s="11" t="s">
        <v>355</v>
      </c>
      <c r="G28" s="128">
        <v>5</v>
      </c>
      <c r="H28" s="128">
        <v>504000</v>
      </c>
      <c r="I28" s="128">
        <v>193000</v>
      </c>
      <c r="J28" s="128">
        <v>311000</v>
      </c>
      <c r="K28" s="128">
        <v>0</v>
      </c>
      <c r="L28" s="128">
        <v>0</v>
      </c>
      <c r="M28" s="128">
        <v>0</v>
      </c>
      <c r="N28" s="128">
        <v>311000</v>
      </c>
      <c r="O28" s="128">
        <v>311000</v>
      </c>
      <c r="P28" s="128">
        <v>0</v>
      </c>
      <c r="Q28" s="135">
        <v>44457.740277777775</v>
      </c>
      <c r="R28" s="11" t="s">
        <v>216</v>
      </c>
      <c r="S28" s="5" t="str">
        <f t="shared" si="0"/>
        <v>Ca chiều</v>
      </c>
    </row>
    <row r="29" spans="1:19">
      <c r="A29" s="46"/>
      <c r="B29" s="11" t="s">
        <v>21</v>
      </c>
      <c r="C29" s="134">
        <v>44457</v>
      </c>
      <c r="D29" s="11" t="s">
        <v>732</v>
      </c>
      <c r="E29" s="11" t="s">
        <v>733</v>
      </c>
      <c r="F29" s="11" t="s">
        <v>734</v>
      </c>
      <c r="G29" s="128">
        <v>2</v>
      </c>
      <c r="H29" s="128">
        <v>310000</v>
      </c>
      <c r="I29" s="128">
        <v>36000</v>
      </c>
      <c r="J29" s="128">
        <v>274000</v>
      </c>
      <c r="K29" s="128">
        <v>0</v>
      </c>
      <c r="L29" s="128">
        <v>0</v>
      </c>
      <c r="M29" s="128">
        <v>0</v>
      </c>
      <c r="N29" s="128">
        <v>274000</v>
      </c>
      <c r="O29" s="128">
        <v>274000</v>
      </c>
      <c r="P29" s="128">
        <v>0</v>
      </c>
      <c r="Q29" s="135">
        <v>44457.758333333331</v>
      </c>
      <c r="R29" s="11" t="s">
        <v>216</v>
      </c>
      <c r="S29" s="5" t="str">
        <f t="shared" si="0"/>
        <v>Ca chiều</v>
      </c>
    </row>
    <row r="30" spans="1:19">
      <c r="A30" s="46"/>
      <c r="B30" s="11" t="s">
        <v>21</v>
      </c>
      <c r="C30" s="134">
        <v>44457</v>
      </c>
      <c r="D30" s="11" t="s">
        <v>735</v>
      </c>
      <c r="E30" s="11" t="s">
        <v>736</v>
      </c>
      <c r="F30" s="11" t="s">
        <v>737</v>
      </c>
      <c r="G30" s="128">
        <v>4</v>
      </c>
      <c r="H30" s="128">
        <v>1240000</v>
      </c>
      <c r="I30" s="128">
        <v>607000</v>
      </c>
      <c r="J30" s="128">
        <v>633000</v>
      </c>
      <c r="K30" s="128">
        <v>12000</v>
      </c>
      <c r="L30" s="128">
        <v>6000</v>
      </c>
      <c r="M30" s="128">
        <v>12000</v>
      </c>
      <c r="N30" s="128">
        <v>633000</v>
      </c>
      <c r="O30" s="128">
        <v>633000</v>
      </c>
      <c r="P30" s="128">
        <v>0</v>
      </c>
      <c r="Q30" s="135">
        <v>44457.758333333331</v>
      </c>
      <c r="R30" s="11" t="s">
        <v>216</v>
      </c>
      <c r="S30" s="5" t="str">
        <f t="shared" si="0"/>
        <v>Ca chiều</v>
      </c>
    </row>
    <row r="31" spans="1:19">
      <c r="A31" s="46"/>
      <c r="B31" s="11" t="s">
        <v>21</v>
      </c>
      <c r="C31" s="134">
        <v>44457</v>
      </c>
      <c r="D31" s="11" t="s">
        <v>738</v>
      </c>
      <c r="E31" s="11" t="s">
        <v>739</v>
      </c>
      <c r="F31" s="11" t="s">
        <v>740</v>
      </c>
      <c r="G31" s="128">
        <v>2</v>
      </c>
      <c r="H31" s="128">
        <v>680000</v>
      </c>
      <c r="I31" s="128">
        <v>0</v>
      </c>
      <c r="J31" s="128">
        <v>680000</v>
      </c>
      <c r="K31" s="128">
        <v>0</v>
      </c>
      <c r="L31" s="128">
        <v>0</v>
      </c>
      <c r="M31" s="128">
        <v>0</v>
      </c>
      <c r="N31" s="128">
        <v>680000</v>
      </c>
      <c r="O31" s="128">
        <v>680000</v>
      </c>
      <c r="P31" s="128">
        <v>0</v>
      </c>
      <c r="Q31" s="135">
        <v>44457.759722222225</v>
      </c>
      <c r="R31" s="11"/>
      <c r="S31" s="5" t="str">
        <f t="shared" si="0"/>
        <v>Ca chiều</v>
      </c>
    </row>
    <row r="32" spans="1:19">
      <c r="A32" s="46"/>
      <c r="B32" s="11" t="s">
        <v>21</v>
      </c>
      <c r="C32" s="134">
        <v>44457</v>
      </c>
      <c r="D32" s="11" t="s">
        <v>741</v>
      </c>
      <c r="E32" s="11" t="s">
        <v>742</v>
      </c>
      <c r="F32" s="11" t="s">
        <v>743</v>
      </c>
      <c r="G32" s="128">
        <v>1</v>
      </c>
      <c r="H32" s="128">
        <v>120000</v>
      </c>
      <c r="I32" s="128">
        <v>31000</v>
      </c>
      <c r="J32" s="128">
        <v>89000</v>
      </c>
      <c r="K32" s="128">
        <v>0</v>
      </c>
      <c r="L32" s="128">
        <v>0</v>
      </c>
      <c r="M32" s="128">
        <v>0</v>
      </c>
      <c r="N32" s="128">
        <v>89000</v>
      </c>
      <c r="O32" s="128">
        <v>89000</v>
      </c>
      <c r="P32" s="128">
        <v>0</v>
      </c>
      <c r="Q32" s="135">
        <v>44457.757638888892</v>
      </c>
      <c r="R32" s="11" t="s">
        <v>216</v>
      </c>
      <c r="S32" s="5" t="str">
        <f t="shared" si="0"/>
        <v>Ca chiều</v>
      </c>
    </row>
    <row r="33" spans="1:19">
      <c r="A33" s="46"/>
      <c r="B33" s="11" t="s">
        <v>21</v>
      </c>
      <c r="C33" s="134">
        <v>44457</v>
      </c>
      <c r="D33" s="11" t="s">
        <v>744</v>
      </c>
      <c r="E33" s="11" t="s">
        <v>745</v>
      </c>
      <c r="F33" s="11" t="s">
        <v>746</v>
      </c>
      <c r="G33" s="128">
        <v>7</v>
      </c>
      <c r="H33" s="128">
        <v>442000</v>
      </c>
      <c r="I33" s="128">
        <v>68000</v>
      </c>
      <c r="J33" s="128">
        <v>374000</v>
      </c>
      <c r="K33" s="128">
        <v>7000</v>
      </c>
      <c r="L33" s="128">
        <v>3000</v>
      </c>
      <c r="M33" s="128">
        <v>0</v>
      </c>
      <c r="N33" s="128">
        <v>374000</v>
      </c>
      <c r="O33" s="128">
        <v>374000</v>
      </c>
      <c r="P33" s="128">
        <v>0</v>
      </c>
      <c r="Q33" s="135">
        <v>44457.779166666667</v>
      </c>
      <c r="R33" s="11" t="s">
        <v>216</v>
      </c>
      <c r="S33" s="5" t="str">
        <f t="shared" si="0"/>
        <v>Ca chiều</v>
      </c>
    </row>
    <row r="34" spans="1:19">
      <c r="A34" s="46"/>
      <c r="B34" s="11" t="s">
        <v>21</v>
      </c>
      <c r="C34" s="134">
        <v>44457</v>
      </c>
      <c r="D34" s="11" t="s">
        <v>747</v>
      </c>
      <c r="E34" s="11" t="s">
        <v>748</v>
      </c>
      <c r="F34" s="11" t="s">
        <v>749</v>
      </c>
      <c r="G34" s="128">
        <v>5</v>
      </c>
      <c r="H34" s="128">
        <v>2090000</v>
      </c>
      <c r="I34" s="128">
        <v>767000</v>
      </c>
      <c r="J34" s="128">
        <v>1323000</v>
      </c>
      <c r="K34" s="128">
        <v>0</v>
      </c>
      <c r="L34" s="128">
        <v>0</v>
      </c>
      <c r="M34" s="128">
        <v>0</v>
      </c>
      <c r="N34" s="128">
        <v>1323000</v>
      </c>
      <c r="O34" s="128">
        <v>1323000</v>
      </c>
      <c r="P34" s="128">
        <v>0</v>
      </c>
      <c r="Q34" s="135">
        <v>44457.800694444442</v>
      </c>
      <c r="R34" s="11"/>
      <c r="S34" s="5" t="str">
        <f t="shared" si="0"/>
        <v>Ca chiều</v>
      </c>
    </row>
    <row r="35" spans="1:19">
      <c r="A35" s="46"/>
      <c r="B35" s="11" t="s">
        <v>21</v>
      </c>
      <c r="C35" s="134">
        <v>44457</v>
      </c>
      <c r="D35" s="11" t="s">
        <v>750</v>
      </c>
      <c r="E35" s="11" t="s">
        <v>751</v>
      </c>
      <c r="F35" s="11" t="s">
        <v>752</v>
      </c>
      <c r="G35" s="128">
        <v>3</v>
      </c>
      <c r="H35" s="128">
        <v>515000</v>
      </c>
      <c r="I35" s="128">
        <v>0</v>
      </c>
      <c r="J35" s="128">
        <v>515000</v>
      </c>
      <c r="K35" s="128">
        <v>7000</v>
      </c>
      <c r="L35" s="128">
        <v>5000</v>
      </c>
      <c r="M35" s="128">
        <v>0</v>
      </c>
      <c r="N35" s="128">
        <v>515000</v>
      </c>
      <c r="O35" s="128">
        <v>515000</v>
      </c>
      <c r="P35" s="128">
        <v>0</v>
      </c>
      <c r="Q35" s="135">
        <v>44457.821527777778</v>
      </c>
      <c r="R35" s="11" t="s">
        <v>216</v>
      </c>
      <c r="S35" s="5" t="str">
        <f t="shared" si="0"/>
        <v>Ca chiều</v>
      </c>
    </row>
    <row r="36" spans="1:19">
      <c r="A36" s="46"/>
      <c r="B36" s="11" t="s">
        <v>21</v>
      </c>
      <c r="C36" s="134">
        <v>44457</v>
      </c>
      <c r="D36" s="11" t="s">
        <v>753</v>
      </c>
      <c r="E36" s="11" t="s">
        <v>754</v>
      </c>
      <c r="F36" s="11" t="s">
        <v>755</v>
      </c>
      <c r="G36" s="128">
        <v>2</v>
      </c>
      <c r="H36" s="128">
        <v>150000</v>
      </c>
      <c r="I36" s="128">
        <v>45000</v>
      </c>
      <c r="J36" s="128">
        <v>105000</v>
      </c>
      <c r="K36" s="128">
        <v>0</v>
      </c>
      <c r="L36" s="128">
        <v>0</v>
      </c>
      <c r="M36" s="128">
        <v>0</v>
      </c>
      <c r="N36" s="128">
        <v>105000</v>
      </c>
      <c r="O36" s="128">
        <v>105000</v>
      </c>
      <c r="P36" s="128">
        <v>0</v>
      </c>
      <c r="Q36" s="135">
        <v>44457.821527777778</v>
      </c>
      <c r="R36" s="11"/>
      <c r="S36" s="5" t="str">
        <f t="shared" si="0"/>
        <v>Ca chiều</v>
      </c>
    </row>
    <row r="37" spans="1:19">
      <c r="A37" s="46"/>
      <c r="B37" s="11" t="s">
        <v>21</v>
      </c>
      <c r="C37" s="134">
        <v>44457</v>
      </c>
      <c r="D37" s="11" t="s">
        <v>756</v>
      </c>
      <c r="E37" s="11" t="s">
        <v>757</v>
      </c>
      <c r="F37" s="11" t="s">
        <v>758</v>
      </c>
      <c r="G37" s="128">
        <v>9</v>
      </c>
      <c r="H37" s="128">
        <v>296000</v>
      </c>
      <c r="I37" s="128">
        <v>39900</v>
      </c>
      <c r="J37" s="128">
        <v>256100</v>
      </c>
      <c r="K37" s="128">
        <v>7000</v>
      </c>
      <c r="L37" s="128">
        <v>2000</v>
      </c>
      <c r="M37" s="128">
        <v>0</v>
      </c>
      <c r="N37" s="128">
        <v>256100</v>
      </c>
      <c r="O37" s="128">
        <v>256100</v>
      </c>
      <c r="P37" s="128">
        <v>0</v>
      </c>
      <c r="Q37" s="135">
        <v>44457.820833333331</v>
      </c>
      <c r="R37" s="11" t="s">
        <v>216</v>
      </c>
      <c r="S37" s="5" t="str">
        <f t="shared" si="0"/>
        <v>Ca chiều</v>
      </c>
    </row>
    <row r="38" spans="1:19">
      <c r="A38" s="46"/>
      <c r="B38" s="11" t="s">
        <v>21</v>
      </c>
      <c r="C38" s="134">
        <v>44457</v>
      </c>
      <c r="D38" s="11" t="s">
        <v>759</v>
      </c>
      <c r="E38" s="11" t="s">
        <v>396</v>
      </c>
      <c r="F38" s="11" t="s">
        <v>397</v>
      </c>
      <c r="G38" s="128">
        <v>4</v>
      </c>
      <c r="H38" s="128">
        <v>402000</v>
      </c>
      <c r="I38" s="128">
        <v>120000</v>
      </c>
      <c r="J38" s="128">
        <v>282000</v>
      </c>
      <c r="K38" s="128">
        <v>0</v>
      </c>
      <c r="L38" s="128">
        <v>0</v>
      </c>
      <c r="M38" s="128">
        <v>0</v>
      </c>
      <c r="N38" s="128">
        <v>282000</v>
      </c>
      <c r="O38" s="128">
        <v>282000</v>
      </c>
      <c r="P38" s="128">
        <v>0</v>
      </c>
      <c r="Q38" s="135">
        <v>44457.863194444442</v>
      </c>
      <c r="R38" s="11"/>
      <c r="S38" s="5" t="str">
        <f t="shared" si="0"/>
        <v>Ca chiều</v>
      </c>
    </row>
    <row r="39" spans="1:19">
      <c r="A39" s="46"/>
      <c r="B39" s="11" t="s">
        <v>21</v>
      </c>
      <c r="C39" s="134">
        <v>44457</v>
      </c>
      <c r="D39" s="11" t="s">
        <v>760</v>
      </c>
      <c r="E39" s="11" t="s">
        <v>356</v>
      </c>
      <c r="F39" s="11" t="s">
        <v>357</v>
      </c>
      <c r="G39" s="128">
        <v>4</v>
      </c>
      <c r="H39" s="128">
        <v>650000</v>
      </c>
      <c r="I39" s="128">
        <v>200000</v>
      </c>
      <c r="J39" s="128">
        <v>450000</v>
      </c>
      <c r="K39" s="128">
        <v>0</v>
      </c>
      <c r="L39" s="128">
        <v>0</v>
      </c>
      <c r="M39" s="128">
        <v>0</v>
      </c>
      <c r="N39" s="128">
        <v>450000</v>
      </c>
      <c r="O39" s="128">
        <v>450000</v>
      </c>
      <c r="P39" s="128">
        <v>0</v>
      </c>
      <c r="Q39" s="135">
        <v>44457.882638888892</v>
      </c>
      <c r="R39" s="11"/>
      <c r="S39" s="5" t="str">
        <f t="shared" si="0"/>
        <v>Ca chiều</v>
      </c>
    </row>
    <row r="40" spans="1:19">
      <c r="A40" s="46"/>
      <c r="B40" s="11" t="s">
        <v>21</v>
      </c>
      <c r="C40" s="134">
        <v>44457</v>
      </c>
      <c r="D40" s="11" t="s">
        <v>761</v>
      </c>
      <c r="E40" s="11" t="s">
        <v>688</v>
      </c>
      <c r="F40" s="11" t="s">
        <v>689</v>
      </c>
      <c r="G40" s="128">
        <v>4</v>
      </c>
      <c r="H40" s="128">
        <v>880000</v>
      </c>
      <c r="I40" s="128">
        <v>340000</v>
      </c>
      <c r="J40" s="128">
        <v>540000</v>
      </c>
      <c r="K40" s="128">
        <v>0</v>
      </c>
      <c r="L40" s="128">
        <v>0</v>
      </c>
      <c r="M40" s="128">
        <v>0</v>
      </c>
      <c r="N40" s="128">
        <v>407000</v>
      </c>
      <c r="O40" s="128">
        <v>407000</v>
      </c>
      <c r="P40" s="128">
        <v>0</v>
      </c>
      <c r="Q40" s="135">
        <v>44457.904861111114</v>
      </c>
      <c r="R40" s="11"/>
      <c r="S40" s="5" t="str">
        <f t="shared" si="0"/>
        <v>Ca chiều</v>
      </c>
    </row>
    <row r="41" spans="1:19">
      <c r="A41" s="46"/>
      <c r="B41" s="11" t="s">
        <v>21</v>
      </c>
      <c r="C41" s="134">
        <v>44457</v>
      </c>
      <c r="D41" s="11" t="s">
        <v>762</v>
      </c>
      <c r="E41" s="11" t="s">
        <v>763</v>
      </c>
      <c r="F41" s="11" t="s">
        <v>764</v>
      </c>
      <c r="G41" s="128">
        <v>4</v>
      </c>
      <c r="H41" s="128">
        <v>790000</v>
      </c>
      <c r="I41" s="128">
        <v>308000</v>
      </c>
      <c r="J41" s="128">
        <v>482000</v>
      </c>
      <c r="K41" s="128">
        <v>0</v>
      </c>
      <c r="L41" s="128">
        <v>0</v>
      </c>
      <c r="M41" s="128">
        <v>0</v>
      </c>
      <c r="N41" s="128">
        <v>482000</v>
      </c>
      <c r="O41" s="128">
        <v>482000</v>
      </c>
      <c r="P41" s="128">
        <v>0</v>
      </c>
      <c r="Q41" s="135">
        <v>44457.904861111114</v>
      </c>
      <c r="R41" s="11" t="s">
        <v>216</v>
      </c>
      <c r="S41" s="5" t="str">
        <f t="shared" si="0"/>
        <v>Ca chiều</v>
      </c>
    </row>
    <row r="42" spans="1:19">
      <c r="A42" s="46"/>
      <c r="B42" s="11" t="s">
        <v>21</v>
      </c>
      <c r="C42" s="134">
        <v>44456</v>
      </c>
      <c r="D42" s="11" t="s">
        <v>765</v>
      </c>
      <c r="E42" s="11" t="s">
        <v>766</v>
      </c>
      <c r="F42" s="11" t="s">
        <v>767</v>
      </c>
      <c r="G42" s="128">
        <v>1</v>
      </c>
      <c r="H42" s="128">
        <v>450000</v>
      </c>
      <c r="I42" s="128">
        <v>135000</v>
      </c>
      <c r="J42" s="128">
        <v>315000</v>
      </c>
      <c r="K42" s="128">
        <v>0</v>
      </c>
      <c r="L42" s="128"/>
      <c r="M42" s="128">
        <v>0</v>
      </c>
      <c r="N42" s="128">
        <v>0</v>
      </c>
      <c r="O42" s="128">
        <v>0</v>
      </c>
      <c r="P42" s="128">
        <v>315000</v>
      </c>
      <c r="Q42" s="135">
        <v>44456.870138888888</v>
      </c>
      <c r="R42" s="11"/>
      <c r="S42" s="5" t="str">
        <f t="shared" si="0"/>
        <v>Ca chiều</v>
      </c>
    </row>
    <row r="43" spans="1:19">
      <c r="A43" s="46"/>
      <c r="B43" s="11" t="s">
        <v>21</v>
      </c>
      <c r="C43" s="134">
        <v>44456</v>
      </c>
      <c r="D43" s="11" t="s">
        <v>768</v>
      </c>
      <c r="E43" s="11" t="s">
        <v>769</v>
      </c>
      <c r="F43" s="11" t="s">
        <v>770</v>
      </c>
      <c r="G43" s="128">
        <v>1</v>
      </c>
      <c r="H43" s="128">
        <v>590000</v>
      </c>
      <c r="I43" s="128">
        <v>0</v>
      </c>
      <c r="J43" s="128">
        <v>590000</v>
      </c>
      <c r="K43" s="128">
        <v>0</v>
      </c>
      <c r="L43" s="128">
        <v>5000</v>
      </c>
      <c r="M43" s="128">
        <v>0</v>
      </c>
      <c r="N43" s="128">
        <v>590000</v>
      </c>
      <c r="O43" s="128">
        <v>590000</v>
      </c>
      <c r="P43" s="128">
        <v>0</v>
      </c>
      <c r="Q43" s="135">
        <v>44456.361805555556</v>
      </c>
      <c r="R43" s="11" t="s">
        <v>216</v>
      </c>
      <c r="S43" s="5" t="str">
        <f t="shared" si="0"/>
        <v>Ca sáng</v>
      </c>
    </row>
    <row r="44" spans="1:19">
      <c r="A44" s="46"/>
      <c r="B44" s="11" t="s">
        <v>21</v>
      </c>
      <c r="C44" s="134">
        <v>44456</v>
      </c>
      <c r="D44" s="11" t="s">
        <v>771</v>
      </c>
      <c r="E44" s="11" t="s">
        <v>772</v>
      </c>
      <c r="F44" s="11" t="s">
        <v>773</v>
      </c>
      <c r="G44" s="128">
        <v>2</v>
      </c>
      <c r="H44" s="128">
        <v>940000</v>
      </c>
      <c r="I44" s="128">
        <v>501000</v>
      </c>
      <c r="J44" s="128">
        <v>439000</v>
      </c>
      <c r="K44" s="128">
        <v>0</v>
      </c>
      <c r="L44" s="128">
        <v>0</v>
      </c>
      <c r="M44" s="128">
        <v>0</v>
      </c>
      <c r="N44" s="128">
        <v>439000</v>
      </c>
      <c r="O44" s="128">
        <v>439000</v>
      </c>
      <c r="P44" s="128">
        <v>0</v>
      </c>
      <c r="Q44" s="135">
        <v>44456.382638888892</v>
      </c>
      <c r="R44" s="11"/>
      <c r="S44" s="5" t="str">
        <f t="shared" si="0"/>
        <v>Ca sáng</v>
      </c>
    </row>
    <row r="45" spans="1:19">
      <c r="A45" s="46"/>
      <c r="B45" s="11" t="s">
        <v>21</v>
      </c>
      <c r="C45" s="134">
        <v>44456</v>
      </c>
      <c r="D45" s="11" t="s">
        <v>774</v>
      </c>
      <c r="E45" s="11" t="s">
        <v>775</v>
      </c>
      <c r="F45" s="11" t="s">
        <v>776</v>
      </c>
      <c r="G45" s="128">
        <v>3</v>
      </c>
      <c r="H45" s="128">
        <v>502000</v>
      </c>
      <c r="I45" s="128">
        <v>127000</v>
      </c>
      <c r="J45" s="128">
        <v>375000</v>
      </c>
      <c r="K45" s="128">
        <v>0</v>
      </c>
      <c r="L45" s="128">
        <v>0</v>
      </c>
      <c r="M45" s="128">
        <v>0</v>
      </c>
      <c r="N45" s="128">
        <v>375000</v>
      </c>
      <c r="O45" s="128">
        <v>375000</v>
      </c>
      <c r="P45" s="128">
        <v>0</v>
      </c>
      <c r="Q45" s="135">
        <v>44456.487500000003</v>
      </c>
      <c r="R45" s="11"/>
      <c r="S45" s="5" t="str">
        <f t="shared" si="0"/>
        <v>Ca sáng</v>
      </c>
    </row>
    <row r="46" spans="1:19">
      <c r="A46" s="46"/>
      <c r="B46" s="11" t="s">
        <v>21</v>
      </c>
      <c r="C46" s="134">
        <v>44456</v>
      </c>
      <c r="D46" s="11" t="s">
        <v>777</v>
      </c>
      <c r="E46" s="11" t="s">
        <v>778</v>
      </c>
      <c r="F46" s="11" t="s">
        <v>779</v>
      </c>
      <c r="G46" s="128">
        <v>2</v>
      </c>
      <c r="H46" s="128">
        <v>440000</v>
      </c>
      <c r="I46" s="128">
        <v>170000</v>
      </c>
      <c r="J46" s="128">
        <v>270000</v>
      </c>
      <c r="K46" s="128">
        <v>0</v>
      </c>
      <c r="L46" s="128">
        <v>0</v>
      </c>
      <c r="M46" s="128">
        <v>0</v>
      </c>
      <c r="N46" s="128">
        <v>270000</v>
      </c>
      <c r="O46" s="128">
        <v>270000</v>
      </c>
      <c r="P46" s="128">
        <v>0</v>
      </c>
      <c r="Q46" s="135">
        <v>44456.59097222222</v>
      </c>
      <c r="R46" s="11"/>
      <c r="S46" s="5" t="str">
        <f t="shared" si="0"/>
        <v>Ca sáng</v>
      </c>
    </row>
    <row r="47" spans="1:19">
      <c r="A47" s="46"/>
      <c r="B47" s="11" t="s">
        <v>21</v>
      </c>
      <c r="C47" s="134">
        <v>44456</v>
      </c>
      <c r="D47" s="11" t="s">
        <v>780</v>
      </c>
      <c r="E47" s="11" t="s">
        <v>769</v>
      </c>
      <c r="F47" s="11" t="s">
        <v>770</v>
      </c>
      <c r="G47" s="128">
        <v>9</v>
      </c>
      <c r="H47" s="128">
        <v>951000</v>
      </c>
      <c r="I47" s="128">
        <v>174000</v>
      </c>
      <c r="J47" s="128">
        <v>777000</v>
      </c>
      <c r="K47" s="128">
        <v>0</v>
      </c>
      <c r="L47" s="128">
        <v>0</v>
      </c>
      <c r="M47" s="128">
        <v>0</v>
      </c>
      <c r="N47" s="128">
        <v>777000</v>
      </c>
      <c r="O47" s="128">
        <v>777000</v>
      </c>
      <c r="P47" s="128">
        <v>0</v>
      </c>
      <c r="Q47" s="135">
        <v>44456.737500000003</v>
      </c>
      <c r="R47" s="11" t="s">
        <v>216</v>
      </c>
      <c r="S47" s="5" t="str">
        <f t="shared" si="0"/>
        <v>Ca chiều</v>
      </c>
    </row>
    <row r="48" spans="1:19">
      <c r="A48" s="46"/>
      <c r="B48" s="11" t="s">
        <v>21</v>
      </c>
      <c r="C48" s="134">
        <v>44456</v>
      </c>
      <c r="D48" s="11" t="s">
        <v>781</v>
      </c>
      <c r="E48" s="11" t="s">
        <v>782</v>
      </c>
      <c r="F48" s="11" t="s">
        <v>783</v>
      </c>
      <c r="G48" s="128">
        <v>4</v>
      </c>
      <c r="H48" s="128">
        <v>520000</v>
      </c>
      <c r="I48" s="128">
        <v>240000</v>
      </c>
      <c r="J48" s="128">
        <v>280000</v>
      </c>
      <c r="K48" s="128">
        <v>5000</v>
      </c>
      <c r="L48" s="128">
        <v>2000</v>
      </c>
      <c r="M48" s="128">
        <v>0</v>
      </c>
      <c r="N48" s="128">
        <v>280000</v>
      </c>
      <c r="O48" s="128">
        <v>280000</v>
      </c>
      <c r="P48" s="128">
        <v>0</v>
      </c>
      <c r="Q48" s="135">
        <v>44456.758333333331</v>
      </c>
      <c r="R48" s="11" t="s">
        <v>216</v>
      </c>
      <c r="S48" s="5" t="str">
        <f t="shared" si="0"/>
        <v>Ca chiều</v>
      </c>
    </row>
    <row r="49" spans="1:19">
      <c r="A49" s="46"/>
      <c r="B49" s="11" t="s">
        <v>21</v>
      </c>
      <c r="C49" s="134">
        <v>44456</v>
      </c>
      <c r="D49" s="11" t="s">
        <v>784</v>
      </c>
      <c r="E49" s="11" t="s">
        <v>293</v>
      </c>
      <c r="F49" s="11" t="s">
        <v>294</v>
      </c>
      <c r="G49" s="128">
        <v>1</v>
      </c>
      <c r="H49" s="128">
        <v>69000</v>
      </c>
      <c r="I49" s="128">
        <v>0</v>
      </c>
      <c r="J49" s="128">
        <v>69000</v>
      </c>
      <c r="K49" s="128">
        <v>0</v>
      </c>
      <c r="L49" s="128">
        <v>0</v>
      </c>
      <c r="M49" s="128">
        <v>0</v>
      </c>
      <c r="N49" s="128">
        <v>69000</v>
      </c>
      <c r="O49" s="128">
        <v>69000</v>
      </c>
      <c r="P49" s="128">
        <v>0</v>
      </c>
      <c r="Q49" s="135">
        <v>44456.77847222222</v>
      </c>
      <c r="R49" s="11" t="s">
        <v>216</v>
      </c>
      <c r="S49" s="5" t="str">
        <f t="shared" si="0"/>
        <v>Ca chiều</v>
      </c>
    </row>
    <row r="50" spans="1:19">
      <c r="A50" s="46"/>
      <c r="B50" s="11" t="s">
        <v>21</v>
      </c>
      <c r="C50" s="134">
        <v>44456</v>
      </c>
      <c r="D50" s="11" t="s">
        <v>785</v>
      </c>
      <c r="E50" s="11" t="s">
        <v>786</v>
      </c>
      <c r="F50" s="11" t="s">
        <v>787</v>
      </c>
      <c r="G50" s="128">
        <v>4</v>
      </c>
      <c r="H50" s="128">
        <v>1062000</v>
      </c>
      <c r="I50" s="128">
        <v>303000</v>
      </c>
      <c r="J50" s="128">
        <v>759000</v>
      </c>
      <c r="K50" s="128">
        <v>0</v>
      </c>
      <c r="L50" s="128">
        <v>0</v>
      </c>
      <c r="M50" s="128">
        <v>0</v>
      </c>
      <c r="N50" s="128">
        <v>759000</v>
      </c>
      <c r="O50" s="128">
        <v>759000</v>
      </c>
      <c r="P50" s="128">
        <v>0</v>
      </c>
      <c r="Q50" s="135">
        <v>44456.842361111114</v>
      </c>
      <c r="R50" s="11"/>
      <c r="S50" s="5" t="str">
        <f t="shared" si="0"/>
        <v>Ca chiều</v>
      </c>
    </row>
    <row r="51" spans="1:19">
      <c r="A51" s="46"/>
      <c r="B51" s="11" t="s">
        <v>21</v>
      </c>
      <c r="C51" s="134">
        <v>44456</v>
      </c>
      <c r="D51" s="11" t="s">
        <v>788</v>
      </c>
      <c r="E51" s="11" t="s">
        <v>786</v>
      </c>
      <c r="F51" s="11" t="s">
        <v>787</v>
      </c>
      <c r="G51" s="128">
        <v>1</v>
      </c>
      <c r="H51" s="128">
        <v>120000</v>
      </c>
      <c r="I51" s="128">
        <v>31000</v>
      </c>
      <c r="J51" s="128">
        <v>89000</v>
      </c>
      <c r="K51" s="128">
        <v>0</v>
      </c>
      <c r="L51" s="128">
        <v>0</v>
      </c>
      <c r="M51" s="128">
        <v>0</v>
      </c>
      <c r="N51" s="128">
        <v>89000</v>
      </c>
      <c r="O51" s="128">
        <v>89000</v>
      </c>
      <c r="P51" s="128">
        <v>0</v>
      </c>
      <c r="Q51" s="135">
        <v>44456.842361111114</v>
      </c>
      <c r="R51" s="11"/>
      <c r="S51" s="5" t="str">
        <f t="shared" si="0"/>
        <v>Ca chiều</v>
      </c>
    </row>
    <row r="52" spans="1:19">
      <c r="A52" s="46"/>
      <c r="B52" s="11" t="s">
        <v>21</v>
      </c>
      <c r="C52" s="134">
        <v>44456</v>
      </c>
      <c r="D52" s="11" t="s">
        <v>789</v>
      </c>
      <c r="E52" s="11" t="s">
        <v>688</v>
      </c>
      <c r="F52" s="11" t="s">
        <v>689</v>
      </c>
      <c r="G52" s="128">
        <v>1</v>
      </c>
      <c r="H52" s="128">
        <v>190000</v>
      </c>
      <c r="I52" s="128">
        <v>57000</v>
      </c>
      <c r="J52" s="128">
        <v>133000</v>
      </c>
      <c r="K52" s="128">
        <v>0</v>
      </c>
      <c r="L52" s="128">
        <v>0</v>
      </c>
      <c r="M52" s="128">
        <v>0</v>
      </c>
      <c r="N52" s="128">
        <v>133000</v>
      </c>
      <c r="O52" s="128">
        <v>133000</v>
      </c>
      <c r="P52" s="128">
        <v>0</v>
      </c>
      <c r="Q52" s="135">
        <v>44456.842361111114</v>
      </c>
      <c r="R52" s="11"/>
      <c r="S52" s="5" t="str">
        <f t="shared" si="0"/>
        <v>Ca chiều</v>
      </c>
    </row>
    <row r="53" spans="1:19">
      <c r="A53" s="46"/>
      <c r="B53" s="11" t="s">
        <v>21</v>
      </c>
      <c r="C53" s="134">
        <v>44456</v>
      </c>
      <c r="D53" s="11" t="s">
        <v>790</v>
      </c>
      <c r="E53" s="11" t="s">
        <v>791</v>
      </c>
      <c r="F53" s="11" t="s">
        <v>792</v>
      </c>
      <c r="G53" s="128">
        <v>3</v>
      </c>
      <c r="H53" s="128">
        <v>960000</v>
      </c>
      <c r="I53" s="128">
        <v>165000</v>
      </c>
      <c r="J53" s="128">
        <v>795000</v>
      </c>
      <c r="K53" s="128">
        <v>0</v>
      </c>
      <c r="L53" s="128">
        <v>0</v>
      </c>
      <c r="M53" s="128">
        <v>0</v>
      </c>
      <c r="N53" s="128">
        <v>795000</v>
      </c>
      <c r="O53" s="128">
        <v>795000</v>
      </c>
      <c r="P53" s="128">
        <v>0</v>
      </c>
      <c r="Q53" s="135">
        <v>44456.884027777778</v>
      </c>
      <c r="R53" s="11"/>
      <c r="S53" s="5" t="str">
        <f t="shared" si="0"/>
        <v>Ca chiều</v>
      </c>
    </row>
    <row r="54" spans="1:19">
      <c r="A54" s="46"/>
      <c r="B54" s="11" t="s">
        <v>21</v>
      </c>
      <c r="C54" s="134">
        <v>44456</v>
      </c>
      <c r="D54" s="11" t="s">
        <v>793</v>
      </c>
      <c r="E54" s="11" t="s">
        <v>766</v>
      </c>
      <c r="F54" s="11" t="s">
        <v>767</v>
      </c>
      <c r="G54" s="128">
        <v>1</v>
      </c>
      <c r="H54" s="128">
        <v>450000</v>
      </c>
      <c r="I54" s="128">
        <v>135000</v>
      </c>
      <c r="J54" s="128">
        <v>315000</v>
      </c>
      <c r="K54" s="128">
        <v>0</v>
      </c>
      <c r="L54" s="128">
        <v>0</v>
      </c>
      <c r="M54" s="128">
        <v>0</v>
      </c>
      <c r="N54" s="128">
        <v>0</v>
      </c>
      <c r="O54" s="128">
        <v>0</v>
      </c>
      <c r="P54" s="128">
        <v>0</v>
      </c>
      <c r="Q54" s="135">
        <v>44456.882638888892</v>
      </c>
      <c r="R54" s="11"/>
      <c r="S54" s="5" t="str">
        <f t="shared" si="0"/>
        <v>Ca chiều</v>
      </c>
    </row>
    <row r="55" spans="1:19">
      <c r="A55" s="46"/>
      <c r="B55" s="11" t="s">
        <v>21</v>
      </c>
      <c r="C55" s="134">
        <v>44456</v>
      </c>
      <c r="D55" s="11" t="s">
        <v>794</v>
      </c>
      <c r="E55" s="11" t="s">
        <v>795</v>
      </c>
      <c r="F55" s="11" t="s">
        <v>796</v>
      </c>
      <c r="G55" s="128">
        <v>2</v>
      </c>
      <c r="H55" s="128">
        <v>410000</v>
      </c>
      <c r="I55" s="128">
        <v>117000</v>
      </c>
      <c r="J55" s="128">
        <v>293000</v>
      </c>
      <c r="K55" s="128">
        <v>0</v>
      </c>
      <c r="L55" s="128">
        <v>0</v>
      </c>
      <c r="M55" s="128">
        <v>0</v>
      </c>
      <c r="N55" s="128">
        <v>293000</v>
      </c>
      <c r="O55" s="128">
        <v>293000</v>
      </c>
      <c r="P55" s="128">
        <v>0</v>
      </c>
      <c r="Q55" s="135">
        <v>44456.904166666667</v>
      </c>
      <c r="R55" s="11"/>
      <c r="S55" s="5" t="str">
        <f t="shared" si="0"/>
        <v>Ca chiều</v>
      </c>
    </row>
    <row r="56" spans="1:19">
      <c r="A56" s="46"/>
      <c r="B56" s="11" t="s">
        <v>21</v>
      </c>
      <c r="C56" s="134">
        <v>44456</v>
      </c>
      <c r="D56" s="11" t="s">
        <v>797</v>
      </c>
      <c r="E56" s="11" t="s">
        <v>798</v>
      </c>
      <c r="F56" s="11" t="s">
        <v>799</v>
      </c>
      <c r="G56" s="128">
        <v>24</v>
      </c>
      <c r="H56" s="128">
        <v>6020000</v>
      </c>
      <c r="I56" s="128">
        <v>1884000</v>
      </c>
      <c r="J56" s="128">
        <v>4136000</v>
      </c>
      <c r="K56" s="128">
        <v>0</v>
      </c>
      <c r="L56" s="128">
        <v>0</v>
      </c>
      <c r="M56" s="128">
        <v>0</v>
      </c>
      <c r="N56" s="128">
        <v>4136000</v>
      </c>
      <c r="O56" s="128">
        <v>4136000</v>
      </c>
      <c r="P56" s="128">
        <v>0</v>
      </c>
      <c r="Q56" s="135">
        <v>44456.904166666667</v>
      </c>
      <c r="R56" s="11"/>
      <c r="S56" s="5" t="str">
        <f t="shared" si="0"/>
        <v>Ca chiều</v>
      </c>
    </row>
    <row r="57" spans="1:19">
      <c r="A57" s="46"/>
      <c r="B57" s="11" t="s">
        <v>21</v>
      </c>
      <c r="C57" s="134">
        <v>44456</v>
      </c>
      <c r="D57" s="11" t="s">
        <v>800</v>
      </c>
      <c r="E57" s="11" t="s">
        <v>801</v>
      </c>
      <c r="F57" s="11" t="s">
        <v>802</v>
      </c>
      <c r="G57" s="128">
        <v>3</v>
      </c>
      <c r="H57" s="128">
        <v>630000</v>
      </c>
      <c r="I57" s="128">
        <v>31000</v>
      </c>
      <c r="J57" s="128">
        <v>599000</v>
      </c>
      <c r="K57" s="128">
        <v>0</v>
      </c>
      <c r="L57" s="128">
        <v>0</v>
      </c>
      <c r="M57" s="128">
        <v>0</v>
      </c>
      <c r="N57" s="128">
        <v>599000</v>
      </c>
      <c r="O57" s="128">
        <v>599000</v>
      </c>
      <c r="P57" s="128">
        <v>0</v>
      </c>
      <c r="Q57" s="135">
        <v>44456.925000000003</v>
      </c>
      <c r="R57" s="11"/>
      <c r="S57" s="5" t="str">
        <f t="shared" si="0"/>
        <v>Ca chiều</v>
      </c>
    </row>
    <row r="58" spans="1:19">
      <c r="A58" s="46"/>
      <c r="B58" s="11" t="s">
        <v>21</v>
      </c>
      <c r="C58" s="134">
        <v>44455</v>
      </c>
      <c r="D58" s="11" t="s">
        <v>803</v>
      </c>
      <c r="E58" s="11" t="s">
        <v>804</v>
      </c>
      <c r="F58" s="11" t="s">
        <v>805</v>
      </c>
      <c r="G58" s="128">
        <v>5</v>
      </c>
      <c r="H58" s="128">
        <v>862000</v>
      </c>
      <c r="I58" s="128">
        <v>336900</v>
      </c>
      <c r="J58" s="128">
        <v>525100</v>
      </c>
      <c r="K58" s="128">
        <v>0</v>
      </c>
      <c r="L58" s="128">
        <v>0</v>
      </c>
      <c r="M58" s="128">
        <v>0</v>
      </c>
      <c r="N58" s="128">
        <v>525100</v>
      </c>
      <c r="O58" s="128">
        <v>525100</v>
      </c>
      <c r="P58" s="128">
        <v>0</v>
      </c>
      <c r="Q58" s="135">
        <v>44455.34097222222</v>
      </c>
      <c r="R58" s="11"/>
      <c r="S58" s="5" t="str">
        <f t="shared" si="0"/>
        <v>Ca sáng</v>
      </c>
    </row>
    <row r="59" spans="1:19">
      <c r="A59" s="46"/>
      <c r="B59" s="11" t="s">
        <v>21</v>
      </c>
      <c r="C59" s="134">
        <v>44455</v>
      </c>
      <c r="D59" s="11" t="s">
        <v>806</v>
      </c>
      <c r="E59" s="11" t="s">
        <v>807</v>
      </c>
      <c r="F59" s="11" t="s">
        <v>808</v>
      </c>
      <c r="G59" s="128">
        <v>2</v>
      </c>
      <c r="H59" s="128">
        <v>380000</v>
      </c>
      <c r="I59" s="128">
        <v>190000</v>
      </c>
      <c r="J59" s="128">
        <v>190000</v>
      </c>
      <c r="K59" s="128">
        <v>0</v>
      </c>
      <c r="L59" s="128">
        <v>0</v>
      </c>
      <c r="M59" s="128">
        <v>0</v>
      </c>
      <c r="N59" s="128">
        <v>190000</v>
      </c>
      <c r="O59" s="128">
        <v>190000</v>
      </c>
      <c r="P59" s="128">
        <v>0</v>
      </c>
      <c r="Q59" s="135">
        <v>44455.361805555556</v>
      </c>
      <c r="R59" s="11"/>
      <c r="S59" s="5" t="str">
        <f t="shared" si="0"/>
        <v>Ca sáng</v>
      </c>
    </row>
    <row r="60" spans="1:19">
      <c r="A60" s="46"/>
      <c r="B60" s="11" t="s">
        <v>21</v>
      </c>
      <c r="C60" s="134">
        <v>44455</v>
      </c>
      <c r="D60" s="11" t="s">
        <v>809</v>
      </c>
      <c r="E60" s="11" t="s">
        <v>810</v>
      </c>
      <c r="F60" s="11" t="s">
        <v>811</v>
      </c>
      <c r="G60" s="128">
        <v>2</v>
      </c>
      <c r="H60" s="128">
        <v>187000</v>
      </c>
      <c r="I60" s="128">
        <v>0</v>
      </c>
      <c r="J60" s="128">
        <v>187000</v>
      </c>
      <c r="K60" s="128">
        <v>0</v>
      </c>
      <c r="L60" s="128">
        <v>0</v>
      </c>
      <c r="M60" s="128">
        <v>0</v>
      </c>
      <c r="N60" s="128">
        <v>187000</v>
      </c>
      <c r="O60" s="128">
        <v>187000</v>
      </c>
      <c r="P60" s="128">
        <v>0</v>
      </c>
      <c r="Q60" s="135">
        <v>44455.467361111114</v>
      </c>
      <c r="R60" s="11"/>
      <c r="S60" s="5" t="str">
        <f t="shared" si="0"/>
        <v>Ca sáng</v>
      </c>
    </row>
    <row r="61" spans="1:19">
      <c r="A61" s="46"/>
      <c r="B61" s="11" t="s">
        <v>21</v>
      </c>
      <c r="C61" s="134">
        <v>44455</v>
      </c>
      <c r="D61" s="11" t="s">
        <v>812</v>
      </c>
      <c r="E61" s="11" t="s">
        <v>813</v>
      </c>
      <c r="F61" s="11" t="s">
        <v>814</v>
      </c>
      <c r="G61" s="128">
        <v>8</v>
      </c>
      <c r="H61" s="128">
        <v>972000</v>
      </c>
      <c r="I61" s="128">
        <v>410000</v>
      </c>
      <c r="J61" s="128">
        <v>562000</v>
      </c>
      <c r="K61" s="128">
        <v>0</v>
      </c>
      <c r="L61" s="128">
        <v>0</v>
      </c>
      <c r="M61" s="128">
        <v>0</v>
      </c>
      <c r="N61" s="128">
        <v>562000</v>
      </c>
      <c r="O61" s="128">
        <v>562000</v>
      </c>
      <c r="P61" s="128">
        <v>0</v>
      </c>
      <c r="Q61" s="135">
        <v>44455.466666666667</v>
      </c>
      <c r="R61" s="11" t="s">
        <v>216</v>
      </c>
      <c r="S61" s="5" t="str">
        <f t="shared" si="0"/>
        <v>Ca sáng</v>
      </c>
    </row>
    <row r="62" spans="1:19">
      <c r="A62" s="46"/>
      <c r="B62" s="11" t="s">
        <v>21</v>
      </c>
      <c r="C62" s="134">
        <v>44455</v>
      </c>
      <c r="D62" s="11" t="s">
        <v>815</v>
      </c>
      <c r="E62" s="11" t="s">
        <v>816</v>
      </c>
      <c r="F62" s="11" t="s">
        <v>817</v>
      </c>
      <c r="G62" s="128">
        <v>1</v>
      </c>
      <c r="H62" s="128">
        <v>50000</v>
      </c>
      <c r="I62" s="128">
        <v>0</v>
      </c>
      <c r="J62" s="128">
        <v>50000</v>
      </c>
      <c r="K62" s="128">
        <v>0</v>
      </c>
      <c r="L62" s="128">
        <v>0</v>
      </c>
      <c r="M62" s="128">
        <v>0</v>
      </c>
      <c r="N62" s="128">
        <v>50000</v>
      </c>
      <c r="O62" s="128">
        <v>50000</v>
      </c>
      <c r="P62" s="128">
        <v>0</v>
      </c>
      <c r="Q62" s="135">
        <v>44455.570833333331</v>
      </c>
      <c r="R62" s="11" t="s">
        <v>216</v>
      </c>
      <c r="S62" s="5" t="str">
        <f t="shared" si="0"/>
        <v>Ca sáng</v>
      </c>
    </row>
    <row r="63" spans="1:19">
      <c r="A63" s="46"/>
      <c r="B63" s="11" t="s">
        <v>21</v>
      </c>
      <c r="C63" s="134">
        <v>44455</v>
      </c>
      <c r="D63" s="11" t="s">
        <v>818</v>
      </c>
      <c r="E63" s="11" t="s">
        <v>819</v>
      </c>
      <c r="F63" s="11" t="s">
        <v>820</v>
      </c>
      <c r="G63" s="128">
        <v>8</v>
      </c>
      <c r="H63" s="128">
        <v>3105000</v>
      </c>
      <c r="I63" s="128">
        <v>940000</v>
      </c>
      <c r="J63" s="128">
        <v>2165000</v>
      </c>
      <c r="K63" s="128">
        <v>0</v>
      </c>
      <c r="L63" s="128">
        <v>0</v>
      </c>
      <c r="M63" s="128">
        <v>0</v>
      </c>
      <c r="N63" s="128">
        <v>2165000</v>
      </c>
      <c r="O63" s="128">
        <v>2165000</v>
      </c>
      <c r="P63" s="128">
        <v>0</v>
      </c>
      <c r="Q63" s="135">
        <v>44455.654861111114</v>
      </c>
      <c r="R63" s="11" t="s">
        <v>216</v>
      </c>
      <c r="S63" s="5" t="str">
        <f t="shared" si="0"/>
        <v>Ca chiều</v>
      </c>
    </row>
    <row r="64" spans="1:19">
      <c r="A64" s="46"/>
      <c r="B64" s="11" t="s">
        <v>21</v>
      </c>
      <c r="C64" s="134">
        <v>44455</v>
      </c>
      <c r="D64" s="11" t="s">
        <v>821</v>
      </c>
      <c r="E64" s="11" t="s">
        <v>822</v>
      </c>
      <c r="F64" s="11" t="s">
        <v>823</v>
      </c>
      <c r="G64" s="128">
        <v>3</v>
      </c>
      <c r="H64" s="128">
        <v>330000</v>
      </c>
      <c r="I64" s="128">
        <v>0</v>
      </c>
      <c r="J64" s="128">
        <v>330000</v>
      </c>
      <c r="K64" s="128">
        <v>11000</v>
      </c>
      <c r="L64" s="128">
        <v>3000</v>
      </c>
      <c r="M64" s="128">
        <v>0</v>
      </c>
      <c r="N64" s="128">
        <v>330000</v>
      </c>
      <c r="O64" s="128">
        <v>330000</v>
      </c>
      <c r="P64" s="128">
        <v>0</v>
      </c>
      <c r="Q64" s="135">
        <v>44455.654861111114</v>
      </c>
      <c r="R64" s="11" t="s">
        <v>216</v>
      </c>
      <c r="S64" s="5" t="str">
        <f t="shared" si="0"/>
        <v>Ca chiều</v>
      </c>
    </row>
    <row r="65" spans="1:19">
      <c r="A65" s="46"/>
      <c r="B65" s="11" t="s">
        <v>21</v>
      </c>
      <c r="C65" s="134">
        <v>44455</v>
      </c>
      <c r="D65" s="11" t="s">
        <v>824</v>
      </c>
      <c r="E65" s="11" t="s">
        <v>825</v>
      </c>
      <c r="F65" s="11" t="s">
        <v>826</v>
      </c>
      <c r="G65" s="128">
        <v>1</v>
      </c>
      <c r="H65" s="128">
        <v>290000</v>
      </c>
      <c r="I65" s="128">
        <v>87000</v>
      </c>
      <c r="J65" s="128">
        <v>203000</v>
      </c>
      <c r="K65" s="128">
        <v>0</v>
      </c>
      <c r="L65" s="128">
        <v>0</v>
      </c>
      <c r="M65" s="128">
        <v>0</v>
      </c>
      <c r="N65" s="128">
        <v>203000</v>
      </c>
      <c r="O65" s="128">
        <v>203000</v>
      </c>
      <c r="P65" s="128">
        <v>0</v>
      </c>
      <c r="Q65" s="135">
        <v>44455.716666666667</v>
      </c>
      <c r="R65" s="11" t="s">
        <v>216</v>
      </c>
      <c r="S65" s="5" t="str">
        <f t="shared" si="0"/>
        <v>Ca chiều</v>
      </c>
    </row>
    <row r="66" spans="1:19">
      <c r="A66" s="46"/>
      <c r="B66" s="11" t="s">
        <v>21</v>
      </c>
      <c r="C66" s="134">
        <v>44455</v>
      </c>
      <c r="D66" s="11" t="s">
        <v>827</v>
      </c>
      <c r="E66" s="11" t="s">
        <v>825</v>
      </c>
      <c r="F66" s="11" t="s">
        <v>826</v>
      </c>
      <c r="G66" s="128">
        <v>1</v>
      </c>
      <c r="H66" s="128">
        <v>48000</v>
      </c>
      <c r="I66" s="128">
        <v>0</v>
      </c>
      <c r="J66" s="128">
        <v>48000</v>
      </c>
      <c r="K66" s="128">
        <v>0</v>
      </c>
      <c r="L66" s="128">
        <v>0</v>
      </c>
      <c r="M66" s="128">
        <v>0</v>
      </c>
      <c r="N66" s="128">
        <v>48000</v>
      </c>
      <c r="O66" s="128">
        <v>48000</v>
      </c>
      <c r="P66" s="128">
        <v>0</v>
      </c>
      <c r="Q66" s="135">
        <v>44455.738194444442</v>
      </c>
      <c r="R66" s="11" t="s">
        <v>216</v>
      </c>
      <c r="S66" s="5" t="str">
        <f t="shared" si="0"/>
        <v>Ca chiều</v>
      </c>
    </row>
    <row r="67" spans="1:19">
      <c r="A67" s="46"/>
      <c r="B67" s="11" t="s">
        <v>21</v>
      </c>
      <c r="C67" s="134">
        <v>44455</v>
      </c>
      <c r="D67" s="11" t="s">
        <v>828</v>
      </c>
      <c r="E67" s="11" t="s">
        <v>829</v>
      </c>
      <c r="F67" s="11" t="s">
        <v>830</v>
      </c>
      <c r="G67" s="128">
        <v>5</v>
      </c>
      <c r="H67" s="128">
        <v>266000</v>
      </c>
      <c r="I67" s="128">
        <v>126000</v>
      </c>
      <c r="J67" s="128">
        <v>140000</v>
      </c>
      <c r="K67" s="128">
        <v>0</v>
      </c>
      <c r="L67" s="128">
        <v>0</v>
      </c>
      <c r="M67" s="128">
        <v>0</v>
      </c>
      <c r="N67" s="128">
        <v>140000</v>
      </c>
      <c r="O67" s="128">
        <v>140000</v>
      </c>
      <c r="P67" s="128">
        <v>0</v>
      </c>
      <c r="Q67" s="135">
        <v>44455.736805555556</v>
      </c>
      <c r="R67" s="11"/>
      <c r="S67" s="5" t="str">
        <f t="shared" si="0"/>
        <v>Ca chiều</v>
      </c>
    </row>
    <row r="68" spans="1:19">
      <c r="A68" s="46"/>
      <c r="B68" s="11" t="s">
        <v>21</v>
      </c>
      <c r="C68" s="134">
        <v>44455</v>
      </c>
      <c r="D68" s="11" t="s">
        <v>831</v>
      </c>
      <c r="E68" s="11" t="s">
        <v>832</v>
      </c>
      <c r="F68" s="11" t="s">
        <v>833</v>
      </c>
      <c r="G68" s="128">
        <v>3</v>
      </c>
      <c r="H68" s="128">
        <v>263000</v>
      </c>
      <c r="I68" s="128">
        <v>57000</v>
      </c>
      <c r="J68" s="128">
        <v>206000</v>
      </c>
      <c r="K68" s="128">
        <v>0</v>
      </c>
      <c r="L68" s="128">
        <v>0</v>
      </c>
      <c r="M68" s="128">
        <v>0</v>
      </c>
      <c r="N68" s="128">
        <v>206000</v>
      </c>
      <c r="O68" s="128">
        <v>206000</v>
      </c>
      <c r="P68" s="128">
        <v>0</v>
      </c>
      <c r="Q68" s="135">
        <v>44455.738194444442</v>
      </c>
      <c r="R68" s="11" t="s">
        <v>216</v>
      </c>
      <c r="S68" s="5" t="str">
        <f t="shared" si="0"/>
        <v>Ca chiều</v>
      </c>
    </row>
    <row r="69" spans="1:19">
      <c r="A69" s="46"/>
      <c r="B69" s="11" t="s">
        <v>21</v>
      </c>
      <c r="C69" s="134">
        <v>44455</v>
      </c>
      <c r="D69" s="11" t="s">
        <v>834</v>
      </c>
      <c r="E69" s="11" t="s">
        <v>835</v>
      </c>
      <c r="F69" s="11" t="s">
        <v>836</v>
      </c>
      <c r="G69" s="128">
        <v>3</v>
      </c>
      <c r="H69" s="128">
        <v>630000</v>
      </c>
      <c r="I69" s="128">
        <v>148000</v>
      </c>
      <c r="J69" s="128">
        <v>482000</v>
      </c>
      <c r="K69" s="128">
        <v>0</v>
      </c>
      <c r="L69" s="128">
        <v>0</v>
      </c>
      <c r="M69" s="128">
        <v>0</v>
      </c>
      <c r="N69" s="128">
        <v>482000</v>
      </c>
      <c r="O69" s="128">
        <v>482000</v>
      </c>
      <c r="P69" s="128">
        <v>0</v>
      </c>
      <c r="Q69" s="135">
        <v>44455.758333333331</v>
      </c>
      <c r="R69" s="11" t="s">
        <v>216</v>
      </c>
      <c r="S69" s="5" t="str">
        <f t="shared" si="0"/>
        <v>Ca chiều</v>
      </c>
    </row>
    <row r="70" spans="1:19">
      <c r="A70" s="46"/>
      <c r="B70" s="11" t="s">
        <v>21</v>
      </c>
      <c r="C70" s="134">
        <v>44455</v>
      </c>
      <c r="D70" s="11" t="s">
        <v>837</v>
      </c>
      <c r="E70" s="11" t="s">
        <v>838</v>
      </c>
      <c r="F70" s="11" t="s">
        <v>839</v>
      </c>
      <c r="G70" s="128">
        <v>1</v>
      </c>
      <c r="H70" s="128">
        <v>32000</v>
      </c>
      <c r="I70" s="128">
        <v>0</v>
      </c>
      <c r="J70" s="128">
        <v>32000</v>
      </c>
      <c r="K70" s="128">
        <v>7000</v>
      </c>
      <c r="L70" s="128">
        <v>0</v>
      </c>
      <c r="M70" s="128">
        <v>0</v>
      </c>
      <c r="N70" s="128">
        <v>32000</v>
      </c>
      <c r="O70" s="128">
        <v>32000</v>
      </c>
      <c r="P70" s="128">
        <v>0</v>
      </c>
      <c r="Q70" s="135">
        <v>44455.759027777778</v>
      </c>
      <c r="R70" s="11" t="s">
        <v>216</v>
      </c>
      <c r="S70" s="5" t="str">
        <f t="shared" si="0"/>
        <v>Ca chiều</v>
      </c>
    </row>
    <row r="71" spans="1:19">
      <c r="A71" s="46"/>
      <c r="B71" s="11" t="s">
        <v>21</v>
      </c>
      <c r="C71" s="134">
        <v>44455</v>
      </c>
      <c r="D71" s="11" t="s">
        <v>840</v>
      </c>
      <c r="E71" s="11" t="s">
        <v>841</v>
      </c>
      <c r="F71" s="11" t="s">
        <v>247</v>
      </c>
      <c r="G71" s="128">
        <v>8</v>
      </c>
      <c r="H71" s="128">
        <v>922000</v>
      </c>
      <c r="I71" s="128">
        <v>378000</v>
      </c>
      <c r="J71" s="128">
        <v>544000</v>
      </c>
      <c r="K71" s="128">
        <v>76000</v>
      </c>
      <c r="L71" s="128">
        <v>5000</v>
      </c>
      <c r="M71" s="128">
        <v>76000</v>
      </c>
      <c r="N71" s="128">
        <v>544000</v>
      </c>
      <c r="O71" s="128">
        <v>544000</v>
      </c>
      <c r="P71" s="128">
        <v>0</v>
      </c>
      <c r="Q71" s="135">
        <v>44455.760416666664</v>
      </c>
      <c r="R71" s="11"/>
      <c r="S71" s="5" t="str">
        <f t="shared" si="0"/>
        <v>Ca chiều</v>
      </c>
    </row>
    <row r="72" spans="1:19">
      <c r="A72" s="46"/>
      <c r="B72" s="11" t="s">
        <v>21</v>
      </c>
      <c r="C72" s="134">
        <v>44455</v>
      </c>
      <c r="D72" s="11" t="s">
        <v>842</v>
      </c>
      <c r="E72" s="11" t="s">
        <v>766</v>
      </c>
      <c r="F72" s="11" t="s">
        <v>767</v>
      </c>
      <c r="G72" s="128">
        <v>4</v>
      </c>
      <c r="H72" s="128">
        <v>892000</v>
      </c>
      <c r="I72" s="128">
        <v>267000</v>
      </c>
      <c r="J72" s="128">
        <v>625000</v>
      </c>
      <c r="K72" s="128">
        <v>0</v>
      </c>
      <c r="L72" s="128">
        <v>0</v>
      </c>
      <c r="M72" s="128">
        <v>0</v>
      </c>
      <c r="N72" s="128">
        <v>625000</v>
      </c>
      <c r="O72" s="128">
        <v>625000</v>
      </c>
      <c r="P72" s="128">
        <v>0</v>
      </c>
      <c r="Q72" s="135">
        <v>44455.800694444442</v>
      </c>
      <c r="R72" s="11"/>
      <c r="S72" s="5" t="str">
        <f t="shared" ref="S72:S135" si="1">IF(TIME(HOUR(Q72),MINUTE(Q72),SECOND(Q72))&gt;$T$6,"Ca chiều","Ca sáng")</f>
        <v>Ca chiều</v>
      </c>
    </row>
    <row r="73" spans="1:19">
      <c r="A73" s="46"/>
      <c r="B73" s="11" t="s">
        <v>21</v>
      </c>
      <c r="C73" s="134">
        <v>44455</v>
      </c>
      <c r="D73" s="11" t="s">
        <v>843</v>
      </c>
      <c r="E73" s="11" t="s">
        <v>844</v>
      </c>
      <c r="F73" s="11" t="s">
        <v>845</v>
      </c>
      <c r="G73" s="128">
        <v>7</v>
      </c>
      <c r="H73" s="128">
        <v>851000</v>
      </c>
      <c r="I73" s="128">
        <v>206000</v>
      </c>
      <c r="J73" s="128">
        <v>645000</v>
      </c>
      <c r="K73" s="128">
        <v>0</v>
      </c>
      <c r="L73" s="128">
        <v>0</v>
      </c>
      <c r="M73" s="128">
        <v>0</v>
      </c>
      <c r="N73" s="128">
        <v>645000</v>
      </c>
      <c r="O73" s="128">
        <v>645000</v>
      </c>
      <c r="P73" s="128">
        <v>0</v>
      </c>
      <c r="Q73" s="135">
        <v>44455.821527777778</v>
      </c>
      <c r="R73" s="11"/>
      <c r="S73" s="5" t="str">
        <f t="shared" si="1"/>
        <v>Ca chiều</v>
      </c>
    </row>
    <row r="74" spans="1:19">
      <c r="A74" s="46"/>
      <c r="B74" s="11" t="s">
        <v>21</v>
      </c>
      <c r="C74" s="134">
        <v>44455</v>
      </c>
      <c r="D74" s="11" t="s">
        <v>846</v>
      </c>
      <c r="E74" s="11" t="s">
        <v>844</v>
      </c>
      <c r="F74" s="11" t="s">
        <v>845</v>
      </c>
      <c r="G74" s="128">
        <v>1</v>
      </c>
      <c r="H74" s="128">
        <v>490000</v>
      </c>
      <c r="I74" s="128">
        <v>0</v>
      </c>
      <c r="J74" s="128">
        <v>490000</v>
      </c>
      <c r="K74" s="128">
        <v>0</v>
      </c>
      <c r="L74" s="128">
        <v>0</v>
      </c>
      <c r="M74" s="128">
        <v>0</v>
      </c>
      <c r="N74" s="128">
        <v>490000</v>
      </c>
      <c r="O74" s="128">
        <v>490000</v>
      </c>
      <c r="P74" s="128">
        <v>0</v>
      </c>
      <c r="Q74" s="135">
        <v>44455.821527777778</v>
      </c>
      <c r="R74" s="11"/>
      <c r="S74" s="5" t="str">
        <f t="shared" si="1"/>
        <v>Ca chiều</v>
      </c>
    </row>
    <row r="75" spans="1:19">
      <c r="A75" s="46"/>
      <c r="B75" s="11" t="s">
        <v>21</v>
      </c>
      <c r="C75" s="134">
        <v>44455</v>
      </c>
      <c r="D75" s="11" t="s">
        <v>847</v>
      </c>
      <c r="E75" s="11" t="s">
        <v>844</v>
      </c>
      <c r="F75" s="11" t="s">
        <v>845</v>
      </c>
      <c r="G75" s="128">
        <v>1</v>
      </c>
      <c r="H75" s="128">
        <v>150000</v>
      </c>
      <c r="I75" s="128">
        <v>0</v>
      </c>
      <c r="J75" s="128">
        <v>150000</v>
      </c>
      <c r="K75" s="128">
        <v>0</v>
      </c>
      <c r="L75" s="128">
        <v>0</v>
      </c>
      <c r="M75" s="128">
        <v>0</v>
      </c>
      <c r="N75" s="128">
        <v>150000</v>
      </c>
      <c r="O75" s="128">
        <v>150000</v>
      </c>
      <c r="P75" s="128">
        <v>0</v>
      </c>
      <c r="Q75" s="135">
        <v>44455.841666666667</v>
      </c>
      <c r="R75" s="11"/>
      <c r="S75" s="5" t="str">
        <f t="shared" si="1"/>
        <v>Ca chiều</v>
      </c>
    </row>
    <row r="76" spans="1:19">
      <c r="A76" s="46"/>
      <c r="B76" s="11" t="s">
        <v>21</v>
      </c>
      <c r="C76" s="134">
        <v>44455</v>
      </c>
      <c r="D76" s="11" t="s">
        <v>848</v>
      </c>
      <c r="E76" s="11" t="s">
        <v>392</v>
      </c>
      <c r="F76" s="11" t="s">
        <v>849</v>
      </c>
      <c r="G76" s="128">
        <v>1</v>
      </c>
      <c r="H76" s="128">
        <v>150000</v>
      </c>
      <c r="I76" s="128">
        <v>0</v>
      </c>
      <c r="J76" s="128">
        <v>150000</v>
      </c>
      <c r="K76" s="128">
        <v>0</v>
      </c>
      <c r="L76" s="128">
        <v>0</v>
      </c>
      <c r="M76" s="128">
        <v>0</v>
      </c>
      <c r="N76" s="128">
        <v>150000</v>
      </c>
      <c r="O76" s="128">
        <v>150000</v>
      </c>
      <c r="P76" s="128">
        <v>0</v>
      </c>
      <c r="Q76" s="135">
        <v>44455.842361111114</v>
      </c>
      <c r="R76" s="11"/>
      <c r="S76" s="5" t="str">
        <f t="shared" si="1"/>
        <v>Ca chiều</v>
      </c>
    </row>
    <row r="77" spans="1:19">
      <c r="A77" s="46"/>
      <c r="B77" s="11" t="s">
        <v>21</v>
      </c>
      <c r="C77" s="134">
        <v>44455</v>
      </c>
      <c r="D77" s="11" t="s">
        <v>850</v>
      </c>
      <c r="E77" s="11" t="s">
        <v>851</v>
      </c>
      <c r="F77" s="11" t="s">
        <v>852</v>
      </c>
      <c r="G77" s="128">
        <v>2</v>
      </c>
      <c r="H77" s="128">
        <v>640000</v>
      </c>
      <c r="I77" s="128">
        <v>0</v>
      </c>
      <c r="J77" s="128">
        <v>640000</v>
      </c>
      <c r="K77" s="128">
        <v>0</v>
      </c>
      <c r="L77" s="128">
        <v>0</v>
      </c>
      <c r="M77" s="128">
        <v>0</v>
      </c>
      <c r="N77" s="128">
        <v>640000</v>
      </c>
      <c r="O77" s="128">
        <v>640000</v>
      </c>
      <c r="P77" s="128">
        <v>0</v>
      </c>
      <c r="Q77" s="135">
        <v>44455.842361111114</v>
      </c>
      <c r="R77" s="11"/>
      <c r="S77" s="5" t="str">
        <f t="shared" si="1"/>
        <v>Ca chiều</v>
      </c>
    </row>
    <row r="78" spans="1:19">
      <c r="A78" s="46"/>
      <c r="B78" s="11" t="s">
        <v>21</v>
      </c>
      <c r="C78" s="134">
        <v>44455</v>
      </c>
      <c r="D78" s="11" t="s">
        <v>853</v>
      </c>
      <c r="E78" s="11" t="s">
        <v>854</v>
      </c>
      <c r="F78" s="11" t="s">
        <v>407</v>
      </c>
      <c r="G78" s="128">
        <v>2</v>
      </c>
      <c r="H78" s="128">
        <v>480000</v>
      </c>
      <c r="I78" s="128">
        <v>240000</v>
      </c>
      <c r="J78" s="128">
        <v>240000</v>
      </c>
      <c r="K78" s="128">
        <v>0</v>
      </c>
      <c r="L78" s="128">
        <v>0</v>
      </c>
      <c r="M78" s="128">
        <v>0</v>
      </c>
      <c r="N78" s="128">
        <v>240000</v>
      </c>
      <c r="O78" s="128">
        <v>240000</v>
      </c>
      <c r="P78" s="128">
        <v>0</v>
      </c>
      <c r="Q78" s="135">
        <v>44455.841666666667</v>
      </c>
      <c r="R78" s="11"/>
      <c r="S78" s="5" t="str">
        <f t="shared" si="1"/>
        <v>Ca chiều</v>
      </c>
    </row>
    <row r="79" spans="1:19">
      <c r="A79" s="46"/>
      <c r="B79" s="11" t="s">
        <v>21</v>
      </c>
      <c r="C79" s="134">
        <v>44455</v>
      </c>
      <c r="D79" s="11" t="s">
        <v>855</v>
      </c>
      <c r="E79" s="11" t="s">
        <v>856</v>
      </c>
      <c r="F79" s="11" t="s">
        <v>755</v>
      </c>
      <c r="G79" s="128">
        <v>1</v>
      </c>
      <c r="H79" s="128">
        <v>32000</v>
      </c>
      <c r="I79" s="128">
        <v>0</v>
      </c>
      <c r="J79" s="128">
        <v>32000</v>
      </c>
      <c r="K79" s="128">
        <v>0</v>
      </c>
      <c r="L79" s="128">
        <v>0</v>
      </c>
      <c r="M79" s="128">
        <v>0</v>
      </c>
      <c r="N79" s="128">
        <v>32000</v>
      </c>
      <c r="O79" s="128">
        <v>32000</v>
      </c>
      <c r="P79" s="128">
        <v>0</v>
      </c>
      <c r="Q79" s="135">
        <v>44455.883333333331</v>
      </c>
      <c r="R79" s="11"/>
      <c r="S79" s="5" t="str">
        <f t="shared" si="1"/>
        <v>Ca chiều</v>
      </c>
    </row>
    <row r="80" spans="1:19">
      <c r="A80" s="46"/>
      <c r="B80" s="11" t="s">
        <v>21</v>
      </c>
      <c r="C80" s="134">
        <v>44455</v>
      </c>
      <c r="D80" s="11" t="s">
        <v>857</v>
      </c>
      <c r="E80" s="11" t="s">
        <v>858</v>
      </c>
      <c r="F80" s="11" t="s">
        <v>859</v>
      </c>
      <c r="G80" s="128">
        <v>1</v>
      </c>
      <c r="H80" s="128">
        <v>590000</v>
      </c>
      <c r="I80" s="128">
        <v>118000</v>
      </c>
      <c r="J80" s="128">
        <v>472000</v>
      </c>
      <c r="K80" s="128">
        <v>0</v>
      </c>
      <c r="L80" s="128">
        <v>0</v>
      </c>
      <c r="M80" s="128">
        <v>0</v>
      </c>
      <c r="N80" s="128">
        <v>472000</v>
      </c>
      <c r="O80" s="128">
        <v>472000</v>
      </c>
      <c r="P80" s="128">
        <v>0</v>
      </c>
      <c r="Q80" s="135">
        <v>44455.884027777778</v>
      </c>
      <c r="R80" s="11" t="s">
        <v>216</v>
      </c>
      <c r="S80" s="5" t="str">
        <f t="shared" si="1"/>
        <v>Ca chiều</v>
      </c>
    </row>
    <row r="81" spans="1:19">
      <c r="A81" s="46"/>
      <c r="B81" s="11" t="s">
        <v>21</v>
      </c>
      <c r="C81" s="134">
        <v>44455</v>
      </c>
      <c r="D81" s="11" t="s">
        <v>860</v>
      </c>
      <c r="E81" s="11" t="s">
        <v>392</v>
      </c>
      <c r="F81" s="11" t="s">
        <v>849</v>
      </c>
      <c r="G81" s="128">
        <v>1</v>
      </c>
      <c r="H81" s="128">
        <v>27000</v>
      </c>
      <c r="I81" s="128">
        <v>0</v>
      </c>
      <c r="J81" s="128">
        <v>27000</v>
      </c>
      <c r="K81" s="128">
        <v>0</v>
      </c>
      <c r="L81" s="128">
        <v>0</v>
      </c>
      <c r="M81" s="128">
        <v>0</v>
      </c>
      <c r="N81" s="128">
        <v>27000</v>
      </c>
      <c r="O81" s="128">
        <v>27000</v>
      </c>
      <c r="P81" s="128">
        <v>0</v>
      </c>
      <c r="Q81" s="135">
        <v>44455.924305555556</v>
      </c>
      <c r="R81" s="11"/>
      <c r="S81" s="5" t="str">
        <f t="shared" si="1"/>
        <v>Ca chiều</v>
      </c>
    </row>
    <row r="82" spans="1:19">
      <c r="A82" s="46"/>
      <c r="B82" s="11" t="s">
        <v>21</v>
      </c>
      <c r="C82" s="134">
        <v>44454</v>
      </c>
      <c r="D82" s="11" t="s">
        <v>861</v>
      </c>
      <c r="E82" s="11" t="s">
        <v>392</v>
      </c>
      <c r="F82" s="11" t="s">
        <v>849</v>
      </c>
      <c r="G82" s="128">
        <v>1</v>
      </c>
      <c r="H82" s="128">
        <v>17000</v>
      </c>
      <c r="I82" s="128">
        <v>0</v>
      </c>
      <c r="J82" s="128">
        <v>17000</v>
      </c>
      <c r="K82" s="128">
        <v>0</v>
      </c>
      <c r="L82" s="128">
        <v>0</v>
      </c>
      <c r="M82" s="128">
        <v>0</v>
      </c>
      <c r="N82" s="128">
        <v>17000</v>
      </c>
      <c r="O82" s="128">
        <v>17000</v>
      </c>
      <c r="P82" s="128">
        <v>0</v>
      </c>
      <c r="Q82" s="135">
        <v>44454.361805555556</v>
      </c>
      <c r="R82" s="11"/>
      <c r="S82" s="5" t="str">
        <f t="shared" si="1"/>
        <v>Ca sáng</v>
      </c>
    </row>
    <row r="83" spans="1:19">
      <c r="A83" s="46"/>
      <c r="B83" s="11" t="s">
        <v>21</v>
      </c>
      <c r="C83" s="134">
        <v>44454</v>
      </c>
      <c r="D83" s="11" t="s">
        <v>862</v>
      </c>
      <c r="E83" s="11" t="s">
        <v>863</v>
      </c>
      <c r="F83" s="11" t="s">
        <v>247</v>
      </c>
      <c r="G83" s="128">
        <v>1</v>
      </c>
      <c r="H83" s="128">
        <v>120000</v>
      </c>
      <c r="I83" s="128">
        <v>36000</v>
      </c>
      <c r="J83" s="128">
        <v>84000</v>
      </c>
      <c r="K83" s="128">
        <v>0</v>
      </c>
      <c r="L83" s="128">
        <v>0</v>
      </c>
      <c r="M83" s="128">
        <v>0</v>
      </c>
      <c r="N83" s="128">
        <v>84000</v>
      </c>
      <c r="O83" s="128">
        <v>84000</v>
      </c>
      <c r="P83" s="128">
        <v>0</v>
      </c>
      <c r="Q83" s="135">
        <v>44454.362500000003</v>
      </c>
      <c r="R83" s="11" t="s">
        <v>216</v>
      </c>
      <c r="S83" s="5" t="str">
        <f t="shared" si="1"/>
        <v>Ca sáng</v>
      </c>
    </row>
    <row r="84" spans="1:19">
      <c r="A84" s="46"/>
      <c r="B84" s="11" t="s">
        <v>21</v>
      </c>
      <c r="C84" s="134">
        <v>44454</v>
      </c>
      <c r="D84" s="11" t="s">
        <v>864</v>
      </c>
      <c r="E84" s="11" t="s">
        <v>865</v>
      </c>
      <c r="F84" s="11" t="s">
        <v>866</v>
      </c>
      <c r="G84" s="128">
        <v>2</v>
      </c>
      <c r="H84" s="128">
        <v>640000</v>
      </c>
      <c r="I84" s="128">
        <v>271000</v>
      </c>
      <c r="J84" s="128">
        <v>369000</v>
      </c>
      <c r="K84" s="128">
        <v>166000</v>
      </c>
      <c r="L84" s="128">
        <v>3000</v>
      </c>
      <c r="M84" s="128">
        <v>166000</v>
      </c>
      <c r="N84" s="128">
        <v>369000</v>
      </c>
      <c r="O84" s="128">
        <v>369000</v>
      </c>
      <c r="P84" s="128">
        <v>0</v>
      </c>
      <c r="Q84" s="135">
        <v>44454.382638888892</v>
      </c>
      <c r="R84" s="11" t="s">
        <v>216</v>
      </c>
      <c r="S84" s="5" t="str">
        <f t="shared" si="1"/>
        <v>Ca sáng</v>
      </c>
    </row>
    <row r="85" spans="1:19">
      <c r="A85" s="46"/>
      <c r="B85" s="11" t="s">
        <v>21</v>
      </c>
      <c r="C85" s="134">
        <v>44454</v>
      </c>
      <c r="D85" s="11" t="s">
        <v>867</v>
      </c>
      <c r="E85" s="11" t="s">
        <v>868</v>
      </c>
      <c r="F85" s="11" t="s">
        <v>869</v>
      </c>
      <c r="G85" s="128">
        <v>1</v>
      </c>
      <c r="H85" s="128">
        <v>150000</v>
      </c>
      <c r="I85" s="128">
        <v>31000</v>
      </c>
      <c r="J85" s="128">
        <v>119000</v>
      </c>
      <c r="K85" s="128">
        <v>0</v>
      </c>
      <c r="L85" s="128">
        <v>0</v>
      </c>
      <c r="M85" s="128">
        <v>0</v>
      </c>
      <c r="N85" s="128">
        <v>119000</v>
      </c>
      <c r="O85" s="128">
        <v>119000</v>
      </c>
      <c r="P85" s="128">
        <v>0</v>
      </c>
      <c r="Q85" s="135">
        <v>44454.445138888892</v>
      </c>
      <c r="R85" s="11"/>
      <c r="S85" s="5" t="str">
        <f t="shared" si="1"/>
        <v>Ca sáng</v>
      </c>
    </row>
    <row r="86" spans="1:19">
      <c r="A86" s="46"/>
      <c r="B86" s="11" t="s">
        <v>21</v>
      </c>
      <c r="C86" s="134">
        <v>44454</v>
      </c>
      <c r="D86" s="11" t="s">
        <v>870</v>
      </c>
      <c r="E86" s="11" t="s">
        <v>871</v>
      </c>
      <c r="F86" s="11" t="s">
        <v>872</v>
      </c>
      <c r="G86" s="128">
        <v>1</v>
      </c>
      <c r="H86" s="128">
        <v>255000</v>
      </c>
      <c r="I86" s="128">
        <v>165000</v>
      </c>
      <c r="J86" s="128">
        <v>90000</v>
      </c>
      <c r="K86" s="128">
        <v>0</v>
      </c>
      <c r="L86" s="128">
        <v>0</v>
      </c>
      <c r="M86" s="128">
        <v>0</v>
      </c>
      <c r="N86" s="128">
        <v>90000</v>
      </c>
      <c r="O86" s="128">
        <v>90000</v>
      </c>
      <c r="P86" s="128">
        <v>0</v>
      </c>
      <c r="Q86" s="135">
        <v>44454.445833333331</v>
      </c>
      <c r="R86" s="11" t="s">
        <v>216</v>
      </c>
      <c r="S86" s="5" t="str">
        <f t="shared" si="1"/>
        <v>Ca sáng</v>
      </c>
    </row>
    <row r="87" spans="1:19">
      <c r="A87" s="46"/>
      <c r="B87" s="11" t="s">
        <v>21</v>
      </c>
      <c r="C87" s="134">
        <v>44454</v>
      </c>
      <c r="D87" s="11" t="s">
        <v>873</v>
      </c>
      <c r="E87" s="11" t="s">
        <v>874</v>
      </c>
      <c r="F87" s="11" t="s">
        <v>406</v>
      </c>
      <c r="G87" s="128">
        <v>6</v>
      </c>
      <c r="H87" s="128">
        <v>830000</v>
      </c>
      <c r="I87" s="128">
        <v>222000</v>
      </c>
      <c r="J87" s="128">
        <v>608000</v>
      </c>
      <c r="K87" s="128">
        <v>120000</v>
      </c>
      <c r="L87" s="128">
        <v>6000</v>
      </c>
      <c r="M87" s="128">
        <v>0</v>
      </c>
      <c r="N87" s="128">
        <v>608000</v>
      </c>
      <c r="O87" s="128">
        <v>608000</v>
      </c>
      <c r="P87" s="128">
        <v>0</v>
      </c>
      <c r="Q87" s="135">
        <v>44454.52847222222</v>
      </c>
      <c r="R87" s="11" t="s">
        <v>216</v>
      </c>
      <c r="S87" s="5" t="str">
        <f t="shared" si="1"/>
        <v>Ca sáng</v>
      </c>
    </row>
    <row r="88" spans="1:19">
      <c r="A88" s="46"/>
      <c r="B88" s="11" t="s">
        <v>21</v>
      </c>
      <c r="C88" s="134">
        <v>44454</v>
      </c>
      <c r="D88" s="11" t="s">
        <v>875</v>
      </c>
      <c r="E88" s="11" t="s">
        <v>876</v>
      </c>
      <c r="F88" s="11" t="s">
        <v>877</v>
      </c>
      <c r="G88" s="128">
        <v>1</v>
      </c>
      <c r="H88" s="128">
        <v>790000</v>
      </c>
      <c r="I88" s="128">
        <v>300000</v>
      </c>
      <c r="J88" s="128">
        <v>490000</v>
      </c>
      <c r="K88" s="128">
        <v>0</v>
      </c>
      <c r="L88" s="128">
        <v>0</v>
      </c>
      <c r="M88" s="128">
        <v>0</v>
      </c>
      <c r="N88" s="128">
        <v>490000</v>
      </c>
      <c r="O88" s="128">
        <v>490000</v>
      </c>
      <c r="P88" s="128">
        <v>0</v>
      </c>
      <c r="Q88" s="135">
        <v>44454.570138888892</v>
      </c>
      <c r="R88" s="11"/>
      <c r="S88" s="5" t="str">
        <f t="shared" si="1"/>
        <v>Ca sáng</v>
      </c>
    </row>
    <row r="89" spans="1:19">
      <c r="A89" s="46"/>
      <c r="B89" s="11" t="s">
        <v>21</v>
      </c>
      <c r="C89" s="134">
        <v>44454</v>
      </c>
      <c r="D89" s="11" t="s">
        <v>878</v>
      </c>
      <c r="E89" s="11" t="s">
        <v>879</v>
      </c>
      <c r="F89" s="11" t="s">
        <v>381</v>
      </c>
      <c r="G89" s="128">
        <v>1</v>
      </c>
      <c r="H89" s="128">
        <v>590000</v>
      </c>
      <c r="I89" s="128">
        <v>0</v>
      </c>
      <c r="J89" s="128">
        <v>590000</v>
      </c>
      <c r="K89" s="128">
        <v>0</v>
      </c>
      <c r="L89" s="128">
        <v>0</v>
      </c>
      <c r="M89" s="128">
        <v>0</v>
      </c>
      <c r="N89" s="128">
        <v>590000</v>
      </c>
      <c r="O89" s="128">
        <v>590000</v>
      </c>
      <c r="P89" s="128">
        <v>0</v>
      </c>
      <c r="Q89" s="135">
        <v>44454.59097222222</v>
      </c>
      <c r="R89" s="11"/>
      <c r="S89" s="5" t="str">
        <f t="shared" si="1"/>
        <v>Ca sáng</v>
      </c>
    </row>
    <row r="90" spans="1:19">
      <c r="A90" s="46"/>
      <c r="B90" s="11" t="s">
        <v>21</v>
      </c>
      <c r="C90" s="134">
        <v>44454</v>
      </c>
      <c r="D90" s="11" t="s">
        <v>880</v>
      </c>
      <c r="E90" s="11" t="s">
        <v>881</v>
      </c>
      <c r="F90" s="11" t="s">
        <v>882</v>
      </c>
      <c r="G90" s="128">
        <v>1</v>
      </c>
      <c r="H90" s="128">
        <v>150000</v>
      </c>
      <c r="I90" s="128">
        <v>0</v>
      </c>
      <c r="J90" s="128">
        <v>150000</v>
      </c>
      <c r="K90" s="128">
        <v>0</v>
      </c>
      <c r="L90" s="128">
        <v>0</v>
      </c>
      <c r="M90" s="128">
        <v>0</v>
      </c>
      <c r="N90" s="128">
        <v>150000</v>
      </c>
      <c r="O90" s="128">
        <v>150000</v>
      </c>
      <c r="P90" s="128">
        <v>0</v>
      </c>
      <c r="Q90" s="135">
        <v>44454.613888888889</v>
      </c>
      <c r="R90" s="11"/>
      <c r="S90" s="5" t="str">
        <f t="shared" si="1"/>
        <v>Ca chiều</v>
      </c>
    </row>
    <row r="91" spans="1:19">
      <c r="A91" s="46"/>
      <c r="B91" s="11" t="s">
        <v>21</v>
      </c>
      <c r="C91" s="134">
        <v>44454</v>
      </c>
      <c r="D91" s="11" t="s">
        <v>883</v>
      </c>
      <c r="E91" s="11" t="s">
        <v>884</v>
      </c>
      <c r="F91" s="11" t="s">
        <v>885</v>
      </c>
      <c r="G91" s="128">
        <v>4</v>
      </c>
      <c r="H91" s="128">
        <v>810000</v>
      </c>
      <c r="I91" s="128">
        <v>192000</v>
      </c>
      <c r="J91" s="128">
        <v>618000</v>
      </c>
      <c r="K91" s="128">
        <v>75000</v>
      </c>
      <c r="L91" s="128">
        <v>6000</v>
      </c>
      <c r="M91" s="128">
        <v>75000</v>
      </c>
      <c r="N91" s="128">
        <v>618000</v>
      </c>
      <c r="O91" s="128">
        <v>618000</v>
      </c>
      <c r="P91" s="128">
        <v>0</v>
      </c>
      <c r="Q91" s="135">
        <v>44454.654166666667</v>
      </c>
      <c r="R91" s="11" t="s">
        <v>216</v>
      </c>
      <c r="S91" s="5" t="str">
        <f t="shared" si="1"/>
        <v>Ca chiều</v>
      </c>
    </row>
    <row r="92" spans="1:19">
      <c r="A92" s="46"/>
      <c r="B92" s="11" t="s">
        <v>21</v>
      </c>
      <c r="C92" s="134">
        <v>44454</v>
      </c>
      <c r="D92" s="11" t="s">
        <v>886</v>
      </c>
      <c r="E92" s="11" t="s">
        <v>887</v>
      </c>
      <c r="F92" s="11" t="s">
        <v>888</v>
      </c>
      <c r="G92" s="128">
        <v>1</v>
      </c>
      <c r="H92" s="128">
        <v>29000</v>
      </c>
      <c r="I92" s="128">
        <v>25000</v>
      </c>
      <c r="J92" s="128">
        <v>4000</v>
      </c>
      <c r="K92" s="128">
        <v>25000</v>
      </c>
      <c r="L92" s="128">
        <v>0</v>
      </c>
      <c r="M92" s="128">
        <v>25000</v>
      </c>
      <c r="N92" s="128">
        <v>4000</v>
      </c>
      <c r="O92" s="128">
        <v>4000</v>
      </c>
      <c r="P92" s="128">
        <v>0</v>
      </c>
      <c r="Q92" s="135">
        <v>44454.676388888889</v>
      </c>
      <c r="R92" s="11" t="s">
        <v>216</v>
      </c>
      <c r="S92" s="5" t="str">
        <f t="shared" si="1"/>
        <v>Ca chiều</v>
      </c>
    </row>
    <row r="93" spans="1:19">
      <c r="B93" s="11" t="s">
        <v>21</v>
      </c>
      <c r="C93" s="134">
        <v>44454</v>
      </c>
      <c r="D93" s="11" t="s">
        <v>889</v>
      </c>
      <c r="E93" s="11" t="s">
        <v>890</v>
      </c>
      <c r="F93" s="11" t="s">
        <v>384</v>
      </c>
      <c r="G93" s="128">
        <v>2</v>
      </c>
      <c r="H93" s="128">
        <v>345000</v>
      </c>
      <c r="I93" s="128">
        <v>0</v>
      </c>
      <c r="J93" s="128">
        <v>345000</v>
      </c>
      <c r="K93" s="128">
        <v>0</v>
      </c>
      <c r="L93" s="128">
        <v>0</v>
      </c>
      <c r="M93" s="128">
        <v>0</v>
      </c>
      <c r="N93" s="128">
        <v>345000</v>
      </c>
      <c r="O93" s="128">
        <v>345000</v>
      </c>
      <c r="P93" s="128">
        <v>0</v>
      </c>
      <c r="Q93" s="135">
        <v>44454.675000000003</v>
      </c>
      <c r="R93" s="11"/>
      <c r="S93" s="5" t="str">
        <f t="shared" si="1"/>
        <v>Ca chiều</v>
      </c>
    </row>
    <row r="94" spans="1:19">
      <c r="B94" s="11" t="s">
        <v>21</v>
      </c>
      <c r="C94" s="134">
        <v>44454</v>
      </c>
      <c r="D94" s="11" t="s">
        <v>891</v>
      </c>
      <c r="E94" s="11" t="s">
        <v>892</v>
      </c>
      <c r="F94" s="11" t="s">
        <v>893</v>
      </c>
      <c r="G94" s="128">
        <v>2</v>
      </c>
      <c r="H94" s="128">
        <v>392000</v>
      </c>
      <c r="I94" s="128">
        <v>195000</v>
      </c>
      <c r="J94" s="128">
        <v>197000</v>
      </c>
      <c r="K94" s="128">
        <v>0</v>
      </c>
      <c r="L94" s="128">
        <v>0</v>
      </c>
      <c r="M94" s="128">
        <v>0</v>
      </c>
      <c r="N94" s="128">
        <v>197000</v>
      </c>
      <c r="O94" s="128">
        <v>197000</v>
      </c>
      <c r="P94" s="128">
        <v>0</v>
      </c>
      <c r="Q94" s="135">
        <v>44454.695833333331</v>
      </c>
      <c r="R94" s="11"/>
      <c r="S94" s="5" t="str">
        <f t="shared" si="1"/>
        <v>Ca chiều</v>
      </c>
    </row>
    <row r="95" spans="1:19">
      <c r="B95" s="11" t="s">
        <v>21</v>
      </c>
      <c r="C95" s="134">
        <v>44454</v>
      </c>
      <c r="D95" s="11" t="s">
        <v>894</v>
      </c>
      <c r="E95" s="11" t="s">
        <v>895</v>
      </c>
      <c r="F95" s="11" t="s">
        <v>896</v>
      </c>
      <c r="G95" s="128">
        <v>2</v>
      </c>
      <c r="H95" s="128">
        <v>780000</v>
      </c>
      <c r="I95" s="128">
        <v>234000</v>
      </c>
      <c r="J95" s="128">
        <v>546000</v>
      </c>
      <c r="K95" s="128">
        <v>0</v>
      </c>
      <c r="L95" s="128">
        <v>0</v>
      </c>
      <c r="M95" s="128">
        <v>0</v>
      </c>
      <c r="N95" s="128">
        <v>546000</v>
      </c>
      <c r="O95" s="128">
        <v>546000</v>
      </c>
      <c r="P95" s="128">
        <v>0</v>
      </c>
      <c r="Q95" s="135">
        <v>44454.716666666667</v>
      </c>
      <c r="R95" s="11" t="s">
        <v>216</v>
      </c>
      <c r="S95" s="5" t="str">
        <f t="shared" si="1"/>
        <v>Ca chiều</v>
      </c>
    </row>
    <row r="96" spans="1:19">
      <c r="B96" s="11" t="s">
        <v>21</v>
      </c>
      <c r="C96" s="134">
        <v>44454</v>
      </c>
      <c r="D96" s="11" t="s">
        <v>897</v>
      </c>
      <c r="E96" s="11" t="s">
        <v>898</v>
      </c>
      <c r="F96" s="11" t="s">
        <v>899</v>
      </c>
      <c r="G96" s="128">
        <v>1</v>
      </c>
      <c r="H96" s="128">
        <v>490000</v>
      </c>
      <c r="I96" s="128">
        <v>245000</v>
      </c>
      <c r="J96" s="128">
        <v>245000</v>
      </c>
      <c r="K96" s="128">
        <v>0</v>
      </c>
      <c r="L96" s="128">
        <v>0</v>
      </c>
      <c r="M96" s="128">
        <v>0</v>
      </c>
      <c r="N96" s="128">
        <v>245000</v>
      </c>
      <c r="O96" s="128">
        <v>245000</v>
      </c>
      <c r="P96" s="128">
        <v>0</v>
      </c>
      <c r="Q96" s="135">
        <v>44454.718055555553</v>
      </c>
      <c r="R96" s="11" t="s">
        <v>216</v>
      </c>
      <c r="S96" s="5" t="str">
        <f t="shared" si="1"/>
        <v>Ca chiều</v>
      </c>
    </row>
    <row r="97" spans="2:19">
      <c r="B97" s="11" t="s">
        <v>21</v>
      </c>
      <c r="C97" s="134">
        <v>44454</v>
      </c>
      <c r="D97" s="11" t="s">
        <v>900</v>
      </c>
      <c r="E97" s="11" t="s">
        <v>901</v>
      </c>
      <c r="F97" s="11" t="s">
        <v>902</v>
      </c>
      <c r="G97" s="128">
        <v>6</v>
      </c>
      <c r="H97" s="128">
        <v>1000000</v>
      </c>
      <c r="I97" s="128">
        <v>286000</v>
      </c>
      <c r="J97" s="128">
        <v>714000</v>
      </c>
      <c r="K97" s="128">
        <v>0</v>
      </c>
      <c r="L97" s="128">
        <v>7000</v>
      </c>
      <c r="M97" s="128">
        <v>0</v>
      </c>
      <c r="N97" s="128">
        <v>714000</v>
      </c>
      <c r="O97" s="128">
        <v>714000</v>
      </c>
      <c r="P97" s="128">
        <v>0</v>
      </c>
      <c r="Q97" s="135">
        <v>44454.737500000003</v>
      </c>
      <c r="R97" s="11" t="s">
        <v>216</v>
      </c>
      <c r="S97" s="5" t="str">
        <f t="shared" si="1"/>
        <v>Ca chiều</v>
      </c>
    </row>
    <row r="98" spans="2:19">
      <c r="B98" s="11" t="s">
        <v>21</v>
      </c>
      <c r="C98" s="134">
        <v>44454</v>
      </c>
      <c r="D98" s="11" t="s">
        <v>903</v>
      </c>
      <c r="E98" s="11" t="s">
        <v>901</v>
      </c>
      <c r="F98" s="11" t="s">
        <v>902</v>
      </c>
      <c r="G98" s="128">
        <v>1</v>
      </c>
      <c r="H98" s="128">
        <v>2000</v>
      </c>
      <c r="I98" s="128">
        <v>0</v>
      </c>
      <c r="J98" s="128">
        <v>2000</v>
      </c>
      <c r="K98" s="128">
        <v>0</v>
      </c>
      <c r="L98" s="128">
        <v>0</v>
      </c>
      <c r="M98" s="128">
        <v>0</v>
      </c>
      <c r="N98" s="128">
        <v>2000</v>
      </c>
      <c r="O98" s="128">
        <v>2000</v>
      </c>
      <c r="P98" s="128">
        <v>0</v>
      </c>
      <c r="Q98" s="135">
        <v>44454.738888888889</v>
      </c>
      <c r="R98" s="11" t="s">
        <v>216</v>
      </c>
      <c r="S98" s="5" t="str">
        <f t="shared" si="1"/>
        <v>Ca chiều</v>
      </c>
    </row>
    <row r="99" spans="2:19">
      <c r="B99" s="11" t="s">
        <v>21</v>
      </c>
      <c r="C99" s="134">
        <v>44454</v>
      </c>
      <c r="D99" s="11" t="s">
        <v>904</v>
      </c>
      <c r="E99" s="11" t="s">
        <v>901</v>
      </c>
      <c r="F99" s="11" t="s">
        <v>902</v>
      </c>
      <c r="G99" s="128">
        <v>2</v>
      </c>
      <c r="H99" s="128">
        <v>470000</v>
      </c>
      <c r="I99" s="128">
        <v>142000</v>
      </c>
      <c r="J99" s="128">
        <v>328000</v>
      </c>
      <c r="K99" s="128">
        <v>7000</v>
      </c>
      <c r="L99" s="128">
        <v>3000</v>
      </c>
      <c r="M99" s="128">
        <v>7000</v>
      </c>
      <c r="N99" s="128">
        <v>328000</v>
      </c>
      <c r="O99" s="128">
        <v>328000</v>
      </c>
      <c r="P99" s="128">
        <v>0</v>
      </c>
      <c r="Q99" s="135">
        <v>44454.737500000003</v>
      </c>
      <c r="R99" s="11" t="s">
        <v>216</v>
      </c>
      <c r="S99" s="5" t="str">
        <f t="shared" si="1"/>
        <v>Ca chiều</v>
      </c>
    </row>
    <row r="100" spans="2:19">
      <c r="B100" s="11" t="s">
        <v>21</v>
      </c>
      <c r="C100" s="134">
        <v>44454</v>
      </c>
      <c r="D100" s="11" t="s">
        <v>905</v>
      </c>
      <c r="E100" s="11" t="s">
        <v>906</v>
      </c>
      <c r="F100" s="11" t="s">
        <v>907</v>
      </c>
      <c r="G100" s="128">
        <v>2</v>
      </c>
      <c r="H100" s="128">
        <v>185000</v>
      </c>
      <c r="I100" s="128">
        <v>9000</v>
      </c>
      <c r="J100" s="128">
        <v>176000</v>
      </c>
      <c r="K100" s="128">
        <v>9000</v>
      </c>
      <c r="L100" s="128">
        <v>1000</v>
      </c>
      <c r="M100" s="128">
        <v>9000</v>
      </c>
      <c r="N100" s="128">
        <v>176000</v>
      </c>
      <c r="O100" s="128">
        <v>176000</v>
      </c>
      <c r="P100" s="128">
        <v>0</v>
      </c>
      <c r="Q100" s="135">
        <v>44454.738194444442</v>
      </c>
      <c r="R100" s="11" t="s">
        <v>216</v>
      </c>
      <c r="S100" s="5" t="str">
        <f t="shared" si="1"/>
        <v>Ca chiều</v>
      </c>
    </row>
    <row r="101" spans="2:19">
      <c r="B101" s="11" t="s">
        <v>21</v>
      </c>
      <c r="C101" s="134">
        <v>44454</v>
      </c>
      <c r="D101" s="11" t="s">
        <v>908</v>
      </c>
      <c r="E101" s="11" t="s">
        <v>909</v>
      </c>
      <c r="F101" s="11" t="s">
        <v>910</v>
      </c>
      <c r="G101" s="128">
        <v>7</v>
      </c>
      <c r="H101" s="128">
        <v>938000</v>
      </c>
      <c r="I101" s="128">
        <v>404000</v>
      </c>
      <c r="J101" s="128">
        <v>534000</v>
      </c>
      <c r="K101" s="128">
        <v>2000</v>
      </c>
      <c r="L101" s="128">
        <v>5000</v>
      </c>
      <c r="M101" s="128">
        <v>0</v>
      </c>
      <c r="N101" s="128">
        <v>534000</v>
      </c>
      <c r="O101" s="128">
        <v>534000</v>
      </c>
      <c r="P101" s="128">
        <v>0</v>
      </c>
      <c r="Q101" s="135">
        <v>44454.738888888889</v>
      </c>
      <c r="R101" s="11" t="s">
        <v>216</v>
      </c>
      <c r="S101" s="5" t="str">
        <f t="shared" si="1"/>
        <v>Ca chiều</v>
      </c>
    </row>
    <row r="102" spans="2:19">
      <c r="B102" s="11" t="s">
        <v>21</v>
      </c>
      <c r="C102" s="134">
        <v>44454</v>
      </c>
      <c r="D102" s="11" t="s">
        <v>911</v>
      </c>
      <c r="E102" s="11" t="s">
        <v>901</v>
      </c>
      <c r="F102" s="11" t="s">
        <v>902</v>
      </c>
      <c r="G102" s="128">
        <v>1</v>
      </c>
      <c r="H102" s="128">
        <v>490000</v>
      </c>
      <c r="I102" s="128">
        <v>200000</v>
      </c>
      <c r="J102" s="128">
        <v>290000</v>
      </c>
      <c r="K102" s="128">
        <v>3000</v>
      </c>
      <c r="L102" s="128">
        <v>2000</v>
      </c>
      <c r="M102" s="128">
        <v>0</v>
      </c>
      <c r="N102" s="128">
        <v>290000</v>
      </c>
      <c r="O102" s="128">
        <v>290000</v>
      </c>
      <c r="P102" s="128">
        <v>0</v>
      </c>
      <c r="Q102" s="135">
        <v>44454.738888888889</v>
      </c>
      <c r="R102" s="11" t="s">
        <v>216</v>
      </c>
      <c r="S102" s="5" t="str">
        <f t="shared" si="1"/>
        <v>Ca chiều</v>
      </c>
    </row>
    <row r="103" spans="2:19">
      <c r="B103" s="11" t="s">
        <v>21</v>
      </c>
      <c r="C103" s="134">
        <v>44454</v>
      </c>
      <c r="D103" s="11" t="s">
        <v>912</v>
      </c>
      <c r="E103" s="11" t="s">
        <v>906</v>
      </c>
      <c r="F103" s="11" t="s">
        <v>907</v>
      </c>
      <c r="G103" s="128">
        <v>1</v>
      </c>
      <c r="H103" s="128">
        <v>590000</v>
      </c>
      <c r="I103" s="128">
        <v>240000</v>
      </c>
      <c r="J103" s="128">
        <v>350000</v>
      </c>
      <c r="K103" s="128">
        <v>1000</v>
      </c>
      <c r="L103" s="128">
        <v>3000</v>
      </c>
      <c r="M103" s="128">
        <v>0</v>
      </c>
      <c r="N103" s="128">
        <v>350000</v>
      </c>
      <c r="O103" s="128">
        <v>350000</v>
      </c>
      <c r="P103" s="128">
        <v>0</v>
      </c>
      <c r="Q103" s="135">
        <v>44454.757638888892</v>
      </c>
      <c r="R103" s="11" t="s">
        <v>216</v>
      </c>
      <c r="S103" s="5" t="str">
        <f t="shared" si="1"/>
        <v>Ca chiều</v>
      </c>
    </row>
    <row r="104" spans="2:19">
      <c r="B104" s="11" t="s">
        <v>21</v>
      </c>
      <c r="C104" s="134">
        <v>44454</v>
      </c>
      <c r="D104" s="11" t="s">
        <v>913</v>
      </c>
      <c r="E104" s="11" t="s">
        <v>914</v>
      </c>
      <c r="F104" s="11" t="s">
        <v>915</v>
      </c>
      <c r="G104" s="128">
        <v>1</v>
      </c>
      <c r="H104" s="128">
        <v>150000</v>
      </c>
      <c r="I104" s="128">
        <v>0</v>
      </c>
      <c r="J104" s="128">
        <v>150000</v>
      </c>
      <c r="K104" s="128">
        <v>0</v>
      </c>
      <c r="L104" s="128">
        <v>0</v>
      </c>
      <c r="M104" s="128">
        <v>0</v>
      </c>
      <c r="N104" s="128">
        <v>150000</v>
      </c>
      <c r="O104" s="128">
        <v>150000</v>
      </c>
      <c r="P104" s="128">
        <v>0</v>
      </c>
      <c r="Q104" s="135">
        <v>44454.757638888892</v>
      </c>
      <c r="R104" s="11" t="s">
        <v>216</v>
      </c>
      <c r="S104" s="5" t="str">
        <f t="shared" si="1"/>
        <v>Ca chiều</v>
      </c>
    </row>
    <row r="105" spans="2:19">
      <c r="B105" s="11" t="s">
        <v>21</v>
      </c>
      <c r="C105" s="134">
        <v>44454</v>
      </c>
      <c r="D105" s="11" t="s">
        <v>916</v>
      </c>
      <c r="E105" s="11" t="s">
        <v>917</v>
      </c>
      <c r="F105" s="11" t="s">
        <v>918</v>
      </c>
      <c r="G105" s="128">
        <v>2</v>
      </c>
      <c r="H105" s="128">
        <v>240000</v>
      </c>
      <c r="I105" s="128">
        <v>91000</v>
      </c>
      <c r="J105" s="128">
        <v>149000</v>
      </c>
      <c r="K105" s="128">
        <v>0</v>
      </c>
      <c r="L105" s="128">
        <v>0</v>
      </c>
      <c r="M105" s="128">
        <v>0</v>
      </c>
      <c r="N105" s="128">
        <v>149000</v>
      </c>
      <c r="O105" s="128">
        <v>149000</v>
      </c>
      <c r="P105" s="128">
        <v>0</v>
      </c>
      <c r="Q105" s="135">
        <v>44454.8</v>
      </c>
      <c r="R105" s="11" t="s">
        <v>216</v>
      </c>
      <c r="S105" s="5" t="str">
        <f t="shared" si="1"/>
        <v>Ca chiều</v>
      </c>
    </row>
    <row r="106" spans="2:19">
      <c r="B106" s="11" t="s">
        <v>21</v>
      </c>
      <c r="C106" s="134">
        <v>44454</v>
      </c>
      <c r="D106" s="11" t="s">
        <v>919</v>
      </c>
      <c r="E106" s="11" t="s">
        <v>920</v>
      </c>
      <c r="F106" s="11" t="s">
        <v>921</v>
      </c>
      <c r="G106" s="128">
        <v>1</v>
      </c>
      <c r="H106" s="128">
        <v>32000</v>
      </c>
      <c r="I106" s="128">
        <v>0</v>
      </c>
      <c r="J106" s="128">
        <v>32000</v>
      </c>
      <c r="K106" s="128">
        <v>0</v>
      </c>
      <c r="L106" s="128">
        <v>0</v>
      </c>
      <c r="M106" s="128">
        <v>0</v>
      </c>
      <c r="N106" s="128">
        <v>32000</v>
      </c>
      <c r="O106" s="128">
        <v>32000</v>
      </c>
      <c r="P106" s="128">
        <v>0</v>
      </c>
      <c r="Q106" s="135">
        <v>44454.8</v>
      </c>
      <c r="R106" s="11"/>
      <c r="S106" s="5" t="str">
        <f t="shared" si="1"/>
        <v>Ca chiều</v>
      </c>
    </row>
    <row r="107" spans="2:19">
      <c r="B107" s="11" t="s">
        <v>21</v>
      </c>
      <c r="C107" s="134">
        <v>44454</v>
      </c>
      <c r="D107" s="11" t="s">
        <v>922</v>
      </c>
      <c r="E107" s="11" t="s">
        <v>923</v>
      </c>
      <c r="F107" s="11" t="s">
        <v>924</v>
      </c>
      <c r="G107" s="128">
        <v>1</v>
      </c>
      <c r="H107" s="128">
        <v>215000</v>
      </c>
      <c r="I107" s="128">
        <v>0</v>
      </c>
      <c r="J107" s="128">
        <v>215000</v>
      </c>
      <c r="K107" s="128">
        <v>1000</v>
      </c>
      <c r="L107" s="128">
        <v>2000</v>
      </c>
      <c r="M107" s="128">
        <v>0</v>
      </c>
      <c r="N107" s="128">
        <v>215000</v>
      </c>
      <c r="O107" s="128">
        <v>215000</v>
      </c>
      <c r="P107" s="128">
        <v>0</v>
      </c>
      <c r="Q107" s="135">
        <v>44454.820833333331</v>
      </c>
      <c r="R107" s="11" t="s">
        <v>216</v>
      </c>
      <c r="S107" s="5" t="str">
        <f t="shared" si="1"/>
        <v>Ca chiều</v>
      </c>
    </row>
    <row r="108" spans="2:19">
      <c r="B108" s="11" t="s">
        <v>21</v>
      </c>
      <c r="C108" s="134">
        <v>44454</v>
      </c>
      <c r="D108" s="11" t="s">
        <v>925</v>
      </c>
      <c r="E108" s="11" t="s">
        <v>926</v>
      </c>
      <c r="F108" s="11" t="s">
        <v>927</v>
      </c>
      <c r="G108" s="128">
        <v>4</v>
      </c>
      <c r="H108" s="128">
        <v>430000</v>
      </c>
      <c r="I108" s="128">
        <v>160000</v>
      </c>
      <c r="J108" s="128">
        <v>270000</v>
      </c>
      <c r="K108" s="128">
        <v>0</v>
      </c>
      <c r="L108" s="128">
        <v>0</v>
      </c>
      <c r="M108" s="128">
        <v>0</v>
      </c>
      <c r="N108" s="128">
        <v>270000</v>
      </c>
      <c r="O108" s="128">
        <v>270000</v>
      </c>
      <c r="P108" s="128">
        <v>0</v>
      </c>
      <c r="Q108" s="135">
        <v>44454.841666666667</v>
      </c>
      <c r="R108" s="11"/>
      <c r="S108" s="5" t="str">
        <f t="shared" si="1"/>
        <v>Ca chiều</v>
      </c>
    </row>
    <row r="109" spans="2:19">
      <c r="B109" s="11" t="s">
        <v>21</v>
      </c>
      <c r="C109" s="134">
        <v>44454</v>
      </c>
      <c r="D109" s="11" t="s">
        <v>928</v>
      </c>
      <c r="E109" s="11" t="s">
        <v>929</v>
      </c>
      <c r="F109" s="11" t="s">
        <v>930</v>
      </c>
      <c r="G109" s="128">
        <v>3</v>
      </c>
      <c r="H109" s="128">
        <v>750000</v>
      </c>
      <c r="I109" s="128">
        <v>225000</v>
      </c>
      <c r="J109" s="128">
        <v>525000</v>
      </c>
      <c r="K109" s="128">
        <v>13000</v>
      </c>
      <c r="L109" s="128">
        <v>5000</v>
      </c>
      <c r="M109" s="128">
        <v>0</v>
      </c>
      <c r="N109" s="128">
        <v>525000</v>
      </c>
      <c r="O109" s="128">
        <v>525000</v>
      </c>
      <c r="P109" s="128">
        <v>0</v>
      </c>
      <c r="Q109" s="135">
        <v>44454.883333333331</v>
      </c>
      <c r="R109" s="11" t="s">
        <v>216</v>
      </c>
      <c r="S109" s="5" t="str">
        <f t="shared" si="1"/>
        <v>Ca chiều</v>
      </c>
    </row>
    <row r="110" spans="2:19">
      <c r="B110" s="11" t="s">
        <v>21</v>
      </c>
      <c r="C110" s="134">
        <v>44454</v>
      </c>
      <c r="D110" s="11" t="s">
        <v>931</v>
      </c>
      <c r="E110" s="11" t="s">
        <v>932</v>
      </c>
      <c r="F110" s="11" t="s">
        <v>400</v>
      </c>
      <c r="G110" s="128">
        <v>5</v>
      </c>
      <c r="H110" s="128">
        <v>232000</v>
      </c>
      <c r="I110" s="128">
        <v>62000</v>
      </c>
      <c r="J110" s="128">
        <v>170000</v>
      </c>
      <c r="K110" s="128">
        <v>0</v>
      </c>
      <c r="L110" s="128">
        <v>0</v>
      </c>
      <c r="M110" s="128">
        <v>0</v>
      </c>
      <c r="N110" s="128">
        <v>170000</v>
      </c>
      <c r="O110" s="128">
        <v>170000</v>
      </c>
      <c r="P110" s="128">
        <v>0</v>
      </c>
      <c r="Q110" s="135">
        <v>44454.882638888892</v>
      </c>
      <c r="R110" s="11"/>
      <c r="S110" s="5" t="str">
        <f t="shared" si="1"/>
        <v>Ca chiều</v>
      </c>
    </row>
    <row r="111" spans="2:19">
      <c r="B111" s="11" t="s">
        <v>21</v>
      </c>
      <c r="C111" s="134">
        <v>44453</v>
      </c>
      <c r="D111" s="11" t="s">
        <v>933</v>
      </c>
      <c r="E111" s="11" t="s">
        <v>934</v>
      </c>
      <c r="F111" s="11" t="s">
        <v>935</v>
      </c>
      <c r="G111" s="128">
        <v>1</v>
      </c>
      <c r="H111" s="128">
        <v>390000</v>
      </c>
      <c r="I111" s="128">
        <v>117000</v>
      </c>
      <c r="J111" s="128">
        <v>273000</v>
      </c>
      <c r="K111" s="128">
        <v>0</v>
      </c>
      <c r="L111" s="128"/>
      <c r="M111" s="128">
        <v>0</v>
      </c>
      <c r="N111" s="128">
        <v>0</v>
      </c>
      <c r="O111" s="128">
        <v>0</v>
      </c>
      <c r="P111" s="128">
        <v>273000</v>
      </c>
      <c r="Q111" s="135">
        <v>44453.765972222223</v>
      </c>
      <c r="R111" s="11" t="s">
        <v>216</v>
      </c>
      <c r="S111" s="5" t="str">
        <f t="shared" si="1"/>
        <v>Ca chiều</v>
      </c>
    </row>
    <row r="112" spans="2:19">
      <c r="B112" s="11" t="s">
        <v>21</v>
      </c>
      <c r="C112" s="134">
        <v>44453</v>
      </c>
      <c r="D112" s="11" t="s">
        <v>936</v>
      </c>
      <c r="E112" s="11" t="s">
        <v>398</v>
      </c>
      <c r="F112" s="11" t="s">
        <v>399</v>
      </c>
      <c r="G112" s="128">
        <v>1</v>
      </c>
      <c r="H112" s="128">
        <v>120000</v>
      </c>
      <c r="I112" s="128">
        <v>31000</v>
      </c>
      <c r="J112" s="128">
        <v>89000</v>
      </c>
      <c r="K112" s="128">
        <v>0</v>
      </c>
      <c r="L112" s="128"/>
      <c r="M112" s="128">
        <v>0</v>
      </c>
      <c r="N112" s="128">
        <v>0</v>
      </c>
      <c r="O112" s="128">
        <v>0</v>
      </c>
      <c r="P112" s="128">
        <v>89000</v>
      </c>
      <c r="Q112" s="135">
        <v>44453.805555555555</v>
      </c>
      <c r="R112" s="11" t="s">
        <v>216</v>
      </c>
      <c r="S112" s="5" t="str">
        <f t="shared" si="1"/>
        <v>Ca chiều</v>
      </c>
    </row>
    <row r="113" spans="2:19">
      <c r="B113" s="11" t="s">
        <v>21</v>
      </c>
      <c r="C113" s="134">
        <v>44453</v>
      </c>
      <c r="D113" s="11" t="s">
        <v>937</v>
      </c>
      <c r="E113" s="11" t="s">
        <v>772</v>
      </c>
      <c r="F113" s="11" t="s">
        <v>773</v>
      </c>
      <c r="G113" s="128">
        <v>5</v>
      </c>
      <c r="H113" s="128">
        <v>1245000</v>
      </c>
      <c r="I113" s="128">
        <v>212000</v>
      </c>
      <c r="J113" s="128">
        <v>1033000</v>
      </c>
      <c r="K113" s="128">
        <v>0</v>
      </c>
      <c r="L113" s="128">
        <v>0</v>
      </c>
      <c r="M113" s="128">
        <v>0</v>
      </c>
      <c r="N113" s="128">
        <v>1033000</v>
      </c>
      <c r="O113" s="128">
        <v>1033000</v>
      </c>
      <c r="P113" s="128">
        <v>0</v>
      </c>
      <c r="Q113" s="135">
        <v>44453.34097222222</v>
      </c>
      <c r="R113" s="11"/>
      <c r="S113" s="5" t="str">
        <f t="shared" si="1"/>
        <v>Ca sáng</v>
      </c>
    </row>
    <row r="114" spans="2:19">
      <c r="B114" s="11" t="s">
        <v>21</v>
      </c>
      <c r="C114" s="134">
        <v>44453</v>
      </c>
      <c r="D114" s="11" t="s">
        <v>938</v>
      </c>
      <c r="E114" s="11" t="s">
        <v>405</v>
      </c>
      <c r="F114" s="11" t="s">
        <v>406</v>
      </c>
      <c r="G114" s="128">
        <v>1</v>
      </c>
      <c r="H114" s="128">
        <v>255000</v>
      </c>
      <c r="I114" s="128">
        <v>165000</v>
      </c>
      <c r="J114" s="128">
        <v>90000</v>
      </c>
      <c r="K114" s="128">
        <v>0</v>
      </c>
      <c r="L114" s="128">
        <v>0</v>
      </c>
      <c r="M114" s="128">
        <v>0</v>
      </c>
      <c r="N114" s="128">
        <v>90000</v>
      </c>
      <c r="O114" s="128">
        <v>90000</v>
      </c>
      <c r="P114" s="128">
        <v>0</v>
      </c>
      <c r="Q114" s="135">
        <v>44453.40347222222</v>
      </c>
      <c r="R114" s="11" t="s">
        <v>216</v>
      </c>
      <c r="S114" s="5" t="str">
        <f t="shared" si="1"/>
        <v>Ca sáng</v>
      </c>
    </row>
    <row r="115" spans="2:19">
      <c r="B115" s="11" t="s">
        <v>21</v>
      </c>
      <c r="C115" s="134">
        <v>44453</v>
      </c>
      <c r="D115" s="11" t="s">
        <v>939</v>
      </c>
      <c r="E115" s="11" t="s">
        <v>405</v>
      </c>
      <c r="F115" s="11" t="s">
        <v>406</v>
      </c>
      <c r="G115" s="128">
        <v>1</v>
      </c>
      <c r="H115" s="128">
        <v>255000</v>
      </c>
      <c r="I115" s="128">
        <v>165000</v>
      </c>
      <c r="J115" s="128">
        <v>90000</v>
      </c>
      <c r="K115" s="128">
        <v>0</v>
      </c>
      <c r="L115" s="128">
        <v>0</v>
      </c>
      <c r="M115" s="128">
        <v>0</v>
      </c>
      <c r="N115" s="128">
        <v>90000</v>
      </c>
      <c r="O115" s="128">
        <v>90000</v>
      </c>
      <c r="P115" s="128">
        <v>0</v>
      </c>
      <c r="Q115" s="135">
        <v>44453.425000000003</v>
      </c>
      <c r="R115" s="11" t="s">
        <v>216</v>
      </c>
      <c r="S115" s="5" t="str">
        <f t="shared" si="1"/>
        <v>Ca sáng</v>
      </c>
    </row>
    <row r="116" spans="2:19">
      <c r="B116" s="11" t="s">
        <v>21</v>
      </c>
      <c r="C116" s="134">
        <v>44453</v>
      </c>
      <c r="D116" s="11" t="s">
        <v>940</v>
      </c>
      <c r="E116" s="11" t="s">
        <v>941</v>
      </c>
      <c r="F116" s="11" t="s">
        <v>942</v>
      </c>
      <c r="G116" s="128">
        <v>2</v>
      </c>
      <c r="H116" s="128">
        <v>335000</v>
      </c>
      <c r="I116" s="128">
        <v>94000</v>
      </c>
      <c r="J116" s="128">
        <v>241000</v>
      </c>
      <c r="K116" s="128">
        <v>44000</v>
      </c>
      <c r="L116" s="128">
        <v>2000</v>
      </c>
      <c r="M116" s="128">
        <v>44000</v>
      </c>
      <c r="N116" s="128">
        <v>241000</v>
      </c>
      <c r="O116" s="128">
        <v>241000</v>
      </c>
      <c r="P116" s="128">
        <v>0</v>
      </c>
      <c r="Q116" s="135">
        <v>44453.425000000003</v>
      </c>
      <c r="R116" s="11" t="s">
        <v>216</v>
      </c>
      <c r="S116" s="5" t="str">
        <f t="shared" si="1"/>
        <v>Ca sáng</v>
      </c>
    </row>
    <row r="117" spans="2:19">
      <c r="B117" s="11" t="s">
        <v>21</v>
      </c>
      <c r="C117" s="134">
        <v>44453</v>
      </c>
      <c r="D117" s="11" t="s">
        <v>943</v>
      </c>
      <c r="E117" s="11" t="s">
        <v>941</v>
      </c>
      <c r="F117" s="11" t="s">
        <v>942</v>
      </c>
      <c r="G117" s="128">
        <v>1</v>
      </c>
      <c r="H117" s="128">
        <v>90000</v>
      </c>
      <c r="I117" s="128">
        <v>27000</v>
      </c>
      <c r="J117" s="128">
        <v>63000</v>
      </c>
      <c r="K117" s="128">
        <v>0</v>
      </c>
      <c r="L117" s="128">
        <v>0</v>
      </c>
      <c r="M117" s="128">
        <v>0</v>
      </c>
      <c r="N117" s="128">
        <v>63000</v>
      </c>
      <c r="O117" s="128">
        <v>63000</v>
      </c>
      <c r="P117" s="128">
        <v>0</v>
      </c>
      <c r="Q117" s="135">
        <v>44453.425000000003</v>
      </c>
      <c r="R117" s="11" t="s">
        <v>216</v>
      </c>
      <c r="S117" s="5" t="str">
        <f t="shared" si="1"/>
        <v>Ca sáng</v>
      </c>
    </row>
    <row r="118" spans="2:19">
      <c r="B118" s="11" t="s">
        <v>21</v>
      </c>
      <c r="C118" s="134">
        <v>44453</v>
      </c>
      <c r="D118" s="11" t="s">
        <v>944</v>
      </c>
      <c r="E118" s="11" t="s">
        <v>945</v>
      </c>
      <c r="F118" s="11" t="s">
        <v>946</v>
      </c>
      <c r="G118" s="128">
        <v>1</v>
      </c>
      <c r="H118" s="128">
        <v>450000</v>
      </c>
      <c r="I118" s="128">
        <v>135000</v>
      </c>
      <c r="J118" s="128">
        <v>315000</v>
      </c>
      <c r="K118" s="128">
        <v>0</v>
      </c>
      <c r="L118" s="128">
        <v>0</v>
      </c>
      <c r="M118" s="128">
        <v>0</v>
      </c>
      <c r="N118" s="128">
        <v>315000</v>
      </c>
      <c r="O118" s="128">
        <v>315000</v>
      </c>
      <c r="P118" s="128">
        <v>0</v>
      </c>
      <c r="Q118" s="135">
        <v>44453.654166666667</v>
      </c>
      <c r="R118" s="11"/>
      <c r="S118" s="5" t="str">
        <f t="shared" si="1"/>
        <v>Ca chiều</v>
      </c>
    </row>
    <row r="119" spans="2:19">
      <c r="B119" s="11" t="s">
        <v>21</v>
      </c>
      <c r="C119" s="134">
        <v>44453</v>
      </c>
      <c r="D119" s="11" t="s">
        <v>947</v>
      </c>
      <c r="E119" s="11" t="s">
        <v>948</v>
      </c>
      <c r="F119" s="11" t="s">
        <v>949</v>
      </c>
      <c r="G119" s="128">
        <v>1</v>
      </c>
      <c r="H119" s="128">
        <v>190000</v>
      </c>
      <c r="I119" s="128">
        <v>0</v>
      </c>
      <c r="J119" s="128">
        <v>190000</v>
      </c>
      <c r="K119" s="128">
        <v>0</v>
      </c>
      <c r="L119" s="128">
        <v>0</v>
      </c>
      <c r="M119" s="128">
        <v>0</v>
      </c>
      <c r="N119" s="128">
        <v>190000</v>
      </c>
      <c r="O119" s="128">
        <v>190000</v>
      </c>
      <c r="P119" s="128">
        <v>0</v>
      </c>
      <c r="Q119" s="135">
        <v>44453.695138888892</v>
      </c>
      <c r="R119" s="11" t="s">
        <v>216</v>
      </c>
      <c r="S119" s="5" t="str">
        <f t="shared" si="1"/>
        <v>Ca chiều</v>
      </c>
    </row>
    <row r="120" spans="2:19">
      <c r="B120" s="11" t="s">
        <v>21</v>
      </c>
      <c r="C120" s="134">
        <v>44453</v>
      </c>
      <c r="D120" s="11" t="s">
        <v>950</v>
      </c>
      <c r="E120" s="11" t="s">
        <v>948</v>
      </c>
      <c r="F120" s="11" t="s">
        <v>949</v>
      </c>
      <c r="G120" s="128">
        <v>1</v>
      </c>
      <c r="H120" s="128">
        <v>40000</v>
      </c>
      <c r="I120" s="128">
        <v>0</v>
      </c>
      <c r="J120" s="128">
        <v>40000</v>
      </c>
      <c r="K120" s="128">
        <v>0</v>
      </c>
      <c r="L120" s="128">
        <v>0</v>
      </c>
      <c r="M120" s="128">
        <v>0</v>
      </c>
      <c r="N120" s="128">
        <v>40000</v>
      </c>
      <c r="O120" s="128">
        <v>40000</v>
      </c>
      <c r="P120" s="128">
        <v>0</v>
      </c>
      <c r="Q120" s="135">
        <v>44453.695833333331</v>
      </c>
      <c r="R120" s="11" t="s">
        <v>216</v>
      </c>
      <c r="S120" s="5" t="str">
        <f t="shared" si="1"/>
        <v>Ca chiều</v>
      </c>
    </row>
    <row r="121" spans="2:19">
      <c r="B121" s="11" t="s">
        <v>21</v>
      </c>
      <c r="C121" s="134">
        <v>44453</v>
      </c>
      <c r="D121" s="11" t="s">
        <v>951</v>
      </c>
      <c r="E121" s="11" t="s">
        <v>952</v>
      </c>
      <c r="F121" s="11" t="s">
        <v>953</v>
      </c>
      <c r="G121" s="128">
        <v>1</v>
      </c>
      <c r="H121" s="128">
        <v>80000</v>
      </c>
      <c r="I121" s="128">
        <v>0</v>
      </c>
      <c r="J121" s="128">
        <v>80000</v>
      </c>
      <c r="K121" s="128">
        <v>0</v>
      </c>
      <c r="L121" s="128">
        <v>0</v>
      </c>
      <c r="M121" s="128">
        <v>0</v>
      </c>
      <c r="N121" s="128">
        <v>80000</v>
      </c>
      <c r="O121" s="128">
        <v>80000</v>
      </c>
      <c r="P121" s="128">
        <v>0</v>
      </c>
      <c r="Q121" s="135">
        <v>44453.697222222225</v>
      </c>
      <c r="R121" s="11" t="s">
        <v>216</v>
      </c>
      <c r="S121" s="5" t="str">
        <f t="shared" si="1"/>
        <v>Ca chiều</v>
      </c>
    </row>
    <row r="122" spans="2:19">
      <c r="B122" s="11" t="s">
        <v>21</v>
      </c>
      <c r="C122" s="134">
        <v>44453</v>
      </c>
      <c r="D122" s="11" t="s">
        <v>954</v>
      </c>
      <c r="E122" s="11" t="s">
        <v>955</v>
      </c>
      <c r="F122" s="11" t="s">
        <v>956</v>
      </c>
      <c r="G122" s="128">
        <v>5</v>
      </c>
      <c r="H122" s="128">
        <v>453000</v>
      </c>
      <c r="I122" s="128">
        <v>2000</v>
      </c>
      <c r="J122" s="128">
        <v>451000</v>
      </c>
      <c r="K122" s="128">
        <v>21000</v>
      </c>
      <c r="L122" s="128">
        <v>4000</v>
      </c>
      <c r="M122" s="128">
        <v>0</v>
      </c>
      <c r="N122" s="128">
        <v>451000</v>
      </c>
      <c r="O122" s="128">
        <v>451000</v>
      </c>
      <c r="P122" s="128">
        <v>0</v>
      </c>
      <c r="Q122" s="135">
        <v>44453.737500000003</v>
      </c>
      <c r="R122" s="11" t="s">
        <v>216</v>
      </c>
      <c r="S122" s="5" t="str">
        <f t="shared" si="1"/>
        <v>Ca chiều</v>
      </c>
    </row>
    <row r="123" spans="2:19">
      <c r="B123" s="11" t="s">
        <v>21</v>
      </c>
      <c r="C123" s="134">
        <v>44453</v>
      </c>
      <c r="D123" s="11" t="s">
        <v>957</v>
      </c>
      <c r="E123" s="11" t="s">
        <v>955</v>
      </c>
      <c r="F123" s="11" t="s">
        <v>956</v>
      </c>
      <c r="G123" s="128">
        <v>1</v>
      </c>
      <c r="H123" s="128">
        <v>81000</v>
      </c>
      <c r="I123" s="128">
        <v>0</v>
      </c>
      <c r="J123" s="128">
        <v>81000</v>
      </c>
      <c r="K123" s="128">
        <v>0</v>
      </c>
      <c r="L123" s="128">
        <v>0</v>
      </c>
      <c r="M123" s="128">
        <v>0</v>
      </c>
      <c r="N123" s="128">
        <v>81000</v>
      </c>
      <c r="O123" s="128">
        <v>81000</v>
      </c>
      <c r="P123" s="128">
        <v>0</v>
      </c>
      <c r="Q123" s="135">
        <v>44453.738194444442</v>
      </c>
      <c r="R123" s="11" t="s">
        <v>216</v>
      </c>
      <c r="S123" s="5" t="str">
        <f t="shared" si="1"/>
        <v>Ca chiều</v>
      </c>
    </row>
    <row r="124" spans="2:19">
      <c r="B124" s="11" t="s">
        <v>21</v>
      </c>
      <c r="C124" s="134">
        <v>44453</v>
      </c>
      <c r="D124" s="11" t="s">
        <v>958</v>
      </c>
      <c r="E124" s="11" t="s">
        <v>398</v>
      </c>
      <c r="F124" s="11" t="s">
        <v>399</v>
      </c>
      <c r="G124" s="128">
        <v>3</v>
      </c>
      <c r="H124" s="128">
        <v>281000</v>
      </c>
      <c r="I124" s="128">
        <v>62000</v>
      </c>
      <c r="J124" s="128">
        <v>219000</v>
      </c>
      <c r="K124" s="128">
        <v>0</v>
      </c>
      <c r="L124" s="128">
        <v>0</v>
      </c>
      <c r="M124" s="128">
        <v>0</v>
      </c>
      <c r="N124" s="128">
        <v>219000</v>
      </c>
      <c r="O124" s="128">
        <v>219000</v>
      </c>
      <c r="P124" s="128">
        <v>0</v>
      </c>
      <c r="Q124" s="135">
        <v>44453.737500000003</v>
      </c>
      <c r="R124" s="11" t="s">
        <v>216</v>
      </c>
      <c r="S124" s="5" t="str">
        <f t="shared" si="1"/>
        <v>Ca chiều</v>
      </c>
    </row>
    <row r="125" spans="2:19">
      <c r="B125" s="11" t="s">
        <v>21</v>
      </c>
      <c r="C125" s="134">
        <v>44453</v>
      </c>
      <c r="D125" s="11" t="s">
        <v>959</v>
      </c>
      <c r="E125" s="11" t="s">
        <v>960</v>
      </c>
      <c r="F125" s="11" t="s">
        <v>961</v>
      </c>
      <c r="G125" s="128">
        <v>2</v>
      </c>
      <c r="H125" s="128">
        <v>150000</v>
      </c>
      <c r="I125" s="128">
        <v>18000</v>
      </c>
      <c r="J125" s="128">
        <v>132000</v>
      </c>
      <c r="K125" s="128">
        <v>0</v>
      </c>
      <c r="L125" s="128">
        <v>0</v>
      </c>
      <c r="M125" s="128">
        <v>0</v>
      </c>
      <c r="N125" s="128">
        <v>132000</v>
      </c>
      <c r="O125" s="128">
        <v>132000</v>
      </c>
      <c r="P125" s="128">
        <v>0</v>
      </c>
      <c r="Q125" s="135">
        <v>44453.737500000003</v>
      </c>
      <c r="R125" s="11"/>
      <c r="S125" s="5" t="str">
        <f t="shared" si="1"/>
        <v>Ca chiều</v>
      </c>
    </row>
    <row r="126" spans="2:19">
      <c r="B126" s="11" t="s">
        <v>21</v>
      </c>
      <c r="C126" s="134">
        <v>44453</v>
      </c>
      <c r="D126" s="11" t="s">
        <v>962</v>
      </c>
      <c r="E126" s="11" t="s">
        <v>963</v>
      </c>
      <c r="F126" s="11" t="s">
        <v>379</v>
      </c>
      <c r="G126" s="128">
        <v>4</v>
      </c>
      <c r="H126" s="128">
        <v>800000</v>
      </c>
      <c r="I126" s="128">
        <v>282000</v>
      </c>
      <c r="J126" s="128">
        <v>518000</v>
      </c>
      <c r="K126" s="128">
        <v>9000</v>
      </c>
      <c r="L126" s="128">
        <v>5000</v>
      </c>
      <c r="M126" s="128">
        <v>0</v>
      </c>
      <c r="N126" s="128">
        <v>518000</v>
      </c>
      <c r="O126" s="128">
        <v>518000</v>
      </c>
      <c r="P126" s="128">
        <v>0</v>
      </c>
      <c r="Q126" s="135">
        <v>44453.758333333331</v>
      </c>
      <c r="R126" s="11" t="s">
        <v>216</v>
      </c>
      <c r="S126" s="5" t="str">
        <f t="shared" si="1"/>
        <v>Ca chiều</v>
      </c>
    </row>
    <row r="127" spans="2:19">
      <c r="B127" s="11" t="s">
        <v>21</v>
      </c>
      <c r="C127" s="134">
        <v>44453</v>
      </c>
      <c r="D127" s="11" t="s">
        <v>964</v>
      </c>
      <c r="E127" s="11" t="s">
        <v>307</v>
      </c>
      <c r="F127" s="11" t="s">
        <v>308</v>
      </c>
      <c r="G127" s="128">
        <v>2</v>
      </c>
      <c r="H127" s="128">
        <v>690000</v>
      </c>
      <c r="I127" s="128">
        <v>49000</v>
      </c>
      <c r="J127" s="128">
        <v>641000</v>
      </c>
      <c r="K127" s="128">
        <v>49000</v>
      </c>
      <c r="L127" s="128">
        <v>6000</v>
      </c>
      <c r="M127" s="128">
        <v>49000</v>
      </c>
      <c r="N127" s="128">
        <v>641000</v>
      </c>
      <c r="O127" s="128">
        <v>641000</v>
      </c>
      <c r="P127" s="128">
        <v>0</v>
      </c>
      <c r="Q127" s="135">
        <v>44453.779166666667</v>
      </c>
      <c r="R127" s="11" t="s">
        <v>216</v>
      </c>
      <c r="S127" s="5" t="str">
        <f t="shared" si="1"/>
        <v>Ca chiều</v>
      </c>
    </row>
    <row r="128" spans="2:19">
      <c r="B128" s="11" t="s">
        <v>21</v>
      </c>
      <c r="C128" s="134">
        <v>44453</v>
      </c>
      <c r="D128" s="11" t="s">
        <v>965</v>
      </c>
      <c r="E128" s="11" t="s">
        <v>966</v>
      </c>
      <c r="F128" s="11" t="s">
        <v>967</v>
      </c>
      <c r="G128" s="128">
        <v>2</v>
      </c>
      <c r="H128" s="128">
        <v>207000</v>
      </c>
      <c r="I128" s="128">
        <v>0</v>
      </c>
      <c r="J128" s="128">
        <v>207000</v>
      </c>
      <c r="K128" s="128">
        <v>0</v>
      </c>
      <c r="L128" s="128">
        <v>0</v>
      </c>
      <c r="M128" s="128">
        <v>0</v>
      </c>
      <c r="N128" s="128">
        <v>207000</v>
      </c>
      <c r="O128" s="128">
        <v>207000</v>
      </c>
      <c r="P128" s="128">
        <v>0</v>
      </c>
      <c r="Q128" s="135">
        <v>44453.799305555556</v>
      </c>
      <c r="R128" s="11"/>
      <c r="S128" s="5" t="str">
        <f t="shared" si="1"/>
        <v>Ca chiều</v>
      </c>
    </row>
    <row r="129" spans="2:19">
      <c r="B129" s="11" t="s">
        <v>21</v>
      </c>
      <c r="C129" s="134">
        <v>44453</v>
      </c>
      <c r="D129" s="11" t="s">
        <v>968</v>
      </c>
      <c r="E129" s="11" t="s">
        <v>969</v>
      </c>
      <c r="F129" s="11" t="s">
        <v>970</v>
      </c>
      <c r="G129" s="128">
        <v>1</v>
      </c>
      <c r="H129" s="128">
        <v>60000</v>
      </c>
      <c r="I129" s="128">
        <v>0</v>
      </c>
      <c r="J129" s="128">
        <v>60000</v>
      </c>
      <c r="K129" s="128">
        <v>0</v>
      </c>
      <c r="L129" s="128">
        <v>0</v>
      </c>
      <c r="M129" s="128">
        <v>0</v>
      </c>
      <c r="N129" s="128">
        <v>60000</v>
      </c>
      <c r="O129" s="128">
        <v>60000</v>
      </c>
      <c r="P129" s="128">
        <v>0</v>
      </c>
      <c r="Q129" s="135">
        <v>44453.821527777778</v>
      </c>
      <c r="R129" s="11"/>
      <c r="S129" s="5" t="str">
        <f t="shared" si="1"/>
        <v>Ca chiều</v>
      </c>
    </row>
    <row r="130" spans="2:19">
      <c r="B130" s="11" t="s">
        <v>21</v>
      </c>
      <c r="C130" s="134">
        <v>44453</v>
      </c>
      <c r="D130" s="11" t="s">
        <v>971</v>
      </c>
      <c r="E130" s="11" t="s">
        <v>972</v>
      </c>
      <c r="F130" s="11" t="s">
        <v>973</v>
      </c>
      <c r="G130" s="128">
        <v>2</v>
      </c>
      <c r="H130" s="128">
        <v>492000</v>
      </c>
      <c r="I130" s="128">
        <v>2000</v>
      </c>
      <c r="J130" s="128">
        <v>490000</v>
      </c>
      <c r="K130" s="128">
        <v>0</v>
      </c>
      <c r="L130" s="128">
        <v>0</v>
      </c>
      <c r="M130" s="128">
        <v>0</v>
      </c>
      <c r="N130" s="128">
        <v>490000</v>
      </c>
      <c r="O130" s="128">
        <v>490000</v>
      </c>
      <c r="P130" s="128">
        <v>0</v>
      </c>
      <c r="Q130" s="135">
        <v>44453.820833333331</v>
      </c>
      <c r="R130" s="11"/>
      <c r="S130" s="5" t="str">
        <f t="shared" si="1"/>
        <v>Ca chiều</v>
      </c>
    </row>
    <row r="131" spans="2:19">
      <c r="B131" s="11" t="s">
        <v>21</v>
      </c>
      <c r="C131" s="134">
        <v>44453</v>
      </c>
      <c r="D131" s="11" t="s">
        <v>974</v>
      </c>
      <c r="E131" s="11" t="s">
        <v>398</v>
      </c>
      <c r="F131" s="11" t="s">
        <v>399</v>
      </c>
      <c r="G131" s="128">
        <v>1</v>
      </c>
      <c r="H131" s="128">
        <v>120000</v>
      </c>
      <c r="I131" s="128">
        <v>31000</v>
      </c>
      <c r="J131" s="128">
        <v>89000</v>
      </c>
      <c r="K131" s="128">
        <v>0</v>
      </c>
      <c r="L131" s="128">
        <v>0</v>
      </c>
      <c r="M131" s="128">
        <v>0</v>
      </c>
      <c r="N131" s="128">
        <v>0</v>
      </c>
      <c r="O131" s="128">
        <v>0</v>
      </c>
      <c r="P131" s="128">
        <v>0</v>
      </c>
      <c r="Q131" s="135">
        <v>44453.820833333331</v>
      </c>
      <c r="R131" s="11" t="s">
        <v>216</v>
      </c>
      <c r="S131" s="5" t="str">
        <f t="shared" si="1"/>
        <v>Ca chiều</v>
      </c>
    </row>
    <row r="132" spans="2:19">
      <c r="B132" s="11" t="s">
        <v>21</v>
      </c>
      <c r="C132" s="134">
        <v>44453</v>
      </c>
      <c r="D132" s="11" t="s">
        <v>975</v>
      </c>
      <c r="E132" s="11" t="s">
        <v>782</v>
      </c>
      <c r="F132" s="11" t="s">
        <v>783</v>
      </c>
      <c r="G132" s="128">
        <v>4</v>
      </c>
      <c r="H132" s="128">
        <v>872000</v>
      </c>
      <c r="I132" s="128">
        <v>359000</v>
      </c>
      <c r="J132" s="128">
        <v>513000</v>
      </c>
      <c r="K132" s="128">
        <v>0</v>
      </c>
      <c r="L132" s="128">
        <v>5000</v>
      </c>
      <c r="M132" s="128">
        <v>0</v>
      </c>
      <c r="N132" s="128">
        <v>513000</v>
      </c>
      <c r="O132" s="128">
        <v>513000</v>
      </c>
      <c r="P132" s="128">
        <v>0</v>
      </c>
      <c r="Q132" s="135">
        <v>44453.821527777778</v>
      </c>
      <c r="R132" s="11" t="s">
        <v>216</v>
      </c>
      <c r="S132" s="5" t="str">
        <f t="shared" si="1"/>
        <v>Ca chiều</v>
      </c>
    </row>
    <row r="133" spans="2:19">
      <c r="B133" s="11" t="s">
        <v>21</v>
      </c>
      <c r="C133" s="134">
        <v>44453</v>
      </c>
      <c r="D133" s="11" t="s">
        <v>976</v>
      </c>
      <c r="E133" s="11" t="s">
        <v>977</v>
      </c>
      <c r="F133" s="11" t="s">
        <v>978</v>
      </c>
      <c r="G133" s="128">
        <v>4</v>
      </c>
      <c r="H133" s="128">
        <v>96000</v>
      </c>
      <c r="I133" s="128">
        <v>0</v>
      </c>
      <c r="J133" s="128">
        <v>96000</v>
      </c>
      <c r="K133" s="128">
        <v>0</v>
      </c>
      <c r="L133" s="128">
        <v>0</v>
      </c>
      <c r="M133" s="128">
        <v>0</v>
      </c>
      <c r="N133" s="128">
        <v>96000</v>
      </c>
      <c r="O133" s="128">
        <v>96000</v>
      </c>
      <c r="P133" s="128">
        <v>0</v>
      </c>
      <c r="Q133" s="135">
        <v>44453.841666666667</v>
      </c>
      <c r="R133" s="11"/>
      <c r="S133" s="5" t="str">
        <f t="shared" si="1"/>
        <v>Ca chiều</v>
      </c>
    </row>
    <row r="134" spans="2:19">
      <c r="B134" s="11" t="s">
        <v>21</v>
      </c>
      <c r="C134" s="134">
        <v>44453</v>
      </c>
      <c r="D134" s="11" t="s">
        <v>979</v>
      </c>
      <c r="E134" s="11" t="s">
        <v>980</v>
      </c>
      <c r="F134" s="11" t="s">
        <v>981</v>
      </c>
      <c r="G134" s="128">
        <v>4</v>
      </c>
      <c r="H134" s="128">
        <v>992000</v>
      </c>
      <c r="I134" s="128">
        <v>407000</v>
      </c>
      <c r="J134" s="128">
        <v>585000</v>
      </c>
      <c r="K134" s="128">
        <v>0</v>
      </c>
      <c r="L134" s="128">
        <v>0</v>
      </c>
      <c r="M134" s="128">
        <v>0</v>
      </c>
      <c r="N134" s="128">
        <v>585000</v>
      </c>
      <c r="O134" s="128">
        <v>585000</v>
      </c>
      <c r="P134" s="128">
        <v>0</v>
      </c>
      <c r="Q134" s="135">
        <v>44453.904166666667</v>
      </c>
      <c r="R134" s="11"/>
      <c r="S134" s="5" t="str">
        <f t="shared" si="1"/>
        <v>Ca chiều</v>
      </c>
    </row>
    <row r="135" spans="2:19">
      <c r="B135" s="11" t="s">
        <v>21</v>
      </c>
      <c r="C135" s="134">
        <v>44453</v>
      </c>
      <c r="D135" s="11" t="s">
        <v>982</v>
      </c>
      <c r="E135" s="11" t="s">
        <v>387</v>
      </c>
      <c r="F135" s="11" t="s">
        <v>983</v>
      </c>
      <c r="G135" s="128">
        <v>1</v>
      </c>
      <c r="H135" s="128">
        <v>25000</v>
      </c>
      <c r="I135" s="128">
        <v>0</v>
      </c>
      <c r="J135" s="128">
        <v>25000</v>
      </c>
      <c r="K135" s="128">
        <v>0</v>
      </c>
      <c r="L135" s="128">
        <v>0</v>
      </c>
      <c r="M135" s="128">
        <v>0</v>
      </c>
      <c r="N135" s="128">
        <v>25000</v>
      </c>
      <c r="O135" s="128">
        <v>25000</v>
      </c>
      <c r="P135" s="128">
        <v>0</v>
      </c>
      <c r="Q135" s="135">
        <v>44453.904166666667</v>
      </c>
      <c r="R135" s="11"/>
      <c r="S135" s="5" t="str">
        <f t="shared" si="1"/>
        <v>Ca chiều</v>
      </c>
    </row>
    <row r="136" spans="2:19">
      <c r="B136" s="11" t="s">
        <v>21</v>
      </c>
      <c r="C136" s="134">
        <v>44452</v>
      </c>
      <c r="D136" s="11" t="s">
        <v>984</v>
      </c>
      <c r="E136" s="11" t="s">
        <v>387</v>
      </c>
      <c r="F136" s="11" t="s">
        <v>983</v>
      </c>
      <c r="G136" s="128">
        <v>1</v>
      </c>
      <c r="H136" s="128">
        <v>17000</v>
      </c>
      <c r="I136" s="128">
        <v>0</v>
      </c>
      <c r="J136" s="128">
        <v>17000</v>
      </c>
      <c r="K136" s="128">
        <v>0</v>
      </c>
      <c r="L136" s="128">
        <v>0</v>
      </c>
      <c r="M136" s="128">
        <v>0</v>
      </c>
      <c r="N136" s="128">
        <v>17000</v>
      </c>
      <c r="O136" s="128">
        <v>17000</v>
      </c>
      <c r="P136" s="128">
        <v>0</v>
      </c>
      <c r="Q136" s="135">
        <v>44452.361805555556</v>
      </c>
      <c r="R136" s="11"/>
      <c r="S136" s="5" t="str">
        <f t="shared" ref="S136:S199" si="2">IF(TIME(HOUR(Q136),MINUTE(Q136),SECOND(Q136))&gt;$T$6,"Ca chiều","Ca sáng")</f>
        <v>Ca sáng</v>
      </c>
    </row>
    <row r="137" spans="2:19">
      <c r="B137" s="11" t="s">
        <v>21</v>
      </c>
      <c r="C137" s="134">
        <v>44452</v>
      </c>
      <c r="D137" s="11" t="s">
        <v>985</v>
      </c>
      <c r="E137" s="11" t="s">
        <v>934</v>
      </c>
      <c r="F137" s="11" t="s">
        <v>935</v>
      </c>
      <c r="G137" s="128">
        <v>5</v>
      </c>
      <c r="H137" s="128">
        <v>264000</v>
      </c>
      <c r="I137" s="128">
        <v>0</v>
      </c>
      <c r="J137" s="128">
        <v>264000</v>
      </c>
      <c r="K137" s="128">
        <v>7000</v>
      </c>
      <c r="L137" s="128">
        <v>2000</v>
      </c>
      <c r="M137" s="128">
        <v>0</v>
      </c>
      <c r="N137" s="128">
        <v>264000</v>
      </c>
      <c r="O137" s="128">
        <v>264000</v>
      </c>
      <c r="P137" s="128">
        <v>0</v>
      </c>
      <c r="Q137" s="135">
        <v>44452.445833333331</v>
      </c>
      <c r="R137" s="11" t="s">
        <v>216</v>
      </c>
      <c r="S137" s="5" t="str">
        <f t="shared" si="2"/>
        <v>Ca sáng</v>
      </c>
    </row>
    <row r="138" spans="2:19">
      <c r="B138" s="11" t="s">
        <v>21</v>
      </c>
      <c r="C138" s="134">
        <v>44452</v>
      </c>
      <c r="D138" s="11" t="s">
        <v>986</v>
      </c>
      <c r="E138" s="11" t="s">
        <v>987</v>
      </c>
      <c r="F138" s="11" t="s">
        <v>988</v>
      </c>
      <c r="G138" s="128">
        <v>2</v>
      </c>
      <c r="H138" s="128">
        <v>510000</v>
      </c>
      <c r="I138" s="128">
        <v>195000</v>
      </c>
      <c r="J138" s="128">
        <v>315000</v>
      </c>
      <c r="K138" s="128">
        <v>0</v>
      </c>
      <c r="L138" s="128">
        <v>3000</v>
      </c>
      <c r="M138" s="128">
        <v>0</v>
      </c>
      <c r="N138" s="128">
        <v>315000</v>
      </c>
      <c r="O138" s="128">
        <v>315000</v>
      </c>
      <c r="P138" s="128">
        <v>0</v>
      </c>
      <c r="Q138" s="135">
        <v>44452.446527777778</v>
      </c>
      <c r="R138" s="11" t="s">
        <v>216</v>
      </c>
      <c r="S138" s="5" t="str">
        <f t="shared" si="2"/>
        <v>Ca sáng</v>
      </c>
    </row>
    <row r="139" spans="2:19">
      <c r="B139" s="11" t="s">
        <v>21</v>
      </c>
      <c r="C139" s="134">
        <v>44452</v>
      </c>
      <c r="D139" s="11" t="s">
        <v>989</v>
      </c>
      <c r="E139" s="11" t="s">
        <v>934</v>
      </c>
      <c r="F139" s="11" t="s">
        <v>935</v>
      </c>
      <c r="G139" s="128">
        <v>1</v>
      </c>
      <c r="H139" s="128">
        <v>30000</v>
      </c>
      <c r="I139" s="128">
        <v>0</v>
      </c>
      <c r="J139" s="128">
        <v>30000</v>
      </c>
      <c r="K139" s="128">
        <v>0</v>
      </c>
      <c r="L139" s="128">
        <v>0</v>
      </c>
      <c r="M139" s="128">
        <v>0</v>
      </c>
      <c r="N139" s="128">
        <v>30000</v>
      </c>
      <c r="O139" s="128">
        <v>30000</v>
      </c>
      <c r="P139" s="128">
        <v>0</v>
      </c>
      <c r="Q139" s="135">
        <v>44452.466666666667</v>
      </c>
      <c r="R139" s="11" t="s">
        <v>216</v>
      </c>
      <c r="S139" s="5" t="str">
        <f t="shared" si="2"/>
        <v>Ca sáng</v>
      </c>
    </row>
    <row r="140" spans="2:19">
      <c r="B140" s="11" t="s">
        <v>21</v>
      </c>
      <c r="C140" s="134">
        <v>44452</v>
      </c>
      <c r="D140" s="11" t="s">
        <v>990</v>
      </c>
      <c r="E140" s="11" t="s">
        <v>991</v>
      </c>
      <c r="F140" s="11" t="s">
        <v>992</v>
      </c>
      <c r="G140" s="128">
        <v>2</v>
      </c>
      <c r="H140" s="128">
        <v>500000</v>
      </c>
      <c r="I140" s="128">
        <v>250000</v>
      </c>
      <c r="J140" s="128">
        <v>250000</v>
      </c>
      <c r="K140" s="128">
        <v>0</v>
      </c>
      <c r="L140" s="128">
        <v>2000</v>
      </c>
      <c r="M140" s="128">
        <v>0</v>
      </c>
      <c r="N140" s="128">
        <v>250000</v>
      </c>
      <c r="O140" s="128">
        <v>250000</v>
      </c>
      <c r="P140" s="128">
        <v>0</v>
      </c>
      <c r="Q140" s="135">
        <v>44452.487500000003</v>
      </c>
      <c r="R140" s="11" t="s">
        <v>216</v>
      </c>
      <c r="S140" s="5" t="str">
        <f t="shared" si="2"/>
        <v>Ca sáng</v>
      </c>
    </row>
    <row r="141" spans="2:19">
      <c r="B141" s="11" t="s">
        <v>21</v>
      </c>
      <c r="C141" s="134">
        <v>44452</v>
      </c>
      <c r="D141" s="11" t="s">
        <v>993</v>
      </c>
      <c r="E141" s="11" t="s">
        <v>994</v>
      </c>
      <c r="F141" s="11" t="s">
        <v>995</v>
      </c>
      <c r="G141" s="128">
        <v>3</v>
      </c>
      <c r="H141" s="128">
        <v>77000</v>
      </c>
      <c r="I141" s="128">
        <v>0</v>
      </c>
      <c r="J141" s="128">
        <v>77000</v>
      </c>
      <c r="K141" s="128">
        <v>0</v>
      </c>
      <c r="L141" s="128">
        <v>0</v>
      </c>
      <c r="M141" s="128">
        <v>0</v>
      </c>
      <c r="N141" s="128">
        <v>77000</v>
      </c>
      <c r="O141" s="128">
        <v>77000</v>
      </c>
      <c r="P141" s="128">
        <v>0</v>
      </c>
      <c r="Q141" s="135">
        <v>44452.633333333331</v>
      </c>
      <c r="R141" s="11" t="s">
        <v>216</v>
      </c>
      <c r="S141" s="5" t="str">
        <f t="shared" si="2"/>
        <v>Ca chiều</v>
      </c>
    </row>
    <row r="142" spans="2:19">
      <c r="B142" s="11" t="s">
        <v>21</v>
      </c>
      <c r="C142" s="134">
        <v>44452</v>
      </c>
      <c r="D142" s="11" t="s">
        <v>996</v>
      </c>
      <c r="E142" s="11" t="s">
        <v>997</v>
      </c>
      <c r="F142" s="11" t="s">
        <v>998</v>
      </c>
      <c r="G142" s="128">
        <v>6</v>
      </c>
      <c r="H142" s="128">
        <v>385000</v>
      </c>
      <c r="I142" s="128">
        <v>90000</v>
      </c>
      <c r="J142" s="128">
        <v>295000</v>
      </c>
      <c r="K142" s="128">
        <v>0</v>
      </c>
      <c r="L142" s="128">
        <v>0</v>
      </c>
      <c r="M142" s="128">
        <v>0</v>
      </c>
      <c r="N142" s="128">
        <v>295000</v>
      </c>
      <c r="O142" s="128">
        <v>295000</v>
      </c>
      <c r="P142" s="128">
        <v>0</v>
      </c>
      <c r="Q142" s="135">
        <v>44452.675694444442</v>
      </c>
      <c r="R142" s="11"/>
      <c r="S142" s="5" t="str">
        <f t="shared" si="2"/>
        <v>Ca chiều</v>
      </c>
    </row>
    <row r="143" spans="2:19">
      <c r="B143" s="11" t="s">
        <v>21</v>
      </c>
      <c r="C143" s="134">
        <v>44452</v>
      </c>
      <c r="D143" s="11" t="s">
        <v>999</v>
      </c>
      <c r="E143" s="11" t="s">
        <v>1000</v>
      </c>
      <c r="F143" s="11" t="s">
        <v>1001</v>
      </c>
      <c r="G143" s="128">
        <v>1</v>
      </c>
      <c r="H143" s="128">
        <v>150000</v>
      </c>
      <c r="I143" s="128">
        <v>75000</v>
      </c>
      <c r="J143" s="128">
        <v>75000</v>
      </c>
      <c r="K143" s="128">
        <v>0</v>
      </c>
      <c r="L143" s="128">
        <v>0</v>
      </c>
      <c r="M143" s="128">
        <v>0</v>
      </c>
      <c r="N143" s="128">
        <v>75000</v>
      </c>
      <c r="O143" s="128">
        <v>75000</v>
      </c>
      <c r="P143" s="128">
        <v>0</v>
      </c>
      <c r="Q143" s="135">
        <v>44452.674305555556</v>
      </c>
      <c r="R143" s="11"/>
      <c r="S143" s="5" t="str">
        <f t="shared" si="2"/>
        <v>Ca chiều</v>
      </c>
    </row>
    <row r="144" spans="2:19">
      <c r="B144" s="11" t="s">
        <v>21</v>
      </c>
      <c r="C144" s="134">
        <v>44452</v>
      </c>
      <c r="D144" s="11" t="s">
        <v>1002</v>
      </c>
      <c r="E144" s="11" t="s">
        <v>1003</v>
      </c>
      <c r="F144" s="11" t="s">
        <v>1004</v>
      </c>
      <c r="G144" s="128">
        <v>3</v>
      </c>
      <c r="H144" s="128">
        <v>570000</v>
      </c>
      <c r="I144" s="128">
        <v>250000</v>
      </c>
      <c r="J144" s="128">
        <v>320000</v>
      </c>
      <c r="K144" s="128">
        <v>0</v>
      </c>
      <c r="L144" s="128">
        <v>0</v>
      </c>
      <c r="M144" s="128">
        <v>0</v>
      </c>
      <c r="N144" s="128">
        <v>320000</v>
      </c>
      <c r="O144" s="128">
        <v>320000</v>
      </c>
      <c r="P144" s="128">
        <v>0</v>
      </c>
      <c r="Q144" s="135">
        <v>44452.674305555556</v>
      </c>
      <c r="R144" s="11"/>
      <c r="S144" s="5" t="str">
        <f t="shared" si="2"/>
        <v>Ca chiều</v>
      </c>
    </row>
    <row r="145" spans="2:19">
      <c r="B145" s="11" t="s">
        <v>21</v>
      </c>
      <c r="C145" s="134">
        <v>44452</v>
      </c>
      <c r="D145" s="11" t="s">
        <v>1005</v>
      </c>
      <c r="E145" s="11" t="s">
        <v>1006</v>
      </c>
      <c r="F145" s="11" t="s">
        <v>1007</v>
      </c>
      <c r="G145" s="128">
        <v>6</v>
      </c>
      <c r="H145" s="128">
        <v>150000</v>
      </c>
      <c r="I145" s="128">
        <v>0</v>
      </c>
      <c r="J145" s="128">
        <v>150000</v>
      </c>
      <c r="K145" s="128">
        <v>0</v>
      </c>
      <c r="L145" s="128">
        <v>0</v>
      </c>
      <c r="M145" s="128">
        <v>0</v>
      </c>
      <c r="N145" s="128">
        <v>150000</v>
      </c>
      <c r="O145" s="128">
        <v>150000</v>
      </c>
      <c r="P145" s="128">
        <v>0</v>
      </c>
      <c r="Q145" s="135">
        <v>44452.695138888892</v>
      </c>
      <c r="R145" s="11"/>
      <c r="S145" s="5" t="str">
        <f t="shared" si="2"/>
        <v>Ca chiều</v>
      </c>
    </row>
    <row r="146" spans="2:19">
      <c r="B146" s="11" t="s">
        <v>21</v>
      </c>
      <c r="C146" s="134">
        <v>44452</v>
      </c>
      <c r="D146" s="11" t="s">
        <v>1008</v>
      </c>
      <c r="E146" s="11" t="s">
        <v>1009</v>
      </c>
      <c r="F146" s="11" t="s">
        <v>767</v>
      </c>
      <c r="G146" s="128">
        <v>5</v>
      </c>
      <c r="H146" s="128">
        <v>1770000</v>
      </c>
      <c r="I146" s="128">
        <v>680000</v>
      </c>
      <c r="J146" s="128">
        <v>1090000</v>
      </c>
      <c r="K146" s="128">
        <v>0</v>
      </c>
      <c r="L146" s="128">
        <v>10000</v>
      </c>
      <c r="M146" s="128">
        <v>0</v>
      </c>
      <c r="N146" s="128">
        <v>1090000</v>
      </c>
      <c r="O146" s="128">
        <v>1090000</v>
      </c>
      <c r="P146" s="128">
        <v>0</v>
      </c>
      <c r="Q146" s="135">
        <v>44452.717361111114</v>
      </c>
      <c r="R146" s="11" t="s">
        <v>216</v>
      </c>
      <c r="S146" s="5" t="str">
        <f t="shared" si="2"/>
        <v>Ca chiều</v>
      </c>
    </row>
    <row r="147" spans="2:19">
      <c r="B147" s="11" t="s">
        <v>21</v>
      </c>
      <c r="C147" s="134">
        <v>44452</v>
      </c>
      <c r="D147" s="11" t="s">
        <v>1010</v>
      </c>
      <c r="E147" s="11" t="s">
        <v>1011</v>
      </c>
      <c r="F147" s="11" t="s">
        <v>397</v>
      </c>
      <c r="G147" s="128">
        <v>1</v>
      </c>
      <c r="H147" s="128">
        <v>85000</v>
      </c>
      <c r="I147" s="128">
        <v>73000</v>
      </c>
      <c r="J147" s="128">
        <v>12000</v>
      </c>
      <c r="K147" s="128">
        <v>73000</v>
      </c>
      <c r="L147" s="128">
        <v>0</v>
      </c>
      <c r="M147" s="128">
        <v>73000</v>
      </c>
      <c r="N147" s="128">
        <v>12000</v>
      </c>
      <c r="O147" s="128">
        <v>12000</v>
      </c>
      <c r="P147" s="128">
        <v>0</v>
      </c>
      <c r="Q147" s="135">
        <v>44452.717361111114</v>
      </c>
      <c r="R147" s="11" t="s">
        <v>216</v>
      </c>
      <c r="S147" s="5" t="str">
        <f t="shared" si="2"/>
        <v>Ca chiều</v>
      </c>
    </row>
    <row r="148" spans="2:19">
      <c r="B148" s="11" t="s">
        <v>21</v>
      </c>
      <c r="C148" s="134">
        <v>44452</v>
      </c>
      <c r="D148" s="11" t="s">
        <v>1012</v>
      </c>
      <c r="E148" s="11" t="s">
        <v>1013</v>
      </c>
      <c r="F148" s="11" t="s">
        <v>1014</v>
      </c>
      <c r="G148" s="128">
        <v>2</v>
      </c>
      <c r="H148" s="128">
        <v>500000</v>
      </c>
      <c r="I148" s="128">
        <v>150000</v>
      </c>
      <c r="J148" s="128">
        <v>350000</v>
      </c>
      <c r="K148" s="128">
        <v>0</v>
      </c>
      <c r="L148" s="128">
        <v>0</v>
      </c>
      <c r="M148" s="128">
        <v>0</v>
      </c>
      <c r="N148" s="128">
        <v>350000</v>
      </c>
      <c r="O148" s="128">
        <v>350000</v>
      </c>
      <c r="P148" s="128">
        <v>0</v>
      </c>
      <c r="Q148" s="135">
        <v>44452.738194444442</v>
      </c>
      <c r="R148" s="11"/>
      <c r="S148" s="5" t="str">
        <f t="shared" si="2"/>
        <v>Ca chiều</v>
      </c>
    </row>
    <row r="149" spans="2:19">
      <c r="B149" s="11" t="s">
        <v>21</v>
      </c>
      <c r="C149" s="134">
        <v>44452</v>
      </c>
      <c r="D149" s="11" t="s">
        <v>1015</v>
      </c>
      <c r="E149" s="11" t="s">
        <v>1016</v>
      </c>
      <c r="F149" s="11" t="s">
        <v>1017</v>
      </c>
      <c r="G149" s="128">
        <v>9</v>
      </c>
      <c r="H149" s="128">
        <v>2730000</v>
      </c>
      <c r="I149" s="128">
        <v>907000</v>
      </c>
      <c r="J149" s="128">
        <v>1823000</v>
      </c>
      <c r="K149" s="128">
        <v>0</v>
      </c>
      <c r="L149" s="128">
        <v>0</v>
      </c>
      <c r="M149" s="128">
        <v>0</v>
      </c>
      <c r="N149" s="128">
        <v>1823000</v>
      </c>
      <c r="O149" s="128">
        <v>1823000</v>
      </c>
      <c r="P149" s="128">
        <v>0</v>
      </c>
      <c r="Q149" s="135">
        <v>44452.737500000003</v>
      </c>
      <c r="R149" s="11"/>
      <c r="S149" s="5" t="str">
        <f t="shared" si="2"/>
        <v>Ca chiều</v>
      </c>
    </row>
    <row r="150" spans="2:19">
      <c r="B150" s="11" t="s">
        <v>21</v>
      </c>
      <c r="C150" s="134">
        <v>44452</v>
      </c>
      <c r="D150" s="11" t="s">
        <v>1018</v>
      </c>
      <c r="E150" s="11" t="s">
        <v>1019</v>
      </c>
      <c r="F150" s="11" t="s">
        <v>1020</v>
      </c>
      <c r="G150" s="128">
        <v>5</v>
      </c>
      <c r="H150" s="128">
        <v>847000</v>
      </c>
      <c r="I150" s="128">
        <v>152000</v>
      </c>
      <c r="J150" s="128">
        <v>695000</v>
      </c>
      <c r="K150" s="128">
        <v>0</v>
      </c>
      <c r="L150" s="128">
        <v>6000</v>
      </c>
      <c r="M150" s="128">
        <v>0</v>
      </c>
      <c r="N150" s="128">
        <v>695000</v>
      </c>
      <c r="O150" s="128">
        <v>695000</v>
      </c>
      <c r="P150" s="128">
        <v>0</v>
      </c>
      <c r="Q150" s="135">
        <v>44452.738194444442</v>
      </c>
      <c r="R150" s="11" t="s">
        <v>216</v>
      </c>
      <c r="S150" s="5" t="str">
        <f t="shared" si="2"/>
        <v>Ca chiều</v>
      </c>
    </row>
    <row r="151" spans="2:19">
      <c r="B151" s="11" t="s">
        <v>21</v>
      </c>
      <c r="C151" s="134">
        <v>44452</v>
      </c>
      <c r="D151" s="11" t="s">
        <v>1021</v>
      </c>
      <c r="E151" s="11" t="s">
        <v>1022</v>
      </c>
      <c r="F151" s="11" t="s">
        <v>1023</v>
      </c>
      <c r="G151" s="128">
        <v>9</v>
      </c>
      <c r="H151" s="128">
        <v>1018000</v>
      </c>
      <c r="I151" s="128">
        <v>152000</v>
      </c>
      <c r="J151" s="128">
        <v>866000</v>
      </c>
      <c r="K151" s="128">
        <v>10000</v>
      </c>
      <c r="L151" s="128">
        <v>8000</v>
      </c>
      <c r="M151" s="128">
        <v>0</v>
      </c>
      <c r="N151" s="128">
        <v>866000</v>
      </c>
      <c r="O151" s="128">
        <v>866000</v>
      </c>
      <c r="P151" s="128">
        <v>0</v>
      </c>
      <c r="Q151" s="135">
        <v>44452.738194444442</v>
      </c>
      <c r="R151" s="11" t="s">
        <v>216</v>
      </c>
      <c r="S151" s="5" t="str">
        <f t="shared" si="2"/>
        <v>Ca chiều</v>
      </c>
    </row>
    <row r="152" spans="2:19">
      <c r="B152" s="11" t="s">
        <v>21</v>
      </c>
      <c r="C152" s="134">
        <v>44452</v>
      </c>
      <c r="D152" s="11" t="s">
        <v>1024</v>
      </c>
      <c r="E152" s="11" t="s">
        <v>1025</v>
      </c>
      <c r="F152" s="11" t="s">
        <v>1026</v>
      </c>
      <c r="G152" s="128">
        <v>2</v>
      </c>
      <c r="H152" s="128">
        <v>840000</v>
      </c>
      <c r="I152" s="128">
        <v>200000</v>
      </c>
      <c r="J152" s="128">
        <v>640000</v>
      </c>
      <c r="K152" s="128">
        <v>0</v>
      </c>
      <c r="L152" s="128">
        <v>0</v>
      </c>
      <c r="M152" s="128">
        <v>0</v>
      </c>
      <c r="N152" s="128">
        <v>640000</v>
      </c>
      <c r="O152" s="128">
        <v>640000</v>
      </c>
      <c r="P152" s="128">
        <v>0</v>
      </c>
      <c r="Q152" s="135">
        <v>44452.737500000003</v>
      </c>
      <c r="R152" s="11"/>
      <c r="S152" s="5" t="str">
        <f t="shared" si="2"/>
        <v>Ca chiều</v>
      </c>
    </row>
    <row r="153" spans="2:19">
      <c r="B153" s="11" t="s">
        <v>21</v>
      </c>
      <c r="C153" s="134">
        <v>44452</v>
      </c>
      <c r="D153" s="11" t="s">
        <v>1027</v>
      </c>
      <c r="E153" s="11" t="s">
        <v>1028</v>
      </c>
      <c r="F153" s="11" t="s">
        <v>1029</v>
      </c>
      <c r="G153" s="128">
        <v>1</v>
      </c>
      <c r="H153" s="128">
        <v>150000</v>
      </c>
      <c r="I153" s="128">
        <v>31000</v>
      </c>
      <c r="J153" s="128">
        <v>119000</v>
      </c>
      <c r="K153" s="128">
        <v>0</v>
      </c>
      <c r="L153" s="128">
        <v>0</v>
      </c>
      <c r="M153" s="128">
        <v>0</v>
      </c>
      <c r="N153" s="128">
        <v>119000</v>
      </c>
      <c r="O153" s="128">
        <v>119000</v>
      </c>
      <c r="P153" s="128">
        <v>0</v>
      </c>
      <c r="Q153" s="135">
        <v>44452.759722222225</v>
      </c>
      <c r="R153" s="11"/>
      <c r="S153" s="5" t="str">
        <f t="shared" si="2"/>
        <v>Ca chiều</v>
      </c>
    </row>
    <row r="154" spans="2:19">
      <c r="B154" s="11" t="s">
        <v>21</v>
      </c>
      <c r="C154" s="134">
        <v>44452</v>
      </c>
      <c r="D154" s="11" t="s">
        <v>1030</v>
      </c>
      <c r="E154" s="11" t="s">
        <v>1031</v>
      </c>
      <c r="F154" s="11" t="s">
        <v>1032</v>
      </c>
      <c r="G154" s="128">
        <v>1</v>
      </c>
      <c r="H154" s="128">
        <v>90000</v>
      </c>
      <c r="I154" s="128">
        <v>21000</v>
      </c>
      <c r="J154" s="128">
        <v>69000</v>
      </c>
      <c r="K154" s="128">
        <v>0</v>
      </c>
      <c r="L154" s="128">
        <v>0</v>
      </c>
      <c r="M154" s="128">
        <v>0</v>
      </c>
      <c r="N154" s="128">
        <v>69000</v>
      </c>
      <c r="O154" s="128">
        <v>69000</v>
      </c>
      <c r="P154" s="128">
        <v>0</v>
      </c>
      <c r="Q154" s="135">
        <v>44452.779166666667</v>
      </c>
      <c r="R154" s="11"/>
      <c r="S154" s="5" t="str">
        <f t="shared" si="2"/>
        <v>Ca chiều</v>
      </c>
    </row>
    <row r="155" spans="2:19">
      <c r="B155" s="11" t="s">
        <v>21</v>
      </c>
      <c r="C155" s="134">
        <v>44452</v>
      </c>
      <c r="D155" s="11" t="s">
        <v>1033</v>
      </c>
      <c r="E155" s="11" t="s">
        <v>1034</v>
      </c>
      <c r="F155" s="11" t="s">
        <v>1035</v>
      </c>
      <c r="G155" s="128">
        <v>2</v>
      </c>
      <c r="H155" s="128">
        <v>227000</v>
      </c>
      <c r="I155" s="128">
        <v>0</v>
      </c>
      <c r="J155" s="128">
        <v>227000</v>
      </c>
      <c r="K155" s="128">
        <v>0</v>
      </c>
      <c r="L155" s="128">
        <v>0</v>
      </c>
      <c r="M155" s="128">
        <v>0</v>
      </c>
      <c r="N155" s="128">
        <v>227000</v>
      </c>
      <c r="O155" s="128">
        <v>227000</v>
      </c>
      <c r="P155" s="128">
        <v>0</v>
      </c>
      <c r="Q155" s="135">
        <v>44452.841666666667</v>
      </c>
      <c r="R155" s="11"/>
      <c r="S155" s="5" t="str">
        <f t="shared" si="2"/>
        <v>Ca chiều</v>
      </c>
    </row>
    <row r="156" spans="2:19">
      <c r="B156" s="11" t="s">
        <v>21</v>
      </c>
      <c r="C156" s="134">
        <v>44452</v>
      </c>
      <c r="D156" s="11" t="s">
        <v>1036</v>
      </c>
      <c r="E156" s="11" t="s">
        <v>1034</v>
      </c>
      <c r="F156" s="11" t="s">
        <v>1035</v>
      </c>
      <c r="G156" s="128">
        <v>2</v>
      </c>
      <c r="H156" s="128">
        <v>132000</v>
      </c>
      <c r="I156" s="128">
        <v>62000</v>
      </c>
      <c r="J156" s="128">
        <v>70000</v>
      </c>
      <c r="K156" s="128">
        <v>0</v>
      </c>
      <c r="L156" s="128">
        <v>0</v>
      </c>
      <c r="M156" s="128">
        <v>0</v>
      </c>
      <c r="N156" s="128">
        <v>70000</v>
      </c>
      <c r="O156" s="128">
        <v>70000</v>
      </c>
      <c r="P156" s="128">
        <v>0</v>
      </c>
      <c r="Q156" s="135">
        <v>44452.84375</v>
      </c>
      <c r="R156" s="11"/>
      <c r="S156" s="5" t="str">
        <f t="shared" si="2"/>
        <v>Ca chiều</v>
      </c>
    </row>
    <row r="157" spans="2:19">
      <c r="B157" s="11" t="s">
        <v>21</v>
      </c>
      <c r="C157" s="134">
        <v>44452</v>
      </c>
      <c r="D157" s="11" t="s">
        <v>1037</v>
      </c>
      <c r="E157" s="11" t="s">
        <v>429</v>
      </c>
      <c r="F157" s="11" t="s">
        <v>430</v>
      </c>
      <c r="G157" s="128">
        <v>1</v>
      </c>
      <c r="H157" s="128">
        <v>50000</v>
      </c>
      <c r="I157" s="128">
        <v>0</v>
      </c>
      <c r="J157" s="128">
        <v>50000</v>
      </c>
      <c r="K157" s="128">
        <v>23000</v>
      </c>
      <c r="L157" s="128">
        <v>0</v>
      </c>
      <c r="M157" s="128">
        <v>0</v>
      </c>
      <c r="N157" s="128">
        <v>50000</v>
      </c>
      <c r="O157" s="128">
        <v>50000</v>
      </c>
      <c r="P157" s="128">
        <v>0</v>
      </c>
      <c r="Q157" s="135">
        <v>44452.863194444442</v>
      </c>
      <c r="R157" s="11" t="s">
        <v>216</v>
      </c>
      <c r="S157" s="5" t="str">
        <f t="shared" si="2"/>
        <v>Ca chiều</v>
      </c>
    </row>
    <row r="158" spans="2:19">
      <c r="B158" s="11" t="s">
        <v>21</v>
      </c>
      <c r="C158" s="134">
        <v>44452</v>
      </c>
      <c r="D158" s="11" t="s">
        <v>1038</v>
      </c>
      <c r="E158" s="11" t="s">
        <v>1039</v>
      </c>
      <c r="F158" s="11" t="s">
        <v>1040</v>
      </c>
      <c r="G158" s="128">
        <v>3</v>
      </c>
      <c r="H158" s="128">
        <v>150000</v>
      </c>
      <c r="I158" s="128">
        <v>40000</v>
      </c>
      <c r="J158" s="128">
        <v>110000</v>
      </c>
      <c r="K158" s="128">
        <v>0</v>
      </c>
      <c r="L158" s="128">
        <v>0</v>
      </c>
      <c r="M158" s="128">
        <v>0</v>
      </c>
      <c r="N158" s="128">
        <v>110000</v>
      </c>
      <c r="O158" s="128">
        <v>110000</v>
      </c>
      <c r="P158" s="128">
        <v>0</v>
      </c>
      <c r="Q158" s="135">
        <v>44452.861805555556</v>
      </c>
      <c r="R158" s="11"/>
      <c r="S158" s="5" t="str">
        <f t="shared" si="2"/>
        <v>Ca chiều</v>
      </c>
    </row>
    <row r="159" spans="2:19">
      <c r="B159" s="11" t="s">
        <v>21</v>
      </c>
      <c r="C159" s="134">
        <v>44452</v>
      </c>
      <c r="D159" s="11" t="s">
        <v>1041</v>
      </c>
      <c r="E159" s="11" t="s">
        <v>1039</v>
      </c>
      <c r="F159" s="11" t="s">
        <v>1040</v>
      </c>
      <c r="G159" s="128">
        <v>2</v>
      </c>
      <c r="H159" s="128">
        <v>132000</v>
      </c>
      <c r="I159" s="128">
        <v>62000</v>
      </c>
      <c r="J159" s="128">
        <v>70000</v>
      </c>
      <c r="K159" s="128">
        <v>0</v>
      </c>
      <c r="L159" s="128">
        <v>0</v>
      </c>
      <c r="M159" s="128">
        <v>0</v>
      </c>
      <c r="N159" s="128">
        <v>70000</v>
      </c>
      <c r="O159" s="128">
        <v>70000</v>
      </c>
      <c r="P159" s="128">
        <v>0</v>
      </c>
      <c r="Q159" s="135">
        <v>44452.863194444442</v>
      </c>
      <c r="R159" s="11"/>
      <c r="S159" s="5" t="str">
        <f t="shared" si="2"/>
        <v>Ca chiều</v>
      </c>
    </row>
    <row r="160" spans="2:19">
      <c r="B160" s="11" t="s">
        <v>21</v>
      </c>
      <c r="C160" s="134">
        <v>44451</v>
      </c>
      <c r="D160" s="11" t="s">
        <v>1042</v>
      </c>
      <c r="E160" s="11" t="s">
        <v>1043</v>
      </c>
      <c r="F160" s="11" t="s">
        <v>1044</v>
      </c>
      <c r="G160" s="128">
        <v>1</v>
      </c>
      <c r="H160" s="128">
        <v>120000</v>
      </c>
      <c r="I160" s="128">
        <v>31000</v>
      </c>
      <c r="J160" s="128">
        <v>89000</v>
      </c>
      <c r="K160" s="128">
        <v>0</v>
      </c>
      <c r="L160" s="128"/>
      <c r="M160" s="128">
        <v>0</v>
      </c>
      <c r="N160" s="128">
        <v>0</v>
      </c>
      <c r="O160" s="128">
        <v>0</v>
      </c>
      <c r="P160" s="128">
        <v>89000</v>
      </c>
      <c r="Q160" s="135">
        <v>44451.677083333336</v>
      </c>
      <c r="R160" s="11" t="s">
        <v>216</v>
      </c>
      <c r="S160" s="5" t="str">
        <f t="shared" si="2"/>
        <v>Ca chiều</v>
      </c>
    </row>
    <row r="161" spans="2:19">
      <c r="B161" s="11" t="s">
        <v>21</v>
      </c>
      <c r="C161" s="134">
        <v>44451</v>
      </c>
      <c r="D161" s="11" t="s">
        <v>1045</v>
      </c>
      <c r="E161" s="11" t="s">
        <v>403</v>
      </c>
      <c r="F161" s="11" t="s">
        <v>404</v>
      </c>
      <c r="G161" s="128">
        <v>2</v>
      </c>
      <c r="H161" s="128">
        <v>580000</v>
      </c>
      <c r="I161" s="128">
        <v>174000</v>
      </c>
      <c r="J161" s="128">
        <v>406000</v>
      </c>
      <c r="K161" s="128">
        <v>1000</v>
      </c>
      <c r="L161" s="128">
        <v>4000</v>
      </c>
      <c r="M161" s="128">
        <v>0</v>
      </c>
      <c r="N161" s="128">
        <v>406000</v>
      </c>
      <c r="O161" s="128">
        <v>406000</v>
      </c>
      <c r="P161" s="128">
        <v>0</v>
      </c>
      <c r="Q161" s="135">
        <v>44451.361805555556</v>
      </c>
      <c r="R161" s="11" t="s">
        <v>216</v>
      </c>
      <c r="S161" s="5" t="str">
        <f t="shared" si="2"/>
        <v>Ca sáng</v>
      </c>
    </row>
    <row r="162" spans="2:19">
      <c r="B162" s="11" t="s">
        <v>21</v>
      </c>
      <c r="C162" s="134">
        <v>44451</v>
      </c>
      <c r="D162" s="11" t="s">
        <v>1046</v>
      </c>
      <c r="E162" s="11" t="s">
        <v>1047</v>
      </c>
      <c r="F162" s="11" t="s">
        <v>1048</v>
      </c>
      <c r="G162" s="128">
        <v>1</v>
      </c>
      <c r="H162" s="128">
        <v>155000</v>
      </c>
      <c r="I162" s="128">
        <v>75000</v>
      </c>
      <c r="J162" s="128">
        <v>80000</v>
      </c>
      <c r="K162" s="128">
        <v>0</v>
      </c>
      <c r="L162" s="128">
        <v>0</v>
      </c>
      <c r="M162" s="128">
        <v>0</v>
      </c>
      <c r="N162" s="128">
        <v>80000</v>
      </c>
      <c r="O162" s="128">
        <v>80000</v>
      </c>
      <c r="P162" s="128">
        <v>0</v>
      </c>
      <c r="Q162" s="135">
        <v>44451.361805555556</v>
      </c>
      <c r="R162" s="11" t="s">
        <v>216</v>
      </c>
      <c r="S162" s="5" t="str">
        <f t="shared" si="2"/>
        <v>Ca sáng</v>
      </c>
    </row>
    <row r="163" spans="2:19">
      <c r="B163" s="11" t="s">
        <v>21</v>
      </c>
      <c r="C163" s="134">
        <v>44451</v>
      </c>
      <c r="D163" s="11" t="s">
        <v>1049</v>
      </c>
      <c r="E163" s="11" t="s">
        <v>1050</v>
      </c>
      <c r="F163" s="11" t="s">
        <v>389</v>
      </c>
      <c r="G163" s="128">
        <v>4</v>
      </c>
      <c r="H163" s="128">
        <v>1060000</v>
      </c>
      <c r="I163" s="128">
        <v>454000</v>
      </c>
      <c r="J163" s="128">
        <v>606000</v>
      </c>
      <c r="K163" s="128">
        <v>0</v>
      </c>
      <c r="L163" s="128">
        <v>6000</v>
      </c>
      <c r="M163" s="128">
        <v>0</v>
      </c>
      <c r="N163" s="128">
        <v>606000</v>
      </c>
      <c r="O163" s="128">
        <v>606000</v>
      </c>
      <c r="P163" s="128">
        <v>0</v>
      </c>
      <c r="Q163" s="135">
        <v>44451.404166666667</v>
      </c>
      <c r="R163" s="11" t="s">
        <v>216</v>
      </c>
      <c r="S163" s="5" t="str">
        <f t="shared" si="2"/>
        <v>Ca sáng</v>
      </c>
    </row>
    <row r="164" spans="2:19">
      <c r="B164" s="11" t="s">
        <v>21</v>
      </c>
      <c r="C164" s="134">
        <v>44451</v>
      </c>
      <c r="D164" s="11" t="s">
        <v>1051</v>
      </c>
      <c r="E164" s="11" t="s">
        <v>1052</v>
      </c>
      <c r="F164" s="11" t="s">
        <v>1053</v>
      </c>
      <c r="G164" s="128">
        <v>8</v>
      </c>
      <c r="H164" s="128">
        <v>2740000</v>
      </c>
      <c r="I164" s="128">
        <v>1153000</v>
      </c>
      <c r="J164" s="128">
        <v>1587000</v>
      </c>
      <c r="K164" s="128">
        <v>0</v>
      </c>
      <c r="L164" s="128">
        <v>0</v>
      </c>
      <c r="M164" s="128">
        <v>0</v>
      </c>
      <c r="N164" s="128">
        <v>1587000</v>
      </c>
      <c r="O164" s="128">
        <v>1587000</v>
      </c>
      <c r="P164" s="128">
        <v>0</v>
      </c>
      <c r="Q164" s="135">
        <v>44451.425694444442</v>
      </c>
      <c r="R164" s="11" t="s">
        <v>216</v>
      </c>
      <c r="S164" s="5" t="str">
        <f t="shared" si="2"/>
        <v>Ca sáng</v>
      </c>
    </row>
    <row r="165" spans="2:19">
      <c r="B165" s="11" t="s">
        <v>21</v>
      </c>
      <c r="C165" s="134">
        <v>44451</v>
      </c>
      <c r="D165" s="11" t="s">
        <v>1054</v>
      </c>
      <c r="E165" s="11" t="s">
        <v>1055</v>
      </c>
      <c r="F165" s="11" t="s">
        <v>1056</v>
      </c>
      <c r="G165" s="128">
        <v>3</v>
      </c>
      <c r="H165" s="128">
        <v>1030000</v>
      </c>
      <c r="I165" s="128">
        <v>370000</v>
      </c>
      <c r="J165" s="128">
        <v>660000</v>
      </c>
      <c r="K165" s="128">
        <v>206000</v>
      </c>
      <c r="L165" s="128">
        <v>6000</v>
      </c>
      <c r="M165" s="128">
        <v>0</v>
      </c>
      <c r="N165" s="128">
        <v>660000</v>
      </c>
      <c r="O165" s="128">
        <v>660000</v>
      </c>
      <c r="P165" s="128">
        <v>0</v>
      </c>
      <c r="Q165" s="135">
        <v>44451.425000000003</v>
      </c>
      <c r="R165" s="11" t="s">
        <v>216</v>
      </c>
      <c r="S165" s="5" t="str">
        <f t="shared" si="2"/>
        <v>Ca sáng</v>
      </c>
    </row>
    <row r="166" spans="2:19">
      <c r="B166" s="11" t="s">
        <v>21</v>
      </c>
      <c r="C166" s="134">
        <v>44451</v>
      </c>
      <c r="D166" s="11" t="s">
        <v>1057</v>
      </c>
      <c r="E166" s="11" t="s">
        <v>1058</v>
      </c>
      <c r="F166" s="11" t="s">
        <v>1059</v>
      </c>
      <c r="G166" s="128">
        <v>5</v>
      </c>
      <c r="H166" s="128">
        <v>750000</v>
      </c>
      <c r="I166" s="128">
        <v>303000</v>
      </c>
      <c r="J166" s="128">
        <v>447000</v>
      </c>
      <c r="K166" s="128">
        <v>0</v>
      </c>
      <c r="L166" s="128">
        <v>0</v>
      </c>
      <c r="M166" s="128">
        <v>0</v>
      </c>
      <c r="N166" s="128">
        <v>447000</v>
      </c>
      <c r="O166" s="128">
        <v>447000</v>
      </c>
      <c r="P166" s="128">
        <v>0</v>
      </c>
      <c r="Q166" s="135">
        <v>44451.425000000003</v>
      </c>
      <c r="R166" s="11" t="s">
        <v>216</v>
      </c>
      <c r="S166" s="5" t="str">
        <f t="shared" si="2"/>
        <v>Ca sáng</v>
      </c>
    </row>
    <row r="167" spans="2:19">
      <c r="B167" s="11" t="s">
        <v>21</v>
      </c>
      <c r="C167" s="134">
        <v>44451</v>
      </c>
      <c r="D167" s="11" t="s">
        <v>1060</v>
      </c>
      <c r="E167" s="11" t="s">
        <v>1061</v>
      </c>
      <c r="F167" s="11" t="s">
        <v>423</v>
      </c>
      <c r="G167" s="128">
        <v>3</v>
      </c>
      <c r="H167" s="128">
        <v>790000</v>
      </c>
      <c r="I167" s="128">
        <v>237000</v>
      </c>
      <c r="J167" s="128">
        <v>553000</v>
      </c>
      <c r="K167" s="128">
        <v>0</v>
      </c>
      <c r="L167" s="128">
        <v>0</v>
      </c>
      <c r="M167" s="128">
        <v>0</v>
      </c>
      <c r="N167" s="128">
        <v>553000</v>
      </c>
      <c r="O167" s="128">
        <v>553000</v>
      </c>
      <c r="P167" s="128">
        <v>0</v>
      </c>
      <c r="Q167" s="135">
        <v>44451.425694444442</v>
      </c>
      <c r="R167" s="11" t="s">
        <v>216</v>
      </c>
      <c r="S167" s="5" t="str">
        <f t="shared" si="2"/>
        <v>Ca sáng</v>
      </c>
    </row>
    <row r="168" spans="2:19">
      <c r="B168" s="11" t="s">
        <v>21</v>
      </c>
      <c r="C168" s="134">
        <v>44451</v>
      </c>
      <c r="D168" s="11" t="s">
        <v>1062</v>
      </c>
      <c r="E168" s="11" t="s">
        <v>358</v>
      </c>
      <c r="F168" s="11" t="s">
        <v>359</v>
      </c>
      <c r="G168" s="128">
        <v>2</v>
      </c>
      <c r="H168" s="128">
        <v>270000</v>
      </c>
      <c r="I168" s="128">
        <v>75000</v>
      </c>
      <c r="J168" s="128">
        <v>195000</v>
      </c>
      <c r="K168" s="128">
        <v>0</v>
      </c>
      <c r="L168" s="128">
        <v>0</v>
      </c>
      <c r="M168" s="128">
        <v>0</v>
      </c>
      <c r="N168" s="128">
        <v>195000</v>
      </c>
      <c r="O168" s="128">
        <v>195000</v>
      </c>
      <c r="P168" s="128">
        <v>0</v>
      </c>
      <c r="Q168" s="135">
        <v>44451.425694444442</v>
      </c>
      <c r="R168" s="11" t="s">
        <v>216</v>
      </c>
      <c r="S168" s="5" t="str">
        <f t="shared" si="2"/>
        <v>Ca sáng</v>
      </c>
    </row>
    <row r="169" spans="2:19">
      <c r="B169" s="11" t="s">
        <v>21</v>
      </c>
      <c r="C169" s="134">
        <v>44451</v>
      </c>
      <c r="D169" s="11" t="s">
        <v>1063</v>
      </c>
      <c r="E169" s="11" t="s">
        <v>1064</v>
      </c>
      <c r="F169" s="11" t="s">
        <v>1065</v>
      </c>
      <c r="G169" s="128">
        <v>1</v>
      </c>
      <c r="H169" s="128">
        <v>120000</v>
      </c>
      <c r="I169" s="128">
        <v>0</v>
      </c>
      <c r="J169" s="128">
        <v>120000</v>
      </c>
      <c r="K169" s="128">
        <v>0</v>
      </c>
      <c r="L169" s="128">
        <v>0</v>
      </c>
      <c r="M169" s="128">
        <v>0</v>
      </c>
      <c r="N169" s="128">
        <v>120000</v>
      </c>
      <c r="O169" s="128">
        <v>120000</v>
      </c>
      <c r="P169" s="128">
        <v>0</v>
      </c>
      <c r="Q169" s="135">
        <v>44451.445138888892</v>
      </c>
      <c r="R169" s="11"/>
      <c r="S169" s="5" t="str">
        <f t="shared" si="2"/>
        <v>Ca sáng</v>
      </c>
    </row>
    <row r="170" spans="2:19">
      <c r="B170" s="11" t="s">
        <v>21</v>
      </c>
      <c r="C170" s="134">
        <v>44451</v>
      </c>
      <c r="D170" s="11" t="s">
        <v>1066</v>
      </c>
      <c r="E170" s="11" t="s">
        <v>858</v>
      </c>
      <c r="F170" s="11" t="s">
        <v>859</v>
      </c>
      <c r="G170" s="128">
        <v>1</v>
      </c>
      <c r="H170" s="128">
        <v>650000</v>
      </c>
      <c r="I170" s="128">
        <v>130000</v>
      </c>
      <c r="J170" s="128">
        <v>520000</v>
      </c>
      <c r="K170" s="128">
        <v>0</v>
      </c>
      <c r="L170" s="128">
        <v>0</v>
      </c>
      <c r="M170" s="128">
        <v>0</v>
      </c>
      <c r="N170" s="128">
        <v>520000</v>
      </c>
      <c r="O170" s="128">
        <v>520000</v>
      </c>
      <c r="P170" s="128">
        <v>0</v>
      </c>
      <c r="Q170" s="135">
        <v>44451.445138888892</v>
      </c>
      <c r="R170" s="11" t="s">
        <v>216</v>
      </c>
      <c r="S170" s="5" t="str">
        <f t="shared" si="2"/>
        <v>Ca sáng</v>
      </c>
    </row>
    <row r="171" spans="2:19">
      <c r="B171" s="11" t="s">
        <v>21</v>
      </c>
      <c r="C171" s="134">
        <v>44451</v>
      </c>
      <c r="D171" s="11" t="s">
        <v>1067</v>
      </c>
      <c r="E171" s="11" t="s">
        <v>1068</v>
      </c>
      <c r="F171" s="11" t="s">
        <v>1069</v>
      </c>
      <c r="G171" s="128">
        <v>2</v>
      </c>
      <c r="H171" s="128">
        <v>270000</v>
      </c>
      <c r="I171" s="128">
        <v>30000</v>
      </c>
      <c r="J171" s="128">
        <v>240000</v>
      </c>
      <c r="K171" s="128">
        <v>0</v>
      </c>
      <c r="L171" s="128">
        <v>2000</v>
      </c>
      <c r="M171" s="128">
        <v>0</v>
      </c>
      <c r="N171" s="128">
        <v>240000</v>
      </c>
      <c r="O171" s="128">
        <v>240000</v>
      </c>
      <c r="P171" s="128">
        <v>0</v>
      </c>
      <c r="Q171" s="135">
        <v>44451.446527777778</v>
      </c>
      <c r="R171" s="11" t="s">
        <v>216</v>
      </c>
      <c r="S171" s="5" t="str">
        <f t="shared" si="2"/>
        <v>Ca sáng</v>
      </c>
    </row>
    <row r="172" spans="2:19">
      <c r="B172" s="11" t="s">
        <v>21</v>
      </c>
      <c r="C172" s="134">
        <v>44451</v>
      </c>
      <c r="D172" s="11" t="s">
        <v>1070</v>
      </c>
      <c r="E172" s="11" t="s">
        <v>1071</v>
      </c>
      <c r="F172" s="11" t="s">
        <v>1072</v>
      </c>
      <c r="G172" s="128">
        <v>3</v>
      </c>
      <c r="H172" s="128">
        <v>530000</v>
      </c>
      <c r="I172" s="128">
        <v>162000</v>
      </c>
      <c r="J172" s="128">
        <v>368000</v>
      </c>
      <c r="K172" s="128">
        <v>0</v>
      </c>
      <c r="L172" s="128">
        <v>0</v>
      </c>
      <c r="M172" s="128">
        <v>0</v>
      </c>
      <c r="N172" s="128">
        <v>368000</v>
      </c>
      <c r="O172" s="128">
        <v>368000</v>
      </c>
      <c r="P172" s="128">
        <v>0</v>
      </c>
      <c r="Q172" s="135">
        <v>44451.445833333331</v>
      </c>
      <c r="R172" s="11" t="s">
        <v>216</v>
      </c>
      <c r="S172" s="5" t="str">
        <f t="shared" si="2"/>
        <v>Ca sáng</v>
      </c>
    </row>
    <row r="173" spans="2:19">
      <c r="B173" s="11" t="s">
        <v>21</v>
      </c>
      <c r="C173" s="134">
        <v>44451</v>
      </c>
      <c r="D173" s="11" t="s">
        <v>1073</v>
      </c>
      <c r="E173" s="11" t="s">
        <v>791</v>
      </c>
      <c r="F173" s="11" t="s">
        <v>792</v>
      </c>
      <c r="G173" s="128">
        <v>4</v>
      </c>
      <c r="H173" s="128">
        <v>1080000</v>
      </c>
      <c r="I173" s="128">
        <v>540000</v>
      </c>
      <c r="J173" s="128">
        <v>540000</v>
      </c>
      <c r="K173" s="128">
        <v>0</v>
      </c>
      <c r="L173" s="128">
        <v>0</v>
      </c>
      <c r="M173" s="128">
        <v>0</v>
      </c>
      <c r="N173" s="128">
        <v>540000</v>
      </c>
      <c r="O173" s="128">
        <v>540000</v>
      </c>
      <c r="P173" s="128">
        <v>0</v>
      </c>
      <c r="Q173" s="135">
        <v>44451.446527777778</v>
      </c>
      <c r="R173" s="11"/>
      <c r="S173" s="5" t="str">
        <f t="shared" si="2"/>
        <v>Ca sáng</v>
      </c>
    </row>
    <row r="174" spans="2:19">
      <c r="B174" s="11" t="s">
        <v>21</v>
      </c>
      <c r="C174" s="134">
        <v>44451</v>
      </c>
      <c r="D174" s="11" t="s">
        <v>1074</v>
      </c>
      <c r="E174" s="11" t="s">
        <v>1075</v>
      </c>
      <c r="F174" s="11" t="s">
        <v>1076</v>
      </c>
      <c r="G174" s="128">
        <v>2</v>
      </c>
      <c r="H174" s="128">
        <v>310000</v>
      </c>
      <c r="I174" s="128">
        <v>93000</v>
      </c>
      <c r="J174" s="128">
        <v>217000</v>
      </c>
      <c r="K174" s="128">
        <v>0</v>
      </c>
      <c r="L174" s="128">
        <v>0</v>
      </c>
      <c r="M174" s="128">
        <v>0</v>
      </c>
      <c r="N174" s="128">
        <v>217000</v>
      </c>
      <c r="O174" s="128">
        <v>217000</v>
      </c>
      <c r="P174" s="128">
        <v>0</v>
      </c>
      <c r="Q174" s="135">
        <v>44451.446527777778</v>
      </c>
      <c r="R174" s="11" t="s">
        <v>216</v>
      </c>
      <c r="S174" s="5" t="str">
        <f t="shared" si="2"/>
        <v>Ca sáng</v>
      </c>
    </row>
    <row r="175" spans="2:19">
      <c r="B175" s="11" t="s">
        <v>21</v>
      </c>
      <c r="C175" s="134">
        <v>44451</v>
      </c>
      <c r="D175" s="11" t="s">
        <v>1077</v>
      </c>
      <c r="E175" s="11" t="s">
        <v>1078</v>
      </c>
      <c r="F175" s="11" t="s">
        <v>1079</v>
      </c>
      <c r="G175" s="128">
        <v>6</v>
      </c>
      <c r="H175" s="128">
        <v>1020000</v>
      </c>
      <c r="I175" s="128">
        <v>402000</v>
      </c>
      <c r="J175" s="128">
        <v>618000</v>
      </c>
      <c r="K175" s="128">
        <v>22000</v>
      </c>
      <c r="L175" s="128">
        <v>6000</v>
      </c>
      <c r="M175" s="128">
        <v>0</v>
      </c>
      <c r="N175" s="128">
        <v>618000</v>
      </c>
      <c r="O175" s="128">
        <v>618000</v>
      </c>
      <c r="P175" s="128">
        <v>0</v>
      </c>
      <c r="Q175" s="135">
        <v>44451.46597222222</v>
      </c>
      <c r="R175" s="11" t="s">
        <v>216</v>
      </c>
      <c r="S175" s="5" t="str">
        <f t="shared" si="2"/>
        <v>Ca sáng</v>
      </c>
    </row>
    <row r="176" spans="2:19">
      <c r="B176" s="11" t="s">
        <v>21</v>
      </c>
      <c r="C176" s="134">
        <v>44451</v>
      </c>
      <c r="D176" s="11" t="s">
        <v>1080</v>
      </c>
      <c r="E176" s="11" t="s">
        <v>1081</v>
      </c>
      <c r="F176" s="11" t="s">
        <v>1082</v>
      </c>
      <c r="G176" s="128">
        <v>8</v>
      </c>
      <c r="H176" s="128">
        <v>1340000</v>
      </c>
      <c r="I176" s="128">
        <v>427000</v>
      </c>
      <c r="J176" s="128">
        <v>913000</v>
      </c>
      <c r="K176" s="128">
        <v>0</v>
      </c>
      <c r="L176" s="128">
        <v>9000</v>
      </c>
      <c r="M176" s="128">
        <v>0</v>
      </c>
      <c r="N176" s="128">
        <v>913000</v>
      </c>
      <c r="O176" s="128">
        <v>913000</v>
      </c>
      <c r="P176" s="128">
        <v>0</v>
      </c>
      <c r="Q176" s="135">
        <v>44451.508333333331</v>
      </c>
      <c r="R176" s="11" t="s">
        <v>216</v>
      </c>
      <c r="S176" s="5" t="str">
        <f t="shared" si="2"/>
        <v>Ca sáng</v>
      </c>
    </row>
    <row r="177" spans="2:19">
      <c r="B177" s="11" t="s">
        <v>21</v>
      </c>
      <c r="C177" s="134">
        <v>44451</v>
      </c>
      <c r="D177" s="11" t="s">
        <v>1083</v>
      </c>
      <c r="E177" s="11" t="s">
        <v>1081</v>
      </c>
      <c r="F177" s="11" t="s">
        <v>1082</v>
      </c>
      <c r="G177" s="128">
        <v>1</v>
      </c>
      <c r="H177" s="128">
        <v>149000</v>
      </c>
      <c r="I177" s="128">
        <v>0</v>
      </c>
      <c r="J177" s="128">
        <v>149000</v>
      </c>
      <c r="K177" s="128">
        <v>0</v>
      </c>
      <c r="L177" s="128">
        <v>0</v>
      </c>
      <c r="M177" s="128">
        <v>0</v>
      </c>
      <c r="N177" s="128">
        <v>149000</v>
      </c>
      <c r="O177" s="128">
        <v>149000</v>
      </c>
      <c r="P177" s="128">
        <v>0</v>
      </c>
      <c r="Q177" s="135">
        <v>44451.508333333331</v>
      </c>
      <c r="R177" s="11" t="s">
        <v>216</v>
      </c>
      <c r="S177" s="5" t="str">
        <f t="shared" si="2"/>
        <v>Ca sáng</v>
      </c>
    </row>
    <row r="178" spans="2:19">
      <c r="B178" s="11" t="s">
        <v>21</v>
      </c>
      <c r="C178" s="134">
        <v>44451</v>
      </c>
      <c r="D178" s="11" t="s">
        <v>1084</v>
      </c>
      <c r="E178" s="11" t="s">
        <v>1085</v>
      </c>
      <c r="F178" s="11" t="s">
        <v>1086</v>
      </c>
      <c r="G178" s="128">
        <v>5</v>
      </c>
      <c r="H178" s="128">
        <v>1025000</v>
      </c>
      <c r="I178" s="128">
        <v>480000</v>
      </c>
      <c r="J178" s="128">
        <v>545000</v>
      </c>
      <c r="K178" s="128">
        <v>12000</v>
      </c>
      <c r="L178" s="128">
        <v>5000</v>
      </c>
      <c r="M178" s="128">
        <v>0</v>
      </c>
      <c r="N178" s="128">
        <v>545000</v>
      </c>
      <c r="O178" s="128">
        <v>545000</v>
      </c>
      <c r="P178" s="128">
        <v>0</v>
      </c>
      <c r="Q178" s="135">
        <v>44451.633333333331</v>
      </c>
      <c r="R178" s="11" t="s">
        <v>216</v>
      </c>
      <c r="S178" s="5" t="str">
        <f t="shared" si="2"/>
        <v>Ca chiều</v>
      </c>
    </row>
    <row r="179" spans="2:19">
      <c r="B179" s="11" t="s">
        <v>21</v>
      </c>
      <c r="C179" s="134">
        <v>44451</v>
      </c>
      <c r="D179" s="11" t="s">
        <v>1087</v>
      </c>
      <c r="E179" s="11" t="s">
        <v>1088</v>
      </c>
      <c r="F179" s="11" t="s">
        <v>1089</v>
      </c>
      <c r="G179" s="128">
        <v>1</v>
      </c>
      <c r="H179" s="128">
        <v>90000</v>
      </c>
      <c r="I179" s="128">
        <v>27000</v>
      </c>
      <c r="J179" s="128">
        <v>63000</v>
      </c>
      <c r="K179" s="128">
        <v>0</v>
      </c>
      <c r="L179" s="128">
        <v>0</v>
      </c>
      <c r="M179" s="128">
        <v>0</v>
      </c>
      <c r="N179" s="128">
        <v>63000</v>
      </c>
      <c r="O179" s="128">
        <v>63000</v>
      </c>
      <c r="P179" s="128">
        <v>0</v>
      </c>
      <c r="Q179" s="135">
        <v>44451.632638888892</v>
      </c>
      <c r="R179" s="11" t="s">
        <v>216</v>
      </c>
      <c r="S179" s="5" t="str">
        <f t="shared" si="2"/>
        <v>Ca chiều</v>
      </c>
    </row>
    <row r="180" spans="2:19">
      <c r="B180" s="11" t="s">
        <v>21</v>
      </c>
      <c r="C180" s="134">
        <v>44451</v>
      </c>
      <c r="D180" s="11" t="s">
        <v>1090</v>
      </c>
      <c r="E180" s="11" t="s">
        <v>1088</v>
      </c>
      <c r="F180" s="11" t="s">
        <v>1089</v>
      </c>
      <c r="G180" s="128">
        <v>1</v>
      </c>
      <c r="H180" s="128">
        <v>290000</v>
      </c>
      <c r="I180" s="128">
        <v>87000</v>
      </c>
      <c r="J180" s="128">
        <v>203000</v>
      </c>
      <c r="K180" s="128">
        <v>0</v>
      </c>
      <c r="L180" s="128">
        <v>0</v>
      </c>
      <c r="M180" s="128">
        <v>0</v>
      </c>
      <c r="N180" s="128">
        <v>203000</v>
      </c>
      <c r="O180" s="128">
        <v>203000</v>
      </c>
      <c r="P180" s="128">
        <v>0</v>
      </c>
      <c r="Q180" s="135">
        <v>44451.634027777778</v>
      </c>
      <c r="R180" s="11" t="s">
        <v>216</v>
      </c>
      <c r="S180" s="5" t="str">
        <f t="shared" si="2"/>
        <v>Ca chiều</v>
      </c>
    </row>
    <row r="181" spans="2:19">
      <c r="B181" s="11" t="s">
        <v>21</v>
      </c>
      <c r="C181" s="134">
        <v>44451</v>
      </c>
      <c r="D181" s="11" t="s">
        <v>1091</v>
      </c>
      <c r="E181" s="11" t="s">
        <v>405</v>
      </c>
      <c r="F181" s="11" t="s">
        <v>406</v>
      </c>
      <c r="G181" s="128">
        <v>1</v>
      </c>
      <c r="H181" s="128">
        <v>190000</v>
      </c>
      <c r="I181" s="128">
        <v>38000</v>
      </c>
      <c r="J181" s="128">
        <v>152000</v>
      </c>
      <c r="K181" s="128">
        <v>0</v>
      </c>
      <c r="L181" s="128">
        <v>0</v>
      </c>
      <c r="M181" s="128">
        <v>0</v>
      </c>
      <c r="N181" s="128">
        <v>152000</v>
      </c>
      <c r="O181" s="128">
        <v>152000</v>
      </c>
      <c r="P181" s="128">
        <v>0</v>
      </c>
      <c r="Q181" s="135">
        <v>44451.654861111114</v>
      </c>
      <c r="R181" s="11" t="s">
        <v>216</v>
      </c>
      <c r="S181" s="5" t="str">
        <f t="shared" si="2"/>
        <v>Ca chiều</v>
      </c>
    </row>
    <row r="182" spans="2:19">
      <c r="B182" s="11" t="s">
        <v>21</v>
      </c>
      <c r="C182" s="134">
        <v>44451</v>
      </c>
      <c r="D182" s="11" t="s">
        <v>1092</v>
      </c>
      <c r="E182" s="11" t="s">
        <v>1093</v>
      </c>
      <c r="F182" s="11" t="s">
        <v>1094</v>
      </c>
      <c r="G182" s="128">
        <v>3</v>
      </c>
      <c r="H182" s="128">
        <v>830000</v>
      </c>
      <c r="I182" s="128">
        <v>286000</v>
      </c>
      <c r="J182" s="128">
        <v>544000</v>
      </c>
      <c r="K182" s="128">
        <v>0</v>
      </c>
      <c r="L182" s="128">
        <v>0</v>
      </c>
      <c r="M182" s="128">
        <v>0</v>
      </c>
      <c r="N182" s="128">
        <v>544000</v>
      </c>
      <c r="O182" s="128">
        <v>544000</v>
      </c>
      <c r="P182" s="128">
        <v>0</v>
      </c>
      <c r="Q182" s="135">
        <v>44451.675694444442</v>
      </c>
      <c r="R182" s="11"/>
      <c r="S182" s="5" t="str">
        <f t="shared" si="2"/>
        <v>Ca chiều</v>
      </c>
    </row>
    <row r="183" spans="2:19">
      <c r="B183" s="11" t="s">
        <v>21</v>
      </c>
      <c r="C183" s="134">
        <v>44451</v>
      </c>
      <c r="D183" s="11" t="s">
        <v>1095</v>
      </c>
      <c r="E183" s="11" t="s">
        <v>1096</v>
      </c>
      <c r="F183" s="11" t="s">
        <v>1097</v>
      </c>
      <c r="G183" s="128">
        <v>1</v>
      </c>
      <c r="H183" s="128">
        <v>120000</v>
      </c>
      <c r="I183" s="128">
        <v>80000</v>
      </c>
      <c r="J183" s="128">
        <v>40000</v>
      </c>
      <c r="K183" s="128">
        <v>80000</v>
      </c>
      <c r="L183" s="128">
        <v>0</v>
      </c>
      <c r="M183" s="128">
        <v>80000</v>
      </c>
      <c r="N183" s="128">
        <v>40000</v>
      </c>
      <c r="O183" s="128">
        <v>40000</v>
      </c>
      <c r="P183" s="128">
        <v>0</v>
      </c>
      <c r="Q183" s="135">
        <v>44451.675000000003</v>
      </c>
      <c r="R183" s="11" t="s">
        <v>216</v>
      </c>
      <c r="S183" s="5" t="str">
        <f t="shared" si="2"/>
        <v>Ca chiều</v>
      </c>
    </row>
    <row r="184" spans="2:19">
      <c r="B184" s="11" t="s">
        <v>21</v>
      </c>
      <c r="C184" s="134">
        <v>44451</v>
      </c>
      <c r="D184" s="11" t="s">
        <v>1098</v>
      </c>
      <c r="E184" s="11" t="s">
        <v>405</v>
      </c>
      <c r="F184" s="11" t="s">
        <v>406</v>
      </c>
      <c r="G184" s="128">
        <v>5</v>
      </c>
      <c r="H184" s="128">
        <v>491000</v>
      </c>
      <c r="I184" s="128">
        <v>164000</v>
      </c>
      <c r="J184" s="128">
        <v>327000</v>
      </c>
      <c r="K184" s="128">
        <v>0</v>
      </c>
      <c r="L184" s="128">
        <v>0</v>
      </c>
      <c r="M184" s="128">
        <v>0</v>
      </c>
      <c r="N184" s="128">
        <v>327000</v>
      </c>
      <c r="O184" s="128">
        <v>327000</v>
      </c>
      <c r="P184" s="128">
        <v>0</v>
      </c>
      <c r="Q184" s="135">
        <v>44451.676388888889</v>
      </c>
      <c r="R184" s="11" t="s">
        <v>216</v>
      </c>
      <c r="S184" s="5" t="str">
        <f t="shared" si="2"/>
        <v>Ca chiều</v>
      </c>
    </row>
    <row r="185" spans="2:19">
      <c r="B185" s="11" t="s">
        <v>21</v>
      </c>
      <c r="C185" s="134">
        <v>44451</v>
      </c>
      <c r="D185" s="11" t="s">
        <v>1099</v>
      </c>
      <c r="E185" s="11" t="s">
        <v>405</v>
      </c>
      <c r="F185" s="11" t="s">
        <v>406</v>
      </c>
      <c r="G185" s="128">
        <v>1</v>
      </c>
      <c r="H185" s="128">
        <v>80000</v>
      </c>
      <c r="I185" s="128">
        <v>0</v>
      </c>
      <c r="J185" s="128">
        <v>80000</v>
      </c>
      <c r="K185" s="128">
        <v>0</v>
      </c>
      <c r="L185" s="128">
        <v>0</v>
      </c>
      <c r="M185" s="128">
        <v>0</v>
      </c>
      <c r="N185" s="128">
        <v>80000</v>
      </c>
      <c r="O185" s="128">
        <v>80000</v>
      </c>
      <c r="P185" s="128">
        <v>0</v>
      </c>
      <c r="Q185" s="135">
        <v>44451.695833333331</v>
      </c>
      <c r="R185" s="11" t="s">
        <v>216</v>
      </c>
      <c r="S185" s="5" t="str">
        <f t="shared" si="2"/>
        <v>Ca chiều</v>
      </c>
    </row>
    <row r="186" spans="2:19">
      <c r="B186" s="11" t="s">
        <v>21</v>
      </c>
      <c r="C186" s="134">
        <v>44451</v>
      </c>
      <c r="D186" s="11" t="s">
        <v>1100</v>
      </c>
      <c r="E186" s="11" t="s">
        <v>1043</v>
      </c>
      <c r="F186" s="11" t="s">
        <v>1044</v>
      </c>
      <c r="G186" s="128">
        <v>7</v>
      </c>
      <c r="H186" s="128">
        <v>710000</v>
      </c>
      <c r="I186" s="128">
        <v>217000</v>
      </c>
      <c r="J186" s="128">
        <v>493000</v>
      </c>
      <c r="K186" s="128">
        <v>0</v>
      </c>
      <c r="L186" s="128">
        <v>0</v>
      </c>
      <c r="M186" s="128">
        <v>0</v>
      </c>
      <c r="N186" s="128">
        <v>404000</v>
      </c>
      <c r="O186" s="128">
        <v>404000</v>
      </c>
      <c r="P186" s="128">
        <v>0</v>
      </c>
      <c r="Q186" s="135">
        <v>44451.695138888892</v>
      </c>
      <c r="R186" s="11" t="s">
        <v>216</v>
      </c>
      <c r="S186" s="5" t="str">
        <f t="shared" si="2"/>
        <v>Ca chiều</v>
      </c>
    </row>
    <row r="187" spans="2:19">
      <c r="B187" s="11" t="s">
        <v>21</v>
      </c>
      <c r="C187" s="134">
        <v>44451</v>
      </c>
      <c r="D187" s="11" t="s">
        <v>1101</v>
      </c>
      <c r="E187" s="11" t="s">
        <v>772</v>
      </c>
      <c r="F187" s="11" t="s">
        <v>773</v>
      </c>
      <c r="G187" s="128">
        <v>4</v>
      </c>
      <c r="H187" s="128">
        <v>1320000</v>
      </c>
      <c r="I187" s="128">
        <v>504000</v>
      </c>
      <c r="J187" s="128">
        <v>816000</v>
      </c>
      <c r="K187" s="128">
        <v>0</v>
      </c>
      <c r="L187" s="128">
        <v>0</v>
      </c>
      <c r="M187" s="128">
        <v>0</v>
      </c>
      <c r="N187" s="128">
        <v>816000</v>
      </c>
      <c r="O187" s="128">
        <v>816000</v>
      </c>
      <c r="P187" s="128">
        <v>0</v>
      </c>
      <c r="Q187" s="135">
        <v>44451.716666666667</v>
      </c>
      <c r="R187" s="11"/>
      <c r="S187" s="5" t="str">
        <f t="shared" si="2"/>
        <v>Ca chiều</v>
      </c>
    </row>
    <row r="188" spans="2:19">
      <c r="B188" s="11" t="s">
        <v>21</v>
      </c>
      <c r="C188" s="134">
        <v>44451</v>
      </c>
      <c r="D188" s="11" t="s">
        <v>1102</v>
      </c>
      <c r="E188" s="11" t="s">
        <v>772</v>
      </c>
      <c r="F188" s="11" t="s">
        <v>773</v>
      </c>
      <c r="G188" s="128">
        <v>2</v>
      </c>
      <c r="H188" s="128">
        <v>180000</v>
      </c>
      <c r="I188" s="128">
        <v>54000</v>
      </c>
      <c r="J188" s="128">
        <v>126000</v>
      </c>
      <c r="K188" s="128">
        <v>0</v>
      </c>
      <c r="L188" s="128">
        <v>0</v>
      </c>
      <c r="M188" s="128">
        <v>0</v>
      </c>
      <c r="N188" s="128">
        <v>126000</v>
      </c>
      <c r="O188" s="128">
        <v>126000</v>
      </c>
      <c r="P188" s="128">
        <v>0</v>
      </c>
      <c r="Q188" s="135">
        <v>44451.738194444442</v>
      </c>
      <c r="R188" s="11"/>
      <c r="S188" s="5" t="str">
        <f t="shared" si="2"/>
        <v>Ca chiều</v>
      </c>
    </row>
    <row r="189" spans="2:19">
      <c r="B189" s="11" t="s">
        <v>21</v>
      </c>
      <c r="C189" s="134">
        <v>44451</v>
      </c>
      <c r="D189" s="11" t="s">
        <v>1103</v>
      </c>
      <c r="E189" s="11" t="s">
        <v>1104</v>
      </c>
      <c r="F189" s="11" t="s">
        <v>1105</v>
      </c>
      <c r="G189" s="128">
        <v>1</v>
      </c>
      <c r="H189" s="128">
        <v>120000</v>
      </c>
      <c r="I189" s="128">
        <v>31000</v>
      </c>
      <c r="J189" s="128">
        <v>89000</v>
      </c>
      <c r="K189" s="128">
        <v>0</v>
      </c>
      <c r="L189" s="128">
        <v>0</v>
      </c>
      <c r="M189" s="128">
        <v>0</v>
      </c>
      <c r="N189" s="128">
        <v>89000</v>
      </c>
      <c r="O189" s="128">
        <v>89000</v>
      </c>
      <c r="P189" s="128">
        <v>0</v>
      </c>
      <c r="Q189" s="135">
        <v>44451.738194444442</v>
      </c>
      <c r="R189" s="11"/>
      <c r="S189" s="5" t="str">
        <f t="shared" si="2"/>
        <v>Ca chiều</v>
      </c>
    </row>
    <row r="190" spans="2:19">
      <c r="B190" s="11" t="s">
        <v>21</v>
      </c>
      <c r="C190" s="134">
        <v>44451</v>
      </c>
      <c r="D190" s="11" t="s">
        <v>1106</v>
      </c>
      <c r="E190" s="11" t="s">
        <v>1107</v>
      </c>
      <c r="F190" s="11" t="s">
        <v>1108</v>
      </c>
      <c r="G190" s="128">
        <v>5</v>
      </c>
      <c r="H190" s="128">
        <v>248000</v>
      </c>
      <c r="I190" s="128">
        <v>84000</v>
      </c>
      <c r="J190" s="128">
        <v>164000</v>
      </c>
      <c r="K190" s="128">
        <v>22000</v>
      </c>
      <c r="L190" s="128">
        <v>1000</v>
      </c>
      <c r="M190" s="128">
        <v>22000</v>
      </c>
      <c r="N190" s="128">
        <v>164000</v>
      </c>
      <c r="O190" s="128">
        <v>164000</v>
      </c>
      <c r="P190" s="128">
        <v>0</v>
      </c>
      <c r="Q190" s="135">
        <v>44451.738194444442</v>
      </c>
      <c r="R190" s="11" t="s">
        <v>216</v>
      </c>
      <c r="S190" s="5" t="str">
        <f t="shared" si="2"/>
        <v>Ca chiều</v>
      </c>
    </row>
    <row r="191" spans="2:19">
      <c r="B191" s="11" t="s">
        <v>21</v>
      </c>
      <c r="C191" s="134">
        <v>44451</v>
      </c>
      <c r="D191" s="11" t="s">
        <v>1109</v>
      </c>
      <c r="E191" s="11" t="s">
        <v>977</v>
      </c>
      <c r="F191" s="11" t="s">
        <v>978</v>
      </c>
      <c r="G191" s="128">
        <v>1</v>
      </c>
      <c r="H191" s="128">
        <v>290000</v>
      </c>
      <c r="I191" s="128">
        <v>87000</v>
      </c>
      <c r="J191" s="128">
        <v>203000</v>
      </c>
      <c r="K191" s="128">
        <v>0</v>
      </c>
      <c r="L191" s="128">
        <v>0</v>
      </c>
      <c r="M191" s="128">
        <v>0</v>
      </c>
      <c r="N191" s="128">
        <v>203000</v>
      </c>
      <c r="O191" s="128">
        <v>203000</v>
      </c>
      <c r="P191" s="128">
        <v>0</v>
      </c>
      <c r="Q191" s="135">
        <v>44451.738194444442</v>
      </c>
      <c r="R191" s="11"/>
      <c r="S191" s="5" t="str">
        <f t="shared" si="2"/>
        <v>Ca chiều</v>
      </c>
    </row>
    <row r="192" spans="2:19">
      <c r="B192" s="11" t="s">
        <v>21</v>
      </c>
      <c r="C192" s="134">
        <v>44451</v>
      </c>
      <c r="D192" s="11" t="s">
        <v>1110</v>
      </c>
      <c r="E192" s="11" t="s">
        <v>1111</v>
      </c>
      <c r="F192" s="11" t="s">
        <v>1112</v>
      </c>
      <c r="G192" s="128">
        <v>4</v>
      </c>
      <c r="H192" s="128">
        <v>116000</v>
      </c>
      <c r="I192" s="128">
        <v>25000</v>
      </c>
      <c r="J192" s="128">
        <v>91000</v>
      </c>
      <c r="K192" s="128">
        <v>25000</v>
      </c>
      <c r="L192" s="128">
        <v>0</v>
      </c>
      <c r="M192" s="128">
        <v>25000</v>
      </c>
      <c r="N192" s="128">
        <v>91000</v>
      </c>
      <c r="O192" s="128">
        <v>91000</v>
      </c>
      <c r="P192" s="128">
        <v>0</v>
      </c>
      <c r="Q192" s="135">
        <v>44451.738194444442</v>
      </c>
      <c r="R192" s="11" t="s">
        <v>216</v>
      </c>
      <c r="S192" s="5" t="str">
        <f t="shared" si="2"/>
        <v>Ca chiều</v>
      </c>
    </row>
    <row r="193" spans="2:19">
      <c r="B193" s="11" t="s">
        <v>21</v>
      </c>
      <c r="C193" s="134">
        <v>44451</v>
      </c>
      <c r="D193" s="11" t="s">
        <v>1113</v>
      </c>
      <c r="E193" s="11" t="s">
        <v>405</v>
      </c>
      <c r="F193" s="11" t="s">
        <v>406</v>
      </c>
      <c r="G193" s="128">
        <v>1</v>
      </c>
      <c r="H193" s="128">
        <v>250000</v>
      </c>
      <c r="I193" s="128">
        <v>125000</v>
      </c>
      <c r="J193" s="128">
        <v>125000</v>
      </c>
      <c r="K193" s="128">
        <v>0</v>
      </c>
      <c r="L193" s="128">
        <v>0</v>
      </c>
      <c r="M193" s="128">
        <v>0</v>
      </c>
      <c r="N193" s="128">
        <v>125000</v>
      </c>
      <c r="O193" s="128">
        <v>125000</v>
      </c>
      <c r="P193" s="128">
        <v>0</v>
      </c>
      <c r="Q193" s="135">
        <v>44451.759722222225</v>
      </c>
      <c r="R193" s="11" t="s">
        <v>216</v>
      </c>
      <c r="S193" s="5" t="str">
        <f t="shared" si="2"/>
        <v>Ca chiều</v>
      </c>
    </row>
    <row r="194" spans="2:19">
      <c r="B194" s="11" t="s">
        <v>21</v>
      </c>
      <c r="C194" s="134">
        <v>44451</v>
      </c>
      <c r="D194" s="11" t="s">
        <v>1114</v>
      </c>
      <c r="E194" s="11" t="s">
        <v>736</v>
      </c>
      <c r="F194" s="11" t="s">
        <v>737</v>
      </c>
      <c r="G194" s="128">
        <v>10</v>
      </c>
      <c r="H194" s="128">
        <v>2105000</v>
      </c>
      <c r="I194" s="128">
        <v>875000</v>
      </c>
      <c r="J194" s="128">
        <v>1230000</v>
      </c>
      <c r="K194" s="128">
        <v>0</v>
      </c>
      <c r="L194" s="128">
        <v>12000</v>
      </c>
      <c r="M194" s="128">
        <v>0</v>
      </c>
      <c r="N194" s="128">
        <v>1230000</v>
      </c>
      <c r="O194" s="128">
        <v>1230000</v>
      </c>
      <c r="P194" s="128">
        <v>0</v>
      </c>
      <c r="Q194" s="135">
        <v>44451.758333333331</v>
      </c>
      <c r="R194" s="11" t="s">
        <v>216</v>
      </c>
      <c r="S194" s="5" t="str">
        <f t="shared" si="2"/>
        <v>Ca chiều</v>
      </c>
    </row>
    <row r="195" spans="2:19">
      <c r="B195" s="11" t="s">
        <v>21</v>
      </c>
      <c r="C195" s="134">
        <v>44451</v>
      </c>
      <c r="D195" s="11" t="s">
        <v>1115</v>
      </c>
      <c r="E195" s="11" t="s">
        <v>1116</v>
      </c>
      <c r="F195" s="11" t="s">
        <v>1117</v>
      </c>
      <c r="G195" s="128">
        <v>4</v>
      </c>
      <c r="H195" s="128">
        <v>434000</v>
      </c>
      <c r="I195" s="128">
        <v>275000</v>
      </c>
      <c r="J195" s="128">
        <v>159000</v>
      </c>
      <c r="K195" s="128">
        <v>0</v>
      </c>
      <c r="L195" s="128">
        <v>0</v>
      </c>
      <c r="M195" s="128">
        <v>0</v>
      </c>
      <c r="N195" s="128">
        <v>159000</v>
      </c>
      <c r="O195" s="128">
        <v>159000</v>
      </c>
      <c r="P195" s="128">
        <v>0</v>
      </c>
      <c r="Q195" s="135">
        <v>44451.77847222222</v>
      </c>
      <c r="R195" s="11"/>
      <c r="S195" s="5" t="str">
        <f t="shared" si="2"/>
        <v>Ca chiều</v>
      </c>
    </row>
    <row r="196" spans="2:19">
      <c r="B196" s="11" t="s">
        <v>21</v>
      </c>
      <c r="C196" s="134">
        <v>44451</v>
      </c>
      <c r="D196" s="11" t="s">
        <v>1118</v>
      </c>
      <c r="E196" s="11" t="s">
        <v>1119</v>
      </c>
      <c r="F196" s="11" t="s">
        <v>1120</v>
      </c>
      <c r="G196" s="128">
        <v>1</v>
      </c>
      <c r="H196" s="128">
        <v>69000</v>
      </c>
      <c r="I196" s="128">
        <v>0</v>
      </c>
      <c r="J196" s="128">
        <v>69000</v>
      </c>
      <c r="K196" s="128">
        <v>0</v>
      </c>
      <c r="L196" s="128">
        <v>0</v>
      </c>
      <c r="M196" s="128">
        <v>0</v>
      </c>
      <c r="N196" s="128">
        <v>69000</v>
      </c>
      <c r="O196" s="128">
        <v>69000</v>
      </c>
      <c r="P196" s="128">
        <v>0</v>
      </c>
      <c r="Q196" s="135">
        <v>44451.779861111114</v>
      </c>
      <c r="R196" s="11" t="s">
        <v>216</v>
      </c>
      <c r="S196" s="5" t="str">
        <f t="shared" si="2"/>
        <v>Ca chiều</v>
      </c>
    </row>
    <row r="197" spans="2:19">
      <c r="B197" s="11" t="s">
        <v>21</v>
      </c>
      <c r="C197" s="134">
        <v>44451</v>
      </c>
      <c r="D197" s="11" t="s">
        <v>1121</v>
      </c>
      <c r="E197" s="11" t="s">
        <v>1119</v>
      </c>
      <c r="F197" s="11" t="s">
        <v>1120</v>
      </c>
      <c r="G197" s="128">
        <v>1</v>
      </c>
      <c r="H197" s="128">
        <v>490000</v>
      </c>
      <c r="I197" s="128">
        <v>245000</v>
      </c>
      <c r="J197" s="128">
        <v>245000</v>
      </c>
      <c r="K197" s="128">
        <v>0</v>
      </c>
      <c r="L197" s="128">
        <v>0</v>
      </c>
      <c r="M197" s="128">
        <v>0</v>
      </c>
      <c r="N197" s="128">
        <v>245000</v>
      </c>
      <c r="O197" s="128">
        <v>245000</v>
      </c>
      <c r="P197" s="128">
        <v>0</v>
      </c>
      <c r="Q197" s="135">
        <v>44451.779166666667</v>
      </c>
      <c r="R197" s="11" t="s">
        <v>216</v>
      </c>
      <c r="S197" s="5" t="str">
        <f t="shared" si="2"/>
        <v>Ca chiều</v>
      </c>
    </row>
    <row r="198" spans="2:19">
      <c r="B198" s="11" t="s">
        <v>21</v>
      </c>
      <c r="C198" s="134">
        <v>44451</v>
      </c>
      <c r="D198" s="11" t="s">
        <v>1122</v>
      </c>
      <c r="E198" s="11" t="s">
        <v>246</v>
      </c>
      <c r="F198" s="11" t="s">
        <v>1123</v>
      </c>
      <c r="G198" s="128">
        <v>3</v>
      </c>
      <c r="H198" s="128">
        <v>120000</v>
      </c>
      <c r="I198" s="128">
        <v>15000</v>
      </c>
      <c r="J198" s="128">
        <v>105000</v>
      </c>
      <c r="K198" s="128">
        <v>0</v>
      </c>
      <c r="L198" s="128">
        <v>0</v>
      </c>
      <c r="M198" s="128">
        <v>0</v>
      </c>
      <c r="N198" s="128">
        <v>105000</v>
      </c>
      <c r="O198" s="128">
        <v>105000</v>
      </c>
      <c r="P198" s="128">
        <v>0</v>
      </c>
      <c r="Q198" s="135">
        <v>44451.779166666667</v>
      </c>
      <c r="R198" s="11"/>
      <c r="S198" s="5" t="str">
        <f t="shared" si="2"/>
        <v>Ca chiều</v>
      </c>
    </row>
    <row r="199" spans="2:19">
      <c r="B199" s="11" t="s">
        <v>21</v>
      </c>
      <c r="C199" s="134">
        <v>44451</v>
      </c>
      <c r="D199" s="11" t="s">
        <v>1124</v>
      </c>
      <c r="E199" s="11" t="s">
        <v>1047</v>
      </c>
      <c r="F199" s="11" t="s">
        <v>1048</v>
      </c>
      <c r="G199" s="128">
        <v>1</v>
      </c>
      <c r="H199" s="128">
        <v>290000</v>
      </c>
      <c r="I199" s="128">
        <v>145000</v>
      </c>
      <c r="J199" s="128">
        <v>145000</v>
      </c>
      <c r="K199" s="128">
        <v>0</v>
      </c>
      <c r="L199" s="128">
        <v>0</v>
      </c>
      <c r="M199" s="128">
        <v>0</v>
      </c>
      <c r="N199" s="128">
        <v>145000</v>
      </c>
      <c r="O199" s="128">
        <v>145000</v>
      </c>
      <c r="P199" s="128">
        <v>0</v>
      </c>
      <c r="Q199" s="135">
        <v>44451.780555555553</v>
      </c>
      <c r="R199" s="11" t="s">
        <v>216</v>
      </c>
      <c r="S199" s="5" t="str">
        <f t="shared" si="2"/>
        <v>Ca chiều</v>
      </c>
    </row>
    <row r="200" spans="2:19">
      <c r="B200" s="11" t="s">
        <v>21</v>
      </c>
      <c r="C200" s="134">
        <v>44451</v>
      </c>
      <c r="D200" s="11" t="s">
        <v>1125</v>
      </c>
      <c r="E200" s="11" t="s">
        <v>1126</v>
      </c>
      <c r="F200" s="11" t="s">
        <v>1069</v>
      </c>
      <c r="G200" s="128">
        <v>3</v>
      </c>
      <c r="H200" s="128">
        <v>550000</v>
      </c>
      <c r="I200" s="128">
        <v>147000</v>
      </c>
      <c r="J200" s="128">
        <v>403000</v>
      </c>
      <c r="K200" s="128">
        <v>20000</v>
      </c>
      <c r="L200" s="128">
        <v>4000</v>
      </c>
      <c r="M200" s="128">
        <v>0</v>
      </c>
      <c r="N200" s="128">
        <v>403000</v>
      </c>
      <c r="O200" s="128">
        <v>403000</v>
      </c>
      <c r="P200" s="128">
        <v>0</v>
      </c>
      <c r="Q200" s="135">
        <v>44451.801388888889</v>
      </c>
      <c r="R200" s="11" t="s">
        <v>216</v>
      </c>
      <c r="S200" s="5" t="str">
        <f t="shared" ref="S200:S258" si="3">IF(TIME(HOUR(Q200),MINUTE(Q200),SECOND(Q200))&gt;$T$6,"Ca chiều","Ca sáng")</f>
        <v>Ca chiều</v>
      </c>
    </row>
    <row r="201" spans="2:19">
      <c r="B201" s="11" t="s">
        <v>21</v>
      </c>
      <c r="C201" s="134">
        <v>44451</v>
      </c>
      <c r="D201" s="11" t="s">
        <v>1127</v>
      </c>
      <c r="E201" s="11" t="s">
        <v>1128</v>
      </c>
      <c r="F201" s="11" t="s">
        <v>1129</v>
      </c>
      <c r="G201" s="128">
        <v>2</v>
      </c>
      <c r="H201" s="128">
        <v>300000</v>
      </c>
      <c r="I201" s="128">
        <v>62000</v>
      </c>
      <c r="J201" s="128">
        <v>238000</v>
      </c>
      <c r="K201" s="128">
        <v>0</v>
      </c>
      <c r="L201" s="128">
        <v>0</v>
      </c>
      <c r="M201" s="128">
        <v>0</v>
      </c>
      <c r="N201" s="128">
        <v>238000</v>
      </c>
      <c r="O201" s="128">
        <v>238000</v>
      </c>
      <c r="P201" s="128">
        <v>0</v>
      </c>
      <c r="Q201" s="135">
        <v>44451.8</v>
      </c>
      <c r="R201" s="11"/>
      <c r="S201" s="5" t="str">
        <f t="shared" si="3"/>
        <v>Ca chiều</v>
      </c>
    </row>
    <row r="202" spans="2:19">
      <c r="B202" s="11" t="s">
        <v>21</v>
      </c>
      <c r="C202" s="134">
        <v>44451</v>
      </c>
      <c r="D202" s="11" t="s">
        <v>1130</v>
      </c>
      <c r="E202" s="11" t="s">
        <v>1131</v>
      </c>
      <c r="F202" s="11" t="s">
        <v>1132</v>
      </c>
      <c r="G202" s="128">
        <v>1</v>
      </c>
      <c r="H202" s="128">
        <v>450000</v>
      </c>
      <c r="I202" s="128">
        <v>135000</v>
      </c>
      <c r="J202" s="128">
        <v>315000</v>
      </c>
      <c r="K202" s="128">
        <v>0</v>
      </c>
      <c r="L202" s="128">
        <v>0</v>
      </c>
      <c r="M202" s="128">
        <v>0</v>
      </c>
      <c r="N202" s="128">
        <v>315000</v>
      </c>
      <c r="O202" s="128">
        <v>315000</v>
      </c>
      <c r="P202" s="128">
        <v>0</v>
      </c>
      <c r="Q202" s="135">
        <v>44451.800694444442</v>
      </c>
      <c r="R202" s="11"/>
      <c r="S202" s="5" t="str">
        <f t="shared" si="3"/>
        <v>Ca chiều</v>
      </c>
    </row>
    <row r="203" spans="2:19">
      <c r="B203" s="11" t="s">
        <v>21</v>
      </c>
      <c r="C203" s="134">
        <v>44451</v>
      </c>
      <c r="D203" s="11" t="s">
        <v>1133</v>
      </c>
      <c r="E203" s="11" t="s">
        <v>1134</v>
      </c>
      <c r="F203" s="11" t="s">
        <v>1135</v>
      </c>
      <c r="G203" s="128">
        <v>1</v>
      </c>
      <c r="H203" s="128">
        <v>590000</v>
      </c>
      <c r="I203" s="128">
        <v>191000</v>
      </c>
      <c r="J203" s="128">
        <v>399000</v>
      </c>
      <c r="K203" s="128">
        <v>0</v>
      </c>
      <c r="L203" s="128">
        <v>3000</v>
      </c>
      <c r="M203" s="128">
        <v>0</v>
      </c>
      <c r="N203" s="128">
        <v>399000</v>
      </c>
      <c r="O203" s="128">
        <v>399000</v>
      </c>
      <c r="P203" s="128">
        <v>0</v>
      </c>
      <c r="Q203" s="135">
        <v>44451.842361111114</v>
      </c>
      <c r="R203" s="11" t="s">
        <v>216</v>
      </c>
      <c r="S203" s="5" t="str">
        <f t="shared" si="3"/>
        <v>Ca chiều</v>
      </c>
    </row>
    <row r="204" spans="2:19">
      <c r="B204" s="11" t="s">
        <v>21</v>
      </c>
      <c r="C204" s="134">
        <v>44451</v>
      </c>
      <c r="D204" s="11" t="s">
        <v>1136</v>
      </c>
      <c r="E204" s="11" t="s">
        <v>1134</v>
      </c>
      <c r="F204" s="11" t="s">
        <v>1135</v>
      </c>
      <c r="G204" s="128">
        <v>1</v>
      </c>
      <c r="H204" s="128">
        <v>190000</v>
      </c>
      <c r="I204" s="128">
        <v>95000</v>
      </c>
      <c r="J204" s="128">
        <v>95000</v>
      </c>
      <c r="K204" s="128">
        <v>0</v>
      </c>
      <c r="L204" s="128">
        <v>0</v>
      </c>
      <c r="M204" s="128">
        <v>0</v>
      </c>
      <c r="N204" s="128">
        <v>95000</v>
      </c>
      <c r="O204" s="128">
        <v>95000</v>
      </c>
      <c r="P204" s="128">
        <v>0</v>
      </c>
      <c r="Q204" s="135">
        <v>44451.841666666667</v>
      </c>
      <c r="R204" s="11" t="s">
        <v>216</v>
      </c>
      <c r="S204" s="5" t="str">
        <f t="shared" si="3"/>
        <v>Ca chiều</v>
      </c>
    </row>
    <row r="205" spans="2:19">
      <c r="B205" s="11" t="s">
        <v>21</v>
      </c>
      <c r="C205" s="134">
        <v>44451</v>
      </c>
      <c r="D205" s="11" t="s">
        <v>1137</v>
      </c>
      <c r="E205" s="11" t="s">
        <v>1138</v>
      </c>
      <c r="F205" s="11" t="s">
        <v>1139</v>
      </c>
      <c r="G205" s="128">
        <v>1</v>
      </c>
      <c r="H205" s="128">
        <v>590000</v>
      </c>
      <c r="I205" s="128">
        <v>0</v>
      </c>
      <c r="J205" s="128">
        <v>590000</v>
      </c>
      <c r="K205" s="128">
        <v>0</v>
      </c>
      <c r="L205" s="128">
        <v>0</v>
      </c>
      <c r="M205" s="128">
        <v>0</v>
      </c>
      <c r="N205" s="128">
        <v>590000</v>
      </c>
      <c r="O205" s="128">
        <v>590000</v>
      </c>
      <c r="P205" s="128">
        <v>0</v>
      </c>
      <c r="Q205" s="135">
        <v>44451.841666666667</v>
      </c>
      <c r="R205" s="11"/>
      <c r="S205" s="5" t="str">
        <f t="shared" si="3"/>
        <v>Ca chiều</v>
      </c>
    </row>
    <row r="206" spans="2:19">
      <c r="B206" s="11" t="s">
        <v>21</v>
      </c>
      <c r="C206" s="134">
        <v>44451</v>
      </c>
      <c r="D206" s="11" t="s">
        <v>1140</v>
      </c>
      <c r="E206" s="11" t="s">
        <v>1141</v>
      </c>
      <c r="F206" s="11" t="s">
        <v>1142</v>
      </c>
      <c r="G206" s="128">
        <v>5</v>
      </c>
      <c r="H206" s="128">
        <v>614000</v>
      </c>
      <c r="I206" s="128">
        <v>122000</v>
      </c>
      <c r="J206" s="128">
        <v>492000</v>
      </c>
      <c r="K206" s="128">
        <v>0</v>
      </c>
      <c r="L206" s="128">
        <v>0</v>
      </c>
      <c r="M206" s="128">
        <v>0</v>
      </c>
      <c r="N206" s="128">
        <v>492000</v>
      </c>
      <c r="O206" s="128">
        <v>492000</v>
      </c>
      <c r="P206" s="128">
        <v>0</v>
      </c>
      <c r="Q206" s="135">
        <v>44451.862500000003</v>
      </c>
      <c r="R206" s="11" t="s">
        <v>216</v>
      </c>
      <c r="S206" s="5" t="str">
        <f t="shared" si="3"/>
        <v>Ca chiều</v>
      </c>
    </row>
    <row r="207" spans="2:19">
      <c r="B207" s="11" t="s">
        <v>21</v>
      </c>
      <c r="C207" s="134">
        <v>44451</v>
      </c>
      <c r="D207" s="11" t="s">
        <v>1143</v>
      </c>
      <c r="E207" s="11" t="s">
        <v>1141</v>
      </c>
      <c r="F207" s="11" t="s">
        <v>1142</v>
      </c>
      <c r="G207" s="128">
        <v>1</v>
      </c>
      <c r="H207" s="128">
        <v>120000</v>
      </c>
      <c r="I207" s="128">
        <v>31000</v>
      </c>
      <c r="J207" s="128">
        <v>89000</v>
      </c>
      <c r="K207" s="128">
        <v>0</v>
      </c>
      <c r="L207" s="128">
        <v>0</v>
      </c>
      <c r="M207" s="128">
        <v>0</v>
      </c>
      <c r="N207" s="128">
        <v>89000</v>
      </c>
      <c r="O207" s="128">
        <v>89000</v>
      </c>
      <c r="P207" s="128">
        <v>0</v>
      </c>
      <c r="Q207" s="135">
        <v>44451.863888888889</v>
      </c>
      <c r="R207" s="11" t="s">
        <v>216</v>
      </c>
      <c r="S207" s="5" t="str">
        <f t="shared" si="3"/>
        <v>Ca chiều</v>
      </c>
    </row>
    <row r="208" spans="2:19">
      <c r="B208" s="11" t="s">
        <v>21</v>
      </c>
      <c r="C208" s="134">
        <v>44451</v>
      </c>
      <c r="D208" s="11" t="s">
        <v>1144</v>
      </c>
      <c r="E208" s="11" t="s">
        <v>1145</v>
      </c>
      <c r="F208" s="11" t="s">
        <v>1146</v>
      </c>
      <c r="G208" s="128">
        <v>1</v>
      </c>
      <c r="H208" s="128">
        <v>590000</v>
      </c>
      <c r="I208" s="128">
        <v>0</v>
      </c>
      <c r="J208" s="128">
        <v>590000</v>
      </c>
      <c r="K208" s="128">
        <v>0</v>
      </c>
      <c r="L208" s="128">
        <v>0</v>
      </c>
      <c r="M208" s="128">
        <v>0</v>
      </c>
      <c r="N208" s="128">
        <v>590000</v>
      </c>
      <c r="O208" s="128">
        <v>590000</v>
      </c>
      <c r="P208" s="128">
        <v>0</v>
      </c>
      <c r="Q208" s="135">
        <v>44451.863194444442</v>
      </c>
      <c r="R208" s="11"/>
      <c r="S208" s="5" t="str">
        <f t="shared" si="3"/>
        <v>Ca chiều</v>
      </c>
    </row>
    <row r="209" spans="2:19">
      <c r="B209" s="11" t="s">
        <v>21</v>
      </c>
      <c r="C209" s="134">
        <v>44451</v>
      </c>
      <c r="D209" s="11" t="s">
        <v>1147</v>
      </c>
      <c r="E209" s="11" t="s">
        <v>1148</v>
      </c>
      <c r="F209" s="11" t="s">
        <v>1149</v>
      </c>
      <c r="G209" s="128">
        <v>3</v>
      </c>
      <c r="H209" s="128">
        <v>515000</v>
      </c>
      <c r="I209" s="128">
        <v>0</v>
      </c>
      <c r="J209" s="128">
        <v>515000</v>
      </c>
      <c r="K209" s="128">
        <v>0</v>
      </c>
      <c r="L209" s="128">
        <v>0</v>
      </c>
      <c r="M209" s="128">
        <v>0</v>
      </c>
      <c r="N209" s="128">
        <v>515000</v>
      </c>
      <c r="O209" s="128">
        <v>515000</v>
      </c>
      <c r="P209" s="128">
        <v>0</v>
      </c>
      <c r="Q209" s="135">
        <v>44451.884027777778</v>
      </c>
      <c r="R209" s="11"/>
      <c r="S209" s="5" t="str">
        <f t="shared" si="3"/>
        <v>Ca chiều</v>
      </c>
    </row>
    <row r="210" spans="2:19">
      <c r="B210" s="11" t="s">
        <v>21</v>
      </c>
      <c r="C210" s="134">
        <v>44451</v>
      </c>
      <c r="D210" s="11" t="s">
        <v>1150</v>
      </c>
      <c r="E210" s="11" t="s">
        <v>1148</v>
      </c>
      <c r="F210" s="11" t="s">
        <v>1149</v>
      </c>
      <c r="G210" s="128">
        <v>1</v>
      </c>
      <c r="H210" s="128">
        <v>90000</v>
      </c>
      <c r="I210" s="128">
        <v>45000</v>
      </c>
      <c r="J210" s="128">
        <v>45000</v>
      </c>
      <c r="K210" s="128">
        <v>0</v>
      </c>
      <c r="L210" s="128">
        <v>0</v>
      </c>
      <c r="M210" s="128">
        <v>0</v>
      </c>
      <c r="N210" s="128">
        <v>45000</v>
      </c>
      <c r="O210" s="128">
        <v>45000</v>
      </c>
      <c r="P210" s="128">
        <v>0</v>
      </c>
      <c r="Q210" s="135">
        <v>44451.883333333331</v>
      </c>
      <c r="R210" s="11"/>
      <c r="S210" s="5" t="str">
        <f t="shared" si="3"/>
        <v>Ca chiều</v>
      </c>
    </row>
    <row r="211" spans="2:19">
      <c r="B211" s="11" t="s">
        <v>21</v>
      </c>
      <c r="C211" s="134">
        <v>44451</v>
      </c>
      <c r="D211" s="11" t="s">
        <v>1151</v>
      </c>
      <c r="E211" s="11" t="s">
        <v>1152</v>
      </c>
      <c r="F211" s="11" t="s">
        <v>1153</v>
      </c>
      <c r="G211" s="128">
        <v>1</v>
      </c>
      <c r="H211" s="128">
        <v>220000</v>
      </c>
      <c r="I211" s="128">
        <v>0</v>
      </c>
      <c r="J211" s="128">
        <v>220000</v>
      </c>
      <c r="K211" s="128">
        <v>43000</v>
      </c>
      <c r="L211" s="128">
        <v>2000</v>
      </c>
      <c r="M211" s="128">
        <v>0</v>
      </c>
      <c r="N211" s="128">
        <v>220000</v>
      </c>
      <c r="O211" s="128">
        <v>220000</v>
      </c>
      <c r="P211" s="128">
        <v>0</v>
      </c>
      <c r="Q211" s="135">
        <v>44451.904861111114</v>
      </c>
      <c r="R211" s="11" t="s">
        <v>216</v>
      </c>
      <c r="S211" s="5" t="str">
        <f t="shared" si="3"/>
        <v>Ca chiều</v>
      </c>
    </row>
    <row r="212" spans="2:19">
      <c r="B212" s="11" t="s">
        <v>21</v>
      </c>
      <c r="C212" s="134">
        <v>44451</v>
      </c>
      <c r="D212" s="11" t="s">
        <v>1154</v>
      </c>
      <c r="E212" s="11" t="s">
        <v>1155</v>
      </c>
      <c r="F212" s="11" t="s">
        <v>1156</v>
      </c>
      <c r="G212" s="128">
        <v>1</v>
      </c>
      <c r="H212" s="128">
        <v>250000</v>
      </c>
      <c r="I212" s="128">
        <v>125000</v>
      </c>
      <c r="J212" s="128">
        <v>125000</v>
      </c>
      <c r="K212" s="128">
        <v>8000</v>
      </c>
      <c r="L212" s="128">
        <v>1000</v>
      </c>
      <c r="M212" s="128">
        <v>0</v>
      </c>
      <c r="N212" s="128">
        <v>125000</v>
      </c>
      <c r="O212" s="128">
        <v>125000</v>
      </c>
      <c r="P212" s="128">
        <v>0</v>
      </c>
      <c r="Q212" s="135">
        <v>44451.904861111114</v>
      </c>
      <c r="R212" s="11" t="s">
        <v>216</v>
      </c>
      <c r="S212" s="5" t="str">
        <f t="shared" si="3"/>
        <v>Ca chiều</v>
      </c>
    </row>
    <row r="213" spans="2:19">
      <c r="B213" s="11" t="s">
        <v>21</v>
      </c>
      <c r="C213" s="134">
        <v>44451</v>
      </c>
      <c r="D213" s="11" t="s">
        <v>1157</v>
      </c>
      <c r="E213" s="11" t="s">
        <v>1152</v>
      </c>
      <c r="F213" s="11" t="s">
        <v>1153</v>
      </c>
      <c r="G213" s="128">
        <v>1</v>
      </c>
      <c r="H213" s="128">
        <v>2000</v>
      </c>
      <c r="I213" s="128">
        <v>0</v>
      </c>
      <c r="J213" s="128">
        <v>2000</v>
      </c>
      <c r="K213" s="128">
        <v>0</v>
      </c>
      <c r="L213" s="128">
        <v>0</v>
      </c>
      <c r="M213" s="128">
        <v>0</v>
      </c>
      <c r="N213" s="128">
        <v>2000</v>
      </c>
      <c r="O213" s="128">
        <v>2000</v>
      </c>
      <c r="P213" s="128">
        <v>0</v>
      </c>
      <c r="Q213" s="135">
        <v>44451.925000000003</v>
      </c>
      <c r="R213" s="11" t="s">
        <v>216</v>
      </c>
      <c r="S213" s="5" t="str">
        <f t="shared" si="3"/>
        <v>Ca chiều</v>
      </c>
    </row>
    <row r="214" spans="2:19">
      <c r="B214" s="11" t="s">
        <v>21</v>
      </c>
      <c r="C214" s="134">
        <v>44450</v>
      </c>
      <c r="D214" s="11" t="s">
        <v>1158</v>
      </c>
      <c r="E214" s="11" t="s">
        <v>1159</v>
      </c>
      <c r="F214" s="11" t="s">
        <v>1160</v>
      </c>
      <c r="G214" s="128">
        <v>1</v>
      </c>
      <c r="H214" s="128">
        <v>390000</v>
      </c>
      <c r="I214" s="128">
        <v>195000</v>
      </c>
      <c r="J214" s="128">
        <v>195000</v>
      </c>
      <c r="K214" s="128">
        <v>0</v>
      </c>
      <c r="L214" s="128"/>
      <c r="M214" s="128">
        <v>0</v>
      </c>
      <c r="N214" s="128">
        <v>0</v>
      </c>
      <c r="O214" s="128">
        <v>0</v>
      </c>
      <c r="P214" s="128">
        <v>195000</v>
      </c>
      <c r="Q214" s="135">
        <v>44450.470833333333</v>
      </c>
      <c r="R214" s="11" t="s">
        <v>216</v>
      </c>
      <c r="S214" s="5" t="str">
        <f t="shared" si="3"/>
        <v>Ca sáng</v>
      </c>
    </row>
    <row r="215" spans="2:19">
      <c r="B215" s="11" t="s">
        <v>21</v>
      </c>
      <c r="C215" s="134">
        <v>44450</v>
      </c>
      <c r="D215" s="11" t="s">
        <v>1161</v>
      </c>
      <c r="E215" s="11" t="s">
        <v>1162</v>
      </c>
      <c r="F215" s="11" t="s">
        <v>1163</v>
      </c>
      <c r="G215" s="128">
        <v>1</v>
      </c>
      <c r="H215" s="128">
        <v>250000</v>
      </c>
      <c r="I215" s="128">
        <v>75000</v>
      </c>
      <c r="J215" s="128">
        <v>175000</v>
      </c>
      <c r="K215" s="128">
        <v>0</v>
      </c>
      <c r="L215" s="128"/>
      <c r="M215" s="128">
        <v>0</v>
      </c>
      <c r="N215" s="128">
        <v>0</v>
      </c>
      <c r="O215" s="128">
        <v>0</v>
      </c>
      <c r="P215" s="128">
        <v>175000</v>
      </c>
      <c r="Q215" s="135">
        <v>44450.750694444447</v>
      </c>
      <c r="R215" s="11" t="s">
        <v>216</v>
      </c>
      <c r="S215" s="5" t="str">
        <f t="shared" si="3"/>
        <v>Ca chiều</v>
      </c>
    </row>
    <row r="216" spans="2:19">
      <c r="B216" s="11" t="s">
        <v>21</v>
      </c>
      <c r="C216" s="134">
        <v>44450</v>
      </c>
      <c r="D216" s="11" t="s">
        <v>1164</v>
      </c>
      <c r="E216" s="11" t="s">
        <v>405</v>
      </c>
      <c r="F216" s="11" t="s">
        <v>406</v>
      </c>
      <c r="G216" s="128">
        <v>2</v>
      </c>
      <c r="H216" s="128">
        <v>300000</v>
      </c>
      <c r="I216" s="128">
        <v>97000</v>
      </c>
      <c r="J216" s="128">
        <v>203000</v>
      </c>
      <c r="K216" s="128">
        <v>0</v>
      </c>
      <c r="L216" s="128">
        <v>0</v>
      </c>
      <c r="M216" s="128">
        <v>0</v>
      </c>
      <c r="N216" s="128">
        <v>203000</v>
      </c>
      <c r="O216" s="128">
        <v>203000</v>
      </c>
      <c r="P216" s="128">
        <v>0</v>
      </c>
      <c r="Q216" s="135">
        <v>44450.361805555556</v>
      </c>
      <c r="R216" s="11" t="s">
        <v>216</v>
      </c>
      <c r="S216" s="5" t="str">
        <f t="shared" si="3"/>
        <v>Ca sáng</v>
      </c>
    </row>
    <row r="217" spans="2:19">
      <c r="B217" s="11" t="s">
        <v>21</v>
      </c>
      <c r="C217" s="134">
        <v>44450</v>
      </c>
      <c r="D217" s="11" t="s">
        <v>1165</v>
      </c>
      <c r="E217" s="11" t="s">
        <v>1166</v>
      </c>
      <c r="F217" s="11" t="s">
        <v>414</v>
      </c>
      <c r="G217" s="128">
        <v>3</v>
      </c>
      <c r="H217" s="128">
        <v>460000</v>
      </c>
      <c r="I217" s="128">
        <v>202000</v>
      </c>
      <c r="J217" s="128">
        <v>258000</v>
      </c>
      <c r="K217" s="128">
        <v>0</v>
      </c>
      <c r="L217" s="128">
        <v>0</v>
      </c>
      <c r="M217" s="128">
        <v>0</v>
      </c>
      <c r="N217" s="128">
        <v>258000</v>
      </c>
      <c r="O217" s="128">
        <v>258000</v>
      </c>
      <c r="P217" s="128">
        <v>0</v>
      </c>
      <c r="Q217" s="135">
        <v>44450.361805555556</v>
      </c>
      <c r="R217" s="11"/>
      <c r="S217" s="5" t="str">
        <f t="shared" si="3"/>
        <v>Ca sáng</v>
      </c>
    </row>
    <row r="218" spans="2:19">
      <c r="B218" s="11" t="s">
        <v>21</v>
      </c>
      <c r="C218" s="134">
        <v>44450</v>
      </c>
      <c r="D218" s="11" t="s">
        <v>1167</v>
      </c>
      <c r="E218" s="11" t="s">
        <v>1166</v>
      </c>
      <c r="F218" s="11" t="s">
        <v>414</v>
      </c>
      <c r="G218" s="128">
        <v>1</v>
      </c>
      <c r="H218" s="128">
        <v>250000</v>
      </c>
      <c r="I218" s="128">
        <v>0</v>
      </c>
      <c r="J218" s="128">
        <v>250000</v>
      </c>
      <c r="K218" s="128">
        <v>0</v>
      </c>
      <c r="L218" s="128">
        <v>0</v>
      </c>
      <c r="M218" s="128">
        <v>0</v>
      </c>
      <c r="N218" s="128">
        <v>250000</v>
      </c>
      <c r="O218" s="128">
        <v>250000</v>
      </c>
      <c r="P218" s="128">
        <v>0</v>
      </c>
      <c r="Q218" s="135">
        <v>44450.383333333331</v>
      </c>
      <c r="R218" s="11"/>
      <c r="S218" s="5" t="str">
        <f t="shared" si="3"/>
        <v>Ca sáng</v>
      </c>
    </row>
    <row r="219" spans="2:19">
      <c r="B219" s="11" t="s">
        <v>21</v>
      </c>
      <c r="C219" s="134">
        <v>44450</v>
      </c>
      <c r="D219" s="11" t="s">
        <v>1168</v>
      </c>
      <c r="E219" s="11" t="s">
        <v>1169</v>
      </c>
      <c r="F219" s="11" t="s">
        <v>802</v>
      </c>
      <c r="G219" s="128">
        <v>1</v>
      </c>
      <c r="H219" s="128">
        <v>90000</v>
      </c>
      <c r="I219" s="128">
        <v>45000</v>
      </c>
      <c r="J219" s="128">
        <v>45000</v>
      </c>
      <c r="K219" s="128">
        <v>0</v>
      </c>
      <c r="L219" s="128">
        <v>0</v>
      </c>
      <c r="M219" s="128">
        <v>0</v>
      </c>
      <c r="N219" s="128">
        <v>45000</v>
      </c>
      <c r="O219" s="128">
        <v>45000</v>
      </c>
      <c r="P219" s="128">
        <v>0</v>
      </c>
      <c r="Q219" s="135">
        <v>44450.383333333331</v>
      </c>
      <c r="R219" s="11"/>
      <c r="S219" s="5" t="str">
        <f t="shared" si="3"/>
        <v>Ca sáng</v>
      </c>
    </row>
    <row r="220" spans="2:19">
      <c r="B220" s="11" t="s">
        <v>21</v>
      </c>
      <c r="C220" s="134">
        <v>44450</v>
      </c>
      <c r="D220" s="11" t="s">
        <v>1170</v>
      </c>
      <c r="E220" s="11" t="s">
        <v>1159</v>
      </c>
      <c r="F220" s="11" t="s">
        <v>1160</v>
      </c>
      <c r="G220" s="128">
        <v>5</v>
      </c>
      <c r="H220" s="128">
        <v>2110000</v>
      </c>
      <c r="I220" s="128">
        <v>1055000</v>
      </c>
      <c r="J220" s="128">
        <v>1055000</v>
      </c>
      <c r="K220" s="128">
        <v>0</v>
      </c>
      <c r="L220" s="128">
        <v>0</v>
      </c>
      <c r="M220" s="128">
        <v>0</v>
      </c>
      <c r="N220" s="128">
        <v>1055000</v>
      </c>
      <c r="O220" s="128">
        <v>1055000</v>
      </c>
      <c r="P220" s="128">
        <v>0</v>
      </c>
      <c r="Q220" s="135">
        <v>44450.404166666667</v>
      </c>
      <c r="R220" s="11" t="s">
        <v>216</v>
      </c>
      <c r="S220" s="5" t="str">
        <f t="shared" si="3"/>
        <v>Ca sáng</v>
      </c>
    </row>
    <row r="221" spans="2:19">
      <c r="B221" s="11" t="s">
        <v>21</v>
      </c>
      <c r="C221" s="134">
        <v>44450</v>
      </c>
      <c r="D221" s="11" t="s">
        <v>1171</v>
      </c>
      <c r="E221" s="11" t="s">
        <v>1159</v>
      </c>
      <c r="F221" s="11" t="s">
        <v>1160</v>
      </c>
      <c r="G221" s="128">
        <v>3</v>
      </c>
      <c r="H221" s="128">
        <v>152000</v>
      </c>
      <c r="I221" s="128">
        <v>62000</v>
      </c>
      <c r="J221" s="128">
        <v>90000</v>
      </c>
      <c r="K221" s="128">
        <v>0</v>
      </c>
      <c r="L221" s="128">
        <v>0</v>
      </c>
      <c r="M221" s="128">
        <v>0</v>
      </c>
      <c r="N221" s="128">
        <v>90000</v>
      </c>
      <c r="O221" s="128">
        <v>90000</v>
      </c>
      <c r="P221" s="128">
        <v>0</v>
      </c>
      <c r="Q221" s="135">
        <v>44450.404166666667</v>
      </c>
      <c r="R221" s="11" t="s">
        <v>216</v>
      </c>
      <c r="S221" s="5" t="str">
        <f t="shared" si="3"/>
        <v>Ca sáng</v>
      </c>
    </row>
    <row r="222" spans="2:19">
      <c r="B222" s="11" t="s">
        <v>21</v>
      </c>
      <c r="C222" s="134">
        <v>44450</v>
      </c>
      <c r="D222" s="11" t="s">
        <v>1172</v>
      </c>
      <c r="E222" s="11" t="s">
        <v>1159</v>
      </c>
      <c r="F222" s="11" t="s">
        <v>1160</v>
      </c>
      <c r="G222" s="128">
        <v>3</v>
      </c>
      <c r="H222" s="128">
        <v>682000</v>
      </c>
      <c r="I222" s="128">
        <v>282000</v>
      </c>
      <c r="J222" s="128">
        <v>400000</v>
      </c>
      <c r="K222" s="128">
        <v>0</v>
      </c>
      <c r="L222" s="128">
        <v>0</v>
      </c>
      <c r="M222" s="128">
        <v>0</v>
      </c>
      <c r="N222" s="128">
        <v>400000</v>
      </c>
      <c r="O222" s="128">
        <v>400000</v>
      </c>
      <c r="P222" s="128">
        <v>0</v>
      </c>
      <c r="Q222" s="135">
        <v>44450.425694444442</v>
      </c>
      <c r="R222" s="11" t="s">
        <v>216</v>
      </c>
      <c r="S222" s="5" t="str">
        <f t="shared" si="3"/>
        <v>Ca sáng</v>
      </c>
    </row>
    <row r="223" spans="2:19">
      <c r="B223" s="11" t="s">
        <v>21</v>
      </c>
      <c r="C223" s="134">
        <v>44450</v>
      </c>
      <c r="D223" s="11" t="s">
        <v>1173</v>
      </c>
      <c r="E223" s="11" t="s">
        <v>1174</v>
      </c>
      <c r="F223" s="11" t="s">
        <v>1175</v>
      </c>
      <c r="G223" s="128">
        <v>7</v>
      </c>
      <c r="H223" s="128">
        <v>1779500</v>
      </c>
      <c r="I223" s="128">
        <v>639000</v>
      </c>
      <c r="J223" s="128">
        <v>1140500</v>
      </c>
      <c r="K223" s="128">
        <v>0</v>
      </c>
      <c r="L223" s="128">
        <v>11000</v>
      </c>
      <c r="M223" s="128">
        <v>0</v>
      </c>
      <c r="N223" s="128">
        <v>1140500</v>
      </c>
      <c r="O223" s="128">
        <v>1140500</v>
      </c>
      <c r="P223" s="128">
        <v>0</v>
      </c>
      <c r="Q223" s="135">
        <v>44450.425000000003</v>
      </c>
      <c r="R223" s="11" t="s">
        <v>216</v>
      </c>
      <c r="S223" s="5" t="str">
        <f t="shared" si="3"/>
        <v>Ca sáng</v>
      </c>
    </row>
    <row r="224" spans="2:19">
      <c r="B224" s="11" t="s">
        <v>21</v>
      </c>
      <c r="C224" s="134">
        <v>44450</v>
      </c>
      <c r="D224" s="11" t="s">
        <v>1176</v>
      </c>
      <c r="E224" s="11" t="s">
        <v>412</v>
      </c>
      <c r="F224" s="11" t="s">
        <v>413</v>
      </c>
      <c r="G224" s="128">
        <v>5</v>
      </c>
      <c r="H224" s="128">
        <v>1302000</v>
      </c>
      <c r="I224" s="128">
        <v>413000</v>
      </c>
      <c r="J224" s="128">
        <v>889000</v>
      </c>
      <c r="K224" s="128">
        <v>10000</v>
      </c>
      <c r="L224" s="128">
        <v>8000</v>
      </c>
      <c r="M224" s="128">
        <v>0</v>
      </c>
      <c r="N224" s="128">
        <v>889000</v>
      </c>
      <c r="O224" s="128">
        <v>889000</v>
      </c>
      <c r="P224" s="128">
        <v>0</v>
      </c>
      <c r="Q224" s="135">
        <v>44450.425000000003</v>
      </c>
      <c r="R224" s="11" t="s">
        <v>216</v>
      </c>
      <c r="S224" s="5" t="str">
        <f t="shared" si="3"/>
        <v>Ca sáng</v>
      </c>
    </row>
    <row r="225" spans="2:19">
      <c r="B225" s="11" t="s">
        <v>21</v>
      </c>
      <c r="C225" s="134">
        <v>44450</v>
      </c>
      <c r="D225" s="11" t="s">
        <v>1177</v>
      </c>
      <c r="E225" s="11" t="s">
        <v>1178</v>
      </c>
      <c r="F225" s="11" t="s">
        <v>1179</v>
      </c>
      <c r="G225" s="128">
        <v>3</v>
      </c>
      <c r="H225" s="128">
        <v>1130000</v>
      </c>
      <c r="I225" s="128">
        <v>520000</v>
      </c>
      <c r="J225" s="128">
        <v>610000</v>
      </c>
      <c r="K225" s="128">
        <v>37000</v>
      </c>
      <c r="L225" s="128">
        <v>6000</v>
      </c>
      <c r="M225" s="128">
        <v>0</v>
      </c>
      <c r="N225" s="128">
        <v>610000</v>
      </c>
      <c r="O225" s="128">
        <v>610000</v>
      </c>
      <c r="P225" s="128">
        <v>0</v>
      </c>
      <c r="Q225" s="135">
        <v>44450.425000000003</v>
      </c>
      <c r="R225" s="11" t="s">
        <v>216</v>
      </c>
      <c r="S225" s="5" t="str">
        <f t="shared" si="3"/>
        <v>Ca sáng</v>
      </c>
    </row>
    <row r="226" spans="2:19">
      <c r="B226" s="11" t="s">
        <v>21</v>
      </c>
      <c r="C226" s="134">
        <v>44450</v>
      </c>
      <c r="D226" s="11" t="s">
        <v>1180</v>
      </c>
      <c r="E226" s="11" t="s">
        <v>1181</v>
      </c>
      <c r="F226" s="11" t="s">
        <v>1182</v>
      </c>
      <c r="G226" s="128">
        <v>1</v>
      </c>
      <c r="H226" s="128">
        <v>120000</v>
      </c>
      <c r="I226" s="128">
        <v>0</v>
      </c>
      <c r="J226" s="128">
        <v>120000</v>
      </c>
      <c r="K226" s="128">
        <v>0</v>
      </c>
      <c r="L226" s="128">
        <v>0</v>
      </c>
      <c r="M226" s="128">
        <v>0</v>
      </c>
      <c r="N226" s="128">
        <v>120000</v>
      </c>
      <c r="O226" s="128">
        <v>120000</v>
      </c>
      <c r="P226" s="128">
        <v>0</v>
      </c>
      <c r="Q226" s="135">
        <v>44450.425000000003</v>
      </c>
      <c r="R226" s="11"/>
      <c r="S226" s="5" t="str">
        <f t="shared" si="3"/>
        <v>Ca sáng</v>
      </c>
    </row>
    <row r="227" spans="2:19">
      <c r="B227" s="11" t="s">
        <v>21</v>
      </c>
      <c r="C227" s="134">
        <v>44450</v>
      </c>
      <c r="D227" s="11" t="s">
        <v>1183</v>
      </c>
      <c r="E227" s="11" t="s">
        <v>1159</v>
      </c>
      <c r="F227" s="11" t="s">
        <v>1160</v>
      </c>
      <c r="G227" s="128">
        <v>2</v>
      </c>
      <c r="H227" s="128">
        <v>640000</v>
      </c>
      <c r="I227" s="128">
        <v>320000</v>
      </c>
      <c r="J227" s="128">
        <v>320000</v>
      </c>
      <c r="K227" s="128">
        <v>0</v>
      </c>
      <c r="L227" s="128">
        <v>0</v>
      </c>
      <c r="M227" s="128">
        <v>0</v>
      </c>
      <c r="N227" s="128">
        <v>125000</v>
      </c>
      <c r="O227" s="128">
        <v>125000</v>
      </c>
      <c r="P227" s="128">
        <v>0</v>
      </c>
      <c r="Q227" s="135">
        <v>44450.486805555556</v>
      </c>
      <c r="R227" s="11" t="s">
        <v>216</v>
      </c>
      <c r="S227" s="5" t="str">
        <f t="shared" si="3"/>
        <v>Ca sáng</v>
      </c>
    </row>
    <row r="228" spans="2:19">
      <c r="B228" s="11" t="s">
        <v>21</v>
      </c>
      <c r="C228" s="134">
        <v>44450</v>
      </c>
      <c r="D228" s="11" t="s">
        <v>1184</v>
      </c>
      <c r="E228" s="11" t="s">
        <v>1185</v>
      </c>
      <c r="F228" s="11" t="s">
        <v>1186</v>
      </c>
      <c r="G228" s="128">
        <v>11</v>
      </c>
      <c r="H228" s="128">
        <v>1196000</v>
      </c>
      <c r="I228" s="128">
        <v>360000</v>
      </c>
      <c r="J228" s="128">
        <v>836000</v>
      </c>
      <c r="K228" s="128">
        <v>21000</v>
      </c>
      <c r="L228" s="128">
        <v>8000</v>
      </c>
      <c r="M228" s="128">
        <v>0</v>
      </c>
      <c r="N228" s="128">
        <v>836000</v>
      </c>
      <c r="O228" s="128">
        <v>836000</v>
      </c>
      <c r="P228" s="128">
        <v>0</v>
      </c>
      <c r="Q228" s="135">
        <v>44450.591666666667</v>
      </c>
      <c r="R228" s="11" t="s">
        <v>216</v>
      </c>
      <c r="S228" s="5" t="str">
        <f t="shared" si="3"/>
        <v>Ca sáng</v>
      </c>
    </row>
    <row r="229" spans="2:19">
      <c r="B229" s="11" t="s">
        <v>21</v>
      </c>
      <c r="C229" s="134">
        <v>44450</v>
      </c>
      <c r="D229" s="11" t="s">
        <v>1187</v>
      </c>
      <c r="E229" s="11" t="s">
        <v>401</v>
      </c>
      <c r="F229" s="11" t="s">
        <v>402</v>
      </c>
      <c r="G229" s="128">
        <v>1</v>
      </c>
      <c r="H229" s="128">
        <v>290000</v>
      </c>
      <c r="I229" s="128">
        <v>87000</v>
      </c>
      <c r="J229" s="128">
        <v>203000</v>
      </c>
      <c r="K229" s="128">
        <v>0</v>
      </c>
      <c r="L229" s="128">
        <v>0</v>
      </c>
      <c r="M229" s="128">
        <v>0</v>
      </c>
      <c r="N229" s="128">
        <v>203000</v>
      </c>
      <c r="O229" s="128">
        <v>203000</v>
      </c>
      <c r="P229" s="128">
        <v>0</v>
      </c>
      <c r="Q229" s="135">
        <v>44450.611805555556</v>
      </c>
      <c r="R229" s="11" t="s">
        <v>216</v>
      </c>
      <c r="S229" s="5" t="str">
        <f t="shared" si="3"/>
        <v>Ca chiều</v>
      </c>
    </row>
    <row r="230" spans="2:19">
      <c r="B230" s="11" t="s">
        <v>21</v>
      </c>
      <c r="C230" s="134">
        <v>44450</v>
      </c>
      <c r="D230" s="11" t="s">
        <v>1188</v>
      </c>
      <c r="E230" s="11" t="s">
        <v>401</v>
      </c>
      <c r="F230" s="11" t="s">
        <v>402</v>
      </c>
      <c r="G230" s="128">
        <v>1</v>
      </c>
      <c r="H230" s="128">
        <v>40000</v>
      </c>
      <c r="I230" s="128">
        <v>0</v>
      </c>
      <c r="J230" s="128">
        <v>40000</v>
      </c>
      <c r="K230" s="128">
        <v>0</v>
      </c>
      <c r="L230" s="128">
        <v>0</v>
      </c>
      <c r="M230" s="128">
        <v>0</v>
      </c>
      <c r="N230" s="128">
        <v>40000</v>
      </c>
      <c r="O230" s="128">
        <v>40000</v>
      </c>
      <c r="P230" s="128">
        <v>0</v>
      </c>
      <c r="Q230" s="135">
        <v>44450.611805555556</v>
      </c>
      <c r="R230" s="11" t="s">
        <v>216</v>
      </c>
      <c r="S230" s="5" t="str">
        <f t="shared" si="3"/>
        <v>Ca chiều</v>
      </c>
    </row>
    <row r="231" spans="2:19">
      <c r="B231" s="11" t="s">
        <v>21</v>
      </c>
      <c r="C231" s="134">
        <v>44450</v>
      </c>
      <c r="D231" s="11" t="s">
        <v>1189</v>
      </c>
      <c r="E231" s="11" t="s">
        <v>252</v>
      </c>
      <c r="F231" s="11" t="s">
        <v>253</v>
      </c>
      <c r="G231" s="128">
        <v>4</v>
      </c>
      <c r="H231" s="128">
        <v>330000</v>
      </c>
      <c r="I231" s="128">
        <v>99000</v>
      </c>
      <c r="J231" s="128">
        <v>231000</v>
      </c>
      <c r="K231" s="128">
        <v>0</v>
      </c>
      <c r="L231" s="128">
        <v>0</v>
      </c>
      <c r="M231" s="128">
        <v>0</v>
      </c>
      <c r="N231" s="128">
        <v>231000</v>
      </c>
      <c r="O231" s="128">
        <v>231000</v>
      </c>
      <c r="P231" s="128">
        <v>0</v>
      </c>
      <c r="Q231" s="135">
        <v>44450.71597222222</v>
      </c>
      <c r="R231" s="11" t="s">
        <v>216</v>
      </c>
      <c r="S231" s="5" t="str">
        <f t="shared" si="3"/>
        <v>Ca chiều</v>
      </c>
    </row>
    <row r="232" spans="2:19">
      <c r="B232" s="11" t="s">
        <v>21</v>
      </c>
      <c r="C232" s="134">
        <v>44450</v>
      </c>
      <c r="D232" s="11" t="s">
        <v>1190</v>
      </c>
      <c r="E232" s="11" t="s">
        <v>1191</v>
      </c>
      <c r="F232" s="11" t="s">
        <v>1192</v>
      </c>
      <c r="G232" s="128">
        <v>1</v>
      </c>
      <c r="H232" s="128">
        <v>90000</v>
      </c>
      <c r="I232" s="128">
        <v>27000</v>
      </c>
      <c r="J232" s="128">
        <v>63000</v>
      </c>
      <c r="K232" s="128">
        <v>0</v>
      </c>
      <c r="L232" s="128">
        <v>0</v>
      </c>
      <c r="M232" s="128">
        <v>0</v>
      </c>
      <c r="N232" s="128">
        <v>63000</v>
      </c>
      <c r="O232" s="128">
        <v>63000</v>
      </c>
      <c r="P232" s="128">
        <v>0</v>
      </c>
      <c r="Q232" s="135">
        <v>44450.716666666667</v>
      </c>
      <c r="R232" s="11"/>
      <c r="S232" s="5" t="str">
        <f t="shared" si="3"/>
        <v>Ca chiều</v>
      </c>
    </row>
    <row r="233" spans="2:19">
      <c r="B233" s="11" t="s">
        <v>21</v>
      </c>
      <c r="C233" s="134">
        <v>44450</v>
      </c>
      <c r="D233" s="11" t="s">
        <v>1193</v>
      </c>
      <c r="E233" s="11" t="s">
        <v>1194</v>
      </c>
      <c r="F233" s="11" t="s">
        <v>1195</v>
      </c>
      <c r="G233" s="128">
        <v>1</v>
      </c>
      <c r="H233" s="128">
        <v>150000</v>
      </c>
      <c r="I233" s="128">
        <v>31000</v>
      </c>
      <c r="J233" s="128">
        <v>119000</v>
      </c>
      <c r="K233" s="128">
        <v>11000</v>
      </c>
      <c r="L233" s="128">
        <v>1000</v>
      </c>
      <c r="M233" s="128">
        <v>0</v>
      </c>
      <c r="N233" s="128">
        <v>119000</v>
      </c>
      <c r="O233" s="128">
        <v>119000</v>
      </c>
      <c r="P233" s="128">
        <v>0</v>
      </c>
      <c r="Q233" s="135">
        <v>44450.716666666667</v>
      </c>
      <c r="R233" s="11" t="s">
        <v>216</v>
      </c>
      <c r="S233" s="5" t="str">
        <f t="shared" si="3"/>
        <v>Ca chiều</v>
      </c>
    </row>
    <row r="234" spans="2:19">
      <c r="B234" s="11" t="s">
        <v>21</v>
      </c>
      <c r="C234" s="134">
        <v>44450</v>
      </c>
      <c r="D234" s="11" t="s">
        <v>1196</v>
      </c>
      <c r="E234" s="11" t="s">
        <v>1197</v>
      </c>
      <c r="F234" s="11" t="s">
        <v>1198</v>
      </c>
      <c r="G234" s="128">
        <v>1</v>
      </c>
      <c r="H234" s="128">
        <v>90000</v>
      </c>
      <c r="I234" s="128">
        <v>27000</v>
      </c>
      <c r="J234" s="128">
        <v>63000</v>
      </c>
      <c r="K234" s="128">
        <v>0</v>
      </c>
      <c r="L234" s="128">
        <v>0</v>
      </c>
      <c r="M234" s="128">
        <v>0</v>
      </c>
      <c r="N234" s="128">
        <v>63000</v>
      </c>
      <c r="O234" s="128">
        <v>63000</v>
      </c>
      <c r="P234" s="128">
        <v>0</v>
      </c>
      <c r="Q234" s="135">
        <v>44450.717361111114</v>
      </c>
      <c r="R234" s="11" t="s">
        <v>216</v>
      </c>
      <c r="S234" s="5" t="str">
        <f t="shared" si="3"/>
        <v>Ca chiều</v>
      </c>
    </row>
    <row r="235" spans="2:19">
      <c r="B235" s="11" t="s">
        <v>21</v>
      </c>
      <c r="C235" s="134">
        <v>44450</v>
      </c>
      <c r="D235" s="11" t="s">
        <v>1199</v>
      </c>
      <c r="E235" s="11" t="s">
        <v>1200</v>
      </c>
      <c r="F235" s="11" t="s">
        <v>1201</v>
      </c>
      <c r="G235" s="128">
        <v>2</v>
      </c>
      <c r="H235" s="128">
        <v>900000</v>
      </c>
      <c r="I235" s="128">
        <v>270000</v>
      </c>
      <c r="J235" s="128">
        <v>630000</v>
      </c>
      <c r="K235" s="128">
        <v>0</v>
      </c>
      <c r="L235" s="128">
        <v>0</v>
      </c>
      <c r="M235" s="128">
        <v>0</v>
      </c>
      <c r="N235" s="128">
        <v>630000</v>
      </c>
      <c r="O235" s="128">
        <v>630000</v>
      </c>
      <c r="P235" s="128">
        <v>0</v>
      </c>
      <c r="Q235" s="135">
        <v>44450.738194444442</v>
      </c>
      <c r="R235" s="11" t="s">
        <v>216</v>
      </c>
      <c r="S235" s="5" t="str">
        <f t="shared" si="3"/>
        <v>Ca chiều</v>
      </c>
    </row>
    <row r="236" spans="2:19">
      <c r="B236" s="11" t="s">
        <v>21</v>
      </c>
      <c r="C236" s="134">
        <v>44450</v>
      </c>
      <c r="D236" s="11" t="s">
        <v>1202</v>
      </c>
      <c r="E236" s="11" t="s">
        <v>1203</v>
      </c>
      <c r="F236" s="11" t="s">
        <v>411</v>
      </c>
      <c r="G236" s="128">
        <v>3</v>
      </c>
      <c r="H236" s="128">
        <v>451000</v>
      </c>
      <c r="I236" s="128">
        <v>125000</v>
      </c>
      <c r="J236" s="128">
        <v>326000</v>
      </c>
      <c r="K236" s="128">
        <v>0</v>
      </c>
      <c r="L236" s="128">
        <v>0</v>
      </c>
      <c r="M236" s="128">
        <v>0</v>
      </c>
      <c r="N236" s="128">
        <v>326000</v>
      </c>
      <c r="O236" s="128">
        <v>326000</v>
      </c>
      <c r="P236" s="128">
        <v>0</v>
      </c>
      <c r="Q236" s="135">
        <v>44450.737500000003</v>
      </c>
      <c r="R236" s="11"/>
      <c r="S236" s="5" t="str">
        <f t="shared" si="3"/>
        <v>Ca chiều</v>
      </c>
    </row>
    <row r="237" spans="2:19">
      <c r="B237" s="11" t="s">
        <v>21</v>
      </c>
      <c r="C237" s="134">
        <v>44450</v>
      </c>
      <c r="D237" s="11" t="s">
        <v>1204</v>
      </c>
      <c r="E237" s="11" t="s">
        <v>1205</v>
      </c>
      <c r="F237" s="11" t="s">
        <v>1206</v>
      </c>
      <c r="G237" s="128">
        <v>1</v>
      </c>
      <c r="H237" s="128">
        <v>120000</v>
      </c>
      <c r="I237" s="128">
        <v>31000</v>
      </c>
      <c r="J237" s="128">
        <v>89000</v>
      </c>
      <c r="K237" s="128">
        <v>0</v>
      </c>
      <c r="L237" s="128">
        <v>0</v>
      </c>
      <c r="M237" s="128">
        <v>0</v>
      </c>
      <c r="N237" s="128">
        <v>89000</v>
      </c>
      <c r="O237" s="128">
        <v>89000</v>
      </c>
      <c r="P237" s="128">
        <v>0</v>
      </c>
      <c r="Q237" s="135">
        <v>44450.759722222225</v>
      </c>
      <c r="R237" s="11"/>
      <c r="S237" s="5" t="str">
        <f t="shared" si="3"/>
        <v>Ca chiều</v>
      </c>
    </row>
    <row r="238" spans="2:19">
      <c r="B238" s="11" t="s">
        <v>21</v>
      </c>
      <c r="C238" s="134">
        <v>44450</v>
      </c>
      <c r="D238" s="11" t="s">
        <v>1207</v>
      </c>
      <c r="E238" s="11" t="s">
        <v>1208</v>
      </c>
      <c r="F238" s="11" t="s">
        <v>1209</v>
      </c>
      <c r="G238" s="128">
        <v>2</v>
      </c>
      <c r="H238" s="128">
        <v>84000</v>
      </c>
      <c r="I238" s="128">
        <v>0</v>
      </c>
      <c r="J238" s="128">
        <v>84000</v>
      </c>
      <c r="K238" s="128">
        <v>4000</v>
      </c>
      <c r="L238" s="128">
        <v>0</v>
      </c>
      <c r="M238" s="128">
        <v>0</v>
      </c>
      <c r="N238" s="128">
        <v>84000</v>
      </c>
      <c r="O238" s="128">
        <v>84000</v>
      </c>
      <c r="P238" s="128">
        <v>0</v>
      </c>
      <c r="Q238" s="135">
        <v>44450.759722222225</v>
      </c>
      <c r="R238" s="11" t="s">
        <v>216</v>
      </c>
      <c r="S238" s="5" t="str">
        <f t="shared" si="3"/>
        <v>Ca chiều</v>
      </c>
    </row>
    <row r="239" spans="2:19">
      <c r="B239" s="11" t="s">
        <v>21</v>
      </c>
      <c r="C239" s="134">
        <v>44450</v>
      </c>
      <c r="D239" s="11" t="s">
        <v>1210</v>
      </c>
      <c r="E239" s="11" t="s">
        <v>1162</v>
      </c>
      <c r="F239" s="11" t="s">
        <v>1163</v>
      </c>
      <c r="G239" s="128">
        <v>1</v>
      </c>
      <c r="H239" s="128">
        <v>250000</v>
      </c>
      <c r="I239" s="128">
        <v>75000</v>
      </c>
      <c r="J239" s="128">
        <v>175000</v>
      </c>
      <c r="K239" s="128">
        <v>0</v>
      </c>
      <c r="L239" s="128">
        <v>0</v>
      </c>
      <c r="M239" s="128">
        <v>0</v>
      </c>
      <c r="N239" s="128">
        <v>0</v>
      </c>
      <c r="O239" s="128">
        <v>0</v>
      </c>
      <c r="P239" s="128">
        <v>0</v>
      </c>
      <c r="Q239" s="135">
        <v>44450.759722222225</v>
      </c>
      <c r="R239" s="11" t="s">
        <v>216</v>
      </c>
      <c r="S239" s="5" t="str">
        <f t="shared" si="3"/>
        <v>Ca chiều</v>
      </c>
    </row>
    <row r="240" spans="2:19">
      <c r="B240" s="11" t="s">
        <v>21</v>
      </c>
      <c r="C240" s="134">
        <v>44450</v>
      </c>
      <c r="D240" s="11" t="s">
        <v>1211</v>
      </c>
      <c r="E240" s="11" t="s">
        <v>1212</v>
      </c>
      <c r="F240" s="11" t="s">
        <v>1213</v>
      </c>
      <c r="G240" s="128">
        <v>6</v>
      </c>
      <c r="H240" s="128">
        <v>723000</v>
      </c>
      <c r="I240" s="128">
        <v>304000</v>
      </c>
      <c r="J240" s="128">
        <v>419000</v>
      </c>
      <c r="K240" s="128">
        <v>0</v>
      </c>
      <c r="L240" s="128">
        <v>4000</v>
      </c>
      <c r="M240" s="128">
        <v>0</v>
      </c>
      <c r="N240" s="128">
        <v>419000</v>
      </c>
      <c r="O240" s="128">
        <v>419000</v>
      </c>
      <c r="P240" s="128">
        <v>0</v>
      </c>
      <c r="Q240" s="135">
        <v>44450.759027777778</v>
      </c>
      <c r="R240" s="11" t="s">
        <v>216</v>
      </c>
      <c r="S240" s="5" t="str">
        <f t="shared" si="3"/>
        <v>Ca chiều</v>
      </c>
    </row>
    <row r="241" spans="2:19">
      <c r="B241" s="11" t="s">
        <v>21</v>
      </c>
      <c r="C241" s="134">
        <v>44450</v>
      </c>
      <c r="D241" s="11" t="s">
        <v>1214</v>
      </c>
      <c r="E241" s="11" t="s">
        <v>1215</v>
      </c>
      <c r="F241" s="11" t="s">
        <v>385</v>
      </c>
      <c r="G241" s="128">
        <v>3</v>
      </c>
      <c r="H241" s="128">
        <v>990000</v>
      </c>
      <c r="I241" s="128">
        <v>269000</v>
      </c>
      <c r="J241" s="128">
        <v>721000</v>
      </c>
      <c r="K241" s="128">
        <v>0</v>
      </c>
      <c r="L241" s="128">
        <v>0</v>
      </c>
      <c r="M241" s="128">
        <v>0</v>
      </c>
      <c r="N241" s="128">
        <v>721000</v>
      </c>
      <c r="O241" s="128">
        <v>721000</v>
      </c>
      <c r="P241" s="128">
        <v>0</v>
      </c>
      <c r="Q241" s="135">
        <v>44450.779861111114</v>
      </c>
      <c r="R241" s="11" t="s">
        <v>216</v>
      </c>
      <c r="S241" s="5" t="str">
        <f t="shared" si="3"/>
        <v>Ca chiều</v>
      </c>
    </row>
    <row r="242" spans="2:19">
      <c r="B242" s="11" t="s">
        <v>21</v>
      </c>
      <c r="C242" s="134">
        <v>44450</v>
      </c>
      <c r="D242" s="11" t="s">
        <v>1216</v>
      </c>
      <c r="E242" s="11" t="s">
        <v>1217</v>
      </c>
      <c r="F242" s="11" t="s">
        <v>1218</v>
      </c>
      <c r="G242" s="128">
        <v>2</v>
      </c>
      <c r="H242" s="128">
        <v>100000</v>
      </c>
      <c r="I242" s="128">
        <v>0</v>
      </c>
      <c r="J242" s="128">
        <v>100000</v>
      </c>
      <c r="K242" s="128">
        <v>0</v>
      </c>
      <c r="L242" s="128">
        <v>0</v>
      </c>
      <c r="M242" s="128">
        <v>0</v>
      </c>
      <c r="N242" s="128">
        <v>100000</v>
      </c>
      <c r="O242" s="128">
        <v>100000</v>
      </c>
      <c r="P242" s="128">
        <v>0</v>
      </c>
      <c r="Q242" s="135">
        <v>44450.779166666667</v>
      </c>
      <c r="R242" s="11"/>
      <c r="S242" s="5" t="str">
        <f t="shared" si="3"/>
        <v>Ca chiều</v>
      </c>
    </row>
    <row r="243" spans="2:19">
      <c r="B243" s="11" t="s">
        <v>21</v>
      </c>
      <c r="C243" s="134">
        <v>44450</v>
      </c>
      <c r="D243" s="11" t="s">
        <v>1219</v>
      </c>
      <c r="E243" s="11" t="s">
        <v>1220</v>
      </c>
      <c r="F243" s="11" t="s">
        <v>1221</v>
      </c>
      <c r="G243" s="128">
        <v>1</v>
      </c>
      <c r="H243" s="128">
        <v>90000</v>
      </c>
      <c r="I243" s="128">
        <v>45000</v>
      </c>
      <c r="J243" s="128">
        <v>45000</v>
      </c>
      <c r="K243" s="128">
        <v>0</v>
      </c>
      <c r="L243" s="128">
        <v>0</v>
      </c>
      <c r="M243" s="128">
        <v>0</v>
      </c>
      <c r="N243" s="128">
        <v>45000</v>
      </c>
      <c r="O243" s="128">
        <v>45000</v>
      </c>
      <c r="P243" s="128">
        <v>0</v>
      </c>
      <c r="Q243" s="135">
        <v>44450.779166666667</v>
      </c>
      <c r="R243" s="11" t="s">
        <v>216</v>
      </c>
      <c r="S243" s="5" t="str">
        <f t="shared" si="3"/>
        <v>Ca chiều</v>
      </c>
    </row>
    <row r="244" spans="2:19">
      <c r="B244" s="11" t="s">
        <v>21</v>
      </c>
      <c r="C244" s="134">
        <v>44450</v>
      </c>
      <c r="D244" s="11" t="s">
        <v>1222</v>
      </c>
      <c r="E244" s="11" t="s">
        <v>1223</v>
      </c>
      <c r="F244" s="11" t="s">
        <v>1224</v>
      </c>
      <c r="G244" s="128">
        <v>4</v>
      </c>
      <c r="H244" s="128">
        <v>739000</v>
      </c>
      <c r="I244" s="128">
        <v>276000</v>
      </c>
      <c r="J244" s="128">
        <v>463000</v>
      </c>
      <c r="K244" s="128">
        <v>9000</v>
      </c>
      <c r="L244" s="128">
        <v>4000</v>
      </c>
      <c r="M244" s="128">
        <v>0</v>
      </c>
      <c r="N244" s="128">
        <v>463000</v>
      </c>
      <c r="O244" s="128">
        <v>463000</v>
      </c>
      <c r="P244" s="128">
        <v>0</v>
      </c>
      <c r="Q244" s="135">
        <v>44450.779166666667</v>
      </c>
      <c r="R244" s="11" t="s">
        <v>216</v>
      </c>
      <c r="S244" s="5" t="str">
        <f t="shared" si="3"/>
        <v>Ca chiều</v>
      </c>
    </row>
    <row r="245" spans="2:19">
      <c r="B245" s="11" t="s">
        <v>21</v>
      </c>
      <c r="C245" s="134">
        <v>44450</v>
      </c>
      <c r="D245" s="11" t="s">
        <v>1225</v>
      </c>
      <c r="E245" s="11" t="s">
        <v>1223</v>
      </c>
      <c r="F245" s="11" t="s">
        <v>1224</v>
      </c>
      <c r="G245" s="128">
        <v>1</v>
      </c>
      <c r="H245" s="128">
        <v>2000</v>
      </c>
      <c r="I245" s="128">
        <v>0</v>
      </c>
      <c r="J245" s="128">
        <v>2000</v>
      </c>
      <c r="K245" s="128">
        <v>0</v>
      </c>
      <c r="L245" s="128">
        <v>0</v>
      </c>
      <c r="M245" s="128">
        <v>0</v>
      </c>
      <c r="N245" s="128">
        <v>2000</v>
      </c>
      <c r="O245" s="128">
        <v>2000</v>
      </c>
      <c r="P245" s="128">
        <v>0</v>
      </c>
      <c r="Q245" s="135">
        <v>44450.800694444442</v>
      </c>
      <c r="R245" s="11" t="s">
        <v>216</v>
      </c>
      <c r="S245" s="5" t="str">
        <f t="shared" si="3"/>
        <v>Ca chiều</v>
      </c>
    </row>
    <row r="246" spans="2:19">
      <c r="B246" s="11" t="s">
        <v>21</v>
      </c>
      <c r="C246" s="134">
        <v>44450</v>
      </c>
      <c r="D246" s="11" t="s">
        <v>1226</v>
      </c>
      <c r="E246" s="11" t="s">
        <v>1227</v>
      </c>
      <c r="F246" s="11" t="s">
        <v>1228</v>
      </c>
      <c r="G246" s="128">
        <v>2</v>
      </c>
      <c r="H246" s="128">
        <v>132000</v>
      </c>
      <c r="I246" s="128">
        <v>62000</v>
      </c>
      <c r="J246" s="128">
        <v>70000</v>
      </c>
      <c r="K246" s="128">
        <v>0</v>
      </c>
      <c r="L246" s="128">
        <v>0</v>
      </c>
      <c r="M246" s="128">
        <v>0</v>
      </c>
      <c r="N246" s="128">
        <v>70000</v>
      </c>
      <c r="O246" s="128">
        <v>70000</v>
      </c>
      <c r="P246" s="128">
        <v>0</v>
      </c>
      <c r="Q246" s="135">
        <v>44450.820833333331</v>
      </c>
      <c r="R246" s="11" t="s">
        <v>216</v>
      </c>
      <c r="S246" s="5" t="str">
        <f t="shared" si="3"/>
        <v>Ca chiều</v>
      </c>
    </row>
    <row r="247" spans="2:19">
      <c r="B247" s="11" t="s">
        <v>21</v>
      </c>
      <c r="C247" s="134">
        <v>44450</v>
      </c>
      <c r="D247" s="11" t="s">
        <v>1229</v>
      </c>
      <c r="E247" s="11" t="s">
        <v>309</v>
      </c>
      <c r="F247" s="11" t="s">
        <v>310</v>
      </c>
      <c r="G247" s="128">
        <v>3</v>
      </c>
      <c r="H247" s="128">
        <v>180000</v>
      </c>
      <c r="I247" s="128">
        <v>0</v>
      </c>
      <c r="J247" s="128">
        <v>180000</v>
      </c>
      <c r="K247" s="128">
        <v>0</v>
      </c>
      <c r="L247" s="128">
        <v>0</v>
      </c>
      <c r="M247" s="128">
        <v>0</v>
      </c>
      <c r="N247" s="128">
        <v>180000</v>
      </c>
      <c r="O247" s="128">
        <v>180000</v>
      </c>
      <c r="P247" s="128">
        <v>0</v>
      </c>
      <c r="Q247" s="135">
        <v>44450.820833333331</v>
      </c>
      <c r="R247" s="11"/>
      <c r="S247" s="5" t="str">
        <f t="shared" si="3"/>
        <v>Ca chiều</v>
      </c>
    </row>
    <row r="248" spans="2:19">
      <c r="B248" s="11" t="s">
        <v>21</v>
      </c>
      <c r="C248" s="134">
        <v>44450</v>
      </c>
      <c r="D248" s="11" t="s">
        <v>1230</v>
      </c>
      <c r="E248" s="11" t="s">
        <v>1231</v>
      </c>
      <c r="F248" s="11" t="s">
        <v>280</v>
      </c>
      <c r="G248" s="128">
        <v>2</v>
      </c>
      <c r="H248" s="128">
        <v>229000</v>
      </c>
      <c r="I248" s="128">
        <v>95000</v>
      </c>
      <c r="J248" s="128">
        <v>134000</v>
      </c>
      <c r="K248" s="128">
        <v>0</v>
      </c>
      <c r="L248" s="128">
        <v>0</v>
      </c>
      <c r="M248" s="128">
        <v>0</v>
      </c>
      <c r="N248" s="128">
        <v>134000</v>
      </c>
      <c r="O248" s="128">
        <v>134000</v>
      </c>
      <c r="P248" s="128">
        <v>0</v>
      </c>
      <c r="Q248" s="135">
        <v>44450.862500000003</v>
      </c>
      <c r="R248" s="11" t="s">
        <v>216</v>
      </c>
      <c r="S248" s="5" t="str">
        <f t="shared" si="3"/>
        <v>Ca chiều</v>
      </c>
    </row>
    <row r="249" spans="2:19">
      <c r="B249" s="11" t="s">
        <v>21</v>
      </c>
      <c r="C249" s="134">
        <v>44450</v>
      </c>
      <c r="D249" s="11" t="s">
        <v>1232</v>
      </c>
      <c r="E249" s="11" t="s">
        <v>1233</v>
      </c>
      <c r="F249" s="11" t="s">
        <v>1234</v>
      </c>
      <c r="G249" s="128">
        <v>2</v>
      </c>
      <c r="H249" s="128">
        <v>640000</v>
      </c>
      <c r="I249" s="128">
        <v>191000</v>
      </c>
      <c r="J249" s="128">
        <v>449000</v>
      </c>
      <c r="K249" s="128">
        <v>0</v>
      </c>
      <c r="L249" s="128">
        <v>4000</v>
      </c>
      <c r="M249" s="128">
        <v>0</v>
      </c>
      <c r="N249" s="128">
        <v>449000</v>
      </c>
      <c r="O249" s="128">
        <v>449000</v>
      </c>
      <c r="P249" s="128">
        <v>0</v>
      </c>
      <c r="Q249" s="135">
        <v>44450.863888888889</v>
      </c>
      <c r="R249" s="11"/>
      <c r="S249" s="5" t="str">
        <f t="shared" si="3"/>
        <v>Ca chiều</v>
      </c>
    </row>
    <row r="250" spans="2:19">
      <c r="B250" s="11" t="s">
        <v>21</v>
      </c>
      <c r="C250" s="134">
        <v>44450</v>
      </c>
      <c r="D250" s="11" t="s">
        <v>1235</v>
      </c>
      <c r="E250" s="11" t="s">
        <v>1236</v>
      </c>
      <c r="F250" s="11" t="s">
        <v>1237</v>
      </c>
      <c r="G250" s="128">
        <v>2</v>
      </c>
      <c r="H250" s="128">
        <v>110000</v>
      </c>
      <c r="I250" s="128">
        <v>0</v>
      </c>
      <c r="J250" s="128">
        <v>110000</v>
      </c>
      <c r="K250" s="128">
        <v>0</v>
      </c>
      <c r="L250" s="128">
        <v>0</v>
      </c>
      <c r="M250" s="128">
        <v>0</v>
      </c>
      <c r="N250" s="128">
        <v>110000</v>
      </c>
      <c r="O250" s="128">
        <v>110000</v>
      </c>
      <c r="P250" s="128">
        <v>0</v>
      </c>
      <c r="Q250" s="135">
        <v>44450.863194444442</v>
      </c>
      <c r="R250" s="11" t="s">
        <v>216</v>
      </c>
      <c r="S250" s="5" t="str">
        <f t="shared" si="3"/>
        <v>Ca chiều</v>
      </c>
    </row>
    <row r="251" spans="2:19">
      <c r="B251" s="11" t="s">
        <v>21</v>
      </c>
      <c r="C251" s="134">
        <v>44450</v>
      </c>
      <c r="D251" s="11" t="s">
        <v>1238</v>
      </c>
      <c r="E251" s="11" t="s">
        <v>1239</v>
      </c>
      <c r="F251" s="11" t="s">
        <v>1240</v>
      </c>
      <c r="G251" s="128">
        <v>1</v>
      </c>
      <c r="H251" s="128">
        <v>490000</v>
      </c>
      <c r="I251" s="128">
        <v>91000</v>
      </c>
      <c r="J251" s="128">
        <v>399000</v>
      </c>
      <c r="K251" s="128">
        <v>0</v>
      </c>
      <c r="L251" s="128">
        <v>0</v>
      </c>
      <c r="M251" s="128">
        <v>0</v>
      </c>
      <c r="N251" s="128">
        <v>399000</v>
      </c>
      <c r="O251" s="128">
        <v>399000</v>
      </c>
      <c r="P251" s="128">
        <v>0</v>
      </c>
      <c r="Q251" s="135">
        <v>44450.863194444442</v>
      </c>
      <c r="R251" s="11"/>
      <c r="S251" s="5" t="str">
        <f t="shared" si="3"/>
        <v>Ca chiều</v>
      </c>
    </row>
    <row r="252" spans="2:19">
      <c r="B252" s="11" t="s">
        <v>21</v>
      </c>
      <c r="C252" s="134">
        <v>44450</v>
      </c>
      <c r="D252" s="11" t="s">
        <v>1241</v>
      </c>
      <c r="E252" s="11" t="s">
        <v>1242</v>
      </c>
      <c r="F252" s="11" t="s">
        <v>1243</v>
      </c>
      <c r="G252" s="128">
        <v>2</v>
      </c>
      <c r="H252" s="128">
        <v>200000</v>
      </c>
      <c r="I252" s="128">
        <v>75000</v>
      </c>
      <c r="J252" s="128">
        <v>125000</v>
      </c>
      <c r="K252" s="128">
        <v>0</v>
      </c>
      <c r="L252" s="128">
        <v>0</v>
      </c>
      <c r="M252" s="128">
        <v>0</v>
      </c>
      <c r="N252" s="128">
        <v>125000</v>
      </c>
      <c r="O252" s="128">
        <v>125000</v>
      </c>
      <c r="P252" s="128">
        <v>0</v>
      </c>
      <c r="Q252" s="135">
        <v>44450.883333333331</v>
      </c>
      <c r="R252" s="11"/>
      <c r="S252" s="5" t="str">
        <f t="shared" si="3"/>
        <v>Ca chiều</v>
      </c>
    </row>
    <row r="253" spans="2:19">
      <c r="B253" s="11" t="s">
        <v>21</v>
      </c>
      <c r="C253" s="134">
        <v>44450</v>
      </c>
      <c r="D253" s="11" t="s">
        <v>1244</v>
      </c>
      <c r="E253" s="11" t="s">
        <v>1245</v>
      </c>
      <c r="F253" s="11" t="s">
        <v>1246</v>
      </c>
      <c r="G253" s="128">
        <v>3</v>
      </c>
      <c r="H253" s="128">
        <v>388000</v>
      </c>
      <c r="I253" s="128">
        <v>87000</v>
      </c>
      <c r="J253" s="128">
        <v>301000</v>
      </c>
      <c r="K253" s="128">
        <v>231000</v>
      </c>
      <c r="L253" s="128">
        <v>3000</v>
      </c>
      <c r="M253" s="128">
        <v>0</v>
      </c>
      <c r="N253" s="128">
        <v>301000</v>
      </c>
      <c r="O253" s="128">
        <v>301000</v>
      </c>
      <c r="P253" s="128">
        <v>0</v>
      </c>
      <c r="Q253" s="135">
        <v>44450.884027777778</v>
      </c>
      <c r="R253" s="11" t="s">
        <v>216</v>
      </c>
      <c r="S253" s="5" t="str">
        <f t="shared" si="3"/>
        <v>Ca chiều</v>
      </c>
    </row>
    <row r="254" spans="2:19">
      <c r="B254" s="11" t="s">
        <v>21</v>
      </c>
      <c r="C254" s="134">
        <v>44449</v>
      </c>
      <c r="D254" s="11" t="s">
        <v>1247</v>
      </c>
      <c r="E254" s="11" t="s">
        <v>1248</v>
      </c>
      <c r="F254" s="11" t="s">
        <v>1249</v>
      </c>
      <c r="G254" s="128">
        <v>2</v>
      </c>
      <c r="H254" s="128">
        <v>110000</v>
      </c>
      <c r="I254" s="128">
        <v>45000</v>
      </c>
      <c r="J254" s="128">
        <v>65000</v>
      </c>
      <c r="K254" s="128">
        <v>0</v>
      </c>
      <c r="L254" s="128">
        <v>0</v>
      </c>
      <c r="M254" s="128">
        <v>0</v>
      </c>
      <c r="N254" s="128">
        <v>65000</v>
      </c>
      <c r="O254" s="128">
        <v>65000</v>
      </c>
      <c r="P254" s="128">
        <v>0</v>
      </c>
      <c r="Q254" s="135">
        <v>44449.362500000003</v>
      </c>
      <c r="R254" s="11"/>
      <c r="S254" s="5" t="str">
        <f t="shared" si="3"/>
        <v>Ca sáng</v>
      </c>
    </row>
    <row r="255" spans="2:19">
      <c r="B255" s="11" t="s">
        <v>21</v>
      </c>
      <c r="C255" s="134">
        <v>44449</v>
      </c>
      <c r="D255" s="11" t="s">
        <v>1250</v>
      </c>
      <c r="E255" s="11" t="s">
        <v>1251</v>
      </c>
      <c r="F255" s="11" t="s">
        <v>1252</v>
      </c>
      <c r="G255" s="128">
        <v>2</v>
      </c>
      <c r="H255" s="128">
        <v>420000</v>
      </c>
      <c r="I255" s="128">
        <v>0</v>
      </c>
      <c r="J255" s="128">
        <v>420000</v>
      </c>
      <c r="K255" s="128">
        <v>0</v>
      </c>
      <c r="L255" s="128">
        <v>0</v>
      </c>
      <c r="M255" s="128">
        <v>0</v>
      </c>
      <c r="N255" s="128">
        <v>420000</v>
      </c>
      <c r="O255" s="128">
        <v>420000</v>
      </c>
      <c r="P255" s="128">
        <v>0</v>
      </c>
      <c r="Q255" s="135">
        <v>44449.382638888892</v>
      </c>
      <c r="R255" s="11"/>
      <c r="S255" s="5" t="str">
        <f t="shared" si="3"/>
        <v>Ca sáng</v>
      </c>
    </row>
    <row r="256" spans="2:19">
      <c r="B256" s="11" t="s">
        <v>21</v>
      </c>
      <c r="C256" s="134">
        <v>44449</v>
      </c>
      <c r="D256" s="11" t="s">
        <v>1253</v>
      </c>
      <c r="E256" s="11" t="s">
        <v>1254</v>
      </c>
      <c r="F256" s="11" t="s">
        <v>1255</v>
      </c>
      <c r="G256" s="128">
        <v>2</v>
      </c>
      <c r="H256" s="128">
        <v>70000</v>
      </c>
      <c r="I256" s="128">
        <v>0</v>
      </c>
      <c r="J256" s="128">
        <v>70000</v>
      </c>
      <c r="K256" s="128">
        <v>0</v>
      </c>
      <c r="L256" s="128">
        <v>0</v>
      </c>
      <c r="M256" s="128">
        <v>0</v>
      </c>
      <c r="N256" s="128">
        <v>70000</v>
      </c>
      <c r="O256" s="128">
        <v>70000</v>
      </c>
      <c r="P256" s="128">
        <v>0</v>
      </c>
      <c r="Q256" s="135">
        <v>44449.383333333331</v>
      </c>
      <c r="R256" s="11" t="s">
        <v>216</v>
      </c>
      <c r="S256" s="5" t="str">
        <f t="shared" si="3"/>
        <v>Ca sáng</v>
      </c>
    </row>
    <row r="257" spans="2:19">
      <c r="B257" s="11" t="s">
        <v>21</v>
      </c>
      <c r="C257" s="134">
        <v>44449</v>
      </c>
      <c r="D257" s="11" t="s">
        <v>1256</v>
      </c>
      <c r="E257" s="11" t="s">
        <v>1257</v>
      </c>
      <c r="F257" s="11" t="s">
        <v>1258</v>
      </c>
      <c r="G257" s="128">
        <v>2</v>
      </c>
      <c r="H257" s="128">
        <v>132000</v>
      </c>
      <c r="I257" s="128">
        <v>62000</v>
      </c>
      <c r="J257" s="128">
        <v>70000</v>
      </c>
      <c r="K257" s="128">
        <v>0</v>
      </c>
      <c r="L257" s="128">
        <v>0</v>
      </c>
      <c r="M257" s="128">
        <v>0</v>
      </c>
      <c r="N257" s="128">
        <v>70000</v>
      </c>
      <c r="O257" s="128">
        <v>70000</v>
      </c>
      <c r="P257" s="128">
        <v>0</v>
      </c>
      <c r="Q257" s="135">
        <v>44449.383333333331</v>
      </c>
      <c r="R257" s="11"/>
      <c r="S257" s="5" t="str">
        <f t="shared" si="3"/>
        <v>Ca sáng</v>
      </c>
    </row>
    <row r="258" spans="2:19">
      <c r="B258" s="11" t="s">
        <v>21</v>
      </c>
      <c r="C258" s="134">
        <v>44449</v>
      </c>
      <c r="D258" s="11" t="s">
        <v>1259</v>
      </c>
      <c r="E258" s="11" t="s">
        <v>1043</v>
      </c>
      <c r="F258" s="11" t="s">
        <v>1044</v>
      </c>
      <c r="G258" s="128">
        <v>2</v>
      </c>
      <c r="H258" s="128">
        <v>240000</v>
      </c>
      <c r="I258" s="128">
        <v>62000</v>
      </c>
      <c r="J258" s="128">
        <v>178000</v>
      </c>
      <c r="K258" s="128">
        <v>72000</v>
      </c>
      <c r="L258" s="128">
        <v>1000</v>
      </c>
      <c r="M258" s="128">
        <v>0</v>
      </c>
      <c r="N258" s="128">
        <v>178000</v>
      </c>
      <c r="O258" s="128">
        <v>178000</v>
      </c>
      <c r="P258" s="128">
        <v>0</v>
      </c>
      <c r="Q258" s="135">
        <v>44449.40347222222</v>
      </c>
      <c r="R258" s="11" t="s">
        <v>216</v>
      </c>
      <c r="S258" s="5" t="str">
        <f t="shared" si="3"/>
        <v>Ca sáng</v>
      </c>
    </row>
    <row r="259" spans="2:19">
      <c r="B259" s="11" t="s">
        <v>21</v>
      </c>
      <c r="C259" s="134">
        <v>44449</v>
      </c>
      <c r="D259" s="11" t="s">
        <v>1260</v>
      </c>
      <c r="E259" s="11" t="s">
        <v>1162</v>
      </c>
      <c r="F259" s="11" t="s">
        <v>1163</v>
      </c>
      <c r="G259" s="128">
        <v>5</v>
      </c>
      <c r="H259" s="128">
        <v>1222000</v>
      </c>
      <c r="I259" s="128">
        <v>467000</v>
      </c>
      <c r="J259" s="128">
        <v>755000</v>
      </c>
      <c r="K259" s="128">
        <v>17000</v>
      </c>
      <c r="L259" s="128">
        <v>7000</v>
      </c>
      <c r="M259" s="128">
        <v>0</v>
      </c>
      <c r="N259" s="128">
        <v>755000</v>
      </c>
      <c r="O259" s="128">
        <v>755000</v>
      </c>
      <c r="P259" s="128">
        <v>0</v>
      </c>
      <c r="Q259" s="135">
        <v>44449.404166666667</v>
      </c>
      <c r="R259" s="11" t="s">
        <v>216</v>
      </c>
      <c r="S259" s="5" t="str">
        <f>IF(TIME(HOUR(Q639),MINUTE(Q639),SECOND(Q639))&gt;$T$6,"Ca chiều","Ca sáng")</f>
        <v>Ca chiều</v>
      </c>
    </row>
    <row r="260" spans="2:19">
      <c r="B260" s="11" t="s">
        <v>21</v>
      </c>
      <c r="C260" s="134">
        <v>44449</v>
      </c>
      <c r="D260" s="11" t="s">
        <v>1261</v>
      </c>
      <c r="E260" s="11" t="s">
        <v>1162</v>
      </c>
      <c r="F260" s="11" t="s">
        <v>1163</v>
      </c>
      <c r="G260" s="128">
        <v>1</v>
      </c>
      <c r="H260" s="128">
        <v>2000</v>
      </c>
      <c r="I260" s="128">
        <v>2000</v>
      </c>
      <c r="J260" s="128">
        <v>0</v>
      </c>
      <c r="K260" s="128">
        <v>0</v>
      </c>
      <c r="L260" s="128">
        <v>0</v>
      </c>
      <c r="M260" s="128">
        <v>0</v>
      </c>
      <c r="N260" s="128">
        <v>0</v>
      </c>
      <c r="O260" s="128">
        <v>0</v>
      </c>
      <c r="P260" s="128">
        <v>0</v>
      </c>
      <c r="Q260" s="135">
        <v>44449.40347222222</v>
      </c>
      <c r="R260" s="11" t="s">
        <v>216</v>
      </c>
      <c r="S260" s="5" t="str">
        <f t="shared" ref="S260:S323" si="4">IF(TIME(HOUR(Q260),MINUTE(Q260),SECOND(Q260))&gt;$T$6,"Ca chiều","Ca sáng")</f>
        <v>Ca sáng</v>
      </c>
    </row>
    <row r="261" spans="2:19">
      <c r="B261" s="11" t="s">
        <v>21</v>
      </c>
      <c r="C261" s="134">
        <v>44449</v>
      </c>
      <c r="D261" s="11" t="s">
        <v>1262</v>
      </c>
      <c r="E261" s="11" t="s">
        <v>1263</v>
      </c>
      <c r="F261" s="11" t="s">
        <v>1264</v>
      </c>
      <c r="G261" s="128">
        <v>1</v>
      </c>
      <c r="H261" s="128">
        <v>62000</v>
      </c>
      <c r="I261" s="128">
        <v>0</v>
      </c>
      <c r="J261" s="128">
        <v>62000</v>
      </c>
      <c r="K261" s="128">
        <v>0</v>
      </c>
      <c r="L261" s="128">
        <v>0</v>
      </c>
      <c r="M261" s="128">
        <v>0</v>
      </c>
      <c r="N261" s="128">
        <v>62000</v>
      </c>
      <c r="O261" s="128">
        <v>62000</v>
      </c>
      <c r="P261" s="128">
        <v>0</v>
      </c>
      <c r="Q261" s="135">
        <v>44449.404166666667</v>
      </c>
      <c r="R261" s="11" t="s">
        <v>216</v>
      </c>
      <c r="S261" s="5" t="str">
        <f t="shared" si="4"/>
        <v>Ca sáng</v>
      </c>
    </row>
    <row r="262" spans="2:19">
      <c r="B262" s="11" t="s">
        <v>21</v>
      </c>
      <c r="C262" s="134">
        <v>44449</v>
      </c>
      <c r="D262" s="11" t="s">
        <v>1265</v>
      </c>
      <c r="E262" s="11" t="s">
        <v>1266</v>
      </c>
      <c r="F262" s="11" t="s">
        <v>1267</v>
      </c>
      <c r="G262" s="128">
        <v>6</v>
      </c>
      <c r="H262" s="128">
        <v>440000</v>
      </c>
      <c r="I262" s="128">
        <v>137000</v>
      </c>
      <c r="J262" s="128">
        <v>303000</v>
      </c>
      <c r="K262" s="128">
        <v>0</v>
      </c>
      <c r="L262" s="128">
        <v>3000</v>
      </c>
      <c r="M262" s="128">
        <v>0</v>
      </c>
      <c r="N262" s="128">
        <v>303000</v>
      </c>
      <c r="O262" s="128">
        <v>303000</v>
      </c>
      <c r="P262" s="128">
        <v>0</v>
      </c>
      <c r="Q262" s="135">
        <v>44449.425000000003</v>
      </c>
      <c r="R262" s="11" t="s">
        <v>216</v>
      </c>
      <c r="S262" s="5" t="str">
        <f t="shared" si="4"/>
        <v>Ca sáng</v>
      </c>
    </row>
    <row r="263" spans="2:19">
      <c r="B263" s="11" t="s">
        <v>21</v>
      </c>
      <c r="C263" s="134">
        <v>44449</v>
      </c>
      <c r="D263" s="11" t="s">
        <v>1268</v>
      </c>
      <c r="E263" s="11" t="s">
        <v>1081</v>
      </c>
      <c r="F263" s="11" t="s">
        <v>1082</v>
      </c>
      <c r="G263" s="128">
        <v>1</v>
      </c>
      <c r="H263" s="128">
        <v>650000</v>
      </c>
      <c r="I263" s="128">
        <v>195000</v>
      </c>
      <c r="J263" s="128">
        <v>455000</v>
      </c>
      <c r="K263" s="128">
        <v>0</v>
      </c>
      <c r="L263" s="128">
        <v>0</v>
      </c>
      <c r="M263" s="128">
        <v>0</v>
      </c>
      <c r="N263" s="128">
        <v>455000</v>
      </c>
      <c r="O263" s="128">
        <v>455000</v>
      </c>
      <c r="P263" s="128">
        <v>0</v>
      </c>
      <c r="Q263" s="135">
        <v>44449.425000000003</v>
      </c>
      <c r="R263" s="11" t="s">
        <v>216</v>
      </c>
      <c r="S263" s="5" t="str">
        <f t="shared" si="4"/>
        <v>Ca sáng</v>
      </c>
    </row>
    <row r="264" spans="2:19">
      <c r="B264" s="11" t="s">
        <v>21</v>
      </c>
      <c r="C264" s="134">
        <v>44449</v>
      </c>
      <c r="D264" s="11" t="s">
        <v>1269</v>
      </c>
      <c r="E264" s="11" t="s">
        <v>1270</v>
      </c>
      <c r="F264" s="11" t="s">
        <v>1271</v>
      </c>
      <c r="G264" s="128">
        <v>2</v>
      </c>
      <c r="H264" s="128">
        <v>100000</v>
      </c>
      <c r="I264" s="128">
        <v>0</v>
      </c>
      <c r="J264" s="128">
        <v>100000</v>
      </c>
      <c r="K264" s="128">
        <v>0</v>
      </c>
      <c r="L264" s="128">
        <v>0</v>
      </c>
      <c r="M264" s="128">
        <v>0</v>
      </c>
      <c r="N264" s="128">
        <v>100000</v>
      </c>
      <c r="O264" s="128">
        <v>100000</v>
      </c>
      <c r="P264" s="128">
        <v>0</v>
      </c>
      <c r="Q264" s="135">
        <v>44449.445138888892</v>
      </c>
      <c r="R264" s="11"/>
      <c r="S264" s="5" t="str">
        <f t="shared" si="4"/>
        <v>Ca sáng</v>
      </c>
    </row>
    <row r="265" spans="2:19">
      <c r="B265" s="11" t="s">
        <v>21</v>
      </c>
      <c r="C265" s="134">
        <v>44449</v>
      </c>
      <c r="D265" s="11" t="s">
        <v>1272</v>
      </c>
      <c r="E265" s="11" t="s">
        <v>1273</v>
      </c>
      <c r="F265" s="11" t="s">
        <v>1274</v>
      </c>
      <c r="G265" s="128">
        <v>1</v>
      </c>
      <c r="H265" s="128">
        <v>190000</v>
      </c>
      <c r="I265" s="128">
        <v>0</v>
      </c>
      <c r="J265" s="128">
        <v>190000</v>
      </c>
      <c r="K265" s="128">
        <v>36000</v>
      </c>
      <c r="L265" s="128">
        <v>1000</v>
      </c>
      <c r="M265" s="128">
        <v>0</v>
      </c>
      <c r="N265" s="128">
        <v>190000</v>
      </c>
      <c r="O265" s="128">
        <v>190000</v>
      </c>
      <c r="P265" s="128">
        <v>0</v>
      </c>
      <c r="Q265" s="135">
        <v>44449.466666666667</v>
      </c>
      <c r="R265" s="11" t="s">
        <v>216</v>
      </c>
      <c r="S265" s="5" t="str">
        <f t="shared" si="4"/>
        <v>Ca sáng</v>
      </c>
    </row>
    <row r="266" spans="2:19">
      <c r="B266" s="11" t="s">
        <v>21</v>
      </c>
      <c r="C266" s="134">
        <v>44449</v>
      </c>
      <c r="D266" s="11" t="s">
        <v>1275</v>
      </c>
      <c r="E266" s="11" t="s">
        <v>1273</v>
      </c>
      <c r="F266" s="11" t="s">
        <v>1274</v>
      </c>
      <c r="G266" s="128">
        <v>2</v>
      </c>
      <c r="H266" s="128">
        <v>380000</v>
      </c>
      <c r="I266" s="128">
        <v>190000</v>
      </c>
      <c r="J266" s="128">
        <v>190000</v>
      </c>
      <c r="K266" s="128">
        <v>37000</v>
      </c>
      <c r="L266" s="128">
        <v>1000</v>
      </c>
      <c r="M266" s="128">
        <v>0</v>
      </c>
      <c r="N266" s="128">
        <v>190000</v>
      </c>
      <c r="O266" s="128">
        <v>190000</v>
      </c>
      <c r="P266" s="128">
        <v>0</v>
      </c>
      <c r="Q266" s="135">
        <v>44449.486805555556</v>
      </c>
      <c r="R266" s="11" t="s">
        <v>216</v>
      </c>
      <c r="S266" s="5" t="str">
        <f t="shared" si="4"/>
        <v>Ca sáng</v>
      </c>
    </row>
    <row r="267" spans="2:19">
      <c r="B267" s="11" t="s">
        <v>21</v>
      </c>
      <c r="C267" s="134">
        <v>44449</v>
      </c>
      <c r="D267" s="11" t="s">
        <v>1276</v>
      </c>
      <c r="E267" s="11" t="s">
        <v>1277</v>
      </c>
      <c r="F267" s="11" t="s">
        <v>1278</v>
      </c>
      <c r="G267" s="128">
        <v>6</v>
      </c>
      <c r="H267" s="128">
        <v>1850000</v>
      </c>
      <c r="I267" s="128">
        <v>595000</v>
      </c>
      <c r="J267" s="128">
        <v>1255000</v>
      </c>
      <c r="K267" s="128">
        <v>0</v>
      </c>
      <c r="L267" s="128">
        <v>0</v>
      </c>
      <c r="M267" s="128">
        <v>0</v>
      </c>
      <c r="N267" s="128">
        <v>1255000</v>
      </c>
      <c r="O267" s="128">
        <v>1255000</v>
      </c>
      <c r="P267" s="128">
        <v>0</v>
      </c>
      <c r="Q267" s="135">
        <v>44449.507638888892</v>
      </c>
      <c r="R267" s="11"/>
      <c r="S267" s="5" t="str">
        <f t="shared" si="4"/>
        <v>Ca sáng</v>
      </c>
    </row>
    <row r="268" spans="2:19">
      <c r="B268" s="11" t="s">
        <v>21</v>
      </c>
      <c r="C268" s="134">
        <v>44449</v>
      </c>
      <c r="D268" s="11" t="s">
        <v>1279</v>
      </c>
      <c r="E268" s="11" t="s">
        <v>1277</v>
      </c>
      <c r="F268" s="11" t="s">
        <v>1278</v>
      </c>
      <c r="G268" s="128">
        <v>1</v>
      </c>
      <c r="H268" s="128">
        <v>3000</v>
      </c>
      <c r="I268" s="128">
        <v>3000</v>
      </c>
      <c r="J268" s="128">
        <v>0</v>
      </c>
      <c r="K268" s="128">
        <v>0</v>
      </c>
      <c r="L268" s="128">
        <v>0</v>
      </c>
      <c r="M268" s="128">
        <v>0</v>
      </c>
      <c r="N268" s="128">
        <v>0</v>
      </c>
      <c r="O268" s="128">
        <v>0</v>
      </c>
      <c r="P268" s="128">
        <v>0</v>
      </c>
      <c r="Q268" s="135">
        <v>44449.508333333331</v>
      </c>
      <c r="R268" s="11"/>
      <c r="S268" s="5" t="str">
        <f t="shared" si="4"/>
        <v>Ca sáng</v>
      </c>
    </row>
    <row r="269" spans="2:19">
      <c r="B269" s="11" t="s">
        <v>21</v>
      </c>
      <c r="C269" s="134">
        <v>44449</v>
      </c>
      <c r="D269" s="11" t="s">
        <v>1280</v>
      </c>
      <c r="E269" s="11" t="s">
        <v>1281</v>
      </c>
      <c r="F269" s="11" t="s">
        <v>1282</v>
      </c>
      <c r="G269" s="128">
        <v>2</v>
      </c>
      <c r="H269" s="128">
        <v>640000</v>
      </c>
      <c r="I269" s="128">
        <v>320000</v>
      </c>
      <c r="J269" s="128">
        <v>320000</v>
      </c>
      <c r="K269" s="128">
        <v>13000</v>
      </c>
      <c r="L269" s="128">
        <v>3000</v>
      </c>
      <c r="M269" s="128">
        <v>0</v>
      </c>
      <c r="N269" s="128">
        <v>320000</v>
      </c>
      <c r="O269" s="128">
        <v>320000</v>
      </c>
      <c r="P269" s="128">
        <v>0</v>
      </c>
      <c r="Q269" s="135">
        <v>44449.508333333331</v>
      </c>
      <c r="R269" s="11" t="s">
        <v>216</v>
      </c>
      <c r="S269" s="5" t="str">
        <f t="shared" si="4"/>
        <v>Ca sáng</v>
      </c>
    </row>
    <row r="270" spans="2:19">
      <c r="B270" s="11" t="s">
        <v>21</v>
      </c>
      <c r="C270" s="134">
        <v>44449</v>
      </c>
      <c r="D270" s="11" t="s">
        <v>1283</v>
      </c>
      <c r="E270" s="11" t="s">
        <v>1284</v>
      </c>
      <c r="F270" s="11" t="s">
        <v>1285</v>
      </c>
      <c r="G270" s="128">
        <v>1</v>
      </c>
      <c r="H270" s="128">
        <v>165000</v>
      </c>
      <c r="I270" s="128">
        <v>0</v>
      </c>
      <c r="J270" s="128">
        <v>165000</v>
      </c>
      <c r="K270" s="128">
        <v>0</v>
      </c>
      <c r="L270" s="128">
        <v>0</v>
      </c>
      <c r="M270" s="128">
        <v>0</v>
      </c>
      <c r="N270" s="128">
        <v>165000</v>
      </c>
      <c r="O270" s="128">
        <v>165000</v>
      </c>
      <c r="P270" s="128">
        <v>0</v>
      </c>
      <c r="Q270" s="135">
        <v>44449.591666666667</v>
      </c>
      <c r="R270" s="11" t="s">
        <v>216</v>
      </c>
      <c r="S270" s="5" t="str">
        <f t="shared" si="4"/>
        <v>Ca sáng</v>
      </c>
    </row>
    <row r="271" spans="2:19">
      <c r="B271" s="11" t="s">
        <v>21</v>
      </c>
      <c r="C271" s="134">
        <v>44449</v>
      </c>
      <c r="D271" s="11" t="s">
        <v>1286</v>
      </c>
      <c r="E271" s="11" t="s">
        <v>1257</v>
      </c>
      <c r="F271" s="11" t="s">
        <v>1258</v>
      </c>
      <c r="G271" s="128">
        <v>1</v>
      </c>
      <c r="H271" s="128">
        <v>120000</v>
      </c>
      <c r="I271" s="128">
        <v>31000</v>
      </c>
      <c r="J271" s="128">
        <v>89000</v>
      </c>
      <c r="K271" s="128">
        <v>0</v>
      </c>
      <c r="L271" s="128">
        <v>0</v>
      </c>
      <c r="M271" s="128">
        <v>0</v>
      </c>
      <c r="N271" s="128">
        <v>89000</v>
      </c>
      <c r="O271" s="128">
        <v>89000</v>
      </c>
      <c r="P271" s="128">
        <v>0</v>
      </c>
      <c r="Q271" s="135">
        <v>44449.675000000003</v>
      </c>
      <c r="R271" s="11"/>
      <c r="S271" s="5" t="str">
        <f t="shared" si="4"/>
        <v>Ca chiều</v>
      </c>
    </row>
    <row r="272" spans="2:19">
      <c r="B272" s="11" t="s">
        <v>21</v>
      </c>
      <c r="C272" s="134">
        <v>44449</v>
      </c>
      <c r="D272" s="11" t="s">
        <v>1287</v>
      </c>
      <c r="E272" s="11" t="s">
        <v>398</v>
      </c>
      <c r="F272" s="11" t="s">
        <v>399</v>
      </c>
      <c r="G272" s="128">
        <v>1</v>
      </c>
      <c r="H272" s="128">
        <v>120000</v>
      </c>
      <c r="I272" s="128">
        <v>31000</v>
      </c>
      <c r="J272" s="128">
        <v>89000</v>
      </c>
      <c r="K272" s="128">
        <v>0</v>
      </c>
      <c r="L272" s="128">
        <v>0</v>
      </c>
      <c r="M272" s="128">
        <v>0</v>
      </c>
      <c r="N272" s="128">
        <v>89000</v>
      </c>
      <c r="O272" s="128">
        <v>89000</v>
      </c>
      <c r="P272" s="128">
        <v>0</v>
      </c>
      <c r="Q272" s="135">
        <v>44449.695833333331</v>
      </c>
      <c r="R272" s="11" t="s">
        <v>216</v>
      </c>
      <c r="S272" s="5" t="str">
        <f t="shared" si="4"/>
        <v>Ca chiều</v>
      </c>
    </row>
    <row r="273" spans="2:19">
      <c r="B273" s="11" t="s">
        <v>21</v>
      </c>
      <c r="C273" s="134">
        <v>44449</v>
      </c>
      <c r="D273" s="11" t="s">
        <v>1288</v>
      </c>
      <c r="E273" s="11" t="s">
        <v>398</v>
      </c>
      <c r="F273" s="11" t="s">
        <v>399</v>
      </c>
      <c r="G273" s="128">
        <v>2</v>
      </c>
      <c r="H273" s="128">
        <v>69000</v>
      </c>
      <c r="I273" s="128">
        <v>0</v>
      </c>
      <c r="J273" s="128">
        <v>69000</v>
      </c>
      <c r="K273" s="128">
        <v>0</v>
      </c>
      <c r="L273" s="128">
        <v>0</v>
      </c>
      <c r="M273" s="128">
        <v>0</v>
      </c>
      <c r="N273" s="128">
        <v>69000</v>
      </c>
      <c r="O273" s="128">
        <v>69000</v>
      </c>
      <c r="P273" s="128">
        <v>0</v>
      </c>
      <c r="Q273" s="135">
        <v>44449.738888888889</v>
      </c>
      <c r="R273" s="11" t="s">
        <v>216</v>
      </c>
      <c r="S273" s="5" t="str">
        <f t="shared" si="4"/>
        <v>Ca chiều</v>
      </c>
    </row>
    <row r="274" spans="2:19">
      <c r="B274" s="11" t="s">
        <v>21</v>
      </c>
      <c r="C274" s="134">
        <v>44449</v>
      </c>
      <c r="D274" s="11" t="s">
        <v>1289</v>
      </c>
      <c r="E274" s="11" t="s">
        <v>1145</v>
      </c>
      <c r="F274" s="11" t="s">
        <v>1146</v>
      </c>
      <c r="G274" s="128">
        <v>2</v>
      </c>
      <c r="H274" s="128">
        <v>252000</v>
      </c>
      <c r="I274" s="128">
        <v>0</v>
      </c>
      <c r="J274" s="128">
        <v>252000</v>
      </c>
      <c r="K274" s="128">
        <v>0</v>
      </c>
      <c r="L274" s="128">
        <v>0</v>
      </c>
      <c r="M274" s="128">
        <v>0</v>
      </c>
      <c r="N274" s="128">
        <v>252000</v>
      </c>
      <c r="O274" s="128">
        <v>252000</v>
      </c>
      <c r="P274" s="128">
        <v>0</v>
      </c>
      <c r="Q274" s="135">
        <v>44449.737500000003</v>
      </c>
      <c r="R274" s="11"/>
      <c r="S274" s="5" t="str">
        <f t="shared" si="4"/>
        <v>Ca chiều</v>
      </c>
    </row>
    <row r="275" spans="2:19">
      <c r="B275" s="11" t="s">
        <v>21</v>
      </c>
      <c r="C275" s="134">
        <v>44449</v>
      </c>
      <c r="D275" s="11" t="s">
        <v>1290</v>
      </c>
      <c r="E275" s="11" t="s">
        <v>1145</v>
      </c>
      <c r="F275" s="11" t="s">
        <v>1146</v>
      </c>
      <c r="G275" s="128">
        <v>2</v>
      </c>
      <c r="H275" s="128">
        <v>74000</v>
      </c>
      <c r="I275" s="128">
        <v>0</v>
      </c>
      <c r="J275" s="128">
        <v>74000</v>
      </c>
      <c r="K275" s="128">
        <v>0</v>
      </c>
      <c r="L275" s="128">
        <v>0</v>
      </c>
      <c r="M275" s="128">
        <v>0</v>
      </c>
      <c r="N275" s="128">
        <v>74000</v>
      </c>
      <c r="O275" s="128">
        <v>74000</v>
      </c>
      <c r="P275" s="128">
        <v>0</v>
      </c>
      <c r="Q275" s="135">
        <v>44449.738194444442</v>
      </c>
      <c r="R275" s="11"/>
      <c r="S275" s="5" t="str">
        <f t="shared" si="4"/>
        <v>Ca chiều</v>
      </c>
    </row>
    <row r="276" spans="2:19">
      <c r="B276" s="11" t="s">
        <v>21</v>
      </c>
      <c r="C276" s="134">
        <v>44449</v>
      </c>
      <c r="D276" s="11" t="s">
        <v>1291</v>
      </c>
      <c r="E276" s="11" t="s">
        <v>1145</v>
      </c>
      <c r="F276" s="11" t="s">
        <v>1146</v>
      </c>
      <c r="G276" s="128">
        <v>3</v>
      </c>
      <c r="H276" s="128">
        <v>212000</v>
      </c>
      <c r="I276" s="128">
        <v>58000</v>
      </c>
      <c r="J276" s="128">
        <v>154000</v>
      </c>
      <c r="K276" s="128">
        <v>0</v>
      </c>
      <c r="L276" s="128">
        <v>0</v>
      </c>
      <c r="M276" s="128">
        <v>0</v>
      </c>
      <c r="N276" s="128">
        <v>154000</v>
      </c>
      <c r="O276" s="128">
        <v>154000</v>
      </c>
      <c r="P276" s="128">
        <v>0</v>
      </c>
      <c r="Q276" s="135">
        <v>44449.758333333331</v>
      </c>
      <c r="R276" s="11"/>
      <c r="S276" s="5" t="str">
        <f t="shared" si="4"/>
        <v>Ca chiều</v>
      </c>
    </row>
    <row r="277" spans="2:19">
      <c r="B277" s="11" t="s">
        <v>21</v>
      </c>
      <c r="C277" s="134">
        <v>44449</v>
      </c>
      <c r="D277" s="11" t="s">
        <v>1292</v>
      </c>
      <c r="E277" s="11" t="s">
        <v>1293</v>
      </c>
      <c r="F277" s="11" t="s">
        <v>1294</v>
      </c>
      <c r="G277" s="128">
        <v>3</v>
      </c>
      <c r="H277" s="128">
        <v>1570000</v>
      </c>
      <c r="I277" s="128">
        <v>500000</v>
      </c>
      <c r="J277" s="128">
        <v>1070000</v>
      </c>
      <c r="K277" s="128">
        <v>0</v>
      </c>
      <c r="L277" s="128">
        <v>10000</v>
      </c>
      <c r="M277" s="128">
        <v>0</v>
      </c>
      <c r="N277" s="128">
        <v>1070000</v>
      </c>
      <c r="O277" s="128">
        <v>1070000</v>
      </c>
      <c r="P277" s="128">
        <v>0</v>
      </c>
      <c r="Q277" s="135">
        <v>44449.758333333331</v>
      </c>
      <c r="R277" s="11" t="s">
        <v>216</v>
      </c>
      <c r="S277" s="5" t="str">
        <f t="shared" si="4"/>
        <v>Ca chiều</v>
      </c>
    </row>
    <row r="278" spans="2:19">
      <c r="B278" s="11" t="s">
        <v>21</v>
      </c>
      <c r="C278" s="134">
        <v>44449</v>
      </c>
      <c r="D278" s="11" t="s">
        <v>1295</v>
      </c>
      <c r="E278" s="11" t="s">
        <v>388</v>
      </c>
      <c r="F278" s="11" t="s">
        <v>389</v>
      </c>
      <c r="G278" s="128">
        <v>4</v>
      </c>
      <c r="H278" s="128">
        <v>555000</v>
      </c>
      <c r="I278" s="128">
        <v>315000</v>
      </c>
      <c r="J278" s="128">
        <v>240000</v>
      </c>
      <c r="K278" s="128">
        <v>29000</v>
      </c>
      <c r="L278" s="128">
        <v>2000</v>
      </c>
      <c r="M278" s="128">
        <v>0</v>
      </c>
      <c r="N278" s="128">
        <v>240000</v>
      </c>
      <c r="O278" s="128">
        <v>240000</v>
      </c>
      <c r="P278" s="128">
        <v>0</v>
      </c>
      <c r="Q278" s="135">
        <v>44449.779861111114</v>
      </c>
      <c r="R278" s="11" t="s">
        <v>216</v>
      </c>
      <c r="S278" s="5" t="str">
        <f t="shared" si="4"/>
        <v>Ca chiều</v>
      </c>
    </row>
    <row r="279" spans="2:19">
      <c r="B279" s="11" t="s">
        <v>21</v>
      </c>
      <c r="C279" s="134">
        <v>44449</v>
      </c>
      <c r="D279" s="11" t="s">
        <v>1296</v>
      </c>
      <c r="E279" s="11" t="s">
        <v>1297</v>
      </c>
      <c r="F279" s="11" t="s">
        <v>1298</v>
      </c>
      <c r="G279" s="128">
        <v>2</v>
      </c>
      <c r="H279" s="128">
        <v>710000</v>
      </c>
      <c r="I279" s="128">
        <v>271000</v>
      </c>
      <c r="J279" s="128">
        <v>439000</v>
      </c>
      <c r="K279" s="128">
        <v>79000</v>
      </c>
      <c r="L279" s="128">
        <v>4000</v>
      </c>
      <c r="M279" s="128">
        <v>0</v>
      </c>
      <c r="N279" s="128">
        <v>439000</v>
      </c>
      <c r="O279" s="128">
        <v>439000</v>
      </c>
      <c r="P279" s="128">
        <v>0</v>
      </c>
      <c r="Q279" s="135">
        <v>44449.862500000003</v>
      </c>
      <c r="R279" s="11" t="s">
        <v>216</v>
      </c>
      <c r="S279" s="5" t="str">
        <f t="shared" si="4"/>
        <v>Ca chiều</v>
      </c>
    </row>
    <row r="280" spans="2:19">
      <c r="B280" s="11" t="s">
        <v>21</v>
      </c>
      <c r="C280" s="134">
        <v>44449</v>
      </c>
      <c r="D280" s="11" t="s">
        <v>1299</v>
      </c>
      <c r="E280" s="11" t="s">
        <v>1251</v>
      </c>
      <c r="F280" s="11" t="s">
        <v>1252</v>
      </c>
      <c r="G280" s="128">
        <v>2</v>
      </c>
      <c r="H280" s="128">
        <v>300000</v>
      </c>
      <c r="I280" s="128">
        <v>61000</v>
      </c>
      <c r="J280" s="128">
        <v>239000</v>
      </c>
      <c r="K280" s="128">
        <v>0</v>
      </c>
      <c r="L280" s="128">
        <v>0</v>
      </c>
      <c r="M280" s="128">
        <v>0</v>
      </c>
      <c r="N280" s="128">
        <v>239000</v>
      </c>
      <c r="O280" s="128">
        <v>239000</v>
      </c>
      <c r="P280" s="128">
        <v>0</v>
      </c>
      <c r="Q280" s="135">
        <v>44449.884722222225</v>
      </c>
      <c r="R280" s="11"/>
      <c r="S280" s="5" t="str">
        <f t="shared" si="4"/>
        <v>Ca chiều</v>
      </c>
    </row>
    <row r="281" spans="2:19">
      <c r="B281" s="11" t="s">
        <v>21</v>
      </c>
      <c r="C281" s="134">
        <v>44449</v>
      </c>
      <c r="D281" s="11" t="s">
        <v>1300</v>
      </c>
      <c r="E281" s="11" t="s">
        <v>1301</v>
      </c>
      <c r="F281" s="11" t="s">
        <v>1302</v>
      </c>
      <c r="G281" s="128">
        <v>2</v>
      </c>
      <c r="H281" s="128">
        <v>270000</v>
      </c>
      <c r="I281" s="128">
        <v>170000</v>
      </c>
      <c r="J281" s="128">
        <v>100000</v>
      </c>
      <c r="K281" s="128">
        <v>56000</v>
      </c>
      <c r="L281" s="128">
        <v>1000</v>
      </c>
      <c r="M281" s="128">
        <v>0</v>
      </c>
      <c r="N281" s="128">
        <v>100000</v>
      </c>
      <c r="O281" s="128">
        <v>100000</v>
      </c>
      <c r="P281" s="128">
        <v>0</v>
      </c>
      <c r="Q281" s="135">
        <v>44449.883333333331</v>
      </c>
      <c r="R281" s="11" t="s">
        <v>216</v>
      </c>
      <c r="S281" s="5" t="str">
        <f t="shared" si="4"/>
        <v>Ca chiều</v>
      </c>
    </row>
    <row r="282" spans="2:19">
      <c r="B282" s="11" t="s">
        <v>21</v>
      </c>
      <c r="C282" s="134">
        <v>44449</v>
      </c>
      <c r="D282" s="11" t="s">
        <v>1303</v>
      </c>
      <c r="E282" s="11" t="s">
        <v>1304</v>
      </c>
      <c r="F282" s="11" t="s">
        <v>1305</v>
      </c>
      <c r="G282" s="128">
        <v>8</v>
      </c>
      <c r="H282" s="128">
        <v>868500</v>
      </c>
      <c r="I282" s="128">
        <v>377000</v>
      </c>
      <c r="J282" s="128">
        <v>491500</v>
      </c>
      <c r="K282" s="128">
        <v>0</v>
      </c>
      <c r="L282" s="128">
        <v>0</v>
      </c>
      <c r="M282" s="128">
        <v>0</v>
      </c>
      <c r="N282" s="128">
        <v>491500</v>
      </c>
      <c r="O282" s="128">
        <v>491500</v>
      </c>
      <c r="P282" s="128">
        <v>0</v>
      </c>
      <c r="Q282" s="135">
        <v>44449.904166666667</v>
      </c>
      <c r="R282" s="11" t="s">
        <v>216</v>
      </c>
      <c r="S282" s="5" t="str">
        <f t="shared" si="4"/>
        <v>Ca chiều</v>
      </c>
    </row>
    <row r="283" spans="2:19">
      <c r="B283" s="11" t="s">
        <v>21</v>
      </c>
      <c r="C283" s="134">
        <v>44448</v>
      </c>
      <c r="D283" s="11" t="s">
        <v>1306</v>
      </c>
      <c r="E283" s="11" t="s">
        <v>418</v>
      </c>
      <c r="F283" s="11" t="s">
        <v>419</v>
      </c>
      <c r="G283" s="128">
        <v>2</v>
      </c>
      <c r="H283" s="128">
        <v>392000</v>
      </c>
      <c r="I283" s="128">
        <v>0</v>
      </c>
      <c r="J283" s="128">
        <v>392000</v>
      </c>
      <c r="K283" s="128">
        <v>0</v>
      </c>
      <c r="L283" s="128">
        <v>3000</v>
      </c>
      <c r="M283" s="128">
        <v>0</v>
      </c>
      <c r="N283" s="128">
        <v>392000</v>
      </c>
      <c r="O283" s="128">
        <v>392000</v>
      </c>
      <c r="P283" s="128">
        <v>0</v>
      </c>
      <c r="Q283" s="135">
        <v>44448.383333333331</v>
      </c>
      <c r="R283" s="11" t="s">
        <v>216</v>
      </c>
      <c r="S283" s="5" t="str">
        <f t="shared" si="4"/>
        <v>Ca sáng</v>
      </c>
    </row>
    <row r="284" spans="2:19">
      <c r="B284" s="11" t="s">
        <v>21</v>
      </c>
      <c r="C284" s="134">
        <v>44448</v>
      </c>
      <c r="D284" s="11" t="s">
        <v>1307</v>
      </c>
      <c r="E284" s="11" t="s">
        <v>393</v>
      </c>
      <c r="F284" s="11" t="s">
        <v>394</v>
      </c>
      <c r="G284" s="128">
        <v>1</v>
      </c>
      <c r="H284" s="128">
        <v>120000</v>
      </c>
      <c r="I284" s="128">
        <v>31000</v>
      </c>
      <c r="J284" s="128">
        <v>89000</v>
      </c>
      <c r="K284" s="128">
        <v>0</v>
      </c>
      <c r="L284" s="128">
        <v>0</v>
      </c>
      <c r="M284" s="128">
        <v>0</v>
      </c>
      <c r="N284" s="128">
        <v>89000</v>
      </c>
      <c r="O284" s="128">
        <v>89000</v>
      </c>
      <c r="P284" s="128">
        <v>0</v>
      </c>
      <c r="Q284" s="135">
        <v>44448.404166666667</v>
      </c>
      <c r="R284" s="11"/>
      <c r="S284" s="5" t="str">
        <f t="shared" si="4"/>
        <v>Ca sáng</v>
      </c>
    </row>
    <row r="285" spans="2:19">
      <c r="B285" s="11" t="s">
        <v>21</v>
      </c>
      <c r="C285" s="134">
        <v>44448</v>
      </c>
      <c r="D285" s="11" t="s">
        <v>1308</v>
      </c>
      <c r="E285" s="11" t="s">
        <v>1309</v>
      </c>
      <c r="F285" s="11" t="s">
        <v>1310</v>
      </c>
      <c r="G285" s="128">
        <v>2</v>
      </c>
      <c r="H285" s="128">
        <v>380000</v>
      </c>
      <c r="I285" s="128">
        <v>114000</v>
      </c>
      <c r="J285" s="128">
        <v>266000</v>
      </c>
      <c r="K285" s="128">
        <v>0</v>
      </c>
      <c r="L285" s="128">
        <v>2000</v>
      </c>
      <c r="M285" s="128">
        <v>0</v>
      </c>
      <c r="N285" s="128">
        <v>266000</v>
      </c>
      <c r="O285" s="128">
        <v>266000</v>
      </c>
      <c r="P285" s="128">
        <v>0</v>
      </c>
      <c r="Q285" s="135">
        <v>44448.445138888892</v>
      </c>
      <c r="R285" s="11" t="s">
        <v>216</v>
      </c>
      <c r="S285" s="5" t="str">
        <f t="shared" si="4"/>
        <v>Ca sáng</v>
      </c>
    </row>
    <row r="286" spans="2:19">
      <c r="B286" s="11" t="s">
        <v>21</v>
      </c>
      <c r="C286" s="134">
        <v>44448</v>
      </c>
      <c r="D286" s="11" t="s">
        <v>1311</v>
      </c>
      <c r="E286" s="11" t="s">
        <v>1312</v>
      </c>
      <c r="F286" s="11" t="s">
        <v>1313</v>
      </c>
      <c r="G286" s="128">
        <v>1</v>
      </c>
      <c r="H286" s="128">
        <v>150000</v>
      </c>
      <c r="I286" s="128">
        <v>75000</v>
      </c>
      <c r="J286" s="128">
        <v>75000</v>
      </c>
      <c r="K286" s="128">
        <v>0</v>
      </c>
      <c r="L286" s="128">
        <v>0</v>
      </c>
      <c r="M286" s="128">
        <v>0</v>
      </c>
      <c r="N286" s="128">
        <v>75000</v>
      </c>
      <c r="O286" s="128">
        <v>75000</v>
      </c>
      <c r="P286" s="128">
        <v>0</v>
      </c>
      <c r="Q286" s="135">
        <v>44448.445833333331</v>
      </c>
      <c r="R286" s="11"/>
      <c r="S286" s="5" t="str">
        <f t="shared" si="4"/>
        <v>Ca sáng</v>
      </c>
    </row>
    <row r="287" spans="2:19">
      <c r="B287" s="11" t="s">
        <v>21</v>
      </c>
      <c r="C287" s="134">
        <v>44448</v>
      </c>
      <c r="D287" s="11" t="s">
        <v>1314</v>
      </c>
      <c r="E287" s="11" t="s">
        <v>1315</v>
      </c>
      <c r="F287" s="11" t="s">
        <v>1316</v>
      </c>
      <c r="G287" s="128">
        <v>4</v>
      </c>
      <c r="H287" s="128">
        <v>860000</v>
      </c>
      <c r="I287" s="128">
        <v>259000</v>
      </c>
      <c r="J287" s="128">
        <v>601000</v>
      </c>
      <c r="K287" s="128">
        <v>1000</v>
      </c>
      <c r="L287" s="128">
        <v>6000</v>
      </c>
      <c r="M287" s="128">
        <v>0</v>
      </c>
      <c r="N287" s="128">
        <v>601000</v>
      </c>
      <c r="O287" s="128">
        <v>601000</v>
      </c>
      <c r="P287" s="128">
        <v>0</v>
      </c>
      <c r="Q287" s="135">
        <v>44448.445138888892</v>
      </c>
      <c r="R287" s="11" t="s">
        <v>216</v>
      </c>
      <c r="S287" s="5" t="str">
        <f t="shared" si="4"/>
        <v>Ca sáng</v>
      </c>
    </row>
    <row r="288" spans="2:19">
      <c r="B288" s="11" t="s">
        <v>21</v>
      </c>
      <c r="C288" s="134">
        <v>44448</v>
      </c>
      <c r="D288" s="11" t="s">
        <v>1317</v>
      </c>
      <c r="E288" s="11" t="s">
        <v>1318</v>
      </c>
      <c r="F288" s="11" t="s">
        <v>1319</v>
      </c>
      <c r="G288" s="128">
        <v>4</v>
      </c>
      <c r="H288" s="128">
        <v>860000</v>
      </c>
      <c r="I288" s="128">
        <v>430000</v>
      </c>
      <c r="J288" s="128">
        <v>430000</v>
      </c>
      <c r="K288" s="128">
        <v>0</v>
      </c>
      <c r="L288" s="128">
        <v>4000</v>
      </c>
      <c r="M288" s="128">
        <v>0</v>
      </c>
      <c r="N288" s="128">
        <v>430000</v>
      </c>
      <c r="O288" s="128">
        <v>430000</v>
      </c>
      <c r="P288" s="128">
        <v>0</v>
      </c>
      <c r="Q288" s="135">
        <v>44448.466666666667</v>
      </c>
      <c r="R288" s="11" t="s">
        <v>216</v>
      </c>
      <c r="S288" s="5" t="str">
        <f t="shared" si="4"/>
        <v>Ca sáng</v>
      </c>
    </row>
    <row r="289" spans="2:19">
      <c r="B289" s="11" t="s">
        <v>21</v>
      </c>
      <c r="C289" s="134">
        <v>44448</v>
      </c>
      <c r="D289" s="11" t="s">
        <v>1320</v>
      </c>
      <c r="E289" s="11" t="s">
        <v>1321</v>
      </c>
      <c r="F289" s="11" t="s">
        <v>1322</v>
      </c>
      <c r="G289" s="128">
        <v>2</v>
      </c>
      <c r="H289" s="128">
        <v>210000</v>
      </c>
      <c r="I289" s="128">
        <v>38000</v>
      </c>
      <c r="J289" s="128">
        <v>172000</v>
      </c>
      <c r="K289" s="128">
        <v>0</v>
      </c>
      <c r="L289" s="128">
        <v>0</v>
      </c>
      <c r="M289" s="128">
        <v>0</v>
      </c>
      <c r="N289" s="128">
        <v>172000</v>
      </c>
      <c r="O289" s="128">
        <v>172000</v>
      </c>
      <c r="P289" s="128">
        <v>0</v>
      </c>
      <c r="Q289" s="135">
        <v>44448.466666666667</v>
      </c>
      <c r="R289" s="11" t="s">
        <v>216</v>
      </c>
      <c r="S289" s="5" t="str">
        <f t="shared" si="4"/>
        <v>Ca sáng</v>
      </c>
    </row>
    <row r="290" spans="2:19">
      <c r="B290" s="11" t="s">
        <v>21</v>
      </c>
      <c r="C290" s="134">
        <v>44448</v>
      </c>
      <c r="D290" s="11" t="s">
        <v>1323</v>
      </c>
      <c r="E290" s="11" t="s">
        <v>1324</v>
      </c>
      <c r="F290" s="11" t="s">
        <v>1325</v>
      </c>
      <c r="G290" s="128">
        <v>12</v>
      </c>
      <c r="H290" s="128">
        <v>585000</v>
      </c>
      <c r="I290" s="128">
        <v>0</v>
      </c>
      <c r="J290" s="128">
        <v>585000</v>
      </c>
      <c r="K290" s="128">
        <v>19000</v>
      </c>
      <c r="L290" s="128">
        <v>5000</v>
      </c>
      <c r="M290" s="128">
        <v>0</v>
      </c>
      <c r="N290" s="128">
        <v>585000</v>
      </c>
      <c r="O290" s="128">
        <v>585000</v>
      </c>
      <c r="P290" s="128">
        <v>0</v>
      </c>
      <c r="Q290" s="135">
        <v>44448.487500000003</v>
      </c>
      <c r="R290" s="11" t="s">
        <v>216</v>
      </c>
      <c r="S290" s="5" t="str">
        <f t="shared" si="4"/>
        <v>Ca sáng</v>
      </c>
    </row>
    <row r="291" spans="2:19">
      <c r="B291" s="11" t="s">
        <v>21</v>
      </c>
      <c r="C291" s="134">
        <v>44448</v>
      </c>
      <c r="D291" s="11" t="s">
        <v>1326</v>
      </c>
      <c r="E291" s="11" t="s">
        <v>1324</v>
      </c>
      <c r="F291" s="11" t="s">
        <v>1325</v>
      </c>
      <c r="G291" s="128">
        <v>3</v>
      </c>
      <c r="H291" s="128">
        <v>150000</v>
      </c>
      <c r="I291" s="128">
        <v>40000</v>
      </c>
      <c r="J291" s="128">
        <v>110000</v>
      </c>
      <c r="K291" s="128">
        <v>0</v>
      </c>
      <c r="L291" s="128">
        <v>0</v>
      </c>
      <c r="M291" s="128">
        <v>0</v>
      </c>
      <c r="N291" s="128">
        <v>110000</v>
      </c>
      <c r="O291" s="128">
        <v>110000</v>
      </c>
      <c r="P291" s="128">
        <v>0</v>
      </c>
      <c r="Q291" s="135">
        <v>44448.487500000003</v>
      </c>
      <c r="R291" s="11" t="s">
        <v>216</v>
      </c>
      <c r="S291" s="5" t="str">
        <f t="shared" si="4"/>
        <v>Ca sáng</v>
      </c>
    </row>
    <row r="292" spans="2:19">
      <c r="B292" s="11" t="s">
        <v>21</v>
      </c>
      <c r="C292" s="134">
        <v>44448</v>
      </c>
      <c r="D292" s="11" t="s">
        <v>1327</v>
      </c>
      <c r="E292" s="11" t="s">
        <v>1328</v>
      </c>
      <c r="F292" s="11" t="s">
        <v>1252</v>
      </c>
      <c r="G292" s="128">
        <v>1</v>
      </c>
      <c r="H292" s="128">
        <v>120000</v>
      </c>
      <c r="I292" s="128">
        <v>31000</v>
      </c>
      <c r="J292" s="128">
        <v>89000</v>
      </c>
      <c r="K292" s="128">
        <v>0</v>
      </c>
      <c r="L292" s="128">
        <v>0</v>
      </c>
      <c r="M292" s="128">
        <v>0</v>
      </c>
      <c r="N292" s="128">
        <v>89000</v>
      </c>
      <c r="O292" s="128">
        <v>89000</v>
      </c>
      <c r="P292" s="128">
        <v>0</v>
      </c>
      <c r="Q292" s="135">
        <v>44448.486805555556</v>
      </c>
      <c r="R292" s="11"/>
      <c r="S292" s="5" t="str">
        <f t="shared" si="4"/>
        <v>Ca sáng</v>
      </c>
    </row>
    <row r="293" spans="2:19">
      <c r="B293" s="11" t="s">
        <v>21</v>
      </c>
      <c r="C293" s="134">
        <v>44448</v>
      </c>
      <c r="D293" s="11" t="s">
        <v>1329</v>
      </c>
      <c r="E293" s="11" t="s">
        <v>1324</v>
      </c>
      <c r="F293" s="11" t="s">
        <v>1325</v>
      </c>
      <c r="G293" s="128">
        <v>2</v>
      </c>
      <c r="H293" s="128">
        <v>39000</v>
      </c>
      <c r="I293" s="128">
        <v>0</v>
      </c>
      <c r="J293" s="128">
        <v>39000</v>
      </c>
      <c r="K293" s="128">
        <v>0</v>
      </c>
      <c r="L293" s="128">
        <v>0</v>
      </c>
      <c r="M293" s="128">
        <v>0</v>
      </c>
      <c r="N293" s="128">
        <v>39000</v>
      </c>
      <c r="O293" s="128">
        <v>39000</v>
      </c>
      <c r="P293" s="128">
        <v>0</v>
      </c>
      <c r="Q293" s="135">
        <v>44448.613194444442</v>
      </c>
      <c r="R293" s="11" t="s">
        <v>216</v>
      </c>
      <c r="S293" s="5" t="str">
        <f t="shared" si="4"/>
        <v>Ca chiều</v>
      </c>
    </row>
    <row r="294" spans="2:19">
      <c r="B294" s="11" t="s">
        <v>21</v>
      </c>
      <c r="C294" s="134">
        <v>44448</v>
      </c>
      <c r="D294" s="11" t="s">
        <v>1330</v>
      </c>
      <c r="E294" s="11" t="s">
        <v>1331</v>
      </c>
      <c r="F294" s="11" t="s">
        <v>1332</v>
      </c>
      <c r="G294" s="128">
        <v>3</v>
      </c>
      <c r="H294" s="128">
        <v>445000</v>
      </c>
      <c r="I294" s="128">
        <v>325000</v>
      </c>
      <c r="J294" s="128">
        <v>120000</v>
      </c>
      <c r="K294" s="128">
        <v>0</v>
      </c>
      <c r="L294" s="128">
        <v>0</v>
      </c>
      <c r="M294" s="128">
        <v>0</v>
      </c>
      <c r="N294" s="128">
        <v>120000</v>
      </c>
      <c r="O294" s="128">
        <v>120000</v>
      </c>
      <c r="P294" s="128">
        <v>0</v>
      </c>
      <c r="Q294" s="135">
        <v>44448.612500000003</v>
      </c>
      <c r="R294" s="11"/>
      <c r="S294" s="5" t="str">
        <f t="shared" si="4"/>
        <v>Ca chiều</v>
      </c>
    </row>
    <row r="295" spans="2:19">
      <c r="B295" s="11" t="s">
        <v>21</v>
      </c>
      <c r="C295" s="134">
        <v>44448</v>
      </c>
      <c r="D295" s="11" t="s">
        <v>1333</v>
      </c>
      <c r="E295" s="11" t="s">
        <v>1334</v>
      </c>
      <c r="F295" s="11" t="s">
        <v>1335</v>
      </c>
      <c r="G295" s="128">
        <v>1</v>
      </c>
      <c r="H295" s="128">
        <v>790000</v>
      </c>
      <c r="I295" s="128">
        <v>300000</v>
      </c>
      <c r="J295" s="128">
        <v>490000</v>
      </c>
      <c r="K295" s="128">
        <v>0</v>
      </c>
      <c r="L295" s="128">
        <v>0</v>
      </c>
      <c r="M295" s="128">
        <v>0</v>
      </c>
      <c r="N295" s="128">
        <v>490000</v>
      </c>
      <c r="O295" s="128">
        <v>490000</v>
      </c>
      <c r="P295" s="128">
        <v>0</v>
      </c>
      <c r="Q295" s="135">
        <v>44448.633333333331</v>
      </c>
      <c r="R295" s="11"/>
      <c r="S295" s="5" t="str">
        <f t="shared" si="4"/>
        <v>Ca chiều</v>
      </c>
    </row>
    <row r="296" spans="2:19">
      <c r="B296" s="11" t="s">
        <v>21</v>
      </c>
      <c r="C296" s="134">
        <v>44448</v>
      </c>
      <c r="D296" s="11" t="s">
        <v>1336</v>
      </c>
      <c r="E296" s="11" t="s">
        <v>863</v>
      </c>
      <c r="F296" s="11" t="s">
        <v>247</v>
      </c>
      <c r="G296" s="128">
        <v>2</v>
      </c>
      <c r="H296" s="128">
        <v>100000</v>
      </c>
      <c r="I296" s="128">
        <v>18000</v>
      </c>
      <c r="J296" s="128">
        <v>82000</v>
      </c>
      <c r="K296" s="128">
        <v>0</v>
      </c>
      <c r="L296" s="128">
        <v>0</v>
      </c>
      <c r="M296" s="128">
        <v>0</v>
      </c>
      <c r="N296" s="128">
        <v>82000</v>
      </c>
      <c r="O296" s="128">
        <v>82000</v>
      </c>
      <c r="P296" s="128">
        <v>0</v>
      </c>
      <c r="Q296" s="135">
        <v>44448.654166666667</v>
      </c>
      <c r="R296" s="11" t="s">
        <v>216</v>
      </c>
      <c r="S296" s="5" t="str">
        <f t="shared" si="4"/>
        <v>Ca chiều</v>
      </c>
    </row>
    <row r="297" spans="2:19">
      <c r="B297" s="11" t="s">
        <v>21</v>
      </c>
      <c r="C297" s="134">
        <v>44448</v>
      </c>
      <c r="D297" s="11" t="s">
        <v>1337</v>
      </c>
      <c r="E297" s="11" t="s">
        <v>1338</v>
      </c>
      <c r="F297" s="11" t="s">
        <v>430</v>
      </c>
      <c r="G297" s="128">
        <v>2</v>
      </c>
      <c r="H297" s="128">
        <v>165000</v>
      </c>
      <c r="I297" s="128">
        <v>24000</v>
      </c>
      <c r="J297" s="128">
        <v>141000</v>
      </c>
      <c r="K297" s="128">
        <v>7000</v>
      </c>
      <c r="L297" s="128">
        <v>1000</v>
      </c>
      <c r="M297" s="128">
        <v>0</v>
      </c>
      <c r="N297" s="128">
        <v>141000</v>
      </c>
      <c r="O297" s="128">
        <v>141000</v>
      </c>
      <c r="P297" s="128">
        <v>0</v>
      </c>
      <c r="Q297" s="135">
        <v>44448.675000000003</v>
      </c>
      <c r="R297" s="11" t="s">
        <v>216</v>
      </c>
      <c r="S297" s="5" t="str">
        <f t="shared" si="4"/>
        <v>Ca chiều</v>
      </c>
    </row>
    <row r="298" spans="2:19">
      <c r="B298" s="11" t="s">
        <v>21</v>
      </c>
      <c r="C298" s="134">
        <v>44448</v>
      </c>
      <c r="D298" s="11" t="s">
        <v>1339</v>
      </c>
      <c r="E298" s="11" t="s">
        <v>1340</v>
      </c>
      <c r="F298" s="11" t="s">
        <v>1175</v>
      </c>
      <c r="G298" s="128">
        <v>12</v>
      </c>
      <c r="H298" s="128">
        <v>1774000</v>
      </c>
      <c r="I298" s="128">
        <v>571000</v>
      </c>
      <c r="J298" s="128">
        <v>1203000</v>
      </c>
      <c r="K298" s="128">
        <v>4000</v>
      </c>
      <c r="L298" s="128">
        <v>12000</v>
      </c>
      <c r="M298" s="128">
        <v>0</v>
      </c>
      <c r="N298" s="128">
        <v>1203000</v>
      </c>
      <c r="O298" s="128">
        <v>1203000</v>
      </c>
      <c r="P298" s="128">
        <v>0</v>
      </c>
      <c r="Q298" s="135">
        <v>44448.695833333331</v>
      </c>
      <c r="R298" s="11" t="s">
        <v>216</v>
      </c>
      <c r="S298" s="5" t="str">
        <f t="shared" si="4"/>
        <v>Ca chiều</v>
      </c>
    </row>
    <row r="299" spans="2:19">
      <c r="B299" s="11" t="s">
        <v>21</v>
      </c>
      <c r="C299" s="134">
        <v>44448</v>
      </c>
      <c r="D299" s="11" t="s">
        <v>1341</v>
      </c>
      <c r="E299" s="11" t="s">
        <v>1342</v>
      </c>
      <c r="F299" s="11" t="s">
        <v>1343</v>
      </c>
      <c r="G299" s="128">
        <v>9</v>
      </c>
      <c r="H299" s="128">
        <v>805000</v>
      </c>
      <c r="I299" s="128">
        <v>124000</v>
      </c>
      <c r="J299" s="128">
        <v>681000</v>
      </c>
      <c r="K299" s="128">
        <v>24000</v>
      </c>
      <c r="L299" s="128">
        <v>6000</v>
      </c>
      <c r="M299" s="128">
        <v>0</v>
      </c>
      <c r="N299" s="128">
        <v>681000</v>
      </c>
      <c r="O299" s="128">
        <v>681000</v>
      </c>
      <c r="P299" s="128">
        <v>0</v>
      </c>
      <c r="Q299" s="135">
        <v>44448.696527777778</v>
      </c>
      <c r="R299" s="11" t="s">
        <v>216</v>
      </c>
      <c r="S299" s="5" t="str">
        <f t="shared" si="4"/>
        <v>Ca chiều</v>
      </c>
    </row>
    <row r="300" spans="2:19">
      <c r="B300" s="11" t="s">
        <v>21</v>
      </c>
      <c r="C300" s="134">
        <v>44448</v>
      </c>
      <c r="D300" s="11" t="s">
        <v>1344</v>
      </c>
      <c r="E300" s="11" t="s">
        <v>1345</v>
      </c>
      <c r="F300" s="11" t="s">
        <v>1346</v>
      </c>
      <c r="G300" s="128">
        <v>3</v>
      </c>
      <c r="H300" s="128">
        <v>440000</v>
      </c>
      <c r="I300" s="128">
        <v>220000</v>
      </c>
      <c r="J300" s="128">
        <v>220000</v>
      </c>
      <c r="K300" s="128">
        <v>0</v>
      </c>
      <c r="L300" s="128">
        <v>0</v>
      </c>
      <c r="M300" s="128">
        <v>0</v>
      </c>
      <c r="N300" s="128">
        <v>220000</v>
      </c>
      <c r="O300" s="128">
        <v>220000</v>
      </c>
      <c r="P300" s="128">
        <v>0</v>
      </c>
      <c r="Q300" s="135">
        <v>44448.737500000003</v>
      </c>
      <c r="R300" s="11"/>
      <c r="S300" s="5" t="str">
        <f t="shared" si="4"/>
        <v>Ca chiều</v>
      </c>
    </row>
    <row r="301" spans="2:19">
      <c r="B301" s="11" t="s">
        <v>21</v>
      </c>
      <c r="C301" s="134">
        <v>44448</v>
      </c>
      <c r="D301" s="11" t="s">
        <v>1347</v>
      </c>
      <c r="E301" s="11" t="s">
        <v>1348</v>
      </c>
      <c r="F301" s="11" t="s">
        <v>1349</v>
      </c>
      <c r="G301" s="128">
        <v>1</v>
      </c>
      <c r="H301" s="128">
        <v>120000</v>
      </c>
      <c r="I301" s="128">
        <v>31000</v>
      </c>
      <c r="J301" s="128">
        <v>89000</v>
      </c>
      <c r="K301" s="128">
        <v>0</v>
      </c>
      <c r="L301" s="128">
        <v>0</v>
      </c>
      <c r="M301" s="128">
        <v>0</v>
      </c>
      <c r="N301" s="128">
        <v>89000</v>
      </c>
      <c r="O301" s="128">
        <v>89000</v>
      </c>
      <c r="P301" s="128">
        <v>0</v>
      </c>
      <c r="Q301" s="135">
        <v>44448.759027777778</v>
      </c>
      <c r="R301" s="11"/>
      <c r="S301" s="5" t="str">
        <f t="shared" si="4"/>
        <v>Ca chiều</v>
      </c>
    </row>
    <row r="302" spans="2:19">
      <c r="B302" s="11" t="s">
        <v>21</v>
      </c>
      <c r="C302" s="134">
        <v>44448</v>
      </c>
      <c r="D302" s="11" t="s">
        <v>1350</v>
      </c>
      <c r="E302" s="11" t="s">
        <v>1348</v>
      </c>
      <c r="F302" s="11" t="s">
        <v>1349</v>
      </c>
      <c r="G302" s="128">
        <v>2</v>
      </c>
      <c r="H302" s="128">
        <v>267000</v>
      </c>
      <c r="I302" s="128">
        <v>0</v>
      </c>
      <c r="J302" s="128">
        <v>267000</v>
      </c>
      <c r="K302" s="128">
        <v>0</v>
      </c>
      <c r="L302" s="128">
        <v>0</v>
      </c>
      <c r="M302" s="128">
        <v>0</v>
      </c>
      <c r="N302" s="128">
        <v>267000</v>
      </c>
      <c r="O302" s="128">
        <v>267000</v>
      </c>
      <c r="P302" s="128">
        <v>0</v>
      </c>
      <c r="Q302" s="135">
        <v>44448.759722222225</v>
      </c>
      <c r="R302" s="11"/>
      <c r="S302" s="5" t="str">
        <f t="shared" si="4"/>
        <v>Ca chiều</v>
      </c>
    </row>
    <row r="303" spans="2:19">
      <c r="B303" s="11" t="s">
        <v>21</v>
      </c>
      <c r="C303" s="134">
        <v>44448</v>
      </c>
      <c r="D303" s="11" t="s">
        <v>1351</v>
      </c>
      <c r="E303" s="11" t="s">
        <v>1352</v>
      </c>
      <c r="F303" s="11" t="s">
        <v>1353</v>
      </c>
      <c r="G303" s="128">
        <v>2</v>
      </c>
      <c r="H303" s="128">
        <v>64000</v>
      </c>
      <c r="I303" s="128">
        <v>0</v>
      </c>
      <c r="J303" s="128">
        <v>64000</v>
      </c>
      <c r="K303" s="128">
        <v>0</v>
      </c>
      <c r="L303" s="128">
        <v>0</v>
      </c>
      <c r="M303" s="128">
        <v>0</v>
      </c>
      <c r="N303" s="128">
        <v>64000</v>
      </c>
      <c r="O303" s="128">
        <v>64000</v>
      </c>
      <c r="P303" s="128">
        <v>0</v>
      </c>
      <c r="Q303" s="135">
        <v>44448.779861111114</v>
      </c>
      <c r="R303" s="11"/>
      <c r="S303" s="5" t="str">
        <f t="shared" si="4"/>
        <v>Ca chiều</v>
      </c>
    </row>
    <row r="304" spans="2:19">
      <c r="B304" s="11" t="s">
        <v>21</v>
      </c>
      <c r="C304" s="134">
        <v>44448</v>
      </c>
      <c r="D304" s="11" t="s">
        <v>1354</v>
      </c>
      <c r="E304" s="11" t="s">
        <v>1355</v>
      </c>
      <c r="F304" s="11" t="s">
        <v>1356</v>
      </c>
      <c r="G304" s="128">
        <v>7</v>
      </c>
      <c r="H304" s="128">
        <v>1184000</v>
      </c>
      <c r="I304" s="128">
        <v>477000</v>
      </c>
      <c r="J304" s="128">
        <v>707000</v>
      </c>
      <c r="K304" s="128">
        <v>0</v>
      </c>
      <c r="L304" s="128">
        <v>7000</v>
      </c>
      <c r="M304" s="128">
        <v>0</v>
      </c>
      <c r="N304" s="128">
        <v>707000</v>
      </c>
      <c r="O304" s="128">
        <v>707000</v>
      </c>
      <c r="P304" s="128">
        <v>0</v>
      </c>
      <c r="Q304" s="135">
        <v>44448.779861111114</v>
      </c>
      <c r="R304" s="11" t="s">
        <v>216</v>
      </c>
      <c r="S304" s="5" t="str">
        <f t="shared" si="4"/>
        <v>Ca chiều</v>
      </c>
    </row>
    <row r="305" spans="2:19">
      <c r="B305" s="11" t="s">
        <v>21</v>
      </c>
      <c r="C305" s="134">
        <v>44448</v>
      </c>
      <c r="D305" s="11" t="s">
        <v>1357</v>
      </c>
      <c r="E305" s="11" t="s">
        <v>1358</v>
      </c>
      <c r="F305" s="11" t="s">
        <v>1069</v>
      </c>
      <c r="G305" s="128">
        <v>1</v>
      </c>
      <c r="H305" s="128">
        <v>32000</v>
      </c>
      <c r="I305" s="128">
        <v>0</v>
      </c>
      <c r="J305" s="128">
        <v>32000</v>
      </c>
      <c r="K305" s="128">
        <v>0</v>
      </c>
      <c r="L305" s="128">
        <v>0</v>
      </c>
      <c r="M305" s="128">
        <v>0</v>
      </c>
      <c r="N305" s="128">
        <v>32000</v>
      </c>
      <c r="O305" s="128">
        <v>32000</v>
      </c>
      <c r="P305" s="128">
        <v>0</v>
      </c>
      <c r="Q305" s="135">
        <v>44448.77847222222</v>
      </c>
      <c r="R305" s="11"/>
      <c r="S305" s="5" t="str">
        <f t="shared" si="4"/>
        <v>Ca chiều</v>
      </c>
    </row>
    <row r="306" spans="2:19">
      <c r="B306" s="11" t="s">
        <v>21</v>
      </c>
      <c r="C306" s="134">
        <v>44448</v>
      </c>
      <c r="D306" s="11" t="s">
        <v>1359</v>
      </c>
      <c r="E306" s="11" t="s">
        <v>1360</v>
      </c>
      <c r="F306" s="11" t="s">
        <v>699</v>
      </c>
      <c r="G306" s="128">
        <v>1</v>
      </c>
      <c r="H306" s="128">
        <v>50000</v>
      </c>
      <c r="I306" s="128">
        <v>0</v>
      </c>
      <c r="J306" s="128">
        <v>50000</v>
      </c>
      <c r="K306" s="128">
        <v>0</v>
      </c>
      <c r="L306" s="128">
        <v>0</v>
      </c>
      <c r="M306" s="128">
        <v>0</v>
      </c>
      <c r="N306" s="128">
        <v>50000</v>
      </c>
      <c r="O306" s="128">
        <v>50000</v>
      </c>
      <c r="P306" s="128">
        <v>0</v>
      </c>
      <c r="Q306" s="135">
        <v>44448.800000000003</v>
      </c>
      <c r="R306" s="11" t="s">
        <v>216</v>
      </c>
      <c r="S306" s="5" t="str">
        <f t="shared" si="4"/>
        <v>Ca chiều</v>
      </c>
    </row>
    <row r="307" spans="2:19">
      <c r="B307" s="11" t="s">
        <v>21</v>
      </c>
      <c r="C307" s="134">
        <v>44448</v>
      </c>
      <c r="D307" s="11" t="s">
        <v>1361</v>
      </c>
      <c r="E307" s="11" t="s">
        <v>1362</v>
      </c>
      <c r="F307" s="11" t="s">
        <v>1363</v>
      </c>
      <c r="G307" s="128">
        <v>1</v>
      </c>
      <c r="H307" s="128">
        <v>350000</v>
      </c>
      <c r="I307" s="128">
        <v>175000</v>
      </c>
      <c r="J307" s="128">
        <v>175000</v>
      </c>
      <c r="K307" s="128">
        <v>5000</v>
      </c>
      <c r="L307" s="128">
        <v>1000</v>
      </c>
      <c r="M307" s="128">
        <v>0</v>
      </c>
      <c r="N307" s="128">
        <v>175000</v>
      </c>
      <c r="O307" s="128">
        <v>175000</v>
      </c>
      <c r="P307" s="128">
        <v>0</v>
      </c>
      <c r="Q307" s="135">
        <v>44448.841666666667</v>
      </c>
      <c r="R307" s="11" t="s">
        <v>216</v>
      </c>
      <c r="S307" s="5" t="str">
        <f t="shared" si="4"/>
        <v>Ca chiều</v>
      </c>
    </row>
    <row r="308" spans="2:19">
      <c r="B308" s="11" t="s">
        <v>21</v>
      </c>
      <c r="C308" s="134">
        <v>44448</v>
      </c>
      <c r="D308" s="11" t="s">
        <v>1364</v>
      </c>
      <c r="E308" s="11" t="s">
        <v>1365</v>
      </c>
      <c r="F308" s="11" t="s">
        <v>1366</v>
      </c>
      <c r="G308" s="128">
        <v>1</v>
      </c>
      <c r="H308" s="128">
        <v>590000</v>
      </c>
      <c r="I308" s="128">
        <v>400000</v>
      </c>
      <c r="J308" s="128">
        <v>190000</v>
      </c>
      <c r="K308" s="128">
        <v>0</v>
      </c>
      <c r="L308" s="128">
        <v>0</v>
      </c>
      <c r="M308" s="128">
        <v>0</v>
      </c>
      <c r="N308" s="128">
        <v>190000</v>
      </c>
      <c r="O308" s="128">
        <v>190000</v>
      </c>
      <c r="P308" s="128">
        <v>0</v>
      </c>
      <c r="Q308" s="135">
        <v>44448.842361111114</v>
      </c>
      <c r="R308" s="11"/>
      <c r="S308" s="5" t="str">
        <f t="shared" si="4"/>
        <v>Ca chiều</v>
      </c>
    </row>
    <row r="309" spans="2:19">
      <c r="B309" s="11" t="s">
        <v>21</v>
      </c>
      <c r="C309" s="134">
        <v>44448</v>
      </c>
      <c r="D309" s="11" t="s">
        <v>1367</v>
      </c>
      <c r="E309" s="11" t="s">
        <v>1368</v>
      </c>
      <c r="F309" s="11" t="s">
        <v>1369</v>
      </c>
      <c r="G309" s="128">
        <v>5</v>
      </c>
      <c r="H309" s="128">
        <v>1730000</v>
      </c>
      <c r="I309" s="128">
        <v>627000</v>
      </c>
      <c r="J309" s="128">
        <v>1103000</v>
      </c>
      <c r="K309" s="128">
        <v>0</v>
      </c>
      <c r="L309" s="128">
        <v>0</v>
      </c>
      <c r="M309" s="128">
        <v>0</v>
      </c>
      <c r="N309" s="128">
        <v>1103000</v>
      </c>
      <c r="O309" s="128">
        <v>1103000</v>
      </c>
      <c r="P309" s="128">
        <v>0</v>
      </c>
      <c r="Q309" s="135">
        <v>44448.84097222222</v>
      </c>
      <c r="R309" s="11" t="s">
        <v>216</v>
      </c>
      <c r="S309" s="5" t="str">
        <f t="shared" si="4"/>
        <v>Ca chiều</v>
      </c>
    </row>
    <row r="310" spans="2:19">
      <c r="B310" s="11" t="s">
        <v>21</v>
      </c>
      <c r="C310" s="134">
        <v>44448</v>
      </c>
      <c r="D310" s="11" t="s">
        <v>1370</v>
      </c>
      <c r="E310" s="11" t="s">
        <v>382</v>
      </c>
      <c r="F310" s="11" t="s">
        <v>383</v>
      </c>
      <c r="G310" s="128">
        <v>5</v>
      </c>
      <c r="H310" s="128">
        <v>2030000</v>
      </c>
      <c r="I310" s="128">
        <v>761000</v>
      </c>
      <c r="J310" s="128">
        <v>1269000</v>
      </c>
      <c r="K310" s="128">
        <v>8000</v>
      </c>
      <c r="L310" s="128">
        <v>12000</v>
      </c>
      <c r="M310" s="128">
        <v>0</v>
      </c>
      <c r="N310" s="128">
        <v>1269000</v>
      </c>
      <c r="O310" s="128">
        <v>1269000</v>
      </c>
      <c r="P310" s="128">
        <v>0</v>
      </c>
      <c r="Q310" s="135">
        <v>44448.862500000003</v>
      </c>
      <c r="R310" s="11" t="s">
        <v>216</v>
      </c>
      <c r="S310" s="5" t="str">
        <f t="shared" si="4"/>
        <v>Ca chiều</v>
      </c>
    </row>
    <row r="311" spans="2:19">
      <c r="B311" s="11" t="s">
        <v>21</v>
      </c>
      <c r="C311" s="134">
        <v>44448</v>
      </c>
      <c r="D311" s="11" t="s">
        <v>1371</v>
      </c>
      <c r="E311" s="11" t="s">
        <v>766</v>
      </c>
      <c r="F311" s="11" t="s">
        <v>767</v>
      </c>
      <c r="G311" s="128">
        <v>6</v>
      </c>
      <c r="H311" s="128">
        <v>383000</v>
      </c>
      <c r="I311" s="128">
        <v>72000</v>
      </c>
      <c r="J311" s="128">
        <v>311000</v>
      </c>
      <c r="K311" s="128">
        <v>0</v>
      </c>
      <c r="L311" s="128">
        <v>0</v>
      </c>
      <c r="M311" s="128">
        <v>0</v>
      </c>
      <c r="N311" s="128">
        <v>311000</v>
      </c>
      <c r="O311" s="128">
        <v>311000</v>
      </c>
      <c r="P311" s="128">
        <v>0</v>
      </c>
      <c r="Q311" s="135">
        <v>44448.884027777778</v>
      </c>
      <c r="R311" s="11"/>
      <c r="S311" s="5" t="str">
        <f t="shared" si="4"/>
        <v>Ca chiều</v>
      </c>
    </row>
    <row r="312" spans="2:19">
      <c r="B312" s="11" t="s">
        <v>21</v>
      </c>
      <c r="C312" s="134">
        <v>44448</v>
      </c>
      <c r="D312" s="11" t="s">
        <v>1372</v>
      </c>
      <c r="E312" s="11" t="s">
        <v>766</v>
      </c>
      <c r="F312" s="11" t="s">
        <v>767</v>
      </c>
      <c r="G312" s="128">
        <v>1</v>
      </c>
      <c r="H312" s="128">
        <v>2000</v>
      </c>
      <c r="I312" s="128">
        <v>0</v>
      </c>
      <c r="J312" s="128">
        <v>2000</v>
      </c>
      <c r="K312" s="128">
        <v>0</v>
      </c>
      <c r="L312" s="128">
        <v>0</v>
      </c>
      <c r="M312" s="128">
        <v>0</v>
      </c>
      <c r="N312" s="128">
        <v>2000</v>
      </c>
      <c r="O312" s="128">
        <v>2000</v>
      </c>
      <c r="P312" s="128">
        <v>0</v>
      </c>
      <c r="Q312" s="135">
        <v>44448.884027777778</v>
      </c>
      <c r="R312" s="11"/>
      <c r="S312" s="5" t="str">
        <f t="shared" si="4"/>
        <v>Ca chiều</v>
      </c>
    </row>
    <row r="313" spans="2:19">
      <c r="B313" s="11" t="s">
        <v>21</v>
      </c>
      <c r="C313" s="134">
        <v>44448</v>
      </c>
      <c r="D313" s="11" t="s">
        <v>1373</v>
      </c>
      <c r="E313" s="11" t="s">
        <v>252</v>
      </c>
      <c r="F313" s="11" t="s">
        <v>253</v>
      </c>
      <c r="G313" s="128">
        <v>1</v>
      </c>
      <c r="H313" s="128">
        <v>17000</v>
      </c>
      <c r="I313" s="128">
        <v>0</v>
      </c>
      <c r="J313" s="128">
        <v>17000</v>
      </c>
      <c r="K313" s="128">
        <v>0</v>
      </c>
      <c r="L313" s="128">
        <v>0</v>
      </c>
      <c r="M313" s="128">
        <v>0</v>
      </c>
      <c r="N313" s="128">
        <v>17000</v>
      </c>
      <c r="O313" s="128">
        <v>17000</v>
      </c>
      <c r="P313" s="128">
        <v>0</v>
      </c>
      <c r="Q313" s="135">
        <v>44448.884027777778</v>
      </c>
      <c r="R313" s="11" t="s">
        <v>216</v>
      </c>
      <c r="S313" s="5" t="str">
        <f t="shared" si="4"/>
        <v>Ca chiều</v>
      </c>
    </row>
    <row r="314" spans="2:19">
      <c r="B314" s="11" t="s">
        <v>21</v>
      </c>
      <c r="C314" s="134">
        <v>44448</v>
      </c>
      <c r="D314" s="11" t="s">
        <v>1374</v>
      </c>
      <c r="E314" s="11" t="s">
        <v>252</v>
      </c>
      <c r="F314" s="11" t="s">
        <v>253</v>
      </c>
      <c r="G314" s="128">
        <v>1</v>
      </c>
      <c r="H314" s="128">
        <v>17000</v>
      </c>
      <c r="I314" s="128">
        <v>0</v>
      </c>
      <c r="J314" s="128">
        <v>17000</v>
      </c>
      <c r="K314" s="128">
        <v>0</v>
      </c>
      <c r="L314" s="128">
        <v>0</v>
      </c>
      <c r="M314" s="128">
        <v>0</v>
      </c>
      <c r="N314" s="128">
        <v>17000</v>
      </c>
      <c r="O314" s="128">
        <v>17000</v>
      </c>
      <c r="P314" s="128">
        <v>0</v>
      </c>
      <c r="Q314" s="135">
        <v>44448.883333333331</v>
      </c>
      <c r="R314" s="11" t="s">
        <v>216</v>
      </c>
      <c r="S314" s="5" t="str">
        <f t="shared" si="4"/>
        <v>Ca chiều</v>
      </c>
    </row>
    <row r="315" spans="2:19">
      <c r="B315" s="11" t="s">
        <v>21</v>
      </c>
      <c r="C315" s="134">
        <v>44447</v>
      </c>
      <c r="D315" s="11" t="s">
        <v>1375</v>
      </c>
      <c r="E315" s="11" t="s">
        <v>1376</v>
      </c>
      <c r="F315" s="11" t="s">
        <v>1377</v>
      </c>
      <c r="G315" s="128">
        <v>8</v>
      </c>
      <c r="H315" s="128">
        <v>418000</v>
      </c>
      <c r="I315" s="128">
        <v>40000</v>
      </c>
      <c r="J315" s="128">
        <v>378000</v>
      </c>
      <c r="K315" s="128">
        <v>0</v>
      </c>
      <c r="L315" s="128">
        <v>0</v>
      </c>
      <c r="M315" s="128">
        <v>0</v>
      </c>
      <c r="N315" s="128">
        <v>378000</v>
      </c>
      <c r="O315" s="128">
        <v>378000</v>
      </c>
      <c r="P315" s="128">
        <v>0</v>
      </c>
      <c r="Q315" s="135">
        <v>44447.445833333331</v>
      </c>
      <c r="R315" s="11" t="s">
        <v>216</v>
      </c>
      <c r="S315" s="5" t="str">
        <f t="shared" si="4"/>
        <v>Ca sáng</v>
      </c>
    </row>
    <row r="316" spans="2:19">
      <c r="B316" s="11" t="s">
        <v>21</v>
      </c>
      <c r="C316" s="134">
        <v>44447</v>
      </c>
      <c r="D316" s="11" t="s">
        <v>1378</v>
      </c>
      <c r="E316" s="11" t="s">
        <v>1162</v>
      </c>
      <c r="F316" s="11" t="s">
        <v>1163</v>
      </c>
      <c r="G316" s="128">
        <v>7</v>
      </c>
      <c r="H316" s="128">
        <v>1660000</v>
      </c>
      <c r="I316" s="128">
        <v>438000</v>
      </c>
      <c r="J316" s="128">
        <v>1222000</v>
      </c>
      <c r="K316" s="128">
        <v>5000</v>
      </c>
      <c r="L316" s="128">
        <v>12000</v>
      </c>
      <c r="M316" s="128">
        <v>0</v>
      </c>
      <c r="N316" s="128">
        <v>1222000</v>
      </c>
      <c r="O316" s="128">
        <v>1222000</v>
      </c>
      <c r="P316" s="128">
        <v>0</v>
      </c>
      <c r="Q316" s="135">
        <v>44447.466666666667</v>
      </c>
      <c r="R316" s="11" t="s">
        <v>216</v>
      </c>
      <c r="S316" s="5" t="str">
        <f t="shared" si="4"/>
        <v>Ca sáng</v>
      </c>
    </row>
    <row r="317" spans="2:19">
      <c r="B317" s="11" t="s">
        <v>21</v>
      </c>
      <c r="C317" s="134">
        <v>44447</v>
      </c>
      <c r="D317" s="11" t="s">
        <v>1379</v>
      </c>
      <c r="E317" s="11" t="s">
        <v>408</v>
      </c>
      <c r="F317" s="11" t="s">
        <v>409</v>
      </c>
      <c r="G317" s="128">
        <v>6</v>
      </c>
      <c r="H317" s="128">
        <v>229000</v>
      </c>
      <c r="I317" s="128">
        <v>31000</v>
      </c>
      <c r="J317" s="128">
        <v>198000</v>
      </c>
      <c r="K317" s="128">
        <v>12000</v>
      </c>
      <c r="L317" s="128">
        <v>1000</v>
      </c>
      <c r="M317" s="128">
        <v>0</v>
      </c>
      <c r="N317" s="128">
        <v>198000</v>
      </c>
      <c r="O317" s="128">
        <v>198000</v>
      </c>
      <c r="P317" s="128">
        <v>0</v>
      </c>
      <c r="Q317" s="135">
        <v>44447.466666666667</v>
      </c>
      <c r="R317" s="11" t="s">
        <v>216</v>
      </c>
      <c r="S317" s="5" t="str">
        <f t="shared" si="4"/>
        <v>Ca sáng</v>
      </c>
    </row>
    <row r="318" spans="2:19">
      <c r="B318" s="11" t="s">
        <v>21</v>
      </c>
      <c r="C318" s="134">
        <v>44447</v>
      </c>
      <c r="D318" s="11" t="s">
        <v>1380</v>
      </c>
      <c r="E318" s="11" t="s">
        <v>1381</v>
      </c>
      <c r="F318" s="11" t="s">
        <v>1382</v>
      </c>
      <c r="G318" s="128">
        <v>1</v>
      </c>
      <c r="H318" s="128">
        <v>190000</v>
      </c>
      <c r="I318" s="128">
        <v>41000</v>
      </c>
      <c r="J318" s="128">
        <v>149000</v>
      </c>
      <c r="K318" s="128">
        <v>0</v>
      </c>
      <c r="L318" s="128">
        <v>0</v>
      </c>
      <c r="M318" s="128">
        <v>0</v>
      </c>
      <c r="N318" s="128">
        <v>149000</v>
      </c>
      <c r="O318" s="128">
        <v>149000</v>
      </c>
      <c r="P318" s="128">
        <v>0</v>
      </c>
      <c r="Q318" s="135">
        <v>44447.466666666667</v>
      </c>
      <c r="R318" s="11"/>
      <c r="S318" s="5" t="str">
        <f t="shared" si="4"/>
        <v>Ca sáng</v>
      </c>
    </row>
    <row r="319" spans="2:19">
      <c r="B319" s="11" t="s">
        <v>21</v>
      </c>
      <c r="C319" s="134">
        <v>44447</v>
      </c>
      <c r="D319" s="11" t="s">
        <v>1383</v>
      </c>
      <c r="E319" s="11" t="s">
        <v>250</v>
      </c>
      <c r="F319" s="11" t="s">
        <v>251</v>
      </c>
      <c r="G319" s="128">
        <v>1</v>
      </c>
      <c r="H319" s="128">
        <v>490000</v>
      </c>
      <c r="I319" s="128">
        <v>245000</v>
      </c>
      <c r="J319" s="128">
        <v>245000</v>
      </c>
      <c r="K319" s="128">
        <v>0</v>
      </c>
      <c r="L319" s="128">
        <v>0</v>
      </c>
      <c r="M319" s="128">
        <v>0</v>
      </c>
      <c r="N319" s="128">
        <v>245000</v>
      </c>
      <c r="O319" s="128">
        <v>245000</v>
      </c>
      <c r="P319" s="128">
        <v>0</v>
      </c>
      <c r="Q319" s="135">
        <v>44447.529166666667</v>
      </c>
      <c r="R319" s="11" t="s">
        <v>216</v>
      </c>
      <c r="S319" s="5" t="str">
        <f t="shared" si="4"/>
        <v>Ca sáng</v>
      </c>
    </row>
    <row r="320" spans="2:19">
      <c r="B320" s="11" t="s">
        <v>21</v>
      </c>
      <c r="C320" s="134">
        <v>44447</v>
      </c>
      <c r="D320" s="11" t="s">
        <v>1384</v>
      </c>
      <c r="E320" s="11" t="s">
        <v>1385</v>
      </c>
      <c r="F320" s="11" t="s">
        <v>1386</v>
      </c>
      <c r="G320" s="128">
        <v>1</v>
      </c>
      <c r="H320" s="128">
        <v>390000</v>
      </c>
      <c r="I320" s="128">
        <v>117000</v>
      </c>
      <c r="J320" s="128">
        <v>273000</v>
      </c>
      <c r="K320" s="128">
        <v>0</v>
      </c>
      <c r="L320" s="128">
        <v>0</v>
      </c>
      <c r="M320" s="128">
        <v>0</v>
      </c>
      <c r="N320" s="128">
        <v>273000</v>
      </c>
      <c r="O320" s="128">
        <v>273000</v>
      </c>
      <c r="P320" s="128">
        <v>0</v>
      </c>
      <c r="Q320" s="135">
        <v>44447.611805555556</v>
      </c>
      <c r="R320" s="11"/>
      <c r="S320" s="5" t="str">
        <f t="shared" si="4"/>
        <v>Ca chiều</v>
      </c>
    </row>
    <row r="321" spans="2:19">
      <c r="B321" s="11" t="s">
        <v>21</v>
      </c>
      <c r="C321" s="134">
        <v>44447</v>
      </c>
      <c r="D321" s="11" t="s">
        <v>1387</v>
      </c>
      <c r="E321" s="11" t="s">
        <v>1388</v>
      </c>
      <c r="F321" s="11" t="s">
        <v>1389</v>
      </c>
      <c r="G321" s="128">
        <v>1</v>
      </c>
      <c r="H321" s="128">
        <v>120000</v>
      </c>
      <c r="I321" s="128">
        <v>31000</v>
      </c>
      <c r="J321" s="128">
        <v>89000</v>
      </c>
      <c r="K321" s="128">
        <v>0</v>
      </c>
      <c r="L321" s="128">
        <v>0</v>
      </c>
      <c r="M321" s="128">
        <v>0</v>
      </c>
      <c r="N321" s="128">
        <v>89000</v>
      </c>
      <c r="O321" s="128">
        <v>89000</v>
      </c>
      <c r="P321" s="128">
        <v>0</v>
      </c>
      <c r="Q321" s="135">
        <v>44447.654861111114</v>
      </c>
      <c r="R321" s="11" t="s">
        <v>216</v>
      </c>
      <c r="S321" s="5" t="str">
        <f t="shared" si="4"/>
        <v>Ca chiều</v>
      </c>
    </row>
    <row r="322" spans="2:19">
      <c r="B322" s="11" t="s">
        <v>21</v>
      </c>
      <c r="C322" s="134">
        <v>44447</v>
      </c>
      <c r="D322" s="11" t="s">
        <v>1390</v>
      </c>
      <c r="E322" s="11" t="s">
        <v>1162</v>
      </c>
      <c r="F322" s="11" t="s">
        <v>1163</v>
      </c>
      <c r="G322" s="128">
        <v>2</v>
      </c>
      <c r="H322" s="128">
        <v>48000</v>
      </c>
      <c r="I322" s="128">
        <v>0</v>
      </c>
      <c r="J322" s="128">
        <v>48000</v>
      </c>
      <c r="K322" s="128">
        <v>0</v>
      </c>
      <c r="L322" s="128">
        <v>0</v>
      </c>
      <c r="M322" s="128">
        <v>0</v>
      </c>
      <c r="N322" s="128">
        <v>48000</v>
      </c>
      <c r="O322" s="128">
        <v>48000</v>
      </c>
      <c r="P322" s="128">
        <v>0</v>
      </c>
      <c r="Q322" s="135">
        <v>44447.674305555556</v>
      </c>
      <c r="R322" s="11" t="s">
        <v>216</v>
      </c>
      <c r="S322" s="5" t="str">
        <f t="shared" si="4"/>
        <v>Ca chiều</v>
      </c>
    </row>
    <row r="323" spans="2:19">
      <c r="B323" s="11" t="s">
        <v>21</v>
      </c>
      <c r="C323" s="134">
        <v>44447</v>
      </c>
      <c r="D323" s="11" t="s">
        <v>1391</v>
      </c>
      <c r="E323" s="11" t="s">
        <v>415</v>
      </c>
      <c r="F323" s="11" t="s">
        <v>416</v>
      </c>
      <c r="G323" s="128">
        <v>1</v>
      </c>
      <c r="H323" s="128">
        <v>490000</v>
      </c>
      <c r="I323" s="128">
        <v>245000</v>
      </c>
      <c r="J323" s="128">
        <v>245000</v>
      </c>
      <c r="K323" s="128">
        <v>22000</v>
      </c>
      <c r="L323" s="128">
        <v>2000</v>
      </c>
      <c r="M323" s="128">
        <v>0</v>
      </c>
      <c r="N323" s="128">
        <v>245000</v>
      </c>
      <c r="O323" s="128">
        <v>245000</v>
      </c>
      <c r="P323" s="128">
        <v>0</v>
      </c>
      <c r="Q323" s="135">
        <v>44447.675000000003</v>
      </c>
      <c r="R323" s="11" t="s">
        <v>216</v>
      </c>
      <c r="S323" s="5" t="str">
        <f t="shared" si="4"/>
        <v>Ca chiều</v>
      </c>
    </row>
    <row r="324" spans="2:19">
      <c r="B324" s="11" t="s">
        <v>21</v>
      </c>
      <c r="C324" s="134">
        <v>44447</v>
      </c>
      <c r="D324" s="11" t="s">
        <v>1392</v>
      </c>
      <c r="E324" s="11" t="s">
        <v>250</v>
      </c>
      <c r="F324" s="11" t="s">
        <v>251</v>
      </c>
      <c r="G324" s="128">
        <v>2</v>
      </c>
      <c r="H324" s="128">
        <v>110000</v>
      </c>
      <c r="I324" s="128">
        <v>0</v>
      </c>
      <c r="J324" s="128">
        <v>110000</v>
      </c>
      <c r="K324" s="128">
        <v>0</v>
      </c>
      <c r="L324" s="128">
        <v>0</v>
      </c>
      <c r="M324" s="128">
        <v>0</v>
      </c>
      <c r="N324" s="128">
        <v>110000</v>
      </c>
      <c r="O324" s="128">
        <v>110000</v>
      </c>
      <c r="P324" s="128">
        <v>0</v>
      </c>
      <c r="Q324" s="135">
        <v>44447.695833333331</v>
      </c>
      <c r="R324" s="11" t="s">
        <v>216</v>
      </c>
      <c r="S324" s="5" t="str">
        <f t="shared" ref="S324:S387" si="5">IF(TIME(HOUR(Q324),MINUTE(Q324),SECOND(Q324))&gt;$T$6,"Ca chiều","Ca sáng")</f>
        <v>Ca chiều</v>
      </c>
    </row>
    <row r="325" spans="2:19">
      <c r="B325" s="11" t="s">
        <v>21</v>
      </c>
      <c r="C325" s="134">
        <v>44447</v>
      </c>
      <c r="D325" s="11" t="s">
        <v>1393</v>
      </c>
      <c r="E325" s="11" t="s">
        <v>1394</v>
      </c>
      <c r="F325" s="11" t="s">
        <v>1395</v>
      </c>
      <c r="G325" s="128">
        <v>5</v>
      </c>
      <c r="H325" s="128">
        <v>1070000</v>
      </c>
      <c r="I325" s="128">
        <v>190000</v>
      </c>
      <c r="J325" s="128">
        <v>880000</v>
      </c>
      <c r="K325" s="128">
        <v>0</v>
      </c>
      <c r="L325" s="128">
        <v>8000</v>
      </c>
      <c r="M325" s="128">
        <v>0</v>
      </c>
      <c r="N325" s="128">
        <v>880000</v>
      </c>
      <c r="O325" s="128">
        <v>880000</v>
      </c>
      <c r="P325" s="128">
        <v>0</v>
      </c>
      <c r="Q325" s="135">
        <v>44447.716666666667</v>
      </c>
      <c r="R325" s="11" t="s">
        <v>216</v>
      </c>
      <c r="S325" s="5" t="str">
        <f t="shared" si="5"/>
        <v>Ca chiều</v>
      </c>
    </row>
    <row r="326" spans="2:19">
      <c r="B326" s="11" t="s">
        <v>21</v>
      </c>
      <c r="C326" s="134">
        <v>44447</v>
      </c>
      <c r="D326" s="11" t="s">
        <v>1396</v>
      </c>
      <c r="E326" s="11" t="s">
        <v>412</v>
      </c>
      <c r="F326" s="11" t="s">
        <v>413</v>
      </c>
      <c r="G326" s="128">
        <v>1</v>
      </c>
      <c r="H326" s="128">
        <v>190000</v>
      </c>
      <c r="I326" s="128">
        <v>0</v>
      </c>
      <c r="J326" s="128">
        <v>190000</v>
      </c>
      <c r="K326" s="128">
        <v>9000</v>
      </c>
      <c r="L326" s="128">
        <v>1000</v>
      </c>
      <c r="M326" s="128">
        <v>0</v>
      </c>
      <c r="N326" s="128">
        <v>190000</v>
      </c>
      <c r="O326" s="128">
        <v>190000</v>
      </c>
      <c r="P326" s="128">
        <v>0</v>
      </c>
      <c r="Q326" s="135">
        <v>44447.716666666667</v>
      </c>
      <c r="R326" s="11" t="s">
        <v>216</v>
      </c>
      <c r="S326" s="5" t="str">
        <f t="shared" si="5"/>
        <v>Ca chiều</v>
      </c>
    </row>
    <row r="327" spans="2:19">
      <c r="B327" s="11" t="s">
        <v>21</v>
      </c>
      <c r="C327" s="134">
        <v>44447</v>
      </c>
      <c r="D327" s="11" t="s">
        <v>1397</v>
      </c>
      <c r="E327" s="11" t="s">
        <v>1398</v>
      </c>
      <c r="F327" s="11" t="s">
        <v>1399</v>
      </c>
      <c r="G327" s="128">
        <v>2</v>
      </c>
      <c r="H327" s="128">
        <v>1180000</v>
      </c>
      <c r="I327" s="128">
        <v>382000</v>
      </c>
      <c r="J327" s="128">
        <v>798000</v>
      </c>
      <c r="K327" s="128">
        <v>0</v>
      </c>
      <c r="L327" s="128">
        <v>0</v>
      </c>
      <c r="M327" s="128">
        <v>0</v>
      </c>
      <c r="N327" s="128">
        <v>798000</v>
      </c>
      <c r="O327" s="128">
        <v>798000</v>
      </c>
      <c r="P327" s="128">
        <v>0</v>
      </c>
      <c r="Q327" s="135">
        <v>44447.738194444442</v>
      </c>
      <c r="R327" s="11" t="s">
        <v>216</v>
      </c>
      <c r="S327" s="5" t="str">
        <f t="shared" si="5"/>
        <v>Ca chiều</v>
      </c>
    </row>
    <row r="328" spans="2:19">
      <c r="B328" s="11" t="s">
        <v>21</v>
      </c>
      <c r="C328" s="134">
        <v>44447</v>
      </c>
      <c r="D328" s="11" t="s">
        <v>1400</v>
      </c>
      <c r="E328" s="11" t="s">
        <v>1401</v>
      </c>
      <c r="F328" s="11" t="s">
        <v>1249</v>
      </c>
      <c r="G328" s="128">
        <v>2</v>
      </c>
      <c r="H328" s="128">
        <v>300000</v>
      </c>
      <c r="I328" s="128">
        <v>0</v>
      </c>
      <c r="J328" s="128">
        <v>300000</v>
      </c>
      <c r="K328" s="128">
        <v>0</v>
      </c>
      <c r="L328" s="128">
        <v>0</v>
      </c>
      <c r="M328" s="128">
        <v>0</v>
      </c>
      <c r="N328" s="128">
        <v>300000</v>
      </c>
      <c r="O328" s="128">
        <v>300000</v>
      </c>
      <c r="P328" s="128">
        <v>0</v>
      </c>
      <c r="Q328" s="135">
        <v>44447.738194444442</v>
      </c>
      <c r="R328" s="11"/>
      <c r="S328" s="5" t="str">
        <f t="shared" si="5"/>
        <v>Ca chiều</v>
      </c>
    </row>
    <row r="329" spans="2:19">
      <c r="B329" s="11" t="s">
        <v>21</v>
      </c>
      <c r="C329" s="134">
        <v>44447</v>
      </c>
      <c r="D329" s="11" t="s">
        <v>1402</v>
      </c>
      <c r="E329" s="11" t="s">
        <v>1403</v>
      </c>
      <c r="F329" s="11" t="s">
        <v>1305</v>
      </c>
      <c r="G329" s="128">
        <v>4</v>
      </c>
      <c r="H329" s="128">
        <v>780000</v>
      </c>
      <c r="I329" s="128">
        <v>272000</v>
      </c>
      <c r="J329" s="128">
        <v>508000</v>
      </c>
      <c r="K329" s="128">
        <v>42000</v>
      </c>
      <c r="L329" s="128">
        <v>5000</v>
      </c>
      <c r="M329" s="128">
        <v>0</v>
      </c>
      <c r="N329" s="128">
        <v>508000</v>
      </c>
      <c r="O329" s="128">
        <v>508000</v>
      </c>
      <c r="P329" s="128">
        <v>0</v>
      </c>
      <c r="Q329" s="135">
        <v>44447.757638888892</v>
      </c>
      <c r="R329" s="11" t="s">
        <v>216</v>
      </c>
      <c r="S329" s="5" t="str">
        <f t="shared" si="5"/>
        <v>Ca chiều</v>
      </c>
    </row>
    <row r="330" spans="2:19">
      <c r="B330" s="11" t="s">
        <v>21</v>
      </c>
      <c r="C330" s="134">
        <v>44447</v>
      </c>
      <c r="D330" s="11" t="s">
        <v>1404</v>
      </c>
      <c r="E330" s="11" t="s">
        <v>994</v>
      </c>
      <c r="F330" s="11" t="s">
        <v>995</v>
      </c>
      <c r="G330" s="128">
        <v>7</v>
      </c>
      <c r="H330" s="128">
        <v>890000</v>
      </c>
      <c r="I330" s="128">
        <v>179000</v>
      </c>
      <c r="J330" s="128">
        <v>711000</v>
      </c>
      <c r="K330" s="128">
        <v>0</v>
      </c>
      <c r="L330" s="128">
        <v>0</v>
      </c>
      <c r="M330" s="128">
        <v>0</v>
      </c>
      <c r="N330" s="128">
        <v>711000</v>
      </c>
      <c r="O330" s="128">
        <v>711000</v>
      </c>
      <c r="P330" s="128">
        <v>0</v>
      </c>
      <c r="Q330" s="135">
        <v>44447.77847222222</v>
      </c>
      <c r="R330" s="11" t="s">
        <v>216</v>
      </c>
      <c r="S330" s="5" t="str">
        <f t="shared" si="5"/>
        <v>Ca chiều</v>
      </c>
    </row>
    <row r="331" spans="2:19">
      <c r="B331" s="11" t="s">
        <v>21</v>
      </c>
      <c r="C331" s="134">
        <v>44447</v>
      </c>
      <c r="D331" s="11" t="s">
        <v>1405</v>
      </c>
      <c r="E331" s="11" t="s">
        <v>994</v>
      </c>
      <c r="F331" s="11" t="s">
        <v>995</v>
      </c>
      <c r="G331" s="128">
        <v>2</v>
      </c>
      <c r="H331" s="128">
        <v>319000</v>
      </c>
      <c r="I331" s="128">
        <v>31000</v>
      </c>
      <c r="J331" s="128">
        <v>288000</v>
      </c>
      <c r="K331" s="128">
        <v>0</v>
      </c>
      <c r="L331" s="128">
        <v>0</v>
      </c>
      <c r="M331" s="128">
        <v>0</v>
      </c>
      <c r="N331" s="128">
        <v>288000</v>
      </c>
      <c r="O331" s="128">
        <v>288000</v>
      </c>
      <c r="P331" s="128">
        <v>0</v>
      </c>
      <c r="Q331" s="135">
        <v>44447.77847222222</v>
      </c>
      <c r="R331" s="11" t="s">
        <v>216</v>
      </c>
      <c r="S331" s="5" t="str">
        <f t="shared" si="5"/>
        <v>Ca chiều</v>
      </c>
    </row>
    <row r="332" spans="2:19">
      <c r="B332" s="11" t="s">
        <v>21</v>
      </c>
      <c r="C332" s="134">
        <v>44447</v>
      </c>
      <c r="D332" s="11" t="s">
        <v>1406</v>
      </c>
      <c r="E332" s="11" t="s">
        <v>390</v>
      </c>
      <c r="F332" s="11" t="s">
        <v>391</v>
      </c>
      <c r="G332" s="128">
        <v>1</v>
      </c>
      <c r="H332" s="128">
        <v>120000</v>
      </c>
      <c r="I332" s="128">
        <v>36000</v>
      </c>
      <c r="J332" s="128">
        <v>84000</v>
      </c>
      <c r="K332" s="128">
        <v>0</v>
      </c>
      <c r="L332" s="128">
        <v>0</v>
      </c>
      <c r="M332" s="128">
        <v>0</v>
      </c>
      <c r="N332" s="128">
        <v>84000</v>
      </c>
      <c r="O332" s="128">
        <v>84000</v>
      </c>
      <c r="P332" s="128">
        <v>0</v>
      </c>
      <c r="Q332" s="135">
        <v>44447.779166666667</v>
      </c>
      <c r="R332" s="11" t="s">
        <v>216</v>
      </c>
      <c r="S332" s="5" t="str">
        <f t="shared" si="5"/>
        <v>Ca chiều</v>
      </c>
    </row>
    <row r="333" spans="2:19">
      <c r="B333" s="11" t="s">
        <v>21</v>
      </c>
      <c r="C333" s="134">
        <v>44447</v>
      </c>
      <c r="D333" s="11" t="s">
        <v>1407</v>
      </c>
      <c r="E333" s="11" t="s">
        <v>1408</v>
      </c>
      <c r="F333" s="11" t="s">
        <v>1409</v>
      </c>
      <c r="G333" s="128">
        <v>5</v>
      </c>
      <c r="H333" s="128">
        <v>805000</v>
      </c>
      <c r="I333" s="128">
        <v>290000</v>
      </c>
      <c r="J333" s="128">
        <v>515000</v>
      </c>
      <c r="K333" s="128">
        <v>0</v>
      </c>
      <c r="L333" s="128">
        <v>0</v>
      </c>
      <c r="M333" s="128">
        <v>0</v>
      </c>
      <c r="N333" s="128">
        <v>515000</v>
      </c>
      <c r="O333" s="128">
        <v>515000</v>
      </c>
      <c r="P333" s="128">
        <v>0</v>
      </c>
      <c r="Q333" s="135">
        <v>44447.862500000003</v>
      </c>
      <c r="R333" s="11" t="s">
        <v>216</v>
      </c>
      <c r="S333" s="5" t="str">
        <f t="shared" si="5"/>
        <v>Ca chiều</v>
      </c>
    </row>
    <row r="334" spans="2:19">
      <c r="B334" s="11" t="s">
        <v>21</v>
      </c>
      <c r="C334" s="134">
        <v>44447</v>
      </c>
      <c r="D334" s="11" t="s">
        <v>1410</v>
      </c>
      <c r="E334" s="11" t="s">
        <v>1411</v>
      </c>
      <c r="F334" s="11" t="s">
        <v>386</v>
      </c>
      <c r="G334" s="128">
        <v>6</v>
      </c>
      <c r="H334" s="128">
        <v>511000</v>
      </c>
      <c r="I334" s="128">
        <v>212000</v>
      </c>
      <c r="J334" s="128">
        <v>299000</v>
      </c>
      <c r="K334" s="128">
        <v>12000</v>
      </c>
      <c r="L334" s="128">
        <v>2000</v>
      </c>
      <c r="M334" s="128">
        <v>0</v>
      </c>
      <c r="N334" s="128">
        <v>299000</v>
      </c>
      <c r="O334" s="128">
        <v>299000</v>
      </c>
      <c r="P334" s="128">
        <v>0</v>
      </c>
      <c r="Q334" s="135">
        <v>44447.863194444442</v>
      </c>
      <c r="R334" s="11" t="s">
        <v>216</v>
      </c>
      <c r="S334" s="5" t="str">
        <f t="shared" si="5"/>
        <v>Ca chiều</v>
      </c>
    </row>
    <row r="335" spans="2:19">
      <c r="B335" s="11" t="s">
        <v>21</v>
      </c>
      <c r="C335" s="134">
        <v>44447</v>
      </c>
      <c r="D335" s="11" t="s">
        <v>1412</v>
      </c>
      <c r="E335" s="11" t="s">
        <v>1162</v>
      </c>
      <c r="F335" s="11" t="s">
        <v>1163</v>
      </c>
      <c r="G335" s="128">
        <v>1</v>
      </c>
      <c r="H335" s="128">
        <v>165000</v>
      </c>
      <c r="I335" s="128">
        <v>0</v>
      </c>
      <c r="J335" s="128">
        <v>165000</v>
      </c>
      <c r="K335" s="128">
        <v>0</v>
      </c>
      <c r="L335" s="128">
        <v>0</v>
      </c>
      <c r="M335" s="128">
        <v>0</v>
      </c>
      <c r="N335" s="128">
        <v>165000</v>
      </c>
      <c r="O335" s="128">
        <v>165000</v>
      </c>
      <c r="P335" s="128">
        <v>0</v>
      </c>
      <c r="Q335" s="135">
        <v>44447.883333333331</v>
      </c>
      <c r="R335" s="11" t="s">
        <v>216</v>
      </c>
      <c r="S335" s="5" t="str">
        <f t="shared" si="5"/>
        <v>Ca chiều</v>
      </c>
    </row>
    <row r="336" spans="2:19">
      <c r="B336" s="11" t="s">
        <v>21</v>
      </c>
      <c r="C336" s="134">
        <v>44446</v>
      </c>
      <c r="D336" s="11" t="s">
        <v>1413</v>
      </c>
      <c r="E336" s="11" t="s">
        <v>858</v>
      </c>
      <c r="F336" s="11" t="s">
        <v>859</v>
      </c>
      <c r="G336" s="128">
        <v>1</v>
      </c>
      <c r="H336" s="128">
        <v>490000</v>
      </c>
      <c r="I336" s="128">
        <v>98000</v>
      </c>
      <c r="J336" s="128">
        <v>392000</v>
      </c>
      <c r="K336" s="128">
        <v>0</v>
      </c>
      <c r="L336" s="128"/>
      <c r="M336" s="128">
        <v>0</v>
      </c>
      <c r="N336" s="128">
        <v>0</v>
      </c>
      <c r="O336" s="128">
        <v>0</v>
      </c>
      <c r="P336" s="128">
        <v>392000</v>
      </c>
      <c r="Q336" s="135">
        <v>44446.768055555556</v>
      </c>
      <c r="R336" s="11" t="s">
        <v>216</v>
      </c>
      <c r="S336" s="5" t="str">
        <f t="shared" si="5"/>
        <v>Ca chiều</v>
      </c>
    </row>
    <row r="337" spans="2:19">
      <c r="B337" s="11" t="s">
        <v>21</v>
      </c>
      <c r="C337" s="134">
        <v>44446</v>
      </c>
      <c r="D337" s="11" t="s">
        <v>1414</v>
      </c>
      <c r="E337" s="11" t="s">
        <v>252</v>
      </c>
      <c r="F337" s="11" t="s">
        <v>253</v>
      </c>
      <c r="G337" s="128">
        <v>1</v>
      </c>
      <c r="H337" s="128">
        <v>150000</v>
      </c>
      <c r="I337" s="128">
        <v>0</v>
      </c>
      <c r="J337" s="128">
        <v>150000</v>
      </c>
      <c r="K337" s="128">
        <v>0</v>
      </c>
      <c r="L337" s="128">
        <v>0</v>
      </c>
      <c r="M337" s="128">
        <v>0</v>
      </c>
      <c r="N337" s="128">
        <v>150000</v>
      </c>
      <c r="O337" s="128">
        <v>150000</v>
      </c>
      <c r="P337" s="128">
        <v>0</v>
      </c>
      <c r="Q337" s="135">
        <v>44446.361805555556</v>
      </c>
      <c r="R337" s="11" t="s">
        <v>216</v>
      </c>
      <c r="S337" s="5" t="str">
        <f t="shared" si="5"/>
        <v>Ca sáng</v>
      </c>
    </row>
    <row r="338" spans="2:19">
      <c r="B338" s="11" t="s">
        <v>21</v>
      </c>
      <c r="C338" s="134">
        <v>44446</v>
      </c>
      <c r="D338" s="11" t="s">
        <v>1415</v>
      </c>
      <c r="E338" s="11" t="s">
        <v>1416</v>
      </c>
      <c r="F338" s="11" t="s">
        <v>1417</v>
      </c>
      <c r="G338" s="128">
        <v>6</v>
      </c>
      <c r="H338" s="128">
        <v>789000</v>
      </c>
      <c r="I338" s="128">
        <v>369000</v>
      </c>
      <c r="J338" s="128">
        <v>420000</v>
      </c>
      <c r="K338" s="128">
        <v>28000</v>
      </c>
      <c r="L338" s="128">
        <v>4000</v>
      </c>
      <c r="M338" s="128">
        <v>0</v>
      </c>
      <c r="N338" s="128">
        <v>420000</v>
      </c>
      <c r="O338" s="128">
        <v>420000</v>
      </c>
      <c r="P338" s="128">
        <v>0</v>
      </c>
      <c r="Q338" s="135">
        <v>44446.466666666667</v>
      </c>
      <c r="R338" s="11" t="s">
        <v>216</v>
      </c>
      <c r="S338" s="5" t="str">
        <f t="shared" si="5"/>
        <v>Ca sáng</v>
      </c>
    </row>
    <row r="339" spans="2:19">
      <c r="B339" s="11" t="s">
        <v>21</v>
      </c>
      <c r="C339" s="134">
        <v>44446</v>
      </c>
      <c r="D339" s="11" t="s">
        <v>1418</v>
      </c>
      <c r="E339" s="11" t="s">
        <v>1416</v>
      </c>
      <c r="F339" s="11" t="s">
        <v>1417</v>
      </c>
      <c r="G339" s="128">
        <v>1</v>
      </c>
      <c r="H339" s="128">
        <v>2000</v>
      </c>
      <c r="I339" s="128">
        <v>0</v>
      </c>
      <c r="J339" s="128">
        <v>2000</v>
      </c>
      <c r="K339" s="128">
        <v>0</v>
      </c>
      <c r="L339" s="128">
        <v>0</v>
      </c>
      <c r="M339" s="128">
        <v>0</v>
      </c>
      <c r="N339" s="128">
        <v>2000</v>
      </c>
      <c r="O339" s="128">
        <v>2000</v>
      </c>
      <c r="P339" s="128">
        <v>0</v>
      </c>
      <c r="Q339" s="135">
        <v>44446.466666666667</v>
      </c>
      <c r="R339" s="11" t="s">
        <v>216</v>
      </c>
      <c r="S339" s="5" t="str">
        <f t="shared" si="5"/>
        <v>Ca sáng</v>
      </c>
    </row>
    <row r="340" spans="2:19">
      <c r="B340" s="11" t="s">
        <v>21</v>
      </c>
      <c r="C340" s="134">
        <v>44446</v>
      </c>
      <c r="D340" s="11" t="s">
        <v>1419</v>
      </c>
      <c r="E340" s="11" t="s">
        <v>1420</v>
      </c>
      <c r="F340" s="11" t="s">
        <v>247</v>
      </c>
      <c r="G340" s="128">
        <v>1</v>
      </c>
      <c r="H340" s="128">
        <v>250000</v>
      </c>
      <c r="I340" s="128">
        <v>125000</v>
      </c>
      <c r="J340" s="128">
        <v>125000</v>
      </c>
      <c r="K340" s="128">
        <v>0</v>
      </c>
      <c r="L340" s="128">
        <v>1000</v>
      </c>
      <c r="M340" s="128">
        <v>0</v>
      </c>
      <c r="N340" s="128">
        <v>125000</v>
      </c>
      <c r="O340" s="128">
        <v>125000</v>
      </c>
      <c r="P340" s="128">
        <v>0</v>
      </c>
      <c r="Q340" s="135">
        <v>44446.612500000003</v>
      </c>
      <c r="R340" s="11" t="s">
        <v>216</v>
      </c>
      <c r="S340" s="5" t="str">
        <f t="shared" si="5"/>
        <v>Ca chiều</v>
      </c>
    </row>
    <row r="341" spans="2:19">
      <c r="B341" s="11" t="s">
        <v>21</v>
      </c>
      <c r="C341" s="134">
        <v>44446</v>
      </c>
      <c r="D341" s="11" t="s">
        <v>1421</v>
      </c>
      <c r="E341" s="11" t="s">
        <v>1422</v>
      </c>
      <c r="F341" s="11" t="s">
        <v>1423</v>
      </c>
      <c r="G341" s="128">
        <v>1</v>
      </c>
      <c r="H341" s="128">
        <v>290000</v>
      </c>
      <c r="I341" s="128">
        <v>58000</v>
      </c>
      <c r="J341" s="128">
        <v>232000</v>
      </c>
      <c r="K341" s="128">
        <v>0</v>
      </c>
      <c r="L341" s="128">
        <v>0</v>
      </c>
      <c r="M341" s="128">
        <v>0</v>
      </c>
      <c r="N341" s="128">
        <v>232000</v>
      </c>
      <c r="O341" s="128">
        <v>232000</v>
      </c>
      <c r="P341" s="128">
        <v>0</v>
      </c>
      <c r="Q341" s="135">
        <v>44446.612500000003</v>
      </c>
      <c r="R341" s="11" t="s">
        <v>216</v>
      </c>
      <c r="S341" s="5" t="str">
        <f t="shared" si="5"/>
        <v>Ca chiều</v>
      </c>
    </row>
    <row r="342" spans="2:19">
      <c r="B342" s="11" t="s">
        <v>21</v>
      </c>
      <c r="C342" s="134">
        <v>44446</v>
      </c>
      <c r="D342" s="11" t="s">
        <v>1424</v>
      </c>
      <c r="E342" s="11" t="s">
        <v>1425</v>
      </c>
      <c r="F342" s="11" t="s">
        <v>302</v>
      </c>
      <c r="G342" s="128">
        <v>1</v>
      </c>
      <c r="H342" s="128">
        <v>450000</v>
      </c>
      <c r="I342" s="128">
        <v>135000</v>
      </c>
      <c r="J342" s="128">
        <v>315000</v>
      </c>
      <c r="K342" s="128">
        <v>30000</v>
      </c>
      <c r="L342" s="128">
        <v>3000</v>
      </c>
      <c r="M342" s="128">
        <v>0</v>
      </c>
      <c r="N342" s="128">
        <v>315000</v>
      </c>
      <c r="O342" s="128">
        <v>315000</v>
      </c>
      <c r="P342" s="128">
        <v>0</v>
      </c>
      <c r="Q342" s="135">
        <v>44446.654166666667</v>
      </c>
      <c r="R342" s="11" t="s">
        <v>216</v>
      </c>
      <c r="S342" s="5" t="str">
        <f t="shared" si="5"/>
        <v>Ca chiều</v>
      </c>
    </row>
    <row r="343" spans="2:19">
      <c r="B343" s="11" t="s">
        <v>21</v>
      </c>
      <c r="C343" s="134">
        <v>44446</v>
      </c>
      <c r="D343" s="11" t="s">
        <v>1426</v>
      </c>
      <c r="E343" s="11" t="s">
        <v>1427</v>
      </c>
      <c r="F343" s="11" t="s">
        <v>1156</v>
      </c>
      <c r="G343" s="128">
        <v>5</v>
      </c>
      <c r="H343" s="128">
        <v>1162000</v>
      </c>
      <c r="I343" s="128">
        <v>504000</v>
      </c>
      <c r="J343" s="128">
        <v>658000</v>
      </c>
      <c r="K343" s="128">
        <v>0</v>
      </c>
      <c r="L343" s="128">
        <v>0</v>
      </c>
      <c r="M343" s="128">
        <v>0</v>
      </c>
      <c r="N343" s="128">
        <v>658000</v>
      </c>
      <c r="O343" s="128">
        <v>658000</v>
      </c>
      <c r="P343" s="128">
        <v>0</v>
      </c>
      <c r="Q343" s="135">
        <v>44446.654166666667</v>
      </c>
      <c r="R343" s="11"/>
      <c r="S343" s="5" t="str">
        <f t="shared" si="5"/>
        <v>Ca chiều</v>
      </c>
    </row>
    <row r="344" spans="2:19">
      <c r="B344" s="11" t="s">
        <v>21</v>
      </c>
      <c r="C344" s="134">
        <v>44446</v>
      </c>
      <c r="D344" s="11" t="s">
        <v>1428</v>
      </c>
      <c r="E344" s="11" t="s">
        <v>1427</v>
      </c>
      <c r="F344" s="11" t="s">
        <v>1156</v>
      </c>
      <c r="G344" s="128">
        <v>1</v>
      </c>
      <c r="H344" s="128">
        <v>120000</v>
      </c>
      <c r="I344" s="128">
        <v>31000</v>
      </c>
      <c r="J344" s="128">
        <v>89000</v>
      </c>
      <c r="K344" s="128">
        <v>0</v>
      </c>
      <c r="L344" s="128">
        <v>0</v>
      </c>
      <c r="M344" s="128">
        <v>0</v>
      </c>
      <c r="N344" s="128">
        <v>89000</v>
      </c>
      <c r="O344" s="128">
        <v>89000</v>
      </c>
      <c r="P344" s="128">
        <v>0</v>
      </c>
      <c r="Q344" s="135">
        <v>44446.675000000003</v>
      </c>
      <c r="R344" s="11"/>
      <c r="S344" s="5" t="str">
        <f t="shared" si="5"/>
        <v>Ca chiều</v>
      </c>
    </row>
    <row r="345" spans="2:19">
      <c r="B345" s="11" t="s">
        <v>21</v>
      </c>
      <c r="C345" s="134">
        <v>44446</v>
      </c>
      <c r="D345" s="11" t="s">
        <v>1429</v>
      </c>
      <c r="E345" s="11" t="s">
        <v>1430</v>
      </c>
      <c r="F345" s="11" t="s">
        <v>1431</v>
      </c>
      <c r="G345" s="128">
        <v>5</v>
      </c>
      <c r="H345" s="128">
        <v>1570000</v>
      </c>
      <c r="I345" s="128">
        <v>471000</v>
      </c>
      <c r="J345" s="128">
        <v>1099000</v>
      </c>
      <c r="K345" s="128">
        <v>0</v>
      </c>
      <c r="L345" s="128">
        <v>0</v>
      </c>
      <c r="M345" s="128">
        <v>0</v>
      </c>
      <c r="N345" s="128">
        <v>1099000</v>
      </c>
      <c r="O345" s="128">
        <v>1099000</v>
      </c>
      <c r="P345" s="128">
        <v>0</v>
      </c>
      <c r="Q345" s="135">
        <v>44446.675000000003</v>
      </c>
      <c r="R345" s="11"/>
      <c r="S345" s="5" t="str">
        <f t="shared" si="5"/>
        <v>Ca chiều</v>
      </c>
    </row>
    <row r="346" spans="2:19">
      <c r="B346" s="11" t="s">
        <v>21</v>
      </c>
      <c r="C346" s="134">
        <v>44446</v>
      </c>
      <c r="D346" s="11" t="s">
        <v>1432</v>
      </c>
      <c r="E346" s="11" t="s">
        <v>1433</v>
      </c>
      <c r="F346" s="11" t="s">
        <v>1434</v>
      </c>
      <c r="G346" s="128">
        <v>1</v>
      </c>
      <c r="H346" s="128">
        <v>290000</v>
      </c>
      <c r="I346" s="128">
        <v>145000</v>
      </c>
      <c r="J346" s="128">
        <v>145000</v>
      </c>
      <c r="K346" s="128">
        <v>32000</v>
      </c>
      <c r="L346" s="128">
        <v>1000</v>
      </c>
      <c r="M346" s="128">
        <v>0</v>
      </c>
      <c r="N346" s="128">
        <v>145000</v>
      </c>
      <c r="O346" s="128">
        <v>145000</v>
      </c>
      <c r="P346" s="128">
        <v>0</v>
      </c>
      <c r="Q346" s="135">
        <v>44446.695833333331</v>
      </c>
      <c r="R346" s="11" t="s">
        <v>216</v>
      </c>
      <c r="S346" s="5" t="str">
        <f t="shared" si="5"/>
        <v>Ca chiều</v>
      </c>
    </row>
    <row r="347" spans="2:19">
      <c r="B347" s="11" t="s">
        <v>21</v>
      </c>
      <c r="C347" s="134">
        <v>44446</v>
      </c>
      <c r="D347" s="11" t="s">
        <v>1435</v>
      </c>
      <c r="E347" s="11" t="s">
        <v>426</v>
      </c>
      <c r="F347" s="11" t="s">
        <v>427</v>
      </c>
      <c r="G347" s="128">
        <v>1</v>
      </c>
      <c r="H347" s="128">
        <v>40000</v>
      </c>
      <c r="I347" s="128">
        <v>0</v>
      </c>
      <c r="J347" s="128">
        <v>40000</v>
      </c>
      <c r="K347" s="128">
        <v>0</v>
      </c>
      <c r="L347" s="128">
        <v>0</v>
      </c>
      <c r="M347" s="128">
        <v>0</v>
      </c>
      <c r="N347" s="128">
        <v>40000</v>
      </c>
      <c r="O347" s="128">
        <v>40000</v>
      </c>
      <c r="P347" s="128">
        <v>0</v>
      </c>
      <c r="Q347" s="135">
        <v>44446.71597222222</v>
      </c>
      <c r="R347" s="11"/>
      <c r="S347" s="5" t="str">
        <f t="shared" si="5"/>
        <v>Ca chiều</v>
      </c>
    </row>
    <row r="348" spans="2:19">
      <c r="B348" s="11" t="s">
        <v>21</v>
      </c>
      <c r="C348" s="134">
        <v>44446</v>
      </c>
      <c r="D348" s="11" t="s">
        <v>1436</v>
      </c>
      <c r="E348" s="11" t="s">
        <v>1312</v>
      </c>
      <c r="F348" s="11" t="s">
        <v>1313</v>
      </c>
      <c r="G348" s="128">
        <v>1</v>
      </c>
      <c r="H348" s="128">
        <v>150000</v>
      </c>
      <c r="I348" s="128">
        <v>75000</v>
      </c>
      <c r="J348" s="128">
        <v>75000</v>
      </c>
      <c r="K348" s="128">
        <v>0</v>
      </c>
      <c r="L348" s="128">
        <v>0</v>
      </c>
      <c r="M348" s="128">
        <v>0</v>
      </c>
      <c r="N348" s="128">
        <v>75000</v>
      </c>
      <c r="O348" s="128">
        <v>75000</v>
      </c>
      <c r="P348" s="128">
        <v>0</v>
      </c>
      <c r="Q348" s="135">
        <v>44446.716666666667</v>
      </c>
      <c r="R348" s="11"/>
      <c r="S348" s="5" t="str">
        <f t="shared" si="5"/>
        <v>Ca chiều</v>
      </c>
    </row>
    <row r="349" spans="2:19">
      <c r="B349" s="11" t="s">
        <v>21</v>
      </c>
      <c r="C349" s="134">
        <v>44446</v>
      </c>
      <c r="D349" s="11" t="s">
        <v>1437</v>
      </c>
      <c r="E349" s="11" t="s">
        <v>1312</v>
      </c>
      <c r="F349" s="11" t="s">
        <v>1313</v>
      </c>
      <c r="G349" s="128">
        <v>1</v>
      </c>
      <c r="H349" s="128">
        <v>32000</v>
      </c>
      <c r="I349" s="128">
        <v>0</v>
      </c>
      <c r="J349" s="128">
        <v>32000</v>
      </c>
      <c r="K349" s="128">
        <v>0</v>
      </c>
      <c r="L349" s="128">
        <v>0</v>
      </c>
      <c r="M349" s="128">
        <v>0</v>
      </c>
      <c r="N349" s="128">
        <v>32000</v>
      </c>
      <c r="O349" s="128">
        <v>32000</v>
      </c>
      <c r="P349" s="128">
        <v>0</v>
      </c>
      <c r="Q349" s="135">
        <v>44446.738194444442</v>
      </c>
      <c r="R349" s="11"/>
      <c r="S349" s="5" t="str">
        <f t="shared" si="5"/>
        <v>Ca chiều</v>
      </c>
    </row>
    <row r="350" spans="2:19">
      <c r="B350" s="11" t="s">
        <v>21</v>
      </c>
      <c r="C350" s="134">
        <v>44446</v>
      </c>
      <c r="D350" s="11" t="s">
        <v>1438</v>
      </c>
      <c r="E350" s="11" t="s">
        <v>858</v>
      </c>
      <c r="F350" s="11" t="s">
        <v>859</v>
      </c>
      <c r="G350" s="128">
        <v>1</v>
      </c>
      <c r="H350" s="128">
        <v>490000</v>
      </c>
      <c r="I350" s="128">
        <v>98000</v>
      </c>
      <c r="J350" s="128">
        <v>392000</v>
      </c>
      <c r="K350" s="128">
        <v>0</v>
      </c>
      <c r="L350" s="128">
        <v>0</v>
      </c>
      <c r="M350" s="128">
        <v>0</v>
      </c>
      <c r="N350" s="128">
        <v>392000</v>
      </c>
      <c r="O350" s="128">
        <v>392000</v>
      </c>
      <c r="P350" s="128">
        <v>0</v>
      </c>
      <c r="Q350" s="135">
        <v>44446.759027777778</v>
      </c>
      <c r="R350" s="11" t="s">
        <v>216</v>
      </c>
      <c r="S350" s="5" t="str">
        <f t="shared" si="5"/>
        <v>Ca chiều</v>
      </c>
    </row>
    <row r="351" spans="2:19">
      <c r="B351" s="11" t="s">
        <v>21</v>
      </c>
      <c r="C351" s="134">
        <v>44446</v>
      </c>
      <c r="D351" s="11" t="s">
        <v>1439</v>
      </c>
      <c r="E351" s="11" t="s">
        <v>1440</v>
      </c>
      <c r="F351" s="11" t="s">
        <v>1014</v>
      </c>
      <c r="G351" s="128">
        <v>1</v>
      </c>
      <c r="H351" s="128">
        <v>590000</v>
      </c>
      <c r="I351" s="128">
        <v>191000</v>
      </c>
      <c r="J351" s="128">
        <v>399000</v>
      </c>
      <c r="K351" s="128">
        <v>0</v>
      </c>
      <c r="L351" s="128">
        <v>0</v>
      </c>
      <c r="M351" s="128">
        <v>0</v>
      </c>
      <c r="N351" s="128">
        <v>399000</v>
      </c>
      <c r="O351" s="128">
        <v>399000</v>
      </c>
      <c r="P351" s="128">
        <v>0</v>
      </c>
      <c r="Q351" s="135">
        <v>44446.758333333331</v>
      </c>
      <c r="R351" s="11"/>
      <c r="S351" s="5" t="str">
        <f t="shared" si="5"/>
        <v>Ca chiều</v>
      </c>
    </row>
    <row r="352" spans="2:19">
      <c r="B352" s="11" t="s">
        <v>21</v>
      </c>
      <c r="C352" s="134">
        <v>44446</v>
      </c>
      <c r="D352" s="11" t="s">
        <v>1441</v>
      </c>
      <c r="E352" s="11" t="s">
        <v>1440</v>
      </c>
      <c r="F352" s="11" t="s">
        <v>1014</v>
      </c>
      <c r="G352" s="128">
        <v>1</v>
      </c>
      <c r="H352" s="128">
        <v>350000</v>
      </c>
      <c r="I352" s="128">
        <v>101000</v>
      </c>
      <c r="J352" s="128">
        <v>249000</v>
      </c>
      <c r="K352" s="128">
        <v>0</v>
      </c>
      <c r="L352" s="128">
        <v>0</v>
      </c>
      <c r="M352" s="128">
        <v>0</v>
      </c>
      <c r="N352" s="128">
        <v>249000</v>
      </c>
      <c r="O352" s="128">
        <v>249000</v>
      </c>
      <c r="P352" s="128">
        <v>0</v>
      </c>
      <c r="Q352" s="135">
        <v>44446.759027777778</v>
      </c>
      <c r="R352" s="11"/>
      <c r="S352" s="5" t="str">
        <f t="shared" si="5"/>
        <v>Ca chiều</v>
      </c>
    </row>
    <row r="353" spans="2:19">
      <c r="B353" s="11" t="s">
        <v>21</v>
      </c>
      <c r="C353" s="134">
        <v>44446</v>
      </c>
      <c r="D353" s="11" t="s">
        <v>1442</v>
      </c>
      <c r="E353" s="11" t="s">
        <v>858</v>
      </c>
      <c r="F353" s="11" t="s">
        <v>859</v>
      </c>
      <c r="G353" s="128">
        <v>1</v>
      </c>
      <c r="H353" s="128">
        <v>490000</v>
      </c>
      <c r="I353" s="128">
        <v>98000</v>
      </c>
      <c r="J353" s="128">
        <v>392000</v>
      </c>
      <c r="K353" s="128">
        <v>0</v>
      </c>
      <c r="L353" s="128">
        <v>0</v>
      </c>
      <c r="M353" s="128">
        <v>0</v>
      </c>
      <c r="N353" s="128">
        <v>0</v>
      </c>
      <c r="O353" s="128">
        <v>0</v>
      </c>
      <c r="P353" s="128">
        <v>0</v>
      </c>
      <c r="Q353" s="135">
        <v>44446.77847222222</v>
      </c>
      <c r="R353" s="11" t="s">
        <v>216</v>
      </c>
      <c r="S353" s="5" t="str">
        <f t="shared" si="5"/>
        <v>Ca chiều</v>
      </c>
    </row>
    <row r="354" spans="2:19">
      <c r="B354" s="11" t="s">
        <v>21</v>
      </c>
      <c r="C354" s="134">
        <v>44446</v>
      </c>
      <c r="D354" s="11" t="s">
        <v>1443</v>
      </c>
      <c r="E354" s="11" t="s">
        <v>1312</v>
      </c>
      <c r="F354" s="11" t="s">
        <v>1313</v>
      </c>
      <c r="G354" s="128">
        <v>1</v>
      </c>
      <c r="H354" s="128">
        <v>40000</v>
      </c>
      <c r="I354" s="128">
        <v>0</v>
      </c>
      <c r="J354" s="128">
        <v>40000</v>
      </c>
      <c r="K354" s="128">
        <v>0</v>
      </c>
      <c r="L354" s="128">
        <v>0</v>
      </c>
      <c r="M354" s="128">
        <v>0</v>
      </c>
      <c r="N354" s="128">
        <v>40000</v>
      </c>
      <c r="O354" s="128">
        <v>40000</v>
      </c>
      <c r="P354" s="128">
        <v>0</v>
      </c>
      <c r="Q354" s="135">
        <v>44446.779166666667</v>
      </c>
      <c r="R354" s="11"/>
      <c r="S354" s="5" t="str">
        <f t="shared" si="5"/>
        <v>Ca chiều</v>
      </c>
    </row>
    <row r="355" spans="2:19">
      <c r="B355" s="11" t="s">
        <v>21</v>
      </c>
      <c r="C355" s="134">
        <v>44446</v>
      </c>
      <c r="D355" s="11" t="s">
        <v>1444</v>
      </c>
      <c r="E355" s="11" t="s">
        <v>1445</v>
      </c>
      <c r="F355" s="11" t="s">
        <v>1446</v>
      </c>
      <c r="G355" s="128">
        <v>1</v>
      </c>
      <c r="H355" s="128">
        <v>390000</v>
      </c>
      <c r="I355" s="128">
        <v>117000</v>
      </c>
      <c r="J355" s="128">
        <v>273000</v>
      </c>
      <c r="K355" s="128">
        <v>0</v>
      </c>
      <c r="L355" s="128">
        <v>0</v>
      </c>
      <c r="M355" s="128">
        <v>0</v>
      </c>
      <c r="N355" s="128">
        <v>273000</v>
      </c>
      <c r="O355" s="128">
        <v>273000</v>
      </c>
      <c r="P355" s="128">
        <v>0</v>
      </c>
      <c r="Q355" s="135">
        <v>44446.799305555556</v>
      </c>
      <c r="R355" s="11" t="s">
        <v>216</v>
      </c>
      <c r="S355" s="5" t="str">
        <f t="shared" si="5"/>
        <v>Ca chiều</v>
      </c>
    </row>
    <row r="356" spans="2:19">
      <c r="B356" s="11" t="s">
        <v>21</v>
      </c>
      <c r="C356" s="134">
        <v>44446</v>
      </c>
      <c r="D356" s="11" t="s">
        <v>1447</v>
      </c>
      <c r="E356" s="11" t="s">
        <v>1445</v>
      </c>
      <c r="F356" s="11" t="s">
        <v>1446</v>
      </c>
      <c r="G356" s="128">
        <v>1</v>
      </c>
      <c r="H356" s="128">
        <v>40000</v>
      </c>
      <c r="I356" s="128">
        <v>0</v>
      </c>
      <c r="J356" s="128">
        <v>40000</v>
      </c>
      <c r="K356" s="128">
        <v>0</v>
      </c>
      <c r="L356" s="128">
        <v>0</v>
      </c>
      <c r="M356" s="128">
        <v>0</v>
      </c>
      <c r="N356" s="128">
        <v>40000</v>
      </c>
      <c r="O356" s="128">
        <v>40000</v>
      </c>
      <c r="P356" s="128">
        <v>0</v>
      </c>
      <c r="Q356" s="135">
        <v>44446.799305555556</v>
      </c>
      <c r="R356" s="11" t="s">
        <v>216</v>
      </c>
      <c r="S356" s="5" t="str">
        <f t="shared" si="5"/>
        <v>Ca chiều</v>
      </c>
    </row>
    <row r="357" spans="2:19">
      <c r="B357" s="11" t="s">
        <v>21</v>
      </c>
      <c r="C357" s="134">
        <v>44446</v>
      </c>
      <c r="D357" s="11" t="s">
        <v>1448</v>
      </c>
      <c r="E357" s="11" t="s">
        <v>1449</v>
      </c>
      <c r="F357" s="11" t="s">
        <v>1450</v>
      </c>
      <c r="G357" s="128">
        <v>2</v>
      </c>
      <c r="H357" s="128">
        <v>340000</v>
      </c>
      <c r="I357" s="128">
        <v>125000</v>
      </c>
      <c r="J357" s="128">
        <v>215000</v>
      </c>
      <c r="K357" s="128">
        <v>135000</v>
      </c>
      <c r="L357" s="128">
        <v>2000</v>
      </c>
      <c r="M357" s="128">
        <v>0</v>
      </c>
      <c r="N357" s="128">
        <v>215000</v>
      </c>
      <c r="O357" s="128">
        <v>215000</v>
      </c>
      <c r="P357" s="128">
        <v>0</v>
      </c>
      <c r="Q357" s="135">
        <v>44446.841666666667</v>
      </c>
      <c r="R357" s="11" t="s">
        <v>216</v>
      </c>
      <c r="S357" s="5" t="str">
        <f t="shared" si="5"/>
        <v>Ca chiều</v>
      </c>
    </row>
    <row r="358" spans="2:19">
      <c r="B358" s="11" t="s">
        <v>21</v>
      </c>
      <c r="C358" s="134">
        <v>44446</v>
      </c>
      <c r="D358" s="11" t="s">
        <v>1451</v>
      </c>
      <c r="E358" s="11" t="s">
        <v>1449</v>
      </c>
      <c r="F358" s="11" t="s">
        <v>1450</v>
      </c>
      <c r="G358" s="128">
        <v>1</v>
      </c>
      <c r="H358" s="128">
        <v>190000</v>
      </c>
      <c r="I358" s="128">
        <v>57000</v>
      </c>
      <c r="J358" s="128">
        <v>133000</v>
      </c>
      <c r="K358" s="128">
        <v>0</v>
      </c>
      <c r="L358" s="128">
        <v>0</v>
      </c>
      <c r="M358" s="128">
        <v>0</v>
      </c>
      <c r="N358" s="128">
        <v>133000</v>
      </c>
      <c r="O358" s="128">
        <v>133000</v>
      </c>
      <c r="P358" s="128">
        <v>0</v>
      </c>
      <c r="Q358" s="135">
        <v>44446.84097222222</v>
      </c>
      <c r="R358" s="11" t="s">
        <v>216</v>
      </c>
      <c r="S358" s="5" t="str">
        <f t="shared" si="5"/>
        <v>Ca chiều</v>
      </c>
    </row>
    <row r="359" spans="2:19">
      <c r="B359" s="11" t="s">
        <v>21</v>
      </c>
      <c r="C359" s="134">
        <v>44446</v>
      </c>
      <c r="D359" s="11" t="s">
        <v>1452</v>
      </c>
      <c r="E359" s="11" t="s">
        <v>1449</v>
      </c>
      <c r="F359" s="11" t="s">
        <v>1450</v>
      </c>
      <c r="G359" s="128">
        <v>3</v>
      </c>
      <c r="H359" s="128">
        <v>252000</v>
      </c>
      <c r="I359" s="128">
        <v>93000</v>
      </c>
      <c r="J359" s="128">
        <v>159000</v>
      </c>
      <c r="K359" s="128">
        <v>0</v>
      </c>
      <c r="L359" s="128">
        <v>0</v>
      </c>
      <c r="M359" s="128">
        <v>0</v>
      </c>
      <c r="N359" s="128">
        <v>159000</v>
      </c>
      <c r="O359" s="128">
        <v>159000</v>
      </c>
      <c r="P359" s="128">
        <v>0</v>
      </c>
      <c r="Q359" s="135">
        <v>44446.883333333331</v>
      </c>
      <c r="R359" s="11" t="s">
        <v>216</v>
      </c>
      <c r="S359" s="5" t="str">
        <f t="shared" si="5"/>
        <v>Ca chiều</v>
      </c>
    </row>
    <row r="360" spans="2:19">
      <c r="B360" s="11" t="s">
        <v>21</v>
      </c>
      <c r="C360" s="134">
        <v>44445</v>
      </c>
      <c r="D360" s="11" t="s">
        <v>1453</v>
      </c>
      <c r="E360" s="11" t="s">
        <v>1454</v>
      </c>
      <c r="F360" s="11" t="s">
        <v>1455</v>
      </c>
      <c r="G360" s="128">
        <v>2</v>
      </c>
      <c r="H360" s="128">
        <v>580000</v>
      </c>
      <c r="I360" s="128">
        <v>232000</v>
      </c>
      <c r="J360" s="128">
        <v>348000</v>
      </c>
      <c r="K360" s="128">
        <v>0</v>
      </c>
      <c r="L360" s="128"/>
      <c r="M360" s="128">
        <v>0</v>
      </c>
      <c r="N360" s="128">
        <v>0</v>
      </c>
      <c r="O360" s="128">
        <v>0</v>
      </c>
      <c r="P360" s="128">
        <v>348000</v>
      </c>
      <c r="Q360" s="135">
        <v>44445.866666666669</v>
      </c>
      <c r="R360" s="11"/>
      <c r="S360" s="5" t="str">
        <f t="shared" si="5"/>
        <v>Ca chiều</v>
      </c>
    </row>
    <row r="361" spans="2:19">
      <c r="B361" s="11" t="s">
        <v>21</v>
      </c>
      <c r="C361" s="134">
        <v>44445</v>
      </c>
      <c r="D361" s="11" t="s">
        <v>1456</v>
      </c>
      <c r="E361" s="11" t="s">
        <v>909</v>
      </c>
      <c r="F361" s="11" t="s">
        <v>910</v>
      </c>
      <c r="G361" s="128">
        <v>1</v>
      </c>
      <c r="H361" s="128">
        <v>150000</v>
      </c>
      <c r="I361" s="128">
        <v>30000</v>
      </c>
      <c r="J361" s="128">
        <v>120000</v>
      </c>
      <c r="K361" s="128">
        <v>0</v>
      </c>
      <c r="L361" s="128">
        <v>0</v>
      </c>
      <c r="M361" s="128">
        <v>0</v>
      </c>
      <c r="N361" s="128">
        <v>120000</v>
      </c>
      <c r="O361" s="128">
        <v>120000</v>
      </c>
      <c r="P361" s="128">
        <v>0</v>
      </c>
      <c r="Q361" s="135">
        <v>44445.34097222222</v>
      </c>
      <c r="R361" s="11" t="s">
        <v>216</v>
      </c>
      <c r="S361" s="5" t="str">
        <f t="shared" si="5"/>
        <v>Ca sáng</v>
      </c>
    </row>
    <row r="362" spans="2:19">
      <c r="B362" s="11" t="s">
        <v>21</v>
      </c>
      <c r="C362" s="134">
        <v>44445</v>
      </c>
      <c r="D362" s="11" t="s">
        <v>1457</v>
      </c>
      <c r="E362" s="11" t="s">
        <v>1458</v>
      </c>
      <c r="F362" s="11" t="s">
        <v>953</v>
      </c>
      <c r="G362" s="128">
        <v>1</v>
      </c>
      <c r="H362" s="128">
        <v>29000</v>
      </c>
      <c r="I362" s="128">
        <v>0</v>
      </c>
      <c r="J362" s="128">
        <v>29000</v>
      </c>
      <c r="K362" s="128">
        <v>0</v>
      </c>
      <c r="L362" s="128">
        <v>0</v>
      </c>
      <c r="M362" s="128">
        <v>0</v>
      </c>
      <c r="N362" s="128">
        <v>29000</v>
      </c>
      <c r="O362" s="128">
        <v>29000</v>
      </c>
      <c r="P362" s="128">
        <v>0</v>
      </c>
      <c r="Q362" s="135">
        <v>44445.362500000003</v>
      </c>
      <c r="R362" s="11" t="s">
        <v>216</v>
      </c>
      <c r="S362" s="5" t="str">
        <f t="shared" si="5"/>
        <v>Ca sáng</v>
      </c>
    </row>
    <row r="363" spans="2:19">
      <c r="B363" s="11" t="s">
        <v>21</v>
      </c>
      <c r="C363" s="134">
        <v>44445</v>
      </c>
      <c r="D363" s="11" t="s">
        <v>1459</v>
      </c>
      <c r="E363" s="11" t="s">
        <v>1460</v>
      </c>
      <c r="F363" s="11" t="s">
        <v>1461</v>
      </c>
      <c r="G363" s="128">
        <v>1</v>
      </c>
      <c r="H363" s="128">
        <v>90000</v>
      </c>
      <c r="I363" s="128">
        <v>27000</v>
      </c>
      <c r="J363" s="128">
        <v>63000</v>
      </c>
      <c r="K363" s="128">
        <v>0</v>
      </c>
      <c r="L363" s="128">
        <v>0</v>
      </c>
      <c r="M363" s="128">
        <v>0</v>
      </c>
      <c r="N363" s="128">
        <v>63000</v>
      </c>
      <c r="O363" s="128">
        <v>63000</v>
      </c>
      <c r="P363" s="128">
        <v>0</v>
      </c>
      <c r="Q363" s="135">
        <v>44445.383333333331</v>
      </c>
      <c r="R363" s="11"/>
      <c r="S363" s="5" t="str">
        <f t="shared" si="5"/>
        <v>Ca sáng</v>
      </c>
    </row>
    <row r="364" spans="2:19">
      <c r="B364" s="11" t="s">
        <v>21</v>
      </c>
      <c r="C364" s="134">
        <v>44445</v>
      </c>
      <c r="D364" s="11" t="s">
        <v>1462</v>
      </c>
      <c r="E364" s="11" t="s">
        <v>1463</v>
      </c>
      <c r="F364" s="11" t="s">
        <v>1464</v>
      </c>
      <c r="G364" s="128">
        <v>2</v>
      </c>
      <c r="H364" s="128">
        <v>430000</v>
      </c>
      <c r="I364" s="128">
        <v>0</v>
      </c>
      <c r="J364" s="128">
        <v>430000</v>
      </c>
      <c r="K364" s="128">
        <v>0</v>
      </c>
      <c r="L364" s="128">
        <v>0</v>
      </c>
      <c r="M364" s="128">
        <v>0</v>
      </c>
      <c r="N364" s="128">
        <v>430000</v>
      </c>
      <c r="O364" s="128">
        <v>430000</v>
      </c>
      <c r="P364" s="128">
        <v>0</v>
      </c>
      <c r="Q364" s="135">
        <v>44445.384027777778</v>
      </c>
      <c r="R364" s="11" t="s">
        <v>216</v>
      </c>
      <c r="S364" s="5" t="str">
        <f t="shared" si="5"/>
        <v>Ca sáng</v>
      </c>
    </row>
    <row r="365" spans="2:19">
      <c r="B365" s="11" t="s">
        <v>21</v>
      </c>
      <c r="C365" s="134">
        <v>44445</v>
      </c>
      <c r="D365" s="11" t="s">
        <v>1465</v>
      </c>
      <c r="E365" s="11" t="s">
        <v>1466</v>
      </c>
      <c r="F365" s="11" t="s">
        <v>1467</v>
      </c>
      <c r="G365" s="128">
        <v>1</v>
      </c>
      <c r="H365" s="128">
        <v>165000</v>
      </c>
      <c r="I365" s="128">
        <v>0</v>
      </c>
      <c r="J365" s="128">
        <v>165000</v>
      </c>
      <c r="K365" s="128">
        <v>0</v>
      </c>
      <c r="L365" s="128">
        <v>0</v>
      </c>
      <c r="M365" s="128">
        <v>0</v>
      </c>
      <c r="N365" s="128">
        <v>165000</v>
      </c>
      <c r="O365" s="128">
        <v>165000</v>
      </c>
      <c r="P365" s="128">
        <v>0</v>
      </c>
      <c r="Q365" s="135">
        <v>44445.424305555556</v>
      </c>
      <c r="R365" s="11"/>
      <c r="S365" s="5" t="str">
        <f t="shared" si="5"/>
        <v>Ca sáng</v>
      </c>
    </row>
    <row r="366" spans="2:19">
      <c r="B366" s="11" t="s">
        <v>21</v>
      </c>
      <c r="C366" s="134">
        <v>44445</v>
      </c>
      <c r="D366" s="11" t="s">
        <v>1468</v>
      </c>
      <c r="E366" s="11" t="s">
        <v>426</v>
      </c>
      <c r="F366" s="11" t="s">
        <v>427</v>
      </c>
      <c r="G366" s="128">
        <v>1</v>
      </c>
      <c r="H366" s="128">
        <v>150000</v>
      </c>
      <c r="I366" s="128">
        <v>0</v>
      </c>
      <c r="J366" s="128">
        <v>150000</v>
      </c>
      <c r="K366" s="128">
        <v>0</v>
      </c>
      <c r="L366" s="128">
        <v>0</v>
      </c>
      <c r="M366" s="128">
        <v>0</v>
      </c>
      <c r="N366" s="128">
        <v>150000</v>
      </c>
      <c r="O366" s="128">
        <v>150000</v>
      </c>
      <c r="P366" s="128">
        <v>0</v>
      </c>
      <c r="Q366" s="135">
        <v>44445.46597222222</v>
      </c>
      <c r="R366" s="11"/>
      <c r="S366" s="5" t="str">
        <f t="shared" si="5"/>
        <v>Ca sáng</v>
      </c>
    </row>
    <row r="367" spans="2:19">
      <c r="B367" s="11" t="s">
        <v>21</v>
      </c>
      <c r="C367" s="134">
        <v>44445</v>
      </c>
      <c r="D367" s="11" t="s">
        <v>1469</v>
      </c>
      <c r="E367" s="11" t="s">
        <v>1470</v>
      </c>
      <c r="F367" s="11" t="s">
        <v>1471</v>
      </c>
      <c r="G367" s="128">
        <v>4</v>
      </c>
      <c r="H367" s="128">
        <v>820000</v>
      </c>
      <c r="I367" s="128">
        <v>360000</v>
      </c>
      <c r="J367" s="128">
        <v>460000</v>
      </c>
      <c r="K367" s="128">
        <v>0</v>
      </c>
      <c r="L367" s="128">
        <v>4000</v>
      </c>
      <c r="M367" s="128">
        <v>0</v>
      </c>
      <c r="N367" s="128">
        <v>460000</v>
      </c>
      <c r="O367" s="128">
        <v>460000</v>
      </c>
      <c r="P367" s="128">
        <v>0</v>
      </c>
      <c r="Q367" s="135">
        <v>44445.466666666667</v>
      </c>
      <c r="R367" s="11" t="s">
        <v>216</v>
      </c>
      <c r="S367" s="5" t="str">
        <f t="shared" si="5"/>
        <v>Ca sáng</v>
      </c>
    </row>
    <row r="368" spans="2:19">
      <c r="B368" s="11" t="s">
        <v>21</v>
      </c>
      <c r="C368" s="134">
        <v>44445</v>
      </c>
      <c r="D368" s="11" t="s">
        <v>1472</v>
      </c>
      <c r="E368" s="11" t="s">
        <v>1473</v>
      </c>
      <c r="F368" s="11" t="s">
        <v>1474</v>
      </c>
      <c r="G368" s="128">
        <v>2</v>
      </c>
      <c r="H368" s="128">
        <v>132000</v>
      </c>
      <c r="I368" s="128">
        <v>62000</v>
      </c>
      <c r="J368" s="128">
        <v>70000</v>
      </c>
      <c r="K368" s="128">
        <v>0</v>
      </c>
      <c r="L368" s="128">
        <v>0</v>
      </c>
      <c r="M368" s="128">
        <v>0</v>
      </c>
      <c r="N368" s="128">
        <v>70000</v>
      </c>
      <c r="O368" s="128">
        <v>70000</v>
      </c>
      <c r="P368" s="128">
        <v>0</v>
      </c>
      <c r="Q368" s="135">
        <v>44445.487500000003</v>
      </c>
      <c r="R368" s="11" t="s">
        <v>216</v>
      </c>
      <c r="S368" s="5" t="str">
        <f t="shared" si="5"/>
        <v>Ca sáng</v>
      </c>
    </row>
    <row r="369" spans="2:19">
      <c r="B369" s="11" t="s">
        <v>21</v>
      </c>
      <c r="C369" s="134">
        <v>44445</v>
      </c>
      <c r="D369" s="11" t="s">
        <v>1475</v>
      </c>
      <c r="E369" s="11" t="s">
        <v>1476</v>
      </c>
      <c r="F369" s="11" t="s">
        <v>1477</v>
      </c>
      <c r="G369" s="128">
        <v>1</v>
      </c>
      <c r="H369" s="128">
        <v>90000</v>
      </c>
      <c r="I369" s="128">
        <v>27000</v>
      </c>
      <c r="J369" s="128">
        <v>63000</v>
      </c>
      <c r="K369" s="128">
        <v>0</v>
      </c>
      <c r="L369" s="128">
        <v>0</v>
      </c>
      <c r="M369" s="128">
        <v>0</v>
      </c>
      <c r="N369" s="128">
        <v>63000</v>
      </c>
      <c r="O369" s="128">
        <v>63000</v>
      </c>
      <c r="P369" s="128">
        <v>0</v>
      </c>
      <c r="Q369" s="135">
        <v>44445.487500000003</v>
      </c>
      <c r="R369" s="11"/>
      <c r="S369" s="5" t="str">
        <f t="shared" si="5"/>
        <v>Ca sáng</v>
      </c>
    </row>
    <row r="370" spans="2:19">
      <c r="B370" s="11" t="s">
        <v>21</v>
      </c>
      <c r="C370" s="134">
        <v>44445</v>
      </c>
      <c r="D370" s="11" t="s">
        <v>1478</v>
      </c>
      <c r="E370" s="11" t="s">
        <v>1025</v>
      </c>
      <c r="F370" s="11" t="s">
        <v>1026</v>
      </c>
      <c r="G370" s="128">
        <v>2</v>
      </c>
      <c r="H370" s="128">
        <v>680000</v>
      </c>
      <c r="I370" s="128">
        <v>283000</v>
      </c>
      <c r="J370" s="128">
        <v>397000</v>
      </c>
      <c r="K370" s="128">
        <v>0</v>
      </c>
      <c r="L370" s="128">
        <v>0</v>
      </c>
      <c r="M370" s="128">
        <v>0</v>
      </c>
      <c r="N370" s="128">
        <v>397000</v>
      </c>
      <c r="O370" s="128">
        <v>397000</v>
      </c>
      <c r="P370" s="128">
        <v>0</v>
      </c>
      <c r="Q370" s="135">
        <v>44445.612500000003</v>
      </c>
      <c r="R370" s="11"/>
      <c r="S370" s="5" t="str">
        <f t="shared" si="5"/>
        <v>Ca chiều</v>
      </c>
    </row>
    <row r="371" spans="2:19">
      <c r="B371" s="11" t="s">
        <v>21</v>
      </c>
      <c r="C371" s="134">
        <v>44445</v>
      </c>
      <c r="D371" s="11" t="s">
        <v>1479</v>
      </c>
      <c r="E371" s="11" t="s">
        <v>1480</v>
      </c>
      <c r="F371" s="11" t="s">
        <v>1481</v>
      </c>
      <c r="G371" s="128">
        <v>2</v>
      </c>
      <c r="H371" s="128">
        <v>540000</v>
      </c>
      <c r="I371" s="128">
        <v>270000</v>
      </c>
      <c r="J371" s="128">
        <v>270000</v>
      </c>
      <c r="K371" s="128">
        <v>17000</v>
      </c>
      <c r="L371" s="128">
        <v>2000</v>
      </c>
      <c r="M371" s="128">
        <v>0</v>
      </c>
      <c r="N371" s="128">
        <v>270000</v>
      </c>
      <c r="O371" s="128">
        <v>270000</v>
      </c>
      <c r="P371" s="128">
        <v>0</v>
      </c>
      <c r="Q371" s="135">
        <v>44445.611805555556</v>
      </c>
      <c r="R371" s="11" t="s">
        <v>216</v>
      </c>
      <c r="S371" s="5" t="str">
        <f t="shared" si="5"/>
        <v>Ca chiều</v>
      </c>
    </row>
    <row r="372" spans="2:19">
      <c r="B372" s="11" t="s">
        <v>21</v>
      </c>
      <c r="C372" s="134">
        <v>44445</v>
      </c>
      <c r="D372" s="11" t="s">
        <v>1482</v>
      </c>
      <c r="E372" s="11" t="s">
        <v>252</v>
      </c>
      <c r="F372" s="11" t="s">
        <v>253</v>
      </c>
      <c r="G372" s="128">
        <v>2</v>
      </c>
      <c r="H372" s="128">
        <v>155000</v>
      </c>
      <c r="I372" s="128">
        <v>0</v>
      </c>
      <c r="J372" s="128">
        <v>155000</v>
      </c>
      <c r="K372" s="128">
        <v>0</v>
      </c>
      <c r="L372" s="128">
        <v>0</v>
      </c>
      <c r="M372" s="128">
        <v>0</v>
      </c>
      <c r="N372" s="128">
        <v>155000</v>
      </c>
      <c r="O372" s="128">
        <v>155000</v>
      </c>
      <c r="P372" s="128">
        <v>0</v>
      </c>
      <c r="Q372" s="135">
        <v>44445.654166666667</v>
      </c>
      <c r="R372" s="11" t="s">
        <v>216</v>
      </c>
      <c r="S372" s="5" t="str">
        <f t="shared" si="5"/>
        <v>Ca chiều</v>
      </c>
    </row>
    <row r="373" spans="2:19">
      <c r="B373" s="11" t="s">
        <v>21</v>
      </c>
      <c r="C373" s="134">
        <v>44445</v>
      </c>
      <c r="D373" s="11" t="s">
        <v>1483</v>
      </c>
      <c r="E373" s="11" t="s">
        <v>1484</v>
      </c>
      <c r="F373" s="11" t="s">
        <v>1485</v>
      </c>
      <c r="G373" s="128">
        <v>2</v>
      </c>
      <c r="H373" s="128">
        <v>179000</v>
      </c>
      <c r="I373" s="128">
        <v>30000</v>
      </c>
      <c r="J373" s="128">
        <v>149000</v>
      </c>
      <c r="K373" s="128">
        <v>0</v>
      </c>
      <c r="L373" s="128">
        <v>0</v>
      </c>
      <c r="M373" s="128">
        <v>0</v>
      </c>
      <c r="N373" s="128">
        <v>149000</v>
      </c>
      <c r="O373" s="128">
        <v>149000</v>
      </c>
      <c r="P373" s="128">
        <v>0</v>
      </c>
      <c r="Q373" s="135">
        <v>44445.675000000003</v>
      </c>
      <c r="R373" s="11"/>
      <c r="S373" s="5" t="str">
        <f t="shared" si="5"/>
        <v>Ca chiều</v>
      </c>
    </row>
    <row r="374" spans="2:19">
      <c r="B374" s="11" t="s">
        <v>21</v>
      </c>
      <c r="C374" s="134">
        <v>44445</v>
      </c>
      <c r="D374" s="11" t="s">
        <v>1486</v>
      </c>
      <c r="E374" s="11" t="s">
        <v>1487</v>
      </c>
      <c r="F374" s="11" t="s">
        <v>1488</v>
      </c>
      <c r="G374" s="128">
        <v>2</v>
      </c>
      <c r="H374" s="128">
        <v>670000</v>
      </c>
      <c r="I374" s="128">
        <v>195000</v>
      </c>
      <c r="J374" s="128">
        <v>475000</v>
      </c>
      <c r="K374" s="128">
        <v>0</v>
      </c>
      <c r="L374" s="128">
        <v>0</v>
      </c>
      <c r="M374" s="128">
        <v>0</v>
      </c>
      <c r="N374" s="128">
        <v>475000</v>
      </c>
      <c r="O374" s="128">
        <v>475000</v>
      </c>
      <c r="P374" s="128">
        <v>0</v>
      </c>
      <c r="Q374" s="135">
        <v>44445.695138888892</v>
      </c>
      <c r="R374" s="11"/>
      <c r="S374" s="5" t="str">
        <f t="shared" si="5"/>
        <v>Ca chiều</v>
      </c>
    </row>
    <row r="375" spans="2:19">
      <c r="B375" s="11" t="s">
        <v>21</v>
      </c>
      <c r="C375" s="134">
        <v>44445</v>
      </c>
      <c r="D375" s="11" t="s">
        <v>1489</v>
      </c>
      <c r="E375" s="11" t="s">
        <v>1490</v>
      </c>
      <c r="F375" s="11" t="s">
        <v>1491</v>
      </c>
      <c r="G375" s="128">
        <v>4</v>
      </c>
      <c r="H375" s="128">
        <v>1120000</v>
      </c>
      <c r="I375" s="128">
        <v>336000</v>
      </c>
      <c r="J375" s="128">
        <v>784000</v>
      </c>
      <c r="K375" s="128">
        <v>0</v>
      </c>
      <c r="L375" s="128">
        <v>0</v>
      </c>
      <c r="M375" s="128">
        <v>0</v>
      </c>
      <c r="N375" s="128">
        <v>784000</v>
      </c>
      <c r="O375" s="128">
        <v>784000</v>
      </c>
      <c r="P375" s="128">
        <v>0</v>
      </c>
      <c r="Q375" s="135">
        <v>44445.696527777778</v>
      </c>
      <c r="R375" s="11"/>
      <c r="S375" s="5" t="str">
        <f t="shared" si="5"/>
        <v>Ca chiều</v>
      </c>
    </row>
    <row r="376" spans="2:19">
      <c r="B376" s="11" t="s">
        <v>21</v>
      </c>
      <c r="C376" s="134">
        <v>44445</v>
      </c>
      <c r="D376" s="11" t="s">
        <v>1492</v>
      </c>
      <c r="E376" s="11" t="s">
        <v>1493</v>
      </c>
      <c r="F376" s="11" t="s">
        <v>1494</v>
      </c>
      <c r="G376" s="128">
        <v>4</v>
      </c>
      <c r="H376" s="128">
        <v>360000</v>
      </c>
      <c r="I376" s="128">
        <v>108000</v>
      </c>
      <c r="J376" s="128">
        <v>252000</v>
      </c>
      <c r="K376" s="128">
        <v>0</v>
      </c>
      <c r="L376" s="128">
        <v>2000</v>
      </c>
      <c r="M376" s="128">
        <v>0</v>
      </c>
      <c r="N376" s="128">
        <v>252000</v>
      </c>
      <c r="O376" s="128">
        <v>252000</v>
      </c>
      <c r="P376" s="128">
        <v>0</v>
      </c>
      <c r="Q376" s="135">
        <v>44445.718055555553</v>
      </c>
      <c r="R376" s="11" t="s">
        <v>216</v>
      </c>
      <c r="S376" s="5" t="str">
        <f t="shared" si="5"/>
        <v>Ca chiều</v>
      </c>
    </row>
    <row r="377" spans="2:19">
      <c r="B377" s="11" t="s">
        <v>21</v>
      </c>
      <c r="C377" s="134">
        <v>44445</v>
      </c>
      <c r="D377" s="11" t="s">
        <v>1495</v>
      </c>
      <c r="E377" s="11" t="s">
        <v>1496</v>
      </c>
      <c r="F377" s="11" t="s">
        <v>1497</v>
      </c>
      <c r="G377" s="128">
        <v>1</v>
      </c>
      <c r="H377" s="128">
        <v>250000</v>
      </c>
      <c r="I377" s="128">
        <v>75000</v>
      </c>
      <c r="J377" s="128">
        <v>175000</v>
      </c>
      <c r="K377" s="128">
        <v>38000</v>
      </c>
      <c r="L377" s="128">
        <v>1000</v>
      </c>
      <c r="M377" s="128">
        <v>0</v>
      </c>
      <c r="N377" s="128">
        <v>175000</v>
      </c>
      <c r="O377" s="128">
        <v>175000</v>
      </c>
      <c r="P377" s="128">
        <v>0</v>
      </c>
      <c r="Q377" s="135">
        <v>44445.716666666667</v>
      </c>
      <c r="R377" s="11" t="s">
        <v>216</v>
      </c>
      <c r="S377" s="5" t="str">
        <f t="shared" si="5"/>
        <v>Ca chiều</v>
      </c>
    </row>
    <row r="378" spans="2:19">
      <c r="B378" s="11" t="s">
        <v>21</v>
      </c>
      <c r="C378" s="134">
        <v>44445</v>
      </c>
      <c r="D378" s="11" t="s">
        <v>1498</v>
      </c>
      <c r="E378" s="11" t="s">
        <v>1052</v>
      </c>
      <c r="F378" s="11" t="s">
        <v>1053</v>
      </c>
      <c r="G378" s="128">
        <v>7</v>
      </c>
      <c r="H378" s="128">
        <v>1487000</v>
      </c>
      <c r="I378" s="128">
        <v>552000</v>
      </c>
      <c r="J378" s="128">
        <v>935000</v>
      </c>
      <c r="K378" s="128">
        <v>0</v>
      </c>
      <c r="L378" s="128">
        <v>0</v>
      </c>
      <c r="M378" s="128">
        <v>0</v>
      </c>
      <c r="N378" s="128">
        <v>935000</v>
      </c>
      <c r="O378" s="128">
        <v>935000</v>
      </c>
      <c r="P378" s="128">
        <v>0</v>
      </c>
      <c r="Q378" s="135">
        <v>44445.736805555556</v>
      </c>
      <c r="R378" s="11" t="s">
        <v>216</v>
      </c>
      <c r="S378" s="5" t="str">
        <f t="shared" si="5"/>
        <v>Ca chiều</v>
      </c>
    </row>
    <row r="379" spans="2:19">
      <c r="B379" s="11" t="s">
        <v>21</v>
      </c>
      <c r="C379" s="134">
        <v>44445</v>
      </c>
      <c r="D379" s="11" t="s">
        <v>1499</v>
      </c>
      <c r="E379" s="11" t="s">
        <v>1500</v>
      </c>
      <c r="F379" s="11" t="s">
        <v>395</v>
      </c>
      <c r="G379" s="128">
        <v>1</v>
      </c>
      <c r="H379" s="128">
        <v>150000</v>
      </c>
      <c r="I379" s="128">
        <v>0</v>
      </c>
      <c r="J379" s="128">
        <v>150000</v>
      </c>
      <c r="K379" s="128">
        <v>0</v>
      </c>
      <c r="L379" s="128">
        <v>0</v>
      </c>
      <c r="M379" s="128">
        <v>0</v>
      </c>
      <c r="N379" s="128">
        <v>150000</v>
      </c>
      <c r="O379" s="128">
        <v>150000</v>
      </c>
      <c r="P379" s="128">
        <v>0</v>
      </c>
      <c r="Q379" s="135">
        <v>44445.738888888889</v>
      </c>
      <c r="R379" s="11"/>
      <c r="S379" s="5" t="str">
        <f t="shared" si="5"/>
        <v>Ca chiều</v>
      </c>
    </row>
    <row r="380" spans="2:19">
      <c r="B380" s="11" t="s">
        <v>21</v>
      </c>
      <c r="C380" s="134">
        <v>44445</v>
      </c>
      <c r="D380" s="11" t="s">
        <v>1501</v>
      </c>
      <c r="E380" s="11" t="s">
        <v>1208</v>
      </c>
      <c r="F380" s="11" t="s">
        <v>1209</v>
      </c>
      <c r="G380" s="128">
        <v>1</v>
      </c>
      <c r="H380" s="128">
        <v>490000</v>
      </c>
      <c r="I380" s="128">
        <v>0</v>
      </c>
      <c r="J380" s="128">
        <v>490000</v>
      </c>
      <c r="K380" s="128">
        <v>0</v>
      </c>
      <c r="L380" s="128">
        <v>4000</v>
      </c>
      <c r="M380" s="128">
        <v>0</v>
      </c>
      <c r="N380" s="128">
        <v>490000</v>
      </c>
      <c r="O380" s="128">
        <v>490000</v>
      </c>
      <c r="P380" s="128">
        <v>0</v>
      </c>
      <c r="Q380" s="135">
        <v>44445.738194444442</v>
      </c>
      <c r="R380" s="11" t="s">
        <v>216</v>
      </c>
      <c r="S380" s="5" t="str">
        <f t="shared" si="5"/>
        <v>Ca chiều</v>
      </c>
    </row>
    <row r="381" spans="2:19">
      <c r="B381" s="11" t="s">
        <v>21</v>
      </c>
      <c r="C381" s="134">
        <v>44445</v>
      </c>
      <c r="D381" s="11" t="s">
        <v>1502</v>
      </c>
      <c r="E381" s="11" t="s">
        <v>1503</v>
      </c>
      <c r="F381" s="11" t="s">
        <v>1504</v>
      </c>
      <c r="G381" s="128">
        <v>1</v>
      </c>
      <c r="H381" s="128">
        <v>590000</v>
      </c>
      <c r="I381" s="128">
        <v>191000</v>
      </c>
      <c r="J381" s="128">
        <v>399000</v>
      </c>
      <c r="K381" s="128">
        <v>0</v>
      </c>
      <c r="L381" s="128">
        <v>0</v>
      </c>
      <c r="M381" s="128">
        <v>0</v>
      </c>
      <c r="N381" s="128">
        <v>399000</v>
      </c>
      <c r="O381" s="128">
        <v>399000</v>
      </c>
      <c r="P381" s="128">
        <v>0</v>
      </c>
      <c r="Q381" s="135">
        <v>44445.736805555556</v>
      </c>
      <c r="R381" s="11"/>
      <c r="S381" s="5" t="str">
        <f t="shared" si="5"/>
        <v>Ca chiều</v>
      </c>
    </row>
    <row r="382" spans="2:19">
      <c r="B382" s="11" t="s">
        <v>21</v>
      </c>
      <c r="C382" s="134">
        <v>44445</v>
      </c>
      <c r="D382" s="11" t="s">
        <v>1505</v>
      </c>
      <c r="E382" s="11" t="s">
        <v>1506</v>
      </c>
      <c r="F382" s="11" t="s">
        <v>1507</v>
      </c>
      <c r="G382" s="128">
        <v>1</v>
      </c>
      <c r="H382" s="128">
        <v>490000</v>
      </c>
      <c r="I382" s="128">
        <v>245000</v>
      </c>
      <c r="J382" s="128">
        <v>245000</v>
      </c>
      <c r="K382" s="128">
        <v>0</v>
      </c>
      <c r="L382" s="128">
        <v>0</v>
      </c>
      <c r="M382" s="128">
        <v>0</v>
      </c>
      <c r="N382" s="128">
        <v>245000</v>
      </c>
      <c r="O382" s="128">
        <v>245000</v>
      </c>
      <c r="P382" s="128">
        <v>0</v>
      </c>
      <c r="Q382" s="135">
        <v>44445.758333333331</v>
      </c>
      <c r="R382" s="11" t="s">
        <v>216</v>
      </c>
      <c r="S382" s="5" t="str">
        <f t="shared" si="5"/>
        <v>Ca chiều</v>
      </c>
    </row>
    <row r="383" spans="2:19">
      <c r="B383" s="11" t="s">
        <v>21</v>
      </c>
      <c r="C383" s="134">
        <v>44445</v>
      </c>
      <c r="D383" s="11" t="s">
        <v>1508</v>
      </c>
      <c r="E383" s="11" t="s">
        <v>1509</v>
      </c>
      <c r="F383" s="11" t="s">
        <v>1510</v>
      </c>
      <c r="G383" s="128">
        <v>4</v>
      </c>
      <c r="H383" s="128">
        <v>652000</v>
      </c>
      <c r="I383" s="128">
        <v>233000</v>
      </c>
      <c r="J383" s="128">
        <v>419000</v>
      </c>
      <c r="K383" s="128">
        <v>0</v>
      </c>
      <c r="L383" s="128">
        <v>0</v>
      </c>
      <c r="M383" s="128">
        <v>0</v>
      </c>
      <c r="N383" s="128">
        <v>419000</v>
      </c>
      <c r="O383" s="128">
        <v>419000</v>
      </c>
      <c r="P383" s="128">
        <v>0</v>
      </c>
      <c r="Q383" s="135">
        <v>44445.779861111114</v>
      </c>
      <c r="R383" s="11" t="s">
        <v>216</v>
      </c>
      <c r="S383" s="5" t="str">
        <f t="shared" si="5"/>
        <v>Ca chiều</v>
      </c>
    </row>
    <row r="384" spans="2:19">
      <c r="B384" s="11" t="s">
        <v>21</v>
      </c>
      <c r="C384" s="134">
        <v>44445</v>
      </c>
      <c r="D384" s="11" t="s">
        <v>1511</v>
      </c>
      <c r="E384" s="11" t="s">
        <v>418</v>
      </c>
      <c r="F384" s="11" t="s">
        <v>419</v>
      </c>
      <c r="G384" s="128">
        <v>1</v>
      </c>
      <c r="H384" s="128">
        <v>50000</v>
      </c>
      <c r="I384" s="128">
        <v>13000</v>
      </c>
      <c r="J384" s="128">
        <v>37000</v>
      </c>
      <c r="K384" s="128">
        <v>13000</v>
      </c>
      <c r="L384" s="128">
        <v>0</v>
      </c>
      <c r="M384" s="128">
        <v>13000</v>
      </c>
      <c r="N384" s="128">
        <v>37000</v>
      </c>
      <c r="O384" s="128">
        <v>37000</v>
      </c>
      <c r="P384" s="128">
        <v>0</v>
      </c>
      <c r="Q384" s="135">
        <v>44445.780555555553</v>
      </c>
      <c r="R384" s="11" t="s">
        <v>216</v>
      </c>
      <c r="S384" s="5" t="str">
        <f t="shared" si="5"/>
        <v>Ca chiều</v>
      </c>
    </row>
    <row r="385" spans="2:19">
      <c r="B385" s="11" t="s">
        <v>21</v>
      </c>
      <c r="C385" s="134">
        <v>44445</v>
      </c>
      <c r="D385" s="11" t="s">
        <v>1512</v>
      </c>
      <c r="E385" s="11" t="s">
        <v>1513</v>
      </c>
      <c r="F385" s="11" t="s">
        <v>1514</v>
      </c>
      <c r="G385" s="128">
        <v>2</v>
      </c>
      <c r="H385" s="128">
        <v>740000</v>
      </c>
      <c r="I385" s="128">
        <v>292000</v>
      </c>
      <c r="J385" s="128">
        <v>448000</v>
      </c>
      <c r="K385" s="128">
        <v>0</v>
      </c>
      <c r="L385" s="128">
        <v>0</v>
      </c>
      <c r="M385" s="128">
        <v>0</v>
      </c>
      <c r="N385" s="128">
        <v>448000</v>
      </c>
      <c r="O385" s="128">
        <v>448000</v>
      </c>
      <c r="P385" s="128">
        <v>0</v>
      </c>
      <c r="Q385" s="135">
        <v>44445.779861111114</v>
      </c>
      <c r="R385" s="11" t="s">
        <v>216</v>
      </c>
      <c r="S385" s="5" t="str">
        <f t="shared" si="5"/>
        <v>Ca chiều</v>
      </c>
    </row>
    <row r="386" spans="2:19">
      <c r="B386" s="11" t="s">
        <v>21</v>
      </c>
      <c r="C386" s="134">
        <v>44445</v>
      </c>
      <c r="D386" s="11" t="s">
        <v>1515</v>
      </c>
      <c r="E386" s="11" t="s">
        <v>1516</v>
      </c>
      <c r="F386" s="11" t="s">
        <v>1517</v>
      </c>
      <c r="G386" s="128">
        <v>1</v>
      </c>
      <c r="H386" s="128">
        <v>175000</v>
      </c>
      <c r="I386" s="128">
        <v>0</v>
      </c>
      <c r="J386" s="128">
        <v>175000</v>
      </c>
      <c r="K386" s="128">
        <v>0</v>
      </c>
      <c r="L386" s="128">
        <v>0</v>
      </c>
      <c r="M386" s="128">
        <v>0</v>
      </c>
      <c r="N386" s="128">
        <v>175000</v>
      </c>
      <c r="O386" s="128">
        <v>175000</v>
      </c>
      <c r="P386" s="128">
        <v>0</v>
      </c>
      <c r="Q386" s="135">
        <v>44445.800694444442</v>
      </c>
      <c r="R386" s="11" t="s">
        <v>216</v>
      </c>
      <c r="S386" s="5" t="str">
        <f t="shared" si="5"/>
        <v>Ca chiều</v>
      </c>
    </row>
    <row r="387" spans="2:19">
      <c r="B387" s="11" t="s">
        <v>21</v>
      </c>
      <c r="C387" s="134">
        <v>44445</v>
      </c>
      <c r="D387" s="11" t="s">
        <v>1518</v>
      </c>
      <c r="E387" s="11" t="s">
        <v>1519</v>
      </c>
      <c r="F387" s="11" t="s">
        <v>1520</v>
      </c>
      <c r="G387" s="128">
        <v>1</v>
      </c>
      <c r="H387" s="128">
        <v>290000</v>
      </c>
      <c r="I387" s="128">
        <v>87000</v>
      </c>
      <c r="J387" s="128">
        <v>203000</v>
      </c>
      <c r="K387" s="128">
        <v>12000</v>
      </c>
      <c r="L387" s="128">
        <v>2000</v>
      </c>
      <c r="M387" s="128">
        <v>0</v>
      </c>
      <c r="N387" s="128">
        <v>203000</v>
      </c>
      <c r="O387" s="128">
        <v>203000</v>
      </c>
      <c r="P387" s="128">
        <v>0</v>
      </c>
      <c r="Q387" s="135">
        <v>44445.820833333331</v>
      </c>
      <c r="R387" s="11" t="s">
        <v>216</v>
      </c>
      <c r="S387" s="5" t="str">
        <f t="shared" si="5"/>
        <v>Ca chiều</v>
      </c>
    </row>
    <row r="388" spans="2:19">
      <c r="B388" s="11" t="s">
        <v>21</v>
      </c>
      <c r="C388" s="134">
        <v>44445</v>
      </c>
      <c r="D388" s="11" t="s">
        <v>1521</v>
      </c>
      <c r="E388" s="11" t="s">
        <v>1522</v>
      </c>
      <c r="F388" s="11" t="s">
        <v>1523</v>
      </c>
      <c r="G388" s="128">
        <v>2</v>
      </c>
      <c r="H388" s="128">
        <v>500000</v>
      </c>
      <c r="I388" s="128">
        <v>150000</v>
      </c>
      <c r="J388" s="128">
        <v>350000</v>
      </c>
      <c r="K388" s="128">
        <v>0</v>
      </c>
      <c r="L388" s="128">
        <v>0</v>
      </c>
      <c r="M388" s="128">
        <v>0</v>
      </c>
      <c r="N388" s="128">
        <v>350000</v>
      </c>
      <c r="O388" s="128">
        <v>350000</v>
      </c>
      <c r="P388" s="128">
        <v>0</v>
      </c>
      <c r="Q388" s="135">
        <v>44445.862500000003</v>
      </c>
      <c r="R388" s="11" t="s">
        <v>216</v>
      </c>
      <c r="S388" s="5" t="str">
        <f t="shared" ref="S388:S451" si="6">IF(TIME(HOUR(Q388),MINUTE(Q388),SECOND(Q388))&gt;$T$6,"Ca chiều","Ca sáng")</f>
        <v>Ca chiều</v>
      </c>
    </row>
    <row r="389" spans="2:19">
      <c r="B389" s="11" t="s">
        <v>21</v>
      </c>
      <c r="C389" s="134">
        <v>44445</v>
      </c>
      <c r="D389" s="11" t="s">
        <v>1524</v>
      </c>
      <c r="E389" s="11" t="s">
        <v>1522</v>
      </c>
      <c r="F389" s="11" t="s">
        <v>1523</v>
      </c>
      <c r="G389" s="128">
        <v>1</v>
      </c>
      <c r="H389" s="128">
        <v>150000</v>
      </c>
      <c r="I389" s="128">
        <v>30000</v>
      </c>
      <c r="J389" s="128">
        <v>120000</v>
      </c>
      <c r="K389" s="128">
        <v>0</v>
      </c>
      <c r="L389" s="128">
        <v>0</v>
      </c>
      <c r="M389" s="128">
        <v>0</v>
      </c>
      <c r="N389" s="128">
        <v>120000</v>
      </c>
      <c r="O389" s="128">
        <v>120000</v>
      </c>
      <c r="P389" s="128">
        <v>0</v>
      </c>
      <c r="Q389" s="135">
        <v>44445.862500000003</v>
      </c>
      <c r="R389" s="11" t="s">
        <v>216</v>
      </c>
      <c r="S389" s="5" t="str">
        <f t="shared" si="6"/>
        <v>Ca chiều</v>
      </c>
    </row>
    <row r="390" spans="2:19">
      <c r="B390" s="11" t="s">
        <v>21</v>
      </c>
      <c r="C390" s="134">
        <v>44445</v>
      </c>
      <c r="D390" s="11" t="s">
        <v>1525</v>
      </c>
      <c r="E390" s="11" t="s">
        <v>1526</v>
      </c>
      <c r="F390" s="11" t="s">
        <v>1527</v>
      </c>
      <c r="G390" s="128">
        <v>3</v>
      </c>
      <c r="H390" s="128">
        <v>322000</v>
      </c>
      <c r="I390" s="128">
        <v>157000</v>
      </c>
      <c r="J390" s="128">
        <v>165000</v>
      </c>
      <c r="K390" s="128">
        <v>14000</v>
      </c>
      <c r="L390" s="128">
        <v>1000</v>
      </c>
      <c r="M390" s="128">
        <v>0</v>
      </c>
      <c r="N390" s="128">
        <v>165000</v>
      </c>
      <c r="O390" s="128">
        <v>165000</v>
      </c>
      <c r="P390" s="128">
        <v>0</v>
      </c>
      <c r="Q390" s="135">
        <v>44445.862500000003</v>
      </c>
      <c r="R390" s="11" t="s">
        <v>216</v>
      </c>
      <c r="S390" s="5" t="str">
        <f t="shared" si="6"/>
        <v>Ca chiều</v>
      </c>
    </row>
    <row r="391" spans="2:19">
      <c r="B391" s="11" t="s">
        <v>21</v>
      </c>
      <c r="C391" s="134">
        <v>44445</v>
      </c>
      <c r="D391" s="11" t="s">
        <v>1528</v>
      </c>
      <c r="E391" s="11" t="s">
        <v>1454</v>
      </c>
      <c r="F391" s="11" t="s">
        <v>1455</v>
      </c>
      <c r="G391" s="128">
        <v>3</v>
      </c>
      <c r="H391" s="128">
        <v>575000</v>
      </c>
      <c r="I391" s="128">
        <v>172000</v>
      </c>
      <c r="J391" s="128">
        <v>403000</v>
      </c>
      <c r="K391" s="128">
        <v>0</v>
      </c>
      <c r="L391" s="128">
        <v>0</v>
      </c>
      <c r="M391" s="128">
        <v>0</v>
      </c>
      <c r="N391" s="128">
        <v>55000</v>
      </c>
      <c r="O391" s="128">
        <v>55000</v>
      </c>
      <c r="P391" s="128">
        <v>0</v>
      </c>
      <c r="Q391" s="135">
        <v>44445.884027777778</v>
      </c>
      <c r="R391" s="11"/>
      <c r="S391" s="5" t="str">
        <f t="shared" si="6"/>
        <v>Ca chiều</v>
      </c>
    </row>
    <row r="392" spans="2:19">
      <c r="B392" s="11" t="s">
        <v>21</v>
      </c>
      <c r="C392" s="134">
        <v>44445</v>
      </c>
      <c r="D392" s="11" t="s">
        <v>1529</v>
      </c>
      <c r="E392" s="11" t="s">
        <v>1530</v>
      </c>
      <c r="F392" s="11" t="s">
        <v>1531</v>
      </c>
      <c r="G392" s="128">
        <v>1</v>
      </c>
      <c r="H392" s="128">
        <v>290000</v>
      </c>
      <c r="I392" s="128">
        <v>87000</v>
      </c>
      <c r="J392" s="128">
        <v>203000</v>
      </c>
      <c r="K392" s="128">
        <v>6000</v>
      </c>
      <c r="L392" s="128">
        <v>2000</v>
      </c>
      <c r="M392" s="128">
        <v>0</v>
      </c>
      <c r="N392" s="128">
        <v>203000</v>
      </c>
      <c r="O392" s="128">
        <v>203000</v>
      </c>
      <c r="P392" s="128">
        <v>0</v>
      </c>
      <c r="Q392" s="135">
        <v>44445.904166666667</v>
      </c>
      <c r="R392" s="11" t="s">
        <v>216</v>
      </c>
      <c r="S392" s="5" t="str">
        <f t="shared" si="6"/>
        <v>Ca chiều</v>
      </c>
    </row>
    <row r="393" spans="2:19">
      <c r="B393" s="11" t="s">
        <v>21</v>
      </c>
      <c r="C393" s="134">
        <v>44444</v>
      </c>
      <c r="D393" s="11" t="s">
        <v>1532</v>
      </c>
      <c r="E393" s="11" t="s">
        <v>1533</v>
      </c>
      <c r="F393" s="11" t="s">
        <v>1534</v>
      </c>
      <c r="G393" s="128">
        <v>1</v>
      </c>
      <c r="H393" s="128">
        <v>290000</v>
      </c>
      <c r="I393" s="128">
        <v>145000</v>
      </c>
      <c r="J393" s="128">
        <v>145000</v>
      </c>
      <c r="K393" s="128">
        <v>0</v>
      </c>
      <c r="L393" s="128"/>
      <c r="M393" s="128">
        <v>0</v>
      </c>
      <c r="N393" s="128">
        <v>0</v>
      </c>
      <c r="O393" s="128">
        <v>0</v>
      </c>
      <c r="P393" s="128">
        <v>145000</v>
      </c>
      <c r="Q393" s="135">
        <v>44444.729166666664</v>
      </c>
      <c r="R393" s="11"/>
      <c r="S393" s="5" t="str">
        <f t="shared" si="6"/>
        <v>Ca chiều</v>
      </c>
    </row>
    <row r="394" spans="2:19">
      <c r="B394" s="11" t="s">
        <v>21</v>
      </c>
      <c r="C394" s="134">
        <v>44444</v>
      </c>
      <c r="D394" s="11" t="s">
        <v>1535</v>
      </c>
      <c r="E394" s="11" t="s">
        <v>1536</v>
      </c>
      <c r="F394" s="11" t="s">
        <v>1175</v>
      </c>
      <c r="G394" s="128">
        <v>1</v>
      </c>
      <c r="H394" s="128">
        <v>350000</v>
      </c>
      <c r="I394" s="128">
        <v>101000</v>
      </c>
      <c r="J394" s="128">
        <v>249000</v>
      </c>
      <c r="K394" s="128">
        <v>0</v>
      </c>
      <c r="L394" s="128"/>
      <c r="M394" s="128">
        <v>0</v>
      </c>
      <c r="N394" s="128">
        <v>0</v>
      </c>
      <c r="O394" s="128">
        <v>0</v>
      </c>
      <c r="P394" s="128">
        <v>249000</v>
      </c>
      <c r="Q394" s="135">
        <v>44444.876388888886</v>
      </c>
      <c r="R394" s="11"/>
      <c r="S394" s="5" t="str">
        <f t="shared" si="6"/>
        <v>Ca chiều</v>
      </c>
    </row>
    <row r="395" spans="2:19">
      <c r="B395" s="11" t="s">
        <v>21</v>
      </c>
      <c r="C395" s="134">
        <v>44444</v>
      </c>
      <c r="D395" s="11" t="s">
        <v>1537</v>
      </c>
      <c r="E395" s="11" t="s">
        <v>1403</v>
      </c>
      <c r="F395" s="11" t="s">
        <v>1305</v>
      </c>
      <c r="G395" s="128">
        <v>1</v>
      </c>
      <c r="H395" s="128">
        <v>90000</v>
      </c>
      <c r="I395" s="128">
        <v>27000</v>
      </c>
      <c r="J395" s="128">
        <v>63000</v>
      </c>
      <c r="K395" s="128">
        <v>0</v>
      </c>
      <c r="L395" s="128">
        <v>0</v>
      </c>
      <c r="M395" s="128">
        <v>0</v>
      </c>
      <c r="N395" s="128">
        <v>63000</v>
      </c>
      <c r="O395" s="128">
        <v>63000</v>
      </c>
      <c r="P395" s="128">
        <v>0</v>
      </c>
      <c r="Q395" s="135">
        <v>44444.383333333331</v>
      </c>
      <c r="R395" s="11" t="s">
        <v>216</v>
      </c>
      <c r="S395" s="5" t="str">
        <f t="shared" si="6"/>
        <v>Ca sáng</v>
      </c>
    </row>
    <row r="396" spans="2:19">
      <c r="B396" s="11" t="s">
        <v>21</v>
      </c>
      <c r="C396" s="134">
        <v>44444</v>
      </c>
      <c r="D396" s="11" t="s">
        <v>1538</v>
      </c>
      <c r="E396" s="11" t="s">
        <v>1403</v>
      </c>
      <c r="F396" s="11" t="s">
        <v>1305</v>
      </c>
      <c r="G396" s="128">
        <v>1</v>
      </c>
      <c r="H396" s="128">
        <v>490000</v>
      </c>
      <c r="I396" s="128">
        <v>0</v>
      </c>
      <c r="J396" s="128">
        <v>490000</v>
      </c>
      <c r="K396" s="128">
        <v>38000</v>
      </c>
      <c r="L396" s="128">
        <v>4000</v>
      </c>
      <c r="M396" s="128">
        <v>0</v>
      </c>
      <c r="N396" s="128">
        <v>490000</v>
      </c>
      <c r="O396" s="128">
        <v>490000</v>
      </c>
      <c r="P396" s="128">
        <v>0</v>
      </c>
      <c r="Q396" s="135">
        <v>44444.383333333331</v>
      </c>
      <c r="R396" s="11" t="s">
        <v>216</v>
      </c>
      <c r="S396" s="5" t="str">
        <f t="shared" si="6"/>
        <v>Ca sáng</v>
      </c>
    </row>
    <row r="397" spans="2:19">
      <c r="B397" s="11" t="s">
        <v>21</v>
      </c>
      <c r="C397" s="134">
        <v>44444</v>
      </c>
      <c r="D397" s="11" t="s">
        <v>1539</v>
      </c>
      <c r="E397" s="11" t="s">
        <v>906</v>
      </c>
      <c r="F397" s="11" t="s">
        <v>907</v>
      </c>
      <c r="G397" s="128">
        <v>4</v>
      </c>
      <c r="H397" s="128">
        <v>89000</v>
      </c>
      <c r="I397" s="128">
        <v>0</v>
      </c>
      <c r="J397" s="128">
        <v>89000</v>
      </c>
      <c r="K397" s="128">
        <v>0</v>
      </c>
      <c r="L397" s="128">
        <v>0</v>
      </c>
      <c r="M397" s="128">
        <v>0</v>
      </c>
      <c r="N397" s="128">
        <v>89000</v>
      </c>
      <c r="O397" s="128">
        <v>89000</v>
      </c>
      <c r="P397" s="128">
        <v>0</v>
      </c>
      <c r="Q397" s="135">
        <v>44444.383333333331</v>
      </c>
      <c r="R397" s="11" t="s">
        <v>216</v>
      </c>
      <c r="S397" s="5" t="str">
        <f t="shared" si="6"/>
        <v>Ca sáng</v>
      </c>
    </row>
    <row r="398" spans="2:19">
      <c r="B398" s="11" t="s">
        <v>21</v>
      </c>
      <c r="C398" s="134">
        <v>44444</v>
      </c>
      <c r="D398" s="11" t="s">
        <v>1540</v>
      </c>
      <c r="E398" s="11" t="s">
        <v>1541</v>
      </c>
      <c r="F398" s="11" t="s">
        <v>1542</v>
      </c>
      <c r="G398" s="128">
        <v>2</v>
      </c>
      <c r="H398" s="128">
        <v>310000</v>
      </c>
      <c r="I398" s="128">
        <v>0</v>
      </c>
      <c r="J398" s="128">
        <v>310000</v>
      </c>
      <c r="K398" s="128">
        <v>0</v>
      </c>
      <c r="L398" s="128">
        <v>0</v>
      </c>
      <c r="M398" s="128">
        <v>0</v>
      </c>
      <c r="N398" s="128">
        <v>310000</v>
      </c>
      <c r="O398" s="128">
        <v>310000</v>
      </c>
      <c r="P398" s="128">
        <v>0</v>
      </c>
      <c r="Q398" s="135">
        <v>44444.404861111114</v>
      </c>
      <c r="R398" s="11"/>
      <c r="S398" s="5" t="str">
        <f t="shared" si="6"/>
        <v>Ca sáng</v>
      </c>
    </row>
    <row r="399" spans="2:19">
      <c r="B399" s="11" t="s">
        <v>21</v>
      </c>
      <c r="C399" s="134">
        <v>44444</v>
      </c>
      <c r="D399" s="11" t="s">
        <v>1543</v>
      </c>
      <c r="E399" s="11" t="s">
        <v>1544</v>
      </c>
      <c r="F399" s="11" t="s">
        <v>1545</v>
      </c>
      <c r="G399" s="128">
        <v>1</v>
      </c>
      <c r="H399" s="128">
        <v>490000</v>
      </c>
      <c r="I399" s="128">
        <v>245000</v>
      </c>
      <c r="J399" s="128">
        <v>245000</v>
      </c>
      <c r="K399" s="128">
        <v>0</v>
      </c>
      <c r="L399" s="128">
        <v>2000</v>
      </c>
      <c r="M399" s="128">
        <v>0</v>
      </c>
      <c r="N399" s="128">
        <v>245000</v>
      </c>
      <c r="O399" s="128">
        <v>245000</v>
      </c>
      <c r="P399" s="128">
        <v>0</v>
      </c>
      <c r="Q399" s="135">
        <v>44444.404861111114</v>
      </c>
      <c r="R399" s="11" t="s">
        <v>216</v>
      </c>
      <c r="S399" s="5" t="str">
        <f t="shared" si="6"/>
        <v>Ca sáng</v>
      </c>
    </row>
    <row r="400" spans="2:19">
      <c r="B400" s="11" t="s">
        <v>21</v>
      </c>
      <c r="C400" s="134">
        <v>44444</v>
      </c>
      <c r="D400" s="11" t="s">
        <v>1546</v>
      </c>
      <c r="E400" s="11" t="s">
        <v>1547</v>
      </c>
      <c r="F400" s="11" t="s">
        <v>721</v>
      </c>
      <c r="G400" s="128">
        <v>3</v>
      </c>
      <c r="H400" s="128">
        <v>1100000</v>
      </c>
      <c r="I400" s="128">
        <v>282000</v>
      </c>
      <c r="J400" s="128">
        <v>818000</v>
      </c>
      <c r="K400" s="128">
        <v>5000</v>
      </c>
      <c r="L400" s="128">
        <v>8000</v>
      </c>
      <c r="M400" s="128">
        <v>0</v>
      </c>
      <c r="N400" s="128">
        <v>818000</v>
      </c>
      <c r="O400" s="128">
        <v>818000</v>
      </c>
      <c r="P400" s="128">
        <v>0</v>
      </c>
      <c r="Q400" s="135">
        <v>44444.40347222222</v>
      </c>
      <c r="R400" s="11" t="s">
        <v>216</v>
      </c>
      <c r="S400" s="5" t="str">
        <f t="shared" si="6"/>
        <v>Ca sáng</v>
      </c>
    </row>
    <row r="401" spans="2:19">
      <c r="B401" s="11" t="s">
        <v>21</v>
      </c>
      <c r="C401" s="134">
        <v>44444</v>
      </c>
      <c r="D401" s="11" t="s">
        <v>1548</v>
      </c>
      <c r="E401" s="11" t="s">
        <v>1549</v>
      </c>
      <c r="F401" s="11" t="s">
        <v>1550</v>
      </c>
      <c r="G401" s="128">
        <v>1</v>
      </c>
      <c r="H401" s="128">
        <v>90000</v>
      </c>
      <c r="I401" s="128">
        <v>27000</v>
      </c>
      <c r="J401" s="128">
        <v>63000</v>
      </c>
      <c r="K401" s="128">
        <v>0</v>
      </c>
      <c r="L401" s="128">
        <v>0</v>
      </c>
      <c r="M401" s="128">
        <v>0</v>
      </c>
      <c r="N401" s="128">
        <v>63000</v>
      </c>
      <c r="O401" s="128">
        <v>63000</v>
      </c>
      <c r="P401" s="128">
        <v>0</v>
      </c>
      <c r="Q401" s="135">
        <v>44444.404166666667</v>
      </c>
      <c r="R401" s="11" t="s">
        <v>216</v>
      </c>
      <c r="S401" s="5" t="str">
        <f t="shared" si="6"/>
        <v>Ca sáng</v>
      </c>
    </row>
    <row r="402" spans="2:19">
      <c r="B402" s="11" t="s">
        <v>21</v>
      </c>
      <c r="C402" s="134">
        <v>44444</v>
      </c>
      <c r="D402" s="11" t="s">
        <v>1551</v>
      </c>
      <c r="E402" s="11" t="s">
        <v>1552</v>
      </c>
      <c r="F402" s="11" t="s">
        <v>930</v>
      </c>
      <c r="G402" s="128">
        <v>1</v>
      </c>
      <c r="H402" s="128">
        <v>490000</v>
      </c>
      <c r="I402" s="128">
        <v>200000</v>
      </c>
      <c r="J402" s="128">
        <v>290000</v>
      </c>
      <c r="K402" s="128">
        <v>0</v>
      </c>
      <c r="L402" s="128">
        <v>2000</v>
      </c>
      <c r="M402" s="128">
        <v>0</v>
      </c>
      <c r="N402" s="128">
        <v>290000</v>
      </c>
      <c r="O402" s="128">
        <v>290000</v>
      </c>
      <c r="P402" s="128">
        <v>0</v>
      </c>
      <c r="Q402" s="135">
        <v>44444.404861111114</v>
      </c>
      <c r="R402" s="11" t="s">
        <v>216</v>
      </c>
      <c r="S402" s="5" t="str">
        <f t="shared" si="6"/>
        <v>Ca sáng</v>
      </c>
    </row>
    <row r="403" spans="2:19">
      <c r="B403" s="11" t="s">
        <v>21</v>
      </c>
      <c r="C403" s="134">
        <v>44444</v>
      </c>
      <c r="D403" s="11" t="s">
        <v>1553</v>
      </c>
      <c r="E403" s="11" t="s">
        <v>1554</v>
      </c>
      <c r="F403" s="11" t="s">
        <v>1555</v>
      </c>
      <c r="G403" s="128">
        <v>2</v>
      </c>
      <c r="H403" s="128">
        <v>58000</v>
      </c>
      <c r="I403" s="128">
        <v>0</v>
      </c>
      <c r="J403" s="128">
        <v>58000</v>
      </c>
      <c r="K403" s="128">
        <v>0</v>
      </c>
      <c r="L403" s="128">
        <v>0</v>
      </c>
      <c r="M403" s="128">
        <v>0</v>
      </c>
      <c r="N403" s="128">
        <v>58000</v>
      </c>
      <c r="O403" s="128">
        <v>58000</v>
      </c>
      <c r="P403" s="128">
        <v>0</v>
      </c>
      <c r="Q403" s="135">
        <v>44444.425694444442</v>
      </c>
      <c r="R403" s="11" t="s">
        <v>216</v>
      </c>
      <c r="S403" s="5" t="str">
        <f t="shared" si="6"/>
        <v>Ca sáng</v>
      </c>
    </row>
    <row r="404" spans="2:19">
      <c r="B404" s="11" t="s">
        <v>21</v>
      </c>
      <c r="C404" s="134">
        <v>44444</v>
      </c>
      <c r="D404" s="11" t="s">
        <v>1556</v>
      </c>
      <c r="E404" s="11" t="s">
        <v>1557</v>
      </c>
      <c r="F404" s="11" t="s">
        <v>1179</v>
      </c>
      <c r="G404" s="128">
        <v>2</v>
      </c>
      <c r="H404" s="128">
        <v>130000</v>
      </c>
      <c r="I404" s="128">
        <v>0</v>
      </c>
      <c r="J404" s="128">
        <v>130000</v>
      </c>
      <c r="K404" s="128">
        <v>0</v>
      </c>
      <c r="L404" s="128">
        <v>0</v>
      </c>
      <c r="M404" s="128">
        <v>0</v>
      </c>
      <c r="N404" s="128">
        <v>130000</v>
      </c>
      <c r="O404" s="128">
        <v>130000</v>
      </c>
      <c r="P404" s="128">
        <v>0</v>
      </c>
      <c r="Q404" s="135">
        <v>44444.425000000003</v>
      </c>
      <c r="R404" s="11" t="s">
        <v>216</v>
      </c>
      <c r="S404" s="5" t="str">
        <f t="shared" si="6"/>
        <v>Ca sáng</v>
      </c>
    </row>
    <row r="405" spans="2:19">
      <c r="B405" s="11" t="s">
        <v>21</v>
      </c>
      <c r="C405" s="134">
        <v>44444</v>
      </c>
      <c r="D405" s="11" t="s">
        <v>1558</v>
      </c>
      <c r="E405" s="11" t="s">
        <v>1557</v>
      </c>
      <c r="F405" s="11" t="s">
        <v>1179</v>
      </c>
      <c r="G405" s="128">
        <v>1</v>
      </c>
      <c r="H405" s="128">
        <v>590000</v>
      </c>
      <c r="I405" s="128">
        <v>191000</v>
      </c>
      <c r="J405" s="128">
        <v>399000</v>
      </c>
      <c r="K405" s="128">
        <v>0</v>
      </c>
      <c r="L405" s="128">
        <v>0</v>
      </c>
      <c r="M405" s="128">
        <v>0</v>
      </c>
      <c r="N405" s="128">
        <v>399000</v>
      </c>
      <c r="O405" s="128">
        <v>399000</v>
      </c>
      <c r="P405" s="128">
        <v>0</v>
      </c>
      <c r="Q405" s="135">
        <v>44444.425000000003</v>
      </c>
      <c r="R405" s="11" t="s">
        <v>216</v>
      </c>
      <c r="S405" s="5" t="str">
        <f t="shared" si="6"/>
        <v>Ca sáng</v>
      </c>
    </row>
    <row r="406" spans="2:19">
      <c r="B406" s="11" t="s">
        <v>21</v>
      </c>
      <c r="C406" s="134">
        <v>44444</v>
      </c>
      <c r="D406" s="11" t="s">
        <v>1559</v>
      </c>
      <c r="E406" s="11" t="s">
        <v>1560</v>
      </c>
      <c r="F406" s="11" t="s">
        <v>1561</v>
      </c>
      <c r="G406" s="128">
        <v>1</v>
      </c>
      <c r="H406" s="128">
        <v>490000</v>
      </c>
      <c r="I406" s="128">
        <v>245000</v>
      </c>
      <c r="J406" s="128">
        <v>245000</v>
      </c>
      <c r="K406" s="128">
        <v>0</v>
      </c>
      <c r="L406" s="128">
        <v>0</v>
      </c>
      <c r="M406" s="128">
        <v>0</v>
      </c>
      <c r="N406" s="128">
        <v>245000</v>
      </c>
      <c r="O406" s="128">
        <v>245000</v>
      </c>
      <c r="P406" s="128">
        <v>0</v>
      </c>
      <c r="Q406" s="135">
        <v>44444.446527777778</v>
      </c>
      <c r="R406" s="11" t="s">
        <v>216</v>
      </c>
      <c r="S406" s="5" t="str">
        <f t="shared" si="6"/>
        <v>Ca sáng</v>
      </c>
    </row>
    <row r="407" spans="2:19">
      <c r="B407" s="11" t="s">
        <v>21</v>
      </c>
      <c r="C407" s="134">
        <v>44444</v>
      </c>
      <c r="D407" s="11" t="s">
        <v>1562</v>
      </c>
      <c r="E407" s="11" t="s">
        <v>1563</v>
      </c>
      <c r="F407" s="11" t="s">
        <v>217</v>
      </c>
      <c r="G407" s="128">
        <v>4</v>
      </c>
      <c r="H407" s="128">
        <v>80000</v>
      </c>
      <c r="I407" s="128">
        <v>0</v>
      </c>
      <c r="J407" s="128">
        <v>80000</v>
      </c>
      <c r="K407" s="128">
        <v>0</v>
      </c>
      <c r="L407" s="128">
        <v>0</v>
      </c>
      <c r="M407" s="128">
        <v>0</v>
      </c>
      <c r="N407" s="128">
        <v>80000</v>
      </c>
      <c r="O407" s="128">
        <v>80000</v>
      </c>
      <c r="P407" s="128">
        <v>0</v>
      </c>
      <c r="Q407" s="135">
        <v>44444.46597222222</v>
      </c>
      <c r="R407" s="11" t="s">
        <v>216</v>
      </c>
      <c r="S407" s="5" t="str">
        <f t="shared" si="6"/>
        <v>Ca sáng</v>
      </c>
    </row>
    <row r="408" spans="2:19">
      <c r="B408" s="11" t="s">
        <v>21</v>
      </c>
      <c r="C408" s="134">
        <v>44444</v>
      </c>
      <c r="D408" s="11" t="s">
        <v>1564</v>
      </c>
      <c r="E408" s="11" t="s">
        <v>1565</v>
      </c>
      <c r="F408" s="11" t="s">
        <v>1566</v>
      </c>
      <c r="G408" s="128">
        <v>5</v>
      </c>
      <c r="H408" s="128">
        <v>949000</v>
      </c>
      <c r="I408" s="128">
        <v>346000</v>
      </c>
      <c r="J408" s="128">
        <v>603000</v>
      </c>
      <c r="K408" s="128">
        <v>3000</v>
      </c>
      <c r="L408" s="128">
        <v>6000</v>
      </c>
      <c r="M408" s="128">
        <v>0</v>
      </c>
      <c r="N408" s="128">
        <v>603000</v>
      </c>
      <c r="O408" s="128">
        <v>603000</v>
      </c>
      <c r="P408" s="128">
        <v>0</v>
      </c>
      <c r="Q408" s="135">
        <v>44444.52847222222</v>
      </c>
      <c r="R408" s="11" t="s">
        <v>216</v>
      </c>
      <c r="S408" s="5" t="str">
        <f t="shared" si="6"/>
        <v>Ca sáng</v>
      </c>
    </row>
    <row r="409" spans="2:19">
      <c r="B409" s="11" t="s">
        <v>21</v>
      </c>
      <c r="C409" s="134">
        <v>44444</v>
      </c>
      <c r="D409" s="11" t="s">
        <v>1567</v>
      </c>
      <c r="E409" s="11" t="s">
        <v>1568</v>
      </c>
      <c r="F409" s="11" t="s">
        <v>1569</v>
      </c>
      <c r="G409" s="128">
        <v>4</v>
      </c>
      <c r="H409" s="128">
        <v>1320000</v>
      </c>
      <c r="I409" s="128">
        <v>506000</v>
      </c>
      <c r="J409" s="128">
        <v>814000</v>
      </c>
      <c r="K409" s="128">
        <v>42000</v>
      </c>
      <c r="L409" s="128">
        <v>8000</v>
      </c>
      <c r="M409" s="128">
        <v>0</v>
      </c>
      <c r="N409" s="128">
        <v>814000</v>
      </c>
      <c r="O409" s="128">
        <v>814000</v>
      </c>
      <c r="P409" s="128">
        <v>0</v>
      </c>
      <c r="Q409" s="135">
        <v>44444.611805555556</v>
      </c>
      <c r="R409" s="11" t="s">
        <v>216</v>
      </c>
      <c r="S409" s="5" t="str">
        <f t="shared" si="6"/>
        <v>Ca chiều</v>
      </c>
    </row>
    <row r="410" spans="2:19">
      <c r="B410" s="11" t="s">
        <v>21</v>
      </c>
      <c r="C410" s="134">
        <v>44444</v>
      </c>
      <c r="D410" s="11" t="s">
        <v>1570</v>
      </c>
      <c r="E410" s="11" t="s">
        <v>906</v>
      </c>
      <c r="F410" s="11" t="s">
        <v>907</v>
      </c>
      <c r="G410" s="128">
        <v>3</v>
      </c>
      <c r="H410" s="128">
        <v>322000</v>
      </c>
      <c r="I410" s="128">
        <v>100000</v>
      </c>
      <c r="J410" s="128">
        <v>222000</v>
      </c>
      <c r="K410" s="128">
        <v>0</v>
      </c>
      <c r="L410" s="128">
        <v>0</v>
      </c>
      <c r="M410" s="128">
        <v>0</v>
      </c>
      <c r="N410" s="128">
        <v>222000</v>
      </c>
      <c r="O410" s="128">
        <v>222000</v>
      </c>
      <c r="P410" s="128">
        <v>0</v>
      </c>
      <c r="Q410" s="135">
        <v>44444.655555555553</v>
      </c>
      <c r="R410" s="11" t="s">
        <v>216</v>
      </c>
      <c r="S410" s="5" t="str">
        <f t="shared" si="6"/>
        <v>Ca chiều</v>
      </c>
    </row>
    <row r="411" spans="2:19">
      <c r="B411" s="11" t="s">
        <v>21</v>
      </c>
      <c r="C411" s="134">
        <v>44444</v>
      </c>
      <c r="D411" s="11" t="s">
        <v>1571</v>
      </c>
      <c r="E411" s="11" t="s">
        <v>906</v>
      </c>
      <c r="F411" s="11" t="s">
        <v>907</v>
      </c>
      <c r="G411" s="128">
        <v>2</v>
      </c>
      <c r="H411" s="128">
        <v>500000</v>
      </c>
      <c r="I411" s="128">
        <v>150000</v>
      </c>
      <c r="J411" s="128">
        <v>350000</v>
      </c>
      <c r="K411" s="128">
        <v>0</v>
      </c>
      <c r="L411" s="128">
        <v>0</v>
      </c>
      <c r="M411" s="128">
        <v>0</v>
      </c>
      <c r="N411" s="128">
        <v>350000</v>
      </c>
      <c r="O411" s="128">
        <v>350000</v>
      </c>
      <c r="P411" s="128">
        <v>0</v>
      </c>
      <c r="Q411" s="135">
        <v>44444.654166666667</v>
      </c>
      <c r="R411" s="11" t="s">
        <v>216</v>
      </c>
      <c r="S411" s="5" t="str">
        <f t="shared" si="6"/>
        <v>Ca chiều</v>
      </c>
    </row>
    <row r="412" spans="2:19">
      <c r="B412" s="11" t="s">
        <v>21</v>
      </c>
      <c r="C412" s="134">
        <v>44444</v>
      </c>
      <c r="D412" s="11" t="s">
        <v>1572</v>
      </c>
      <c r="E412" s="11" t="s">
        <v>1573</v>
      </c>
      <c r="F412" s="11" t="s">
        <v>1574</v>
      </c>
      <c r="G412" s="128">
        <v>5</v>
      </c>
      <c r="H412" s="128">
        <v>980000</v>
      </c>
      <c r="I412" s="128">
        <v>350000</v>
      </c>
      <c r="J412" s="128">
        <v>630000</v>
      </c>
      <c r="K412" s="128">
        <v>0</v>
      </c>
      <c r="L412" s="128">
        <v>0</v>
      </c>
      <c r="M412" s="128">
        <v>0</v>
      </c>
      <c r="N412" s="128">
        <v>630000</v>
      </c>
      <c r="O412" s="128">
        <v>630000</v>
      </c>
      <c r="P412" s="128">
        <v>0</v>
      </c>
      <c r="Q412" s="135">
        <v>44444.655555555553</v>
      </c>
      <c r="R412" s="11"/>
      <c r="S412" s="5" t="str">
        <f t="shared" si="6"/>
        <v>Ca chiều</v>
      </c>
    </row>
    <row r="413" spans="2:19">
      <c r="B413" s="11" t="s">
        <v>21</v>
      </c>
      <c r="C413" s="134">
        <v>44444</v>
      </c>
      <c r="D413" s="11" t="s">
        <v>1575</v>
      </c>
      <c r="E413" s="11" t="s">
        <v>1541</v>
      </c>
      <c r="F413" s="11" t="s">
        <v>1542</v>
      </c>
      <c r="G413" s="128">
        <v>1</v>
      </c>
      <c r="H413" s="128">
        <v>290000</v>
      </c>
      <c r="I413" s="128">
        <v>87000</v>
      </c>
      <c r="J413" s="128">
        <v>203000</v>
      </c>
      <c r="K413" s="128">
        <v>0</v>
      </c>
      <c r="L413" s="128">
        <v>0</v>
      </c>
      <c r="M413" s="128">
        <v>0</v>
      </c>
      <c r="N413" s="128">
        <v>203000</v>
      </c>
      <c r="O413" s="128">
        <v>203000</v>
      </c>
      <c r="P413" s="128">
        <v>0</v>
      </c>
      <c r="Q413" s="135">
        <v>44444.675000000003</v>
      </c>
      <c r="R413" s="11"/>
      <c r="S413" s="5" t="str">
        <f t="shared" si="6"/>
        <v>Ca chiều</v>
      </c>
    </row>
    <row r="414" spans="2:19">
      <c r="B414" s="11" t="s">
        <v>21</v>
      </c>
      <c r="C414" s="134">
        <v>44444</v>
      </c>
      <c r="D414" s="11" t="s">
        <v>1576</v>
      </c>
      <c r="E414" s="11" t="s">
        <v>1577</v>
      </c>
      <c r="F414" s="11" t="s">
        <v>217</v>
      </c>
      <c r="G414" s="128">
        <v>1</v>
      </c>
      <c r="H414" s="128">
        <v>450000</v>
      </c>
      <c r="I414" s="128">
        <v>225000</v>
      </c>
      <c r="J414" s="128">
        <v>225000</v>
      </c>
      <c r="K414" s="128">
        <v>0</v>
      </c>
      <c r="L414" s="128">
        <v>0</v>
      </c>
      <c r="M414" s="128">
        <v>0</v>
      </c>
      <c r="N414" s="128">
        <v>225000</v>
      </c>
      <c r="O414" s="128">
        <v>225000</v>
      </c>
      <c r="P414" s="128">
        <v>0</v>
      </c>
      <c r="Q414" s="135">
        <v>44444.697916666664</v>
      </c>
      <c r="R414" s="11"/>
      <c r="S414" s="5" t="str">
        <f t="shared" si="6"/>
        <v>Ca chiều</v>
      </c>
    </row>
    <row r="415" spans="2:19">
      <c r="B415" s="11" t="s">
        <v>21</v>
      </c>
      <c r="C415" s="134">
        <v>44444</v>
      </c>
      <c r="D415" s="11" t="s">
        <v>1578</v>
      </c>
      <c r="E415" s="11" t="s">
        <v>1579</v>
      </c>
      <c r="F415" s="11" t="s">
        <v>1580</v>
      </c>
      <c r="G415" s="128">
        <v>3</v>
      </c>
      <c r="H415" s="128">
        <v>339000</v>
      </c>
      <c r="I415" s="128">
        <v>69000</v>
      </c>
      <c r="J415" s="128">
        <v>270000</v>
      </c>
      <c r="K415" s="128">
        <v>0</v>
      </c>
      <c r="L415" s="128">
        <v>0</v>
      </c>
      <c r="M415" s="128">
        <v>0</v>
      </c>
      <c r="N415" s="128">
        <v>270000</v>
      </c>
      <c r="O415" s="128">
        <v>270000</v>
      </c>
      <c r="P415" s="128">
        <v>0</v>
      </c>
      <c r="Q415" s="135">
        <v>44444.695833333331</v>
      </c>
      <c r="R415" s="11" t="s">
        <v>216</v>
      </c>
      <c r="S415" s="5" t="str">
        <f t="shared" si="6"/>
        <v>Ca chiều</v>
      </c>
    </row>
    <row r="416" spans="2:19">
      <c r="B416" s="11" t="s">
        <v>21</v>
      </c>
      <c r="C416" s="134">
        <v>44444</v>
      </c>
      <c r="D416" s="11" t="s">
        <v>1581</v>
      </c>
      <c r="E416" s="11" t="s">
        <v>1582</v>
      </c>
      <c r="F416" s="11" t="s">
        <v>1583</v>
      </c>
      <c r="G416" s="128">
        <v>1</v>
      </c>
      <c r="H416" s="128">
        <v>199000</v>
      </c>
      <c r="I416" s="128">
        <v>0</v>
      </c>
      <c r="J416" s="128">
        <v>199000</v>
      </c>
      <c r="K416" s="128">
        <v>0</v>
      </c>
      <c r="L416" s="128">
        <v>0</v>
      </c>
      <c r="M416" s="128">
        <v>0</v>
      </c>
      <c r="N416" s="128">
        <v>199000</v>
      </c>
      <c r="O416" s="128">
        <v>199000</v>
      </c>
      <c r="P416" s="128">
        <v>0</v>
      </c>
      <c r="Q416" s="135">
        <v>44444.696527777778</v>
      </c>
      <c r="R416" s="11" t="s">
        <v>216</v>
      </c>
      <c r="S416" s="5" t="str">
        <f t="shared" si="6"/>
        <v>Ca chiều</v>
      </c>
    </row>
    <row r="417" spans="2:19">
      <c r="B417" s="11" t="s">
        <v>21</v>
      </c>
      <c r="C417" s="134">
        <v>44444</v>
      </c>
      <c r="D417" s="11" t="s">
        <v>1584</v>
      </c>
      <c r="E417" s="11" t="s">
        <v>1585</v>
      </c>
      <c r="F417" s="11" t="s">
        <v>1175</v>
      </c>
      <c r="G417" s="128">
        <v>2</v>
      </c>
      <c r="H417" s="128">
        <v>58000</v>
      </c>
      <c r="I417" s="128">
        <v>0</v>
      </c>
      <c r="J417" s="128">
        <v>58000</v>
      </c>
      <c r="K417" s="128">
        <v>0</v>
      </c>
      <c r="L417" s="128">
        <v>0</v>
      </c>
      <c r="M417" s="128">
        <v>0</v>
      </c>
      <c r="N417" s="128">
        <v>58000</v>
      </c>
      <c r="O417" s="128">
        <v>58000</v>
      </c>
      <c r="P417" s="128">
        <v>0</v>
      </c>
      <c r="Q417" s="135">
        <v>44444.716666666667</v>
      </c>
      <c r="R417" s="11"/>
      <c r="S417" s="5" t="str">
        <f t="shared" si="6"/>
        <v>Ca chiều</v>
      </c>
    </row>
    <row r="418" spans="2:19">
      <c r="B418" s="11" t="s">
        <v>21</v>
      </c>
      <c r="C418" s="134">
        <v>44444</v>
      </c>
      <c r="D418" s="11" t="s">
        <v>1586</v>
      </c>
      <c r="E418" s="11" t="s">
        <v>1587</v>
      </c>
      <c r="F418" s="11" t="s">
        <v>1588</v>
      </c>
      <c r="G418" s="128">
        <v>2</v>
      </c>
      <c r="H418" s="128">
        <v>519000</v>
      </c>
      <c r="I418" s="128">
        <v>91000</v>
      </c>
      <c r="J418" s="128">
        <v>428000</v>
      </c>
      <c r="K418" s="128">
        <v>0</v>
      </c>
      <c r="L418" s="128">
        <v>0</v>
      </c>
      <c r="M418" s="128">
        <v>0</v>
      </c>
      <c r="N418" s="128">
        <v>428000</v>
      </c>
      <c r="O418" s="128">
        <v>428000</v>
      </c>
      <c r="P418" s="128">
        <v>0</v>
      </c>
      <c r="Q418" s="135">
        <v>44444.716666666667</v>
      </c>
      <c r="R418" s="11"/>
      <c r="S418" s="5" t="str">
        <f t="shared" si="6"/>
        <v>Ca chiều</v>
      </c>
    </row>
    <row r="419" spans="2:19">
      <c r="B419" s="11" t="s">
        <v>21</v>
      </c>
      <c r="C419" s="134">
        <v>44444</v>
      </c>
      <c r="D419" s="11" t="s">
        <v>1589</v>
      </c>
      <c r="E419" s="11" t="s">
        <v>304</v>
      </c>
      <c r="F419" s="11" t="s">
        <v>305</v>
      </c>
      <c r="G419" s="128">
        <v>4</v>
      </c>
      <c r="H419" s="128">
        <v>480000</v>
      </c>
      <c r="I419" s="128">
        <v>62000</v>
      </c>
      <c r="J419" s="128">
        <v>418000</v>
      </c>
      <c r="K419" s="128">
        <v>0</v>
      </c>
      <c r="L419" s="128">
        <v>0</v>
      </c>
      <c r="M419" s="128">
        <v>0</v>
      </c>
      <c r="N419" s="128">
        <v>418000</v>
      </c>
      <c r="O419" s="128">
        <v>418000</v>
      </c>
      <c r="P419" s="128">
        <v>0</v>
      </c>
      <c r="Q419" s="135">
        <v>44444.718055555553</v>
      </c>
      <c r="R419" s="11" t="s">
        <v>216</v>
      </c>
      <c r="S419" s="5" t="str">
        <f t="shared" si="6"/>
        <v>Ca chiều</v>
      </c>
    </row>
    <row r="420" spans="2:19">
      <c r="B420" s="11" t="s">
        <v>21</v>
      </c>
      <c r="C420" s="134">
        <v>44444</v>
      </c>
      <c r="D420" s="11" t="s">
        <v>1590</v>
      </c>
      <c r="E420" s="11" t="s">
        <v>1536</v>
      </c>
      <c r="F420" s="11" t="s">
        <v>1175</v>
      </c>
      <c r="G420" s="128">
        <v>2</v>
      </c>
      <c r="H420" s="128">
        <v>450000</v>
      </c>
      <c r="I420" s="128">
        <v>101000</v>
      </c>
      <c r="J420" s="128">
        <v>349000</v>
      </c>
      <c r="K420" s="128">
        <v>0</v>
      </c>
      <c r="L420" s="128">
        <v>0</v>
      </c>
      <c r="M420" s="128">
        <v>0</v>
      </c>
      <c r="N420" s="128">
        <v>349000</v>
      </c>
      <c r="O420" s="128">
        <v>349000</v>
      </c>
      <c r="P420" s="128">
        <v>0</v>
      </c>
      <c r="Q420" s="135">
        <v>44444.719444444447</v>
      </c>
      <c r="R420" s="11"/>
      <c r="S420" s="5" t="str">
        <f t="shared" si="6"/>
        <v>Ca chiều</v>
      </c>
    </row>
    <row r="421" spans="2:19">
      <c r="B421" s="11" t="s">
        <v>21</v>
      </c>
      <c r="C421" s="134">
        <v>44444</v>
      </c>
      <c r="D421" s="11" t="s">
        <v>1591</v>
      </c>
      <c r="E421" s="11" t="s">
        <v>1078</v>
      </c>
      <c r="F421" s="11" t="s">
        <v>1079</v>
      </c>
      <c r="G421" s="128">
        <v>7</v>
      </c>
      <c r="H421" s="128">
        <v>2015000</v>
      </c>
      <c r="I421" s="128">
        <v>970000</v>
      </c>
      <c r="J421" s="128">
        <v>1045000</v>
      </c>
      <c r="K421" s="128">
        <v>12000</v>
      </c>
      <c r="L421" s="128">
        <v>10000</v>
      </c>
      <c r="M421" s="128">
        <v>0</v>
      </c>
      <c r="N421" s="128">
        <v>1045000</v>
      </c>
      <c r="O421" s="128">
        <v>1045000</v>
      </c>
      <c r="P421" s="128">
        <v>0</v>
      </c>
      <c r="Q421" s="135">
        <v>44444.737500000003</v>
      </c>
      <c r="R421" s="11" t="s">
        <v>216</v>
      </c>
      <c r="S421" s="5" t="str">
        <f t="shared" si="6"/>
        <v>Ca chiều</v>
      </c>
    </row>
    <row r="422" spans="2:19">
      <c r="B422" s="11" t="s">
        <v>21</v>
      </c>
      <c r="C422" s="134">
        <v>44444</v>
      </c>
      <c r="D422" s="11" t="s">
        <v>1592</v>
      </c>
      <c r="E422" s="11" t="s">
        <v>1593</v>
      </c>
      <c r="F422" s="11" t="s">
        <v>930</v>
      </c>
      <c r="G422" s="128">
        <v>3</v>
      </c>
      <c r="H422" s="128">
        <v>1620000</v>
      </c>
      <c r="I422" s="128">
        <v>600000</v>
      </c>
      <c r="J422" s="128">
        <v>1020000</v>
      </c>
      <c r="K422" s="128">
        <v>24000</v>
      </c>
      <c r="L422" s="128">
        <v>10000</v>
      </c>
      <c r="M422" s="128">
        <v>0</v>
      </c>
      <c r="N422" s="128">
        <v>1020000</v>
      </c>
      <c r="O422" s="128">
        <v>1020000</v>
      </c>
      <c r="P422" s="128">
        <v>0</v>
      </c>
      <c r="Q422" s="135">
        <v>44444.737500000003</v>
      </c>
      <c r="R422" s="11" t="s">
        <v>216</v>
      </c>
      <c r="S422" s="5" t="str">
        <f t="shared" si="6"/>
        <v>Ca chiều</v>
      </c>
    </row>
    <row r="423" spans="2:19">
      <c r="B423" s="11" t="s">
        <v>21</v>
      </c>
      <c r="C423" s="134">
        <v>44444</v>
      </c>
      <c r="D423" s="11" t="s">
        <v>1594</v>
      </c>
      <c r="E423" s="11" t="s">
        <v>1595</v>
      </c>
      <c r="F423" s="11" t="s">
        <v>1305</v>
      </c>
      <c r="G423" s="128">
        <v>2</v>
      </c>
      <c r="H423" s="128">
        <v>270000</v>
      </c>
      <c r="I423" s="128">
        <v>62000</v>
      </c>
      <c r="J423" s="128">
        <v>208000</v>
      </c>
      <c r="K423" s="128">
        <v>0</v>
      </c>
      <c r="L423" s="128">
        <v>0</v>
      </c>
      <c r="M423" s="128">
        <v>0</v>
      </c>
      <c r="N423" s="128">
        <v>208000</v>
      </c>
      <c r="O423" s="128">
        <v>208000</v>
      </c>
      <c r="P423" s="128">
        <v>0</v>
      </c>
      <c r="Q423" s="135">
        <v>44444.737500000003</v>
      </c>
      <c r="R423" s="11" t="s">
        <v>216</v>
      </c>
      <c r="S423" s="5" t="str">
        <f t="shared" si="6"/>
        <v>Ca chiều</v>
      </c>
    </row>
    <row r="424" spans="2:19">
      <c r="B424" s="11" t="s">
        <v>21</v>
      </c>
      <c r="C424" s="134">
        <v>44444</v>
      </c>
      <c r="D424" s="11" t="s">
        <v>1596</v>
      </c>
      <c r="E424" s="11" t="s">
        <v>401</v>
      </c>
      <c r="F424" s="11" t="s">
        <v>402</v>
      </c>
      <c r="G424" s="128">
        <v>9</v>
      </c>
      <c r="H424" s="128">
        <v>1692000</v>
      </c>
      <c r="I424" s="128">
        <v>672000</v>
      </c>
      <c r="J424" s="128">
        <v>1020000</v>
      </c>
      <c r="K424" s="128">
        <v>2000</v>
      </c>
      <c r="L424" s="128">
        <v>10000</v>
      </c>
      <c r="M424" s="128">
        <v>0</v>
      </c>
      <c r="N424" s="128">
        <v>1020000</v>
      </c>
      <c r="O424" s="128">
        <v>1020000</v>
      </c>
      <c r="P424" s="128">
        <v>0</v>
      </c>
      <c r="Q424" s="135">
        <v>44444.738194444442</v>
      </c>
      <c r="R424" s="11" t="s">
        <v>216</v>
      </c>
      <c r="S424" s="5" t="str">
        <f t="shared" si="6"/>
        <v>Ca chiều</v>
      </c>
    </row>
    <row r="425" spans="2:19">
      <c r="B425" s="11" t="s">
        <v>21</v>
      </c>
      <c r="C425" s="134">
        <v>44444</v>
      </c>
      <c r="D425" s="11" t="s">
        <v>1597</v>
      </c>
      <c r="E425" s="11" t="s">
        <v>1533</v>
      </c>
      <c r="F425" s="11" t="s">
        <v>1534</v>
      </c>
      <c r="G425" s="128">
        <v>1</v>
      </c>
      <c r="H425" s="128">
        <v>490000</v>
      </c>
      <c r="I425" s="128">
        <v>245000</v>
      </c>
      <c r="J425" s="128">
        <v>245000</v>
      </c>
      <c r="K425" s="128">
        <v>0</v>
      </c>
      <c r="L425" s="128">
        <v>0</v>
      </c>
      <c r="M425" s="128">
        <v>0</v>
      </c>
      <c r="N425" s="128">
        <v>100000</v>
      </c>
      <c r="O425" s="128">
        <v>100000</v>
      </c>
      <c r="P425" s="128">
        <v>0</v>
      </c>
      <c r="Q425" s="135">
        <v>44444.740277777775</v>
      </c>
      <c r="R425" s="11"/>
      <c r="S425" s="5" t="str">
        <f t="shared" si="6"/>
        <v>Ca chiều</v>
      </c>
    </row>
    <row r="426" spans="2:19">
      <c r="B426" s="11" t="s">
        <v>21</v>
      </c>
      <c r="C426" s="134">
        <v>44444</v>
      </c>
      <c r="D426" s="11" t="s">
        <v>1598</v>
      </c>
      <c r="E426" s="11" t="s">
        <v>426</v>
      </c>
      <c r="F426" s="11" t="s">
        <v>427</v>
      </c>
      <c r="G426" s="128">
        <v>2</v>
      </c>
      <c r="H426" s="128">
        <v>132000</v>
      </c>
      <c r="I426" s="128">
        <v>62000</v>
      </c>
      <c r="J426" s="128">
        <v>70000</v>
      </c>
      <c r="K426" s="128">
        <v>0</v>
      </c>
      <c r="L426" s="128">
        <v>0</v>
      </c>
      <c r="M426" s="128">
        <v>0</v>
      </c>
      <c r="N426" s="128">
        <v>70000</v>
      </c>
      <c r="O426" s="128">
        <v>70000</v>
      </c>
      <c r="P426" s="128">
        <v>0</v>
      </c>
      <c r="Q426" s="135">
        <v>44444.739583333336</v>
      </c>
      <c r="R426" s="11"/>
      <c r="S426" s="5" t="str">
        <f t="shared" si="6"/>
        <v>Ca chiều</v>
      </c>
    </row>
    <row r="427" spans="2:19">
      <c r="B427" s="11" t="s">
        <v>21</v>
      </c>
      <c r="C427" s="134">
        <v>44444</v>
      </c>
      <c r="D427" s="11" t="s">
        <v>1599</v>
      </c>
      <c r="E427" s="11" t="s">
        <v>405</v>
      </c>
      <c r="F427" s="11" t="s">
        <v>406</v>
      </c>
      <c r="G427" s="128">
        <v>3</v>
      </c>
      <c r="H427" s="128">
        <v>400000</v>
      </c>
      <c r="I427" s="128">
        <v>0</v>
      </c>
      <c r="J427" s="128">
        <v>400000</v>
      </c>
      <c r="K427" s="128">
        <v>0</v>
      </c>
      <c r="L427" s="128">
        <v>0</v>
      </c>
      <c r="M427" s="128">
        <v>0</v>
      </c>
      <c r="N427" s="128">
        <v>400000</v>
      </c>
      <c r="O427" s="128">
        <v>400000</v>
      </c>
      <c r="P427" s="128">
        <v>0</v>
      </c>
      <c r="Q427" s="135">
        <v>44444.758333333331</v>
      </c>
      <c r="R427" s="11" t="s">
        <v>216</v>
      </c>
      <c r="S427" s="5" t="str">
        <f t="shared" si="6"/>
        <v>Ca chiều</v>
      </c>
    </row>
    <row r="428" spans="2:19">
      <c r="B428" s="11" t="s">
        <v>21</v>
      </c>
      <c r="C428" s="134">
        <v>44444</v>
      </c>
      <c r="D428" s="11" t="s">
        <v>1600</v>
      </c>
      <c r="E428" s="11" t="s">
        <v>1601</v>
      </c>
      <c r="F428" s="11" t="s">
        <v>1602</v>
      </c>
      <c r="G428" s="128">
        <v>3</v>
      </c>
      <c r="H428" s="128">
        <v>855000</v>
      </c>
      <c r="I428" s="128">
        <v>204000</v>
      </c>
      <c r="J428" s="128">
        <v>651000</v>
      </c>
      <c r="K428" s="128">
        <v>0</v>
      </c>
      <c r="L428" s="128">
        <v>0</v>
      </c>
      <c r="M428" s="128">
        <v>0</v>
      </c>
      <c r="N428" s="128">
        <v>651000</v>
      </c>
      <c r="O428" s="128">
        <v>651000</v>
      </c>
      <c r="P428" s="128">
        <v>0</v>
      </c>
      <c r="Q428" s="135">
        <v>44444.757638888892</v>
      </c>
      <c r="R428" s="11" t="s">
        <v>216</v>
      </c>
      <c r="S428" s="5" t="str">
        <f t="shared" si="6"/>
        <v>Ca chiều</v>
      </c>
    </row>
    <row r="429" spans="2:19">
      <c r="B429" s="11" t="s">
        <v>21</v>
      </c>
      <c r="C429" s="134">
        <v>44444</v>
      </c>
      <c r="D429" s="11" t="s">
        <v>1603</v>
      </c>
      <c r="E429" s="11" t="s">
        <v>1604</v>
      </c>
      <c r="F429" s="11" t="s">
        <v>1605</v>
      </c>
      <c r="G429" s="128">
        <v>5</v>
      </c>
      <c r="H429" s="128">
        <v>784000</v>
      </c>
      <c r="I429" s="128">
        <v>304000</v>
      </c>
      <c r="J429" s="128">
        <v>480000</v>
      </c>
      <c r="K429" s="128">
        <v>10000</v>
      </c>
      <c r="L429" s="128">
        <v>4000</v>
      </c>
      <c r="M429" s="128">
        <v>0</v>
      </c>
      <c r="N429" s="128">
        <v>480000</v>
      </c>
      <c r="O429" s="128">
        <v>480000</v>
      </c>
      <c r="P429" s="128">
        <v>0</v>
      </c>
      <c r="Q429" s="135">
        <v>44444.759027777778</v>
      </c>
      <c r="R429" s="11" t="s">
        <v>216</v>
      </c>
      <c r="S429" s="5" t="str">
        <f t="shared" si="6"/>
        <v>Ca chiều</v>
      </c>
    </row>
    <row r="430" spans="2:19">
      <c r="B430" s="11" t="s">
        <v>21</v>
      </c>
      <c r="C430" s="134">
        <v>44444</v>
      </c>
      <c r="D430" s="11" t="s">
        <v>1606</v>
      </c>
      <c r="E430" s="11" t="s">
        <v>1607</v>
      </c>
      <c r="F430" s="11" t="s">
        <v>1608</v>
      </c>
      <c r="G430" s="128">
        <v>2</v>
      </c>
      <c r="H430" s="128">
        <v>320000</v>
      </c>
      <c r="I430" s="128">
        <v>70000</v>
      </c>
      <c r="J430" s="128">
        <v>250000</v>
      </c>
      <c r="K430" s="128">
        <v>3000</v>
      </c>
      <c r="L430" s="128">
        <v>2000</v>
      </c>
      <c r="M430" s="128">
        <v>0</v>
      </c>
      <c r="N430" s="128">
        <v>250000</v>
      </c>
      <c r="O430" s="128">
        <v>250000</v>
      </c>
      <c r="P430" s="128">
        <v>0</v>
      </c>
      <c r="Q430" s="135">
        <v>44444.759722222225</v>
      </c>
      <c r="R430" s="11" t="s">
        <v>216</v>
      </c>
      <c r="S430" s="5" t="str">
        <f t="shared" si="6"/>
        <v>Ca chiều</v>
      </c>
    </row>
    <row r="431" spans="2:19">
      <c r="B431" s="11" t="s">
        <v>21</v>
      </c>
      <c r="C431" s="134">
        <v>44444</v>
      </c>
      <c r="D431" s="11" t="s">
        <v>1609</v>
      </c>
      <c r="E431" s="11" t="s">
        <v>293</v>
      </c>
      <c r="F431" s="11" t="s">
        <v>294</v>
      </c>
      <c r="G431" s="128">
        <v>1</v>
      </c>
      <c r="H431" s="128">
        <v>150000</v>
      </c>
      <c r="I431" s="128">
        <v>30000</v>
      </c>
      <c r="J431" s="128">
        <v>120000</v>
      </c>
      <c r="K431" s="128">
        <v>0</v>
      </c>
      <c r="L431" s="128">
        <v>0</v>
      </c>
      <c r="M431" s="128">
        <v>0</v>
      </c>
      <c r="N431" s="128">
        <v>120000</v>
      </c>
      <c r="O431" s="128">
        <v>120000</v>
      </c>
      <c r="P431" s="128">
        <v>0</v>
      </c>
      <c r="Q431" s="135">
        <v>44444.757638888892</v>
      </c>
      <c r="R431" s="11" t="s">
        <v>216</v>
      </c>
      <c r="S431" s="5" t="str">
        <f t="shared" si="6"/>
        <v>Ca chiều</v>
      </c>
    </row>
    <row r="432" spans="2:19">
      <c r="B432" s="11" t="s">
        <v>21</v>
      </c>
      <c r="C432" s="134">
        <v>44444</v>
      </c>
      <c r="D432" s="11" t="s">
        <v>1610</v>
      </c>
      <c r="E432" s="11" t="s">
        <v>360</v>
      </c>
      <c r="F432" s="11" t="s">
        <v>361</v>
      </c>
      <c r="G432" s="128">
        <v>7</v>
      </c>
      <c r="H432" s="128">
        <v>1119000</v>
      </c>
      <c r="I432" s="128">
        <v>275000</v>
      </c>
      <c r="J432" s="128">
        <v>844000</v>
      </c>
      <c r="K432" s="128">
        <v>0</v>
      </c>
      <c r="L432" s="128">
        <v>8000</v>
      </c>
      <c r="M432" s="128">
        <v>0</v>
      </c>
      <c r="N432" s="128">
        <v>844000</v>
      </c>
      <c r="O432" s="128">
        <v>844000</v>
      </c>
      <c r="P432" s="128">
        <v>0</v>
      </c>
      <c r="Q432" s="135">
        <v>44444.759027777778</v>
      </c>
      <c r="R432" s="11" t="s">
        <v>216</v>
      </c>
      <c r="S432" s="5" t="str">
        <f t="shared" si="6"/>
        <v>Ca chiều</v>
      </c>
    </row>
    <row r="433" spans="2:19">
      <c r="B433" s="11" t="s">
        <v>21</v>
      </c>
      <c r="C433" s="134">
        <v>44444</v>
      </c>
      <c r="D433" s="11" t="s">
        <v>1611</v>
      </c>
      <c r="E433" s="11" t="s">
        <v>1612</v>
      </c>
      <c r="F433" s="11" t="s">
        <v>1613</v>
      </c>
      <c r="G433" s="128">
        <v>3</v>
      </c>
      <c r="H433" s="128">
        <v>1090000</v>
      </c>
      <c r="I433" s="128">
        <v>341000</v>
      </c>
      <c r="J433" s="128">
        <v>749000</v>
      </c>
      <c r="K433" s="128">
        <v>0</v>
      </c>
      <c r="L433" s="128">
        <v>0</v>
      </c>
      <c r="M433" s="128">
        <v>0</v>
      </c>
      <c r="N433" s="128">
        <v>749000</v>
      </c>
      <c r="O433" s="128">
        <v>749000</v>
      </c>
      <c r="P433" s="128">
        <v>0</v>
      </c>
      <c r="Q433" s="135">
        <v>44444.759027777778</v>
      </c>
      <c r="R433" s="11"/>
      <c r="S433" s="5" t="str">
        <f t="shared" si="6"/>
        <v>Ca chiều</v>
      </c>
    </row>
    <row r="434" spans="2:19">
      <c r="B434" s="11" t="s">
        <v>21</v>
      </c>
      <c r="C434" s="134">
        <v>44444</v>
      </c>
      <c r="D434" s="11" t="s">
        <v>1614</v>
      </c>
      <c r="E434" s="11" t="s">
        <v>1615</v>
      </c>
      <c r="F434" s="11" t="s">
        <v>1616</v>
      </c>
      <c r="G434" s="128">
        <v>4</v>
      </c>
      <c r="H434" s="128">
        <v>880000</v>
      </c>
      <c r="I434" s="128">
        <v>264000</v>
      </c>
      <c r="J434" s="128">
        <v>616000</v>
      </c>
      <c r="K434" s="128">
        <v>0</v>
      </c>
      <c r="L434" s="128">
        <v>0</v>
      </c>
      <c r="M434" s="128">
        <v>0</v>
      </c>
      <c r="N434" s="128">
        <v>616000</v>
      </c>
      <c r="O434" s="128">
        <v>616000</v>
      </c>
      <c r="P434" s="128">
        <v>0</v>
      </c>
      <c r="Q434" s="135">
        <v>44444.759722222225</v>
      </c>
      <c r="R434" s="11"/>
      <c r="S434" s="5" t="str">
        <f t="shared" si="6"/>
        <v>Ca chiều</v>
      </c>
    </row>
    <row r="435" spans="2:19">
      <c r="B435" s="11" t="s">
        <v>21</v>
      </c>
      <c r="C435" s="134">
        <v>44444</v>
      </c>
      <c r="D435" s="11" t="s">
        <v>1617</v>
      </c>
      <c r="E435" s="11" t="s">
        <v>1618</v>
      </c>
      <c r="F435" s="11" t="s">
        <v>1619</v>
      </c>
      <c r="G435" s="128">
        <v>2</v>
      </c>
      <c r="H435" s="128">
        <v>114000</v>
      </c>
      <c r="I435" s="128">
        <v>27000</v>
      </c>
      <c r="J435" s="128">
        <v>87000</v>
      </c>
      <c r="K435" s="128">
        <v>0</v>
      </c>
      <c r="L435" s="128">
        <v>0</v>
      </c>
      <c r="M435" s="128">
        <v>0</v>
      </c>
      <c r="N435" s="128">
        <v>87000</v>
      </c>
      <c r="O435" s="128">
        <v>87000</v>
      </c>
      <c r="P435" s="128">
        <v>0</v>
      </c>
      <c r="Q435" s="135">
        <v>44444.779861111114</v>
      </c>
      <c r="R435" s="11" t="s">
        <v>216</v>
      </c>
      <c r="S435" s="5" t="str">
        <f t="shared" si="6"/>
        <v>Ca chiều</v>
      </c>
    </row>
    <row r="436" spans="2:19">
      <c r="B436" s="11" t="s">
        <v>21</v>
      </c>
      <c r="C436" s="134">
        <v>44444</v>
      </c>
      <c r="D436" s="11" t="s">
        <v>1620</v>
      </c>
      <c r="E436" s="11" t="s">
        <v>1621</v>
      </c>
      <c r="F436" s="11" t="s">
        <v>1622</v>
      </c>
      <c r="G436" s="128">
        <v>3</v>
      </c>
      <c r="H436" s="128">
        <v>570000</v>
      </c>
      <c r="I436" s="128">
        <v>250000</v>
      </c>
      <c r="J436" s="128">
        <v>320000</v>
      </c>
      <c r="K436" s="128">
        <v>0</v>
      </c>
      <c r="L436" s="128">
        <v>0</v>
      </c>
      <c r="M436" s="128">
        <v>0</v>
      </c>
      <c r="N436" s="128">
        <v>320000</v>
      </c>
      <c r="O436" s="128">
        <v>320000</v>
      </c>
      <c r="P436" s="128">
        <v>0</v>
      </c>
      <c r="Q436" s="135">
        <v>44444.77847222222</v>
      </c>
      <c r="R436" s="11" t="s">
        <v>216</v>
      </c>
      <c r="S436" s="5" t="str">
        <f t="shared" si="6"/>
        <v>Ca chiều</v>
      </c>
    </row>
    <row r="437" spans="2:19">
      <c r="B437" s="11" t="s">
        <v>21</v>
      </c>
      <c r="C437" s="134">
        <v>44444</v>
      </c>
      <c r="D437" s="11" t="s">
        <v>1623</v>
      </c>
      <c r="E437" s="11" t="s">
        <v>1624</v>
      </c>
      <c r="F437" s="11" t="s">
        <v>1625</v>
      </c>
      <c r="G437" s="128">
        <v>1</v>
      </c>
      <c r="H437" s="128">
        <v>250000</v>
      </c>
      <c r="I437" s="128">
        <v>125000</v>
      </c>
      <c r="J437" s="128">
        <v>125000</v>
      </c>
      <c r="K437" s="128">
        <v>0</v>
      </c>
      <c r="L437" s="128">
        <v>0</v>
      </c>
      <c r="M437" s="128">
        <v>0</v>
      </c>
      <c r="N437" s="128">
        <v>125000</v>
      </c>
      <c r="O437" s="128">
        <v>125000</v>
      </c>
      <c r="P437" s="128">
        <v>0</v>
      </c>
      <c r="Q437" s="135">
        <v>44444.779861111114</v>
      </c>
      <c r="R437" s="11"/>
      <c r="S437" s="5" t="str">
        <f t="shared" si="6"/>
        <v>Ca chiều</v>
      </c>
    </row>
    <row r="438" spans="2:19">
      <c r="B438" s="11" t="s">
        <v>21</v>
      </c>
      <c r="C438" s="134">
        <v>44444</v>
      </c>
      <c r="D438" s="11" t="s">
        <v>1626</v>
      </c>
      <c r="E438" s="11" t="s">
        <v>1627</v>
      </c>
      <c r="F438" s="11" t="s">
        <v>1628</v>
      </c>
      <c r="G438" s="128">
        <v>4</v>
      </c>
      <c r="H438" s="128">
        <v>83000</v>
      </c>
      <c r="I438" s="128">
        <v>0</v>
      </c>
      <c r="J438" s="128">
        <v>83000</v>
      </c>
      <c r="K438" s="128">
        <v>0</v>
      </c>
      <c r="L438" s="128">
        <v>0</v>
      </c>
      <c r="M438" s="128">
        <v>0</v>
      </c>
      <c r="N438" s="128">
        <v>83000</v>
      </c>
      <c r="O438" s="128">
        <v>83000</v>
      </c>
      <c r="P438" s="128">
        <v>0</v>
      </c>
      <c r="Q438" s="135">
        <v>44444.780555555553</v>
      </c>
      <c r="R438" s="11" t="s">
        <v>216</v>
      </c>
      <c r="S438" s="5" t="str">
        <f t="shared" si="6"/>
        <v>Ca chiều</v>
      </c>
    </row>
    <row r="439" spans="2:19">
      <c r="B439" s="11" t="s">
        <v>21</v>
      </c>
      <c r="C439" s="134">
        <v>44444</v>
      </c>
      <c r="D439" s="11" t="s">
        <v>1629</v>
      </c>
      <c r="E439" s="11" t="s">
        <v>1630</v>
      </c>
      <c r="F439" s="11" t="s">
        <v>1631</v>
      </c>
      <c r="G439" s="128">
        <v>1</v>
      </c>
      <c r="H439" s="128">
        <v>195000</v>
      </c>
      <c r="I439" s="128">
        <v>0</v>
      </c>
      <c r="J439" s="128">
        <v>195000</v>
      </c>
      <c r="K439" s="128">
        <v>0</v>
      </c>
      <c r="L439" s="128">
        <v>0</v>
      </c>
      <c r="M439" s="128">
        <v>0</v>
      </c>
      <c r="N439" s="128">
        <v>195000</v>
      </c>
      <c r="O439" s="128">
        <v>195000</v>
      </c>
      <c r="P439" s="128">
        <v>0</v>
      </c>
      <c r="Q439" s="135">
        <v>44444.779166666667</v>
      </c>
      <c r="R439" s="11" t="s">
        <v>216</v>
      </c>
      <c r="S439" s="5" t="str">
        <f t="shared" si="6"/>
        <v>Ca chiều</v>
      </c>
    </row>
    <row r="440" spans="2:19">
      <c r="B440" s="11" t="s">
        <v>21</v>
      </c>
      <c r="C440" s="134">
        <v>44444</v>
      </c>
      <c r="D440" s="11" t="s">
        <v>1632</v>
      </c>
      <c r="E440" s="11" t="s">
        <v>1633</v>
      </c>
      <c r="F440" s="11" t="s">
        <v>1634</v>
      </c>
      <c r="G440" s="128">
        <v>5</v>
      </c>
      <c r="H440" s="128">
        <v>707000</v>
      </c>
      <c r="I440" s="128">
        <v>290000</v>
      </c>
      <c r="J440" s="128">
        <v>417000</v>
      </c>
      <c r="K440" s="128">
        <v>0</v>
      </c>
      <c r="L440" s="128">
        <v>0</v>
      </c>
      <c r="M440" s="128">
        <v>0</v>
      </c>
      <c r="N440" s="128">
        <v>417000</v>
      </c>
      <c r="O440" s="128">
        <v>417000</v>
      </c>
      <c r="P440" s="128">
        <v>0</v>
      </c>
      <c r="Q440" s="135">
        <v>44444.820138888892</v>
      </c>
      <c r="R440" s="11"/>
      <c r="S440" s="5" t="str">
        <f t="shared" si="6"/>
        <v>Ca chiều</v>
      </c>
    </row>
    <row r="441" spans="2:19">
      <c r="B441" s="11" t="s">
        <v>21</v>
      </c>
      <c r="C441" s="134">
        <v>44444</v>
      </c>
      <c r="D441" s="11" t="s">
        <v>1635</v>
      </c>
      <c r="E441" s="11" t="s">
        <v>1636</v>
      </c>
      <c r="F441" s="11" t="s">
        <v>1637</v>
      </c>
      <c r="G441" s="128">
        <v>1</v>
      </c>
      <c r="H441" s="128">
        <v>90000</v>
      </c>
      <c r="I441" s="128">
        <v>0</v>
      </c>
      <c r="J441" s="128">
        <v>90000</v>
      </c>
      <c r="K441" s="128">
        <v>0</v>
      </c>
      <c r="L441" s="128">
        <v>0</v>
      </c>
      <c r="M441" s="128">
        <v>0</v>
      </c>
      <c r="N441" s="128">
        <v>90000</v>
      </c>
      <c r="O441" s="128">
        <v>90000</v>
      </c>
      <c r="P441" s="128">
        <v>0</v>
      </c>
      <c r="Q441" s="135">
        <v>44444.820833333331</v>
      </c>
      <c r="R441" s="11"/>
      <c r="S441" s="5" t="str">
        <f t="shared" si="6"/>
        <v>Ca chiều</v>
      </c>
    </row>
    <row r="442" spans="2:19">
      <c r="B442" s="11" t="s">
        <v>21</v>
      </c>
      <c r="C442" s="134">
        <v>44444</v>
      </c>
      <c r="D442" s="11" t="s">
        <v>1638</v>
      </c>
      <c r="E442" s="11" t="s">
        <v>306</v>
      </c>
      <c r="F442" s="11" t="s">
        <v>295</v>
      </c>
      <c r="G442" s="128">
        <v>1</v>
      </c>
      <c r="H442" s="128">
        <v>690000</v>
      </c>
      <c r="I442" s="128">
        <v>207000</v>
      </c>
      <c r="J442" s="128">
        <v>483000</v>
      </c>
      <c r="K442" s="128">
        <v>13000</v>
      </c>
      <c r="L442" s="128">
        <v>4000</v>
      </c>
      <c r="M442" s="128">
        <v>0</v>
      </c>
      <c r="N442" s="128">
        <v>483000</v>
      </c>
      <c r="O442" s="128">
        <v>483000</v>
      </c>
      <c r="P442" s="128">
        <v>0</v>
      </c>
      <c r="Q442" s="135">
        <v>44444.841666666667</v>
      </c>
      <c r="R442" s="11" t="s">
        <v>216</v>
      </c>
      <c r="S442" s="5" t="str">
        <f t="shared" si="6"/>
        <v>Ca chiều</v>
      </c>
    </row>
    <row r="443" spans="2:19">
      <c r="B443" s="11" t="s">
        <v>21</v>
      </c>
      <c r="C443" s="134">
        <v>44444</v>
      </c>
      <c r="D443" s="11" t="s">
        <v>1639</v>
      </c>
      <c r="E443" s="11" t="s">
        <v>1263</v>
      </c>
      <c r="F443" s="11" t="s">
        <v>1264</v>
      </c>
      <c r="G443" s="128">
        <v>7</v>
      </c>
      <c r="H443" s="128">
        <v>580000</v>
      </c>
      <c r="I443" s="128">
        <v>117000</v>
      </c>
      <c r="J443" s="128">
        <v>463000</v>
      </c>
      <c r="K443" s="128">
        <v>7000</v>
      </c>
      <c r="L443" s="128">
        <v>4000</v>
      </c>
      <c r="M443" s="128">
        <v>0</v>
      </c>
      <c r="N443" s="128">
        <v>463000</v>
      </c>
      <c r="O443" s="128">
        <v>463000</v>
      </c>
      <c r="P443" s="128">
        <v>0</v>
      </c>
      <c r="Q443" s="135">
        <v>44444.862500000003</v>
      </c>
      <c r="R443" s="11" t="s">
        <v>216</v>
      </c>
      <c r="S443" s="5" t="str">
        <f t="shared" si="6"/>
        <v>Ca chiều</v>
      </c>
    </row>
    <row r="444" spans="2:19">
      <c r="B444" s="11" t="s">
        <v>21</v>
      </c>
      <c r="C444" s="134">
        <v>44444</v>
      </c>
      <c r="D444" s="11" t="s">
        <v>1640</v>
      </c>
      <c r="E444" s="11" t="s">
        <v>1233</v>
      </c>
      <c r="F444" s="11" t="s">
        <v>1234</v>
      </c>
      <c r="G444" s="128">
        <v>4</v>
      </c>
      <c r="H444" s="128">
        <v>264000</v>
      </c>
      <c r="I444" s="128">
        <v>124000</v>
      </c>
      <c r="J444" s="128">
        <v>140000</v>
      </c>
      <c r="K444" s="128">
        <v>0</v>
      </c>
      <c r="L444" s="128">
        <v>0</v>
      </c>
      <c r="M444" s="128">
        <v>0</v>
      </c>
      <c r="N444" s="128">
        <v>140000</v>
      </c>
      <c r="O444" s="128">
        <v>140000</v>
      </c>
      <c r="P444" s="128">
        <v>0</v>
      </c>
      <c r="Q444" s="135">
        <v>44444.862500000003</v>
      </c>
      <c r="R444" s="11"/>
      <c r="S444" s="5" t="str">
        <f t="shared" si="6"/>
        <v>Ca chiều</v>
      </c>
    </row>
    <row r="445" spans="2:19">
      <c r="B445" s="11" t="s">
        <v>21</v>
      </c>
      <c r="C445" s="134">
        <v>44444</v>
      </c>
      <c r="D445" s="11" t="s">
        <v>1641</v>
      </c>
      <c r="E445" s="11" t="s">
        <v>1454</v>
      </c>
      <c r="F445" s="11" t="s">
        <v>1455</v>
      </c>
      <c r="G445" s="128">
        <v>10</v>
      </c>
      <c r="H445" s="128">
        <v>1862000</v>
      </c>
      <c r="I445" s="128">
        <v>685000</v>
      </c>
      <c r="J445" s="128">
        <v>1177000</v>
      </c>
      <c r="K445" s="128">
        <v>0</v>
      </c>
      <c r="L445" s="128">
        <v>0</v>
      </c>
      <c r="M445" s="128">
        <v>0</v>
      </c>
      <c r="N445" s="128">
        <v>1177000</v>
      </c>
      <c r="O445" s="128">
        <v>1177000</v>
      </c>
      <c r="P445" s="128">
        <v>0</v>
      </c>
      <c r="Q445" s="135">
        <v>44444.862500000003</v>
      </c>
      <c r="R445" s="11"/>
      <c r="S445" s="5" t="str">
        <f t="shared" si="6"/>
        <v>Ca chiều</v>
      </c>
    </row>
    <row r="446" spans="2:19">
      <c r="B446" s="11" t="s">
        <v>21</v>
      </c>
      <c r="C446" s="134">
        <v>44444</v>
      </c>
      <c r="D446" s="11" t="s">
        <v>1642</v>
      </c>
      <c r="E446" s="11" t="s">
        <v>432</v>
      </c>
      <c r="F446" s="11" t="s">
        <v>433</v>
      </c>
      <c r="G446" s="128">
        <v>7</v>
      </c>
      <c r="H446" s="128">
        <v>599000</v>
      </c>
      <c r="I446" s="128">
        <v>274000</v>
      </c>
      <c r="J446" s="128">
        <v>325000</v>
      </c>
      <c r="K446" s="128">
        <v>22000</v>
      </c>
      <c r="L446" s="128">
        <v>3000</v>
      </c>
      <c r="M446" s="128">
        <v>0</v>
      </c>
      <c r="N446" s="128">
        <v>325000</v>
      </c>
      <c r="O446" s="128">
        <v>325000</v>
      </c>
      <c r="P446" s="128">
        <v>0</v>
      </c>
      <c r="Q446" s="135">
        <v>44444.862500000003</v>
      </c>
      <c r="R446" s="11" t="s">
        <v>216</v>
      </c>
      <c r="S446" s="5" t="str">
        <f t="shared" si="6"/>
        <v>Ca chiều</v>
      </c>
    </row>
    <row r="447" spans="2:19">
      <c r="B447" s="11" t="s">
        <v>21</v>
      </c>
      <c r="C447" s="134">
        <v>44444</v>
      </c>
      <c r="D447" s="11" t="s">
        <v>1643</v>
      </c>
      <c r="E447" s="11" t="s">
        <v>1644</v>
      </c>
      <c r="F447" s="11" t="s">
        <v>1645</v>
      </c>
      <c r="G447" s="128">
        <v>1</v>
      </c>
      <c r="H447" s="128">
        <v>190000</v>
      </c>
      <c r="I447" s="128">
        <v>0</v>
      </c>
      <c r="J447" s="128">
        <v>190000</v>
      </c>
      <c r="K447" s="128">
        <v>0</v>
      </c>
      <c r="L447" s="128">
        <v>0</v>
      </c>
      <c r="M447" s="128">
        <v>0</v>
      </c>
      <c r="N447" s="128">
        <v>190000</v>
      </c>
      <c r="O447" s="128">
        <v>190000</v>
      </c>
      <c r="P447" s="128">
        <v>0</v>
      </c>
      <c r="Q447" s="135">
        <v>44444.863888888889</v>
      </c>
      <c r="R447" s="11" t="s">
        <v>216</v>
      </c>
      <c r="S447" s="5" t="str">
        <f t="shared" si="6"/>
        <v>Ca chiều</v>
      </c>
    </row>
    <row r="448" spans="2:19">
      <c r="B448" s="11" t="s">
        <v>21</v>
      </c>
      <c r="C448" s="134">
        <v>44444</v>
      </c>
      <c r="D448" s="11" t="s">
        <v>1646</v>
      </c>
      <c r="E448" s="11" t="s">
        <v>1647</v>
      </c>
      <c r="F448" s="11" t="s">
        <v>1648</v>
      </c>
      <c r="G448" s="128">
        <v>4</v>
      </c>
      <c r="H448" s="128">
        <v>660000</v>
      </c>
      <c r="I448" s="128">
        <v>198000</v>
      </c>
      <c r="J448" s="128">
        <v>462000</v>
      </c>
      <c r="K448" s="128">
        <v>0</v>
      </c>
      <c r="L448" s="128">
        <v>4000</v>
      </c>
      <c r="M448" s="128">
        <v>0</v>
      </c>
      <c r="N448" s="128">
        <v>462000</v>
      </c>
      <c r="O448" s="128">
        <v>462000</v>
      </c>
      <c r="P448" s="128">
        <v>0</v>
      </c>
      <c r="Q448" s="135">
        <v>44444.884722222225</v>
      </c>
      <c r="R448" s="11" t="s">
        <v>216</v>
      </c>
      <c r="S448" s="5" t="str">
        <f t="shared" si="6"/>
        <v>Ca chiều</v>
      </c>
    </row>
    <row r="449" spans="2:19">
      <c r="B449" s="11" t="s">
        <v>21</v>
      </c>
      <c r="C449" s="134">
        <v>44444</v>
      </c>
      <c r="D449" s="11" t="s">
        <v>1649</v>
      </c>
      <c r="E449" s="11" t="s">
        <v>1650</v>
      </c>
      <c r="F449" s="11" t="s">
        <v>1651</v>
      </c>
      <c r="G449" s="128">
        <v>2</v>
      </c>
      <c r="H449" s="128">
        <v>560000</v>
      </c>
      <c r="I449" s="128">
        <v>240000</v>
      </c>
      <c r="J449" s="128">
        <v>320000</v>
      </c>
      <c r="K449" s="128">
        <v>0</v>
      </c>
      <c r="L449" s="128">
        <v>0</v>
      </c>
      <c r="M449" s="128">
        <v>0</v>
      </c>
      <c r="N449" s="128">
        <v>320000</v>
      </c>
      <c r="O449" s="128">
        <v>320000</v>
      </c>
      <c r="P449" s="128">
        <v>0</v>
      </c>
      <c r="Q449" s="135">
        <v>44444.885416666664</v>
      </c>
      <c r="R449" s="11"/>
      <c r="S449" s="5" t="str">
        <f t="shared" si="6"/>
        <v>Ca chiều</v>
      </c>
    </row>
    <row r="450" spans="2:19">
      <c r="B450" s="11" t="s">
        <v>21</v>
      </c>
      <c r="C450" s="134">
        <v>44444</v>
      </c>
      <c r="D450" s="11" t="s">
        <v>1652</v>
      </c>
      <c r="E450" s="11" t="s">
        <v>1536</v>
      </c>
      <c r="F450" s="11" t="s">
        <v>1175</v>
      </c>
      <c r="G450" s="128">
        <v>1</v>
      </c>
      <c r="H450" s="128">
        <v>490000</v>
      </c>
      <c r="I450" s="128">
        <v>200000</v>
      </c>
      <c r="J450" s="128">
        <v>290000</v>
      </c>
      <c r="K450" s="128">
        <v>0</v>
      </c>
      <c r="L450" s="128">
        <v>0</v>
      </c>
      <c r="M450" s="128">
        <v>0</v>
      </c>
      <c r="N450" s="128">
        <v>41000</v>
      </c>
      <c r="O450" s="128">
        <v>41000</v>
      </c>
      <c r="P450" s="128">
        <v>0</v>
      </c>
      <c r="Q450" s="135">
        <v>44444.884722222225</v>
      </c>
      <c r="R450" s="11"/>
      <c r="S450" s="5" t="str">
        <f t="shared" si="6"/>
        <v>Ca chiều</v>
      </c>
    </row>
    <row r="451" spans="2:19">
      <c r="B451" s="11" t="s">
        <v>21</v>
      </c>
      <c r="C451" s="134">
        <v>44444</v>
      </c>
      <c r="D451" s="11" t="s">
        <v>1653</v>
      </c>
      <c r="E451" s="11" t="s">
        <v>858</v>
      </c>
      <c r="F451" s="11" t="s">
        <v>859</v>
      </c>
      <c r="G451" s="128">
        <v>35</v>
      </c>
      <c r="H451" s="128">
        <v>2800000</v>
      </c>
      <c r="I451" s="128">
        <v>787000</v>
      </c>
      <c r="J451" s="128">
        <v>2013000</v>
      </c>
      <c r="K451" s="128">
        <v>0</v>
      </c>
      <c r="L451" s="128">
        <v>0</v>
      </c>
      <c r="M451" s="128">
        <v>0</v>
      </c>
      <c r="N451" s="128">
        <v>2013000</v>
      </c>
      <c r="O451" s="128">
        <v>2013000</v>
      </c>
      <c r="P451" s="128">
        <v>0</v>
      </c>
      <c r="Q451" s="135">
        <v>44444.883333333331</v>
      </c>
      <c r="R451" s="11" t="s">
        <v>216</v>
      </c>
      <c r="S451" s="5" t="str">
        <f t="shared" si="6"/>
        <v>Ca chiều</v>
      </c>
    </row>
    <row r="452" spans="2:19">
      <c r="B452" s="11" t="s">
        <v>21</v>
      </c>
      <c r="C452" s="134">
        <v>44444</v>
      </c>
      <c r="D452" s="11" t="s">
        <v>1654</v>
      </c>
      <c r="E452" s="11" t="s">
        <v>1655</v>
      </c>
      <c r="F452" s="11" t="s">
        <v>1014</v>
      </c>
      <c r="G452" s="128">
        <v>1</v>
      </c>
      <c r="H452" s="128">
        <v>490000</v>
      </c>
      <c r="I452" s="128">
        <v>245000</v>
      </c>
      <c r="J452" s="128">
        <v>245000</v>
      </c>
      <c r="K452" s="128">
        <v>0</v>
      </c>
      <c r="L452" s="128">
        <v>0</v>
      </c>
      <c r="M452" s="128">
        <v>0</v>
      </c>
      <c r="N452" s="128">
        <v>245000</v>
      </c>
      <c r="O452" s="128">
        <v>245000</v>
      </c>
      <c r="P452" s="128">
        <v>0</v>
      </c>
      <c r="Q452" s="135">
        <v>44444.884722222225</v>
      </c>
      <c r="R452" s="11"/>
      <c r="S452" s="5" t="str">
        <f t="shared" ref="S452:S497" si="7">IF(TIME(HOUR(Q452),MINUTE(Q452),SECOND(Q452))&gt;$T$6,"Ca chiều","Ca sáng")</f>
        <v>Ca chiều</v>
      </c>
    </row>
    <row r="453" spans="2:19">
      <c r="B453" s="11" t="s">
        <v>21</v>
      </c>
      <c r="C453" s="134">
        <v>44444</v>
      </c>
      <c r="D453" s="11" t="s">
        <v>1656</v>
      </c>
      <c r="E453" s="11" t="s">
        <v>1657</v>
      </c>
      <c r="F453" s="11" t="s">
        <v>1658</v>
      </c>
      <c r="G453" s="128">
        <v>3</v>
      </c>
      <c r="H453" s="128">
        <v>413000</v>
      </c>
      <c r="I453" s="128">
        <v>190000</v>
      </c>
      <c r="J453" s="128">
        <v>223000</v>
      </c>
      <c r="K453" s="128">
        <v>1000</v>
      </c>
      <c r="L453" s="128">
        <v>2000</v>
      </c>
      <c r="M453" s="128">
        <v>0</v>
      </c>
      <c r="N453" s="128">
        <v>223000</v>
      </c>
      <c r="O453" s="128">
        <v>223000</v>
      </c>
      <c r="P453" s="128">
        <v>0</v>
      </c>
      <c r="Q453" s="135">
        <v>44444.904861111114</v>
      </c>
      <c r="R453" s="11" t="s">
        <v>216</v>
      </c>
      <c r="S453" s="5" t="str">
        <f t="shared" si="7"/>
        <v>Ca chiều</v>
      </c>
    </row>
    <row r="454" spans="2:19">
      <c r="B454" s="11" t="s">
        <v>21</v>
      </c>
      <c r="C454" s="134">
        <v>44444</v>
      </c>
      <c r="D454" s="11" t="s">
        <v>1659</v>
      </c>
      <c r="E454" s="11" t="s">
        <v>432</v>
      </c>
      <c r="F454" s="11" t="s">
        <v>433</v>
      </c>
      <c r="G454" s="128">
        <v>2</v>
      </c>
      <c r="H454" s="128">
        <v>40000</v>
      </c>
      <c r="I454" s="128">
        <v>0</v>
      </c>
      <c r="J454" s="128">
        <v>40000</v>
      </c>
      <c r="K454" s="128">
        <v>0</v>
      </c>
      <c r="L454" s="128">
        <v>0</v>
      </c>
      <c r="M454" s="128">
        <v>0</v>
      </c>
      <c r="N454" s="128">
        <v>40000</v>
      </c>
      <c r="O454" s="128">
        <v>40000</v>
      </c>
      <c r="P454" s="128">
        <v>0</v>
      </c>
      <c r="Q454" s="135">
        <v>44444.904166666667</v>
      </c>
      <c r="R454" s="11" t="s">
        <v>216</v>
      </c>
      <c r="S454" s="5" t="str">
        <f t="shared" si="7"/>
        <v>Ca chiều</v>
      </c>
    </row>
    <row r="455" spans="2:19">
      <c r="B455" s="11" t="s">
        <v>21</v>
      </c>
      <c r="C455" s="134">
        <v>44444</v>
      </c>
      <c r="D455" s="11" t="s">
        <v>1660</v>
      </c>
      <c r="E455" s="11" t="s">
        <v>1661</v>
      </c>
      <c r="F455" s="11" t="s">
        <v>1662</v>
      </c>
      <c r="G455" s="128">
        <v>5</v>
      </c>
      <c r="H455" s="128">
        <v>660000</v>
      </c>
      <c r="I455" s="128">
        <v>0</v>
      </c>
      <c r="J455" s="128">
        <v>660000</v>
      </c>
      <c r="K455" s="128">
        <v>0</v>
      </c>
      <c r="L455" s="128">
        <v>0</v>
      </c>
      <c r="M455" s="128">
        <v>0</v>
      </c>
      <c r="N455" s="128">
        <v>660000</v>
      </c>
      <c r="O455" s="128">
        <v>660000</v>
      </c>
      <c r="P455" s="128">
        <v>0</v>
      </c>
      <c r="Q455" s="135">
        <v>44444.925000000003</v>
      </c>
      <c r="R455" s="11"/>
      <c r="S455" s="5" t="str">
        <f t="shared" si="7"/>
        <v>Ca chiều</v>
      </c>
    </row>
    <row r="456" spans="2:19">
      <c r="B456" s="11" t="s">
        <v>21</v>
      </c>
      <c r="C456" s="134">
        <v>44444</v>
      </c>
      <c r="D456" s="11" t="s">
        <v>1663</v>
      </c>
      <c r="E456" s="11" t="s">
        <v>1664</v>
      </c>
      <c r="F456" s="11" t="s">
        <v>699</v>
      </c>
      <c r="G456" s="128">
        <v>3</v>
      </c>
      <c r="H456" s="128">
        <v>570000</v>
      </c>
      <c r="I456" s="128">
        <v>285000</v>
      </c>
      <c r="J456" s="128">
        <v>285000</v>
      </c>
      <c r="K456" s="128">
        <v>0</v>
      </c>
      <c r="L456" s="128">
        <v>0</v>
      </c>
      <c r="M456" s="128">
        <v>0</v>
      </c>
      <c r="N456" s="128">
        <v>285000</v>
      </c>
      <c r="O456" s="128">
        <v>285000</v>
      </c>
      <c r="P456" s="128">
        <v>0</v>
      </c>
      <c r="Q456" s="135">
        <v>44444.925000000003</v>
      </c>
      <c r="R456" s="11"/>
      <c r="S456" s="5" t="str">
        <f t="shared" si="7"/>
        <v>Ca chiều</v>
      </c>
    </row>
    <row r="457" spans="2:19">
      <c r="B457" s="11" t="s">
        <v>21</v>
      </c>
      <c r="C457" s="134">
        <v>44444</v>
      </c>
      <c r="D457" s="11" t="s">
        <v>1665</v>
      </c>
      <c r="E457" s="11" t="s">
        <v>1666</v>
      </c>
      <c r="F457" s="11" t="s">
        <v>1667</v>
      </c>
      <c r="G457" s="128">
        <v>1</v>
      </c>
      <c r="H457" s="128">
        <v>80000</v>
      </c>
      <c r="I457" s="128">
        <v>0</v>
      </c>
      <c r="J457" s="128">
        <v>80000</v>
      </c>
      <c r="K457" s="128">
        <v>0</v>
      </c>
      <c r="L457" s="128">
        <v>0</v>
      </c>
      <c r="M457" s="128">
        <v>0</v>
      </c>
      <c r="N457" s="128">
        <v>80000</v>
      </c>
      <c r="O457" s="128">
        <v>80000</v>
      </c>
      <c r="P457" s="128">
        <v>0</v>
      </c>
      <c r="Q457" s="135">
        <v>44444.924305555556</v>
      </c>
      <c r="R457" s="11"/>
      <c r="S457" s="5" t="str">
        <f t="shared" si="7"/>
        <v>Ca chiều</v>
      </c>
    </row>
    <row r="458" spans="2:19">
      <c r="B458" s="11" t="s">
        <v>21</v>
      </c>
      <c r="C458" s="134">
        <v>44443</v>
      </c>
      <c r="D458" s="11" t="s">
        <v>1668</v>
      </c>
      <c r="E458" s="11" t="s">
        <v>1669</v>
      </c>
      <c r="F458" s="11" t="s">
        <v>1670</v>
      </c>
      <c r="G458" s="128">
        <v>1</v>
      </c>
      <c r="H458" s="128">
        <v>120000</v>
      </c>
      <c r="I458" s="128">
        <v>31000</v>
      </c>
      <c r="J458" s="128">
        <v>89000</v>
      </c>
      <c r="K458" s="128">
        <v>0</v>
      </c>
      <c r="L458" s="128"/>
      <c r="M458" s="128">
        <v>0</v>
      </c>
      <c r="N458" s="128">
        <v>0</v>
      </c>
      <c r="O458" s="128">
        <v>0</v>
      </c>
      <c r="P458" s="128">
        <v>89000</v>
      </c>
      <c r="Q458" s="135">
        <v>44443.713194444441</v>
      </c>
      <c r="R458" s="11"/>
      <c r="S458" s="5" t="str">
        <f t="shared" si="7"/>
        <v>Ca chiều</v>
      </c>
    </row>
    <row r="459" spans="2:19">
      <c r="B459" s="11" t="s">
        <v>21</v>
      </c>
      <c r="C459" s="134">
        <v>44443</v>
      </c>
      <c r="D459" s="11" t="s">
        <v>1671</v>
      </c>
      <c r="E459" s="11" t="s">
        <v>1669</v>
      </c>
      <c r="F459" s="11" t="s">
        <v>1670</v>
      </c>
      <c r="G459" s="128">
        <v>4</v>
      </c>
      <c r="H459" s="128">
        <v>254000</v>
      </c>
      <c r="I459" s="128">
        <v>93000</v>
      </c>
      <c r="J459" s="128">
        <v>161000</v>
      </c>
      <c r="K459" s="128">
        <v>0</v>
      </c>
      <c r="L459" s="128">
        <v>0</v>
      </c>
      <c r="M459" s="128">
        <v>0</v>
      </c>
      <c r="N459" s="128">
        <v>161000</v>
      </c>
      <c r="O459" s="128">
        <v>161000</v>
      </c>
      <c r="P459" s="128">
        <v>0</v>
      </c>
      <c r="Q459" s="135">
        <v>44443.361805555556</v>
      </c>
      <c r="R459" s="11"/>
      <c r="S459" s="5" t="str">
        <f t="shared" si="7"/>
        <v>Ca sáng</v>
      </c>
    </row>
    <row r="460" spans="2:19">
      <c r="B460" s="11" t="s">
        <v>21</v>
      </c>
      <c r="C460" s="134">
        <v>44443</v>
      </c>
      <c r="D460" s="11" t="s">
        <v>1672</v>
      </c>
      <c r="E460" s="11" t="s">
        <v>1533</v>
      </c>
      <c r="F460" s="11" t="s">
        <v>1534</v>
      </c>
      <c r="G460" s="128">
        <v>2</v>
      </c>
      <c r="H460" s="128">
        <v>640000</v>
      </c>
      <c r="I460" s="128">
        <v>320000</v>
      </c>
      <c r="J460" s="128">
        <v>320000</v>
      </c>
      <c r="K460" s="128">
        <v>0</v>
      </c>
      <c r="L460" s="128">
        <v>0</v>
      </c>
      <c r="M460" s="128">
        <v>0</v>
      </c>
      <c r="N460" s="128">
        <v>320000</v>
      </c>
      <c r="O460" s="128">
        <v>320000</v>
      </c>
      <c r="P460" s="128">
        <v>0</v>
      </c>
      <c r="Q460" s="135">
        <v>44443.361805555556</v>
      </c>
      <c r="R460" s="11"/>
      <c r="S460" s="5" t="str">
        <f t="shared" si="7"/>
        <v>Ca sáng</v>
      </c>
    </row>
    <row r="461" spans="2:19">
      <c r="B461" s="11" t="s">
        <v>21</v>
      </c>
      <c r="C461" s="134">
        <v>44443</v>
      </c>
      <c r="D461" s="11" t="s">
        <v>1673</v>
      </c>
      <c r="E461" s="11" t="s">
        <v>1533</v>
      </c>
      <c r="F461" s="11" t="s">
        <v>1534</v>
      </c>
      <c r="G461" s="128">
        <v>4</v>
      </c>
      <c r="H461" s="128">
        <v>732000</v>
      </c>
      <c r="I461" s="128">
        <v>68000</v>
      </c>
      <c r="J461" s="128">
        <v>664000</v>
      </c>
      <c r="K461" s="128">
        <v>0</v>
      </c>
      <c r="L461" s="128">
        <v>0</v>
      </c>
      <c r="M461" s="128">
        <v>0</v>
      </c>
      <c r="N461" s="128">
        <v>664000</v>
      </c>
      <c r="O461" s="128">
        <v>664000</v>
      </c>
      <c r="P461" s="128">
        <v>0</v>
      </c>
      <c r="Q461" s="135">
        <v>44443.362500000003</v>
      </c>
      <c r="R461" s="11"/>
      <c r="S461" s="5" t="str">
        <f t="shared" si="7"/>
        <v>Ca sáng</v>
      </c>
    </row>
    <row r="462" spans="2:19">
      <c r="B462" s="11" t="s">
        <v>21</v>
      </c>
      <c r="C462" s="134">
        <v>44443</v>
      </c>
      <c r="D462" s="11" t="s">
        <v>1674</v>
      </c>
      <c r="E462" s="11" t="s">
        <v>1675</v>
      </c>
      <c r="F462" s="11" t="s">
        <v>1676</v>
      </c>
      <c r="G462" s="128">
        <v>5</v>
      </c>
      <c r="H462" s="128">
        <v>854000</v>
      </c>
      <c r="I462" s="128">
        <v>315000</v>
      </c>
      <c r="J462" s="128">
        <v>539000</v>
      </c>
      <c r="K462" s="128">
        <v>3000</v>
      </c>
      <c r="L462" s="128">
        <v>5000</v>
      </c>
      <c r="M462" s="128">
        <v>0</v>
      </c>
      <c r="N462" s="128">
        <v>539000</v>
      </c>
      <c r="O462" s="128">
        <v>539000</v>
      </c>
      <c r="P462" s="128">
        <v>0</v>
      </c>
      <c r="Q462" s="135">
        <v>44443.362500000003</v>
      </c>
      <c r="R462" s="11" t="s">
        <v>216</v>
      </c>
      <c r="S462" s="5" t="str">
        <f t="shared" si="7"/>
        <v>Ca sáng</v>
      </c>
    </row>
    <row r="463" spans="2:19">
      <c r="B463" s="11" t="s">
        <v>21</v>
      </c>
      <c r="C463" s="134">
        <v>44443</v>
      </c>
      <c r="D463" s="11" t="s">
        <v>1677</v>
      </c>
      <c r="E463" s="11" t="s">
        <v>1678</v>
      </c>
      <c r="F463" s="11" t="s">
        <v>1679</v>
      </c>
      <c r="G463" s="128">
        <v>1</v>
      </c>
      <c r="H463" s="128">
        <v>90000</v>
      </c>
      <c r="I463" s="128">
        <v>27000</v>
      </c>
      <c r="J463" s="128">
        <v>63000</v>
      </c>
      <c r="K463" s="128">
        <v>0</v>
      </c>
      <c r="L463" s="128">
        <v>0</v>
      </c>
      <c r="M463" s="128">
        <v>0</v>
      </c>
      <c r="N463" s="128">
        <v>63000</v>
      </c>
      <c r="O463" s="128">
        <v>63000</v>
      </c>
      <c r="P463" s="128">
        <v>0</v>
      </c>
      <c r="Q463" s="135">
        <v>44443.361805555556</v>
      </c>
      <c r="R463" s="11"/>
      <c r="S463" s="5" t="str">
        <f t="shared" si="7"/>
        <v>Ca sáng</v>
      </c>
    </row>
    <row r="464" spans="2:19">
      <c r="B464" s="11" t="s">
        <v>21</v>
      </c>
      <c r="C464" s="134">
        <v>44443</v>
      </c>
      <c r="D464" s="11" t="s">
        <v>1680</v>
      </c>
      <c r="E464" s="11" t="s">
        <v>1681</v>
      </c>
      <c r="F464" s="11" t="s">
        <v>1682</v>
      </c>
      <c r="G464" s="128">
        <v>2</v>
      </c>
      <c r="H464" s="128">
        <v>540000</v>
      </c>
      <c r="I464" s="128">
        <v>200000</v>
      </c>
      <c r="J464" s="128">
        <v>340000</v>
      </c>
      <c r="K464" s="128">
        <v>0</v>
      </c>
      <c r="L464" s="128">
        <v>0</v>
      </c>
      <c r="M464" s="128">
        <v>0</v>
      </c>
      <c r="N464" s="128">
        <v>340000</v>
      </c>
      <c r="O464" s="128">
        <v>340000</v>
      </c>
      <c r="P464" s="128">
        <v>0</v>
      </c>
      <c r="Q464" s="135">
        <v>44443.404861111114</v>
      </c>
      <c r="R464" s="11"/>
      <c r="S464" s="5" t="str">
        <f t="shared" si="7"/>
        <v>Ca sáng</v>
      </c>
    </row>
    <row r="465" spans="2:19">
      <c r="B465" s="11" t="s">
        <v>21</v>
      </c>
      <c r="C465" s="134">
        <v>44443</v>
      </c>
      <c r="D465" s="11" t="s">
        <v>1683</v>
      </c>
      <c r="E465" s="11" t="s">
        <v>1684</v>
      </c>
      <c r="F465" s="11" t="s">
        <v>1685</v>
      </c>
      <c r="G465" s="128">
        <v>4</v>
      </c>
      <c r="H465" s="128">
        <v>800000</v>
      </c>
      <c r="I465" s="128">
        <v>237000</v>
      </c>
      <c r="J465" s="128">
        <v>563000</v>
      </c>
      <c r="K465" s="128">
        <v>0</v>
      </c>
      <c r="L465" s="128">
        <v>0</v>
      </c>
      <c r="M465" s="128">
        <v>0</v>
      </c>
      <c r="N465" s="128">
        <v>563000</v>
      </c>
      <c r="O465" s="128">
        <v>563000</v>
      </c>
      <c r="P465" s="128">
        <v>0</v>
      </c>
      <c r="Q465" s="135">
        <v>44443.405555555553</v>
      </c>
      <c r="R465" s="11" t="s">
        <v>216</v>
      </c>
      <c r="S465" s="5" t="str">
        <f t="shared" si="7"/>
        <v>Ca sáng</v>
      </c>
    </row>
    <row r="466" spans="2:19">
      <c r="B466" s="11" t="s">
        <v>21</v>
      </c>
      <c r="C466" s="134">
        <v>44443</v>
      </c>
      <c r="D466" s="11" t="s">
        <v>1686</v>
      </c>
      <c r="E466" s="11" t="s">
        <v>1687</v>
      </c>
      <c r="F466" s="11" t="s">
        <v>1688</v>
      </c>
      <c r="G466" s="128">
        <v>4</v>
      </c>
      <c r="H466" s="128">
        <v>1220000</v>
      </c>
      <c r="I466" s="128">
        <v>359000</v>
      </c>
      <c r="J466" s="128">
        <v>861000</v>
      </c>
      <c r="K466" s="128">
        <v>0</v>
      </c>
      <c r="L466" s="128">
        <v>8000</v>
      </c>
      <c r="M466" s="128">
        <v>0</v>
      </c>
      <c r="N466" s="128">
        <v>861000</v>
      </c>
      <c r="O466" s="128">
        <v>861000</v>
      </c>
      <c r="P466" s="128">
        <v>0</v>
      </c>
      <c r="Q466" s="135">
        <v>44443.425000000003</v>
      </c>
      <c r="R466" s="11" t="s">
        <v>216</v>
      </c>
      <c r="S466" s="5" t="str">
        <f t="shared" si="7"/>
        <v>Ca sáng</v>
      </c>
    </row>
    <row r="467" spans="2:19">
      <c r="B467" s="11" t="s">
        <v>21</v>
      </c>
      <c r="C467" s="134">
        <v>44443</v>
      </c>
      <c r="D467" s="11" t="s">
        <v>1689</v>
      </c>
      <c r="E467" s="11" t="s">
        <v>1684</v>
      </c>
      <c r="F467" s="11" t="s">
        <v>1685</v>
      </c>
      <c r="G467" s="128">
        <v>2</v>
      </c>
      <c r="H467" s="128">
        <v>800000</v>
      </c>
      <c r="I467" s="128">
        <v>310000</v>
      </c>
      <c r="J467" s="128">
        <v>490000</v>
      </c>
      <c r="K467" s="128">
        <v>0</v>
      </c>
      <c r="L467" s="128">
        <v>4000</v>
      </c>
      <c r="M467" s="128">
        <v>0</v>
      </c>
      <c r="N467" s="128">
        <v>490000</v>
      </c>
      <c r="O467" s="128">
        <v>490000</v>
      </c>
      <c r="P467" s="128">
        <v>0</v>
      </c>
      <c r="Q467" s="135">
        <v>44443.426388888889</v>
      </c>
      <c r="R467" s="11" t="s">
        <v>216</v>
      </c>
      <c r="S467" s="5" t="str">
        <f t="shared" si="7"/>
        <v>Ca sáng</v>
      </c>
    </row>
    <row r="468" spans="2:19">
      <c r="B468" s="11" t="s">
        <v>21</v>
      </c>
      <c r="C468" s="134">
        <v>44443</v>
      </c>
      <c r="D468" s="11" t="s">
        <v>1690</v>
      </c>
      <c r="E468" s="11" t="s">
        <v>1691</v>
      </c>
      <c r="F468" s="11" t="s">
        <v>1305</v>
      </c>
      <c r="G468" s="128">
        <v>1</v>
      </c>
      <c r="H468" s="128">
        <v>65000</v>
      </c>
      <c r="I468" s="128">
        <v>65000</v>
      </c>
      <c r="J468" s="128">
        <v>0</v>
      </c>
      <c r="K468" s="128">
        <v>83000</v>
      </c>
      <c r="L468" s="128">
        <v>0</v>
      </c>
      <c r="M468" s="128">
        <v>65000</v>
      </c>
      <c r="N468" s="128">
        <v>0</v>
      </c>
      <c r="O468" s="128">
        <v>0</v>
      </c>
      <c r="P468" s="128">
        <v>0</v>
      </c>
      <c r="Q468" s="135">
        <v>44443.426388888889</v>
      </c>
      <c r="R468" s="11" t="s">
        <v>216</v>
      </c>
      <c r="S468" s="5" t="str">
        <f t="shared" si="7"/>
        <v>Ca sáng</v>
      </c>
    </row>
    <row r="469" spans="2:19">
      <c r="B469" s="11" t="s">
        <v>21</v>
      </c>
      <c r="C469" s="134">
        <v>44443</v>
      </c>
      <c r="D469" s="11" t="s">
        <v>1692</v>
      </c>
      <c r="E469" s="11" t="s">
        <v>1693</v>
      </c>
      <c r="F469" s="11" t="s">
        <v>1694</v>
      </c>
      <c r="G469" s="128">
        <v>2</v>
      </c>
      <c r="H469" s="128">
        <v>840000</v>
      </c>
      <c r="I469" s="128">
        <v>325000</v>
      </c>
      <c r="J469" s="128">
        <v>515000</v>
      </c>
      <c r="K469" s="128">
        <v>0</v>
      </c>
      <c r="L469" s="128">
        <v>0</v>
      </c>
      <c r="M469" s="128">
        <v>0</v>
      </c>
      <c r="N469" s="128">
        <v>515000</v>
      </c>
      <c r="O469" s="128">
        <v>515000</v>
      </c>
      <c r="P469" s="128">
        <v>0</v>
      </c>
      <c r="Q469" s="135">
        <v>44443.425694444442</v>
      </c>
      <c r="R469" s="11"/>
      <c r="S469" s="5" t="str">
        <f t="shared" si="7"/>
        <v>Ca sáng</v>
      </c>
    </row>
    <row r="470" spans="2:19">
      <c r="B470" s="11" t="s">
        <v>21</v>
      </c>
      <c r="C470" s="134">
        <v>44443</v>
      </c>
      <c r="D470" s="11" t="s">
        <v>1695</v>
      </c>
      <c r="E470" s="11" t="s">
        <v>1696</v>
      </c>
      <c r="F470" s="11" t="s">
        <v>1697</v>
      </c>
      <c r="G470" s="128">
        <v>8</v>
      </c>
      <c r="H470" s="128">
        <v>1572000</v>
      </c>
      <c r="I470" s="128">
        <v>764000</v>
      </c>
      <c r="J470" s="128">
        <v>808000</v>
      </c>
      <c r="K470" s="128">
        <v>0</v>
      </c>
      <c r="L470" s="128">
        <v>0</v>
      </c>
      <c r="M470" s="128">
        <v>0</v>
      </c>
      <c r="N470" s="128">
        <v>808000</v>
      </c>
      <c r="O470" s="128">
        <v>808000</v>
      </c>
      <c r="P470" s="128">
        <v>0</v>
      </c>
      <c r="Q470" s="135">
        <v>44443.427083333336</v>
      </c>
      <c r="R470" s="11"/>
      <c r="S470" s="5" t="str">
        <f t="shared" si="7"/>
        <v>Ca sáng</v>
      </c>
    </row>
    <row r="471" spans="2:19">
      <c r="B471" s="11" t="s">
        <v>21</v>
      </c>
      <c r="C471" s="134">
        <v>44443</v>
      </c>
      <c r="D471" s="11" t="s">
        <v>1698</v>
      </c>
      <c r="E471" s="11" t="s">
        <v>1693</v>
      </c>
      <c r="F471" s="11" t="s">
        <v>1694</v>
      </c>
      <c r="G471" s="128">
        <v>1</v>
      </c>
      <c r="H471" s="128">
        <v>120000</v>
      </c>
      <c r="I471" s="128">
        <v>31000</v>
      </c>
      <c r="J471" s="128">
        <v>89000</v>
      </c>
      <c r="K471" s="128">
        <v>0</v>
      </c>
      <c r="L471" s="128">
        <v>0</v>
      </c>
      <c r="M471" s="128">
        <v>0</v>
      </c>
      <c r="N471" s="128">
        <v>89000</v>
      </c>
      <c r="O471" s="128">
        <v>89000</v>
      </c>
      <c r="P471" s="128">
        <v>0</v>
      </c>
      <c r="Q471" s="135">
        <v>44443.447222222225</v>
      </c>
      <c r="R471" s="11"/>
      <c r="S471" s="5" t="str">
        <f t="shared" si="7"/>
        <v>Ca sáng</v>
      </c>
    </row>
    <row r="472" spans="2:19">
      <c r="B472" s="11" t="s">
        <v>21</v>
      </c>
      <c r="C472" s="134">
        <v>44443</v>
      </c>
      <c r="D472" s="11" t="s">
        <v>1699</v>
      </c>
      <c r="E472" s="11" t="s">
        <v>1700</v>
      </c>
      <c r="F472" s="11" t="s">
        <v>1701</v>
      </c>
      <c r="G472" s="128">
        <v>5</v>
      </c>
      <c r="H472" s="128">
        <v>411000</v>
      </c>
      <c r="I472" s="128">
        <v>62000</v>
      </c>
      <c r="J472" s="128">
        <v>349000</v>
      </c>
      <c r="K472" s="128">
        <v>0</v>
      </c>
      <c r="L472" s="128">
        <v>0</v>
      </c>
      <c r="M472" s="128">
        <v>0</v>
      </c>
      <c r="N472" s="128">
        <v>349000</v>
      </c>
      <c r="O472" s="128">
        <v>349000</v>
      </c>
      <c r="P472" s="128">
        <v>0</v>
      </c>
      <c r="Q472" s="135">
        <v>44443.446527777778</v>
      </c>
      <c r="R472" s="11"/>
      <c r="S472" s="5" t="str">
        <f t="shared" si="7"/>
        <v>Ca sáng</v>
      </c>
    </row>
    <row r="473" spans="2:19">
      <c r="B473" s="11" t="s">
        <v>21</v>
      </c>
      <c r="C473" s="134">
        <v>44443</v>
      </c>
      <c r="D473" s="11" t="s">
        <v>1702</v>
      </c>
      <c r="E473" s="11" t="s">
        <v>1703</v>
      </c>
      <c r="F473" s="11" t="s">
        <v>1704</v>
      </c>
      <c r="G473" s="128">
        <v>9</v>
      </c>
      <c r="H473" s="128">
        <v>1727000</v>
      </c>
      <c r="I473" s="128">
        <v>446000</v>
      </c>
      <c r="J473" s="128">
        <v>1281000</v>
      </c>
      <c r="K473" s="128">
        <v>0</v>
      </c>
      <c r="L473" s="128">
        <v>12000</v>
      </c>
      <c r="M473" s="128">
        <v>0</v>
      </c>
      <c r="N473" s="128">
        <v>1281000</v>
      </c>
      <c r="O473" s="128">
        <v>1281000</v>
      </c>
      <c r="P473" s="128">
        <v>0</v>
      </c>
      <c r="Q473" s="135">
        <v>44443.446527777778</v>
      </c>
      <c r="R473" s="11" t="s">
        <v>216</v>
      </c>
      <c r="S473" s="5" t="str">
        <f t="shared" si="7"/>
        <v>Ca sáng</v>
      </c>
    </row>
    <row r="474" spans="2:19">
      <c r="B474" s="11" t="s">
        <v>21</v>
      </c>
      <c r="C474" s="134">
        <v>44443</v>
      </c>
      <c r="D474" s="11" t="s">
        <v>1705</v>
      </c>
      <c r="E474" s="11" t="s">
        <v>1693</v>
      </c>
      <c r="F474" s="11" t="s">
        <v>1694</v>
      </c>
      <c r="G474" s="128">
        <v>1</v>
      </c>
      <c r="H474" s="128">
        <v>32000</v>
      </c>
      <c r="I474" s="128">
        <v>0</v>
      </c>
      <c r="J474" s="128">
        <v>32000</v>
      </c>
      <c r="K474" s="128">
        <v>0</v>
      </c>
      <c r="L474" s="128">
        <v>0</v>
      </c>
      <c r="M474" s="128">
        <v>0</v>
      </c>
      <c r="N474" s="128">
        <v>32000</v>
      </c>
      <c r="O474" s="128">
        <v>32000</v>
      </c>
      <c r="P474" s="128">
        <v>0</v>
      </c>
      <c r="Q474" s="135">
        <v>44443.446527777778</v>
      </c>
      <c r="R474" s="11"/>
      <c r="S474" s="5" t="str">
        <f t="shared" si="7"/>
        <v>Ca sáng</v>
      </c>
    </row>
    <row r="475" spans="2:19">
      <c r="B475" s="11" t="s">
        <v>21</v>
      </c>
      <c r="C475" s="134">
        <v>44443</v>
      </c>
      <c r="D475" s="11" t="s">
        <v>1706</v>
      </c>
      <c r="E475" s="11" t="s">
        <v>1707</v>
      </c>
      <c r="F475" s="11" t="s">
        <v>1708</v>
      </c>
      <c r="G475" s="128">
        <v>3</v>
      </c>
      <c r="H475" s="128">
        <v>520000</v>
      </c>
      <c r="I475" s="128">
        <v>137000</v>
      </c>
      <c r="J475" s="128">
        <v>383000</v>
      </c>
      <c r="K475" s="128">
        <v>42000</v>
      </c>
      <c r="L475" s="128">
        <v>3000</v>
      </c>
      <c r="M475" s="128">
        <v>0</v>
      </c>
      <c r="N475" s="128">
        <v>383000</v>
      </c>
      <c r="O475" s="128">
        <v>383000</v>
      </c>
      <c r="P475" s="128">
        <v>0</v>
      </c>
      <c r="Q475" s="135">
        <v>44443.486805555556</v>
      </c>
      <c r="R475" s="11" t="s">
        <v>216</v>
      </c>
      <c r="S475" s="5" t="str">
        <f t="shared" si="7"/>
        <v>Ca sáng</v>
      </c>
    </row>
    <row r="476" spans="2:19">
      <c r="B476" s="11" t="s">
        <v>21</v>
      </c>
      <c r="C476" s="134">
        <v>44443</v>
      </c>
      <c r="D476" s="11" t="s">
        <v>1709</v>
      </c>
      <c r="E476" s="11" t="s">
        <v>736</v>
      </c>
      <c r="F476" s="11" t="s">
        <v>737</v>
      </c>
      <c r="G476" s="128">
        <v>5</v>
      </c>
      <c r="H476" s="128">
        <v>679000</v>
      </c>
      <c r="I476" s="128">
        <v>212000</v>
      </c>
      <c r="J476" s="128">
        <v>467000</v>
      </c>
      <c r="K476" s="128">
        <v>0</v>
      </c>
      <c r="L476" s="128">
        <v>0</v>
      </c>
      <c r="M476" s="128">
        <v>0</v>
      </c>
      <c r="N476" s="128">
        <v>467000</v>
      </c>
      <c r="O476" s="128">
        <v>467000</v>
      </c>
      <c r="P476" s="128">
        <v>0</v>
      </c>
      <c r="Q476" s="135">
        <v>44443.488194444442</v>
      </c>
      <c r="R476" s="11" t="s">
        <v>216</v>
      </c>
      <c r="S476" s="5" t="str">
        <f t="shared" si="7"/>
        <v>Ca sáng</v>
      </c>
    </row>
    <row r="477" spans="2:19">
      <c r="B477" s="11" t="s">
        <v>21</v>
      </c>
      <c r="C477" s="134">
        <v>44443</v>
      </c>
      <c r="D477" s="11" t="s">
        <v>1710</v>
      </c>
      <c r="E477" s="11" t="s">
        <v>736</v>
      </c>
      <c r="F477" s="11" t="s">
        <v>737</v>
      </c>
      <c r="G477" s="128">
        <v>1</v>
      </c>
      <c r="H477" s="128">
        <v>175000</v>
      </c>
      <c r="I477" s="128">
        <v>0</v>
      </c>
      <c r="J477" s="128">
        <v>175000</v>
      </c>
      <c r="K477" s="128">
        <v>0</v>
      </c>
      <c r="L477" s="128">
        <v>0</v>
      </c>
      <c r="M477" s="128">
        <v>0</v>
      </c>
      <c r="N477" s="128">
        <v>175000</v>
      </c>
      <c r="O477" s="128">
        <v>175000</v>
      </c>
      <c r="P477" s="128">
        <v>0</v>
      </c>
      <c r="Q477" s="135">
        <v>44443.487500000003</v>
      </c>
      <c r="R477" s="11" t="s">
        <v>216</v>
      </c>
      <c r="S477" s="5" t="str">
        <f t="shared" si="7"/>
        <v>Ca sáng</v>
      </c>
    </row>
    <row r="478" spans="2:19">
      <c r="B478" s="11" t="s">
        <v>21</v>
      </c>
      <c r="C478" s="134">
        <v>44443</v>
      </c>
      <c r="D478" s="11" t="s">
        <v>1711</v>
      </c>
      <c r="E478" s="11" t="s">
        <v>1712</v>
      </c>
      <c r="F478" s="11" t="s">
        <v>915</v>
      </c>
      <c r="G478" s="128">
        <v>1</v>
      </c>
      <c r="H478" s="128">
        <v>150000</v>
      </c>
      <c r="I478" s="128">
        <v>0</v>
      </c>
      <c r="J478" s="128">
        <v>150000</v>
      </c>
      <c r="K478" s="128">
        <v>0</v>
      </c>
      <c r="L478" s="128">
        <v>0</v>
      </c>
      <c r="M478" s="128">
        <v>0</v>
      </c>
      <c r="N478" s="128">
        <v>150000</v>
      </c>
      <c r="O478" s="128">
        <v>150000</v>
      </c>
      <c r="P478" s="128">
        <v>0</v>
      </c>
      <c r="Q478" s="135">
        <v>44443.591666666667</v>
      </c>
      <c r="R478" s="11"/>
      <c r="S478" s="5" t="str">
        <f t="shared" si="7"/>
        <v>Ca sáng</v>
      </c>
    </row>
    <row r="479" spans="2:19">
      <c r="B479" s="11" t="s">
        <v>21</v>
      </c>
      <c r="C479" s="134">
        <v>44443</v>
      </c>
      <c r="D479" s="11" t="s">
        <v>1713</v>
      </c>
      <c r="E479" s="11" t="s">
        <v>1714</v>
      </c>
      <c r="F479" s="11" t="s">
        <v>721</v>
      </c>
      <c r="G479" s="128">
        <v>1</v>
      </c>
      <c r="H479" s="128">
        <v>45000</v>
      </c>
      <c r="I479" s="128">
        <v>0</v>
      </c>
      <c r="J479" s="128">
        <v>45000</v>
      </c>
      <c r="K479" s="128">
        <v>0</v>
      </c>
      <c r="L479" s="128">
        <v>0</v>
      </c>
      <c r="M479" s="128">
        <v>0</v>
      </c>
      <c r="N479" s="128">
        <v>45000</v>
      </c>
      <c r="O479" s="128">
        <v>45000</v>
      </c>
      <c r="P479" s="128">
        <v>0</v>
      </c>
      <c r="Q479" s="135">
        <v>44443.654861111114</v>
      </c>
      <c r="R479" s="11"/>
      <c r="S479" s="5" t="str">
        <f t="shared" si="7"/>
        <v>Ca chiều</v>
      </c>
    </row>
    <row r="480" spans="2:19">
      <c r="B480" s="11" t="s">
        <v>21</v>
      </c>
      <c r="C480" s="134">
        <v>44443</v>
      </c>
      <c r="D480" s="11" t="s">
        <v>1715</v>
      </c>
      <c r="E480" s="11" t="s">
        <v>1006</v>
      </c>
      <c r="F480" s="11" t="s">
        <v>1007</v>
      </c>
      <c r="G480" s="128">
        <v>3</v>
      </c>
      <c r="H480" s="128">
        <v>570000</v>
      </c>
      <c r="I480" s="128">
        <v>250000</v>
      </c>
      <c r="J480" s="128">
        <v>320000</v>
      </c>
      <c r="K480" s="128">
        <v>0</v>
      </c>
      <c r="L480" s="128">
        <v>0</v>
      </c>
      <c r="M480" s="128">
        <v>0</v>
      </c>
      <c r="N480" s="128">
        <v>320000</v>
      </c>
      <c r="O480" s="128">
        <v>320000</v>
      </c>
      <c r="P480" s="128">
        <v>0</v>
      </c>
      <c r="Q480" s="135">
        <v>44443.676388888889</v>
      </c>
      <c r="R480" s="11"/>
      <c r="S480" s="5" t="str">
        <f t="shared" si="7"/>
        <v>Ca chiều</v>
      </c>
    </row>
    <row r="481" spans="2:19">
      <c r="B481" s="11" t="s">
        <v>21</v>
      </c>
      <c r="C481" s="134">
        <v>44443</v>
      </c>
      <c r="D481" s="11" t="s">
        <v>1716</v>
      </c>
      <c r="E481" s="11" t="s">
        <v>1273</v>
      </c>
      <c r="F481" s="11" t="s">
        <v>1274</v>
      </c>
      <c r="G481" s="128">
        <v>1</v>
      </c>
      <c r="H481" s="128">
        <v>190000</v>
      </c>
      <c r="I481" s="128">
        <v>38000</v>
      </c>
      <c r="J481" s="128">
        <v>152000</v>
      </c>
      <c r="K481" s="128">
        <v>0</v>
      </c>
      <c r="L481" s="128">
        <v>0</v>
      </c>
      <c r="M481" s="128">
        <v>0</v>
      </c>
      <c r="N481" s="128">
        <v>152000</v>
      </c>
      <c r="O481" s="128">
        <v>152000</v>
      </c>
      <c r="P481" s="128">
        <v>0</v>
      </c>
      <c r="Q481" s="135">
        <v>44443.675000000003</v>
      </c>
      <c r="R481" s="11" t="s">
        <v>216</v>
      </c>
      <c r="S481" s="5" t="str">
        <f t="shared" si="7"/>
        <v>Ca chiều</v>
      </c>
    </row>
    <row r="482" spans="2:19">
      <c r="B482" s="11" t="s">
        <v>21</v>
      </c>
      <c r="C482" s="134">
        <v>44443</v>
      </c>
      <c r="D482" s="11" t="s">
        <v>1717</v>
      </c>
      <c r="E482" s="11" t="s">
        <v>1273</v>
      </c>
      <c r="F482" s="11" t="s">
        <v>1274</v>
      </c>
      <c r="G482" s="128">
        <v>1</v>
      </c>
      <c r="H482" s="128">
        <v>90000</v>
      </c>
      <c r="I482" s="128">
        <v>0</v>
      </c>
      <c r="J482" s="128">
        <v>90000</v>
      </c>
      <c r="K482" s="128">
        <v>0</v>
      </c>
      <c r="L482" s="128">
        <v>0</v>
      </c>
      <c r="M482" s="128">
        <v>0</v>
      </c>
      <c r="N482" s="128">
        <v>90000</v>
      </c>
      <c r="O482" s="128">
        <v>90000</v>
      </c>
      <c r="P482" s="128">
        <v>0</v>
      </c>
      <c r="Q482" s="135">
        <v>44443.675000000003</v>
      </c>
      <c r="R482" s="11" t="s">
        <v>216</v>
      </c>
      <c r="S482" s="5" t="str">
        <f t="shared" si="7"/>
        <v>Ca chiều</v>
      </c>
    </row>
    <row r="483" spans="2:19">
      <c r="B483" s="11" t="s">
        <v>21</v>
      </c>
      <c r="C483" s="134">
        <v>44443</v>
      </c>
      <c r="D483" s="11" t="s">
        <v>1718</v>
      </c>
      <c r="E483" s="11" t="s">
        <v>1719</v>
      </c>
      <c r="F483" s="11" t="s">
        <v>303</v>
      </c>
      <c r="G483" s="128">
        <v>9</v>
      </c>
      <c r="H483" s="128">
        <v>1611000</v>
      </c>
      <c r="I483" s="128">
        <v>711000</v>
      </c>
      <c r="J483" s="128">
        <v>900000</v>
      </c>
      <c r="K483" s="128">
        <v>0</v>
      </c>
      <c r="L483" s="128">
        <v>0</v>
      </c>
      <c r="M483" s="128">
        <v>0</v>
      </c>
      <c r="N483" s="128">
        <v>900000</v>
      </c>
      <c r="O483" s="128">
        <v>900000</v>
      </c>
      <c r="P483" s="128">
        <v>0</v>
      </c>
      <c r="Q483" s="135">
        <v>44443.717361111114</v>
      </c>
      <c r="R483" s="11"/>
      <c r="S483" s="5" t="str">
        <f t="shared" si="7"/>
        <v>Ca chiều</v>
      </c>
    </row>
    <row r="484" spans="2:19">
      <c r="B484" s="11" t="s">
        <v>21</v>
      </c>
      <c r="C484" s="134">
        <v>44443</v>
      </c>
      <c r="D484" s="11" t="s">
        <v>1720</v>
      </c>
      <c r="E484" s="11" t="s">
        <v>1721</v>
      </c>
      <c r="F484" s="11" t="s">
        <v>1722</v>
      </c>
      <c r="G484" s="128">
        <v>6</v>
      </c>
      <c r="H484" s="128">
        <v>396000</v>
      </c>
      <c r="I484" s="128">
        <v>186000</v>
      </c>
      <c r="J484" s="128">
        <v>210000</v>
      </c>
      <c r="K484" s="128">
        <v>0</v>
      </c>
      <c r="L484" s="128">
        <v>0</v>
      </c>
      <c r="M484" s="128">
        <v>0</v>
      </c>
      <c r="N484" s="128">
        <v>210000</v>
      </c>
      <c r="O484" s="128">
        <v>210000</v>
      </c>
      <c r="P484" s="128">
        <v>0</v>
      </c>
      <c r="Q484" s="135">
        <v>44443.716666666667</v>
      </c>
      <c r="R484" s="11" t="s">
        <v>216</v>
      </c>
      <c r="S484" s="5" t="str">
        <f t="shared" si="7"/>
        <v>Ca chiều</v>
      </c>
    </row>
    <row r="485" spans="2:19">
      <c r="B485" s="11" t="s">
        <v>21</v>
      </c>
      <c r="C485" s="134">
        <v>44443</v>
      </c>
      <c r="D485" s="11" t="s">
        <v>1723</v>
      </c>
      <c r="E485" s="11" t="s">
        <v>1724</v>
      </c>
      <c r="F485" s="11" t="s">
        <v>1725</v>
      </c>
      <c r="G485" s="128">
        <v>4</v>
      </c>
      <c r="H485" s="128">
        <v>1120000</v>
      </c>
      <c r="I485" s="128">
        <v>417000</v>
      </c>
      <c r="J485" s="128">
        <v>703000</v>
      </c>
      <c r="K485" s="128">
        <v>0</v>
      </c>
      <c r="L485" s="128">
        <v>0</v>
      </c>
      <c r="M485" s="128">
        <v>0</v>
      </c>
      <c r="N485" s="128">
        <v>703000</v>
      </c>
      <c r="O485" s="128">
        <v>703000</v>
      </c>
      <c r="P485" s="128">
        <v>0</v>
      </c>
      <c r="Q485" s="135">
        <v>44443.718055555553</v>
      </c>
      <c r="R485" s="11"/>
      <c r="S485" s="5" t="str">
        <f t="shared" si="7"/>
        <v>Ca chiều</v>
      </c>
    </row>
    <row r="486" spans="2:19">
      <c r="B486" s="11" t="s">
        <v>21</v>
      </c>
      <c r="C486" s="134">
        <v>44443</v>
      </c>
      <c r="D486" s="11" t="s">
        <v>1726</v>
      </c>
      <c r="E486" s="11" t="s">
        <v>1669</v>
      </c>
      <c r="F486" s="11" t="s">
        <v>1670</v>
      </c>
      <c r="G486" s="128">
        <v>1</v>
      </c>
      <c r="H486" s="128">
        <v>120000</v>
      </c>
      <c r="I486" s="128">
        <v>31000</v>
      </c>
      <c r="J486" s="128">
        <v>89000</v>
      </c>
      <c r="K486" s="128">
        <v>0</v>
      </c>
      <c r="L486" s="128">
        <v>0</v>
      </c>
      <c r="M486" s="128">
        <v>0</v>
      </c>
      <c r="N486" s="128">
        <v>0</v>
      </c>
      <c r="O486" s="128">
        <v>0</v>
      </c>
      <c r="P486" s="128">
        <v>0</v>
      </c>
      <c r="Q486" s="135">
        <v>44443.718055555553</v>
      </c>
      <c r="R486" s="11"/>
      <c r="S486" s="5" t="str">
        <f t="shared" si="7"/>
        <v>Ca chiều</v>
      </c>
    </row>
    <row r="487" spans="2:19">
      <c r="B487" s="11" t="s">
        <v>21</v>
      </c>
      <c r="C487" s="134">
        <v>44443</v>
      </c>
      <c r="D487" s="11" t="s">
        <v>1727</v>
      </c>
      <c r="E487" s="11" t="s">
        <v>1728</v>
      </c>
      <c r="F487" s="11" t="s">
        <v>1729</v>
      </c>
      <c r="G487" s="128">
        <v>1</v>
      </c>
      <c r="H487" s="128">
        <v>250000</v>
      </c>
      <c r="I487" s="128">
        <v>75000</v>
      </c>
      <c r="J487" s="128">
        <v>175000</v>
      </c>
      <c r="K487" s="128">
        <v>0</v>
      </c>
      <c r="L487" s="128">
        <v>0</v>
      </c>
      <c r="M487" s="128">
        <v>0</v>
      </c>
      <c r="N487" s="128">
        <v>175000</v>
      </c>
      <c r="O487" s="128">
        <v>175000</v>
      </c>
      <c r="P487" s="128">
        <v>0</v>
      </c>
      <c r="Q487" s="135">
        <v>44443.71875</v>
      </c>
      <c r="R487" s="11"/>
      <c r="S487" s="5" t="str">
        <f t="shared" si="7"/>
        <v>Ca chiều</v>
      </c>
    </row>
    <row r="488" spans="2:19">
      <c r="B488" s="11" t="s">
        <v>21</v>
      </c>
      <c r="C488" s="134">
        <v>44443</v>
      </c>
      <c r="D488" s="11" t="s">
        <v>1730</v>
      </c>
      <c r="E488" s="11" t="s">
        <v>1058</v>
      </c>
      <c r="F488" s="11" t="s">
        <v>1059</v>
      </c>
      <c r="G488" s="128">
        <v>2</v>
      </c>
      <c r="H488" s="128">
        <v>310000</v>
      </c>
      <c r="I488" s="128">
        <v>41000</v>
      </c>
      <c r="J488" s="128">
        <v>269000</v>
      </c>
      <c r="K488" s="128">
        <v>33000</v>
      </c>
      <c r="L488" s="128">
        <v>2000</v>
      </c>
      <c r="M488" s="128">
        <v>0</v>
      </c>
      <c r="N488" s="128">
        <v>269000</v>
      </c>
      <c r="O488" s="128">
        <v>269000</v>
      </c>
      <c r="P488" s="128">
        <v>0</v>
      </c>
      <c r="Q488" s="135">
        <v>44443.740277777775</v>
      </c>
      <c r="R488" s="11" t="s">
        <v>216</v>
      </c>
      <c r="S488" s="5" t="str">
        <f t="shared" si="7"/>
        <v>Ca chiều</v>
      </c>
    </row>
    <row r="489" spans="2:19">
      <c r="B489" s="11" t="s">
        <v>21</v>
      </c>
      <c r="C489" s="134">
        <v>44443</v>
      </c>
      <c r="D489" s="11" t="s">
        <v>1731</v>
      </c>
      <c r="E489" s="11" t="s">
        <v>1732</v>
      </c>
      <c r="F489" s="11" t="s">
        <v>1733</v>
      </c>
      <c r="G489" s="128">
        <v>1</v>
      </c>
      <c r="H489" s="128">
        <v>90000</v>
      </c>
      <c r="I489" s="128">
        <v>27000</v>
      </c>
      <c r="J489" s="128">
        <v>63000</v>
      </c>
      <c r="K489" s="128">
        <v>0</v>
      </c>
      <c r="L489" s="128">
        <v>0</v>
      </c>
      <c r="M489" s="128">
        <v>0</v>
      </c>
      <c r="N489" s="128">
        <v>63000</v>
      </c>
      <c r="O489" s="128">
        <v>63000</v>
      </c>
      <c r="P489" s="128">
        <v>0</v>
      </c>
      <c r="Q489" s="135">
        <v>44443.736805555556</v>
      </c>
      <c r="R489" s="11"/>
      <c r="S489" s="5" t="str">
        <f t="shared" si="7"/>
        <v>Ca chiều</v>
      </c>
    </row>
    <row r="490" spans="2:19">
      <c r="B490" s="11" t="s">
        <v>21</v>
      </c>
      <c r="C490" s="134">
        <v>44443</v>
      </c>
      <c r="D490" s="11" t="s">
        <v>1734</v>
      </c>
      <c r="E490" s="11" t="s">
        <v>380</v>
      </c>
      <c r="F490" s="11" t="s">
        <v>217</v>
      </c>
      <c r="G490" s="128">
        <v>1</v>
      </c>
      <c r="H490" s="128">
        <v>65000</v>
      </c>
      <c r="I490" s="128">
        <v>0</v>
      </c>
      <c r="J490" s="128">
        <v>65000</v>
      </c>
      <c r="K490" s="128">
        <v>0</v>
      </c>
      <c r="L490" s="128">
        <v>0</v>
      </c>
      <c r="M490" s="128">
        <v>0</v>
      </c>
      <c r="N490" s="128">
        <v>65000</v>
      </c>
      <c r="O490" s="128">
        <v>65000</v>
      </c>
      <c r="P490" s="128">
        <v>0</v>
      </c>
      <c r="Q490" s="135">
        <v>44443.759722222225</v>
      </c>
      <c r="R490" s="11" t="s">
        <v>216</v>
      </c>
      <c r="S490" s="5" t="str">
        <f t="shared" si="7"/>
        <v>Ca chiều</v>
      </c>
    </row>
    <row r="491" spans="2:19">
      <c r="B491" s="11" t="s">
        <v>21</v>
      </c>
      <c r="C491" s="134">
        <v>44443</v>
      </c>
      <c r="D491" s="11" t="s">
        <v>1735</v>
      </c>
      <c r="E491" s="11" t="s">
        <v>1484</v>
      </c>
      <c r="F491" s="11" t="s">
        <v>1485</v>
      </c>
      <c r="G491" s="128">
        <v>2</v>
      </c>
      <c r="H491" s="128">
        <v>58000</v>
      </c>
      <c r="I491" s="128">
        <v>0</v>
      </c>
      <c r="J491" s="128">
        <v>58000</v>
      </c>
      <c r="K491" s="128">
        <v>0</v>
      </c>
      <c r="L491" s="128">
        <v>0</v>
      </c>
      <c r="M491" s="128">
        <v>0</v>
      </c>
      <c r="N491" s="128">
        <v>58000</v>
      </c>
      <c r="O491" s="128">
        <v>58000</v>
      </c>
      <c r="P491" s="128">
        <v>0</v>
      </c>
      <c r="Q491" s="135">
        <v>44443.758333333331</v>
      </c>
      <c r="R491" s="11"/>
      <c r="S491" s="5" t="str">
        <f t="shared" si="7"/>
        <v>Ca chiều</v>
      </c>
    </row>
    <row r="492" spans="2:19">
      <c r="B492" s="11" t="s">
        <v>21</v>
      </c>
      <c r="C492" s="134">
        <v>44443</v>
      </c>
      <c r="D492" s="11" t="s">
        <v>1736</v>
      </c>
      <c r="E492" s="11" t="s">
        <v>1737</v>
      </c>
      <c r="F492" s="11" t="s">
        <v>1738</v>
      </c>
      <c r="G492" s="128">
        <v>1</v>
      </c>
      <c r="H492" s="128">
        <v>190000</v>
      </c>
      <c r="I492" s="128">
        <v>38000</v>
      </c>
      <c r="J492" s="128">
        <v>152000</v>
      </c>
      <c r="K492" s="128">
        <v>0</v>
      </c>
      <c r="L492" s="128">
        <v>0</v>
      </c>
      <c r="M492" s="128">
        <v>0</v>
      </c>
      <c r="N492" s="128">
        <v>152000</v>
      </c>
      <c r="O492" s="128">
        <v>152000</v>
      </c>
      <c r="P492" s="128">
        <v>0</v>
      </c>
      <c r="Q492" s="135">
        <v>44443.758333333331</v>
      </c>
      <c r="R492" s="11" t="s">
        <v>216</v>
      </c>
      <c r="S492" s="5" t="str">
        <f t="shared" si="7"/>
        <v>Ca chiều</v>
      </c>
    </row>
    <row r="493" spans="2:19">
      <c r="B493" s="11" t="s">
        <v>21</v>
      </c>
      <c r="C493" s="134">
        <v>44443</v>
      </c>
      <c r="D493" s="11" t="s">
        <v>1739</v>
      </c>
      <c r="E493" s="11" t="s">
        <v>1740</v>
      </c>
      <c r="F493" s="11" t="s">
        <v>1741</v>
      </c>
      <c r="G493" s="128">
        <v>2</v>
      </c>
      <c r="H493" s="128">
        <v>132000</v>
      </c>
      <c r="I493" s="128">
        <v>62000</v>
      </c>
      <c r="J493" s="128">
        <v>70000</v>
      </c>
      <c r="K493" s="128">
        <v>0</v>
      </c>
      <c r="L493" s="128">
        <v>0</v>
      </c>
      <c r="M493" s="128">
        <v>0</v>
      </c>
      <c r="N493" s="128">
        <v>70000</v>
      </c>
      <c r="O493" s="128">
        <v>70000</v>
      </c>
      <c r="P493" s="128">
        <v>0</v>
      </c>
      <c r="Q493" s="135">
        <v>44443.759027777778</v>
      </c>
      <c r="R493" s="11" t="s">
        <v>216</v>
      </c>
      <c r="S493" s="5" t="str">
        <f t="shared" si="7"/>
        <v>Ca chiều</v>
      </c>
    </row>
    <row r="494" spans="2:19">
      <c r="B494" s="11" t="s">
        <v>21</v>
      </c>
      <c r="C494" s="134">
        <v>44443</v>
      </c>
      <c r="D494" s="11" t="s">
        <v>1742</v>
      </c>
      <c r="E494" s="11" t="s">
        <v>1743</v>
      </c>
      <c r="F494" s="11" t="s">
        <v>1744</v>
      </c>
      <c r="G494" s="128">
        <v>1</v>
      </c>
      <c r="H494" s="128">
        <v>190000</v>
      </c>
      <c r="I494" s="128">
        <v>95000</v>
      </c>
      <c r="J494" s="128">
        <v>95000</v>
      </c>
      <c r="K494" s="128">
        <v>0</v>
      </c>
      <c r="L494" s="128">
        <v>0</v>
      </c>
      <c r="M494" s="128">
        <v>0</v>
      </c>
      <c r="N494" s="128">
        <v>95000</v>
      </c>
      <c r="O494" s="128">
        <v>95000</v>
      </c>
      <c r="P494" s="128">
        <v>0</v>
      </c>
      <c r="Q494" s="135">
        <v>44443.841666666667</v>
      </c>
      <c r="R494" s="11"/>
      <c r="S494" s="5" t="str">
        <f t="shared" si="7"/>
        <v>Ca chiều</v>
      </c>
    </row>
    <row r="495" spans="2:19">
      <c r="B495" s="11" t="s">
        <v>21</v>
      </c>
      <c r="C495" s="134">
        <v>44443</v>
      </c>
      <c r="D495" s="11" t="s">
        <v>1745</v>
      </c>
      <c r="E495" s="11" t="s">
        <v>1746</v>
      </c>
      <c r="F495" s="11" t="s">
        <v>1747</v>
      </c>
      <c r="G495" s="128">
        <v>2</v>
      </c>
      <c r="H495" s="128">
        <v>42000</v>
      </c>
      <c r="I495" s="128">
        <v>0</v>
      </c>
      <c r="J495" s="128">
        <v>42000</v>
      </c>
      <c r="K495" s="128">
        <v>0</v>
      </c>
      <c r="L495" s="128">
        <v>0</v>
      </c>
      <c r="M495" s="128">
        <v>0</v>
      </c>
      <c r="N495" s="128">
        <v>42000</v>
      </c>
      <c r="O495" s="128">
        <v>42000</v>
      </c>
      <c r="P495" s="128">
        <v>0</v>
      </c>
      <c r="Q495" s="135">
        <v>44443.842361111114</v>
      </c>
      <c r="R495" s="11"/>
      <c r="S495" s="5" t="str">
        <f t="shared" si="7"/>
        <v>Ca chiều</v>
      </c>
    </row>
    <row r="496" spans="2:19">
      <c r="B496" s="11" t="s">
        <v>21</v>
      </c>
      <c r="C496" s="134">
        <v>44443</v>
      </c>
      <c r="D496" s="11" t="s">
        <v>1748</v>
      </c>
      <c r="E496" s="11" t="s">
        <v>426</v>
      </c>
      <c r="F496" s="11" t="s">
        <v>427</v>
      </c>
      <c r="G496" s="128">
        <v>1</v>
      </c>
      <c r="H496" s="128">
        <v>50000</v>
      </c>
      <c r="I496" s="128">
        <v>0</v>
      </c>
      <c r="J496" s="128">
        <v>50000</v>
      </c>
      <c r="K496" s="128">
        <v>0</v>
      </c>
      <c r="L496" s="128">
        <v>0</v>
      </c>
      <c r="M496" s="128">
        <v>0</v>
      </c>
      <c r="N496" s="128">
        <v>50000</v>
      </c>
      <c r="O496" s="128">
        <v>50000</v>
      </c>
      <c r="P496" s="128">
        <v>0</v>
      </c>
      <c r="Q496" s="135">
        <v>44443.862500000003</v>
      </c>
      <c r="R496" s="11"/>
      <c r="S496" s="5" t="str">
        <f t="shared" si="7"/>
        <v>Ca chiều</v>
      </c>
    </row>
    <row r="497" spans="2:19">
      <c r="B497" s="11" t="s">
        <v>21</v>
      </c>
      <c r="C497" s="134">
        <v>44443</v>
      </c>
      <c r="D497" s="11" t="s">
        <v>1749</v>
      </c>
      <c r="E497" s="11" t="s">
        <v>1750</v>
      </c>
      <c r="F497" s="11" t="s">
        <v>1751</v>
      </c>
      <c r="G497" s="128">
        <v>4</v>
      </c>
      <c r="H497" s="128">
        <v>390000</v>
      </c>
      <c r="I497" s="128">
        <v>185000</v>
      </c>
      <c r="J497" s="128">
        <v>205000</v>
      </c>
      <c r="K497" s="128">
        <v>0</v>
      </c>
      <c r="L497" s="128">
        <v>0</v>
      </c>
      <c r="M497" s="128">
        <v>0</v>
      </c>
      <c r="N497" s="128">
        <v>205000</v>
      </c>
      <c r="O497" s="128">
        <v>205000</v>
      </c>
      <c r="P497" s="128">
        <v>0</v>
      </c>
      <c r="Q497" s="135">
        <v>44443.862500000003</v>
      </c>
      <c r="R497" s="11"/>
      <c r="S497" s="5" t="str">
        <f t="shared" si="7"/>
        <v>Ca chiều</v>
      </c>
    </row>
    <row r="498" spans="2:19">
      <c r="B498" s="11" t="s">
        <v>21</v>
      </c>
      <c r="C498" s="134">
        <v>44443</v>
      </c>
      <c r="D498" s="11" t="s">
        <v>1752</v>
      </c>
      <c r="E498" s="11" t="s">
        <v>1712</v>
      </c>
      <c r="F498" s="11" t="s">
        <v>915</v>
      </c>
      <c r="G498" s="128">
        <v>2</v>
      </c>
      <c r="H498" s="128">
        <v>539000</v>
      </c>
      <c r="I498" s="128">
        <v>250000</v>
      </c>
      <c r="J498" s="128">
        <v>289000</v>
      </c>
      <c r="K498" s="128">
        <v>0</v>
      </c>
      <c r="L498" s="128">
        <v>0</v>
      </c>
      <c r="M498" s="128">
        <v>0</v>
      </c>
      <c r="N498" s="128">
        <v>289000</v>
      </c>
      <c r="O498" s="128">
        <v>289000</v>
      </c>
      <c r="P498" s="128">
        <v>0</v>
      </c>
      <c r="Q498" s="135">
        <v>44443.863194444442</v>
      </c>
      <c r="R498" s="11"/>
      <c r="S498" s="5" t="str">
        <f t="shared" ref="S498" si="8">IF(TIME(HOUR(Q878),MINUTE(Q878),SECOND(Q878))&gt;$T$6,"Ca chiều","Ca sáng")</f>
        <v>Ca sáng</v>
      </c>
    </row>
    <row r="499" spans="2:19">
      <c r="B499" s="11" t="s">
        <v>21</v>
      </c>
      <c r="C499" s="134">
        <v>44443</v>
      </c>
      <c r="D499" s="11" t="s">
        <v>1753</v>
      </c>
      <c r="E499" s="11" t="s">
        <v>1754</v>
      </c>
      <c r="F499" s="11" t="s">
        <v>1755</v>
      </c>
      <c r="G499" s="128">
        <v>2</v>
      </c>
      <c r="H499" s="128">
        <v>780000</v>
      </c>
      <c r="I499" s="128">
        <v>390000</v>
      </c>
      <c r="J499" s="128">
        <v>390000</v>
      </c>
      <c r="K499" s="128">
        <v>0</v>
      </c>
      <c r="L499" s="128">
        <v>0</v>
      </c>
      <c r="M499" s="128">
        <v>0</v>
      </c>
      <c r="N499" s="128">
        <v>390000</v>
      </c>
      <c r="O499" s="128">
        <v>390000</v>
      </c>
      <c r="P499" s="128">
        <v>0</v>
      </c>
      <c r="Q499" s="135">
        <v>44443.884722222225</v>
      </c>
      <c r="R499" s="11" t="s">
        <v>216</v>
      </c>
      <c r="S499" s="5" t="str">
        <f t="shared" ref="S499:S562" si="9">IF(TIME(HOUR(Q499),MINUTE(Q499),SECOND(Q499))&gt;$T$6,"Ca chiều","Ca sáng")</f>
        <v>Ca chiều</v>
      </c>
    </row>
    <row r="500" spans="2:19">
      <c r="B500" s="11" t="s">
        <v>21</v>
      </c>
      <c r="C500" s="134">
        <v>44443</v>
      </c>
      <c r="D500" s="11" t="s">
        <v>1756</v>
      </c>
      <c r="E500" s="11" t="s">
        <v>1757</v>
      </c>
      <c r="F500" s="11" t="s">
        <v>414</v>
      </c>
      <c r="G500" s="128">
        <v>2</v>
      </c>
      <c r="H500" s="128">
        <v>780000</v>
      </c>
      <c r="I500" s="128">
        <v>312000</v>
      </c>
      <c r="J500" s="128">
        <v>468000</v>
      </c>
      <c r="K500" s="128">
        <v>39000</v>
      </c>
      <c r="L500" s="128">
        <v>4000</v>
      </c>
      <c r="M500" s="128">
        <v>0</v>
      </c>
      <c r="N500" s="128">
        <v>468000</v>
      </c>
      <c r="O500" s="128">
        <v>468000</v>
      </c>
      <c r="P500" s="128">
        <v>0</v>
      </c>
      <c r="Q500" s="135">
        <v>44443.884027777778</v>
      </c>
      <c r="R500" s="11" t="s">
        <v>216</v>
      </c>
      <c r="S500" s="5" t="str">
        <f t="shared" si="9"/>
        <v>Ca chiều</v>
      </c>
    </row>
    <row r="501" spans="2:19">
      <c r="B501" s="11" t="s">
        <v>21</v>
      </c>
      <c r="C501" s="134">
        <v>44443</v>
      </c>
      <c r="D501" s="11" t="s">
        <v>1758</v>
      </c>
      <c r="E501" s="11" t="s">
        <v>415</v>
      </c>
      <c r="F501" s="11" t="s">
        <v>416</v>
      </c>
      <c r="G501" s="128">
        <v>1</v>
      </c>
      <c r="H501" s="128">
        <v>120000</v>
      </c>
      <c r="I501" s="128">
        <v>0</v>
      </c>
      <c r="J501" s="128">
        <v>120000</v>
      </c>
      <c r="K501" s="128">
        <v>21000</v>
      </c>
      <c r="L501" s="128">
        <v>1000</v>
      </c>
      <c r="M501" s="128">
        <v>0</v>
      </c>
      <c r="N501" s="128">
        <v>120000</v>
      </c>
      <c r="O501" s="128">
        <v>120000</v>
      </c>
      <c r="P501" s="128">
        <v>0</v>
      </c>
      <c r="Q501" s="135">
        <v>44443.884722222225</v>
      </c>
      <c r="R501" s="11" t="s">
        <v>216</v>
      </c>
      <c r="S501" s="5" t="str">
        <f t="shared" si="9"/>
        <v>Ca chiều</v>
      </c>
    </row>
    <row r="502" spans="2:19">
      <c r="B502" s="11" t="s">
        <v>21</v>
      </c>
      <c r="C502" s="134">
        <v>44443</v>
      </c>
      <c r="D502" s="11" t="s">
        <v>1759</v>
      </c>
      <c r="E502" s="11" t="s">
        <v>871</v>
      </c>
      <c r="F502" s="11" t="s">
        <v>872</v>
      </c>
      <c r="G502" s="128">
        <v>1</v>
      </c>
      <c r="H502" s="128">
        <v>150000</v>
      </c>
      <c r="I502" s="128">
        <v>31000</v>
      </c>
      <c r="J502" s="128">
        <v>119000</v>
      </c>
      <c r="K502" s="128">
        <v>0</v>
      </c>
      <c r="L502" s="128">
        <v>1000</v>
      </c>
      <c r="M502" s="128">
        <v>0</v>
      </c>
      <c r="N502" s="128">
        <v>119000</v>
      </c>
      <c r="O502" s="128">
        <v>119000</v>
      </c>
      <c r="P502" s="128">
        <v>0</v>
      </c>
      <c r="Q502" s="135">
        <v>44443.904861111114</v>
      </c>
      <c r="R502" s="11" t="s">
        <v>216</v>
      </c>
      <c r="S502" s="5" t="str">
        <f t="shared" si="9"/>
        <v>Ca chiều</v>
      </c>
    </row>
    <row r="503" spans="2:19">
      <c r="B503" s="11" t="s">
        <v>21</v>
      </c>
      <c r="C503" s="134">
        <v>44443</v>
      </c>
      <c r="D503" s="11" t="s">
        <v>1760</v>
      </c>
      <c r="E503" s="11" t="s">
        <v>1761</v>
      </c>
      <c r="F503" s="11" t="s">
        <v>1762</v>
      </c>
      <c r="G503" s="128">
        <v>5</v>
      </c>
      <c r="H503" s="128">
        <v>421000</v>
      </c>
      <c r="I503" s="128">
        <v>62000</v>
      </c>
      <c r="J503" s="128">
        <v>359000</v>
      </c>
      <c r="K503" s="128">
        <v>0</v>
      </c>
      <c r="L503" s="128">
        <v>0</v>
      </c>
      <c r="M503" s="128">
        <v>0</v>
      </c>
      <c r="N503" s="128">
        <v>359000</v>
      </c>
      <c r="O503" s="128">
        <v>359000</v>
      </c>
      <c r="P503" s="128">
        <v>0</v>
      </c>
      <c r="Q503" s="135">
        <v>44443.904861111114</v>
      </c>
      <c r="R503" s="11"/>
      <c r="S503" s="5" t="str">
        <f t="shared" si="9"/>
        <v>Ca chiều</v>
      </c>
    </row>
    <row r="504" spans="2:19">
      <c r="B504" s="11" t="s">
        <v>21</v>
      </c>
      <c r="C504" s="134">
        <v>44442</v>
      </c>
      <c r="D504" s="11" t="s">
        <v>1763</v>
      </c>
      <c r="E504" s="11" t="s">
        <v>1764</v>
      </c>
      <c r="F504" s="11" t="s">
        <v>1249</v>
      </c>
      <c r="G504" s="128">
        <v>1</v>
      </c>
      <c r="H504" s="128">
        <v>590000</v>
      </c>
      <c r="I504" s="128">
        <v>0</v>
      </c>
      <c r="J504" s="128">
        <v>590000</v>
      </c>
      <c r="K504" s="128">
        <v>0</v>
      </c>
      <c r="L504" s="128"/>
      <c r="M504" s="128">
        <v>0</v>
      </c>
      <c r="N504" s="128">
        <v>0</v>
      </c>
      <c r="O504" s="128">
        <v>0</v>
      </c>
      <c r="P504" s="128">
        <v>590000</v>
      </c>
      <c r="Q504" s="135">
        <v>44442.379861111112</v>
      </c>
      <c r="R504" s="11"/>
      <c r="S504" s="5" t="str">
        <f t="shared" si="9"/>
        <v>Ca sáng</v>
      </c>
    </row>
    <row r="505" spans="2:19">
      <c r="B505" s="11" t="s">
        <v>21</v>
      </c>
      <c r="C505" s="134">
        <v>44442</v>
      </c>
      <c r="D505" s="11" t="s">
        <v>1765</v>
      </c>
      <c r="E505" s="11" t="s">
        <v>1766</v>
      </c>
      <c r="F505" s="11" t="s">
        <v>1767</v>
      </c>
      <c r="G505" s="128">
        <v>1</v>
      </c>
      <c r="H505" s="128">
        <v>190000</v>
      </c>
      <c r="I505" s="128">
        <v>95000</v>
      </c>
      <c r="J505" s="128">
        <v>95000</v>
      </c>
      <c r="K505" s="128">
        <v>0</v>
      </c>
      <c r="L505" s="128"/>
      <c r="M505" s="128">
        <v>0</v>
      </c>
      <c r="N505" s="128">
        <v>0</v>
      </c>
      <c r="O505" s="128">
        <v>0</v>
      </c>
      <c r="P505" s="128">
        <v>95000</v>
      </c>
      <c r="Q505" s="135">
        <v>44442.390277777777</v>
      </c>
      <c r="R505" s="11"/>
      <c r="S505" s="5" t="str">
        <f t="shared" si="9"/>
        <v>Ca sáng</v>
      </c>
    </row>
    <row r="506" spans="2:19">
      <c r="B506" s="11" t="s">
        <v>21</v>
      </c>
      <c r="C506" s="134">
        <v>44442</v>
      </c>
      <c r="D506" s="11" t="s">
        <v>1768</v>
      </c>
      <c r="E506" s="11" t="s">
        <v>1769</v>
      </c>
      <c r="F506" s="11" t="s">
        <v>1561</v>
      </c>
      <c r="G506" s="128">
        <v>1</v>
      </c>
      <c r="H506" s="128">
        <v>150000</v>
      </c>
      <c r="I506" s="128">
        <v>31000</v>
      </c>
      <c r="J506" s="128">
        <v>119000</v>
      </c>
      <c r="K506" s="128">
        <v>0</v>
      </c>
      <c r="L506" s="128"/>
      <c r="M506" s="128">
        <v>0</v>
      </c>
      <c r="N506" s="128">
        <v>0</v>
      </c>
      <c r="O506" s="128">
        <v>0</v>
      </c>
      <c r="P506" s="128">
        <v>119000</v>
      </c>
      <c r="Q506" s="135">
        <v>44442.703472222223</v>
      </c>
      <c r="R506" s="11" t="s">
        <v>216</v>
      </c>
      <c r="S506" s="5" t="str">
        <f t="shared" si="9"/>
        <v>Ca chiều</v>
      </c>
    </row>
    <row r="507" spans="2:19">
      <c r="B507" s="11" t="s">
        <v>21</v>
      </c>
      <c r="C507" s="134">
        <v>44442</v>
      </c>
      <c r="D507" s="11" t="s">
        <v>1770</v>
      </c>
      <c r="E507" s="11" t="s">
        <v>1766</v>
      </c>
      <c r="F507" s="11" t="s">
        <v>1767</v>
      </c>
      <c r="G507" s="128">
        <v>2</v>
      </c>
      <c r="H507" s="128">
        <v>480000</v>
      </c>
      <c r="I507" s="128">
        <v>240000</v>
      </c>
      <c r="J507" s="128">
        <v>240000</v>
      </c>
      <c r="K507" s="128">
        <v>0</v>
      </c>
      <c r="L507" s="128">
        <v>0</v>
      </c>
      <c r="M507" s="128">
        <v>0</v>
      </c>
      <c r="N507" s="128">
        <v>240000</v>
      </c>
      <c r="O507" s="128">
        <v>240000</v>
      </c>
      <c r="P507" s="128">
        <v>0</v>
      </c>
      <c r="Q507" s="135">
        <v>44442.382638888892</v>
      </c>
      <c r="R507" s="11"/>
      <c r="S507" s="5" t="str">
        <f t="shared" si="9"/>
        <v>Ca sáng</v>
      </c>
    </row>
    <row r="508" spans="2:19">
      <c r="B508" s="11" t="s">
        <v>21</v>
      </c>
      <c r="C508" s="134">
        <v>44442</v>
      </c>
      <c r="D508" s="11" t="s">
        <v>1771</v>
      </c>
      <c r="E508" s="11" t="s">
        <v>1764</v>
      </c>
      <c r="F508" s="11" t="s">
        <v>1249</v>
      </c>
      <c r="G508" s="128">
        <v>1</v>
      </c>
      <c r="H508" s="128">
        <v>590000</v>
      </c>
      <c r="I508" s="128">
        <v>0</v>
      </c>
      <c r="J508" s="128">
        <v>590000</v>
      </c>
      <c r="K508" s="128">
        <v>0</v>
      </c>
      <c r="L508" s="128">
        <v>0</v>
      </c>
      <c r="M508" s="128">
        <v>0</v>
      </c>
      <c r="N508" s="128">
        <v>0</v>
      </c>
      <c r="O508" s="128">
        <v>0</v>
      </c>
      <c r="P508" s="128">
        <v>0</v>
      </c>
      <c r="Q508" s="135">
        <v>44442.382638888892</v>
      </c>
      <c r="R508" s="11"/>
      <c r="S508" s="5" t="str">
        <f t="shared" si="9"/>
        <v>Ca sáng</v>
      </c>
    </row>
    <row r="509" spans="2:19">
      <c r="B509" s="11" t="s">
        <v>21</v>
      </c>
      <c r="C509" s="134">
        <v>44442</v>
      </c>
      <c r="D509" s="11" t="s">
        <v>1772</v>
      </c>
      <c r="E509" s="11" t="s">
        <v>1764</v>
      </c>
      <c r="F509" s="11" t="s">
        <v>1249</v>
      </c>
      <c r="G509" s="128">
        <v>1</v>
      </c>
      <c r="H509" s="128">
        <v>41000</v>
      </c>
      <c r="I509" s="128">
        <v>0</v>
      </c>
      <c r="J509" s="128">
        <v>41000</v>
      </c>
      <c r="K509" s="128">
        <v>0</v>
      </c>
      <c r="L509" s="128">
        <v>0</v>
      </c>
      <c r="M509" s="128">
        <v>0</v>
      </c>
      <c r="N509" s="128">
        <v>41000</v>
      </c>
      <c r="O509" s="128">
        <v>41000</v>
      </c>
      <c r="P509" s="128">
        <v>0</v>
      </c>
      <c r="Q509" s="135">
        <v>44442.404861111114</v>
      </c>
      <c r="R509" s="11"/>
      <c r="S509" s="5" t="str">
        <f t="shared" si="9"/>
        <v>Ca sáng</v>
      </c>
    </row>
    <row r="510" spans="2:19">
      <c r="B510" s="11" t="s">
        <v>21</v>
      </c>
      <c r="C510" s="134">
        <v>44442</v>
      </c>
      <c r="D510" s="11" t="s">
        <v>1773</v>
      </c>
      <c r="E510" s="11" t="s">
        <v>1764</v>
      </c>
      <c r="F510" s="11" t="s">
        <v>1249</v>
      </c>
      <c r="G510" s="128">
        <v>1</v>
      </c>
      <c r="H510" s="128">
        <v>2000</v>
      </c>
      <c r="I510" s="128">
        <v>0</v>
      </c>
      <c r="J510" s="128">
        <v>2000</v>
      </c>
      <c r="K510" s="128">
        <v>0</v>
      </c>
      <c r="L510" s="128">
        <v>0</v>
      </c>
      <c r="M510" s="128">
        <v>0</v>
      </c>
      <c r="N510" s="128">
        <v>2000</v>
      </c>
      <c r="O510" s="128">
        <v>2000</v>
      </c>
      <c r="P510" s="128">
        <v>0</v>
      </c>
      <c r="Q510" s="135">
        <v>44442.40347222222</v>
      </c>
      <c r="R510" s="11"/>
      <c r="S510" s="5" t="str">
        <f t="shared" si="9"/>
        <v>Ca sáng</v>
      </c>
    </row>
    <row r="511" spans="2:19">
      <c r="B511" s="11" t="s">
        <v>21</v>
      </c>
      <c r="C511" s="134">
        <v>44442</v>
      </c>
      <c r="D511" s="11" t="s">
        <v>1774</v>
      </c>
      <c r="E511" s="11" t="s">
        <v>1775</v>
      </c>
      <c r="F511" s="11" t="s">
        <v>272</v>
      </c>
      <c r="G511" s="128">
        <v>3</v>
      </c>
      <c r="H511" s="128">
        <v>570000</v>
      </c>
      <c r="I511" s="128">
        <v>209000</v>
      </c>
      <c r="J511" s="128">
        <v>361000</v>
      </c>
      <c r="K511" s="128">
        <v>0</v>
      </c>
      <c r="L511" s="128">
        <v>0</v>
      </c>
      <c r="M511" s="128">
        <v>0</v>
      </c>
      <c r="N511" s="128">
        <v>361000</v>
      </c>
      <c r="O511" s="128">
        <v>361000</v>
      </c>
      <c r="P511" s="128">
        <v>0</v>
      </c>
      <c r="Q511" s="135">
        <v>44442.404166666667</v>
      </c>
      <c r="R511" s="11" t="s">
        <v>216</v>
      </c>
      <c r="S511" s="5" t="str">
        <f t="shared" si="9"/>
        <v>Ca sáng</v>
      </c>
    </row>
    <row r="512" spans="2:19">
      <c r="B512" s="11" t="s">
        <v>21</v>
      </c>
      <c r="C512" s="134">
        <v>44442</v>
      </c>
      <c r="D512" s="11" t="s">
        <v>1776</v>
      </c>
      <c r="E512" s="11" t="s">
        <v>1775</v>
      </c>
      <c r="F512" s="11" t="s">
        <v>272</v>
      </c>
      <c r="G512" s="128">
        <v>1</v>
      </c>
      <c r="H512" s="128">
        <v>2000</v>
      </c>
      <c r="I512" s="128">
        <v>0</v>
      </c>
      <c r="J512" s="128">
        <v>2000</v>
      </c>
      <c r="K512" s="128">
        <v>0</v>
      </c>
      <c r="L512" s="128">
        <v>0</v>
      </c>
      <c r="M512" s="128">
        <v>0</v>
      </c>
      <c r="N512" s="128">
        <v>2000</v>
      </c>
      <c r="O512" s="128">
        <v>2000</v>
      </c>
      <c r="P512" s="128">
        <v>0</v>
      </c>
      <c r="Q512" s="135">
        <v>44442.404166666667</v>
      </c>
      <c r="R512" s="11" t="s">
        <v>216</v>
      </c>
      <c r="S512" s="5" t="str">
        <f t="shared" si="9"/>
        <v>Ca sáng</v>
      </c>
    </row>
    <row r="513" spans="2:19">
      <c r="B513" s="11" t="s">
        <v>21</v>
      </c>
      <c r="C513" s="134">
        <v>44442</v>
      </c>
      <c r="D513" s="11" t="s">
        <v>1777</v>
      </c>
      <c r="E513" s="11" t="s">
        <v>1766</v>
      </c>
      <c r="F513" s="11" t="s">
        <v>1767</v>
      </c>
      <c r="G513" s="128">
        <v>1</v>
      </c>
      <c r="H513" s="128">
        <v>490000</v>
      </c>
      <c r="I513" s="128">
        <v>245000</v>
      </c>
      <c r="J513" s="128">
        <v>245000</v>
      </c>
      <c r="K513" s="128">
        <v>0</v>
      </c>
      <c r="L513" s="128">
        <v>0</v>
      </c>
      <c r="M513" s="128">
        <v>0</v>
      </c>
      <c r="N513" s="128">
        <v>150000</v>
      </c>
      <c r="O513" s="128">
        <v>150000</v>
      </c>
      <c r="P513" s="128">
        <v>0</v>
      </c>
      <c r="Q513" s="135">
        <v>44442.404861111114</v>
      </c>
      <c r="R513" s="11"/>
      <c r="S513" s="5" t="str">
        <f t="shared" si="9"/>
        <v>Ca sáng</v>
      </c>
    </row>
    <row r="514" spans="2:19">
      <c r="B514" s="11" t="s">
        <v>21</v>
      </c>
      <c r="C514" s="134">
        <v>44442</v>
      </c>
      <c r="D514" s="11" t="s">
        <v>1778</v>
      </c>
      <c r="E514" s="11" t="s">
        <v>1779</v>
      </c>
      <c r="F514" s="11" t="s">
        <v>1228</v>
      </c>
      <c r="G514" s="128">
        <v>2</v>
      </c>
      <c r="H514" s="128">
        <v>192000</v>
      </c>
      <c r="I514" s="128">
        <v>95000</v>
      </c>
      <c r="J514" s="128">
        <v>97000</v>
      </c>
      <c r="K514" s="128">
        <v>0</v>
      </c>
      <c r="L514" s="128">
        <v>0</v>
      </c>
      <c r="M514" s="128">
        <v>0</v>
      </c>
      <c r="N514" s="128">
        <v>97000</v>
      </c>
      <c r="O514" s="128">
        <v>97000</v>
      </c>
      <c r="P514" s="128">
        <v>0</v>
      </c>
      <c r="Q514" s="135">
        <v>44442.404861111114</v>
      </c>
      <c r="R514" s="11"/>
      <c r="S514" s="5" t="str">
        <f t="shared" si="9"/>
        <v>Ca sáng</v>
      </c>
    </row>
    <row r="515" spans="2:19">
      <c r="B515" s="11" t="s">
        <v>21</v>
      </c>
      <c r="C515" s="134">
        <v>44442</v>
      </c>
      <c r="D515" s="11" t="s">
        <v>1780</v>
      </c>
      <c r="E515" s="11" t="s">
        <v>1781</v>
      </c>
      <c r="F515" s="11" t="s">
        <v>1782</v>
      </c>
      <c r="G515" s="128">
        <v>1</v>
      </c>
      <c r="H515" s="128">
        <v>190000</v>
      </c>
      <c r="I515" s="128">
        <v>57000</v>
      </c>
      <c r="J515" s="128">
        <v>133000</v>
      </c>
      <c r="K515" s="128">
        <v>40000</v>
      </c>
      <c r="L515" s="128">
        <v>1000</v>
      </c>
      <c r="M515" s="128">
        <v>0</v>
      </c>
      <c r="N515" s="128">
        <v>133000</v>
      </c>
      <c r="O515" s="128">
        <v>133000</v>
      </c>
      <c r="P515" s="128">
        <v>0</v>
      </c>
      <c r="Q515" s="135">
        <v>44442.425694444442</v>
      </c>
      <c r="R515" s="11" t="s">
        <v>216</v>
      </c>
      <c r="S515" s="5" t="str">
        <f t="shared" si="9"/>
        <v>Ca sáng</v>
      </c>
    </row>
    <row r="516" spans="2:19">
      <c r="B516" s="11" t="s">
        <v>21</v>
      </c>
      <c r="C516" s="134">
        <v>44442</v>
      </c>
      <c r="D516" s="11" t="s">
        <v>1783</v>
      </c>
      <c r="E516" s="11" t="s">
        <v>1784</v>
      </c>
      <c r="F516" s="11" t="s">
        <v>1785</v>
      </c>
      <c r="G516" s="128">
        <v>6</v>
      </c>
      <c r="H516" s="128">
        <v>1920000</v>
      </c>
      <c r="I516" s="128">
        <v>634000</v>
      </c>
      <c r="J516" s="128">
        <v>1286000</v>
      </c>
      <c r="K516" s="128">
        <v>8000</v>
      </c>
      <c r="L516" s="128">
        <v>12000</v>
      </c>
      <c r="M516" s="128">
        <v>0</v>
      </c>
      <c r="N516" s="128">
        <v>1286000</v>
      </c>
      <c r="O516" s="128">
        <v>1286000</v>
      </c>
      <c r="P516" s="128">
        <v>0</v>
      </c>
      <c r="Q516" s="135">
        <v>44442.425694444442</v>
      </c>
      <c r="R516" s="11" t="s">
        <v>216</v>
      </c>
      <c r="S516" s="5" t="str">
        <f t="shared" si="9"/>
        <v>Ca sáng</v>
      </c>
    </row>
    <row r="517" spans="2:19">
      <c r="B517" s="11" t="s">
        <v>21</v>
      </c>
      <c r="C517" s="134">
        <v>44442</v>
      </c>
      <c r="D517" s="11" t="s">
        <v>1786</v>
      </c>
      <c r="E517" s="11" t="s">
        <v>1787</v>
      </c>
      <c r="F517" s="11" t="s">
        <v>1788</v>
      </c>
      <c r="G517" s="128">
        <v>1</v>
      </c>
      <c r="H517" s="128">
        <v>90000</v>
      </c>
      <c r="I517" s="128">
        <v>18000</v>
      </c>
      <c r="J517" s="128">
        <v>72000</v>
      </c>
      <c r="K517" s="128">
        <v>0</v>
      </c>
      <c r="L517" s="128">
        <v>0</v>
      </c>
      <c r="M517" s="128">
        <v>0</v>
      </c>
      <c r="N517" s="128">
        <v>72000</v>
      </c>
      <c r="O517" s="128">
        <v>72000</v>
      </c>
      <c r="P517" s="128">
        <v>0</v>
      </c>
      <c r="Q517" s="135">
        <v>44442.425000000003</v>
      </c>
      <c r="R517" s="11" t="s">
        <v>216</v>
      </c>
      <c r="S517" s="5" t="str">
        <f t="shared" si="9"/>
        <v>Ca sáng</v>
      </c>
    </row>
    <row r="518" spans="2:19">
      <c r="B518" s="11" t="s">
        <v>21</v>
      </c>
      <c r="C518" s="134">
        <v>44442</v>
      </c>
      <c r="D518" s="11" t="s">
        <v>1789</v>
      </c>
      <c r="E518" s="11" t="s">
        <v>1790</v>
      </c>
      <c r="F518" s="11" t="s">
        <v>1791</v>
      </c>
      <c r="G518" s="128">
        <v>1</v>
      </c>
      <c r="H518" s="128">
        <v>290000</v>
      </c>
      <c r="I518" s="128">
        <v>145000</v>
      </c>
      <c r="J518" s="128">
        <v>145000</v>
      </c>
      <c r="K518" s="128">
        <v>0</v>
      </c>
      <c r="L518" s="128">
        <v>0</v>
      </c>
      <c r="M518" s="128">
        <v>0</v>
      </c>
      <c r="N518" s="128">
        <v>145000</v>
      </c>
      <c r="O518" s="128">
        <v>145000</v>
      </c>
      <c r="P518" s="128">
        <v>0</v>
      </c>
      <c r="Q518" s="135">
        <v>44442.446527777778</v>
      </c>
      <c r="R518" s="11"/>
      <c r="S518" s="5" t="str">
        <f t="shared" si="9"/>
        <v>Ca sáng</v>
      </c>
    </row>
    <row r="519" spans="2:19">
      <c r="B519" s="11" t="s">
        <v>21</v>
      </c>
      <c r="C519" s="134">
        <v>44442</v>
      </c>
      <c r="D519" s="11" t="s">
        <v>1792</v>
      </c>
      <c r="E519" s="11" t="s">
        <v>1793</v>
      </c>
      <c r="F519" s="11" t="s">
        <v>1794</v>
      </c>
      <c r="G519" s="128">
        <v>5</v>
      </c>
      <c r="H519" s="128">
        <v>1222000</v>
      </c>
      <c r="I519" s="128">
        <v>522000</v>
      </c>
      <c r="J519" s="128">
        <v>700000</v>
      </c>
      <c r="K519" s="128">
        <v>0</v>
      </c>
      <c r="L519" s="128">
        <v>0</v>
      </c>
      <c r="M519" s="128">
        <v>0</v>
      </c>
      <c r="N519" s="128">
        <v>700000</v>
      </c>
      <c r="O519" s="128">
        <v>700000</v>
      </c>
      <c r="P519" s="128">
        <v>0</v>
      </c>
      <c r="Q519" s="135">
        <v>44442.445833333331</v>
      </c>
      <c r="R519" s="11"/>
      <c r="S519" s="5" t="str">
        <f t="shared" si="9"/>
        <v>Ca sáng</v>
      </c>
    </row>
    <row r="520" spans="2:19">
      <c r="B520" s="11" t="s">
        <v>21</v>
      </c>
      <c r="C520" s="134">
        <v>44442</v>
      </c>
      <c r="D520" s="11" t="s">
        <v>1795</v>
      </c>
      <c r="E520" s="11" t="s">
        <v>1784</v>
      </c>
      <c r="F520" s="11" t="s">
        <v>1785</v>
      </c>
      <c r="G520" s="128">
        <v>6</v>
      </c>
      <c r="H520" s="128">
        <v>2050000</v>
      </c>
      <c r="I520" s="128">
        <v>497000</v>
      </c>
      <c r="J520" s="128">
        <v>1553000</v>
      </c>
      <c r="K520" s="128">
        <v>20000</v>
      </c>
      <c r="L520" s="128">
        <v>15000</v>
      </c>
      <c r="M520" s="128">
        <v>20000</v>
      </c>
      <c r="N520" s="128">
        <v>1553000</v>
      </c>
      <c r="O520" s="128">
        <v>1553000</v>
      </c>
      <c r="P520" s="128">
        <v>0</v>
      </c>
      <c r="Q520" s="135">
        <v>44442.46597222222</v>
      </c>
      <c r="R520" s="11" t="s">
        <v>216</v>
      </c>
      <c r="S520" s="5" t="str">
        <f t="shared" si="9"/>
        <v>Ca sáng</v>
      </c>
    </row>
    <row r="521" spans="2:19">
      <c r="B521" s="11" t="s">
        <v>21</v>
      </c>
      <c r="C521" s="134">
        <v>44442</v>
      </c>
      <c r="D521" s="11" t="s">
        <v>1796</v>
      </c>
      <c r="E521" s="11" t="s">
        <v>1797</v>
      </c>
      <c r="F521" s="11" t="s">
        <v>1798</v>
      </c>
      <c r="G521" s="128">
        <v>2</v>
      </c>
      <c r="H521" s="128">
        <v>637000</v>
      </c>
      <c r="I521" s="128">
        <v>191000</v>
      </c>
      <c r="J521" s="128">
        <v>446000</v>
      </c>
      <c r="K521" s="128">
        <v>0</v>
      </c>
      <c r="L521" s="128">
        <v>0</v>
      </c>
      <c r="M521" s="128">
        <v>0</v>
      </c>
      <c r="N521" s="128">
        <v>446000</v>
      </c>
      <c r="O521" s="128">
        <v>446000</v>
      </c>
      <c r="P521" s="128">
        <v>0</v>
      </c>
      <c r="Q521" s="135">
        <v>44442.508333333331</v>
      </c>
      <c r="R521" s="11" t="s">
        <v>216</v>
      </c>
      <c r="S521" s="5" t="str">
        <f t="shared" si="9"/>
        <v>Ca sáng</v>
      </c>
    </row>
    <row r="522" spans="2:19">
      <c r="B522" s="11" t="s">
        <v>21</v>
      </c>
      <c r="C522" s="134">
        <v>44442</v>
      </c>
      <c r="D522" s="11" t="s">
        <v>1799</v>
      </c>
      <c r="E522" s="11" t="s">
        <v>1593</v>
      </c>
      <c r="F522" s="11" t="s">
        <v>930</v>
      </c>
      <c r="G522" s="128">
        <v>1</v>
      </c>
      <c r="H522" s="128">
        <v>990000</v>
      </c>
      <c r="I522" s="128">
        <v>291000</v>
      </c>
      <c r="J522" s="128">
        <v>699000</v>
      </c>
      <c r="K522" s="128">
        <v>18000</v>
      </c>
      <c r="L522" s="128">
        <v>6000</v>
      </c>
      <c r="M522" s="128">
        <v>0</v>
      </c>
      <c r="N522" s="128">
        <v>699000</v>
      </c>
      <c r="O522" s="128">
        <v>699000</v>
      </c>
      <c r="P522" s="128">
        <v>0</v>
      </c>
      <c r="Q522" s="135">
        <v>44442.654861111114</v>
      </c>
      <c r="R522" s="11" t="s">
        <v>216</v>
      </c>
      <c r="S522" s="5" t="str">
        <f t="shared" si="9"/>
        <v>Ca chiều</v>
      </c>
    </row>
    <row r="523" spans="2:19">
      <c r="B523" s="11" t="s">
        <v>21</v>
      </c>
      <c r="C523" s="134">
        <v>44442</v>
      </c>
      <c r="D523" s="11" t="s">
        <v>1800</v>
      </c>
      <c r="E523" s="11" t="s">
        <v>1593</v>
      </c>
      <c r="F523" s="11" t="s">
        <v>930</v>
      </c>
      <c r="G523" s="128">
        <v>1</v>
      </c>
      <c r="H523" s="128">
        <v>120000</v>
      </c>
      <c r="I523" s="128">
        <v>31000</v>
      </c>
      <c r="J523" s="128">
        <v>89000</v>
      </c>
      <c r="K523" s="128">
        <v>0</v>
      </c>
      <c r="L523" s="128">
        <v>0</v>
      </c>
      <c r="M523" s="128">
        <v>0</v>
      </c>
      <c r="N523" s="128">
        <v>89000</v>
      </c>
      <c r="O523" s="128">
        <v>89000</v>
      </c>
      <c r="P523" s="128">
        <v>0</v>
      </c>
      <c r="Q523" s="135">
        <v>44442.654861111114</v>
      </c>
      <c r="R523" s="11" t="s">
        <v>216</v>
      </c>
      <c r="S523" s="5" t="str">
        <f t="shared" si="9"/>
        <v>Ca chiều</v>
      </c>
    </row>
    <row r="524" spans="2:19">
      <c r="B524" s="11" t="s">
        <v>21</v>
      </c>
      <c r="C524" s="134">
        <v>44442</v>
      </c>
      <c r="D524" s="11" t="s">
        <v>1801</v>
      </c>
      <c r="E524" s="11" t="s">
        <v>405</v>
      </c>
      <c r="F524" s="11" t="s">
        <v>406</v>
      </c>
      <c r="G524" s="128">
        <v>1</v>
      </c>
      <c r="H524" s="128">
        <v>20000</v>
      </c>
      <c r="I524" s="128">
        <v>0</v>
      </c>
      <c r="J524" s="128">
        <v>20000</v>
      </c>
      <c r="K524" s="128">
        <v>0</v>
      </c>
      <c r="L524" s="128">
        <v>0</v>
      </c>
      <c r="M524" s="128">
        <v>0</v>
      </c>
      <c r="N524" s="128">
        <v>20000</v>
      </c>
      <c r="O524" s="128">
        <v>20000</v>
      </c>
      <c r="P524" s="128">
        <v>0</v>
      </c>
      <c r="Q524" s="135">
        <v>44442.654861111114</v>
      </c>
      <c r="R524" s="11" t="s">
        <v>216</v>
      </c>
      <c r="S524" s="5" t="str">
        <f t="shared" si="9"/>
        <v>Ca chiều</v>
      </c>
    </row>
    <row r="525" spans="2:19">
      <c r="B525" s="11" t="s">
        <v>21</v>
      </c>
      <c r="C525" s="134">
        <v>44442</v>
      </c>
      <c r="D525" s="11" t="s">
        <v>1802</v>
      </c>
      <c r="E525" s="11" t="s">
        <v>1803</v>
      </c>
      <c r="F525" s="11" t="s">
        <v>1804</v>
      </c>
      <c r="G525" s="128">
        <v>4</v>
      </c>
      <c r="H525" s="128">
        <v>1000000</v>
      </c>
      <c r="I525" s="128">
        <v>347000</v>
      </c>
      <c r="J525" s="128">
        <v>653000</v>
      </c>
      <c r="K525" s="128">
        <v>0</v>
      </c>
      <c r="L525" s="128">
        <v>0</v>
      </c>
      <c r="M525" s="128">
        <v>0</v>
      </c>
      <c r="N525" s="128">
        <v>653000</v>
      </c>
      <c r="O525" s="128">
        <v>653000</v>
      </c>
      <c r="P525" s="128">
        <v>0</v>
      </c>
      <c r="Q525" s="135">
        <v>44442.675000000003</v>
      </c>
      <c r="R525" s="11"/>
      <c r="S525" s="5" t="str">
        <f t="shared" si="9"/>
        <v>Ca chiều</v>
      </c>
    </row>
    <row r="526" spans="2:19">
      <c r="B526" s="11" t="s">
        <v>21</v>
      </c>
      <c r="C526" s="134">
        <v>44442</v>
      </c>
      <c r="D526" s="11" t="s">
        <v>1805</v>
      </c>
      <c r="E526" s="11" t="s">
        <v>1806</v>
      </c>
      <c r="F526" s="11" t="s">
        <v>1807</v>
      </c>
      <c r="G526" s="128">
        <v>3</v>
      </c>
      <c r="H526" s="128">
        <v>660000</v>
      </c>
      <c r="I526" s="128">
        <v>212000</v>
      </c>
      <c r="J526" s="128">
        <v>448000</v>
      </c>
      <c r="K526" s="128">
        <v>33000</v>
      </c>
      <c r="L526" s="128">
        <v>4000</v>
      </c>
      <c r="M526" s="128">
        <v>20000</v>
      </c>
      <c r="N526" s="128">
        <v>448000</v>
      </c>
      <c r="O526" s="128">
        <v>448000</v>
      </c>
      <c r="P526" s="128">
        <v>0</v>
      </c>
      <c r="Q526" s="135">
        <v>44442.674305555556</v>
      </c>
      <c r="R526" s="11" t="s">
        <v>216</v>
      </c>
      <c r="S526" s="5" t="str">
        <f t="shared" si="9"/>
        <v>Ca chiều</v>
      </c>
    </row>
    <row r="527" spans="2:19">
      <c r="B527" s="11" t="s">
        <v>21</v>
      </c>
      <c r="C527" s="134">
        <v>44442</v>
      </c>
      <c r="D527" s="11" t="s">
        <v>1808</v>
      </c>
      <c r="E527" s="11" t="s">
        <v>1809</v>
      </c>
      <c r="F527" s="11" t="s">
        <v>727</v>
      </c>
      <c r="G527" s="128">
        <v>1</v>
      </c>
      <c r="H527" s="128">
        <v>390000</v>
      </c>
      <c r="I527" s="128">
        <v>195000</v>
      </c>
      <c r="J527" s="128">
        <v>195000</v>
      </c>
      <c r="K527" s="128">
        <v>9000</v>
      </c>
      <c r="L527" s="128">
        <v>1000</v>
      </c>
      <c r="M527" s="128">
        <v>0</v>
      </c>
      <c r="N527" s="128">
        <v>195000</v>
      </c>
      <c r="O527" s="128">
        <v>195000</v>
      </c>
      <c r="P527" s="128">
        <v>0</v>
      </c>
      <c r="Q527" s="135">
        <v>44442.675694444442</v>
      </c>
      <c r="R527" s="11" t="s">
        <v>216</v>
      </c>
      <c r="S527" s="5" t="str">
        <f t="shared" si="9"/>
        <v>Ca chiều</v>
      </c>
    </row>
    <row r="528" spans="2:19">
      <c r="B528" s="11" t="s">
        <v>21</v>
      </c>
      <c r="C528" s="134">
        <v>44442</v>
      </c>
      <c r="D528" s="11" t="s">
        <v>1810</v>
      </c>
      <c r="E528" s="11" t="s">
        <v>1811</v>
      </c>
      <c r="F528" s="11" t="s">
        <v>1812</v>
      </c>
      <c r="G528" s="128">
        <v>8</v>
      </c>
      <c r="H528" s="128">
        <v>3074000</v>
      </c>
      <c r="I528" s="128">
        <v>1021000</v>
      </c>
      <c r="J528" s="128">
        <v>2053000</v>
      </c>
      <c r="K528" s="128">
        <v>0</v>
      </c>
      <c r="L528" s="128">
        <v>20000</v>
      </c>
      <c r="M528" s="128">
        <v>0</v>
      </c>
      <c r="N528" s="128">
        <v>2053000</v>
      </c>
      <c r="O528" s="128">
        <v>2053000</v>
      </c>
      <c r="P528" s="128">
        <v>0</v>
      </c>
      <c r="Q528" s="135">
        <v>44442.697222222225</v>
      </c>
      <c r="R528" s="11" t="s">
        <v>216</v>
      </c>
      <c r="S528" s="5" t="str">
        <f t="shared" si="9"/>
        <v>Ca chiều</v>
      </c>
    </row>
    <row r="529" spans="2:19">
      <c r="B529" s="11" t="s">
        <v>21</v>
      </c>
      <c r="C529" s="134">
        <v>44442</v>
      </c>
      <c r="D529" s="11" t="s">
        <v>1813</v>
      </c>
      <c r="E529" s="11" t="s">
        <v>1811</v>
      </c>
      <c r="F529" s="11" t="s">
        <v>1812</v>
      </c>
      <c r="G529" s="128">
        <v>1</v>
      </c>
      <c r="H529" s="128">
        <v>20000</v>
      </c>
      <c r="I529" s="128">
        <v>20000</v>
      </c>
      <c r="J529" s="128">
        <v>0</v>
      </c>
      <c r="K529" s="128">
        <v>20000</v>
      </c>
      <c r="L529" s="128">
        <v>0</v>
      </c>
      <c r="M529" s="128">
        <v>20000</v>
      </c>
      <c r="N529" s="128">
        <v>0</v>
      </c>
      <c r="O529" s="128">
        <v>0</v>
      </c>
      <c r="P529" s="128">
        <v>0</v>
      </c>
      <c r="Q529" s="135">
        <v>44442.695833333331</v>
      </c>
      <c r="R529" s="11" t="s">
        <v>216</v>
      </c>
      <c r="S529" s="5" t="str">
        <f t="shared" si="9"/>
        <v>Ca chiều</v>
      </c>
    </row>
    <row r="530" spans="2:19">
      <c r="B530" s="11" t="s">
        <v>21</v>
      </c>
      <c r="C530" s="134">
        <v>44442</v>
      </c>
      <c r="D530" s="11" t="s">
        <v>1814</v>
      </c>
      <c r="E530" s="11" t="s">
        <v>1815</v>
      </c>
      <c r="F530" s="11" t="s">
        <v>1816</v>
      </c>
      <c r="G530" s="128">
        <v>2</v>
      </c>
      <c r="H530" s="128">
        <v>900000</v>
      </c>
      <c r="I530" s="128">
        <v>450000</v>
      </c>
      <c r="J530" s="128">
        <v>450000</v>
      </c>
      <c r="K530" s="128">
        <v>9000</v>
      </c>
      <c r="L530" s="128">
        <v>4000</v>
      </c>
      <c r="M530" s="128">
        <v>0</v>
      </c>
      <c r="N530" s="128">
        <v>450000</v>
      </c>
      <c r="O530" s="128">
        <v>450000</v>
      </c>
      <c r="P530" s="128">
        <v>0</v>
      </c>
      <c r="Q530" s="135">
        <v>44442.697222222225</v>
      </c>
      <c r="R530" s="11" t="s">
        <v>216</v>
      </c>
      <c r="S530" s="5" t="str">
        <f t="shared" si="9"/>
        <v>Ca chiều</v>
      </c>
    </row>
    <row r="531" spans="2:19">
      <c r="B531" s="11" t="s">
        <v>21</v>
      </c>
      <c r="C531" s="134">
        <v>44442</v>
      </c>
      <c r="D531" s="11" t="s">
        <v>1817</v>
      </c>
      <c r="E531" s="11" t="s">
        <v>1145</v>
      </c>
      <c r="F531" s="11" t="s">
        <v>1146</v>
      </c>
      <c r="G531" s="128">
        <v>1</v>
      </c>
      <c r="H531" s="128">
        <v>490000</v>
      </c>
      <c r="I531" s="128">
        <v>245000</v>
      </c>
      <c r="J531" s="128">
        <v>245000</v>
      </c>
      <c r="K531" s="128">
        <v>0</v>
      </c>
      <c r="L531" s="128">
        <v>0</v>
      </c>
      <c r="M531" s="128">
        <v>0</v>
      </c>
      <c r="N531" s="128">
        <v>245000</v>
      </c>
      <c r="O531" s="128">
        <v>245000</v>
      </c>
      <c r="P531" s="128">
        <v>0</v>
      </c>
      <c r="Q531" s="135">
        <v>44442.697222222225</v>
      </c>
      <c r="R531" s="11"/>
      <c r="S531" s="5" t="str">
        <f t="shared" si="9"/>
        <v>Ca chiều</v>
      </c>
    </row>
    <row r="532" spans="2:19">
      <c r="B532" s="11" t="s">
        <v>21</v>
      </c>
      <c r="C532" s="134">
        <v>44442</v>
      </c>
      <c r="D532" s="11" t="s">
        <v>1818</v>
      </c>
      <c r="E532" s="11" t="s">
        <v>1819</v>
      </c>
      <c r="F532" s="11" t="s">
        <v>872</v>
      </c>
      <c r="G532" s="128">
        <v>2</v>
      </c>
      <c r="H532" s="128">
        <v>1240000</v>
      </c>
      <c r="I532" s="128">
        <v>372000</v>
      </c>
      <c r="J532" s="128">
        <v>868000</v>
      </c>
      <c r="K532" s="128">
        <v>2000</v>
      </c>
      <c r="L532" s="128">
        <v>8000</v>
      </c>
      <c r="M532" s="128">
        <v>0</v>
      </c>
      <c r="N532" s="128">
        <v>868000</v>
      </c>
      <c r="O532" s="128">
        <v>868000</v>
      </c>
      <c r="P532" s="128">
        <v>0</v>
      </c>
      <c r="Q532" s="135">
        <v>44442.717361111114</v>
      </c>
      <c r="R532" s="11" t="s">
        <v>216</v>
      </c>
      <c r="S532" s="5" t="str">
        <f t="shared" si="9"/>
        <v>Ca chiều</v>
      </c>
    </row>
    <row r="533" spans="2:19">
      <c r="B533" s="11" t="s">
        <v>21</v>
      </c>
      <c r="C533" s="134">
        <v>44442</v>
      </c>
      <c r="D533" s="11" t="s">
        <v>1820</v>
      </c>
      <c r="E533" s="11" t="s">
        <v>1821</v>
      </c>
      <c r="F533" s="11" t="s">
        <v>1517</v>
      </c>
      <c r="G533" s="128">
        <v>1</v>
      </c>
      <c r="H533" s="128">
        <v>590000</v>
      </c>
      <c r="I533" s="128">
        <v>295000</v>
      </c>
      <c r="J533" s="128">
        <v>295000</v>
      </c>
      <c r="K533" s="128">
        <v>0</v>
      </c>
      <c r="L533" s="128">
        <v>0</v>
      </c>
      <c r="M533" s="128">
        <v>0</v>
      </c>
      <c r="N533" s="128">
        <v>295000</v>
      </c>
      <c r="O533" s="128">
        <v>295000</v>
      </c>
      <c r="P533" s="128">
        <v>0</v>
      </c>
      <c r="Q533" s="135">
        <v>44442.716666666667</v>
      </c>
      <c r="R533" s="11"/>
      <c r="S533" s="5" t="str">
        <f t="shared" si="9"/>
        <v>Ca chiều</v>
      </c>
    </row>
    <row r="534" spans="2:19">
      <c r="B534" s="11" t="s">
        <v>21</v>
      </c>
      <c r="C534" s="134">
        <v>44442</v>
      </c>
      <c r="D534" s="11" t="s">
        <v>1822</v>
      </c>
      <c r="E534" s="11" t="s">
        <v>1769</v>
      </c>
      <c r="F534" s="11" t="s">
        <v>1561</v>
      </c>
      <c r="G534" s="128">
        <v>2</v>
      </c>
      <c r="H534" s="128">
        <v>422000</v>
      </c>
      <c r="I534" s="128">
        <v>0</v>
      </c>
      <c r="J534" s="128">
        <v>422000</v>
      </c>
      <c r="K534" s="128">
        <v>2000</v>
      </c>
      <c r="L534" s="128">
        <v>3000</v>
      </c>
      <c r="M534" s="128">
        <v>0</v>
      </c>
      <c r="N534" s="128">
        <v>303000</v>
      </c>
      <c r="O534" s="128">
        <v>303000</v>
      </c>
      <c r="P534" s="128">
        <v>0</v>
      </c>
      <c r="Q534" s="135">
        <v>44442.71597222222</v>
      </c>
      <c r="R534" s="11" t="s">
        <v>216</v>
      </c>
      <c r="S534" s="5" t="str">
        <f t="shared" si="9"/>
        <v>Ca chiều</v>
      </c>
    </row>
    <row r="535" spans="2:19">
      <c r="B535" s="11" t="s">
        <v>21</v>
      </c>
      <c r="C535" s="134">
        <v>44442</v>
      </c>
      <c r="D535" s="11" t="s">
        <v>1823</v>
      </c>
      <c r="E535" s="11" t="s">
        <v>1526</v>
      </c>
      <c r="F535" s="11" t="s">
        <v>1527</v>
      </c>
      <c r="G535" s="128">
        <v>2</v>
      </c>
      <c r="H535" s="128">
        <v>600000</v>
      </c>
      <c r="I535" s="128">
        <v>176000</v>
      </c>
      <c r="J535" s="128">
        <v>424000</v>
      </c>
      <c r="K535" s="128">
        <v>10000</v>
      </c>
      <c r="L535" s="128">
        <v>4000</v>
      </c>
      <c r="M535" s="128">
        <v>0</v>
      </c>
      <c r="N535" s="128">
        <v>424000</v>
      </c>
      <c r="O535" s="128">
        <v>424000</v>
      </c>
      <c r="P535" s="128">
        <v>0</v>
      </c>
      <c r="Q535" s="135">
        <v>44442.717361111114</v>
      </c>
      <c r="R535" s="11" t="s">
        <v>216</v>
      </c>
      <c r="S535" s="5" t="str">
        <f t="shared" si="9"/>
        <v>Ca chiều</v>
      </c>
    </row>
    <row r="536" spans="2:19">
      <c r="B536" s="11" t="s">
        <v>21</v>
      </c>
      <c r="C536" s="134">
        <v>44442</v>
      </c>
      <c r="D536" s="11" t="s">
        <v>1824</v>
      </c>
      <c r="E536" s="11" t="s">
        <v>412</v>
      </c>
      <c r="F536" s="11" t="s">
        <v>413</v>
      </c>
      <c r="G536" s="128">
        <v>5</v>
      </c>
      <c r="H536" s="128">
        <v>451000</v>
      </c>
      <c r="I536" s="128">
        <v>0</v>
      </c>
      <c r="J536" s="128">
        <v>451000</v>
      </c>
      <c r="K536" s="128">
        <v>5000</v>
      </c>
      <c r="L536" s="128">
        <v>4000</v>
      </c>
      <c r="M536" s="128">
        <v>0</v>
      </c>
      <c r="N536" s="128">
        <v>451000</v>
      </c>
      <c r="O536" s="128">
        <v>451000</v>
      </c>
      <c r="P536" s="128">
        <v>0</v>
      </c>
      <c r="Q536" s="135">
        <v>44442.717361111114</v>
      </c>
      <c r="R536" s="11" t="s">
        <v>216</v>
      </c>
      <c r="S536" s="5" t="str">
        <f t="shared" si="9"/>
        <v>Ca chiều</v>
      </c>
    </row>
    <row r="537" spans="2:19">
      <c r="B537" s="11" t="s">
        <v>21</v>
      </c>
      <c r="C537" s="134">
        <v>44442</v>
      </c>
      <c r="D537" s="11" t="s">
        <v>1825</v>
      </c>
      <c r="E537" s="11" t="s">
        <v>1826</v>
      </c>
      <c r="F537" s="11" t="s">
        <v>1827</v>
      </c>
      <c r="G537" s="128">
        <v>5</v>
      </c>
      <c r="H537" s="128">
        <v>350000</v>
      </c>
      <c r="I537" s="128">
        <v>90000</v>
      </c>
      <c r="J537" s="128">
        <v>260000</v>
      </c>
      <c r="K537" s="128">
        <v>0</v>
      </c>
      <c r="L537" s="128">
        <v>0</v>
      </c>
      <c r="M537" s="128">
        <v>0</v>
      </c>
      <c r="N537" s="128">
        <v>260000</v>
      </c>
      <c r="O537" s="128">
        <v>260000</v>
      </c>
      <c r="P537" s="128">
        <v>0</v>
      </c>
      <c r="Q537" s="135">
        <v>44442.718055555553</v>
      </c>
      <c r="R537" s="11"/>
      <c r="S537" s="5" t="str">
        <f t="shared" si="9"/>
        <v>Ca chiều</v>
      </c>
    </row>
    <row r="538" spans="2:19">
      <c r="B538" s="11" t="s">
        <v>21</v>
      </c>
      <c r="C538" s="134">
        <v>44442</v>
      </c>
      <c r="D538" s="11" t="s">
        <v>1828</v>
      </c>
      <c r="E538" s="11" t="s">
        <v>1829</v>
      </c>
      <c r="F538" s="11" t="s">
        <v>1830</v>
      </c>
      <c r="G538" s="128">
        <v>2</v>
      </c>
      <c r="H538" s="128">
        <v>180000</v>
      </c>
      <c r="I538" s="128">
        <v>0</v>
      </c>
      <c r="J538" s="128">
        <v>180000</v>
      </c>
      <c r="K538" s="128">
        <v>43000</v>
      </c>
      <c r="L538" s="128">
        <v>1000</v>
      </c>
      <c r="M538" s="128">
        <v>0</v>
      </c>
      <c r="N538" s="128">
        <v>180000</v>
      </c>
      <c r="O538" s="128">
        <v>180000</v>
      </c>
      <c r="P538" s="128">
        <v>0</v>
      </c>
      <c r="Q538" s="135">
        <v>44442.738888888889</v>
      </c>
      <c r="R538" s="11" t="s">
        <v>216</v>
      </c>
      <c r="S538" s="5" t="str">
        <f t="shared" si="9"/>
        <v>Ca chiều</v>
      </c>
    </row>
    <row r="539" spans="2:19">
      <c r="B539" s="11" t="s">
        <v>21</v>
      </c>
      <c r="C539" s="134">
        <v>44442</v>
      </c>
      <c r="D539" s="11" t="s">
        <v>1831</v>
      </c>
      <c r="E539" s="11" t="s">
        <v>1832</v>
      </c>
      <c r="F539" s="11" t="s">
        <v>1833</v>
      </c>
      <c r="G539" s="128">
        <v>1</v>
      </c>
      <c r="H539" s="128">
        <v>490000</v>
      </c>
      <c r="I539" s="128">
        <v>91000</v>
      </c>
      <c r="J539" s="128">
        <v>399000</v>
      </c>
      <c r="K539" s="128">
        <v>0</v>
      </c>
      <c r="L539" s="128">
        <v>0</v>
      </c>
      <c r="M539" s="128">
        <v>0</v>
      </c>
      <c r="N539" s="128">
        <v>399000</v>
      </c>
      <c r="O539" s="128">
        <v>399000</v>
      </c>
      <c r="P539" s="128">
        <v>0</v>
      </c>
      <c r="Q539" s="135">
        <v>44442.759027777778</v>
      </c>
      <c r="R539" s="11"/>
      <c r="S539" s="5" t="str">
        <f t="shared" si="9"/>
        <v>Ca chiều</v>
      </c>
    </row>
    <row r="540" spans="2:19">
      <c r="B540" s="11" t="s">
        <v>21</v>
      </c>
      <c r="C540" s="134">
        <v>44442</v>
      </c>
      <c r="D540" s="11" t="s">
        <v>1834</v>
      </c>
      <c r="E540" s="11" t="s">
        <v>1835</v>
      </c>
      <c r="F540" s="11" t="s">
        <v>1836</v>
      </c>
      <c r="G540" s="128">
        <v>2</v>
      </c>
      <c r="H540" s="128">
        <v>82000</v>
      </c>
      <c r="I540" s="128">
        <v>7000</v>
      </c>
      <c r="J540" s="128">
        <v>75000</v>
      </c>
      <c r="K540" s="128">
        <v>7000</v>
      </c>
      <c r="L540" s="128">
        <v>0</v>
      </c>
      <c r="M540" s="128">
        <v>7000</v>
      </c>
      <c r="N540" s="128">
        <v>75000</v>
      </c>
      <c r="O540" s="128">
        <v>75000</v>
      </c>
      <c r="P540" s="128">
        <v>0</v>
      </c>
      <c r="Q540" s="135">
        <v>44442.759722222225</v>
      </c>
      <c r="R540" s="11" t="s">
        <v>216</v>
      </c>
      <c r="S540" s="5" t="str">
        <f t="shared" si="9"/>
        <v>Ca chiều</v>
      </c>
    </row>
    <row r="541" spans="2:19">
      <c r="B541" s="11" t="s">
        <v>21</v>
      </c>
      <c r="C541" s="134">
        <v>44442</v>
      </c>
      <c r="D541" s="11" t="s">
        <v>1837</v>
      </c>
      <c r="E541" s="11" t="s">
        <v>1838</v>
      </c>
      <c r="F541" s="11" t="s">
        <v>1839</v>
      </c>
      <c r="G541" s="128">
        <v>3</v>
      </c>
      <c r="H541" s="128">
        <v>630000</v>
      </c>
      <c r="I541" s="128">
        <v>315000</v>
      </c>
      <c r="J541" s="128">
        <v>315000</v>
      </c>
      <c r="K541" s="128">
        <v>0</v>
      </c>
      <c r="L541" s="128">
        <v>3000</v>
      </c>
      <c r="M541" s="128">
        <v>0</v>
      </c>
      <c r="N541" s="128">
        <v>315000</v>
      </c>
      <c r="O541" s="128">
        <v>315000</v>
      </c>
      <c r="P541" s="128">
        <v>0</v>
      </c>
      <c r="Q541" s="135">
        <v>44442.759722222225</v>
      </c>
      <c r="R541" s="11" t="s">
        <v>216</v>
      </c>
      <c r="S541" s="5" t="str">
        <f t="shared" si="9"/>
        <v>Ca chiều</v>
      </c>
    </row>
    <row r="542" spans="2:19">
      <c r="B542" s="11" t="s">
        <v>21</v>
      </c>
      <c r="C542" s="134">
        <v>44442</v>
      </c>
      <c r="D542" s="11" t="s">
        <v>1840</v>
      </c>
      <c r="E542" s="11" t="s">
        <v>1841</v>
      </c>
      <c r="F542" s="11" t="s">
        <v>1842</v>
      </c>
      <c r="G542" s="128">
        <v>4</v>
      </c>
      <c r="H542" s="128">
        <v>1620000</v>
      </c>
      <c r="I542" s="128">
        <v>564000</v>
      </c>
      <c r="J542" s="128">
        <v>1056000</v>
      </c>
      <c r="K542" s="128">
        <v>100000</v>
      </c>
      <c r="L542" s="128">
        <v>10000</v>
      </c>
      <c r="M542" s="128">
        <v>0</v>
      </c>
      <c r="N542" s="128">
        <v>1056000</v>
      </c>
      <c r="O542" s="128">
        <v>1056000</v>
      </c>
      <c r="P542" s="128">
        <v>0</v>
      </c>
      <c r="Q542" s="135">
        <v>44442.759722222225</v>
      </c>
      <c r="R542" s="11" t="s">
        <v>216</v>
      </c>
      <c r="S542" s="5" t="str">
        <f t="shared" si="9"/>
        <v>Ca chiều</v>
      </c>
    </row>
    <row r="543" spans="2:19">
      <c r="B543" s="11" t="s">
        <v>21</v>
      </c>
      <c r="C543" s="134">
        <v>44442</v>
      </c>
      <c r="D543" s="11" t="s">
        <v>1843</v>
      </c>
      <c r="E543" s="11" t="s">
        <v>426</v>
      </c>
      <c r="F543" s="11" t="s">
        <v>427</v>
      </c>
      <c r="G543" s="128">
        <v>3</v>
      </c>
      <c r="H543" s="128">
        <v>78000</v>
      </c>
      <c r="I543" s="128">
        <v>0</v>
      </c>
      <c r="J543" s="128">
        <v>78000</v>
      </c>
      <c r="K543" s="128">
        <v>0</v>
      </c>
      <c r="L543" s="128">
        <v>0</v>
      </c>
      <c r="M543" s="128">
        <v>0</v>
      </c>
      <c r="N543" s="128">
        <v>78000</v>
      </c>
      <c r="O543" s="128">
        <v>78000</v>
      </c>
      <c r="P543" s="128">
        <v>0</v>
      </c>
      <c r="Q543" s="135">
        <v>44442.759027777778</v>
      </c>
      <c r="R543" s="11"/>
      <c r="S543" s="5" t="str">
        <f t="shared" si="9"/>
        <v>Ca chiều</v>
      </c>
    </row>
    <row r="544" spans="2:19">
      <c r="B544" s="11" t="s">
        <v>21</v>
      </c>
      <c r="C544" s="134">
        <v>44442</v>
      </c>
      <c r="D544" s="11" t="s">
        <v>1844</v>
      </c>
      <c r="E544" s="11" t="s">
        <v>1740</v>
      </c>
      <c r="F544" s="11" t="s">
        <v>1741</v>
      </c>
      <c r="G544" s="128">
        <v>4</v>
      </c>
      <c r="H544" s="128">
        <v>559000</v>
      </c>
      <c r="I544" s="128">
        <v>0</v>
      </c>
      <c r="J544" s="128">
        <v>559000</v>
      </c>
      <c r="K544" s="128">
        <v>0</v>
      </c>
      <c r="L544" s="128">
        <v>5000</v>
      </c>
      <c r="M544" s="128">
        <v>0</v>
      </c>
      <c r="N544" s="128">
        <v>559000</v>
      </c>
      <c r="O544" s="128">
        <v>559000</v>
      </c>
      <c r="P544" s="128">
        <v>0</v>
      </c>
      <c r="Q544" s="135">
        <v>44442.758333333331</v>
      </c>
      <c r="R544" s="11" t="s">
        <v>216</v>
      </c>
      <c r="S544" s="5" t="str">
        <f t="shared" si="9"/>
        <v>Ca chiều</v>
      </c>
    </row>
    <row r="545" spans="2:19">
      <c r="B545" s="11" t="s">
        <v>21</v>
      </c>
      <c r="C545" s="134">
        <v>44442</v>
      </c>
      <c r="D545" s="11" t="s">
        <v>1845</v>
      </c>
      <c r="E545" s="11" t="s">
        <v>1846</v>
      </c>
      <c r="F545" s="11" t="s">
        <v>1847</v>
      </c>
      <c r="G545" s="128">
        <v>4</v>
      </c>
      <c r="H545" s="128">
        <v>1320000</v>
      </c>
      <c r="I545" s="128">
        <v>535000</v>
      </c>
      <c r="J545" s="128">
        <v>785000</v>
      </c>
      <c r="K545" s="128">
        <v>0</v>
      </c>
      <c r="L545" s="128">
        <v>0</v>
      </c>
      <c r="M545" s="128">
        <v>0</v>
      </c>
      <c r="N545" s="128">
        <v>785000</v>
      </c>
      <c r="O545" s="128">
        <v>785000</v>
      </c>
      <c r="P545" s="128">
        <v>0</v>
      </c>
      <c r="Q545" s="135">
        <v>44442.77847222222</v>
      </c>
      <c r="R545" s="11" t="s">
        <v>216</v>
      </c>
      <c r="S545" s="5" t="str">
        <f t="shared" si="9"/>
        <v>Ca chiều</v>
      </c>
    </row>
    <row r="546" spans="2:19">
      <c r="B546" s="11" t="s">
        <v>21</v>
      </c>
      <c r="C546" s="134">
        <v>44442</v>
      </c>
      <c r="D546" s="11" t="s">
        <v>1848</v>
      </c>
      <c r="E546" s="11" t="s">
        <v>1846</v>
      </c>
      <c r="F546" s="11" t="s">
        <v>1847</v>
      </c>
      <c r="G546" s="128">
        <v>1</v>
      </c>
      <c r="H546" s="128">
        <v>190000</v>
      </c>
      <c r="I546" s="128">
        <v>38000</v>
      </c>
      <c r="J546" s="128">
        <v>152000</v>
      </c>
      <c r="K546" s="128">
        <v>0</v>
      </c>
      <c r="L546" s="128">
        <v>0</v>
      </c>
      <c r="M546" s="128">
        <v>0</v>
      </c>
      <c r="N546" s="128">
        <v>152000</v>
      </c>
      <c r="O546" s="128">
        <v>152000</v>
      </c>
      <c r="P546" s="128">
        <v>0</v>
      </c>
      <c r="Q546" s="135">
        <v>44442.77847222222</v>
      </c>
      <c r="R546" s="11" t="s">
        <v>216</v>
      </c>
      <c r="S546" s="5" t="str">
        <f t="shared" si="9"/>
        <v>Ca chiều</v>
      </c>
    </row>
    <row r="547" spans="2:19">
      <c r="B547" s="11" t="s">
        <v>21</v>
      </c>
      <c r="C547" s="134">
        <v>44442</v>
      </c>
      <c r="D547" s="11" t="s">
        <v>1849</v>
      </c>
      <c r="E547" s="11" t="s">
        <v>822</v>
      </c>
      <c r="F547" s="11" t="s">
        <v>823</v>
      </c>
      <c r="G547" s="128">
        <v>13</v>
      </c>
      <c r="H547" s="128">
        <v>1782000</v>
      </c>
      <c r="I547" s="128">
        <v>663000</v>
      </c>
      <c r="J547" s="128">
        <v>1119000</v>
      </c>
      <c r="K547" s="128">
        <v>0</v>
      </c>
      <c r="L547" s="128">
        <v>11000</v>
      </c>
      <c r="M547" s="128">
        <v>0</v>
      </c>
      <c r="N547" s="128">
        <v>1119000</v>
      </c>
      <c r="O547" s="128">
        <v>1119000</v>
      </c>
      <c r="P547" s="128">
        <v>0</v>
      </c>
      <c r="Q547" s="135">
        <v>44442.780555555553</v>
      </c>
      <c r="R547" s="11" t="s">
        <v>216</v>
      </c>
      <c r="S547" s="5" t="str">
        <f t="shared" si="9"/>
        <v>Ca chiều</v>
      </c>
    </row>
    <row r="548" spans="2:19">
      <c r="B548" s="11" t="s">
        <v>21</v>
      </c>
      <c r="C548" s="134">
        <v>44442</v>
      </c>
      <c r="D548" s="11" t="s">
        <v>1850</v>
      </c>
      <c r="E548" s="11" t="s">
        <v>1851</v>
      </c>
      <c r="F548" s="11" t="s">
        <v>1852</v>
      </c>
      <c r="G548" s="128">
        <v>1</v>
      </c>
      <c r="H548" s="128">
        <v>290000</v>
      </c>
      <c r="I548" s="128">
        <v>58000</v>
      </c>
      <c r="J548" s="128">
        <v>232000</v>
      </c>
      <c r="K548" s="128">
        <v>0</v>
      </c>
      <c r="L548" s="128">
        <v>0</v>
      </c>
      <c r="M548" s="128">
        <v>0</v>
      </c>
      <c r="N548" s="128">
        <v>232000</v>
      </c>
      <c r="O548" s="128">
        <v>232000</v>
      </c>
      <c r="P548" s="128">
        <v>0</v>
      </c>
      <c r="Q548" s="135">
        <v>44442.799305555556</v>
      </c>
      <c r="R548" s="11" t="s">
        <v>216</v>
      </c>
      <c r="S548" s="5" t="str">
        <f t="shared" si="9"/>
        <v>Ca chiều</v>
      </c>
    </row>
    <row r="549" spans="2:19">
      <c r="B549" s="11" t="s">
        <v>21</v>
      </c>
      <c r="C549" s="134">
        <v>44442</v>
      </c>
      <c r="D549" s="11" t="s">
        <v>1853</v>
      </c>
      <c r="E549" s="11" t="s">
        <v>1846</v>
      </c>
      <c r="F549" s="11" t="s">
        <v>1847</v>
      </c>
      <c r="G549" s="128">
        <v>2</v>
      </c>
      <c r="H549" s="128">
        <v>132000</v>
      </c>
      <c r="I549" s="128">
        <v>62000</v>
      </c>
      <c r="J549" s="128">
        <v>70000</v>
      </c>
      <c r="K549" s="128">
        <v>0</v>
      </c>
      <c r="L549" s="128">
        <v>0</v>
      </c>
      <c r="M549" s="128">
        <v>0</v>
      </c>
      <c r="N549" s="128">
        <v>70000</v>
      </c>
      <c r="O549" s="128">
        <v>70000</v>
      </c>
      <c r="P549" s="128">
        <v>0</v>
      </c>
      <c r="Q549" s="135">
        <v>44442.820833333331</v>
      </c>
      <c r="R549" s="11" t="s">
        <v>216</v>
      </c>
      <c r="S549" s="5" t="str">
        <f t="shared" si="9"/>
        <v>Ca chiều</v>
      </c>
    </row>
    <row r="550" spans="2:19">
      <c r="B550" s="11" t="s">
        <v>21</v>
      </c>
      <c r="C550" s="134">
        <v>44442</v>
      </c>
      <c r="D550" s="11" t="s">
        <v>1854</v>
      </c>
      <c r="E550" s="11" t="s">
        <v>1855</v>
      </c>
      <c r="F550" s="11" t="s">
        <v>1856</v>
      </c>
      <c r="G550" s="128">
        <v>5</v>
      </c>
      <c r="H550" s="128">
        <v>1149000</v>
      </c>
      <c r="I550" s="128">
        <v>490000</v>
      </c>
      <c r="J550" s="128">
        <v>659000</v>
      </c>
      <c r="K550" s="128">
        <v>0</v>
      </c>
      <c r="L550" s="128">
        <v>0</v>
      </c>
      <c r="M550" s="128">
        <v>0</v>
      </c>
      <c r="N550" s="128">
        <v>659000</v>
      </c>
      <c r="O550" s="128">
        <v>659000</v>
      </c>
      <c r="P550" s="128">
        <v>0</v>
      </c>
      <c r="Q550" s="135">
        <v>44442.842361111114</v>
      </c>
      <c r="R550" s="11" t="s">
        <v>216</v>
      </c>
      <c r="S550" s="5" t="str">
        <f t="shared" si="9"/>
        <v>Ca chiều</v>
      </c>
    </row>
    <row r="551" spans="2:19">
      <c r="B551" s="11" t="s">
        <v>21</v>
      </c>
      <c r="C551" s="134">
        <v>44442</v>
      </c>
      <c r="D551" s="11" t="s">
        <v>1857</v>
      </c>
      <c r="E551" s="11" t="s">
        <v>1858</v>
      </c>
      <c r="F551" s="11" t="s">
        <v>1859</v>
      </c>
      <c r="G551" s="128">
        <v>4</v>
      </c>
      <c r="H551" s="128">
        <v>442000</v>
      </c>
      <c r="I551" s="128">
        <v>188000</v>
      </c>
      <c r="J551" s="128">
        <v>254000</v>
      </c>
      <c r="K551" s="128">
        <v>0</v>
      </c>
      <c r="L551" s="128">
        <v>0</v>
      </c>
      <c r="M551" s="128">
        <v>0</v>
      </c>
      <c r="N551" s="128">
        <v>254000</v>
      </c>
      <c r="O551" s="128">
        <v>254000</v>
      </c>
      <c r="P551" s="128">
        <v>0</v>
      </c>
      <c r="Q551" s="135">
        <v>44442.843055555553</v>
      </c>
      <c r="R551" s="11" t="s">
        <v>216</v>
      </c>
      <c r="S551" s="5" t="str">
        <f t="shared" si="9"/>
        <v>Ca chiều</v>
      </c>
    </row>
    <row r="552" spans="2:19">
      <c r="B552" s="11" t="s">
        <v>21</v>
      </c>
      <c r="C552" s="134">
        <v>44442</v>
      </c>
      <c r="D552" s="11" t="s">
        <v>1860</v>
      </c>
      <c r="E552" s="11" t="s">
        <v>1861</v>
      </c>
      <c r="F552" s="11" t="s">
        <v>1221</v>
      </c>
      <c r="G552" s="128">
        <v>4</v>
      </c>
      <c r="H552" s="128">
        <v>402000</v>
      </c>
      <c r="I552" s="128">
        <v>93000</v>
      </c>
      <c r="J552" s="128">
        <v>309000</v>
      </c>
      <c r="K552" s="128">
        <v>0</v>
      </c>
      <c r="L552" s="128">
        <v>0</v>
      </c>
      <c r="M552" s="128">
        <v>0</v>
      </c>
      <c r="N552" s="128">
        <v>309000</v>
      </c>
      <c r="O552" s="128">
        <v>309000</v>
      </c>
      <c r="P552" s="128">
        <v>0</v>
      </c>
      <c r="Q552" s="135">
        <v>44442.863194444442</v>
      </c>
      <c r="R552" s="11"/>
      <c r="S552" s="5" t="str">
        <f t="shared" si="9"/>
        <v>Ca chiều</v>
      </c>
    </row>
    <row r="553" spans="2:19">
      <c r="B553" s="11" t="s">
        <v>21</v>
      </c>
      <c r="C553" s="134">
        <v>44442</v>
      </c>
      <c r="D553" s="11" t="s">
        <v>1862</v>
      </c>
      <c r="E553" s="11" t="s">
        <v>1861</v>
      </c>
      <c r="F553" s="11" t="s">
        <v>1221</v>
      </c>
      <c r="G553" s="128">
        <v>1</v>
      </c>
      <c r="H553" s="128">
        <v>190000</v>
      </c>
      <c r="I553" s="128">
        <v>0</v>
      </c>
      <c r="J553" s="128">
        <v>190000</v>
      </c>
      <c r="K553" s="128">
        <v>0</v>
      </c>
      <c r="L553" s="128">
        <v>0</v>
      </c>
      <c r="M553" s="128">
        <v>0</v>
      </c>
      <c r="N553" s="128">
        <v>190000</v>
      </c>
      <c r="O553" s="128">
        <v>190000</v>
      </c>
      <c r="P553" s="128">
        <v>0</v>
      </c>
      <c r="Q553" s="135">
        <v>44442.862500000003</v>
      </c>
      <c r="R553" s="11"/>
      <c r="S553" s="5" t="str">
        <f t="shared" si="9"/>
        <v>Ca chiều</v>
      </c>
    </row>
    <row r="554" spans="2:19">
      <c r="B554" s="11" t="s">
        <v>21</v>
      </c>
      <c r="C554" s="134">
        <v>44442</v>
      </c>
      <c r="D554" s="11" t="s">
        <v>1863</v>
      </c>
      <c r="E554" s="11" t="s">
        <v>1864</v>
      </c>
      <c r="F554" s="11" t="s">
        <v>1865</v>
      </c>
      <c r="G554" s="128">
        <v>1</v>
      </c>
      <c r="H554" s="128">
        <v>390000</v>
      </c>
      <c r="I554" s="128">
        <v>100000</v>
      </c>
      <c r="J554" s="128">
        <v>290000</v>
      </c>
      <c r="K554" s="128">
        <v>0</v>
      </c>
      <c r="L554" s="128">
        <v>0</v>
      </c>
      <c r="M554" s="128">
        <v>0</v>
      </c>
      <c r="N554" s="128">
        <v>290000</v>
      </c>
      <c r="O554" s="128">
        <v>290000</v>
      </c>
      <c r="P554" s="128">
        <v>0</v>
      </c>
      <c r="Q554" s="135">
        <v>44442.883333333331</v>
      </c>
      <c r="R554" s="11" t="s">
        <v>216</v>
      </c>
      <c r="S554" s="5" t="str">
        <f t="shared" si="9"/>
        <v>Ca chiều</v>
      </c>
    </row>
    <row r="555" spans="2:19">
      <c r="B555" s="11" t="s">
        <v>21</v>
      </c>
      <c r="C555" s="134">
        <v>44442</v>
      </c>
      <c r="D555" s="11" t="s">
        <v>1866</v>
      </c>
      <c r="E555" s="11" t="s">
        <v>1867</v>
      </c>
      <c r="F555" s="11" t="s">
        <v>431</v>
      </c>
      <c r="G555" s="128">
        <v>1</v>
      </c>
      <c r="H555" s="128">
        <v>175000</v>
      </c>
      <c r="I555" s="128">
        <v>0</v>
      </c>
      <c r="J555" s="128">
        <v>175000</v>
      </c>
      <c r="K555" s="128">
        <v>0</v>
      </c>
      <c r="L555" s="128">
        <v>0</v>
      </c>
      <c r="M555" s="128">
        <v>0</v>
      </c>
      <c r="N555" s="128">
        <v>175000</v>
      </c>
      <c r="O555" s="128">
        <v>175000</v>
      </c>
      <c r="P555" s="128">
        <v>0</v>
      </c>
      <c r="Q555" s="135">
        <v>44442.904861111114</v>
      </c>
      <c r="R555" s="11" t="s">
        <v>216</v>
      </c>
      <c r="S555" s="5" t="str">
        <f t="shared" si="9"/>
        <v>Ca chiều</v>
      </c>
    </row>
    <row r="556" spans="2:19">
      <c r="B556" s="11" t="s">
        <v>21</v>
      </c>
      <c r="C556" s="134">
        <v>44441</v>
      </c>
      <c r="D556" s="11" t="s">
        <v>1868</v>
      </c>
      <c r="E556" s="11" t="s">
        <v>1769</v>
      </c>
      <c r="F556" s="11" t="s">
        <v>1561</v>
      </c>
      <c r="G556" s="128">
        <v>1</v>
      </c>
      <c r="H556" s="128">
        <v>390000</v>
      </c>
      <c r="I556" s="128">
        <v>195000</v>
      </c>
      <c r="J556" s="128">
        <v>195000</v>
      </c>
      <c r="K556" s="128">
        <v>0</v>
      </c>
      <c r="L556" s="128"/>
      <c r="M556" s="128">
        <v>0</v>
      </c>
      <c r="N556" s="128">
        <v>0</v>
      </c>
      <c r="O556" s="128">
        <v>0</v>
      </c>
      <c r="P556" s="128">
        <v>195000</v>
      </c>
      <c r="Q556" s="135">
        <v>44441.429861111108</v>
      </c>
      <c r="R556" s="11" t="s">
        <v>216</v>
      </c>
      <c r="S556" s="5" t="str">
        <f t="shared" si="9"/>
        <v>Ca sáng</v>
      </c>
    </row>
    <row r="557" spans="2:19">
      <c r="B557" s="11" t="s">
        <v>21</v>
      </c>
      <c r="C557" s="134">
        <v>44441</v>
      </c>
      <c r="D557" s="11" t="s">
        <v>1869</v>
      </c>
      <c r="E557" s="11" t="s">
        <v>1870</v>
      </c>
      <c r="F557" s="11" t="s">
        <v>1871</v>
      </c>
      <c r="G557" s="128">
        <v>1</v>
      </c>
      <c r="H557" s="128">
        <v>290000</v>
      </c>
      <c r="I557" s="128">
        <v>145000</v>
      </c>
      <c r="J557" s="128">
        <v>145000</v>
      </c>
      <c r="K557" s="128">
        <v>0</v>
      </c>
      <c r="L557" s="128"/>
      <c r="M557" s="128">
        <v>0</v>
      </c>
      <c r="N557" s="128">
        <v>0</v>
      </c>
      <c r="O557" s="128">
        <v>0</v>
      </c>
      <c r="P557" s="128">
        <v>145000</v>
      </c>
      <c r="Q557" s="135">
        <v>44441.824999999997</v>
      </c>
      <c r="R557" s="11"/>
      <c r="S557" s="5" t="str">
        <f t="shared" si="9"/>
        <v>Ca chiều</v>
      </c>
    </row>
    <row r="558" spans="2:19">
      <c r="B558" s="11" t="s">
        <v>21</v>
      </c>
      <c r="C558" s="134">
        <v>44441</v>
      </c>
      <c r="D558" s="11" t="s">
        <v>1872</v>
      </c>
      <c r="E558" s="11" t="s">
        <v>426</v>
      </c>
      <c r="F558" s="11" t="s">
        <v>427</v>
      </c>
      <c r="G558" s="128">
        <v>1</v>
      </c>
      <c r="H558" s="128">
        <v>250000</v>
      </c>
      <c r="I558" s="128">
        <v>50000</v>
      </c>
      <c r="J558" s="128">
        <v>200000</v>
      </c>
      <c r="K558" s="128">
        <v>0</v>
      </c>
      <c r="L558" s="128">
        <v>0</v>
      </c>
      <c r="M558" s="128">
        <v>0</v>
      </c>
      <c r="N558" s="128">
        <v>200000</v>
      </c>
      <c r="O558" s="128">
        <v>200000</v>
      </c>
      <c r="P558" s="128">
        <v>0</v>
      </c>
      <c r="Q558" s="135">
        <v>44441.362500000003</v>
      </c>
      <c r="R558" s="11"/>
      <c r="S558" s="5" t="str">
        <f t="shared" si="9"/>
        <v>Ca sáng</v>
      </c>
    </row>
    <row r="559" spans="2:19">
      <c r="B559" s="11" t="s">
        <v>21</v>
      </c>
      <c r="C559" s="134">
        <v>44441</v>
      </c>
      <c r="D559" s="11" t="s">
        <v>1873</v>
      </c>
      <c r="E559" s="11" t="s">
        <v>1874</v>
      </c>
      <c r="F559" s="11" t="s">
        <v>1875</v>
      </c>
      <c r="G559" s="128">
        <v>5</v>
      </c>
      <c r="H559" s="128">
        <v>582000</v>
      </c>
      <c r="I559" s="128">
        <v>188000</v>
      </c>
      <c r="J559" s="128">
        <v>394000</v>
      </c>
      <c r="K559" s="128">
        <v>0</v>
      </c>
      <c r="L559" s="128">
        <v>0</v>
      </c>
      <c r="M559" s="128">
        <v>0</v>
      </c>
      <c r="N559" s="128">
        <v>394000</v>
      </c>
      <c r="O559" s="128">
        <v>394000</v>
      </c>
      <c r="P559" s="128">
        <v>0</v>
      </c>
      <c r="Q559" s="135">
        <v>44441.382638888892</v>
      </c>
      <c r="R559" s="11" t="s">
        <v>216</v>
      </c>
      <c r="S559" s="5" t="str">
        <f t="shared" si="9"/>
        <v>Ca sáng</v>
      </c>
    </row>
    <row r="560" spans="2:19">
      <c r="B560" s="11" t="s">
        <v>21</v>
      </c>
      <c r="C560" s="134">
        <v>44441</v>
      </c>
      <c r="D560" s="11" t="s">
        <v>1876</v>
      </c>
      <c r="E560" s="11" t="s">
        <v>1877</v>
      </c>
      <c r="F560" s="11" t="s">
        <v>1878</v>
      </c>
      <c r="G560" s="128">
        <v>4</v>
      </c>
      <c r="H560" s="128">
        <v>780000</v>
      </c>
      <c r="I560" s="128">
        <v>340000</v>
      </c>
      <c r="J560" s="128">
        <v>440000</v>
      </c>
      <c r="K560" s="128">
        <v>15000</v>
      </c>
      <c r="L560" s="128">
        <v>4000</v>
      </c>
      <c r="M560" s="128">
        <v>0</v>
      </c>
      <c r="N560" s="128">
        <v>440000</v>
      </c>
      <c r="O560" s="128">
        <v>440000</v>
      </c>
      <c r="P560" s="128">
        <v>0</v>
      </c>
      <c r="Q560" s="135">
        <v>44441.404861111114</v>
      </c>
      <c r="R560" s="11" t="s">
        <v>216</v>
      </c>
      <c r="S560" s="5" t="str">
        <f t="shared" si="9"/>
        <v>Ca sáng</v>
      </c>
    </row>
    <row r="561" spans="2:19">
      <c r="B561" s="11" t="s">
        <v>21</v>
      </c>
      <c r="C561" s="134">
        <v>44441</v>
      </c>
      <c r="D561" s="11" t="s">
        <v>1879</v>
      </c>
      <c r="E561" s="11" t="s">
        <v>1877</v>
      </c>
      <c r="F561" s="11" t="s">
        <v>1878</v>
      </c>
      <c r="G561" s="128">
        <v>6</v>
      </c>
      <c r="H561" s="128">
        <v>790000</v>
      </c>
      <c r="I561" s="128">
        <v>371000</v>
      </c>
      <c r="J561" s="128">
        <v>419000</v>
      </c>
      <c r="K561" s="128">
        <v>19000</v>
      </c>
      <c r="L561" s="128">
        <v>4000</v>
      </c>
      <c r="M561" s="128">
        <v>0</v>
      </c>
      <c r="N561" s="128">
        <v>419000</v>
      </c>
      <c r="O561" s="128">
        <v>419000</v>
      </c>
      <c r="P561" s="128">
        <v>0</v>
      </c>
      <c r="Q561" s="135">
        <v>44441.404166666667</v>
      </c>
      <c r="R561" s="11" t="s">
        <v>216</v>
      </c>
      <c r="S561" s="5" t="str">
        <f t="shared" si="9"/>
        <v>Ca sáng</v>
      </c>
    </row>
    <row r="562" spans="2:19">
      <c r="B562" s="11" t="s">
        <v>21</v>
      </c>
      <c r="C562" s="134">
        <v>44441</v>
      </c>
      <c r="D562" s="11" t="s">
        <v>1880</v>
      </c>
      <c r="E562" s="11" t="s">
        <v>1877</v>
      </c>
      <c r="F562" s="11" t="s">
        <v>1878</v>
      </c>
      <c r="G562" s="128">
        <v>3</v>
      </c>
      <c r="H562" s="128">
        <v>405000</v>
      </c>
      <c r="I562" s="128">
        <v>285000</v>
      </c>
      <c r="J562" s="128">
        <v>120000</v>
      </c>
      <c r="K562" s="128">
        <v>0</v>
      </c>
      <c r="L562" s="128">
        <v>0</v>
      </c>
      <c r="M562" s="128">
        <v>0</v>
      </c>
      <c r="N562" s="128">
        <v>120000</v>
      </c>
      <c r="O562" s="128">
        <v>120000</v>
      </c>
      <c r="P562" s="128">
        <v>0</v>
      </c>
      <c r="Q562" s="135">
        <v>44441.404166666667</v>
      </c>
      <c r="R562" s="11" t="s">
        <v>216</v>
      </c>
      <c r="S562" s="5" t="str">
        <f t="shared" si="9"/>
        <v>Ca sáng</v>
      </c>
    </row>
    <row r="563" spans="2:19">
      <c r="B563" s="11" t="s">
        <v>21</v>
      </c>
      <c r="C563" s="134">
        <v>44441</v>
      </c>
      <c r="D563" s="11" t="s">
        <v>1881</v>
      </c>
      <c r="E563" s="11" t="s">
        <v>1882</v>
      </c>
      <c r="F563" s="11" t="s">
        <v>1883</v>
      </c>
      <c r="G563" s="128">
        <v>1</v>
      </c>
      <c r="H563" s="128">
        <v>360000</v>
      </c>
      <c r="I563" s="128">
        <v>0</v>
      </c>
      <c r="J563" s="128">
        <v>360000</v>
      </c>
      <c r="K563" s="128">
        <v>0</v>
      </c>
      <c r="L563" s="128">
        <v>0</v>
      </c>
      <c r="M563" s="128">
        <v>0</v>
      </c>
      <c r="N563" s="128">
        <v>360000</v>
      </c>
      <c r="O563" s="128">
        <v>360000</v>
      </c>
      <c r="P563" s="128">
        <v>0</v>
      </c>
      <c r="Q563" s="135">
        <v>44441.425694444442</v>
      </c>
      <c r="R563" s="11" t="s">
        <v>216</v>
      </c>
      <c r="S563" s="5" t="str">
        <f t="shared" ref="S563:S626" si="10">IF(TIME(HOUR(Q563),MINUTE(Q563),SECOND(Q563))&gt;$T$6,"Ca chiều","Ca sáng")</f>
        <v>Ca sáng</v>
      </c>
    </row>
    <row r="564" spans="2:19">
      <c r="B564" s="11" t="s">
        <v>21</v>
      </c>
      <c r="C564" s="134">
        <v>44441</v>
      </c>
      <c r="D564" s="11" t="s">
        <v>1884</v>
      </c>
      <c r="E564" s="11" t="s">
        <v>1403</v>
      </c>
      <c r="F564" s="11" t="s">
        <v>1305</v>
      </c>
      <c r="G564" s="128">
        <v>19</v>
      </c>
      <c r="H564" s="128">
        <v>1624000</v>
      </c>
      <c r="I564" s="128">
        <v>548000</v>
      </c>
      <c r="J564" s="128">
        <v>1076000</v>
      </c>
      <c r="K564" s="128">
        <v>28000</v>
      </c>
      <c r="L564" s="128">
        <v>10000</v>
      </c>
      <c r="M564" s="128">
        <v>0</v>
      </c>
      <c r="N564" s="128">
        <v>1076000</v>
      </c>
      <c r="O564" s="128">
        <v>1076000</v>
      </c>
      <c r="P564" s="128">
        <v>0</v>
      </c>
      <c r="Q564" s="135">
        <v>44441.425694444442</v>
      </c>
      <c r="R564" s="11" t="s">
        <v>216</v>
      </c>
      <c r="S564" s="5" t="str">
        <f t="shared" si="10"/>
        <v>Ca sáng</v>
      </c>
    </row>
    <row r="565" spans="2:19">
      <c r="B565" s="11" t="s">
        <v>21</v>
      </c>
      <c r="C565" s="134">
        <v>44441</v>
      </c>
      <c r="D565" s="11" t="s">
        <v>1885</v>
      </c>
      <c r="E565" s="11" t="s">
        <v>398</v>
      </c>
      <c r="F565" s="11" t="s">
        <v>399</v>
      </c>
      <c r="G565" s="128">
        <v>3</v>
      </c>
      <c r="H565" s="128">
        <v>420000</v>
      </c>
      <c r="I565" s="128">
        <v>201000</v>
      </c>
      <c r="J565" s="128">
        <v>219000</v>
      </c>
      <c r="K565" s="128">
        <v>0</v>
      </c>
      <c r="L565" s="128">
        <v>0</v>
      </c>
      <c r="M565" s="128">
        <v>0</v>
      </c>
      <c r="N565" s="128">
        <v>219000</v>
      </c>
      <c r="O565" s="128">
        <v>219000</v>
      </c>
      <c r="P565" s="128">
        <v>0</v>
      </c>
      <c r="Q565" s="135">
        <v>44441.445833333331</v>
      </c>
      <c r="R565" s="11" t="s">
        <v>216</v>
      </c>
      <c r="S565" s="5" t="str">
        <f t="shared" si="10"/>
        <v>Ca sáng</v>
      </c>
    </row>
    <row r="566" spans="2:19">
      <c r="B566" s="11" t="s">
        <v>21</v>
      </c>
      <c r="C566" s="134">
        <v>44441</v>
      </c>
      <c r="D566" s="11" t="s">
        <v>1886</v>
      </c>
      <c r="E566" s="11" t="s">
        <v>1769</v>
      </c>
      <c r="F566" s="11" t="s">
        <v>1561</v>
      </c>
      <c r="G566" s="128">
        <v>3</v>
      </c>
      <c r="H566" s="128">
        <v>450000</v>
      </c>
      <c r="I566" s="128">
        <v>181000</v>
      </c>
      <c r="J566" s="128">
        <v>269000</v>
      </c>
      <c r="K566" s="128">
        <v>0</v>
      </c>
      <c r="L566" s="128">
        <v>0</v>
      </c>
      <c r="M566" s="128">
        <v>0</v>
      </c>
      <c r="N566" s="128">
        <v>74000</v>
      </c>
      <c r="O566" s="128">
        <v>74000</v>
      </c>
      <c r="P566" s="128">
        <v>0</v>
      </c>
      <c r="Q566" s="135">
        <v>44441.445138888892</v>
      </c>
      <c r="R566" s="11" t="s">
        <v>216</v>
      </c>
      <c r="S566" s="5" t="str">
        <f t="shared" si="10"/>
        <v>Ca sáng</v>
      </c>
    </row>
    <row r="567" spans="2:19">
      <c r="B567" s="11" t="s">
        <v>21</v>
      </c>
      <c r="C567" s="134">
        <v>44441</v>
      </c>
      <c r="D567" s="11" t="s">
        <v>1887</v>
      </c>
      <c r="E567" s="11" t="s">
        <v>1769</v>
      </c>
      <c r="F567" s="11" t="s">
        <v>1561</v>
      </c>
      <c r="G567" s="128">
        <v>1</v>
      </c>
      <c r="H567" s="128">
        <v>175000</v>
      </c>
      <c r="I567" s="128">
        <v>0</v>
      </c>
      <c r="J567" s="128">
        <v>175000</v>
      </c>
      <c r="K567" s="128">
        <v>0</v>
      </c>
      <c r="L567" s="128">
        <v>0</v>
      </c>
      <c r="M567" s="128">
        <v>0</v>
      </c>
      <c r="N567" s="128">
        <v>175000</v>
      </c>
      <c r="O567" s="128">
        <v>175000</v>
      </c>
      <c r="P567" s="128">
        <v>0</v>
      </c>
      <c r="Q567" s="135">
        <v>44441.46597222222</v>
      </c>
      <c r="R567" s="11" t="s">
        <v>216</v>
      </c>
      <c r="S567" s="5" t="str">
        <f t="shared" si="10"/>
        <v>Ca sáng</v>
      </c>
    </row>
    <row r="568" spans="2:19">
      <c r="B568" s="11" t="s">
        <v>21</v>
      </c>
      <c r="C568" s="134">
        <v>44441</v>
      </c>
      <c r="D568" s="11" t="s">
        <v>1888</v>
      </c>
      <c r="E568" s="11" t="s">
        <v>1721</v>
      </c>
      <c r="F568" s="11" t="s">
        <v>1722</v>
      </c>
      <c r="G568" s="128">
        <v>1</v>
      </c>
      <c r="H568" s="128">
        <v>150000</v>
      </c>
      <c r="I568" s="128">
        <v>31000</v>
      </c>
      <c r="J568" s="128">
        <v>119000</v>
      </c>
      <c r="K568" s="128">
        <v>17000</v>
      </c>
      <c r="L568" s="128">
        <v>1000</v>
      </c>
      <c r="M568" s="128">
        <v>0</v>
      </c>
      <c r="N568" s="128">
        <v>119000</v>
      </c>
      <c r="O568" s="128">
        <v>119000</v>
      </c>
      <c r="P568" s="128">
        <v>0</v>
      </c>
      <c r="Q568" s="135">
        <v>44441.468055555553</v>
      </c>
      <c r="R568" s="11" t="s">
        <v>216</v>
      </c>
      <c r="S568" s="5" t="str">
        <f t="shared" si="10"/>
        <v>Ca sáng</v>
      </c>
    </row>
    <row r="569" spans="2:19">
      <c r="B569" s="11" t="s">
        <v>21</v>
      </c>
      <c r="C569" s="134">
        <v>44441</v>
      </c>
      <c r="D569" s="11" t="s">
        <v>1889</v>
      </c>
      <c r="E569" s="11" t="s">
        <v>1890</v>
      </c>
      <c r="F569" s="11" t="s">
        <v>1891</v>
      </c>
      <c r="G569" s="128">
        <v>3</v>
      </c>
      <c r="H569" s="128">
        <v>490000</v>
      </c>
      <c r="I569" s="128">
        <v>155000</v>
      </c>
      <c r="J569" s="128">
        <v>335000</v>
      </c>
      <c r="K569" s="128">
        <v>0</v>
      </c>
      <c r="L569" s="128">
        <v>0</v>
      </c>
      <c r="M569" s="128">
        <v>0</v>
      </c>
      <c r="N569" s="128">
        <v>335000</v>
      </c>
      <c r="O569" s="128">
        <v>335000</v>
      </c>
      <c r="P569" s="128">
        <v>0</v>
      </c>
      <c r="Q569" s="135">
        <v>44441.488194444442</v>
      </c>
      <c r="R569" s="11" t="s">
        <v>216</v>
      </c>
      <c r="S569" s="5" t="str">
        <f t="shared" si="10"/>
        <v>Ca sáng</v>
      </c>
    </row>
    <row r="570" spans="2:19">
      <c r="B570" s="11" t="s">
        <v>21</v>
      </c>
      <c r="C570" s="134">
        <v>44441</v>
      </c>
      <c r="D570" s="11" t="s">
        <v>1892</v>
      </c>
      <c r="E570" s="11" t="s">
        <v>1893</v>
      </c>
      <c r="F570" s="11" t="s">
        <v>1894</v>
      </c>
      <c r="G570" s="128">
        <v>1</v>
      </c>
      <c r="H570" s="128">
        <v>190000</v>
      </c>
      <c r="I570" s="128">
        <v>95000</v>
      </c>
      <c r="J570" s="128">
        <v>95000</v>
      </c>
      <c r="K570" s="128">
        <v>0</v>
      </c>
      <c r="L570" s="128">
        <v>0</v>
      </c>
      <c r="M570" s="128">
        <v>0</v>
      </c>
      <c r="N570" s="128">
        <v>95000</v>
      </c>
      <c r="O570" s="128">
        <v>95000</v>
      </c>
      <c r="P570" s="128">
        <v>0</v>
      </c>
      <c r="Q570" s="135">
        <v>44441.591666666667</v>
      </c>
      <c r="R570" s="11"/>
      <c r="S570" s="5" t="str">
        <f t="shared" si="10"/>
        <v>Ca sáng</v>
      </c>
    </row>
    <row r="571" spans="2:19">
      <c r="B571" s="11" t="s">
        <v>21</v>
      </c>
      <c r="C571" s="134">
        <v>44441</v>
      </c>
      <c r="D571" s="11" t="s">
        <v>1895</v>
      </c>
      <c r="E571" s="11" t="s">
        <v>1893</v>
      </c>
      <c r="F571" s="11" t="s">
        <v>1894</v>
      </c>
      <c r="G571" s="128">
        <v>1</v>
      </c>
      <c r="H571" s="128">
        <v>175000</v>
      </c>
      <c r="I571" s="128">
        <v>0</v>
      </c>
      <c r="J571" s="128">
        <v>175000</v>
      </c>
      <c r="K571" s="128">
        <v>0</v>
      </c>
      <c r="L571" s="128">
        <v>0</v>
      </c>
      <c r="M571" s="128">
        <v>0</v>
      </c>
      <c r="N571" s="128">
        <v>175000</v>
      </c>
      <c r="O571" s="128">
        <v>175000</v>
      </c>
      <c r="P571" s="128">
        <v>0</v>
      </c>
      <c r="Q571" s="135">
        <v>44441.612500000003</v>
      </c>
      <c r="R571" s="11"/>
      <c r="S571" s="5" t="str">
        <f t="shared" si="10"/>
        <v>Ca chiều</v>
      </c>
    </row>
    <row r="572" spans="2:19">
      <c r="B572" s="11" t="s">
        <v>21</v>
      </c>
      <c r="C572" s="134">
        <v>44441</v>
      </c>
      <c r="D572" s="11" t="s">
        <v>1896</v>
      </c>
      <c r="E572" s="11" t="s">
        <v>405</v>
      </c>
      <c r="F572" s="11" t="s">
        <v>406</v>
      </c>
      <c r="G572" s="128">
        <v>2</v>
      </c>
      <c r="H572" s="128">
        <v>270000</v>
      </c>
      <c r="I572" s="128">
        <v>170000</v>
      </c>
      <c r="J572" s="128">
        <v>100000</v>
      </c>
      <c r="K572" s="128">
        <v>0</v>
      </c>
      <c r="L572" s="128">
        <v>0</v>
      </c>
      <c r="M572" s="128">
        <v>0</v>
      </c>
      <c r="N572" s="128">
        <v>100000</v>
      </c>
      <c r="O572" s="128">
        <v>100000</v>
      </c>
      <c r="P572" s="128">
        <v>0</v>
      </c>
      <c r="Q572" s="135">
        <v>44441.612500000003</v>
      </c>
      <c r="R572" s="11" t="s">
        <v>216</v>
      </c>
      <c r="S572" s="5" t="str">
        <f t="shared" si="10"/>
        <v>Ca chiều</v>
      </c>
    </row>
    <row r="573" spans="2:19">
      <c r="B573" s="11" t="s">
        <v>21</v>
      </c>
      <c r="C573" s="134">
        <v>44441</v>
      </c>
      <c r="D573" s="11" t="s">
        <v>1897</v>
      </c>
      <c r="E573" s="11" t="s">
        <v>1898</v>
      </c>
      <c r="F573" s="11" t="s">
        <v>1899</v>
      </c>
      <c r="G573" s="128">
        <v>5</v>
      </c>
      <c r="H573" s="128">
        <v>705000</v>
      </c>
      <c r="I573" s="128">
        <v>345000</v>
      </c>
      <c r="J573" s="128">
        <v>360000</v>
      </c>
      <c r="K573" s="128">
        <v>0</v>
      </c>
      <c r="L573" s="128">
        <v>0</v>
      </c>
      <c r="M573" s="128">
        <v>0</v>
      </c>
      <c r="N573" s="128">
        <v>360000</v>
      </c>
      <c r="O573" s="128">
        <v>360000</v>
      </c>
      <c r="P573" s="128">
        <v>0</v>
      </c>
      <c r="Q573" s="135">
        <v>44441.611805555556</v>
      </c>
      <c r="R573" s="11" t="s">
        <v>216</v>
      </c>
      <c r="S573" s="5" t="str">
        <f t="shared" si="10"/>
        <v>Ca chiều</v>
      </c>
    </row>
    <row r="574" spans="2:19">
      <c r="B574" s="11" t="s">
        <v>21</v>
      </c>
      <c r="C574" s="134">
        <v>44441</v>
      </c>
      <c r="D574" s="11" t="s">
        <v>1900</v>
      </c>
      <c r="E574" s="11" t="s">
        <v>1901</v>
      </c>
      <c r="F574" s="11" t="s">
        <v>1902</v>
      </c>
      <c r="G574" s="128">
        <v>2</v>
      </c>
      <c r="H574" s="128">
        <v>780000</v>
      </c>
      <c r="I574" s="128">
        <v>248000</v>
      </c>
      <c r="J574" s="128">
        <v>532000</v>
      </c>
      <c r="K574" s="128">
        <v>0</v>
      </c>
      <c r="L574" s="128">
        <v>0</v>
      </c>
      <c r="M574" s="128">
        <v>0</v>
      </c>
      <c r="N574" s="128">
        <v>532000</v>
      </c>
      <c r="O574" s="128">
        <v>532000</v>
      </c>
      <c r="P574" s="128">
        <v>0</v>
      </c>
      <c r="Q574" s="135">
        <v>44441.634027777778</v>
      </c>
      <c r="R574" s="11"/>
      <c r="S574" s="5" t="str">
        <f t="shared" si="10"/>
        <v>Ca chiều</v>
      </c>
    </row>
    <row r="575" spans="2:19">
      <c r="B575" s="11" t="s">
        <v>21</v>
      </c>
      <c r="C575" s="134">
        <v>44441</v>
      </c>
      <c r="D575" s="11" t="s">
        <v>1903</v>
      </c>
      <c r="E575" s="11" t="s">
        <v>1342</v>
      </c>
      <c r="F575" s="11" t="s">
        <v>1343</v>
      </c>
      <c r="G575" s="128">
        <v>22</v>
      </c>
      <c r="H575" s="128">
        <v>5295000</v>
      </c>
      <c r="I575" s="128">
        <v>1862000</v>
      </c>
      <c r="J575" s="128">
        <v>3433000</v>
      </c>
      <c r="K575" s="128">
        <v>98000</v>
      </c>
      <c r="L575" s="128">
        <v>34000</v>
      </c>
      <c r="M575" s="128">
        <v>0</v>
      </c>
      <c r="N575" s="128">
        <v>3433000</v>
      </c>
      <c r="O575" s="128">
        <v>3433000</v>
      </c>
      <c r="P575" s="128">
        <v>0</v>
      </c>
      <c r="Q575" s="135">
        <v>44441.632638888892</v>
      </c>
      <c r="R575" s="11" t="s">
        <v>216</v>
      </c>
      <c r="S575" s="5" t="str">
        <f t="shared" si="10"/>
        <v>Ca chiều</v>
      </c>
    </row>
    <row r="576" spans="2:19">
      <c r="B576" s="11" t="s">
        <v>21</v>
      </c>
      <c r="C576" s="134">
        <v>44441</v>
      </c>
      <c r="D576" s="11" t="s">
        <v>1904</v>
      </c>
      <c r="E576" s="11" t="s">
        <v>1342</v>
      </c>
      <c r="F576" s="11" t="s">
        <v>1343</v>
      </c>
      <c r="G576" s="128">
        <v>2</v>
      </c>
      <c r="H576" s="128">
        <v>110000</v>
      </c>
      <c r="I576" s="128">
        <v>110000</v>
      </c>
      <c r="J576" s="128">
        <v>0</v>
      </c>
      <c r="K576" s="128">
        <v>132000</v>
      </c>
      <c r="L576" s="128">
        <v>0</v>
      </c>
      <c r="M576" s="128">
        <v>110000</v>
      </c>
      <c r="N576" s="128">
        <v>0</v>
      </c>
      <c r="O576" s="128">
        <v>0</v>
      </c>
      <c r="P576" s="128">
        <v>0</v>
      </c>
      <c r="Q576" s="135">
        <v>44441.633333333331</v>
      </c>
      <c r="R576" s="11" t="s">
        <v>216</v>
      </c>
      <c r="S576" s="5" t="str">
        <f t="shared" si="10"/>
        <v>Ca chiều</v>
      </c>
    </row>
    <row r="577" spans="2:19">
      <c r="B577" s="11" t="s">
        <v>21</v>
      </c>
      <c r="C577" s="134">
        <v>44441</v>
      </c>
      <c r="D577" s="11" t="s">
        <v>1905</v>
      </c>
      <c r="E577" s="11" t="s">
        <v>1342</v>
      </c>
      <c r="F577" s="11" t="s">
        <v>1343</v>
      </c>
      <c r="G577" s="128">
        <v>1</v>
      </c>
      <c r="H577" s="128">
        <v>190000</v>
      </c>
      <c r="I577" s="128">
        <v>95000</v>
      </c>
      <c r="J577" s="128">
        <v>95000</v>
      </c>
      <c r="K577" s="128">
        <v>22000</v>
      </c>
      <c r="L577" s="128">
        <v>0</v>
      </c>
      <c r="M577" s="128">
        <v>0</v>
      </c>
      <c r="N577" s="128">
        <v>95000</v>
      </c>
      <c r="O577" s="128">
        <v>95000</v>
      </c>
      <c r="P577" s="128">
        <v>0</v>
      </c>
      <c r="Q577" s="135">
        <v>44441.633333333331</v>
      </c>
      <c r="R577" s="11" t="s">
        <v>216</v>
      </c>
      <c r="S577" s="5" t="str">
        <f t="shared" si="10"/>
        <v>Ca chiều</v>
      </c>
    </row>
    <row r="578" spans="2:19">
      <c r="B578" s="11" t="s">
        <v>21</v>
      </c>
      <c r="C578" s="134">
        <v>44441</v>
      </c>
      <c r="D578" s="11" t="s">
        <v>1906</v>
      </c>
      <c r="E578" s="11" t="s">
        <v>1342</v>
      </c>
      <c r="F578" s="11" t="s">
        <v>1343</v>
      </c>
      <c r="G578" s="128">
        <v>1</v>
      </c>
      <c r="H578" s="128">
        <v>290000</v>
      </c>
      <c r="I578" s="128">
        <v>58000</v>
      </c>
      <c r="J578" s="128">
        <v>232000</v>
      </c>
      <c r="K578" s="128">
        <v>22000</v>
      </c>
      <c r="L578" s="128">
        <v>2000</v>
      </c>
      <c r="M578" s="128">
        <v>0</v>
      </c>
      <c r="N578" s="128">
        <v>232000</v>
      </c>
      <c r="O578" s="128">
        <v>232000</v>
      </c>
      <c r="P578" s="128">
        <v>0</v>
      </c>
      <c r="Q578" s="135">
        <v>44441.632638888892</v>
      </c>
      <c r="R578" s="11" t="s">
        <v>216</v>
      </c>
      <c r="S578" s="5" t="str">
        <f t="shared" si="10"/>
        <v>Ca chiều</v>
      </c>
    </row>
    <row r="579" spans="2:19">
      <c r="B579" s="11" t="s">
        <v>21</v>
      </c>
      <c r="C579" s="134">
        <v>44441</v>
      </c>
      <c r="D579" s="11" t="s">
        <v>1907</v>
      </c>
      <c r="E579" s="11" t="s">
        <v>1908</v>
      </c>
      <c r="F579" s="11" t="s">
        <v>1909</v>
      </c>
      <c r="G579" s="128">
        <v>2</v>
      </c>
      <c r="H579" s="128">
        <v>400000</v>
      </c>
      <c r="I579" s="128">
        <v>200000</v>
      </c>
      <c r="J579" s="128">
        <v>200000</v>
      </c>
      <c r="K579" s="128">
        <v>0</v>
      </c>
      <c r="L579" s="128">
        <v>0</v>
      </c>
      <c r="M579" s="128">
        <v>0</v>
      </c>
      <c r="N579" s="128">
        <v>200000</v>
      </c>
      <c r="O579" s="128">
        <v>200000</v>
      </c>
      <c r="P579" s="128">
        <v>0</v>
      </c>
      <c r="Q579" s="135">
        <v>44441.634027777778</v>
      </c>
      <c r="R579" s="11"/>
      <c r="S579" s="5" t="str">
        <f t="shared" si="10"/>
        <v>Ca chiều</v>
      </c>
    </row>
    <row r="580" spans="2:19">
      <c r="B580" s="11" t="s">
        <v>21</v>
      </c>
      <c r="C580" s="134">
        <v>44441</v>
      </c>
      <c r="D580" s="11" t="s">
        <v>1910</v>
      </c>
      <c r="E580" s="11" t="s">
        <v>1911</v>
      </c>
      <c r="F580" s="11" t="s">
        <v>1912</v>
      </c>
      <c r="G580" s="128">
        <v>4</v>
      </c>
      <c r="H580" s="128">
        <v>260000</v>
      </c>
      <c r="I580" s="128">
        <v>0</v>
      </c>
      <c r="J580" s="128">
        <v>260000</v>
      </c>
      <c r="K580" s="128">
        <v>0</v>
      </c>
      <c r="L580" s="128">
        <v>0</v>
      </c>
      <c r="M580" s="128">
        <v>0</v>
      </c>
      <c r="N580" s="128">
        <v>260000</v>
      </c>
      <c r="O580" s="128">
        <v>260000</v>
      </c>
      <c r="P580" s="128">
        <v>0</v>
      </c>
      <c r="Q580" s="135">
        <v>44441.654861111114</v>
      </c>
      <c r="R580" s="11" t="s">
        <v>216</v>
      </c>
      <c r="S580" s="5" t="str">
        <f t="shared" si="10"/>
        <v>Ca chiều</v>
      </c>
    </row>
    <row r="581" spans="2:19">
      <c r="B581" s="11" t="s">
        <v>21</v>
      </c>
      <c r="C581" s="134">
        <v>44441</v>
      </c>
      <c r="D581" s="11" t="s">
        <v>1913</v>
      </c>
      <c r="E581" s="11" t="s">
        <v>1914</v>
      </c>
      <c r="F581" s="11" t="s">
        <v>1915</v>
      </c>
      <c r="G581" s="128">
        <v>2</v>
      </c>
      <c r="H581" s="128">
        <v>240000</v>
      </c>
      <c r="I581" s="128">
        <v>72000</v>
      </c>
      <c r="J581" s="128">
        <v>168000</v>
      </c>
      <c r="K581" s="128">
        <v>0</v>
      </c>
      <c r="L581" s="128">
        <v>0</v>
      </c>
      <c r="M581" s="128">
        <v>0</v>
      </c>
      <c r="N581" s="128">
        <v>168000</v>
      </c>
      <c r="O581" s="128">
        <v>168000</v>
      </c>
      <c r="P581" s="128">
        <v>0</v>
      </c>
      <c r="Q581" s="135">
        <v>44441.654166666667</v>
      </c>
      <c r="R581" s="11" t="s">
        <v>216</v>
      </c>
      <c r="S581" s="5" t="str">
        <f t="shared" si="10"/>
        <v>Ca chiều</v>
      </c>
    </row>
    <row r="582" spans="2:19">
      <c r="B582" s="11" t="s">
        <v>21</v>
      </c>
      <c r="C582" s="134">
        <v>44441</v>
      </c>
      <c r="D582" s="11" t="s">
        <v>1916</v>
      </c>
      <c r="E582" s="11" t="s">
        <v>1917</v>
      </c>
      <c r="F582" s="11" t="s">
        <v>1918</v>
      </c>
      <c r="G582" s="128">
        <v>2</v>
      </c>
      <c r="H582" s="128">
        <v>780000</v>
      </c>
      <c r="I582" s="128">
        <v>227000</v>
      </c>
      <c r="J582" s="128">
        <v>553000</v>
      </c>
      <c r="K582" s="128">
        <v>0</v>
      </c>
      <c r="L582" s="128">
        <v>0</v>
      </c>
      <c r="M582" s="128">
        <v>0</v>
      </c>
      <c r="N582" s="128">
        <v>553000</v>
      </c>
      <c r="O582" s="128">
        <v>553000</v>
      </c>
      <c r="P582" s="128">
        <v>0</v>
      </c>
      <c r="Q582" s="135">
        <v>44441.654861111114</v>
      </c>
      <c r="R582" s="11" t="s">
        <v>216</v>
      </c>
      <c r="S582" s="5" t="str">
        <f t="shared" si="10"/>
        <v>Ca chiều</v>
      </c>
    </row>
    <row r="583" spans="2:19">
      <c r="B583" s="11" t="s">
        <v>21</v>
      </c>
      <c r="C583" s="134">
        <v>44441</v>
      </c>
      <c r="D583" s="11" t="s">
        <v>1919</v>
      </c>
      <c r="E583" s="11" t="s">
        <v>1920</v>
      </c>
      <c r="F583" s="11" t="s">
        <v>1921</v>
      </c>
      <c r="G583" s="128">
        <v>1</v>
      </c>
      <c r="H583" s="128">
        <v>390000</v>
      </c>
      <c r="I583" s="128">
        <v>117000</v>
      </c>
      <c r="J583" s="128">
        <v>273000</v>
      </c>
      <c r="K583" s="128">
        <v>0</v>
      </c>
      <c r="L583" s="128">
        <v>0</v>
      </c>
      <c r="M583" s="128">
        <v>0</v>
      </c>
      <c r="N583" s="128">
        <v>273000</v>
      </c>
      <c r="O583" s="128">
        <v>273000</v>
      </c>
      <c r="P583" s="128">
        <v>0</v>
      </c>
      <c r="Q583" s="135">
        <v>44441.654166666667</v>
      </c>
      <c r="R583" s="11"/>
      <c r="S583" s="5" t="str">
        <f t="shared" si="10"/>
        <v>Ca chiều</v>
      </c>
    </row>
    <row r="584" spans="2:19">
      <c r="B584" s="11" t="s">
        <v>21</v>
      </c>
      <c r="C584" s="134">
        <v>44441</v>
      </c>
      <c r="D584" s="11" t="s">
        <v>1922</v>
      </c>
      <c r="E584" s="11" t="s">
        <v>1874</v>
      </c>
      <c r="F584" s="11" t="s">
        <v>1875</v>
      </c>
      <c r="G584" s="128">
        <v>1</v>
      </c>
      <c r="H584" s="128">
        <v>120000</v>
      </c>
      <c r="I584" s="128">
        <v>31000</v>
      </c>
      <c r="J584" s="128">
        <v>89000</v>
      </c>
      <c r="K584" s="128">
        <v>0</v>
      </c>
      <c r="L584" s="128">
        <v>0</v>
      </c>
      <c r="M584" s="128">
        <v>0</v>
      </c>
      <c r="N584" s="128">
        <v>89000</v>
      </c>
      <c r="O584" s="128">
        <v>89000</v>
      </c>
      <c r="P584" s="128">
        <v>0</v>
      </c>
      <c r="Q584" s="135">
        <v>44441.654166666667</v>
      </c>
      <c r="R584" s="11" t="s">
        <v>216</v>
      </c>
      <c r="S584" s="5" t="str">
        <f t="shared" si="10"/>
        <v>Ca chiều</v>
      </c>
    </row>
    <row r="585" spans="2:19">
      <c r="B585" s="11" t="s">
        <v>21</v>
      </c>
      <c r="C585" s="134">
        <v>44441</v>
      </c>
      <c r="D585" s="11" t="s">
        <v>1923</v>
      </c>
      <c r="E585" s="11" t="s">
        <v>1924</v>
      </c>
      <c r="F585" s="11" t="s">
        <v>1925</v>
      </c>
      <c r="G585" s="128">
        <v>5</v>
      </c>
      <c r="H585" s="128">
        <v>661000</v>
      </c>
      <c r="I585" s="128">
        <v>267000</v>
      </c>
      <c r="J585" s="128">
        <v>394000</v>
      </c>
      <c r="K585" s="128">
        <v>0</v>
      </c>
      <c r="L585" s="128">
        <v>3000</v>
      </c>
      <c r="M585" s="128">
        <v>0</v>
      </c>
      <c r="N585" s="128">
        <v>394000</v>
      </c>
      <c r="O585" s="128">
        <v>394000</v>
      </c>
      <c r="P585" s="128">
        <v>0</v>
      </c>
      <c r="Q585" s="135">
        <v>44441.674305555556</v>
      </c>
      <c r="R585" s="11" t="s">
        <v>216</v>
      </c>
      <c r="S585" s="5" t="str">
        <f t="shared" si="10"/>
        <v>Ca chiều</v>
      </c>
    </row>
    <row r="586" spans="2:19">
      <c r="B586" s="11" t="s">
        <v>21</v>
      </c>
      <c r="C586" s="134">
        <v>44441</v>
      </c>
      <c r="D586" s="11" t="s">
        <v>1926</v>
      </c>
      <c r="E586" s="11" t="s">
        <v>1927</v>
      </c>
      <c r="F586" s="11" t="s">
        <v>1928</v>
      </c>
      <c r="G586" s="128">
        <v>1</v>
      </c>
      <c r="H586" s="128">
        <v>590000</v>
      </c>
      <c r="I586" s="128">
        <v>191000</v>
      </c>
      <c r="J586" s="128">
        <v>399000</v>
      </c>
      <c r="K586" s="128">
        <v>0</v>
      </c>
      <c r="L586" s="128">
        <v>0</v>
      </c>
      <c r="M586" s="128">
        <v>0</v>
      </c>
      <c r="N586" s="128">
        <v>399000</v>
      </c>
      <c r="O586" s="128">
        <v>399000</v>
      </c>
      <c r="P586" s="128">
        <v>0</v>
      </c>
      <c r="Q586" s="135">
        <v>44441.675000000003</v>
      </c>
      <c r="R586" s="11"/>
      <c r="S586" s="5" t="str">
        <f t="shared" si="10"/>
        <v>Ca chiều</v>
      </c>
    </row>
    <row r="587" spans="2:19">
      <c r="B587" s="11" t="s">
        <v>21</v>
      </c>
      <c r="C587" s="134">
        <v>44441</v>
      </c>
      <c r="D587" s="11" t="s">
        <v>1929</v>
      </c>
      <c r="E587" s="11" t="s">
        <v>1930</v>
      </c>
      <c r="F587" s="11" t="s">
        <v>1931</v>
      </c>
      <c r="G587" s="128">
        <v>4</v>
      </c>
      <c r="H587" s="128">
        <v>200000</v>
      </c>
      <c r="I587" s="128">
        <v>0</v>
      </c>
      <c r="J587" s="128">
        <v>200000</v>
      </c>
      <c r="K587" s="128">
        <v>0</v>
      </c>
      <c r="L587" s="128">
        <v>0</v>
      </c>
      <c r="M587" s="128">
        <v>0</v>
      </c>
      <c r="N587" s="128">
        <v>200000</v>
      </c>
      <c r="O587" s="128">
        <v>200000</v>
      </c>
      <c r="P587" s="128">
        <v>0</v>
      </c>
      <c r="Q587" s="135">
        <v>44441.695833333331</v>
      </c>
      <c r="R587" s="11"/>
      <c r="S587" s="5" t="str">
        <f t="shared" si="10"/>
        <v>Ca chiều</v>
      </c>
    </row>
    <row r="588" spans="2:19">
      <c r="B588" s="11" t="s">
        <v>21</v>
      </c>
      <c r="C588" s="134">
        <v>44441</v>
      </c>
      <c r="D588" s="11" t="s">
        <v>1932</v>
      </c>
      <c r="E588" s="11" t="s">
        <v>1927</v>
      </c>
      <c r="F588" s="11" t="s">
        <v>1928</v>
      </c>
      <c r="G588" s="128">
        <v>1</v>
      </c>
      <c r="H588" s="128">
        <v>41000</v>
      </c>
      <c r="I588" s="128">
        <v>0</v>
      </c>
      <c r="J588" s="128">
        <v>41000</v>
      </c>
      <c r="K588" s="128">
        <v>0</v>
      </c>
      <c r="L588" s="128">
        <v>0</v>
      </c>
      <c r="M588" s="128">
        <v>0</v>
      </c>
      <c r="N588" s="128">
        <v>41000</v>
      </c>
      <c r="O588" s="128">
        <v>41000</v>
      </c>
      <c r="P588" s="128">
        <v>0</v>
      </c>
      <c r="Q588" s="135">
        <v>44441.697916666664</v>
      </c>
      <c r="R588" s="11"/>
      <c r="S588" s="5" t="str">
        <f t="shared" si="10"/>
        <v>Ca chiều</v>
      </c>
    </row>
    <row r="589" spans="2:19">
      <c r="B589" s="11" t="s">
        <v>21</v>
      </c>
      <c r="C589" s="134">
        <v>44441</v>
      </c>
      <c r="D589" s="11" t="s">
        <v>1933</v>
      </c>
      <c r="E589" s="11" t="s">
        <v>1934</v>
      </c>
      <c r="F589" s="11" t="s">
        <v>1935</v>
      </c>
      <c r="G589" s="128">
        <v>1</v>
      </c>
      <c r="H589" s="128">
        <v>250000</v>
      </c>
      <c r="I589" s="128">
        <v>75000</v>
      </c>
      <c r="J589" s="128">
        <v>175000</v>
      </c>
      <c r="K589" s="128">
        <v>0</v>
      </c>
      <c r="L589" s="128">
        <v>0</v>
      </c>
      <c r="M589" s="128">
        <v>0</v>
      </c>
      <c r="N589" s="128">
        <v>175000</v>
      </c>
      <c r="O589" s="128">
        <v>175000</v>
      </c>
      <c r="P589" s="128">
        <v>0</v>
      </c>
      <c r="Q589" s="135">
        <v>44441.695138888892</v>
      </c>
      <c r="R589" s="11"/>
      <c r="S589" s="5" t="str">
        <f t="shared" si="10"/>
        <v>Ca chiều</v>
      </c>
    </row>
    <row r="590" spans="2:19">
      <c r="B590" s="11" t="s">
        <v>21</v>
      </c>
      <c r="C590" s="134">
        <v>44441</v>
      </c>
      <c r="D590" s="11" t="s">
        <v>1936</v>
      </c>
      <c r="E590" s="11" t="s">
        <v>1937</v>
      </c>
      <c r="F590" s="11" t="s">
        <v>1938</v>
      </c>
      <c r="G590" s="128">
        <v>3</v>
      </c>
      <c r="H590" s="128">
        <v>770000</v>
      </c>
      <c r="I590" s="128">
        <v>309000</v>
      </c>
      <c r="J590" s="128">
        <v>461000</v>
      </c>
      <c r="K590" s="128">
        <v>0</v>
      </c>
      <c r="L590" s="128">
        <v>0</v>
      </c>
      <c r="M590" s="128">
        <v>0</v>
      </c>
      <c r="N590" s="128">
        <v>461000</v>
      </c>
      <c r="O590" s="128">
        <v>461000</v>
      </c>
      <c r="P590" s="128">
        <v>0</v>
      </c>
      <c r="Q590" s="135">
        <v>44441.695833333331</v>
      </c>
      <c r="R590" s="11" t="s">
        <v>216</v>
      </c>
      <c r="S590" s="5" t="str">
        <f t="shared" si="10"/>
        <v>Ca chiều</v>
      </c>
    </row>
    <row r="591" spans="2:19">
      <c r="B591" s="11" t="s">
        <v>21</v>
      </c>
      <c r="C591" s="134">
        <v>44441</v>
      </c>
      <c r="D591" s="11" t="s">
        <v>1939</v>
      </c>
      <c r="E591" s="11" t="s">
        <v>1937</v>
      </c>
      <c r="F591" s="11" t="s">
        <v>1938</v>
      </c>
      <c r="G591" s="128">
        <v>1</v>
      </c>
      <c r="H591" s="128">
        <v>2000</v>
      </c>
      <c r="I591" s="128">
        <v>0</v>
      </c>
      <c r="J591" s="128">
        <v>2000</v>
      </c>
      <c r="K591" s="128">
        <v>0</v>
      </c>
      <c r="L591" s="128">
        <v>0</v>
      </c>
      <c r="M591" s="128">
        <v>0</v>
      </c>
      <c r="N591" s="128">
        <v>2000</v>
      </c>
      <c r="O591" s="128">
        <v>2000</v>
      </c>
      <c r="P591" s="128">
        <v>0</v>
      </c>
      <c r="Q591" s="135">
        <v>44441.697916666664</v>
      </c>
      <c r="R591" s="11" t="s">
        <v>216</v>
      </c>
      <c r="S591" s="5" t="str">
        <f t="shared" si="10"/>
        <v>Ca chiều</v>
      </c>
    </row>
    <row r="592" spans="2:19">
      <c r="B592" s="11" t="s">
        <v>21</v>
      </c>
      <c r="C592" s="134">
        <v>44441</v>
      </c>
      <c r="D592" s="11" t="s">
        <v>1940</v>
      </c>
      <c r="E592" s="11" t="s">
        <v>1941</v>
      </c>
      <c r="F592" s="11" t="s">
        <v>1942</v>
      </c>
      <c r="G592" s="128">
        <v>7</v>
      </c>
      <c r="H592" s="128">
        <v>795000</v>
      </c>
      <c r="I592" s="128">
        <v>133000</v>
      </c>
      <c r="J592" s="128">
        <v>662000</v>
      </c>
      <c r="K592" s="128">
        <v>0</v>
      </c>
      <c r="L592" s="128">
        <v>0</v>
      </c>
      <c r="M592" s="128">
        <v>0</v>
      </c>
      <c r="N592" s="128">
        <v>662000</v>
      </c>
      <c r="O592" s="128">
        <v>662000</v>
      </c>
      <c r="P592" s="128">
        <v>0</v>
      </c>
      <c r="Q592" s="135">
        <v>44441.716666666667</v>
      </c>
      <c r="R592" s="11" t="s">
        <v>216</v>
      </c>
      <c r="S592" s="5" t="str">
        <f t="shared" si="10"/>
        <v>Ca chiều</v>
      </c>
    </row>
    <row r="593" spans="2:19">
      <c r="B593" s="11" t="s">
        <v>21</v>
      </c>
      <c r="C593" s="134">
        <v>44441</v>
      </c>
      <c r="D593" s="11" t="s">
        <v>1943</v>
      </c>
      <c r="E593" s="11" t="s">
        <v>1944</v>
      </c>
      <c r="F593" s="11" t="s">
        <v>1945</v>
      </c>
      <c r="G593" s="128">
        <v>2</v>
      </c>
      <c r="H593" s="128">
        <v>540000</v>
      </c>
      <c r="I593" s="128">
        <v>192000</v>
      </c>
      <c r="J593" s="128">
        <v>348000</v>
      </c>
      <c r="K593" s="128">
        <v>0</v>
      </c>
      <c r="L593" s="128">
        <v>0</v>
      </c>
      <c r="M593" s="128">
        <v>0</v>
      </c>
      <c r="N593" s="128">
        <v>348000</v>
      </c>
      <c r="O593" s="128">
        <v>348000</v>
      </c>
      <c r="P593" s="128">
        <v>0</v>
      </c>
      <c r="Q593" s="135">
        <v>44441.717361111114</v>
      </c>
      <c r="R593" s="11"/>
      <c r="S593" s="5" t="str">
        <f t="shared" si="10"/>
        <v>Ca chiều</v>
      </c>
    </row>
    <row r="594" spans="2:19">
      <c r="B594" s="11" t="s">
        <v>21</v>
      </c>
      <c r="C594" s="134">
        <v>44441</v>
      </c>
      <c r="D594" s="11" t="s">
        <v>1946</v>
      </c>
      <c r="E594" s="11" t="s">
        <v>1947</v>
      </c>
      <c r="F594" s="11" t="s">
        <v>1836</v>
      </c>
      <c r="G594" s="128">
        <v>3</v>
      </c>
      <c r="H594" s="128">
        <v>460000</v>
      </c>
      <c r="I594" s="128">
        <v>157000</v>
      </c>
      <c r="J594" s="128">
        <v>303000</v>
      </c>
      <c r="K594" s="128">
        <v>0</v>
      </c>
      <c r="L594" s="128">
        <v>0</v>
      </c>
      <c r="M594" s="128">
        <v>0</v>
      </c>
      <c r="N594" s="128">
        <v>303000</v>
      </c>
      <c r="O594" s="128">
        <v>303000</v>
      </c>
      <c r="P594" s="128">
        <v>0</v>
      </c>
      <c r="Q594" s="135">
        <v>44441.718055555553</v>
      </c>
      <c r="R594" s="11"/>
      <c r="S594" s="5" t="str">
        <f t="shared" si="10"/>
        <v>Ca chiều</v>
      </c>
    </row>
    <row r="595" spans="2:19">
      <c r="B595" s="11" t="s">
        <v>21</v>
      </c>
      <c r="C595" s="134">
        <v>44441</v>
      </c>
      <c r="D595" s="11" t="s">
        <v>1948</v>
      </c>
      <c r="E595" s="11" t="s">
        <v>428</v>
      </c>
      <c r="F595" s="11" t="s">
        <v>217</v>
      </c>
      <c r="G595" s="128">
        <v>2</v>
      </c>
      <c r="H595" s="128">
        <v>340000</v>
      </c>
      <c r="I595" s="128">
        <v>152000</v>
      </c>
      <c r="J595" s="128">
        <v>188000</v>
      </c>
      <c r="K595" s="128">
        <v>0</v>
      </c>
      <c r="L595" s="128">
        <v>0</v>
      </c>
      <c r="M595" s="128">
        <v>0</v>
      </c>
      <c r="N595" s="128">
        <v>188000</v>
      </c>
      <c r="O595" s="128">
        <v>188000</v>
      </c>
      <c r="P595" s="128">
        <v>0</v>
      </c>
      <c r="Q595" s="135">
        <v>44441.736805555556</v>
      </c>
      <c r="R595" s="11" t="s">
        <v>216</v>
      </c>
      <c r="S595" s="5" t="str">
        <f t="shared" si="10"/>
        <v>Ca chiều</v>
      </c>
    </row>
    <row r="596" spans="2:19">
      <c r="B596" s="11" t="s">
        <v>21</v>
      </c>
      <c r="C596" s="134">
        <v>44441</v>
      </c>
      <c r="D596" s="11" t="s">
        <v>1949</v>
      </c>
      <c r="E596" s="11" t="s">
        <v>1950</v>
      </c>
      <c r="F596" s="11" t="s">
        <v>1951</v>
      </c>
      <c r="G596" s="128">
        <v>5</v>
      </c>
      <c r="H596" s="128">
        <v>1040000</v>
      </c>
      <c r="I596" s="128">
        <v>245000</v>
      </c>
      <c r="J596" s="128">
        <v>795000</v>
      </c>
      <c r="K596" s="128">
        <v>0</v>
      </c>
      <c r="L596" s="128">
        <v>0</v>
      </c>
      <c r="M596" s="128">
        <v>0</v>
      </c>
      <c r="N596" s="128">
        <v>795000</v>
      </c>
      <c r="O596" s="128">
        <v>795000</v>
      </c>
      <c r="P596" s="128">
        <v>0</v>
      </c>
      <c r="Q596" s="135">
        <v>44441.737500000003</v>
      </c>
      <c r="R596" s="11"/>
      <c r="S596" s="5" t="str">
        <f t="shared" si="10"/>
        <v>Ca chiều</v>
      </c>
    </row>
    <row r="597" spans="2:19">
      <c r="B597" s="11" t="s">
        <v>21</v>
      </c>
      <c r="C597" s="134">
        <v>44441</v>
      </c>
      <c r="D597" s="11" t="s">
        <v>1952</v>
      </c>
      <c r="E597" s="11" t="s">
        <v>1953</v>
      </c>
      <c r="F597" s="11" t="s">
        <v>1954</v>
      </c>
      <c r="G597" s="128">
        <v>3</v>
      </c>
      <c r="H597" s="128">
        <v>737000</v>
      </c>
      <c r="I597" s="128">
        <v>267000</v>
      </c>
      <c r="J597" s="128">
        <v>470000</v>
      </c>
      <c r="K597" s="128">
        <v>72000</v>
      </c>
      <c r="L597" s="128">
        <v>4000</v>
      </c>
      <c r="M597" s="128">
        <v>72000</v>
      </c>
      <c r="N597" s="128">
        <v>470000</v>
      </c>
      <c r="O597" s="128">
        <v>470000</v>
      </c>
      <c r="P597" s="128">
        <v>0</v>
      </c>
      <c r="Q597" s="135">
        <v>44441.738888888889</v>
      </c>
      <c r="R597" s="11" t="s">
        <v>216</v>
      </c>
      <c r="S597" s="5" t="str">
        <f t="shared" si="10"/>
        <v>Ca chiều</v>
      </c>
    </row>
    <row r="598" spans="2:19">
      <c r="B598" s="11" t="s">
        <v>21</v>
      </c>
      <c r="C598" s="134">
        <v>44441</v>
      </c>
      <c r="D598" s="11" t="s">
        <v>1955</v>
      </c>
      <c r="E598" s="11" t="s">
        <v>1956</v>
      </c>
      <c r="F598" s="11" t="s">
        <v>915</v>
      </c>
      <c r="G598" s="128">
        <v>6</v>
      </c>
      <c r="H598" s="128">
        <v>1350000</v>
      </c>
      <c r="I598" s="128">
        <v>558000</v>
      </c>
      <c r="J598" s="128">
        <v>792000</v>
      </c>
      <c r="K598" s="128">
        <v>4000</v>
      </c>
      <c r="L598" s="128">
        <v>7000</v>
      </c>
      <c r="M598" s="128">
        <v>0</v>
      </c>
      <c r="N598" s="128">
        <v>792000</v>
      </c>
      <c r="O598" s="128">
        <v>792000</v>
      </c>
      <c r="P598" s="128">
        <v>0</v>
      </c>
      <c r="Q598" s="135">
        <v>44441.759722222225</v>
      </c>
      <c r="R598" s="11" t="s">
        <v>216</v>
      </c>
      <c r="S598" s="5" t="str">
        <f t="shared" si="10"/>
        <v>Ca chiều</v>
      </c>
    </row>
    <row r="599" spans="2:19">
      <c r="B599" s="11" t="s">
        <v>21</v>
      </c>
      <c r="C599" s="134">
        <v>44441</v>
      </c>
      <c r="D599" s="11" t="s">
        <v>1957</v>
      </c>
      <c r="E599" s="11" t="s">
        <v>1958</v>
      </c>
      <c r="F599" s="11" t="s">
        <v>430</v>
      </c>
      <c r="G599" s="128">
        <v>3</v>
      </c>
      <c r="H599" s="128">
        <v>302000</v>
      </c>
      <c r="I599" s="128">
        <v>61000</v>
      </c>
      <c r="J599" s="128">
        <v>241000</v>
      </c>
      <c r="K599" s="128">
        <v>0</v>
      </c>
      <c r="L599" s="128">
        <v>0</v>
      </c>
      <c r="M599" s="128">
        <v>0</v>
      </c>
      <c r="N599" s="128">
        <v>241000</v>
      </c>
      <c r="O599" s="128">
        <v>241000</v>
      </c>
      <c r="P599" s="128">
        <v>0</v>
      </c>
      <c r="Q599" s="135">
        <v>44441.759722222225</v>
      </c>
      <c r="R599" s="11"/>
      <c r="S599" s="5" t="str">
        <f t="shared" si="10"/>
        <v>Ca chiều</v>
      </c>
    </row>
    <row r="600" spans="2:19">
      <c r="B600" s="11" t="s">
        <v>21</v>
      </c>
      <c r="C600" s="134">
        <v>44441</v>
      </c>
      <c r="D600" s="11" t="s">
        <v>1959</v>
      </c>
      <c r="E600" s="11" t="s">
        <v>895</v>
      </c>
      <c r="F600" s="11" t="s">
        <v>896</v>
      </c>
      <c r="G600" s="128">
        <v>2</v>
      </c>
      <c r="H600" s="128">
        <v>480000</v>
      </c>
      <c r="I600" s="128">
        <v>144000</v>
      </c>
      <c r="J600" s="128">
        <v>336000</v>
      </c>
      <c r="K600" s="128">
        <v>0</v>
      </c>
      <c r="L600" s="128">
        <v>0</v>
      </c>
      <c r="M600" s="128">
        <v>0</v>
      </c>
      <c r="N600" s="128">
        <v>336000</v>
      </c>
      <c r="O600" s="128">
        <v>336000</v>
      </c>
      <c r="P600" s="128">
        <v>0</v>
      </c>
      <c r="Q600" s="135">
        <v>44441.759722222225</v>
      </c>
      <c r="R600" s="11" t="s">
        <v>216</v>
      </c>
      <c r="S600" s="5" t="str">
        <f t="shared" si="10"/>
        <v>Ca chiều</v>
      </c>
    </row>
    <row r="601" spans="2:19">
      <c r="B601" s="11" t="s">
        <v>21</v>
      </c>
      <c r="C601" s="134">
        <v>44441</v>
      </c>
      <c r="D601" s="11" t="s">
        <v>1960</v>
      </c>
      <c r="E601" s="11" t="s">
        <v>301</v>
      </c>
      <c r="F601" s="11" t="s">
        <v>1961</v>
      </c>
      <c r="G601" s="128">
        <v>1</v>
      </c>
      <c r="H601" s="128">
        <v>85000</v>
      </c>
      <c r="I601" s="128">
        <v>0</v>
      </c>
      <c r="J601" s="128">
        <v>85000</v>
      </c>
      <c r="K601" s="128">
        <v>0</v>
      </c>
      <c r="L601" s="128">
        <v>0</v>
      </c>
      <c r="M601" s="128">
        <v>0</v>
      </c>
      <c r="N601" s="128">
        <v>85000</v>
      </c>
      <c r="O601" s="128">
        <v>85000</v>
      </c>
      <c r="P601" s="128">
        <v>0</v>
      </c>
      <c r="Q601" s="135">
        <v>44441.77847222222</v>
      </c>
      <c r="R601" s="11"/>
      <c r="S601" s="5" t="str">
        <f t="shared" si="10"/>
        <v>Ca chiều</v>
      </c>
    </row>
    <row r="602" spans="2:19">
      <c r="B602" s="11" t="s">
        <v>21</v>
      </c>
      <c r="C602" s="134">
        <v>44441</v>
      </c>
      <c r="D602" s="11" t="s">
        <v>1962</v>
      </c>
      <c r="E602" s="11" t="s">
        <v>1963</v>
      </c>
      <c r="F602" s="11" t="s">
        <v>420</v>
      </c>
      <c r="G602" s="128">
        <v>3</v>
      </c>
      <c r="H602" s="128">
        <v>282000</v>
      </c>
      <c r="I602" s="128">
        <v>27000</v>
      </c>
      <c r="J602" s="128">
        <v>255000</v>
      </c>
      <c r="K602" s="128">
        <v>0</v>
      </c>
      <c r="L602" s="128">
        <v>0</v>
      </c>
      <c r="M602" s="128">
        <v>0</v>
      </c>
      <c r="N602" s="128">
        <v>255000</v>
      </c>
      <c r="O602" s="128">
        <v>255000</v>
      </c>
      <c r="P602" s="128">
        <v>0</v>
      </c>
      <c r="Q602" s="135">
        <v>44441.779861111114</v>
      </c>
      <c r="R602" s="11"/>
      <c r="S602" s="5" t="str">
        <f t="shared" si="10"/>
        <v>Ca chiều</v>
      </c>
    </row>
    <row r="603" spans="2:19">
      <c r="B603" s="11" t="s">
        <v>21</v>
      </c>
      <c r="C603" s="134">
        <v>44441</v>
      </c>
      <c r="D603" s="11" t="s">
        <v>1964</v>
      </c>
      <c r="E603" s="11" t="s">
        <v>1965</v>
      </c>
      <c r="F603" s="11" t="s">
        <v>1966</v>
      </c>
      <c r="G603" s="128">
        <v>5</v>
      </c>
      <c r="H603" s="128">
        <v>1330000</v>
      </c>
      <c r="I603" s="128">
        <v>449000</v>
      </c>
      <c r="J603" s="128">
        <v>881000</v>
      </c>
      <c r="K603" s="128">
        <v>0</v>
      </c>
      <c r="L603" s="128">
        <v>8000</v>
      </c>
      <c r="M603" s="128">
        <v>0</v>
      </c>
      <c r="N603" s="128">
        <v>881000</v>
      </c>
      <c r="O603" s="128">
        <v>881000</v>
      </c>
      <c r="P603" s="128">
        <v>0</v>
      </c>
      <c r="Q603" s="135">
        <v>44441.779166666667</v>
      </c>
      <c r="R603" s="11" t="s">
        <v>216</v>
      </c>
      <c r="S603" s="5" t="str">
        <f t="shared" si="10"/>
        <v>Ca chiều</v>
      </c>
    </row>
    <row r="604" spans="2:19">
      <c r="B604" s="11" t="s">
        <v>21</v>
      </c>
      <c r="C604" s="134">
        <v>44441</v>
      </c>
      <c r="D604" s="11" t="s">
        <v>1967</v>
      </c>
      <c r="E604" s="11" t="s">
        <v>1968</v>
      </c>
      <c r="F604" s="11" t="s">
        <v>1969</v>
      </c>
      <c r="G604" s="128">
        <v>2</v>
      </c>
      <c r="H604" s="128">
        <v>480000</v>
      </c>
      <c r="I604" s="128">
        <v>240000</v>
      </c>
      <c r="J604" s="128">
        <v>240000</v>
      </c>
      <c r="K604" s="128">
        <v>0</v>
      </c>
      <c r="L604" s="128">
        <v>0</v>
      </c>
      <c r="M604" s="128">
        <v>0</v>
      </c>
      <c r="N604" s="128">
        <v>240000</v>
      </c>
      <c r="O604" s="128">
        <v>240000</v>
      </c>
      <c r="P604" s="128">
        <v>0</v>
      </c>
      <c r="Q604" s="135">
        <v>44441.779861111114</v>
      </c>
      <c r="R604" s="11"/>
      <c r="S604" s="5" t="str">
        <f t="shared" si="10"/>
        <v>Ca chiều</v>
      </c>
    </row>
    <row r="605" spans="2:19">
      <c r="B605" s="11" t="s">
        <v>21</v>
      </c>
      <c r="C605" s="134">
        <v>44441</v>
      </c>
      <c r="D605" s="11" t="s">
        <v>1970</v>
      </c>
      <c r="E605" s="11" t="s">
        <v>392</v>
      </c>
      <c r="F605" s="11" t="s">
        <v>849</v>
      </c>
      <c r="G605" s="128">
        <v>1</v>
      </c>
      <c r="H605" s="128">
        <v>29000</v>
      </c>
      <c r="I605" s="128">
        <v>0</v>
      </c>
      <c r="J605" s="128">
        <v>29000</v>
      </c>
      <c r="K605" s="128">
        <v>0</v>
      </c>
      <c r="L605" s="128">
        <v>0</v>
      </c>
      <c r="M605" s="128">
        <v>0</v>
      </c>
      <c r="N605" s="128">
        <v>29000</v>
      </c>
      <c r="O605" s="128">
        <v>29000</v>
      </c>
      <c r="P605" s="128">
        <v>0</v>
      </c>
      <c r="Q605" s="135">
        <v>44441.780555555553</v>
      </c>
      <c r="R605" s="11"/>
      <c r="S605" s="5" t="str">
        <f t="shared" si="10"/>
        <v>Ca chiều</v>
      </c>
    </row>
    <row r="606" spans="2:19">
      <c r="B606" s="11" t="s">
        <v>21</v>
      </c>
      <c r="C606" s="134">
        <v>44441</v>
      </c>
      <c r="D606" s="11" t="s">
        <v>1971</v>
      </c>
      <c r="E606" s="11" t="s">
        <v>1972</v>
      </c>
      <c r="F606" s="11" t="s">
        <v>414</v>
      </c>
      <c r="G606" s="128">
        <v>1</v>
      </c>
      <c r="H606" s="128">
        <v>490000</v>
      </c>
      <c r="I606" s="128">
        <v>0</v>
      </c>
      <c r="J606" s="128">
        <v>490000</v>
      </c>
      <c r="K606" s="128">
        <v>0</v>
      </c>
      <c r="L606" s="128">
        <v>0</v>
      </c>
      <c r="M606" s="128">
        <v>0</v>
      </c>
      <c r="N606" s="128">
        <v>490000</v>
      </c>
      <c r="O606" s="128">
        <v>490000</v>
      </c>
      <c r="P606" s="128">
        <v>0</v>
      </c>
      <c r="Q606" s="135">
        <v>44441.8</v>
      </c>
      <c r="R606" s="11" t="s">
        <v>216</v>
      </c>
      <c r="S606" s="5" t="str">
        <f t="shared" si="10"/>
        <v>Ca chiều</v>
      </c>
    </row>
    <row r="607" spans="2:19">
      <c r="B607" s="11" t="s">
        <v>21</v>
      </c>
      <c r="C607" s="134">
        <v>44441</v>
      </c>
      <c r="D607" s="11" t="s">
        <v>1973</v>
      </c>
      <c r="E607" s="11" t="s">
        <v>1974</v>
      </c>
      <c r="F607" s="11" t="s">
        <v>1975</v>
      </c>
      <c r="G607" s="128">
        <v>2</v>
      </c>
      <c r="H607" s="128">
        <v>500000</v>
      </c>
      <c r="I607" s="128">
        <v>150000</v>
      </c>
      <c r="J607" s="128">
        <v>350000</v>
      </c>
      <c r="K607" s="128">
        <v>0</v>
      </c>
      <c r="L607" s="128">
        <v>3000</v>
      </c>
      <c r="M607" s="128">
        <v>0</v>
      </c>
      <c r="N607" s="128">
        <v>350000</v>
      </c>
      <c r="O607" s="128">
        <v>350000</v>
      </c>
      <c r="P607" s="128">
        <v>0</v>
      </c>
      <c r="Q607" s="135">
        <v>44441.800694444442</v>
      </c>
      <c r="R607" s="11" t="s">
        <v>216</v>
      </c>
      <c r="S607" s="5" t="str">
        <f t="shared" si="10"/>
        <v>Ca chiều</v>
      </c>
    </row>
    <row r="608" spans="2:19">
      <c r="B608" s="11" t="s">
        <v>21</v>
      </c>
      <c r="C608" s="134">
        <v>44441</v>
      </c>
      <c r="D608" s="11" t="s">
        <v>1976</v>
      </c>
      <c r="E608" s="11" t="s">
        <v>1870</v>
      </c>
      <c r="F608" s="11" t="s">
        <v>1871</v>
      </c>
      <c r="G608" s="128">
        <v>1</v>
      </c>
      <c r="H608" s="128">
        <v>390000</v>
      </c>
      <c r="I608" s="128">
        <v>195000</v>
      </c>
      <c r="J608" s="128">
        <v>195000</v>
      </c>
      <c r="K608" s="128">
        <v>0</v>
      </c>
      <c r="L608" s="128">
        <v>0</v>
      </c>
      <c r="M608" s="128">
        <v>0</v>
      </c>
      <c r="N608" s="128">
        <v>50000</v>
      </c>
      <c r="O608" s="128">
        <v>50000</v>
      </c>
      <c r="P608" s="128">
        <v>0</v>
      </c>
      <c r="Q608" s="135">
        <v>44441.841666666667</v>
      </c>
      <c r="R608" s="11"/>
      <c r="S608" s="5" t="str">
        <f t="shared" si="10"/>
        <v>Ca chiều</v>
      </c>
    </row>
    <row r="609" spans="2:19">
      <c r="B609" s="11" t="s">
        <v>21</v>
      </c>
      <c r="C609" s="134">
        <v>44440</v>
      </c>
      <c r="D609" s="11" t="s">
        <v>1977</v>
      </c>
      <c r="E609" s="11" t="s">
        <v>1978</v>
      </c>
      <c r="F609" s="11" t="s">
        <v>1979</v>
      </c>
      <c r="G609" s="128">
        <v>1</v>
      </c>
      <c r="H609" s="128">
        <v>150000</v>
      </c>
      <c r="I609" s="128">
        <v>0</v>
      </c>
      <c r="J609" s="128">
        <v>150000</v>
      </c>
      <c r="K609" s="128">
        <v>0</v>
      </c>
      <c r="L609" s="128">
        <v>0</v>
      </c>
      <c r="M609" s="128">
        <v>0</v>
      </c>
      <c r="N609" s="128">
        <v>150000</v>
      </c>
      <c r="O609" s="128">
        <v>150000</v>
      </c>
      <c r="P609" s="128">
        <v>0</v>
      </c>
      <c r="Q609" s="135">
        <v>44440.361805555556</v>
      </c>
      <c r="R609" s="11"/>
      <c r="S609" s="5" t="str">
        <f t="shared" si="10"/>
        <v>Ca sáng</v>
      </c>
    </row>
    <row r="610" spans="2:19">
      <c r="B610" s="11" t="s">
        <v>21</v>
      </c>
      <c r="C610" s="134">
        <v>44440</v>
      </c>
      <c r="D610" s="11" t="s">
        <v>1980</v>
      </c>
      <c r="E610" s="11" t="s">
        <v>424</v>
      </c>
      <c r="F610" s="11" t="s">
        <v>425</v>
      </c>
      <c r="G610" s="128">
        <v>1</v>
      </c>
      <c r="H610" s="128">
        <v>360000</v>
      </c>
      <c r="I610" s="128">
        <v>7000</v>
      </c>
      <c r="J610" s="128">
        <v>353000</v>
      </c>
      <c r="K610" s="128">
        <v>7000</v>
      </c>
      <c r="L610" s="128">
        <v>3000</v>
      </c>
      <c r="M610" s="128">
        <v>7000</v>
      </c>
      <c r="N610" s="128">
        <v>353000</v>
      </c>
      <c r="O610" s="128">
        <v>353000</v>
      </c>
      <c r="P610" s="128">
        <v>0</v>
      </c>
      <c r="Q610" s="135">
        <v>44440.361805555556</v>
      </c>
      <c r="R610" s="11" t="s">
        <v>216</v>
      </c>
      <c r="S610" s="5" t="str">
        <f t="shared" si="10"/>
        <v>Ca sáng</v>
      </c>
    </row>
    <row r="611" spans="2:19">
      <c r="B611" s="11" t="s">
        <v>21</v>
      </c>
      <c r="C611" s="134">
        <v>44440</v>
      </c>
      <c r="D611" s="11" t="s">
        <v>1981</v>
      </c>
      <c r="E611" s="11" t="s">
        <v>1877</v>
      </c>
      <c r="F611" s="11" t="s">
        <v>1878</v>
      </c>
      <c r="G611" s="128">
        <v>3</v>
      </c>
      <c r="H611" s="128">
        <v>330000</v>
      </c>
      <c r="I611" s="128">
        <v>135000</v>
      </c>
      <c r="J611" s="128">
        <v>195000</v>
      </c>
      <c r="K611" s="128">
        <v>14000</v>
      </c>
      <c r="L611" s="128">
        <v>1000</v>
      </c>
      <c r="M611" s="128">
        <v>0</v>
      </c>
      <c r="N611" s="128">
        <v>195000</v>
      </c>
      <c r="O611" s="128">
        <v>195000</v>
      </c>
      <c r="P611" s="128">
        <v>0</v>
      </c>
      <c r="Q611" s="135">
        <v>44440.383333333331</v>
      </c>
      <c r="R611" s="11" t="s">
        <v>216</v>
      </c>
      <c r="S611" s="5" t="str">
        <f t="shared" si="10"/>
        <v>Ca sáng</v>
      </c>
    </row>
    <row r="612" spans="2:19">
      <c r="B612" s="11" t="s">
        <v>21</v>
      </c>
      <c r="C612" s="134">
        <v>44440</v>
      </c>
      <c r="D612" s="11" t="s">
        <v>1982</v>
      </c>
      <c r="E612" s="11" t="s">
        <v>421</v>
      </c>
      <c r="F612" s="11" t="s">
        <v>422</v>
      </c>
      <c r="G612" s="128">
        <v>1</v>
      </c>
      <c r="H612" s="128">
        <v>62000</v>
      </c>
      <c r="I612" s="128">
        <v>0</v>
      </c>
      <c r="J612" s="128">
        <v>62000</v>
      </c>
      <c r="K612" s="128">
        <v>0</v>
      </c>
      <c r="L612" s="128">
        <v>0</v>
      </c>
      <c r="M612" s="128">
        <v>0</v>
      </c>
      <c r="N612" s="128">
        <v>62000</v>
      </c>
      <c r="O612" s="128">
        <v>62000</v>
      </c>
      <c r="P612" s="128">
        <v>0</v>
      </c>
      <c r="Q612" s="135">
        <v>44440.383333333331</v>
      </c>
      <c r="R612" s="11"/>
      <c r="S612" s="5" t="str">
        <f t="shared" si="10"/>
        <v>Ca sáng</v>
      </c>
    </row>
    <row r="613" spans="2:19">
      <c r="B613" s="11" t="s">
        <v>21</v>
      </c>
      <c r="C613" s="134">
        <v>44440</v>
      </c>
      <c r="D613" s="11" t="s">
        <v>1983</v>
      </c>
      <c r="E613" s="11" t="s">
        <v>1984</v>
      </c>
      <c r="F613" s="11" t="s">
        <v>1722</v>
      </c>
      <c r="G613" s="128">
        <v>1</v>
      </c>
      <c r="H613" s="128">
        <v>50000</v>
      </c>
      <c r="I613" s="128">
        <v>0</v>
      </c>
      <c r="J613" s="128">
        <v>50000</v>
      </c>
      <c r="K613" s="128">
        <v>0</v>
      </c>
      <c r="L613" s="128">
        <v>0</v>
      </c>
      <c r="M613" s="128">
        <v>0</v>
      </c>
      <c r="N613" s="128">
        <v>50000</v>
      </c>
      <c r="O613" s="128">
        <v>50000</v>
      </c>
      <c r="P613" s="128">
        <v>0</v>
      </c>
      <c r="Q613" s="135">
        <v>44440.446527777778</v>
      </c>
      <c r="R613" s="11"/>
      <c r="S613" s="5" t="str">
        <f t="shared" si="10"/>
        <v>Ca sáng</v>
      </c>
    </row>
    <row r="614" spans="2:19">
      <c r="B614" s="11" t="s">
        <v>21</v>
      </c>
      <c r="C614" s="134">
        <v>44440</v>
      </c>
      <c r="D614" s="11" t="s">
        <v>1985</v>
      </c>
      <c r="E614" s="11" t="s">
        <v>252</v>
      </c>
      <c r="F614" s="11" t="s">
        <v>253</v>
      </c>
      <c r="G614" s="128">
        <v>1</v>
      </c>
      <c r="H614" s="128">
        <v>65000</v>
      </c>
      <c r="I614" s="128">
        <v>0</v>
      </c>
      <c r="J614" s="128">
        <v>65000</v>
      </c>
      <c r="K614" s="128">
        <v>0</v>
      </c>
      <c r="L614" s="128">
        <v>0</v>
      </c>
      <c r="M614" s="128">
        <v>0</v>
      </c>
      <c r="N614" s="128">
        <v>65000</v>
      </c>
      <c r="O614" s="128">
        <v>65000</v>
      </c>
      <c r="P614" s="128">
        <v>0</v>
      </c>
      <c r="Q614" s="135">
        <v>44440.445138888892</v>
      </c>
      <c r="R614" s="11" t="s">
        <v>216</v>
      </c>
      <c r="S614" s="5" t="str">
        <f t="shared" si="10"/>
        <v>Ca sáng</v>
      </c>
    </row>
    <row r="615" spans="2:19">
      <c r="B615" s="11" t="s">
        <v>21</v>
      </c>
      <c r="C615" s="134">
        <v>44440</v>
      </c>
      <c r="D615" s="11" t="s">
        <v>1986</v>
      </c>
      <c r="E615" s="11" t="s">
        <v>1987</v>
      </c>
      <c r="F615" s="11" t="s">
        <v>1988</v>
      </c>
      <c r="G615" s="128">
        <v>1</v>
      </c>
      <c r="H615" s="128">
        <v>90000</v>
      </c>
      <c r="I615" s="128">
        <v>27000</v>
      </c>
      <c r="J615" s="128">
        <v>63000</v>
      </c>
      <c r="K615" s="128">
        <v>0</v>
      </c>
      <c r="L615" s="128">
        <v>0</v>
      </c>
      <c r="M615" s="128">
        <v>0</v>
      </c>
      <c r="N615" s="128">
        <v>63000</v>
      </c>
      <c r="O615" s="128">
        <v>63000</v>
      </c>
      <c r="P615" s="128">
        <v>0</v>
      </c>
      <c r="Q615" s="135">
        <v>44440.446527777778</v>
      </c>
      <c r="R615" s="11" t="s">
        <v>216</v>
      </c>
      <c r="S615" s="5" t="str">
        <f t="shared" si="10"/>
        <v>Ca sáng</v>
      </c>
    </row>
    <row r="616" spans="2:19">
      <c r="B616" s="11" t="s">
        <v>21</v>
      </c>
      <c r="C616" s="134">
        <v>44440</v>
      </c>
      <c r="D616" s="11" t="s">
        <v>1989</v>
      </c>
      <c r="E616" s="11" t="s">
        <v>1990</v>
      </c>
      <c r="F616" s="11" t="s">
        <v>1991</v>
      </c>
      <c r="G616" s="128">
        <v>3</v>
      </c>
      <c r="H616" s="128">
        <v>470000</v>
      </c>
      <c r="I616" s="128">
        <v>179000</v>
      </c>
      <c r="J616" s="128">
        <v>291000</v>
      </c>
      <c r="K616" s="128">
        <v>22000</v>
      </c>
      <c r="L616" s="128">
        <v>2000</v>
      </c>
      <c r="M616" s="128">
        <v>0</v>
      </c>
      <c r="N616" s="128">
        <v>291000</v>
      </c>
      <c r="O616" s="128">
        <v>291000</v>
      </c>
      <c r="P616" s="128">
        <v>0</v>
      </c>
      <c r="Q616" s="135">
        <v>44440.487500000003</v>
      </c>
      <c r="R616" s="11" t="s">
        <v>216</v>
      </c>
      <c r="S616" s="5" t="str">
        <f t="shared" si="10"/>
        <v>Ca sáng</v>
      </c>
    </row>
    <row r="617" spans="2:19">
      <c r="B617" s="11" t="s">
        <v>21</v>
      </c>
      <c r="C617" s="134">
        <v>44440</v>
      </c>
      <c r="D617" s="11" t="s">
        <v>1992</v>
      </c>
      <c r="E617" s="11" t="s">
        <v>1993</v>
      </c>
      <c r="F617" s="11" t="s">
        <v>384</v>
      </c>
      <c r="G617" s="128">
        <v>6</v>
      </c>
      <c r="H617" s="128">
        <v>1170000</v>
      </c>
      <c r="I617" s="128">
        <v>510000</v>
      </c>
      <c r="J617" s="128">
        <v>660000</v>
      </c>
      <c r="K617" s="128">
        <v>0</v>
      </c>
      <c r="L617" s="128">
        <v>0</v>
      </c>
      <c r="M617" s="128">
        <v>0</v>
      </c>
      <c r="N617" s="128">
        <v>660000</v>
      </c>
      <c r="O617" s="128">
        <v>660000</v>
      </c>
      <c r="P617" s="128">
        <v>0</v>
      </c>
      <c r="Q617" s="135">
        <v>44440.612500000003</v>
      </c>
      <c r="R617" s="11"/>
      <c r="S617" s="5" t="str">
        <f t="shared" si="10"/>
        <v>Ca chiều</v>
      </c>
    </row>
    <row r="618" spans="2:19">
      <c r="B618" s="11" t="s">
        <v>21</v>
      </c>
      <c r="C618" s="134">
        <v>44440</v>
      </c>
      <c r="D618" s="11" t="s">
        <v>1994</v>
      </c>
      <c r="E618" s="11" t="s">
        <v>1995</v>
      </c>
      <c r="F618" s="11" t="s">
        <v>1996</v>
      </c>
      <c r="G618" s="128">
        <v>8</v>
      </c>
      <c r="H618" s="128">
        <v>517000</v>
      </c>
      <c r="I618" s="128">
        <v>80000</v>
      </c>
      <c r="J618" s="128">
        <v>437000</v>
      </c>
      <c r="K618" s="128">
        <v>0</v>
      </c>
      <c r="L618" s="128">
        <v>0</v>
      </c>
      <c r="M618" s="128">
        <v>0</v>
      </c>
      <c r="N618" s="128">
        <v>437000</v>
      </c>
      <c r="O618" s="128">
        <v>437000</v>
      </c>
      <c r="P618" s="128">
        <v>0</v>
      </c>
      <c r="Q618" s="135">
        <v>44440.654166666667</v>
      </c>
      <c r="R618" s="11"/>
      <c r="S618" s="5" t="str">
        <f t="shared" si="10"/>
        <v>Ca chiều</v>
      </c>
    </row>
    <row r="619" spans="2:19">
      <c r="B619" s="11" t="s">
        <v>21</v>
      </c>
      <c r="C619" s="134">
        <v>44440</v>
      </c>
      <c r="D619" s="11" t="s">
        <v>1997</v>
      </c>
      <c r="E619" s="11" t="s">
        <v>248</v>
      </c>
      <c r="F619" s="11" t="s">
        <v>249</v>
      </c>
      <c r="G619" s="128">
        <v>2</v>
      </c>
      <c r="H619" s="128">
        <v>640000</v>
      </c>
      <c r="I619" s="128">
        <v>320000</v>
      </c>
      <c r="J619" s="128">
        <v>320000</v>
      </c>
      <c r="K619" s="128">
        <v>29000</v>
      </c>
      <c r="L619" s="128">
        <v>3000</v>
      </c>
      <c r="M619" s="128">
        <v>0</v>
      </c>
      <c r="N619" s="128">
        <v>320000</v>
      </c>
      <c r="O619" s="128">
        <v>320000</v>
      </c>
      <c r="P619" s="128">
        <v>0</v>
      </c>
      <c r="Q619" s="135">
        <v>44440.675000000003</v>
      </c>
      <c r="R619" s="11" t="s">
        <v>216</v>
      </c>
      <c r="S619" s="5" t="str">
        <f t="shared" si="10"/>
        <v>Ca chiều</v>
      </c>
    </row>
    <row r="620" spans="2:19">
      <c r="B620" s="11" t="s">
        <v>21</v>
      </c>
      <c r="C620" s="134">
        <v>44440</v>
      </c>
      <c r="D620" s="11" t="s">
        <v>1998</v>
      </c>
      <c r="E620" s="11" t="s">
        <v>248</v>
      </c>
      <c r="F620" s="11" t="s">
        <v>249</v>
      </c>
      <c r="G620" s="128">
        <v>1</v>
      </c>
      <c r="H620" s="128">
        <v>21000</v>
      </c>
      <c r="I620" s="128">
        <v>0</v>
      </c>
      <c r="J620" s="128">
        <v>21000</v>
      </c>
      <c r="K620" s="128">
        <v>0</v>
      </c>
      <c r="L620" s="128">
        <v>0</v>
      </c>
      <c r="M620" s="128">
        <v>0</v>
      </c>
      <c r="N620" s="128">
        <v>21000</v>
      </c>
      <c r="O620" s="128">
        <v>21000</v>
      </c>
      <c r="P620" s="128">
        <v>0</v>
      </c>
      <c r="Q620" s="135">
        <v>44440.674305555556</v>
      </c>
      <c r="R620" s="11" t="s">
        <v>216</v>
      </c>
      <c r="S620" s="5" t="str">
        <f t="shared" si="10"/>
        <v>Ca chiều</v>
      </c>
    </row>
    <row r="621" spans="2:19">
      <c r="B621" s="11" t="s">
        <v>21</v>
      </c>
      <c r="C621" s="134">
        <v>44440</v>
      </c>
      <c r="D621" s="11" t="s">
        <v>1999</v>
      </c>
      <c r="E621" s="11" t="s">
        <v>2000</v>
      </c>
      <c r="F621" s="11" t="s">
        <v>1741</v>
      </c>
      <c r="G621" s="128">
        <v>1</v>
      </c>
      <c r="H621" s="128">
        <v>190000</v>
      </c>
      <c r="I621" s="128">
        <v>0</v>
      </c>
      <c r="J621" s="128">
        <v>190000</v>
      </c>
      <c r="K621" s="128">
        <v>7000</v>
      </c>
      <c r="L621" s="128">
        <v>1000</v>
      </c>
      <c r="M621" s="128">
        <v>0</v>
      </c>
      <c r="N621" s="128">
        <v>190000</v>
      </c>
      <c r="O621" s="128">
        <v>190000</v>
      </c>
      <c r="P621" s="128">
        <v>0</v>
      </c>
      <c r="Q621" s="135">
        <v>44440.695138888892</v>
      </c>
      <c r="R621" s="11" t="s">
        <v>216</v>
      </c>
      <c r="S621" s="5" t="str">
        <f t="shared" si="10"/>
        <v>Ca chiều</v>
      </c>
    </row>
    <row r="622" spans="2:19">
      <c r="B622" s="11" t="s">
        <v>21</v>
      </c>
      <c r="C622" s="134">
        <v>44440</v>
      </c>
      <c r="D622" s="11" t="s">
        <v>2001</v>
      </c>
      <c r="E622" s="11" t="s">
        <v>2002</v>
      </c>
      <c r="F622" s="11" t="s">
        <v>2003</v>
      </c>
      <c r="G622" s="128">
        <v>3</v>
      </c>
      <c r="H622" s="128">
        <v>765000</v>
      </c>
      <c r="I622" s="128">
        <v>300000</v>
      </c>
      <c r="J622" s="128">
        <v>465000</v>
      </c>
      <c r="K622" s="128">
        <v>0</v>
      </c>
      <c r="L622" s="128">
        <v>0</v>
      </c>
      <c r="M622" s="128">
        <v>0</v>
      </c>
      <c r="N622" s="128">
        <v>465000</v>
      </c>
      <c r="O622" s="128">
        <v>465000</v>
      </c>
      <c r="P622" s="128">
        <v>0</v>
      </c>
      <c r="Q622" s="135">
        <v>44440.695833333331</v>
      </c>
      <c r="R622" s="11"/>
      <c r="S622" s="5" t="str">
        <f t="shared" si="10"/>
        <v>Ca chiều</v>
      </c>
    </row>
    <row r="623" spans="2:19">
      <c r="B623" s="11" t="s">
        <v>21</v>
      </c>
      <c r="C623" s="134">
        <v>44440</v>
      </c>
      <c r="D623" s="11" t="s">
        <v>2004</v>
      </c>
      <c r="E623" s="11" t="s">
        <v>2005</v>
      </c>
      <c r="F623" s="11" t="s">
        <v>1252</v>
      </c>
      <c r="G623" s="128">
        <v>3</v>
      </c>
      <c r="H623" s="128">
        <v>730000</v>
      </c>
      <c r="I623" s="128">
        <v>287000</v>
      </c>
      <c r="J623" s="128">
        <v>443000</v>
      </c>
      <c r="K623" s="128">
        <v>0</v>
      </c>
      <c r="L623" s="128">
        <v>0</v>
      </c>
      <c r="M623" s="128">
        <v>0</v>
      </c>
      <c r="N623" s="128">
        <v>443000</v>
      </c>
      <c r="O623" s="128">
        <v>443000</v>
      </c>
      <c r="P623" s="128">
        <v>0</v>
      </c>
      <c r="Q623" s="135">
        <v>44440.71597222222</v>
      </c>
      <c r="R623" s="11"/>
      <c r="S623" s="5" t="str">
        <f t="shared" si="10"/>
        <v>Ca chiều</v>
      </c>
    </row>
    <row r="624" spans="2:19">
      <c r="B624" s="11" t="s">
        <v>21</v>
      </c>
      <c r="C624" s="134">
        <v>44440</v>
      </c>
      <c r="D624" s="11" t="s">
        <v>2006</v>
      </c>
      <c r="E624" s="11" t="s">
        <v>2007</v>
      </c>
      <c r="F624" s="11" t="s">
        <v>2008</v>
      </c>
      <c r="G624" s="128">
        <v>1</v>
      </c>
      <c r="H624" s="128">
        <v>220000</v>
      </c>
      <c r="I624" s="128">
        <v>0</v>
      </c>
      <c r="J624" s="128">
        <v>220000</v>
      </c>
      <c r="K624" s="128">
        <v>0</v>
      </c>
      <c r="L624" s="128">
        <v>0</v>
      </c>
      <c r="M624" s="128">
        <v>0</v>
      </c>
      <c r="N624" s="128">
        <v>220000</v>
      </c>
      <c r="O624" s="128">
        <v>220000</v>
      </c>
      <c r="P624" s="128">
        <v>0</v>
      </c>
      <c r="Q624" s="135">
        <v>44440.716666666667</v>
      </c>
      <c r="R624" s="11"/>
      <c r="S624" s="5" t="str">
        <f t="shared" si="10"/>
        <v>Ca chiều</v>
      </c>
    </row>
    <row r="625" spans="2:19">
      <c r="B625" s="11" t="s">
        <v>21</v>
      </c>
      <c r="C625" s="134">
        <v>44440</v>
      </c>
      <c r="D625" s="11" t="s">
        <v>2009</v>
      </c>
      <c r="E625" s="11" t="s">
        <v>2010</v>
      </c>
      <c r="F625" s="11" t="s">
        <v>1305</v>
      </c>
      <c r="G625" s="128">
        <v>1</v>
      </c>
      <c r="H625" s="128">
        <v>85000</v>
      </c>
      <c r="I625" s="128">
        <v>52000</v>
      </c>
      <c r="J625" s="128">
        <v>33000</v>
      </c>
      <c r="K625" s="128">
        <v>52000</v>
      </c>
      <c r="L625" s="128">
        <v>0</v>
      </c>
      <c r="M625" s="128">
        <v>52000</v>
      </c>
      <c r="N625" s="128">
        <v>33000</v>
      </c>
      <c r="O625" s="128">
        <v>33000</v>
      </c>
      <c r="P625" s="128">
        <v>0</v>
      </c>
      <c r="Q625" s="135">
        <v>44440.738888888889</v>
      </c>
      <c r="R625" s="11" t="s">
        <v>216</v>
      </c>
      <c r="S625" s="5" t="str">
        <f t="shared" si="10"/>
        <v>Ca chiều</v>
      </c>
    </row>
    <row r="626" spans="2:19">
      <c r="B626" s="11" t="s">
        <v>21</v>
      </c>
      <c r="C626" s="134">
        <v>44440</v>
      </c>
      <c r="D626" s="11" t="s">
        <v>2011</v>
      </c>
      <c r="E626" s="11" t="s">
        <v>1769</v>
      </c>
      <c r="F626" s="11" t="s">
        <v>1561</v>
      </c>
      <c r="G626" s="128">
        <v>1</v>
      </c>
      <c r="H626" s="128">
        <v>390000</v>
      </c>
      <c r="I626" s="128">
        <v>195000</v>
      </c>
      <c r="J626" s="128">
        <v>195000</v>
      </c>
      <c r="K626" s="128">
        <v>1000</v>
      </c>
      <c r="L626" s="128">
        <v>1000</v>
      </c>
      <c r="M626" s="128">
        <v>0</v>
      </c>
      <c r="N626" s="128">
        <v>195000</v>
      </c>
      <c r="O626" s="128">
        <v>195000</v>
      </c>
      <c r="P626" s="128">
        <v>0</v>
      </c>
      <c r="Q626" s="135">
        <v>44440.738888888889</v>
      </c>
      <c r="R626" s="11" t="s">
        <v>216</v>
      </c>
      <c r="S626" s="5" t="str">
        <f t="shared" si="10"/>
        <v>Ca chiều</v>
      </c>
    </row>
    <row r="627" spans="2:19">
      <c r="B627" s="11" t="s">
        <v>21</v>
      </c>
      <c r="C627" s="134">
        <v>44440</v>
      </c>
      <c r="D627" s="11" t="s">
        <v>2012</v>
      </c>
      <c r="E627" s="11" t="s">
        <v>2013</v>
      </c>
      <c r="F627" s="11" t="s">
        <v>295</v>
      </c>
      <c r="G627" s="128">
        <v>1</v>
      </c>
      <c r="H627" s="128">
        <v>190000</v>
      </c>
      <c r="I627" s="128">
        <v>57000</v>
      </c>
      <c r="J627" s="128">
        <v>133000</v>
      </c>
      <c r="K627" s="128">
        <v>0</v>
      </c>
      <c r="L627" s="128">
        <v>0</v>
      </c>
      <c r="M627" s="128">
        <v>0</v>
      </c>
      <c r="N627" s="128">
        <v>133000</v>
      </c>
      <c r="O627" s="128">
        <v>133000</v>
      </c>
      <c r="P627" s="128">
        <v>0</v>
      </c>
      <c r="Q627" s="135">
        <v>44440.738888888889</v>
      </c>
      <c r="R627" s="11"/>
      <c r="S627" s="5" t="str">
        <f t="shared" ref="S627:S639" si="11">IF(TIME(HOUR(Q627),MINUTE(Q627),SECOND(Q627))&gt;$T$6,"Ca chiều","Ca sáng")</f>
        <v>Ca chiều</v>
      </c>
    </row>
    <row r="628" spans="2:19">
      <c r="B628" s="11" t="s">
        <v>21</v>
      </c>
      <c r="C628" s="134">
        <v>44440</v>
      </c>
      <c r="D628" s="11" t="s">
        <v>2014</v>
      </c>
      <c r="E628" s="11" t="s">
        <v>1870</v>
      </c>
      <c r="F628" s="11" t="s">
        <v>1871</v>
      </c>
      <c r="G628" s="128">
        <v>3</v>
      </c>
      <c r="H628" s="128">
        <v>630000</v>
      </c>
      <c r="I628" s="128">
        <v>315000</v>
      </c>
      <c r="J628" s="128">
        <v>315000</v>
      </c>
      <c r="K628" s="128">
        <v>0</v>
      </c>
      <c r="L628" s="128">
        <v>0</v>
      </c>
      <c r="M628" s="128">
        <v>0</v>
      </c>
      <c r="N628" s="128">
        <v>315000</v>
      </c>
      <c r="O628" s="128">
        <v>315000</v>
      </c>
      <c r="P628" s="128">
        <v>0</v>
      </c>
      <c r="Q628" s="135">
        <v>44440.759027777778</v>
      </c>
      <c r="R628" s="11"/>
      <c r="S628" s="5" t="str">
        <f t="shared" si="11"/>
        <v>Ca chiều</v>
      </c>
    </row>
    <row r="629" spans="2:19">
      <c r="B629" s="11" t="s">
        <v>21</v>
      </c>
      <c r="C629" s="134">
        <v>44440</v>
      </c>
      <c r="D629" s="11" t="s">
        <v>2015</v>
      </c>
      <c r="E629" s="11" t="s">
        <v>1870</v>
      </c>
      <c r="F629" s="11" t="s">
        <v>1871</v>
      </c>
      <c r="G629" s="128">
        <v>1</v>
      </c>
      <c r="H629" s="128">
        <v>190000</v>
      </c>
      <c r="I629" s="128">
        <v>95000</v>
      </c>
      <c r="J629" s="128">
        <v>95000</v>
      </c>
      <c r="K629" s="128">
        <v>0</v>
      </c>
      <c r="L629" s="128">
        <v>0</v>
      </c>
      <c r="M629" s="128">
        <v>0</v>
      </c>
      <c r="N629" s="128">
        <v>95000</v>
      </c>
      <c r="O629" s="128">
        <v>95000</v>
      </c>
      <c r="P629" s="128">
        <v>0</v>
      </c>
      <c r="Q629" s="135">
        <v>44440.758333333331</v>
      </c>
      <c r="R629" s="11"/>
      <c r="S629" s="5" t="str">
        <f t="shared" si="11"/>
        <v>Ca chiều</v>
      </c>
    </row>
    <row r="630" spans="2:19">
      <c r="B630" s="11" t="s">
        <v>21</v>
      </c>
      <c r="C630" s="134">
        <v>44440</v>
      </c>
      <c r="D630" s="11" t="s">
        <v>2016</v>
      </c>
      <c r="E630" s="11" t="s">
        <v>2017</v>
      </c>
      <c r="F630" s="11" t="s">
        <v>2018</v>
      </c>
      <c r="G630" s="128">
        <v>3</v>
      </c>
      <c r="H630" s="128">
        <v>542000</v>
      </c>
      <c r="I630" s="128">
        <v>148000</v>
      </c>
      <c r="J630" s="128">
        <v>394000</v>
      </c>
      <c r="K630" s="128">
        <v>0</v>
      </c>
      <c r="L630" s="128">
        <v>0</v>
      </c>
      <c r="M630" s="128">
        <v>0</v>
      </c>
      <c r="N630" s="128">
        <v>394000</v>
      </c>
      <c r="O630" s="128">
        <v>394000</v>
      </c>
      <c r="P630" s="128">
        <v>0</v>
      </c>
      <c r="Q630" s="135">
        <v>44440.77847222222</v>
      </c>
      <c r="R630" s="11" t="s">
        <v>216</v>
      </c>
      <c r="S630" s="5" t="str">
        <f t="shared" si="11"/>
        <v>Ca chiều</v>
      </c>
    </row>
    <row r="631" spans="2:19">
      <c r="B631" s="11" t="s">
        <v>21</v>
      </c>
      <c r="C631" s="134">
        <v>44440</v>
      </c>
      <c r="D631" s="11" t="s">
        <v>2019</v>
      </c>
      <c r="E631" s="11" t="s">
        <v>1593</v>
      </c>
      <c r="F631" s="11" t="s">
        <v>930</v>
      </c>
      <c r="G631" s="128">
        <v>3</v>
      </c>
      <c r="H631" s="128">
        <v>842000</v>
      </c>
      <c r="I631" s="128">
        <v>175000</v>
      </c>
      <c r="J631" s="128">
        <v>667000</v>
      </c>
      <c r="K631" s="128">
        <v>12000</v>
      </c>
      <c r="L631" s="128">
        <v>6000</v>
      </c>
      <c r="M631" s="128">
        <v>0</v>
      </c>
      <c r="N631" s="128">
        <v>667000</v>
      </c>
      <c r="O631" s="128">
        <v>667000</v>
      </c>
      <c r="P631" s="128">
        <v>0</v>
      </c>
      <c r="Q631" s="135">
        <v>44440.779166666667</v>
      </c>
      <c r="R631" s="11" t="s">
        <v>216</v>
      </c>
      <c r="S631" s="5" t="str">
        <f t="shared" si="11"/>
        <v>Ca chiều</v>
      </c>
    </row>
    <row r="632" spans="2:19">
      <c r="B632" s="11" t="s">
        <v>21</v>
      </c>
      <c r="C632" s="134">
        <v>44440</v>
      </c>
      <c r="D632" s="11" t="s">
        <v>2020</v>
      </c>
      <c r="E632" s="11" t="s">
        <v>2021</v>
      </c>
      <c r="F632" s="11" t="s">
        <v>1179</v>
      </c>
      <c r="G632" s="128">
        <v>5</v>
      </c>
      <c r="H632" s="128">
        <v>452000</v>
      </c>
      <c r="I632" s="128">
        <v>111000</v>
      </c>
      <c r="J632" s="128">
        <v>341000</v>
      </c>
      <c r="K632" s="128">
        <v>0</v>
      </c>
      <c r="L632" s="128">
        <v>3000</v>
      </c>
      <c r="M632" s="128">
        <v>0</v>
      </c>
      <c r="N632" s="128">
        <v>341000</v>
      </c>
      <c r="O632" s="128">
        <v>341000</v>
      </c>
      <c r="P632" s="128">
        <v>0</v>
      </c>
      <c r="Q632" s="135">
        <v>44440.800000000003</v>
      </c>
      <c r="R632" s="11" t="s">
        <v>216</v>
      </c>
      <c r="S632" s="5" t="str">
        <f t="shared" si="11"/>
        <v>Ca chiều</v>
      </c>
    </row>
    <row r="633" spans="2:19">
      <c r="B633" s="11" t="s">
        <v>21</v>
      </c>
      <c r="C633" s="134">
        <v>44440</v>
      </c>
      <c r="D633" s="11" t="s">
        <v>2022</v>
      </c>
      <c r="E633" s="11" t="s">
        <v>1764</v>
      </c>
      <c r="F633" s="11" t="s">
        <v>1249</v>
      </c>
      <c r="G633" s="128">
        <v>2</v>
      </c>
      <c r="H633" s="128">
        <v>592000</v>
      </c>
      <c r="I633" s="128">
        <v>0</v>
      </c>
      <c r="J633" s="128">
        <v>592000</v>
      </c>
      <c r="K633" s="128">
        <v>0</v>
      </c>
      <c r="L633" s="128">
        <v>0</v>
      </c>
      <c r="M633" s="128">
        <v>0</v>
      </c>
      <c r="N633" s="128">
        <v>592000</v>
      </c>
      <c r="O633" s="128">
        <v>592000</v>
      </c>
      <c r="P633" s="128">
        <v>0</v>
      </c>
      <c r="Q633" s="135">
        <v>44440.841666666667</v>
      </c>
      <c r="R633" s="11"/>
      <c r="S633" s="5" t="str">
        <f t="shared" si="11"/>
        <v>Ca chiều</v>
      </c>
    </row>
    <row r="634" spans="2:19">
      <c r="B634" s="11" t="s">
        <v>21</v>
      </c>
      <c r="C634" s="134">
        <v>44440</v>
      </c>
      <c r="D634" s="11" t="s">
        <v>2023</v>
      </c>
      <c r="E634" s="11" t="s">
        <v>2024</v>
      </c>
      <c r="F634" s="11" t="s">
        <v>411</v>
      </c>
      <c r="G634" s="128">
        <v>2</v>
      </c>
      <c r="H634" s="128">
        <v>51000</v>
      </c>
      <c r="I634" s="128">
        <v>0</v>
      </c>
      <c r="J634" s="128">
        <v>51000</v>
      </c>
      <c r="K634" s="128">
        <v>0</v>
      </c>
      <c r="L634" s="128">
        <v>0</v>
      </c>
      <c r="M634" s="128">
        <v>0</v>
      </c>
      <c r="N634" s="128">
        <v>51000</v>
      </c>
      <c r="O634" s="128">
        <v>51000</v>
      </c>
      <c r="P634" s="128">
        <v>0</v>
      </c>
      <c r="Q634" s="135">
        <v>44440.842361111114</v>
      </c>
      <c r="R634" s="11"/>
      <c r="S634" s="5" t="str">
        <f t="shared" si="11"/>
        <v>Ca chiều</v>
      </c>
    </row>
    <row r="635" spans="2:19">
      <c r="B635" s="11" t="s">
        <v>21</v>
      </c>
      <c r="C635" s="134">
        <v>44440</v>
      </c>
      <c r="D635" s="11" t="s">
        <v>2025</v>
      </c>
      <c r="E635" s="11" t="s">
        <v>1914</v>
      </c>
      <c r="F635" s="11" t="s">
        <v>1915</v>
      </c>
      <c r="G635" s="128">
        <v>9</v>
      </c>
      <c r="H635" s="128">
        <v>2360000</v>
      </c>
      <c r="I635" s="128">
        <v>838000</v>
      </c>
      <c r="J635" s="128">
        <v>1522000</v>
      </c>
      <c r="K635" s="128">
        <v>0</v>
      </c>
      <c r="L635" s="128">
        <v>15000</v>
      </c>
      <c r="M635" s="128">
        <v>0</v>
      </c>
      <c r="N635" s="128">
        <v>1522000</v>
      </c>
      <c r="O635" s="128">
        <v>1522000</v>
      </c>
      <c r="P635" s="128">
        <v>0</v>
      </c>
      <c r="Q635" s="135">
        <v>44440.842361111114</v>
      </c>
      <c r="R635" s="11" t="s">
        <v>216</v>
      </c>
      <c r="S635" s="5" t="str">
        <f t="shared" si="11"/>
        <v>Ca chiều</v>
      </c>
    </row>
    <row r="636" spans="2:19">
      <c r="B636" s="11" t="s">
        <v>21</v>
      </c>
      <c r="C636" s="134">
        <v>44440</v>
      </c>
      <c r="D636" s="11" t="s">
        <v>2026</v>
      </c>
      <c r="E636" s="11" t="s">
        <v>2027</v>
      </c>
      <c r="F636" s="11" t="s">
        <v>721</v>
      </c>
      <c r="G636" s="128">
        <v>2</v>
      </c>
      <c r="H636" s="128">
        <v>38000</v>
      </c>
      <c r="I636" s="128">
        <v>18000</v>
      </c>
      <c r="J636" s="128">
        <v>20000</v>
      </c>
      <c r="K636" s="128">
        <v>18000</v>
      </c>
      <c r="L636" s="128">
        <v>0</v>
      </c>
      <c r="M636" s="128">
        <v>18000</v>
      </c>
      <c r="N636" s="128">
        <v>20000</v>
      </c>
      <c r="O636" s="128">
        <v>20000</v>
      </c>
      <c r="P636" s="128">
        <v>0</v>
      </c>
      <c r="Q636" s="135">
        <v>44440.842361111114</v>
      </c>
      <c r="R636" s="11" t="s">
        <v>216</v>
      </c>
      <c r="S636" s="5" t="str">
        <f t="shared" si="11"/>
        <v>Ca chiều</v>
      </c>
    </row>
    <row r="637" spans="2:19">
      <c r="B637" s="11" t="s">
        <v>21</v>
      </c>
      <c r="C637" s="134">
        <v>44440</v>
      </c>
      <c r="D637" s="11" t="s">
        <v>2028</v>
      </c>
      <c r="E637" s="11" t="s">
        <v>1914</v>
      </c>
      <c r="F637" s="11" t="s">
        <v>1915</v>
      </c>
      <c r="G637" s="128">
        <v>1</v>
      </c>
      <c r="H637" s="128">
        <v>450000</v>
      </c>
      <c r="I637" s="128">
        <v>135000</v>
      </c>
      <c r="J637" s="128">
        <v>315000</v>
      </c>
      <c r="K637" s="128">
        <v>15000</v>
      </c>
      <c r="L637" s="128">
        <v>3000</v>
      </c>
      <c r="M637" s="128">
        <v>0</v>
      </c>
      <c r="N637" s="128">
        <v>315000</v>
      </c>
      <c r="O637" s="128">
        <v>315000</v>
      </c>
      <c r="P637" s="128">
        <v>0</v>
      </c>
      <c r="Q637" s="135">
        <v>44440.842361111114</v>
      </c>
      <c r="R637" s="11" t="s">
        <v>216</v>
      </c>
      <c r="S637" s="5" t="str">
        <f t="shared" si="11"/>
        <v>Ca chiều</v>
      </c>
    </row>
    <row r="638" spans="2:19">
      <c r="B638" s="11" t="s">
        <v>21</v>
      </c>
      <c r="C638" s="134">
        <v>44440</v>
      </c>
      <c r="D638" s="11" t="s">
        <v>2029</v>
      </c>
      <c r="E638" s="11" t="s">
        <v>1338</v>
      </c>
      <c r="F638" s="11" t="s">
        <v>430</v>
      </c>
      <c r="G638" s="128">
        <v>3</v>
      </c>
      <c r="H638" s="128">
        <v>1020000</v>
      </c>
      <c r="I638" s="128">
        <v>344000</v>
      </c>
      <c r="J638" s="128">
        <v>676000</v>
      </c>
      <c r="K638" s="128">
        <v>1000</v>
      </c>
      <c r="L638" s="128">
        <v>6000</v>
      </c>
      <c r="M638" s="128">
        <v>0</v>
      </c>
      <c r="N638" s="128">
        <v>676000</v>
      </c>
      <c r="O638" s="128">
        <v>676000</v>
      </c>
      <c r="P638" s="128">
        <v>0</v>
      </c>
      <c r="Q638" s="135">
        <v>44440.863888888889</v>
      </c>
      <c r="R638" s="11" t="s">
        <v>216</v>
      </c>
      <c r="S638" s="5" t="str">
        <f t="shared" si="11"/>
        <v>Ca chiều</v>
      </c>
    </row>
    <row r="639" spans="2:19">
      <c r="B639" s="11" t="s">
        <v>21</v>
      </c>
      <c r="C639" s="134">
        <v>44440</v>
      </c>
      <c r="D639" s="11" t="s">
        <v>2030</v>
      </c>
      <c r="E639" s="11" t="s">
        <v>1338</v>
      </c>
      <c r="F639" s="11" t="s">
        <v>430</v>
      </c>
      <c r="G639" s="128">
        <v>1</v>
      </c>
      <c r="H639" s="128">
        <v>33000</v>
      </c>
      <c r="I639" s="128">
        <v>0</v>
      </c>
      <c r="J639" s="128">
        <v>33000</v>
      </c>
      <c r="K639" s="128">
        <v>0</v>
      </c>
      <c r="L639" s="128">
        <v>0</v>
      </c>
      <c r="M639" s="128">
        <v>0</v>
      </c>
      <c r="N639" s="128">
        <v>33000</v>
      </c>
      <c r="O639" s="128">
        <v>33000</v>
      </c>
      <c r="P639" s="128">
        <v>0</v>
      </c>
      <c r="Q639" s="135">
        <v>44440.863194444442</v>
      </c>
      <c r="R639" s="11" t="s">
        <v>216</v>
      </c>
      <c r="S639" s="5" t="str">
        <f t="shared" si="11"/>
        <v>Ca chiều</v>
      </c>
    </row>
    <row r="640" spans="2:19">
      <c r="B640" s="57"/>
      <c r="D640" s="11"/>
      <c r="E640" s="56"/>
      <c r="F640" s="11"/>
      <c r="G640" s="11"/>
      <c r="H640" s="11"/>
      <c r="L640" s="55"/>
      <c r="M640" s="42"/>
      <c r="N640" s="55"/>
      <c r="O640" s="42"/>
      <c r="Q640" s="55"/>
      <c r="R640" s="55"/>
      <c r="S640" s="5"/>
    </row>
    <row r="641" spans="2:41">
      <c r="B641" s="57"/>
      <c r="D641" s="11"/>
      <c r="E641" s="56"/>
      <c r="F641" s="11"/>
      <c r="G641" s="11"/>
      <c r="H641" s="11"/>
      <c r="L641" s="55"/>
      <c r="M641" s="42"/>
      <c r="N641" s="55"/>
      <c r="O641" s="42"/>
      <c r="Q641" s="55"/>
      <c r="R641" s="55"/>
      <c r="S641" s="5"/>
    </row>
    <row r="642" spans="2:41">
      <c r="B642" s="57"/>
      <c r="D642" s="11"/>
      <c r="E642" s="56"/>
      <c r="F642" s="11"/>
      <c r="G642" s="11"/>
      <c r="H642" s="11"/>
      <c r="I642" s="11"/>
      <c r="L642" s="55"/>
      <c r="M642" s="42"/>
      <c r="N642" s="55"/>
      <c r="O642" s="42"/>
      <c r="Q642" s="55"/>
      <c r="R642" s="55"/>
      <c r="S642" s="5"/>
    </row>
    <row r="643" spans="2:41">
      <c r="B643" s="57"/>
      <c r="D643" s="11"/>
      <c r="E643" s="56"/>
      <c r="F643" s="11"/>
      <c r="G643" s="11"/>
      <c r="H643" s="11"/>
      <c r="L643" s="55"/>
      <c r="M643" s="42"/>
      <c r="N643" s="55"/>
      <c r="O643" s="42"/>
      <c r="Q643" s="55"/>
      <c r="R643" s="55"/>
      <c r="S643" s="5"/>
      <c r="T643" s="55"/>
      <c r="U643" s="55"/>
      <c r="V643" s="55"/>
      <c r="W643" s="55"/>
      <c r="X643" s="55"/>
      <c r="Z643" s="42"/>
      <c r="AD643" s="55"/>
      <c r="AE643" s="56"/>
      <c r="AM643" t="str">
        <f t="shared" ref="AM643:AM706" si="12">IF(LEFT(F919,3)="XBL","XBL","NTL")</f>
        <v>NTL</v>
      </c>
      <c r="AN643">
        <f t="shared" ref="AN643:AN706" si="13">IF(AM643="NTL",O919*-1,O919)</f>
        <v>0</v>
      </c>
      <c r="AO643" s="5" t="str">
        <f t="shared" ref="AO643:AO706" si="14">IF(TIME(HOUR(AE922),MINUTE(AE922),SECOND(AE922))&gt;$T$6,"Ca chiều","Ca sáng")</f>
        <v>Ca sáng</v>
      </c>
    </row>
    <row r="644" spans="2:41">
      <c r="B644" s="57"/>
      <c r="D644" s="11"/>
      <c r="E644" s="56"/>
      <c r="F644" s="11"/>
      <c r="G644" s="11"/>
      <c r="H644" s="11"/>
      <c r="L644" s="55"/>
      <c r="M644" s="42"/>
      <c r="N644" s="55"/>
      <c r="O644" s="42"/>
      <c r="Q644" s="55"/>
      <c r="R644" s="55"/>
      <c r="S644" s="5"/>
      <c r="T644" s="55"/>
      <c r="U644" s="55"/>
      <c r="V644" s="55"/>
      <c r="W644" s="55"/>
      <c r="X644" s="55"/>
      <c r="AA644" s="42"/>
      <c r="AD644" s="55"/>
      <c r="AE644" s="56"/>
      <c r="AL644" s="11"/>
      <c r="AM644" t="str">
        <f t="shared" si="12"/>
        <v>NTL</v>
      </c>
      <c r="AN644">
        <f t="shared" si="13"/>
        <v>0</v>
      </c>
      <c r="AO644" s="5" t="str">
        <f t="shared" si="14"/>
        <v>Ca sáng</v>
      </c>
    </row>
    <row r="645" spans="2:41">
      <c r="B645" s="57"/>
      <c r="D645" s="11"/>
      <c r="E645" s="56"/>
      <c r="F645" s="11"/>
      <c r="G645" s="11"/>
      <c r="H645" s="11"/>
      <c r="L645" s="55"/>
      <c r="M645" s="42"/>
      <c r="N645" s="55"/>
      <c r="O645" s="42"/>
      <c r="Q645" s="55"/>
      <c r="R645" s="55"/>
      <c r="S645" s="5"/>
      <c r="T645" s="55"/>
      <c r="U645" s="55"/>
      <c r="V645" s="55"/>
      <c r="W645" s="55"/>
      <c r="X645" s="55"/>
      <c r="Y645" s="42"/>
      <c r="AD645" s="55"/>
      <c r="AE645" s="56"/>
      <c r="AL645" s="11"/>
      <c r="AM645" t="str">
        <f t="shared" si="12"/>
        <v>NTL</v>
      </c>
      <c r="AN645">
        <f t="shared" si="13"/>
        <v>0</v>
      </c>
      <c r="AO645" s="5" t="str">
        <f t="shared" si="14"/>
        <v>Ca sáng</v>
      </c>
    </row>
    <row r="646" spans="2:41">
      <c r="B646" s="57"/>
      <c r="D646" s="11"/>
      <c r="E646" s="56"/>
      <c r="F646" s="11"/>
      <c r="G646" s="11"/>
      <c r="H646" s="11"/>
      <c r="I646" s="11"/>
      <c r="L646" s="55"/>
      <c r="M646" s="42"/>
      <c r="N646" s="55"/>
      <c r="O646" s="42"/>
      <c r="Q646" s="55"/>
      <c r="R646" s="55"/>
      <c r="S646" s="5"/>
      <c r="T646" s="55"/>
      <c r="U646" s="55"/>
      <c r="V646" s="55"/>
      <c r="W646" s="55"/>
      <c r="X646" s="55"/>
      <c r="Y646" s="42"/>
      <c r="AD646" s="55"/>
      <c r="AE646" s="56"/>
      <c r="AL646" s="11"/>
      <c r="AM646" t="str">
        <f t="shared" si="12"/>
        <v>NTL</v>
      </c>
      <c r="AN646">
        <f t="shared" si="13"/>
        <v>0</v>
      </c>
      <c r="AO646" s="5" t="str">
        <f t="shared" si="14"/>
        <v>Ca sáng</v>
      </c>
    </row>
    <row r="647" spans="2:41">
      <c r="B647" s="57"/>
      <c r="D647" s="11"/>
      <c r="E647" s="56"/>
      <c r="F647" s="11"/>
      <c r="G647" s="11"/>
      <c r="H647" s="11"/>
      <c r="L647" s="55"/>
      <c r="M647" s="42"/>
      <c r="N647" s="55"/>
      <c r="O647" s="42"/>
      <c r="Q647" s="55"/>
      <c r="R647" s="55"/>
      <c r="S647" s="5"/>
      <c r="T647" s="55"/>
      <c r="U647" s="55"/>
      <c r="V647" s="55"/>
      <c r="W647" s="55"/>
      <c r="X647" s="55"/>
      <c r="Y647" s="42"/>
      <c r="AD647" s="55"/>
      <c r="AE647" s="56"/>
      <c r="AM647" t="str">
        <f t="shared" si="12"/>
        <v>NTL</v>
      </c>
      <c r="AN647">
        <f t="shared" si="13"/>
        <v>0</v>
      </c>
      <c r="AO647" s="5" t="str">
        <f t="shared" si="14"/>
        <v>Ca sáng</v>
      </c>
    </row>
    <row r="648" spans="2:41">
      <c r="B648" s="57"/>
      <c r="D648" s="11"/>
      <c r="E648" s="56"/>
      <c r="F648" s="11"/>
      <c r="G648" s="11"/>
      <c r="H648" s="11"/>
      <c r="L648" s="55"/>
      <c r="M648" s="42"/>
      <c r="N648" s="55"/>
      <c r="O648" s="42"/>
      <c r="Q648" s="55"/>
      <c r="R648" s="55"/>
      <c r="S648" s="5"/>
      <c r="T648" s="55"/>
      <c r="U648" s="55"/>
      <c r="V648" s="55"/>
      <c r="W648" s="55"/>
      <c r="X648" s="55"/>
      <c r="Y648" s="42"/>
      <c r="AD648" s="55"/>
      <c r="AE648" s="56"/>
      <c r="AM648" t="str">
        <f t="shared" si="12"/>
        <v>NTL</v>
      </c>
      <c r="AN648">
        <f t="shared" si="13"/>
        <v>0</v>
      </c>
      <c r="AO648" s="5" t="str">
        <f t="shared" si="14"/>
        <v>Ca sáng</v>
      </c>
    </row>
    <row r="649" spans="2:41">
      <c r="B649" s="57"/>
      <c r="D649" s="11"/>
      <c r="E649" s="56"/>
      <c r="F649" s="11"/>
      <c r="G649" s="11"/>
      <c r="H649" s="11"/>
      <c r="L649" s="55"/>
      <c r="M649" s="42"/>
      <c r="N649" s="55"/>
      <c r="O649" s="42"/>
      <c r="Q649" s="55"/>
      <c r="R649" s="55"/>
      <c r="S649" s="5"/>
      <c r="T649" s="55"/>
      <c r="U649" s="55"/>
      <c r="V649" s="55"/>
      <c r="W649" s="55"/>
      <c r="X649" s="55"/>
      <c r="Z649" s="42"/>
      <c r="AD649" s="55"/>
      <c r="AE649" s="56"/>
      <c r="AL649" s="11"/>
      <c r="AM649" t="str">
        <f t="shared" si="12"/>
        <v>NTL</v>
      </c>
      <c r="AN649">
        <f t="shared" si="13"/>
        <v>0</v>
      </c>
      <c r="AO649" s="5" t="str">
        <f t="shared" si="14"/>
        <v>Ca sáng</v>
      </c>
    </row>
    <row r="650" spans="2:41">
      <c r="B650" s="57"/>
      <c r="D650" s="11"/>
      <c r="E650" s="56"/>
      <c r="F650" s="11"/>
      <c r="G650" s="11"/>
      <c r="H650" s="11"/>
      <c r="L650" s="55"/>
      <c r="M650" s="42"/>
      <c r="N650" s="55"/>
      <c r="O650" s="42"/>
      <c r="Q650" s="55"/>
      <c r="R650" s="55"/>
      <c r="S650" s="5"/>
      <c r="T650" s="55"/>
      <c r="U650" s="55"/>
      <c r="V650" s="55"/>
      <c r="W650" s="55"/>
      <c r="X650" s="55"/>
      <c r="Y650" s="42"/>
      <c r="AD650" s="55"/>
      <c r="AE650" s="56"/>
      <c r="AL650" s="11"/>
      <c r="AM650" t="str">
        <f t="shared" si="12"/>
        <v>NTL</v>
      </c>
      <c r="AN650">
        <f t="shared" si="13"/>
        <v>0</v>
      </c>
      <c r="AO650" s="5" t="str">
        <f t="shared" si="14"/>
        <v>Ca sáng</v>
      </c>
    </row>
    <row r="651" spans="2:41">
      <c r="B651" s="57"/>
      <c r="D651" s="11"/>
      <c r="E651" s="56"/>
      <c r="F651" s="11"/>
      <c r="G651" s="11"/>
      <c r="H651" s="11"/>
      <c r="L651" s="55"/>
      <c r="M651" s="42"/>
      <c r="N651" s="55"/>
      <c r="O651" s="42"/>
      <c r="Q651" s="55"/>
      <c r="R651" s="55"/>
      <c r="S651" s="5"/>
      <c r="T651" s="55"/>
      <c r="U651" s="55"/>
      <c r="V651" s="55"/>
      <c r="W651" s="55"/>
      <c r="X651" s="55"/>
      <c r="AA651" s="42"/>
      <c r="AD651" s="55"/>
      <c r="AE651" s="56"/>
      <c r="AL651" s="11"/>
      <c r="AM651" t="str">
        <f t="shared" si="12"/>
        <v>NTL</v>
      </c>
      <c r="AN651">
        <f t="shared" si="13"/>
        <v>0</v>
      </c>
      <c r="AO651" s="5" t="str">
        <f t="shared" si="14"/>
        <v>Ca sáng</v>
      </c>
    </row>
    <row r="652" spans="2:41">
      <c r="B652" s="57"/>
      <c r="D652" s="11"/>
      <c r="E652" s="56"/>
      <c r="F652" s="11"/>
      <c r="G652" s="11"/>
      <c r="H652" s="11"/>
      <c r="L652" s="55"/>
      <c r="M652" s="42"/>
      <c r="N652" s="55"/>
      <c r="O652" s="42"/>
      <c r="Q652" s="55"/>
      <c r="R652" s="55"/>
      <c r="S652" s="5"/>
      <c r="T652" s="55"/>
      <c r="U652" s="55"/>
      <c r="V652" s="55"/>
      <c r="W652" s="55"/>
      <c r="X652" s="55"/>
      <c r="Y652" s="42"/>
      <c r="AD652" s="55"/>
      <c r="AE652" s="56"/>
      <c r="AM652" t="str">
        <f t="shared" si="12"/>
        <v>NTL</v>
      </c>
      <c r="AN652">
        <f t="shared" si="13"/>
        <v>0</v>
      </c>
      <c r="AO652" s="5" t="str">
        <f t="shared" si="14"/>
        <v>Ca sáng</v>
      </c>
    </row>
    <row r="653" spans="2:41">
      <c r="B653" s="57"/>
      <c r="D653" s="11"/>
      <c r="E653" s="56"/>
      <c r="F653" s="11"/>
      <c r="G653" s="11"/>
      <c r="H653" s="11"/>
      <c r="L653" s="55"/>
      <c r="M653" s="42"/>
      <c r="N653" s="55"/>
      <c r="O653" s="42"/>
      <c r="Q653" s="55"/>
      <c r="R653" s="55"/>
      <c r="S653" s="5"/>
      <c r="T653" s="55"/>
      <c r="U653" s="55"/>
      <c r="V653" s="55"/>
      <c r="W653" s="55"/>
      <c r="X653" s="55"/>
      <c r="Y653" s="42"/>
      <c r="AD653" s="55"/>
      <c r="AE653" s="56"/>
      <c r="AM653" t="str">
        <f t="shared" si="12"/>
        <v>NTL</v>
      </c>
      <c r="AN653">
        <f t="shared" si="13"/>
        <v>0</v>
      </c>
      <c r="AO653" s="5" t="str">
        <f t="shared" si="14"/>
        <v>Ca sáng</v>
      </c>
    </row>
    <row r="654" spans="2:41">
      <c r="B654" s="57"/>
      <c r="D654" s="11"/>
      <c r="E654" s="56"/>
      <c r="F654" s="11"/>
      <c r="G654" s="11"/>
      <c r="H654" s="11"/>
      <c r="L654" s="55"/>
      <c r="M654" s="42"/>
      <c r="N654" s="55"/>
      <c r="O654" s="42"/>
      <c r="Q654" s="55"/>
      <c r="R654" s="55"/>
      <c r="S654" s="5"/>
      <c r="T654" s="55"/>
      <c r="U654" s="55"/>
      <c r="V654" s="55"/>
      <c r="W654" s="55"/>
      <c r="X654" s="55"/>
      <c r="Y654" s="42"/>
      <c r="AD654" s="55"/>
      <c r="AE654" s="56"/>
      <c r="AL654" s="11"/>
      <c r="AM654" t="str">
        <f t="shared" si="12"/>
        <v>NTL</v>
      </c>
      <c r="AN654">
        <f t="shared" si="13"/>
        <v>0</v>
      </c>
      <c r="AO654" s="5" t="str">
        <f t="shared" si="14"/>
        <v>Ca sáng</v>
      </c>
    </row>
    <row r="655" spans="2:41">
      <c r="B655" s="57"/>
      <c r="D655" s="11"/>
      <c r="E655" s="56"/>
      <c r="F655" s="11"/>
      <c r="G655" s="11"/>
      <c r="H655" s="11"/>
      <c r="L655" s="55"/>
      <c r="M655" s="42"/>
      <c r="N655" s="55"/>
      <c r="O655" s="42"/>
      <c r="Q655" s="55"/>
      <c r="R655" s="55"/>
      <c r="S655" s="5"/>
      <c r="T655" s="55"/>
      <c r="U655" s="55"/>
      <c r="V655" s="55"/>
      <c r="W655" s="55"/>
      <c r="X655" s="55"/>
      <c r="Y655" s="42"/>
      <c r="AD655" s="55"/>
      <c r="AE655" s="56"/>
      <c r="AM655" t="str">
        <f t="shared" si="12"/>
        <v>NTL</v>
      </c>
      <c r="AN655">
        <f t="shared" si="13"/>
        <v>0</v>
      </c>
      <c r="AO655" s="5" t="str">
        <f t="shared" si="14"/>
        <v>Ca sáng</v>
      </c>
    </row>
    <row r="656" spans="2:41">
      <c r="B656" s="57"/>
      <c r="D656" s="11"/>
      <c r="E656" s="56"/>
      <c r="F656" s="11"/>
      <c r="G656" s="11"/>
      <c r="H656" s="11"/>
      <c r="L656" s="55"/>
      <c r="M656" s="42"/>
      <c r="N656" s="55"/>
      <c r="O656" s="42"/>
      <c r="Q656" s="55"/>
      <c r="R656" s="55"/>
      <c r="S656" s="5"/>
      <c r="T656" s="55"/>
      <c r="U656" s="55"/>
      <c r="V656" s="55"/>
      <c r="W656" s="55"/>
      <c r="X656" s="55"/>
      <c r="AD656" s="55"/>
      <c r="AE656" s="56"/>
      <c r="AH656" s="11"/>
      <c r="AL656" s="11"/>
      <c r="AM656" t="str">
        <f t="shared" si="12"/>
        <v>NTL</v>
      </c>
      <c r="AN656">
        <f t="shared" si="13"/>
        <v>0</v>
      </c>
      <c r="AO656" s="5" t="str">
        <f t="shared" si="14"/>
        <v>Ca sáng</v>
      </c>
    </row>
    <row r="657" spans="2:41">
      <c r="B657" s="57"/>
      <c r="D657" s="11"/>
      <c r="E657" s="56"/>
      <c r="F657" s="11"/>
      <c r="G657" s="11"/>
      <c r="H657" s="11"/>
      <c r="L657" s="55"/>
      <c r="M657" s="42"/>
      <c r="N657" s="55"/>
      <c r="O657" s="42"/>
      <c r="Q657" s="55"/>
      <c r="R657" s="55"/>
      <c r="S657" s="5"/>
      <c r="T657" s="55"/>
      <c r="U657" s="55"/>
      <c r="V657" s="55"/>
      <c r="W657" s="55"/>
      <c r="X657" s="55"/>
      <c r="Y657" s="42"/>
      <c r="AD657" s="55"/>
      <c r="AE657" s="56"/>
      <c r="AL657" s="11"/>
      <c r="AM657" t="str">
        <f t="shared" si="12"/>
        <v>NTL</v>
      </c>
      <c r="AN657">
        <f t="shared" si="13"/>
        <v>0</v>
      </c>
      <c r="AO657" s="5" t="str">
        <f t="shared" si="14"/>
        <v>Ca sáng</v>
      </c>
    </row>
    <row r="658" spans="2:41">
      <c r="B658" s="57"/>
      <c r="D658" s="11"/>
      <c r="E658" s="56"/>
      <c r="F658" s="11"/>
      <c r="G658" s="11"/>
      <c r="H658" s="11"/>
      <c r="L658" s="55"/>
      <c r="M658" s="42"/>
      <c r="N658" s="55"/>
      <c r="O658" s="42"/>
      <c r="Q658" s="55"/>
      <c r="R658" s="55"/>
      <c r="S658" s="5"/>
      <c r="T658" s="55"/>
      <c r="U658" s="55"/>
      <c r="V658" s="55"/>
      <c r="W658" s="55"/>
      <c r="X658" s="55"/>
      <c r="Y658" s="42"/>
      <c r="AD658" s="55"/>
      <c r="AE658" s="56"/>
      <c r="AL658" s="11"/>
      <c r="AM658" t="str">
        <f t="shared" si="12"/>
        <v>NTL</v>
      </c>
      <c r="AN658">
        <f t="shared" si="13"/>
        <v>0</v>
      </c>
      <c r="AO658" s="5" t="str">
        <f t="shared" si="14"/>
        <v>Ca sáng</v>
      </c>
    </row>
    <row r="659" spans="2:41">
      <c r="B659" s="57"/>
      <c r="D659" s="11"/>
      <c r="E659" s="56"/>
      <c r="F659" s="11"/>
      <c r="G659" s="11"/>
      <c r="H659" s="11"/>
      <c r="L659" s="55"/>
      <c r="M659" s="42"/>
      <c r="N659" s="55"/>
      <c r="O659" s="42"/>
      <c r="Q659" s="55"/>
      <c r="R659" s="55"/>
      <c r="S659" s="5"/>
      <c r="T659" s="55"/>
      <c r="U659" s="55"/>
      <c r="V659" s="55"/>
      <c r="W659" s="55"/>
      <c r="X659" s="55"/>
      <c r="Y659" s="42"/>
      <c r="AD659" s="55"/>
      <c r="AE659" s="56"/>
      <c r="AL659" s="11"/>
      <c r="AM659" t="str">
        <f t="shared" si="12"/>
        <v>NTL</v>
      </c>
      <c r="AN659">
        <f t="shared" si="13"/>
        <v>0</v>
      </c>
      <c r="AO659" s="5" t="str">
        <f t="shared" si="14"/>
        <v>Ca sáng</v>
      </c>
    </row>
    <row r="660" spans="2:41">
      <c r="B660" s="57"/>
      <c r="D660" s="11"/>
      <c r="E660" s="56"/>
      <c r="F660" s="11"/>
      <c r="G660" s="11"/>
      <c r="H660" s="11"/>
      <c r="L660" s="55"/>
      <c r="M660" s="42"/>
      <c r="N660" s="55"/>
      <c r="O660" s="42"/>
      <c r="Q660" s="55"/>
      <c r="R660" s="55"/>
      <c r="S660" s="5"/>
      <c r="T660" s="55"/>
      <c r="U660" s="55"/>
      <c r="V660" s="55"/>
      <c r="W660" s="55"/>
      <c r="X660" s="55"/>
      <c r="Y660" s="42"/>
      <c r="AD660" s="55"/>
      <c r="AE660" s="56"/>
      <c r="AL660" s="11"/>
      <c r="AM660" t="str">
        <f t="shared" si="12"/>
        <v>NTL</v>
      </c>
      <c r="AN660">
        <f t="shared" si="13"/>
        <v>0</v>
      </c>
      <c r="AO660" s="5" t="str">
        <f t="shared" si="14"/>
        <v>Ca sáng</v>
      </c>
    </row>
    <row r="661" spans="2:41">
      <c r="B661" s="57"/>
      <c r="D661" s="11"/>
      <c r="E661" s="56"/>
      <c r="F661" s="11"/>
      <c r="G661" s="11"/>
      <c r="H661" s="11"/>
      <c r="L661" s="55"/>
      <c r="M661" s="42"/>
      <c r="N661" s="55"/>
      <c r="O661" s="42"/>
      <c r="Q661" s="55"/>
      <c r="R661" s="55"/>
      <c r="S661" s="5"/>
      <c r="T661" s="55"/>
      <c r="U661" s="55"/>
      <c r="V661" s="55"/>
      <c r="W661" s="55"/>
      <c r="X661" s="55"/>
      <c r="Y661" s="42"/>
      <c r="AD661" s="55"/>
      <c r="AE661" s="56"/>
      <c r="AM661" t="str">
        <f t="shared" si="12"/>
        <v>NTL</v>
      </c>
      <c r="AN661">
        <f t="shared" si="13"/>
        <v>0</v>
      </c>
      <c r="AO661" s="5" t="str">
        <f t="shared" si="14"/>
        <v>Ca sáng</v>
      </c>
    </row>
    <row r="662" spans="2:41">
      <c r="B662" s="57"/>
      <c r="D662" s="11"/>
      <c r="E662" s="56"/>
      <c r="F662" s="11"/>
      <c r="G662" s="11"/>
      <c r="H662" s="11"/>
      <c r="L662" s="55"/>
      <c r="M662" s="42"/>
      <c r="N662" s="55"/>
      <c r="O662" s="42"/>
      <c r="Q662" s="55"/>
      <c r="R662" s="55"/>
      <c r="S662" s="5"/>
      <c r="T662" s="55"/>
      <c r="U662" s="55"/>
      <c r="V662" s="55"/>
      <c r="W662" s="55"/>
      <c r="X662" s="55"/>
      <c r="Y662" s="42"/>
      <c r="AD662" s="55"/>
      <c r="AE662" s="56"/>
      <c r="AM662" t="str">
        <f t="shared" si="12"/>
        <v>NTL</v>
      </c>
      <c r="AN662">
        <f t="shared" si="13"/>
        <v>0</v>
      </c>
      <c r="AO662" s="5" t="str">
        <f t="shared" si="14"/>
        <v>Ca sáng</v>
      </c>
    </row>
    <row r="663" spans="2:41">
      <c r="B663" s="57"/>
      <c r="D663" s="11"/>
      <c r="E663" s="56"/>
      <c r="F663" s="11"/>
      <c r="G663" s="11"/>
      <c r="H663" s="11"/>
      <c r="L663" s="55"/>
      <c r="M663" s="42"/>
      <c r="N663" s="55"/>
      <c r="O663" s="42"/>
      <c r="Q663" s="55"/>
      <c r="R663" s="55"/>
      <c r="S663" s="5"/>
      <c r="T663" s="55"/>
      <c r="U663" s="55"/>
      <c r="V663" s="55"/>
      <c r="W663" s="55"/>
      <c r="X663" s="55"/>
      <c r="Y663" s="42"/>
      <c r="AD663" s="55"/>
      <c r="AE663" s="56"/>
      <c r="AM663" t="str">
        <f t="shared" si="12"/>
        <v>NTL</v>
      </c>
      <c r="AN663">
        <f t="shared" si="13"/>
        <v>0</v>
      </c>
      <c r="AO663" s="5" t="str">
        <f t="shared" si="14"/>
        <v>Ca sáng</v>
      </c>
    </row>
    <row r="664" spans="2:41">
      <c r="B664" s="57"/>
      <c r="D664" s="11"/>
      <c r="E664" s="56"/>
      <c r="F664" s="11"/>
      <c r="G664" s="11"/>
      <c r="H664" s="11"/>
      <c r="L664" s="55"/>
      <c r="M664" s="42"/>
      <c r="N664" s="55"/>
      <c r="O664" s="42"/>
      <c r="Q664" s="55"/>
      <c r="R664" s="55"/>
      <c r="S664" s="5"/>
      <c r="T664" s="55"/>
      <c r="U664" s="55"/>
      <c r="V664" s="55"/>
      <c r="W664" s="55"/>
      <c r="X664" s="55"/>
      <c r="Y664" s="42"/>
      <c r="AD664" s="55"/>
      <c r="AE664" s="56"/>
      <c r="AM664" t="str">
        <f t="shared" si="12"/>
        <v>NTL</v>
      </c>
      <c r="AN664">
        <f t="shared" si="13"/>
        <v>0</v>
      </c>
      <c r="AO664" s="5" t="str">
        <f t="shared" si="14"/>
        <v>Ca sáng</v>
      </c>
    </row>
    <row r="665" spans="2:41">
      <c r="B665" s="57"/>
      <c r="D665" s="11"/>
      <c r="E665" s="56"/>
      <c r="F665" s="11"/>
      <c r="G665" s="11"/>
      <c r="H665" s="11"/>
      <c r="L665" s="55"/>
      <c r="M665" s="42"/>
      <c r="N665" s="55"/>
      <c r="O665" s="42"/>
      <c r="Q665" s="55"/>
      <c r="R665" s="55"/>
      <c r="S665" s="5"/>
      <c r="T665" s="55"/>
      <c r="U665" s="55"/>
      <c r="V665" s="55"/>
      <c r="W665" s="55"/>
      <c r="X665" s="55"/>
      <c r="Y665" s="42"/>
      <c r="AD665" s="55"/>
      <c r="AE665" s="56"/>
      <c r="AM665" t="str">
        <f t="shared" si="12"/>
        <v>NTL</v>
      </c>
      <c r="AN665">
        <f t="shared" si="13"/>
        <v>0</v>
      </c>
      <c r="AO665" s="5" t="str">
        <f t="shared" si="14"/>
        <v>Ca sáng</v>
      </c>
    </row>
    <row r="666" spans="2:41">
      <c r="B666" s="57"/>
      <c r="D666" s="11"/>
      <c r="E666" s="56"/>
      <c r="F666" s="11"/>
      <c r="G666" s="11"/>
      <c r="H666" s="11"/>
      <c r="L666" s="55"/>
      <c r="M666" s="42"/>
      <c r="N666" s="55"/>
      <c r="O666" s="42"/>
      <c r="Q666" s="55"/>
      <c r="R666" s="55"/>
      <c r="S666" s="5"/>
      <c r="T666" s="55"/>
      <c r="U666" s="55"/>
      <c r="V666" s="55"/>
      <c r="W666" s="55"/>
      <c r="X666" s="55"/>
      <c r="Y666" s="42"/>
      <c r="AD666" s="55"/>
      <c r="AE666" s="56"/>
      <c r="AM666" t="str">
        <f t="shared" si="12"/>
        <v>NTL</v>
      </c>
      <c r="AN666">
        <f t="shared" si="13"/>
        <v>0</v>
      </c>
      <c r="AO666" s="5" t="str">
        <f t="shared" si="14"/>
        <v>Ca sáng</v>
      </c>
    </row>
    <row r="667" spans="2:41">
      <c r="B667" s="57"/>
      <c r="D667" s="11"/>
      <c r="E667" s="56"/>
      <c r="F667" s="11"/>
      <c r="G667" s="11"/>
      <c r="H667" s="11"/>
      <c r="L667" s="55"/>
      <c r="M667" s="42"/>
      <c r="N667" s="55"/>
      <c r="O667" s="42"/>
      <c r="Q667" s="55"/>
      <c r="R667" s="55"/>
      <c r="S667" s="5"/>
      <c r="T667" s="55"/>
      <c r="U667" s="55"/>
      <c r="V667" s="55"/>
      <c r="W667" s="55"/>
      <c r="X667" s="55"/>
      <c r="Y667" s="42"/>
      <c r="AD667" s="55"/>
      <c r="AE667" s="56"/>
      <c r="AM667" t="str">
        <f t="shared" si="12"/>
        <v>NTL</v>
      </c>
      <c r="AN667">
        <f t="shared" si="13"/>
        <v>0</v>
      </c>
      <c r="AO667" s="5" t="str">
        <f t="shared" si="14"/>
        <v>Ca sáng</v>
      </c>
    </row>
    <row r="668" spans="2:41">
      <c r="B668" s="57"/>
      <c r="D668" s="11"/>
      <c r="E668" s="56"/>
      <c r="F668" s="11"/>
      <c r="G668" s="11"/>
      <c r="H668" s="11"/>
      <c r="L668" s="55"/>
      <c r="M668" s="42"/>
      <c r="N668" s="55"/>
      <c r="O668" s="42"/>
      <c r="Q668" s="55"/>
      <c r="R668" s="55"/>
      <c r="S668" s="5"/>
      <c r="T668" s="55"/>
      <c r="U668" s="55"/>
      <c r="V668" s="55"/>
      <c r="W668" s="55"/>
      <c r="X668" s="55"/>
      <c r="Y668" s="42"/>
      <c r="AD668" s="55"/>
      <c r="AE668" s="56"/>
      <c r="AM668" t="str">
        <f t="shared" si="12"/>
        <v>NTL</v>
      </c>
      <c r="AN668">
        <f t="shared" si="13"/>
        <v>0</v>
      </c>
      <c r="AO668" s="5" t="str">
        <f t="shared" si="14"/>
        <v>Ca sáng</v>
      </c>
    </row>
    <row r="669" spans="2:41">
      <c r="B669" s="57"/>
      <c r="D669" s="11"/>
      <c r="E669" s="56"/>
      <c r="F669" s="11"/>
      <c r="G669" s="11"/>
      <c r="H669" s="11"/>
      <c r="L669" s="55"/>
      <c r="M669" s="42"/>
      <c r="N669" s="55"/>
      <c r="O669" s="42"/>
      <c r="Q669" s="55"/>
      <c r="R669" s="55"/>
      <c r="S669" s="5"/>
      <c r="T669" s="55"/>
      <c r="U669" s="55"/>
      <c r="V669" s="55"/>
      <c r="W669" s="55"/>
      <c r="X669" s="55"/>
      <c r="Y669" s="42"/>
      <c r="AD669" s="55"/>
      <c r="AE669" s="56"/>
      <c r="AM669" t="str">
        <f t="shared" si="12"/>
        <v>NTL</v>
      </c>
      <c r="AN669">
        <f t="shared" si="13"/>
        <v>0</v>
      </c>
      <c r="AO669" s="5" t="str">
        <f t="shared" si="14"/>
        <v>Ca sáng</v>
      </c>
    </row>
    <row r="670" spans="2:41">
      <c r="B670" s="57"/>
      <c r="D670" s="11"/>
      <c r="E670" s="56"/>
      <c r="F670" s="11"/>
      <c r="G670" s="11"/>
      <c r="H670" s="11"/>
      <c r="I670" s="11"/>
      <c r="L670" s="55"/>
      <c r="M670" s="42"/>
      <c r="N670" s="55"/>
      <c r="O670" s="42"/>
      <c r="Q670" s="55"/>
      <c r="R670" s="55"/>
      <c r="S670" s="5"/>
      <c r="T670" s="55"/>
      <c r="U670" s="55"/>
      <c r="V670" s="55"/>
      <c r="W670" s="55"/>
      <c r="X670" s="55"/>
      <c r="Y670" s="42"/>
      <c r="AD670" s="55"/>
      <c r="AE670" s="56"/>
      <c r="AM670" t="str">
        <f t="shared" si="12"/>
        <v>NTL</v>
      </c>
      <c r="AN670">
        <f t="shared" si="13"/>
        <v>0</v>
      </c>
      <c r="AO670" s="5" t="str">
        <f t="shared" si="14"/>
        <v>Ca sáng</v>
      </c>
    </row>
    <row r="671" spans="2:41">
      <c r="B671" s="57"/>
      <c r="D671" s="11"/>
      <c r="E671" s="56"/>
      <c r="F671" s="11"/>
      <c r="G671" s="11"/>
      <c r="H671" s="11"/>
      <c r="L671" s="55"/>
      <c r="M671" s="42"/>
      <c r="N671" s="55"/>
      <c r="O671" s="42"/>
      <c r="Q671" s="55"/>
      <c r="R671" s="55"/>
      <c r="S671" s="5"/>
      <c r="T671" s="55"/>
      <c r="U671" s="55"/>
      <c r="V671" s="55"/>
      <c r="W671" s="55"/>
      <c r="X671" s="55"/>
      <c r="Y671" s="42"/>
      <c r="AD671" s="55"/>
      <c r="AE671" s="56"/>
      <c r="AM671" t="str">
        <f t="shared" si="12"/>
        <v>NTL</v>
      </c>
      <c r="AN671">
        <f t="shared" si="13"/>
        <v>0</v>
      </c>
      <c r="AO671" s="5" t="str">
        <f t="shared" si="14"/>
        <v>Ca sáng</v>
      </c>
    </row>
    <row r="672" spans="2:41">
      <c r="B672" s="57"/>
      <c r="D672" s="11"/>
      <c r="E672" s="56"/>
      <c r="F672" s="11"/>
      <c r="G672" s="11"/>
      <c r="H672" s="11"/>
      <c r="L672" s="55"/>
      <c r="M672" s="42"/>
      <c r="N672" s="55"/>
      <c r="O672" s="42"/>
      <c r="Q672" s="55"/>
      <c r="R672" s="55"/>
      <c r="S672" s="5"/>
      <c r="T672" s="55"/>
      <c r="U672" s="55"/>
      <c r="V672" s="55"/>
      <c r="W672" s="55"/>
      <c r="X672" s="55"/>
      <c r="Y672" s="42"/>
      <c r="AD672" s="55"/>
      <c r="AE672" s="56"/>
      <c r="AL672" s="11"/>
      <c r="AM672" t="str">
        <f t="shared" si="12"/>
        <v>NTL</v>
      </c>
      <c r="AN672">
        <f t="shared" si="13"/>
        <v>0</v>
      </c>
      <c r="AO672" s="5" t="str">
        <f t="shared" si="14"/>
        <v>Ca sáng</v>
      </c>
    </row>
    <row r="673" spans="2:41">
      <c r="B673" s="57"/>
      <c r="D673" s="11"/>
      <c r="E673" s="56"/>
      <c r="F673" s="11"/>
      <c r="G673" s="11"/>
      <c r="H673" s="11"/>
      <c r="L673" s="55"/>
      <c r="M673" s="42"/>
      <c r="N673" s="55"/>
      <c r="O673" s="42"/>
      <c r="Q673" s="55"/>
      <c r="R673" s="55"/>
      <c r="S673" s="5"/>
      <c r="T673" s="55"/>
      <c r="U673" s="55"/>
      <c r="V673" s="55"/>
      <c r="W673" s="55"/>
      <c r="X673" s="55"/>
      <c r="Y673" s="42"/>
      <c r="AD673" s="55"/>
      <c r="AE673" s="56"/>
      <c r="AL673" s="11"/>
      <c r="AM673" t="str">
        <f t="shared" si="12"/>
        <v>NTL</v>
      </c>
      <c r="AN673">
        <f t="shared" si="13"/>
        <v>0</v>
      </c>
      <c r="AO673" s="5" t="str">
        <f t="shared" si="14"/>
        <v>Ca sáng</v>
      </c>
    </row>
    <row r="674" spans="2:41">
      <c r="B674" s="57"/>
      <c r="D674" s="11"/>
      <c r="E674" s="56"/>
      <c r="F674" s="11"/>
      <c r="G674" s="11"/>
      <c r="H674" s="11"/>
      <c r="L674" s="55"/>
      <c r="M674" s="42"/>
      <c r="N674" s="55"/>
      <c r="O674" s="42"/>
      <c r="Q674" s="55"/>
      <c r="R674" s="55"/>
      <c r="S674" s="5"/>
      <c r="T674" s="55"/>
      <c r="U674" s="55"/>
      <c r="V674" s="55"/>
      <c r="W674" s="55"/>
      <c r="X674" s="55"/>
      <c r="Y674" s="42"/>
      <c r="AD674" s="55"/>
      <c r="AE674" s="56"/>
      <c r="AM674" t="str">
        <f t="shared" si="12"/>
        <v>NTL</v>
      </c>
      <c r="AN674">
        <f t="shared" si="13"/>
        <v>0</v>
      </c>
      <c r="AO674" s="5" t="str">
        <f t="shared" si="14"/>
        <v>Ca sáng</v>
      </c>
    </row>
    <row r="675" spans="2:41">
      <c r="B675" s="57"/>
      <c r="D675" s="11"/>
      <c r="E675" s="56"/>
      <c r="F675" s="11"/>
      <c r="G675" s="11"/>
      <c r="H675" s="11"/>
      <c r="L675" s="55"/>
      <c r="M675" s="42"/>
      <c r="N675" s="55"/>
      <c r="O675" s="42"/>
      <c r="Q675" s="55"/>
      <c r="R675" s="55"/>
      <c r="S675" s="5"/>
      <c r="T675" s="55"/>
      <c r="U675" s="55"/>
      <c r="V675" s="55"/>
      <c r="W675" s="55"/>
      <c r="X675" s="55"/>
      <c r="Y675" s="42"/>
      <c r="AD675" s="55"/>
      <c r="AE675" s="56"/>
      <c r="AL675" s="11"/>
      <c r="AM675" t="str">
        <f t="shared" si="12"/>
        <v>NTL</v>
      </c>
      <c r="AN675">
        <f t="shared" si="13"/>
        <v>0</v>
      </c>
      <c r="AO675" s="5" t="str">
        <f t="shared" si="14"/>
        <v>Ca sáng</v>
      </c>
    </row>
    <row r="676" spans="2:41">
      <c r="B676" s="57"/>
      <c r="D676" s="11"/>
      <c r="E676" s="56"/>
      <c r="F676" s="11"/>
      <c r="G676" s="11"/>
      <c r="H676" s="11"/>
      <c r="L676" s="55"/>
      <c r="M676" s="42"/>
      <c r="N676" s="55"/>
      <c r="O676" s="42"/>
      <c r="Q676" s="55"/>
      <c r="R676" s="55"/>
      <c r="S676" s="5"/>
      <c r="T676" s="55"/>
      <c r="U676" s="55"/>
      <c r="V676" s="55"/>
      <c r="W676" s="55"/>
      <c r="X676" s="55"/>
      <c r="Y676" s="42"/>
      <c r="AD676" s="55"/>
      <c r="AE676" s="56"/>
      <c r="AM676" t="str">
        <f t="shared" si="12"/>
        <v>NTL</v>
      </c>
      <c r="AN676">
        <f t="shared" si="13"/>
        <v>0</v>
      </c>
      <c r="AO676" s="5" t="str">
        <f t="shared" si="14"/>
        <v>Ca sáng</v>
      </c>
    </row>
    <row r="677" spans="2:41">
      <c r="B677" s="57"/>
      <c r="D677" s="11"/>
      <c r="E677" s="56"/>
      <c r="F677" s="11"/>
      <c r="G677" s="11"/>
      <c r="H677" s="11"/>
      <c r="L677" s="55"/>
      <c r="M677" s="42"/>
      <c r="N677" s="55"/>
      <c r="O677" s="42"/>
      <c r="Q677" s="55"/>
      <c r="R677" s="55"/>
      <c r="S677" s="5"/>
      <c r="T677" s="55"/>
      <c r="U677" s="55"/>
      <c r="V677" s="55"/>
      <c r="W677" s="55"/>
      <c r="X677" s="55"/>
      <c r="Y677" s="42"/>
      <c r="Z677" s="42"/>
      <c r="AD677" s="55"/>
      <c r="AE677" s="56"/>
      <c r="AL677" s="11"/>
      <c r="AM677" t="str">
        <f t="shared" si="12"/>
        <v>NTL</v>
      </c>
      <c r="AN677">
        <f t="shared" si="13"/>
        <v>0</v>
      </c>
      <c r="AO677" s="5" t="str">
        <f t="shared" si="14"/>
        <v>Ca sáng</v>
      </c>
    </row>
    <row r="678" spans="2:41">
      <c r="B678" s="57"/>
      <c r="D678" s="11"/>
      <c r="E678" s="56"/>
      <c r="F678" s="11"/>
      <c r="G678" s="11"/>
      <c r="H678" s="11"/>
      <c r="L678" s="55"/>
      <c r="M678" s="42"/>
      <c r="N678" s="55"/>
      <c r="O678" s="42"/>
      <c r="Q678" s="55"/>
      <c r="R678" s="55"/>
      <c r="S678" s="5"/>
      <c r="T678" s="55"/>
      <c r="U678" s="55"/>
      <c r="V678" s="55"/>
      <c r="W678" s="55"/>
      <c r="X678" s="55"/>
      <c r="Z678" s="42"/>
      <c r="AD678" s="55"/>
      <c r="AE678" s="56"/>
      <c r="AL678" s="11"/>
      <c r="AM678" t="str">
        <f t="shared" si="12"/>
        <v>NTL</v>
      </c>
      <c r="AN678">
        <f t="shared" si="13"/>
        <v>0</v>
      </c>
      <c r="AO678" s="5" t="str">
        <f t="shared" si="14"/>
        <v>Ca sáng</v>
      </c>
    </row>
    <row r="679" spans="2:41">
      <c r="B679" s="57"/>
      <c r="D679" s="11"/>
      <c r="E679" s="56"/>
      <c r="F679" s="11"/>
      <c r="G679" s="11"/>
      <c r="H679" s="11"/>
      <c r="L679" s="55"/>
      <c r="M679" s="42"/>
      <c r="N679" s="55"/>
      <c r="O679" s="42"/>
      <c r="Q679" s="55"/>
      <c r="R679" s="55"/>
      <c r="S679" s="5"/>
      <c r="T679" s="55"/>
      <c r="U679" s="55"/>
      <c r="V679" s="55"/>
      <c r="W679" s="55"/>
      <c r="X679" s="55"/>
      <c r="Z679" s="42"/>
      <c r="AD679" s="55"/>
      <c r="AE679" s="56"/>
      <c r="AL679" s="11"/>
      <c r="AM679" t="str">
        <f t="shared" si="12"/>
        <v>NTL</v>
      </c>
      <c r="AN679">
        <f t="shared" si="13"/>
        <v>0</v>
      </c>
      <c r="AO679" s="5" t="str">
        <f t="shared" si="14"/>
        <v>Ca sáng</v>
      </c>
    </row>
    <row r="680" spans="2:41">
      <c r="B680" s="57"/>
      <c r="D680" s="11"/>
      <c r="E680" s="56"/>
      <c r="F680" s="11"/>
      <c r="G680" s="11"/>
      <c r="H680" s="11"/>
      <c r="L680" s="55"/>
      <c r="M680" s="42"/>
      <c r="N680" s="55"/>
      <c r="O680" s="42"/>
      <c r="Q680" s="55"/>
      <c r="R680" s="55"/>
      <c r="S680" s="5"/>
      <c r="T680" s="55"/>
      <c r="U680" s="55"/>
      <c r="V680" s="55"/>
      <c r="W680" s="55"/>
      <c r="X680" s="55"/>
      <c r="Y680" s="42"/>
      <c r="AD680" s="55"/>
      <c r="AE680" s="56"/>
      <c r="AM680" t="str">
        <f t="shared" si="12"/>
        <v>NTL</v>
      </c>
      <c r="AN680">
        <f t="shared" si="13"/>
        <v>0</v>
      </c>
      <c r="AO680" s="5" t="str">
        <f t="shared" si="14"/>
        <v>Ca sáng</v>
      </c>
    </row>
    <row r="681" spans="2:41">
      <c r="B681" s="57"/>
      <c r="D681" s="11"/>
      <c r="E681" s="56"/>
      <c r="F681" s="11"/>
      <c r="G681" s="11"/>
      <c r="H681" s="11"/>
      <c r="L681" s="55"/>
      <c r="M681" s="42"/>
      <c r="N681" s="55"/>
      <c r="O681" s="42"/>
      <c r="Q681" s="55"/>
      <c r="R681" s="55"/>
      <c r="S681" s="5"/>
      <c r="T681" s="55"/>
      <c r="U681" s="55"/>
      <c r="V681" s="55"/>
      <c r="W681" s="55"/>
      <c r="X681" s="55"/>
      <c r="Y681" s="42"/>
      <c r="AD681" s="55"/>
      <c r="AE681" s="56"/>
      <c r="AM681" t="str">
        <f t="shared" si="12"/>
        <v>NTL</v>
      </c>
      <c r="AN681">
        <f t="shared" si="13"/>
        <v>0</v>
      </c>
      <c r="AO681" s="5" t="str">
        <f t="shared" si="14"/>
        <v>Ca sáng</v>
      </c>
    </row>
    <row r="682" spans="2:41">
      <c r="B682" s="57"/>
      <c r="D682" s="11"/>
      <c r="E682" s="56"/>
      <c r="F682" s="11"/>
      <c r="G682" s="11"/>
      <c r="H682" s="11"/>
      <c r="L682" s="55"/>
      <c r="M682" s="42"/>
      <c r="N682" s="55"/>
      <c r="O682" s="42"/>
      <c r="Q682" s="55"/>
      <c r="R682" s="55"/>
      <c r="S682" s="5"/>
      <c r="T682" s="55"/>
      <c r="U682" s="55"/>
      <c r="V682" s="55"/>
      <c r="W682" s="55"/>
      <c r="X682" s="55"/>
      <c r="Y682" s="42"/>
      <c r="AD682" s="55"/>
      <c r="AE682" s="56"/>
      <c r="AM682" t="str">
        <f t="shared" si="12"/>
        <v>NTL</v>
      </c>
      <c r="AN682">
        <f t="shared" si="13"/>
        <v>0</v>
      </c>
      <c r="AO682" s="5" t="str">
        <f t="shared" si="14"/>
        <v>Ca sáng</v>
      </c>
    </row>
    <row r="683" spans="2:41">
      <c r="B683" s="57"/>
      <c r="D683" s="11"/>
      <c r="E683" s="56"/>
      <c r="F683" s="11"/>
      <c r="G683" s="11"/>
      <c r="H683" s="11"/>
      <c r="L683" s="55"/>
      <c r="M683" s="42"/>
      <c r="N683" s="55"/>
      <c r="O683" s="42"/>
      <c r="Q683" s="55"/>
      <c r="R683" s="55"/>
      <c r="S683" s="5"/>
      <c r="T683" s="55"/>
      <c r="U683" s="55"/>
      <c r="V683" s="55"/>
      <c r="W683" s="55"/>
      <c r="X683" s="55"/>
      <c r="Y683" s="42"/>
      <c r="AD683" s="55"/>
      <c r="AE683" s="56"/>
      <c r="AL683" s="11"/>
      <c r="AM683" t="str">
        <f t="shared" si="12"/>
        <v>NTL</v>
      </c>
      <c r="AN683">
        <f t="shared" si="13"/>
        <v>0</v>
      </c>
      <c r="AO683" s="5" t="str">
        <f t="shared" si="14"/>
        <v>Ca sáng</v>
      </c>
    </row>
    <row r="684" spans="2:41">
      <c r="B684" s="57"/>
      <c r="D684" s="11"/>
      <c r="E684" s="56"/>
      <c r="F684" s="11"/>
      <c r="G684" s="11"/>
      <c r="H684" s="11"/>
      <c r="L684" s="55"/>
      <c r="M684" s="42"/>
      <c r="N684" s="55"/>
      <c r="O684" s="42"/>
      <c r="Q684" s="55"/>
      <c r="R684" s="55"/>
      <c r="S684" s="5"/>
      <c r="T684" s="55"/>
      <c r="U684" s="55"/>
      <c r="V684" s="55"/>
      <c r="W684" s="55"/>
      <c r="X684" s="55"/>
      <c r="Y684" s="42"/>
      <c r="AD684" s="55"/>
      <c r="AE684" s="56"/>
      <c r="AL684" s="11"/>
      <c r="AM684" t="str">
        <f t="shared" si="12"/>
        <v>NTL</v>
      </c>
      <c r="AN684">
        <f t="shared" si="13"/>
        <v>0</v>
      </c>
      <c r="AO684" s="5" t="str">
        <f t="shared" si="14"/>
        <v>Ca sáng</v>
      </c>
    </row>
    <row r="685" spans="2:41">
      <c r="B685" s="57"/>
      <c r="D685" s="11"/>
      <c r="E685" s="56"/>
      <c r="F685" s="11"/>
      <c r="G685" s="11"/>
      <c r="H685" s="11"/>
      <c r="L685" s="55"/>
      <c r="M685" s="42"/>
      <c r="N685" s="55"/>
      <c r="O685" s="42"/>
      <c r="Q685" s="55"/>
      <c r="R685" s="55"/>
      <c r="S685" s="5"/>
      <c r="T685" s="55"/>
      <c r="U685" s="55"/>
      <c r="V685" s="55"/>
      <c r="W685" s="55"/>
      <c r="X685" s="55"/>
      <c r="Y685" s="42"/>
      <c r="AD685" s="55"/>
      <c r="AE685" s="56"/>
      <c r="AM685" t="str">
        <f t="shared" si="12"/>
        <v>NTL</v>
      </c>
      <c r="AN685">
        <f t="shared" si="13"/>
        <v>0</v>
      </c>
      <c r="AO685" s="5" t="str">
        <f t="shared" si="14"/>
        <v>Ca sáng</v>
      </c>
    </row>
    <row r="686" spans="2:41">
      <c r="B686" s="57"/>
      <c r="D686" s="11"/>
      <c r="E686" s="56"/>
      <c r="F686" s="11"/>
      <c r="G686" s="11"/>
      <c r="H686" s="11"/>
      <c r="L686" s="55"/>
      <c r="M686" s="42"/>
      <c r="N686" s="55"/>
      <c r="O686" s="42"/>
      <c r="Q686" s="55"/>
      <c r="R686" s="55"/>
      <c r="S686" s="5"/>
      <c r="T686" s="55"/>
      <c r="U686" s="55"/>
      <c r="V686" s="55"/>
      <c r="W686" s="55"/>
      <c r="X686" s="55"/>
      <c r="Y686" s="42"/>
      <c r="AD686" s="55"/>
      <c r="AE686" s="56"/>
      <c r="AL686" s="11"/>
      <c r="AM686" t="str">
        <f t="shared" si="12"/>
        <v>NTL</v>
      </c>
      <c r="AN686">
        <f t="shared" si="13"/>
        <v>0</v>
      </c>
      <c r="AO686" s="5" t="str">
        <f t="shared" si="14"/>
        <v>Ca sáng</v>
      </c>
    </row>
    <row r="687" spans="2:41">
      <c r="B687" s="57"/>
      <c r="D687" s="11"/>
      <c r="E687" s="56"/>
      <c r="F687" s="11"/>
      <c r="G687" s="11"/>
      <c r="H687" s="11"/>
      <c r="L687" s="55"/>
      <c r="M687" s="42"/>
      <c r="N687" s="55"/>
      <c r="O687" s="42"/>
      <c r="Q687" s="55"/>
      <c r="R687" s="55"/>
      <c r="S687" s="5"/>
      <c r="T687" s="55"/>
      <c r="U687" s="55"/>
      <c r="V687" s="55"/>
      <c r="W687" s="55"/>
      <c r="X687" s="55"/>
      <c r="AA687" s="42"/>
      <c r="AD687" s="55"/>
      <c r="AE687" s="56"/>
      <c r="AL687" s="11"/>
      <c r="AM687" t="str">
        <f t="shared" si="12"/>
        <v>NTL</v>
      </c>
      <c r="AN687">
        <f t="shared" si="13"/>
        <v>0</v>
      </c>
      <c r="AO687" s="5" t="str">
        <f t="shared" si="14"/>
        <v>Ca sáng</v>
      </c>
    </row>
    <row r="688" spans="2:41">
      <c r="B688" s="57"/>
      <c r="D688" s="11"/>
      <c r="E688" s="56"/>
      <c r="F688" s="11"/>
      <c r="G688" s="11"/>
      <c r="H688" s="11"/>
      <c r="L688" s="55"/>
      <c r="M688" s="42"/>
      <c r="N688" s="55"/>
      <c r="O688" s="42"/>
      <c r="Q688" s="55"/>
      <c r="R688" s="55"/>
      <c r="S688" s="5"/>
      <c r="T688" s="55"/>
      <c r="U688" s="55"/>
      <c r="V688" s="55"/>
      <c r="W688" s="55"/>
      <c r="X688" s="55"/>
      <c r="Y688" s="42"/>
      <c r="AD688" s="55"/>
      <c r="AE688" s="56"/>
      <c r="AM688" t="str">
        <f t="shared" si="12"/>
        <v>NTL</v>
      </c>
      <c r="AN688">
        <f t="shared" si="13"/>
        <v>0</v>
      </c>
      <c r="AO688" s="5" t="str">
        <f t="shared" si="14"/>
        <v>Ca sáng</v>
      </c>
    </row>
    <row r="689" spans="2:41">
      <c r="B689" s="57"/>
      <c r="D689" s="11"/>
      <c r="E689" s="56"/>
      <c r="F689" s="11"/>
      <c r="G689" s="11"/>
      <c r="H689" s="11"/>
      <c r="L689" s="55"/>
      <c r="M689" s="42"/>
      <c r="N689" s="55"/>
      <c r="O689" s="42"/>
      <c r="Q689" s="55"/>
      <c r="R689" s="55"/>
      <c r="S689" s="5"/>
      <c r="T689" s="55"/>
      <c r="U689" s="55"/>
      <c r="V689" s="55"/>
      <c r="W689" s="55"/>
      <c r="X689" s="55"/>
      <c r="Y689" s="42"/>
      <c r="AD689" s="55"/>
      <c r="AE689" s="56"/>
      <c r="AM689" t="str">
        <f t="shared" si="12"/>
        <v>NTL</v>
      </c>
      <c r="AN689">
        <f t="shared" si="13"/>
        <v>0</v>
      </c>
      <c r="AO689" s="5" t="str">
        <f t="shared" si="14"/>
        <v>Ca sáng</v>
      </c>
    </row>
    <row r="690" spans="2:41">
      <c r="B690" s="57"/>
      <c r="D690" s="11"/>
      <c r="E690" s="56"/>
      <c r="F690" s="11"/>
      <c r="G690" s="11"/>
      <c r="H690" s="11"/>
      <c r="L690" s="55"/>
      <c r="M690" s="42"/>
      <c r="N690" s="55"/>
      <c r="O690" s="42"/>
      <c r="Q690" s="55"/>
      <c r="R690" s="55"/>
      <c r="S690" s="5"/>
      <c r="T690" s="55"/>
      <c r="U690" s="55"/>
      <c r="V690" s="55"/>
      <c r="W690" s="55"/>
      <c r="X690" s="55"/>
      <c r="Y690" s="42"/>
      <c r="AD690" s="55"/>
      <c r="AE690" s="56"/>
      <c r="AL690" s="11"/>
      <c r="AM690" t="str">
        <f t="shared" si="12"/>
        <v>NTL</v>
      </c>
      <c r="AN690">
        <f t="shared" si="13"/>
        <v>0</v>
      </c>
      <c r="AO690" s="5" t="str">
        <f t="shared" si="14"/>
        <v>Ca sáng</v>
      </c>
    </row>
    <row r="691" spans="2:41">
      <c r="B691" s="57"/>
      <c r="D691" s="11"/>
      <c r="E691" s="56"/>
      <c r="F691" s="11"/>
      <c r="G691" s="11"/>
      <c r="H691" s="11"/>
      <c r="L691" s="55"/>
      <c r="M691" s="42"/>
      <c r="N691" s="55"/>
      <c r="O691" s="42"/>
      <c r="Q691" s="55"/>
      <c r="R691" s="55"/>
      <c r="S691" s="5"/>
      <c r="T691" s="55"/>
      <c r="U691" s="55"/>
      <c r="V691" s="55"/>
      <c r="W691" s="55"/>
      <c r="X691" s="55"/>
      <c r="Y691" s="42"/>
      <c r="AD691" s="55"/>
      <c r="AE691" s="56"/>
      <c r="AL691" s="11"/>
      <c r="AM691" t="str">
        <f t="shared" si="12"/>
        <v>NTL</v>
      </c>
      <c r="AN691">
        <f t="shared" si="13"/>
        <v>0</v>
      </c>
      <c r="AO691" s="5" t="str">
        <f t="shared" si="14"/>
        <v>Ca sáng</v>
      </c>
    </row>
    <row r="692" spans="2:41">
      <c r="B692" s="57"/>
      <c r="D692" s="11"/>
      <c r="E692" s="56"/>
      <c r="F692" s="11"/>
      <c r="G692" s="11"/>
      <c r="H692" s="11"/>
      <c r="L692" s="55"/>
      <c r="M692" s="42"/>
      <c r="N692" s="55"/>
      <c r="O692" s="42"/>
      <c r="Q692" s="55"/>
      <c r="R692" s="55"/>
      <c r="S692" s="5"/>
      <c r="T692" s="55"/>
      <c r="U692" s="55"/>
      <c r="V692" s="55"/>
      <c r="W692" s="55"/>
      <c r="X692" s="55"/>
      <c r="Y692" s="42"/>
      <c r="AD692" s="55"/>
      <c r="AE692" s="56"/>
      <c r="AL692" s="11"/>
      <c r="AM692" t="str">
        <f t="shared" si="12"/>
        <v>NTL</v>
      </c>
      <c r="AN692">
        <f t="shared" si="13"/>
        <v>0</v>
      </c>
      <c r="AO692" s="5" t="str">
        <f t="shared" si="14"/>
        <v>Ca sáng</v>
      </c>
    </row>
    <row r="693" spans="2:41">
      <c r="B693" s="57"/>
      <c r="D693" s="11"/>
      <c r="E693" s="56"/>
      <c r="F693" s="11"/>
      <c r="G693" s="11"/>
      <c r="H693" s="11"/>
      <c r="L693" s="55"/>
      <c r="M693" s="42"/>
      <c r="N693" s="55"/>
      <c r="O693" s="42"/>
      <c r="Q693" s="55"/>
      <c r="R693" s="55"/>
      <c r="S693" s="5"/>
      <c r="T693" s="55"/>
      <c r="U693" s="55"/>
      <c r="V693" s="55"/>
      <c r="W693" s="55"/>
      <c r="X693" s="55"/>
      <c r="Y693" s="42"/>
      <c r="AD693" s="55"/>
      <c r="AE693" s="56"/>
      <c r="AM693" t="str">
        <f t="shared" si="12"/>
        <v>NTL</v>
      </c>
      <c r="AN693">
        <f t="shared" si="13"/>
        <v>0</v>
      </c>
      <c r="AO693" s="5" t="str">
        <f t="shared" si="14"/>
        <v>Ca sáng</v>
      </c>
    </row>
    <row r="694" spans="2:41">
      <c r="B694" s="57"/>
      <c r="D694" s="11"/>
      <c r="E694" s="56"/>
      <c r="F694" s="11"/>
      <c r="G694" s="11"/>
      <c r="H694" s="11"/>
      <c r="L694" s="55"/>
      <c r="M694" s="42"/>
      <c r="N694" s="55"/>
      <c r="O694" s="42"/>
      <c r="Q694" s="55"/>
      <c r="R694" s="55"/>
      <c r="S694" s="5"/>
      <c r="T694" s="55"/>
      <c r="U694" s="55"/>
      <c r="V694" s="55"/>
      <c r="W694" s="55"/>
      <c r="X694" s="55"/>
      <c r="Y694" s="42"/>
      <c r="AD694" s="55"/>
      <c r="AE694" s="56"/>
      <c r="AL694" s="11"/>
      <c r="AM694" t="str">
        <f t="shared" si="12"/>
        <v>NTL</v>
      </c>
      <c r="AN694">
        <f t="shared" si="13"/>
        <v>0</v>
      </c>
      <c r="AO694" s="5" t="str">
        <f t="shared" si="14"/>
        <v>Ca sáng</v>
      </c>
    </row>
    <row r="695" spans="2:41">
      <c r="B695" s="57"/>
      <c r="D695" s="11"/>
      <c r="E695" s="56"/>
      <c r="F695" s="11"/>
      <c r="G695" s="11"/>
      <c r="H695" s="11"/>
      <c r="L695" s="55"/>
      <c r="M695" s="42"/>
      <c r="N695" s="55"/>
      <c r="O695" s="42"/>
      <c r="Q695" s="55"/>
      <c r="R695" s="55"/>
      <c r="S695" s="5"/>
      <c r="T695" s="55"/>
      <c r="U695" s="55"/>
      <c r="V695" s="55"/>
      <c r="W695" s="55"/>
      <c r="X695" s="55"/>
      <c r="Y695" s="42"/>
      <c r="AD695" s="55"/>
      <c r="AE695" s="56"/>
      <c r="AM695" t="str">
        <f t="shared" si="12"/>
        <v>NTL</v>
      </c>
      <c r="AN695">
        <f t="shared" si="13"/>
        <v>0</v>
      </c>
      <c r="AO695" s="5" t="str">
        <f t="shared" si="14"/>
        <v>Ca sáng</v>
      </c>
    </row>
    <row r="696" spans="2:41">
      <c r="B696" s="57"/>
      <c r="D696" s="11"/>
      <c r="E696" s="56"/>
      <c r="F696" s="11"/>
      <c r="G696" s="11"/>
      <c r="H696" s="11"/>
      <c r="I696" s="11"/>
      <c r="L696" s="55"/>
      <c r="M696" s="42"/>
      <c r="N696" s="55"/>
      <c r="O696" s="42"/>
      <c r="Q696" s="55"/>
      <c r="R696" s="55"/>
      <c r="S696" s="5"/>
      <c r="T696" s="55"/>
      <c r="U696" s="55"/>
      <c r="V696" s="55"/>
      <c r="W696" s="55"/>
      <c r="X696" s="55"/>
      <c r="Y696" s="42"/>
      <c r="AD696" s="55"/>
      <c r="AE696" s="56"/>
      <c r="AM696" t="str">
        <f t="shared" si="12"/>
        <v>NTL</v>
      </c>
      <c r="AN696">
        <f t="shared" si="13"/>
        <v>0</v>
      </c>
      <c r="AO696" s="5" t="str">
        <f t="shared" si="14"/>
        <v>Ca sáng</v>
      </c>
    </row>
    <row r="697" spans="2:41">
      <c r="B697" s="57"/>
      <c r="D697" s="11"/>
      <c r="E697" s="56"/>
      <c r="F697" s="11"/>
      <c r="G697" s="11"/>
      <c r="H697" s="11"/>
      <c r="L697" s="55"/>
      <c r="M697" s="42"/>
      <c r="N697" s="55"/>
      <c r="O697" s="42"/>
      <c r="Q697" s="55"/>
      <c r="R697" s="55"/>
      <c r="S697" s="5"/>
      <c r="T697" s="55"/>
      <c r="U697" s="55"/>
      <c r="V697" s="55"/>
      <c r="W697" s="55"/>
      <c r="X697" s="55"/>
      <c r="Y697" s="42"/>
      <c r="AD697" s="55"/>
      <c r="AE697" s="56"/>
      <c r="AL697" s="11"/>
      <c r="AM697" t="str">
        <f t="shared" si="12"/>
        <v>NTL</v>
      </c>
      <c r="AN697">
        <f t="shared" si="13"/>
        <v>0</v>
      </c>
      <c r="AO697" s="5" t="str">
        <f t="shared" si="14"/>
        <v>Ca sáng</v>
      </c>
    </row>
    <row r="698" spans="2:41">
      <c r="B698" s="57"/>
      <c r="D698" s="11"/>
      <c r="E698" s="56"/>
      <c r="F698" s="11"/>
      <c r="G698" s="11"/>
      <c r="H698" s="11"/>
      <c r="L698" s="55"/>
      <c r="M698" s="42"/>
      <c r="N698" s="55"/>
      <c r="O698" s="42"/>
      <c r="Q698" s="55"/>
      <c r="R698" s="55"/>
      <c r="S698" s="5"/>
      <c r="T698" s="55"/>
      <c r="U698" s="55"/>
      <c r="V698" s="55"/>
      <c r="W698" s="55"/>
      <c r="X698" s="55"/>
      <c r="Y698" s="42"/>
      <c r="AD698" s="55"/>
      <c r="AE698" s="56"/>
      <c r="AL698" s="11"/>
      <c r="AM698" t="str">
        <f t="shared" si="12"/>
        <v>NTL</v>
      </c>
      <c r="AN698">
        <f t="shared" si="13"/>
        <v>0</v>
      </c>
      <c r="AO698" s="5" t="str">
        <f t="shared" si="14"/>
        <v>Ca sáng</v>
      </c>
    </row>
    <row r="699" spans="2:41">
      <c r="B699" s="57"/>
      <c r="D699" s="11"/>
      <c r="E699" s="56"/>
      <c r="F699" s="11"/>
      <c r="G699" s="11"/>
      <c r="H699" s="11"/>
      <c r="L699" s="55"/>
      <c r="M699" s="42"/>
      <c r="N699" s="55"/>
      <c r="O699" s="42"/>
      <c r="Q699" s="55"/>
      <c r="R699" s="55"/>
      <c r="S699" s="5"/>
      <c r="T699" s="55"/>
      <c r="U699" s="55"/>
      <c r="V699" s="55"/>
      <c r="W699" s="55"/>
      <c r="X699" s="55"/>
      <c r="Y699" s="42"/>
      <c r="AD699" s="55"/>
      <c r="AE699" s="56"/>
      <c r="AL699" s="11"/>
      <c r="AM699" t="str">
        <f t="shared" si="12"/>
        <v>NTL</v>
      </c>
      <c r="AN699">
        <f t="shared" si="13"/>
        <v>0</v>
      </c>
      <c r="AO699" s="5" t="str">
        <f t="shared" si="14"/>
        <v>Ca sáng</v>
      </c>
    </row>
    <row r="700" spans="2:41">
      <c r="B700" s="57"/>
      <c r="D700" s="11"/>
      <c r="E700" s="56"/>
      <c r="F700" s="11"/>
      <c r="G700" s="11"/>
      <c r="H700" s="11"/>
      <c r="L700" s="55"/>
      <c r="M700" s="42"/>
      <c r="N700" s="55"/>
      <c r="O700" s="42"/>
      <c r="Q700" s="55"/>
      <c r="R700" s="55"/>
      <c r="S700" s="5"/>
      <c r="T700" s="55"/>
      <c r="U700" s="55"/>
      <c r="V700" s="55"/>
      <c r="W700" s="55"/>
      <c r="X700" s="55"/>
      <c r="AD700" s="55"/>
      <c r="AE700" s="56"/>
      <c r="AH700" s="11"/>
      <c r="AL700" s="11"/>
      <c r="AM700" t="str">
        <f t="shared" si="12"/>
        <v>NTL</v>
      </c>
      <c r="AN700">
        <f t="shared" si="13"/>
        <v>0</v>
      </c>
      <c r="AO700" s="5" t="str">
        <f t="shared" si="14"/>
        <v>Ca sáng</v>
      </c>
    </row>
    <row r="701" spans="2:41">
      <c r="B701" s="57"/>
      <c r="D701" s="11"/>
      <c r="E701" s="56"/>
      <c r="F701" s="11"/>
      <c r="G701" s="11"/>
      <c r="H701" s="11"/>
      <c r="L701" s="55"/>
      <c r="M701" s="42"/>
      <c r="N701" s="55"/>
      <c r="O701" s="42"/>
      <c r="Q701" s="55"/>
      <c r="R701" s="55"/>
      <c r="S701" s="5"/>
      <c r="T701" s="55"/>
      <c r="U701" s="55"/>
      <c r="V701" s="55"/>
      <c r="W701" s="55"/>
      <c r="X701" s="55"/>
      <c r="Y701" s="42"/>
      <c r="AD701" s="55"/>
      <c r="AE701" s="56"/>
      <c r="AL701" s="11"/>
      <c r="AM701" t="str">
        <f t="shared" si="12"/>
        <v>NTL</v>
      </c>
      <c r="AN701">
        <f t="shared" si="13"/>
        <v>0</v>
      </c>
      <c r="AO701" s="5" t="str">
        <f t="shared" si="14"/>
        <v>Ca sáng</v>
      </c>
    </row>
    <row r="702" spans="2:41">
      <c r="B702" s="57"/>
      <c r="D702" s="11"/>
      <c r="E702" s="56"/>
      <c r="F702" s="11"/>
      <c r="G702" s="11"/>
      <c r="H702" s="11"/>
      <c r="L702" s="55"/>
      <c r="M702" s="42"/>
      <c r="N702" s="55"/>
      <c r="O702" s="42"/>
      <c r="Q702" s="55"/>
      <c r="R702" s="55"/>
      <c r="S702" s="5"/>
      <c r="T702" s="55"/>
      <c r="U702" s="55"/>
      <c r="V702" s="55"/>
      <c r="W702" s="55"/>
      <c r="X702" s="55"/>
      <c r="Y702" s="42"/>
      <c r="AD702" s="55"/>
      <c r="AE702" s="56"/>
      <c r="AL702" s="11"/>
      <c r="AM702" t="str">
        <f t="shared" si="12"/>
        <v>NTL</v>
      </c>
      <c r="AN702">
        <f t="shared" si="13"/>
        <v>0</v>
      </c>
      <c r="AO702" s="5" t="str">
        <f t="shared" si="14"/>
        <v>Ca sáng</v>
      </c>
    </row>
    <row r="703" spans="2:41">
      <c r="B703" s="57"/>
      <c r="D703" s="11"/>
      <c r="E703" s="56"/>
      <c r="F703" s="11"/>
      <c r="G703" s="11"/>
      <c r="H703" s="11"/>
      <c r="L703" s="55"/>
      <c r="M703" s="42"/>
      <c r="N703" s="55"/>
      <c r="O703" s="42"/>
      <c r="Q703" s="55"/>
      <c r="R703" s="55"/>
      <c r="S703" s="5"/>
      <c r="T703" s="55"/>
      <c r="U703" s="55"/>
      <c r="V703" s="55"/>
      <c r="W703" s="55"/>
      <c r="X703" s="55"/>
      <c r="Y703" s="42"/>
      <c r="AD703" s="55"/>
      <c r="AE703" s="56"/>
      <c r="AM703" t="str">
        <f t="shared" si="12"/>
        <v>NTL</v>
      </c>
      <c r="AN703">
        <f t="shared" si="13"/>
        <v>0</v>
      </c>
      <c r="AO703" s="5" t="str">
        <f t="shared" si="14"/>
        <v>Ca sáng</v>
      </c>
    </row>
    <row r="704" spans="2:41">
      <c r="B704" s="57"/>
      <c r="D704" s="11"/>
      <c r="E704" s="56"/>
      <c r="F704" s="11"/>
      <c r="G704" s="11"/>
      <c r="H704" s="11"/>
      <c r="L704" s="55"/>
      <c r="M704" s="42"/>
      <c r="N704" s="55"/>
      <c r="O704" s="42"/>
      <c r="Q704" s="55"/>
      <c r="R704" s="55"/>
      <c r="S704" s="5"/>
      <c r="T704" s="55"/>
      <c r="U704" s="55"/>
      <c r="V704" s="55"/>
      <c r="W704" s="55"/>
      <c r="X704" s="55"/>
      <c r="Y704" s="42"/>
      <c r="AA704" s="42"/>
      <c r="AD704" s="55"/>
      <c r="AE704" s="56"/>
      <c r="AL704" s="11"/>
      <c r="AM704" t="str">
        <f t="shared" si="12"/>
        <v>NTL</v>
      </c>
      <c r="AN704">
        <f t="shared" si="13"/>
        <v>0</v>
      </c>
      <c r="AO704" s="5" t="str">
        <f t="shared" si="14"/>
        <v>Ca sáng</v>
      </c>
    </row>
    <row r="705" spans="2:41">
      <c r="B705" s="57"/>
      <c r="D705" s="11"/>
      <c r="E705" s="56"/>
      <c r="F705" s="11"/>
      <c r="G705" s="11"/>
      <c r="H705" s="11"/>
      <c r="L705" s="55"/>
      <c r="M705" s="42"/>
      <c r="N705" s="55"/>
      <c r="O705" s="42"/>
      <c r="Q705" s="55"/>
      <c r="R705" s="55"/>
      <c r="S705" s="5"/>
      <c r="T705" s="55"/>
      <c r="U705" s="55"/>
      <c r="V705" s="55"/>
      <c r="W705" s="55"/>
      <c r="X705" s="55"/>
      <c r="Y705" s="42"/>
      <c r="AD705" s="55"/>
      <c r="AE705" s="56"/>
      <c r="AL705" s="11"/>
      <c r="AM705" t="str">
        <f t="shared" si="12"/>
        <v>NTL</v>
      </c>
      <c r="AN705">
        <f t="shared" si="13"/>
        <v>0</v>
      </c>
      <c r="AO705" s="5" t="str">
        <f t="shared" si="14"/>
        <v>Ca sáng</v>
      </c>
    </row>
    <row r="706" spans="2:41">
      <c r="B706" s="57"/>
      <c r="D706" s="11"/>
      <c r="E706" s="56"/>
      <c r="F706" s="11"/>
      <c r="G706" s="11"/>
      <c r="H706" s="11"/>
      <c r="L706" s="55"/>
      <c r="M706" s="42"/>
      <c r="N706" s="55"/>
      <c r="O706" s="42"/>
      <c r="Q706" s="55"/>
      <c r="R706" s="55"/>
      <c r="S706" s="5"/>
      <c r="T706" s="55"/>
      <c r="U706" s="55"/>
      <c r="V706" s="55"/>
      <c r="W706" s="55"/>
      <c r="X706" s="55"/>
      <c r="Y706" s="42"/>
      <c r="AD706" s="55"/>
      <c r="AE706" s="56"/>
      <c r="AL706" s="11"/>
      <c r="AM706" t="str">
        <f t="shared" si="12"/>
        <v>NTL</v>
      </c>
      <c r="AN706">
        <f t="shared" si="13"/>
        <v>0</v>
      </c>
      <c r="AO706" s="5" t="str">
        <f t="shared" si="14"/>
        <v>Ca sáng</v>
      </c>
    </row>
    <row r="707" spans="2:41">
      <c r="B707" s="57"/>
      <c r="D707" s="11"/>
      <c r="E707" s="56"/>
      <c r="F707" s="11"/>
      <c r="G707" s="11"/>
      <c r="H707" s="11"/>
      <c r="L707" s="55"/>
      <c r="M707" s="42"/>
      <c r="N707" s="55"/>
      <c r="O707" s="42"/>
      <c r="Q707" s="55"/>
      <c r="R707" s="55"/>
      <c r="S707" s="5"/>
      <c r="T707" s="55"/>
      <c r="U707" s="55"/>
      <c r="V707" s="55"/>
      <c r="W707" s="55"/>
      <c r="X707" s="55"/>
      <c r="Y707" s="42"/>
      <c r="AD707" s="55"/>
      <c r="AE707" s="56"/>
      <c r="AL707" s="11"/>
      <c r="AM707" t="str">
        <f t="shared" ref="AM707:AM770" si="15">IF(LEFT(F983,3)="XBL","XBL","NTL")</f>
        <v>NTL</v>
      </c>
      <c r="AN707">
        <f t="shared" ref="AN707:AN770" si="16">IF(AM707="NTL",O983*-1,O983)</f>
        <v>0</v>
      </c>
      <c r="AO707" s="5" t="str">
        <f t="shared" ref="AO707:AO770" si="17">IF(TIME(HOUR(AE986),MINUTE(AE986),SECOND(AE986))&gt;$T$6,"Ca chiều","Ca sáng")</f>
        <v>Ca sáng</v>
      </c>
    </row>
    <row r="708" spans="2:41">
      <c r="B708" s="57"/>
      <c r="D708" s="11"/>
      <c r="E708" s="56"/>
      <c r="F708" s="11"/>
      <c r="G708" s="11"/>
      <c r="H708" s="11"/>
      <c r="L708" s="55"/>
      <c r="M708" s="42"/>
      <c r="N708" s="55"/>
      <c r="O708" s="42"/>
      <c r="Q708" s="55"/>
      <c r="R708" s="55"/>
      <c r="S708" s="5"/>
      <c r="T708" s="55"/>
      <c r="U708" s="55"/>
      <c r="V708" s="55"/>
      <c r="W708" s="55"/>
      <c r="X708" s="55"/>
      <c r="Y708" s="42"/>
      <c r="AD708" s="55"/>
      <c r="AE708" s="56"/>
      <c r="AL708" s="11"/>
      <c r="AM708" t="str">
        <f t="shared" si="15"/>
        <v>NTL</v>
      </c>
      <c r="AN708">
        <f t="shared" si="16"/>
        <v>0</v>
      </c>
      <c r="AO708" s="5" t="str">
        <f t="shared" si="17"/>
        <v>Ca sáng</v>
      </c>
    </row>
    <row r="709" spans="2:41">
      <c r="B709" s="57"/>
      <c r="D709" s="11"/>
      <c r="E709" s="56"/>
      <c r="F709" s="11"/>
      <c r="G709" s="11"/>
      <c r="H709" s="11"/>
      <c r="L709" s="55"/>
      <c r="M709" s="42"/>
      <c r="N709" s="55"/>
      <c r="O709" s="42"/>
      <c r="Q709" s="55"/>
      <c r="R709" s="55"/>
      <c r="S709" s="5"/>
      <c r="T709" s="55"/>
      <c r="U709" s="55"/>
      <c r="V709" s="55"/>
      <c r="W709" s="55"/>
      <c r="X709" s="55"/>
      <c r="Y709" s="42"/>
      <c r="AD709" s="55"/>
      <c r="AE709" s="56"/>
      <c r="AL709" s="11"/>
      <c r="AM709" t="str">
        <f t="shared" si="15"/>
        <v>NTL</v>
      </c>
      <c r="AN709">
        <f t="shared" si="16"/>
        <v>0</v>
      </c>
      <c r="AO709" s="5" t="str">
        <f t="shared" si="17"/>
        <v>Ca sáng</v>
      </c>
    </row>
    <row r="710" spans="2:41">
      <c r="B710" s="57"/>
      <c r="D710" s="11"/>
      <c r="E710" s="56"/>
      <c r="F710" s="11"/>
      <c r="G710" s="11"/>
      <c r="H710" s="11"/>
      <c r="L710" s="55"/>
      <c r="M710" s="42"/>
      <c r="N710" s="55"/>
      <c r="O710" s="42"/>
      <c r="Q710" s="55"/>
      <c r="R710" s="55"/>
      <c r="S710" s="5"/>
      <c r="T710" s="55"/>
      <c r="U710" s="55"/>
      <c r="V710" s="55"/>
      <c r="W710" s="55"/>
      <c r="X710" s="55"/>
      <c r="Y710" s="42"/>
      <c r="AD710" s="55"/>
      <c r="AE710" s="56"/>
      <c r="AM710" t="str">
        <f t="shared" si="15"/>
        <v>NTL</v>
      </c>
      <c r="AN710">
        <f t="shared" si="16"/>
        <v>0</v>
      </c>
      <c r="AO710" s="5" t="str">
        <f t="shared" si="17"/>
        <v>Ca sáng</v>
      </c>
    </row>
    <row r="711" spans="2:41">
      <c r="B711" s="57"/>
      <c r="D711" s="11"/>
      <c r="E711" s="56"/>
      <c r="F711" s="11"/>
      <c r="G711" s="11"/>
      <c r="H711" s="11"/>
      <c r="L711" s="55"/>
      <c r="M711" s="42"/>
      <c r="N711" s="55"/>
      <c r="O711" s="42"/>
      <c r="Q711" s="55"/>
      <c r="R711" s="55"/>
      <c r="S711" s="5"/>
      <c r="T711" s="55"/>
      <c r="U711" s="55"/>
      <c r="V711" s="55"/>
      <c r="W711" s="55"/>
      <c r="X711" s="55"/>
      <c r="AA711" s="42"/>
      <c r="AD711" s="55"/>
      <c r="AE711" s="56"/>
      <c r="AL711" s="11"/>
      <c r="AM711" t="str">
        <f t="shared" si="15"/>
        <v>NTL</v>
      </c>
      <c r="AN711">
        <f t="shared" si="16"/>
        <v>0</v>
      </c>
      <c r="AO711" s="5" t="str">
        <f t="shared" si="17"/>
        <v>Ca sáng</v>
      </c>
    </row>
    <row r="712" spans="2:41">
      <c r="B712" s="57"/>
      <c r="D712" s="11"/>
      <c r="E712" s="56"/>
      <c r="F712" s="11"/>
      <c r="G712" s="11"/>
      <c r="H712" s="11"/>
      <c r="L712" s="55"/>
      <c r="M712" s="42"/>
      <c r="N712" s="55"/>
      <c r="O712" s="42"/>
      <c r="Q712" s="55"/>
      <c r="R712" s="55"/>
      <c r="S712" s="5"/>
      <c r="T712" s="55"/>
      <c r="U712" s="55"/>
      <c r="V712" s="55"/>
      <c r="W712" s="55"/>
      <c r="X712" s="55"/>
      <c r="Y712" s="42"/>
      <c r="AD712" s="55"/>
      <c r="AE712" s="56"/>
      <c r="AM712" t="str">
        <f t="shared" si="15"/>
        <v>NTL</v>
      </c>
      <c r="AN712">
        <f t="shared" si="16"/>
        <v>0</v>
      </c>
      <c r="AO712" s="5" t="str">
        <f t="shared" si="17"/>
        <v>Ca sáng</v>
      </c>
    </row>
    <row r="713" spans="2:41">
      <c r="B713" s="57"/>
      <c r="D713" s="11"/>
      <c r="E713" s="56"/>
      <c r="F713" s="11"/>
      <c r="G713" s="11"/>
      <c r="H713" s="11"/>
      <c r="L713" s="55"/>
      <c r="M713" s="42"/>
      <c r="N713" s="55"/>
      <c r="O713" s="42"/>
      <c r="Q713" s="55"/>
      <c r="R713" s="55"/>
      <c r="S713" s="5"/>
      <c r="T713" s="55"/>
      <c r="U713" s="55"/>
      <c r="V713" s="55"/>
      <c r="W713" s="55"/>
      <c r="X713" s="55"/>
      <c r="Y713" s="42"/>
      <c r="AD713" s="55"/>
      <c r="AE713" s="56"/>
      <c r="AM713" t="str">
        <f t="shared" si="15"/>
        <v>NTL</v>
      </c>
      <c r="AN713">
        <f t="shared" si="16"/>
        <v>0</v>
      </c>
      <c r="AO713" s="5" t="str">
        <f t="shared" si="17"/>
        <v>Ca sáng</v>
      </c>
    </row>
    <row r="714" spans="2:41">
      <c r="B714" s="57"/>
      <c r="D714" s="11"/>
      <c r="E714" s="56"/>
      <c r="F714" s="11"/>
      <c r="G714" s="11"/>
      <c r="H714" s="11"/>
      <c r="L714" s="55"/>
      <c r="M714" s="42"/>
      <c r="N714" s="55"/>
      <c r="O714" s="42"/>
      <c r="Q714" s="55"/>
      <c r="R714" s="55"/>
      <c r="S714" s="5"/>
      <c r="T714" s="55"/>
      <c r="U714" s="55"/>
      <c r="V714" s="55"/>
      <c r="W714" s="55"/>
      <c r="X714" s="55"/>
      <c r="Y714" s="42"/>
      <c r="AD714" s="55"/>
      <c r="AE714" s="56"/>
      <c r="AM714" t="str">
        <f t="shared" si="15"/>
        <v>NTL</v>
      </c>
      <c r="AN714">
        <f t="shared" si="16"/>
        <v>0</v>
      </c>
      <c r="AO714" s="5" t="str">
        <f t="shared" si="17"/>
        <v>Ca sáng</v>
      </c>
    </row>
    <row r="715" spans="2:41">
      <c r="B715" s="57"/>
      <c r="D715" s="11"/>
      <c r="E715" s="56"/>
      <c r="F715" s="11"/>
      <c r="G715" s="11"/>
      <c r="H715" s="11"/>
      <c r="L715" s="55"/>
      <c r="M715" s="42"/>
      <c r="N715" s="55"/>
      <c r="O715" s="42"/>
      <c r="Q715" s="55"/>
      <c r="R715" s="55"/>
      <c r="S715" s="5"/>
      <c r="T715" s="55"/>
      <c r="U715" s="55"/>
      <c r="V715" s="55"/>
      <c r="W715" s="55"/>
      <c r="X715" s="55"/>
      <c r="Y715" s="42"/>
      <c r="AD715" s="55"/>
      <c r="AE715" s="56"/>
      <c r="AM715" t="str">
        <f t="shared" si="15"/>
        <v>NTL</v>
      </c>
      <c r="AN715">
        <f t="shared" si="16"/>
        <v>0</v>
      </c>
      <c r="AO715" s="5" t="str">
        <f t="shared" si="17"/>
        <v>Ca sáng</v>
      </c>
    </row>
    <row r="716" spans="2:41">
      <c r="B716" s="57"/>
      <c r="D716" s="11"/>
      <c r="E716" s="56"/>
      <c r="F716" s="11"/>
      <c r="G716" s="11"/>
      <c r="H716" s="11"/>
      <c r="L716" s="55"/>
      <c r="M716" s="42"/>
      <c r="N716" s="55"/>
      <c r="O716" s="42"/>
      <c r="Q716" s="55"/>
      <c r="R716" s="55"/>
      <c r="S716" s="5"/>
      <c r="T716" s="55"/>
      <c r="U716" s="55"/>
      <c r="V716" s="55"/>
      <c r="W716" s="55"/>
      <c r="X716" s="55"/>
      <c r="Y716" s="42"/>
      <c r="AD716" s="55"/>
      <c r="AE716" s="56"/>
      <c r="AL716" s="11"/>
      <c r="AM716" t="str">
        <f t="shared" si="15"/>
        <v>NTL</v>
      </c>
      <c r="AN716">
        <f t="shared" si="16"/>
        <v>0</v>
      </c>
      <c r="AO716" s="5" t="str">
        <f t="shared" si="17"/>
        <v>Ca sáng</v>
      </c>
    </row>
    <row r="717" spans="2:41">
      <c r="B717" s="57"/>
      <c r="D717" s="11"/>
      <c r="E717" s="56"/>
      <c r="F717" s="11"/>
      <c r="G717" s="11"/>
      <c r="H717" s="11"/>
      <c r="L717" s="55"/>
      <c r="M717" s="42"/>
      <c r="N717" s="55"/>
      <c r="O717" s="42"/>
      <c r="Q717" s="55"/>
      <c r="R717" s="55"/>
      <c r="S717" s="5"/>
      <c r="T717" s="55"/>
      <c r="U717" s="55"/>
      <c r="V717" s="55"/>
      <c r="W717" s="55"/>
      <c r="X717" s="55"/>
      <c r="Y717" s="42"/>
      <c r="AD717" s="55"/>
      <c r="AE717" s="56"/>
      <c r="AL717" s="11"/>
      <c r="AM717" t="str">
        <f t="shared" si="15"/>
        <v>NTL</v>
      </c>
      <c r="AN717">
        <f t="shared" si="16"/>
        <v>0</v>
      </c>
      <c r="AO717" s="5" t="str">
        <f t="shared" si="17"/>
        <v>Ca sáng</v>
      </c>
    </row>
    <row r="718" spans="2:41">
      <c r="B718" s="57"/>
      <c r="D718" s="11"/>
      <c r="E718" s="56"/>
      <c r="F718" s="11"/>
      <c r="G718" s="11"/>
      <c r="H718" s="11"/>
      <c r="L718" s="55"/>
      <c r="M718" s="42"/>
      <c r="N718" s="55"/>
      <c r="O718" s="42"/>
      <c r="Q718" s="55"/>
      <c r="R718" s="55"/>
      <c r="S718" s="5"/>
      <c r="T718" s="55"/>
      <c r="U718" s="55"/>
      <c r="V718" s="55"/>
      <c r="W718" s="55"/>
      <c r="X718" s="55"/>
      <c r="Y718" s="42"/>
      <c r="AD718" s="55"/>
      <c r="AE718" s="56"/>
      <c r="AM718" t="str">
        <f t="shared" si="15"/>
        <v>NTL</v>
      </c>
      <c r="AN718">
        <f t="shared" si="16"/>
        <v>0</v>
      </c>
      <c r="AO718" s="5" t="str">
        <f t="shared" si="17"/>
        <v>Ca sáng</v>
      </c>
    </row>
    <row r="719" spans="2:41">
      <c r="B719" s="57"/>
      <c r="D719" s="11"/>
      <c r="E719" s="56"/>
      <c r="F719" s="11"/>
      <c r="G719" s="11"/>
      <c r="H719" s="11"/>
      <c r="L719" s="55"/>
      <c r="M719" s="42"/>
      <c r="N719" s="55"/>
      <c r="O719" s="42"/>
      <c r="Q719" s="55"/>
      <c r="R719" s="55"/>
      <c r="S719" s="5"/>
      <c r="T719" s="55"/>
      <c r="U719" s="55"/>
      <c r="V719" s="55"/>
      <c r="W719" s="55"/>
      <c r="X719" s="55"/>
      <c r="Y719" s="42"/>
      <c r="AD719" s="55"/>
      <c r="AE719" s="56"/>
      <c r="AL719" s="11"/>
      <c r="AM719" t="str">
        <f t="shared" si="15"/>
        <v>NTL</v>
      </c>
      <c r="AN719">
        <f t="shared" si="16"/>
        <v>0</v>
      </c>
      <c r="AO719" s="5" t="str">
        <f t="shared" si="17"/>
        <v>Ca sáng</v>
      </c>
    </row>
    <row r="720" spans="2:41">
      <c r="B720" s="57"/>
      <c r="D720" s="11"/>
      <c r="E720" s="56"/>
      <c r="F720" s="11"/>
      <c r="G720" s="11"/>
      <c r="H720" s="11"/>
      <c r="L720" s="55"/>
      <c r="M720" s="42"/>
      <c r="N720" s="55"/>
      <c r="O720" s="42"/>
      <c r="Q720" s="55"/>
      <c r="R720" s="55"/>
      <c r="S720" s="5"/>
      <c r="T720" s="55"/>
      <c r="U720" s="55"/>
      <c r="V720" s="55"/>
      <c r="W720" s="55"/>
      <c r="X720" s="55"/>
      <c r="Y720" s="42"/>
      <c r="AD720" s="55"/>
      <c r="AE720" s="56"/>
      <c r="AL720" s="11"/>
      <c r="AM720" t="str">
        <f t="shared" si="15"/>
        <v>NTL</v>
      </c>
      <c r="AN720">
        <f t="shared" si="16"/>
        <v>0</v>
      </c>
      <c r="AO720" s="5" t="str">
        <f t="shared" si="17"/>
        <v>Ca sáng</v>
      </c>
    </row>
    <row r="721" spans="2:42">
      <c r="B721" s="57"/>
      <c r="D721" s="11"/>
      <c r="E721" s="56"/>
      <c r="F721" s="11"/>
      <c r="G721" s="11"/>
      <c r="H721" s="11"/>
      <c r="L721" s="55"/>
      <c r="M721" s="42"/>
      <c r="N721" s="55"/>
      <c r="O721" s="42"/>
      <c r="Q721" s="55"/>
      <c r="R721" s="55"/>
      <c r="S721" s="5"/>
      <c r="T721" s="55"/>
      <c r="U721" s="55"/>
      <c r="V721" s="55"/>
      <c r="W721" s="55"/>
      <c r="X721" s="55"/>
      <c r="Y721" s="42"/>
      <c r="AD721" s="55"/>
      <c r="AE721" s="56"/>
      <c r="AM721" t="str">
        <f t="shared" si="15"/>
        <v>NTL</v>
      </c>
      <c r="AN721">
        <f t="shared" si="16"/>
        <v>0</v>
      </c>
      <c r="AO721" s="5" t="str">
        <f t="shared" si="17"/>
        <v>Ca sáng</v>
      </c>
    </row>
    <row r="722" spans="2:42">
      <c r="B722" s="57"/>
      <c r="D722" s="11"/>
      <c r="E722" s="56"/>
      <c r="F722" s="11"/>
      <c r="G722" s="11"/>
      <c r="H722" s="11"/>
      <c r="L722" s="55"/>
      <c r="M722" s="42"/>
      <c r="N722" s="55"/>
      <c r="O722" s="42"/>
      <c r="Q722" s="55"/>
      <c r="R722" s="55"/>
      <c r="S722" s="5"/>
      <c r="T722" s="55"/>
      <c r="U722" s="55"/>
      <c r="V722" s="55"/>
      <c r="W722" s="55"/>
      <c r="X722" s="55"/>
      <c r="Z722" s="42"/>
      <c r="AD722" s="55"/>
      <c r="AE722" s="56"/>
      <c r="AL722" s="11"/>
      <c r="AM722" t="str">
        <f t="shared" si="15"/>
        <v>NTL</v>
      </c>
      <c r="AN722">
        <f t="shared" si="16"/>
        <v>0</v>
      </c>
      <c r="AO722" s="5" t="str">
        <f t="shared" si="17"/>
        <v>Ca sáng</v>
      </c>
    </row>
    <row r="723" spans="2:42">
      <c r="B723" s="57"/>
      <c r="D723" s="11"/>
      <c r="E723" s="56"/>
      <c r="F723" s="11"/>
      <c r="G723" s="11"/>
      <c r="H723" s="11"/>
      <c r="L723" s="55"/>
      <c r="M723" s="42"/>
      <c r="N723" s="55"/>
      <c r="O723" s="42"/>
      <c r="Q723" s="55"/>
      <c r="R723" s="55"/>
      <c r="S723" s="5"/>
      <c r="T723" s="55"/>
      <c r="U723" s="55"/>
      <c r="V723" s="55"/>
      <c r="W723" s="55"/>
      <c r="X723" s="55"/>
      <c r="Y723" s="42"/>
      <c r="AD723" s="55"/>
      <c r="AE723" s="56"/>
      <c r="AM723" t="str">
        <f t="shared" si="15"/>
        <v>NTL</v>
      </c>
      <c r="AN723">
        <f t="shared" si="16"/>
        <v>0</v>
      </c>
      <c r="AO723" s="5" t="str">
        <f t="shared" si="17"/>
        <v>Ca sáng</v>
      </c>
    </row>
    <row r="724" spans="2:42">
      <c r="B724" s="57"/>
      <c r="D724" s="11"/>
      <c r="E724" s="56"/>
      <c r="F724" s="11"/>
      <c r="G724" s="11"/>
      <c r="H724" s="11"/>
      <c r="I724" s="11"/>
      <c r="L724" s="55"/>
      <c r="M724" s="42"/>
      <c r="N724" s="55"/>
      <c r="O724" s="42"/>
      <c r="Q724" s="55"/>
      <c r="R724" s="55"/>
      <c r="S724" s="5"/>
      <c r="T724" s="55"/>
      <c r="U724" s="55"/>
      <c r="V724" s="55"/>
      <c r="W724" s="55"/>
      <c r="X724" s="55"/>
      <c r="Y724" s="42"/>
      <c r="AD724" s="55"/>
      <c r="AE724" s="56"/>
      <c r="AL724" s="11"/>
      <c r="AM724" t="str">
        <f t="shared" si="15"/>
        <v>NTL</v>
      </c>
      <c r="AN724">
        <f t="shared" si="16"/>
        <v>0</v>
      </c>
      <c r="AO724" s="5" t="str">
        <f t="shared" si="17"/>
        <v>Ca sáng</v>
      </c>
    </row>
    <row r="725" spans="2:42">
      <c r="B725" s="57"/>
      <c r="D725" s="11"/>
      <c r="E725" s="56"/>
      <c r="F725" s="11"/>
      <c r="G725" s="11"/>
      <c r="H725" s="11"/>
      <c r="L725" s="55"/>
      <c r="M725" s="42"/>
      <c r="N725" s="55"/>
      <c r="O725" s="42"/>
      <c r="Q725" s="55"/>
      <c r="R725" s="55"/>
      <c r="S725" s="5"/>
      <c r="T725" s="55"/>
      <c r="U725" s="55"/>
      <c r="V725" s="55"/>
      <c r="W725" s="55"/>
      <c r="X725" s="55"/>
      <c r="Y725" s="42"/>
      <c r="AD725" s="55"/>
      <c r="AE725" s="56"/>
      <c r="AL725" s="11"/>
      <c r="AM725" t="str">
        <f t="shared" si="15"/>
        <v>NTL</v>
      </c>
      <c r="AN725">
        <f t="shared" si="16"/>
        <v>0</v>
      </c>
      <c r="AO725" s="5" t="str">
        <f t="shared" si="17"/>
        <v>Ca sáng</v>
      </c>
    </row>
    <row r="726" spans="2:42">
      <c r="B726" s="57"/>
      <c r="D726" s="11"/>
      <c r="E726" s="56"/>
      <c r="F726" s="11"/>
      <c r="G726" s="11"/>
      <c r="H726" s="11"/>
      <c r="L726" s="55"/>
      <c r="M726" s="42"/>
      <c r="N726" s="55"/>
      <c r="O726" s="42"/>
      <c r="Q726" s="55"/>
      <c r="R726" s="55"/>
      <c r="S726" s="5"/>
      <c r="T726" s="55"/>
      <c r="U726" s="55"/>
      <c r="V726" s="55"/>
      <c r="W726" s="55"/>
      <c r="X726" s="55"/>
      <c r="Y726" s="42"/>
      <c r="AD726" s="55"/>
      <c r="AE726" s="56"/>
      <c r="AL726" s="11"/>
      <c r="AM726" t="str">
        <f t="shared" si="15"/>
        <v>NTL</v>
      </c>
      <c r="AN726">
        <f t="shared" si="16"/>
        <v>0</v>
      </c>
      <c r="AO726" s="5" t="str">
        <f t="shared" si="17"/>
        <v>Ca sáng</v>
      </c>
    </row>
    <row r="727" spans="2:42">
      <c r="B727" s="57"/>
      <c r="D727" s="11"/>
      <c r="E727" s="56"/>
      <c r="F727" s="11"/>
      <c r="G727" s="11"/>
      <c r="H727" s="11"/>
      <c r="I727" s="11"/>
      <c r="L727" s="55"/>
      <c r="M727" s="42"/>
      <c r="N727" s="55"/>
      <c r="O727" s="42"/>
      <c r="Q727" s="55"/>
      <c r="R727" s="55"/>
      <c r="S727" s="5"/>
      <c r="T727" s="55"/>
      <c r="U727" s="55"/>
      <c r="V727" s="55"/>
      <c r="W727" s="55"/>
      <c r="X727" s="55"/>
      <c r="Y727" s="42"/>
      <c r="AD727" s="55"/>
      <c r="AE727" s="56"/>
      <c r="AL727" s="11"/>
      <c r="AM727" t="str">
        <f t="shared" si="15"/>
        <v>NTL</v>
      </c>
      <c r="AN727">
        <f t="shared" si="16"/>
        <v>0</v>
      </c>
      <c r="AO727" s="5" t="str">
        <f t="shared" si="17"/>
        <v>Ca sáng</v>
      </c>
    </row>
    <row r="728" spans="2:42">
      <c r="B728" s="57"/>
      <c r="D728" s="11"/>
      <c r="E728" s="56"/>
      <c r="F728" s="11"/>
      <c r="G728" s="11"/>
      <c r="H728" s="11"/>
      <c r="L728" s="55"/>
      <c r="M728" s="42"/>
      <c r="N728" s="55"/>
      <c r="O728" s="42"/>
      <c r="Q728" s="55"/>
      <c r="R728" s="55"/>
      <c r="S728" s="5"/>
      <c r="T728" s="55"/>
      <c r="U728" s="55"/>
      <c r="V728" s="55"/>
      <c r="W728" s="55"/>
      <c r="X728" s="55"/>
      <c r="Y728" s="42"/>
      <c r="AD728" s="55"/>
      <c r="AE728" s="56"/>
      <c r="AL728" s="11"/>
      <c r="AM728" t="str">
        <f t="shared" si="15"/>
        <v>NTL</v>
      </c>
      <c r="AN728">
        <f t="shared" si="16"/>
        <v>0</v>
      </c>
      <c r="AO728" s="5" t="str">
        <f t="shared" si="17"/>
        <v>Ca sáng</v>
      </c>
    </row>
    <row r="729" spans="2:42">
      <c r="B729" s="57"/>
      <c r="D729" s="11"/>
      <c r="E729" s="56"/>
      <c r="F729" s="11"/>
      <c r="G729" s="11"/>
      <c r="H729" s="11"/>
      <c r="L729" s="55"/>
      <c r="M729" s="42"/>
      <c r="N729" s="55"/>
      <c r="O729" s="42"/>
      <c r="Q729" s="55"/>
      <c r="R729" s="55"/>
      <c r="S729" s="5"/>
      <c r="T729" s="55"/>
      <c r="U729" s="55"/>
      <c r="V729" s="55"/>
      <c r="W729" s="55"/>
      <c r="X729" s="55"/>
      <c r="Y729" s="42"/>
      <c r="AD729" s="55"/>
      <c r="AE729" s="56"/>
      <c r="AL729" s="11"/>
      <c r="AM729" t="str">
        <f t="shared" si="15"/>
        <v>NTL</v>
      </c>
      <c r="AN729">
        <f t="shared" si="16"/>
        <v>0</v>
      </c>
      <c r="AO729" s="5" t="str">
        <f t="shared" si="17"/>
        <v>Ca sáng</v>
      </c>
    </row>
    <row r="730" spans="2:42">
      <c r="B730" s="57"/>
      <c r="D730" s="11"/>
      <c r="E730" s="56"/>
      <c r="F730" s="11"/>
      <c r="G730" s="11"/>
      <c r="H730" s="11"/>
      <c r="L730" s="55"/>
      <c r="M730" s="42"/>
      <c r="N730" s="55"/>
      <c r="O730" s="42"/>
      <c r="Q730" s="55"/>
      <c r="R730" s="55"/>
      <c r="S730" s="5"/>
      <c r="T730" s="55"/>
      <c r="U730" s="55"/>
      <c r="V730" s="55"/>
      <c r="W730" s="55"/>
      <c r="X730" s="55"/>
      <c r="AA730" s="42"/>
      <c r="AD730" s="55"/>
      <c r="AE730" s="56"/>
      <c r="AL730" s="11"/>
      <c r="AM730" t="str">
        <f t="shared" si="15"/>
        <v>NTL</v>
      </c>
      <c r="AN730">
        <f t="shared" si="16"/>
        <v>0</v>
      </c>
      <c r="AO730" s="5" t="str">
        <f t="shared" si="17"/>
        <v>Ca sáng</v>
      </c>
      <c r="AP730" s="42"/>
    </row>
    <row r="731" spans="2:42">
      <c r="B731" s="57"/>
      <c r="D731" s="11"/>
      <c r="E731" s="56"/>
      <c r="F731" s="11"/>
      <c r="G731" s="11"/>
      <c r="H731" s="11"/>
      <c r="L731" s="55"/>
      <c r="M731" s="42"/>
      <c r="N731" s="55"/>
      <c r="O731" s="42"/>
      <c r="Q731" s="55"/>
      <c r="R731" s="55"/>
      <c r="S731" s="5"/>
      <c r="T731" s="55"/>
      <c r="U731" s="55"/>
      <c r="V731" s="55"/>
      <c r="W731" s="55"/>
      <c r="X731" s="55"/>
      <c r="AA731" s="42"/>
      <c r="AD731" s="55"/>
      <c r="AE731" s="56"/>
      <c r="AL731" s="11"/>
      <c r="AM731" t="str">
        <f t="shared" si="15"/>
        <v>NTL</v>
      </c>
      <c r="AN731">
        <f t="shared" si="16"/>
        <v>0</v>
      </c>
      <c r="AO731" s="5" t="str">
        <f t="shared" si="17"/>
        <v>Ca sáng</v>
      </c>
    </row>
    <row r="732" spans="2:42">
      <c r="B732" s="57"/>
      <c r="D732" s="11"/>
      <c r="E732" s="56"/>
      <c r="F732" s="11"/>
      <c r="G732" s="11"/>
      <c r="H732" s="11"/>
      <c r="L732" s="55"/>
      <c r="M732" s="42"/>
      <c r="N732" s="55"/>
      <c r="O732" s="42"/>
      <c r="Q732" s="55"/>
      <c r="R732" s="55"/>
      <c r="S732" s="5"/>
      <c r="T732" s="55"/>
      <c r="U732" s="55"/>
      <c r="V732" s="55"/>
      <c r="W732" s="55"/>
      <c r="X732" s="55"/>
      <c r="Y732" s="42"/>
      <c r="AD732" s="55"/>
      <c r="AE732" s="56"/>
      <c r="AM732" t="str">
        <f t="shared" si="15"/>
        <v>NTL</v>
      </c>
      <c r="AN732">
        <f t="shared" si="16"/>
        <v>0</v>
      </c>
      <c r="AO732" s="5" t="str">
        <f t="shared" si="17"/>
        <v>Ca sáng</v>
      </c>
    </row>
    <row r="733" spans="2:42">
      <c r="B733" s="57"/>
      <c r="D733" s="11"/>
      <c r="E733" s="56"/>
      <c r="F733" s="11"/>
      <c r="G733" s="11"/>
      <c r="H733" s="11"/>
      <c r="L733" s="55"/>
      <c r="M733" s="42"/>
      <c r="N733" s="55"/>
      <c r="O733" s="42"/>
      <c r="Q733" s="55"/>
      <c r="R733" s="55"/>
      <c r="S733" s="5"/>
      <c r="T733" s="55"/>
      <c r="U733" s="55"/>
      <c r="V733" s="55"/>
      <c r="W733" s="55"/>
      <c r="X733" s="55"/>
      <c r="Y733" s="42"/>
      <c r="AD733" s="55"/>
      <c r="AE733" s="56"/>
      <c r="AL733" s="11"/>
      <c r="AM733" t="str">
        <f t="shared" si="15"/>
        <v>NTL</v>
      </c>
      <c r="AN733">
        <f t="shared" si="16"/>
        <v>0</v>
      </c>
      <c r="AO733" s="5" t="str">
        <f t="shared" si="17"/>
        <v>Ca sáng</v>
      </c>
    </row>
    <row r="734" spans="2:42">
      <c r="B734" s="57"/>
      <c r="C734" s="11"/>
      <c r="D734" s="11"/>
      <c r="E734" s="56"/>
      <c r="F734" s="11"/>
      <c r="G734" s="11"/>
      <c r="H734" s="11"/>
      <c r="L734" s="55"/>
      <c r="M734" s="42"/>
      <c r="N734" s="55"/>
      <c r="O734" s="42"/>
      <c r="P734" s="55"/>
      <c r="Q734" s="55"/>
      <c r="S734" s="5"/>
      <c r="T734" s="55"/>
      <c r="U734" s="55"/>
      <c r="V734" s="55"/>
      <c r="W734" s="55"/>
      <c r="X734" s="55"/>
      <c r="Y734" s="42"/>
      <c r="AD734" s="55"/>
      <c r="AE734" s="56"/>
      <c r="AL734" s="11"/>
      <c r="AM734" t="str">
        <f t="shared" si="15"/>
        <v>NTL</v>
      </c>
      <c r="AN734">
        <f t="shared" si="16"/>
        <v>0</v>
      </c>
      <c r="AO734" s="5" t="str">
        <f t="shared" si="17"/>
        <v>Ca sáng</v>
      </c>
    </row>
    <row r="735" spans="2:42">
      <c r="B735" s="57"/>
      <c r="C735" s="11"/>
      <c r="D735" s="11"/>
      <c r="E735" s="56"/>
      <c r="F735" s="11"/>
      <c r="G735" s="11"/>
      <c r="H735" s="11"/>
      <c r="L735" s="55"/>
      <c r="M735" s="42"/>
      <c r="N735" s="55"/>
      <c r="O735" s="42"/>
      <c r="P735" s="55"/>
      <c r="Q735" s="55"/>
      <c r="S735" s="5"/>
      <c r="T735" s="55"/>
      <c r="U735" s="55"/>
      <c r="V735" s="55"/>
      <c r="W735" s="55"/>
      <c r="X735" s="55"/>
      <c r="Z735" s="42"/>
      <c r="AD735" s="55"/>
      <c r="AE735" s="56"/>
      <c r="AL735" s="11"/>
      <c r="AM735" t="str">
        <f t="shared" si="15"/>
        <v>NTL</v>
      </c>
      <c r="AN735">
        <f t="shared" si="16"/>
        <v>0</v>
      </c>
      <c r="AO735" s="5" t="str">
        <f t="shared" si="17"/>
        <v>Ca sáng</v>
      </c>
    </row>
    <row r="736" spans="2:42">
      <c r="B736" s="57"/>
      <c r="C736" s="11"/>
      <c r="D736" s="11"/>
      <c r="E736" s="56"/>
      <c r="F736" s="11"/>
      <c r="G736" s="11"/>
      <c r="H736" s="11"/>
      <c r="L736" s="55"/>
      <c r="M736" s="42"/>
      <c r="N736" s="55"/>
      <c r="O736" s="42"/>
      <c r="P736" s="55"/>
      <c r="Q736" s="55"/>
      <c r="S736" s="5"/>
      <c r="T736" s="55"/>
      <c r="U736" s="55"/>
      <c r="V736" s="55"/>
      <c r="W736" s="55"/>
      <c r="X736" s="55"/>
      <c r="Y736" s="42"/>
      <c r="AD736" s="55"/>
      <c r="AE736" s="56"/>
      <c r="AL736" s="11"/>
      <c r="AM736" t="str">
        <f t="shared" si="15"/>
        <v>NTL</v>
      </c>
      <c r="AN736">
        <f t="shared" si="16"/>
        <v>0</v>
      </c>
      <c r="AO736" s="5" t="str">
        <f t="shared" si="17"/>
        <v>Ca sáng</v>
      </c>
    </row>
    <row r="737" spans="2:41">
      <c r="B737" s="57"/>
      <c r="C737" s="11"/>
      <c r="D737" s="11"/>
      <c r="E737" s="56"/>
      <c r="F737" s="11"/>
      <c r="G737" s="11"/>
      <c r="H737" s="11"/>
      <c r="L737" s="55"/>
      <c r="M737" s="42"/>
      <c r="N737" s="55"/>
      <c r="O737" s="42"/>
      <c r="P737" s="55"/>
      <c r="Q737" s="55"/>
      <c r="S737" s="5"/>
      <c r="T737" s="55"/>
      <c r="U737" s="55"/>
      <c r="V737" s="55"/>
      <c r="W737" s="55"/>
      <c r="X737" s="55"/>
      <c r="Y737" s="42"/>
      <c r="AD737" s="55"/>
      <c r="AE737" s="56"/>
      <c r="AH737" s="11"/>
      <c r="AM737" t="str">
        <f t="shared" si="15"/>
        <v>NTL</v>
      </c>
      <c r="AN737">
        <f t="shared" si="16"/>
        <v>0</v>
      </c>
      <c r="AO737" s="5" t="str">
        <f t="shared" si="17"/>
        <v>Ca sáng</v>
      </c>
    </row>
    <row r="738" spans="2:41">
      <c r="B738" s="57"/>
      <c r="C738" s="11"/>
      <c r="D738" s="11"/>
      <c r="E738" s="56"/>
      <c r="F738" s="11"/>
      <c r="G738" s="11"/>
      <c r="H738" s="11"/>
      <c r="L738" s="55"/>
      <c r="M738" s="42"/>
      <c r="N738" s="55"/>
      <c r="O738" s="42"/>
      <c r="P738" s="55"/>
      <c r="Q738" s="55"/>
      <c r="S738" s="5"/>
      <c r="T738" s="55"/>
      <c r="U738" s="55"/>
      <c r="V738" s="55"/>
      <c r="W738" s="55"/>
      <c r="X738" s="55"/>
      <c r="Y738" s="42"/>
      <c r="AD738" s="55"/>
      <c r="AE738" s="56"/>
      <c r="AH738" s="11"/>
      <c r="AL738" s="11"/>
      <c r="AM738" t="str">
        <f t="shared" si="15"/>
        <v>NTL</v>
      </c>
      <c r="AN738">
        <f t="shared" si="16"/>
        <v>0</v>
      </c>
      <c r="AO738" s="5" t="str">
        <f t="shared" si="17"/>
        <v>Ca sáng</v>
      </c>
    </row>
    <row r="739" spans="2:41">
      <c r="B739" s="57"/>
      <c r="C739" s="11"/>
      <c r="D739" s="11"/>
      <c r="E739" s="56"/>
      <c r="F739" s="11"/>
      <c r="G739" s="11"/>
      <c r="H739" s="11"/>
      <c r="L739" s="55"/>
      <c r="M739" s="42"/>
      <c r="N739" s="55"/>
      <c r="O739" s="42"/>
      <c r="P739" s="55"/>
      <c r="Q739" s="55"/>
      <c r="S739" s="5"/>
      <c r="T739" s="55"/>
      <c r="U739" s="55"/>
      <c r="V739" s="55"/>
      <c r="W739" s="55"/>
      <c r="X739" s="55"/>
      <c r="Y739" s="42"/>
      <c r="AD739" s="55"/>
      <c r="AE739" s="56"/>
      <c r="AH739" s="11"/>
      <c r="AL739" s="11"/>
      <c r="AM739" t="str">
        <f t="shared" si="15"/>
        <v>NTL</v>
      </c>
      <c r="AN739">
        <f t="shared" si="16"/>
        <v>0</v>
      </c>
      <c r="AO739" s="5" t="str">
        <f t="shared" si="17"/>
        <v>Ca sáng</v>
      </c>
    </row>
    <row r="740" spans="2:41">
      <c r="B740" s="57"/>
      <c r="D740" s="11"/>
      <c r="E740" s="56"/>
      <c r="F740" s="11"/>
      <c r="G740" s="11"/>
      <c r="H740" s="11"/>
      <c r="L740" s="55"/>
      <c r="M740" s="42"/>
      <c r="N740" s="55"/>
      <c r="O740" s="42"/>
      <c r="Q740" s="55"/>
      <c r="R740" s="55"/>
      <c r="S740" s="5"/>
      <c r="T740" s="55"/>
      <c r="U740" s="55"/>
      <c r="V740" s="55"/>
      <c r="W740" s="55"/>
      <c r="X740" s="55"/>
      <c r="Y740" s="42"/>
      <c r="AD740" s="55"/>
      <c r="AE740" s="56"/>
      <c r="AH740" s="11"/>
      <c r="AL740" s="11"/>
      <c r="AM740" t="str">
        <f t="shared" si="15"/>
        <v>NTL</v>
      </c>
      <c r="AN740">
        <f t="shared" si="16"/>
        <v>0</v>
      </c>
      <c r="AO740" s="5" t="str">
        <f t="shared" si="17"/>
        <v>Ca sáng</v>
      </c>
    </row>
    <row r="741" spans="2:41">
      <c r="B741" s="57"/>
      <c r="D741" s="11"/>
      <c r="E741" s="56"/>
      <c r="F741" s="11"/>
      <c r="G741" s="11"/>
      <c r="H741" s="11"/>
      <c r="L741" s="55"/>
      <c r="M741" s="42"/>
      <c r="N741" s="55"/>
      <c r="O741" s="42"/>
      <c r="Q741" s="55"/>
      <c r="R741" s="55"/>
      <c r="S741" s="5"/>
      <c r="T741" s="55"/>
      <c r="U741" s="55"/>
      <c r="V741" s="55"/>
      <c r="W741" s="55"/>
      <c r="X741" s="55"/>
      <c r="Y741" s="42"/>
      <c r="AD741" s="55"/>
      <c r="AE741" s="56"/>
      <c r="AH741" s="11"/>
      <c r="AL741" s="11"/>
      <c r="AM741" t="str">
        <f t="shared" si="15"/>
        <v>NTL</v>
      </c>
      <c r="AN741">
        <f t="shared" si="16"/>
        <v>0</v>
      </c>
      <c r="AO741" s="5" t="str">
        <f t="shared" si="17"/>
        <v>Ca sáng</v>
      </c>
    </row>
    <row r="742" spans="2:41">
      <c r="B742" s="57"/>
      <c r="D742" s="11"/>
      <c r="E742" s="56"/>
      <c r="F742" s="11"/>
      <c r="G742" s="11"/>
      <c r="H742" s="11"/>
      <c r="L742" s="55"/>
      <c r="M742" s="42"/>
      <c r="N742" s="55"/>
      <c r="O742" s="42"/>
      <c r="Q742" s="55"/>
      <c r="R742" s="55"/>
      <c r="S742" s="5"/>
      <c r="T742" s="55"/>
      <c r="U742" s="55"/>
      <c r="V742" s="55"/>
      <c r="W742" s="55"/>
      <c r="X742" s="55"/>
      <c r="Y742" s="42"/>
      <c r="AD742" s="55"/>
      <c r="AE742" s="56"/>
      <c r="AH742" s="11"/>
      <c r="AM742" t="str">
        <f t="shared" si="15"/>
        <v>NTL</v>
      </c>
      <c r="AN742">
        <f t="shared" si="16"/>
        <v>0</v>
      </c>
      <c r="AO742" s="5" t="str">
        <f t="shared" si="17"/>
        <v>Ca sáng</v>
      </c>
    </row>
    <row r="743" spans="2:41">
      <c r="B743" s="57"/>
      <c r="D743" s="11"/>
      <c r="E743" s="56"/>
      <c r="F743" s="11"/>
      <c r="G743" s="11"/>
      <c r="H743" s="11"/>
      <c r="I743" s="11"/>
      <c r="L743" s="55"/>
      <c r="M743" s="42"/>
      <c r="N743" s="55"/>
      <c r="O743" s="42"/>
      <c r="Q743" s="55"/>
      <c r="R743" s="55"/>
      <c r="S743" s="5"/>
      <c r="T743" s="55"/>
      <c r="U743" s="55"/>
      <c r="V743" s="55"/>
      <c r="W743" s="55"/>
      <c r="X743" s="55"/>
      <c r="Y743" s="42"/>
      <c r="AD743" s="55"/>
      <c r="AE743" s="56"/>
      <c r="AM743" t="str">
        <f t="shared" si="15"/>
        <v>NTL</v>
      </c>
      <c r="AN743">
        <f t="shared" si="16"/>
        <v>0</v>
      </c>
      <c r="AO743" s="5" t="str">
        <f t="shared" si="17"/>
        <v>Ca sáng</v>
      </c>
    </row>
    <row r="744" spans="2:41">
      <c r="B744" s="57"/>
      <c r="D744" s="11"/>
      <c r="E744" s="56"/>
      <c r="F744" s="11"/>
      <c r="G744" s="11"/>
      <c r="H744" s="11"/>
      <c r="L744" s="55"/>
      <c r="M744" s="42"/>
      <c r="N744" s="55"/>
      <c r="O744" s="42"/>
      <c r="Q744" s="55"/>
      <c r="R744" s="55"/>
      <c r="S744" s="5"/>
      <c r="T744" s="55"/>
      <c r="U744" s="55"/>
      <c r="V744" s="55"/>
      <c r="W744" s="55"/>
      <c r="X744" s="55"/>
      <c r="Y744" s="42"/>
      <c r="AD744" s="55"/>
      <c r="AE744" s="56"/>
      <c r="AL744" s="11"/>
      <c r="AM744" t="str">
        <f t="shared" si="15"/>
        <v>NTL</v>
      </c>
      <c r="AN744">
        <f t="shared" si="16"/>
        <v>0</v>
      </c>
      <c r="AO744" s="5" t="str">
        <f t="shared" si="17"/>
        <v>Ca sáng</v>
      </c>
    </row>
    <row r="745" spans="2:41">
      <c r="B745" s="57"/>
      <c r="D745" s="11"/>
      <c r="E745" s="56"/>
      <c r="F745" s="11"/>
      <c r="G745" s="11"/>
      <c r="H745" s="11"/>
      <c r="I745" s="11"/>
      <c r="L745" s="55"/>
      <c r="M745" s="42"/>
      <c r="N745" s="55"/>
      <c r="O745" s="42"/>
      <c r="Q745" s="55"/>
      <c r="R745" s="55"/>
      <c r="S745" s="5"/>
      <c r="T745" s="55"/>
      <c r="U745" s="55"/>
      <c r="V745" s="55"/>
      <c r="W745" s="55"/>
      <c r="X745" s="55"/>
      <c r="Y745" s="42"/>
      <c r="AD745" s="55"/>
      <c r="AE745" s="56"/>
      <c r="AL745" s="11"/>
      <c r="AM745" t="str">
        <f t="shared" si="15"/>
        <v>NTL</v>
      </c>
      <c r="AN745">
        <f t="shared" si="16"/>
        <v>0</v>
      </c>
      <c r="AO745" s="5" t="str">
        <f t="shared" si="17"/>
        <v>Ca sáng</v>
      </c>
    </row>
    <row r="746" spans="2:41">
      <c r="B746" s="57"/>
      <c r="D746" s="11"/>
      <c r="E746" s="56"/>
      <c r="F746" s="11"/>
      <c r="G746" s="11"/>
      <c r="H746" s="11"/>
      <c r="L746" s="55"/>
      <c r="M746" s="42"/>
      <c r="N746" s="55"/>
      <c r="O746" s="42"/>
      <c r="Q746" s="55"/>
      <c r="R746" s="55"/>
      <c r="S746" s="5"/>
      <c r="T746" s="55"/>
      <c r="U746" s="55"/>
      <c r="V746" s="55"/>
      <c r="W746" s="55"/>
      <c r="X746" s="55"/>
      <c r="Y746" s="42"/>
      <c r="AD746" s="55"/>
      <c r="AE746" s="56"/>
      <c r="AL746" s="11"/>
      <c r="AM746" t="str">
        <f t="shared" si="15"/>
        <v>NTL</v>
      </c>
      <c r="AN746">
        <f t="shared" si="16"/>
        <v>0</v>
      </c>
      <c r="AO746" s="5" t="str">
        <f t="shared" si="17"/>
        <v>Ca sáng</v>
      </c>
    </row>
    <row r="747" spans="2:41">
      <c r="B747" s="57"/>
      <c r="D747" s="11"/>
      <c r="E747" s="56"/>
      <c r="F747" s="11"/>
      <c r="G747" s="11"/>
      <c r="H747" s="11"/>
      <c r="L747" s="55"/>
      <c r="M747" s="42"/>
      <c r="N747" s="55"/>
      <c r="O747" s="42"/>
      <c r="Q747" s="55"/>
      <c r="R747" s="55"/>
      <c r="S747" s="5"/>
      <c r="T747" s="55"/>
      <c r="U747" s="55"/>
      <c r="V747" s="55"/>
      <c r="W747" s="55"/>
      <c r="X747" s="55"/>
      <c r="Y747" s="42"/>
      <c r="AD747" s="55"/>
      <c r="AE747" s="56"/>
      <c r="AL747" s="11"/>
      <c r="AM747" t="str">
        <f t="shared" si="15"/>
        <v>NTL</v>
      </c>
      <c r="AN747">
        <f t="shared" si="16"/>
        <v>0</v>
      </c>
      <c r="AO747" s="5" t="str">
        <f t="shared" si="17"/>
        <v>Ca sáng</v>
      </c>
    </row>
    <row r="748" spans="2:41">
      <c r="B748" s="57"/>
      <c r="D748" s="11"/>
      <c r="E748" s="56"/>
      <c r="F748" s="11"/>
      <c r="G748" s="11"/>
      <c r="H748" s="11"/>
      <c r="L748" s="55"/>
      <c r="M748" s="42"/>
      <c r="N748" s="55"/>
      <c r="O748" s="42"/>
      <c r="Q748" s="55"/>
      <c r="R748" s="55"/>
      <c r="S748" s="5"/>
      <c r="T748" s="55"/>
      <c r="U748" s="55"/>
      <c r="V748" s="55"/>
      <c r="W748" s="55"/>
      <c r="X748" s="55"/>
      <c r="Y748" s="42"/>
      <c r="AD748" s="55"/>
      <c r="AE748" s="56"/>
      <c r="AL748" s="11"/>
      <c r="AM748" t="str">
        <f t="shared" si="15"/>
        <v>NTL</v>
      </c>
      <c r="AN748">
        <f t="shared" si="16"/>
        <v>0</v>
      </c>
      <c r="AO748" s="5" t="str">
        <f t="shared" si="17"/>
        <v>Ca sáng</v>
      </c>
    </row>
    <row r="749" spans="2:41">
      <c r="B749" s="57"/>
      <c r="D749" s="11"/>
      <c r="E749" s="56"/>
      <c r="F749" s="11"/>
      <c r="G749" s="11"/>
      <c r="H749" s="11"/>
      <c r="I749" s="11"/>
      <c r="L749" s="55"/>
      <c r="M749" s="42"/>
      <c r="N749" s="55"/>
      <c r="O749" s="42"/>
      <c r="Q749" s="55"/>
      <c r="R749" s="55"/>
      <c r="S749" s="5"/>
      <c r="T749" s="55"/>
      <c r="U749" s="55"/>
      <c r="V749" s="55"/>
      <c r="W749" s="55"/>
      <c r="X749" s="55"/>
      <c r="AD749" s="55"/>
      <c r="AE749" s="56"/>
      <c r="AL749" s="11"/>
      <c r="AM749" t="str">
        <f t="shared" si="15"/>
        <v>NTL</v>
      </c>
      <c r="AN749">
        <f t="shared" si="16"/>
        <v>0</v>
      </c>
      <c r="AO749" s="5" t="str">
        <f t="shared" si="17"/>
        <v>Ca sáng</v>
      </c>
    </row>
    <row r="750" spans="2:41">
      <c r="B750" s="57"/>
      <c r="D750" s="11"/>
      <c r="E750" s="56"/>
      <c r="F750" s="11"/>
      <c r="G750" s="11"/>
      <c r="H750" s="11"/>
      <c r="L750" s="55"/>
      <c r="M750" s="42"/>
      <c r="N750" s="55"/>
      <c r="O750" s="42"/>
      <c r="Q750" s="55"/>
      <c r="R750" s="55"/>
      <c r="S750" s="5"/>
      <c r="T750" s="55"/>
      <c r="U750" s="55"/>
      <c r="V750" s="55"/>
      <c r="W750" s="55"/>
      <c r="X750" s="55"/>
      <c r="Y750" s="42"/>
      <c r="AD750" s="55"/>
      <c r="AE750" s="56"/>
      <c r="AM750" t="str">
        <f t="shared" si="15"/>
        <v>NTL</v>
      </c>
      <c r="AN750">
        <f t="shared" si="16"/>
        <v>0</v>
      </c>
      <c r="AO750" s="5" t="str">
        <f t="shared" si="17"/>
        <v>Ca sáng</v>
      </c>
    </row>
    <row r="751" spans="2:41">
      <c r="B751" s="57"/>
      <c r="D751" s="11"/>
      <c r="E751" s="56"/>
      <c r="F751" s="11"/>
      <c r="G751" s="11"/>
      <c r="H751" s="11"/>
      <c r="L751" s="55"/>
      <c r="M751" s="42"/>
      <c r="N751" s="55"/>
      <c r="O751" s="42"/>
      <c r="Q751" s="55"/>
      <c r="R751" s="55"/>
      <c r="S751" s="5"/>
      <c r="T751" s="55"/>
      <c r="U751" s="55"/>
      <c r="V751" s="55"/>
      <c r="W751" s="55"/>
      <c r="X751" s="55"/>
      <c r="Y751" s="42"/>
      <c r="AD751" s="55"/>
      <c r="AE751" s="56"/>
      <c r="AM751" t="str">
        <f t="shared" si="15"/>
        <v>NTL</v>
      </c>
      <c r="AN751">
        <f t="shared" si="16"/>
        <v>0</v>
      </c>
      <c r="AO751" s="5" t="str">
        <f t="shared" si="17"/>
        <v>Ca sáng</v>
      </c>
    </row>
    <row r="752" spans="2:41">
      <c r="B752" s="57"/>
      <c r="D752" s="11"/>
      <c r="E752" s="56"/>
      <c r="F752" s="11"/>
      <c r="G752" s="11"/>
      <c r="H752" s="11"/>
      <c r="L752" s="55"/>
      <c r="M752" s="42"/>
      <c r="N752" s="55"/>
      <c r="O752" s="42"/>
      <c r="Q752" s="55"/>
      <c r="R752" s="55"/>
      <c r="S752" s="5"/>
      <c r="T752" s="55"/>
      <c r="U752" s="55"/>
      <c r="V752" s="55"/>
      <c r="W752" s="55"/>
      <c r="X752" s="55"/>
      <c r="Z752" s="42"/>
      <c r="AD752" s="55"/>
      <c r="AE752" s="56"/>
      <c r="AM752" t="str">
        <f t="shared" si="15"/>
        <v>NTL</v>
      </c>
      <c r="AN752">
        <f t="shared" si="16"/>
        <v>0</v>
      </c>
      <c r="AO752" s="5" t="str">
        <f t="shared" si="17"/>
        <v>Ca sáng</v>
      </c>
    </row>
    <row r="753" spans="2:41">
      <c r="B753" s="57"/>
      <c r="D753" s="11"/>
      <c r="E753" s="56"/>
      <c r="F753" s="11"/>
      <c r="G753" s="11"/>
      <c r="H753" s="11"/>
      <c r="L753" s="55"/>
      <c r="M753" s="42"/>
      <c r="N753" s="55"/>
      <c r="O753" s="42"/>
      <c r="Q753" s="55"/>
      <c r="R753" s="55"/>
      <c r="S753" s="5"/>
      <c r="T753" s="55"/>
      <c r="U753" s="55"/>
      <c r="V753" s="55"/>
      <c r="W753" s="55"/>
      <c r="X753" s="55"/>
      <c r="Z753" s="42"/>
      <c r="AD753" s="55"/>
      <c r="AE753" s="56"/>
      <c r="AM753" t="str">
        <f t="shared" si="15"/>
        <v>NTL</v>
      </c>
      <c r="AN753">
        <f t="shared" si="16"/>
        <v>0</v>
      </c>
      <c r="AO753" s="5" t="str">
        <f t="shared" si="17"/>
        <v>Ca sáng</v>
      </c>
    </row>
    <row r="754" spans="2:41">
      <c r="B754" s="57"/>
      <c r="D754" s="11"/>
      <c r="E754" s="56"/>
      <c r="F754" s="11"/>
      <c r="G754" s="11"/>
      <c r="H754" s="11"/>
      <c r="L754" s="55"/>
      <c r="M754" s="42"/>
      <c r="N754" s="55"/>
      <c r="O754" s="42"/>
      <c r="Q754" s="55"/>
      <c r="R754" s="55"/>
      <c r="S754" s="5"/>
      <c r="T754" s="55"/>
      <c r="U754" s="55"/>
      <c r="V754" s="55"/>
      <c r="W754" s="55"/>
      <c r="X754" s="55"/>
      <c r="Y754" s="42"/>
      <c r="AD754" s="55"/>
      <c r="AE754" s="56"/>
      <c r="AL754" s="11"/>
      <c r="AM754" t="str">
        <f t="shared" si="15"/>
        <v>NTL</v>
      </c>
      <c r="AN754">
        <f t="shared" si="16"/>
        <v>0</v>
      </c>
      <c r="AO754" s="5" t="str">
        <f t="shared" si="17"/>
        <v>Ca sáng</v>
      </c>
    </row>
    <row r="755" spans="2:41">
      <c r="B755" s="57"/>
      <c r="D755" s="11"/>
      <c r="E755" s="56"/>
      <c r="F755" s="11"/>
      <c r="G755" s="11"/>
      <c r="H755" s="11"/>
      <c r="I755" s="11"/>
      <c r="L755" s="55"/>
      <c r="M755" s="42"/>
      <c r="N755" s="55"/>
      <c r="O755" s="42"/>
      <c r="Q755" s="55"/>
      <c r="R755" s="55"/>
      <c r="S755" s="5"/>
      <c r="T755" s="55"/>
      <c r="U755" s="55"/>
      <c r="V755" s="55"/>
      <c r="W755" s="55"/>
      <c r="X755" s="55"/>
      <c r="Y755" s="42"/>
      <c r="AD755" s="55"/>
      <c r="AE755" s="56"/>
      <c r="AL755" s="11"/>
      <c r="AM755" t="str">
        <f t="shared" si="15"/>
        <v>NTL</v>
      </c>
      <c r="AN755">
        <f t="shared" si="16"/>
        <v>0</v>
      </c>
      <c r="AO755" s="5" t="str">
        <f t="shared" si="17"/>
        <v>Ca sáng</v>
      </c>
    </row>
    <row r="756" spans="2:41">
      <c r="B756" s="57"/>
      <c r="D756" s="11"/>
      <c r="E756" s="56"/>
      <c r="F756" s="11"/>
      <c r="G756" s="11"/>
      <c r="H756" s="11"/>
      <c r="L756" s="55"/>
      <c r="M756" s="42"/>
      <c r="N756" s="55"/>
      <c r="O756" s="42"/>
      <c r="Q756" s="55"/>
      <c r="R756" s="55"/>
      <c r="S756" s="5"/>
      <c r="T756" s="55"/>
      <c r="U756" s="55"/>
      <c r="V756" s="55"/>
      <c r="W756" s="55"/>
      <c r="X756" s="55"/>
      <c r="Y756" s="42"/>
      <c r="AD756" s="55"/>
      <c r="AE756" s="56"/>
      <c r="AM756" t="str">
        <f t="shared" si="15"/>
        <v>NTL</v>
      </c>
      <c r="AN756">
        <f t="shared" si="16"/>
        <v>0</v>
      </c>
      <c r="AO756" s="5" t="str">
        <f t="shared" si="17"/>
        <v>Ca sáng</v>
      </c>
    </row>
    <row r="757" spans="2:41">
      <c r="B757" s="57"/>
      <c r="D757" s="11"/>
      <c r="E757" s="56"/>
      <c r="F757" s="11"/>
      <c r="G757" s="11"/>
      <c r="H757" s="11"/>
      <c r="I757" s="11"/>
      <c r="L757" s="55"/>
      <c r="M757" s="42"/>
      <c r="N757" s="55"/>
      <c r="O757" s="42"/>
      <c r="Q757" s="55"/>
      <c r="R757" s="55"/>
      <c r="S757" s="5"/>
      <c r="T757" s="55"/>
      <c r="U757" s="55"/>
      <c r="V757" s="55"/>
      <c r="W757" s="55"/>
      <c r="X757" s="55"/>
      <c r="Y757" s="42"/>
      <c r="AD757" s="55"/>
      <c r="AE757" s="56"/>
      <c r="AL757" s="11"/>
      <c r="AM757" t="str">
        <f t="shared" si="15"/>
        <v>NTL</v>
      </c>
      <c r="AN757">
        <f t="shared" si="16"/>
        <v>0</v>
      </c>
      <c r="AO757" s="5" t="str">
        <f t="shared" si="17"/>
        <v>Ca sáng</v>
      </c>
    </row>
    <row r="758" spans="2:41">
      <c r="B758" s="57"/>
      <c r="D758" s="11"/>
      <c r="E758" s="56"/>
      <c r="F758" s="11"/>
      <c r="G758" s="11"/>
      <c r="H758" s="11"/>
      <c r="L758" s="55"/>
      <c r="M758" s="42"/>
      <c r="N758" s="55"/>
      <c r="O758" s="42"/>
      <c r="Q758" s="55"/>
      <c r="R758" s="55"/>
      <c r="S758" s="5"/>
      <c r="T758" s="55"/>
      <c r="U758" s="55"/>
      <c r="V758" s="55"/>
      <c r="W758" s="55"/>
      <c r="X758" s="55"/>
      <c r="Y758" s="42"/>
      <c r="AD758" s="55"/>
      <c r="AE758" s="56"/>
      <c r="AL758" s="11"/>
      <c r="AM758" t="str">
        <f t="shared" si="15"/>
        <v>NTL</v>
      </c>
      <c r="AN758">
        <f t="shared" si="16"/>
        <v>0</v>
      </c>
      <c r="AO758" s="5" t="str">
        <f t="shared" si="17"/>
        <v>Ca sáng</v>
      </c>
    </row>
    <row r="759" spans="2:41">
      <c r="B759" s="57"/>
      <c r="D759" s="11"/>
      <c r="E759" s="56"/>
      <c r="F759" s="11"/>
      <c r="G759" s="11"/>
      <c r="H759" s="11"/>
      <c r="L759" s="55"/>
      <c r="M759" s="42"/>
      <c r="N759" s="55"/>
      <c r="O759" s="42"/>
      <c r="Q759" s="55"/>
      <c r="R759" s="55"/>
      <c r="S759" s="5"/>
      <c r="T759" s="55"/>
      <c r="U759" s="55"/>
      <c r="V759" s="55"/>
      <c r="W759" s="55"/>
      <c r="X759" s="55"/>
      <c r="AA759" s="42"/>
      <c r="AD759" s="55"/>
      <c r="AE759" s="56"/>
      <c r="AL759" s="11"/>
      <c r="AM759" t="str">
        <f t="shared" si="15"/>
        <v>NTL</v>
      </c>
      <c r="AN759">
        <f t="shared" si="16"/>
        <v>0</v>
      </c>
      <c r="AO759" s="5" t="str">
        <f t="shared" si="17"/>
        <v>Ca sáng</v>
      </c>
    </row>
    <row r="760" spans="2:41">
      <c r="B760" s="57"/>
      <c r="D760" s="11"/>
      <c r="E760" s="56"/>
      <c r="F760" s="11"/>
      <c r="G760" s="11"/>
      <c r="H760" s="11"/>
      <c r="I760" s="11"/>
      <c r="L760" s="55"/>
      <c r="M760" s="42"/>
      <c r="N760" s="55"/>
      <c r="O760" s="42"/>
      <c r="Q760" s="55"/>
      <c r="R760" s="55"/>
      <c r="S760" s="5"/>
      <c r="T760" s="55"/>
      <c r="U760" s="55"/>
      <c r="V760" s="55"/>
      <c r="W760" s="55"/>
      <c r="X760" s="55"/>
      <c r="Z760" s="42"/>
      <c r="AD760" s="55"/>
      <c r="AE760" s="56"/>
      <c r="AL760" s="11"/>
      <c r="AM760" t="str">
        <f t="shared" si="15"/>
        <v>NTL</v>
      </c>
      <c r="AN760">
        <f t="shared" si="16"/>
        <v>0</v>
      </c>
      <c r="AO760" s="5" t="str">
        <f t="shared" si="17"/>
        <v>Ca sáng</v>
      </c>
    </row>
    <row r="761" spans="2:41">
      <c r="B761" s="57"/>
      <c r="D761" s="11"/>
      <c r="E761" s="56"/>
      <c r="F761" s="11"/>
      <c r="G761" s="11"/>
      <c r="H761" s="11"/>
      <c r="I761" s="11"/>
      <c r="L761" s="55"/>
      <c r="M761" s="42"/>
      <c r="N761" s="55"/>
      <c r="O761" s="42"/>
      <c r="Q761" s="55"/>
      <c r="R761" s="55"/>
      <c r="S761" s="5"/>
      <c r="T761" s="55"/>
      <c r="U761" s="55"/>
      <c r="V761" s="55"/>
      <c r="W761" s="55"/>
      <c r="X761" s="55"/>
      <c r="Y761" s="42"/>
      <c r="AD761" s="55"/>
      <c r="AE761" s="56"/>
      <c r="AM761" t="str">
        <f t="shared" si="15"/>
        <v>NTL</v>
      </c>
      <c r="AN761">
        <f t="shared" si="16"/>
        <v>0</v>
      </c>
      <c r="AO761" s="5" t="str">
        <f t="shared" si="17"/>
        <v>Ca sáng</v>
      </c>
    </row>
    <row r="762" spans="2:41">
      <c r="B762" s="57"/>
      <c r="D762" s="11"/>
      <c r="E762" s="56"/>
      <c r="F762" s="11"/>
      <c r="G762" s="11"/>
      <c r="H762" s="11"/>
      <c r="L762" s="55"/>
      <c r="M762" s="42"/>
      <c r="N762" s="55"/>
      <c r="O762" s="42"/>
      <c r="Q762" s="55"/>
      <c r="R762" s="55"/>
      <c r="S762" s="5"/>
      <c r="T762" s="55"/>
      <c r="U762" s="55"/>
      <c r="V762" s="55"/>
      <c r="W762" s="55"/>
      <c r="X762" s="55"/>
      <c r="AA762" s="42"/>
      <c r="AD762" s="55"/>
      <c r="AE762" s="56"/>
      <c r="AM762" t="str">
        <f t="shared" si="15"/>
        <v>NTL</v>
      </c>
      <c r="AN762">
        <f t="shared" si="16"/>
        <v>0</v>
      </c>
      <c r="AO762" s="5" t="str">
        <f t="shared" si="17"/>
        <v>Ca sáng</v>
      </c>
    </row>
    <row r="763" spans="2:41">
      <c r="B763" s="57"/>
      <c r="D763" s="11"/>
      <c r="E763" s="56"/>
      <c r="F763" s="11"/>
      <c r="G763" s="11"/>
      <c r="H763" s="11"/>
      <c r="L763" s="55"/>
      <c r="M763" s="42"/>
      <c r="N763" s="55"/>
      <c r="O763" s="42"/>
      <c r="Q763" s="55"/>
      <c r="R763" s="55"/>
      <c r="S763" s="5"/>
      <c r="T763" s="55"/>
      <c r="U763" s="55"/>
      <c r="V763" s="55"/>
      <c r="W763" s="55"/>
      <c r="X763" s="55"/>
      <c r="Y763" s="42"/>
      <c r="AD763" s="55"/>
      <c r="AE763" s="56"/>
      <c r="AL763" s="11"/>
      <c r="AM763" t="str">
        <f t="shared" si="15"/>
        <v>NTL</v>
      </c>
      <c r="AN763">
        <f t="shared" si="16"/>
        <v>0</v>
      </c>
      <c r="AO763" s="5" t="str">
        <f t="shared" si="17"/>
        <v>Ca sáng</v>
      </c>
    </row>
    <row r="764" spans="2:41">
      <c r="B764" s="57"/>
      <c r="D764" s="11"/>
      <c r="E764" s="56"/>
      <c r="F764" s="11"/>
      <c r="G764" s="11"/>
      <c r="H764" s="11"/>
      <c r="L764" s="55"/>
      <c r="M764" s="42"/>
      <c r="N764" s="55"/>
      <c r="O764" s="42"/>
      <c r="Q764" s="55"/>
      <c r="R764" s="55"/>
      <c r="S764" s="5"/>
      <c r="T764" s="55"/>
      <c r="U764" s="55"/>
      <c r="V764" s="55"/>
      <c r="W764" s="55"/>
      <c r="X764" s="55"/>
      <c r="Y764" s="42"/>
      <c r="AD764" s="55"/>
      <c r="AE764" s="56"/>
      <c r="AM764" t="str">
        <f t="shared" si="15"/>
        <v>NTL</v>
      </c>
      <c r="AN764">
        <f t="shared" si="16"/>
        <v>0</v>
      </c>
      <c r="AO764" s="5" t="str">
        <f t="shared" si="17"/>
        <v>Ca sáng</v>
      </c>
    </row>
    <row r="765" spans="2:41">
      <c r="B765" s="57"/>
      <c r="D765" s="11"/>
      <c r="E765" s="56"/>
      <c r="F765" s="11"/>
      <c r="G765" s="11"/>
      <c r="H765" s="11"/>
      <c r="I765" s="11"/>
      <c r="L765" s="55"/>
      <c r="M765" s="42"/>
      <c r="N765" s="55"/>
      <c r="O765" s="42"/>
      <c r="Q765" s="55"/>
      <c r="R765" s="55"/>
      <c r="S765" s="5"/>
      <c r="T765" s="55"/>
      <c r="U765" s="55"/>
      <c r="V765" s="55"/>
      <c r="W765" s="55"/>
      <c r="X765" s="55"/>
      <c r="Y765" s="42"/>
      <c r="AD765" s="55"/>
      <c r="AE765" s="56"/>
      <c r="AL765" s="11"/>
      <c r="AM765" t="str">
        <f t="shared" si="15"/>
        <v>NTL</v>
      </c>
      <c r="AN765">
        <f t="shared" si="16"/>
        <v>0</v>
      </c>
      <c r="AO765" s="5" t="str">
        <f t="shared" si="17"/>
        <v>Ca sáng</v>
      </c>
    </row>
    <row r="766" spans="2:41">
      <c r="B766" s="57"/>
      <c r="D766" s="11"/>
      <c r="E766" s="56"/>
      <c r="F766" s="11"/>
      <c r="G766" s="11"/>
      <c r="H766" s="11"/>
      <c r="L766" s="55"/>
      <c r="M766" s="42"/>
      <c r="N766" s="55"/>
      <c r="O766" s="42"/>
      <c r="Q766" s="55"/>
      <c r="R766" s="55"/>
      <c r="S766" s="5"/>
      <c r="T766" s="55"/>
      <c r="U766" s="55"/>
      <c r="V766" s="55"/>
      <c r="W766" s="55"/>
      <c r="X766" s="55"/>
      <c r="Y766" s="42"/>
      <c r="AD766" s="55"/>
      <c r="AE766" s="56"/>
      <c r="AL766" s="11"/>
      <c r="AM766" t="str">
        <f t="shared" si="15"/>
        <v>NTL</v>
      </c>
      <c r="AN766">
        <f t="shared" si="16"/>
        <v>0</v>
      </c>
      <c r="AO766" s="5" t="str">
        <f t="shared" si="17"/>
        <v>Ca sáng</v>
      </c>
    </row>
    <row r="767" spans="2:41">
      <c r="B767" s="57"/>
      <c r="D767" s="11"/>
      <c r="E767" s="56"/>
      <c r="F767" s="11"/>
      <c r="G767" s="11"/>
      <c r="H767" s="11"/>
      <c r="L767" s="55"/>
      <c r="M767" s="42"/>
      <c r="N767" s="55"/>
      <c r="O767" s="42"/>
      <c r="Q767" s="55"/>
      <c r="R767" s="55"/>
      <c r="S767" s="5"/>
      <c r="T767" s="55"/>
      <c r="U767" s="55"/>
      <c r="V767" s="55"/>
      <c r="W767" s="55"/>
      <c r="X767" s="55"/>
      <c r="Z767" s="42"/>
      <c r="AD767" s="55"/>
      <c r="AE767" s="56"/>
      <c r="AM767" t="str">
        <f t="shared" si="15"/>
        <v>NTL</v>
      </c>
      <c r="AN767">
        <f t="shared" si="16"/>
        <v>0</v>
      </c>
      <c r="AO767" s="5" t="str">
        <f t="shared" si="17"/>
        <v>Ca sáng</v>
      </c>
    </row>
    <row r="768" spans="2:41">
      <c r="B768" s="57"/>
      <c r="D768" s="11"/>
      <c r="E768" s="56"/>
      <c r="F768" s="11"/>
      <c r="G768" s="11"/>
      <c r="H768" s="11"/>
      <c r="L768" s="55"/>
      <c r="M768" s="42"/>
      <c r="N768" s="55"/>
      <c r="O768" s="42"/>
      <c r="Q768" s="55"/>
      <c r="R768" s="55"/>
      <c r="S768" s="5"/>
      <c r="T768" s="55"/>
      <c r="U768" s="55"/>
      <c r="V768" s="55"/>
      <c r="W768" s="55"/>
      <c r="X768" s="55"/>
      <c r="AA768" s="42"/>
      <c r="AD768" s="55"/>
      <c r="AE768" s="56"/>
      <c r="AL768" s="11"/>
      <c r="AM768" t="str">
        <f t="shared" si="15"/>
        <v>NTL</v>
      </c>
      <c r="AN768">
        <f t="shared" si="16"/>
        <v>0</v>
      </c>
      <c r="AO768" s="5" t="str">
        <f t="shared" si="17"/>
        <v>Ca sáng</v>
      </c>
    </row>
    <row r="769" spans="2:41">
      <c r="B769" s="57"/>
      <c r="D769" s="11"/>
      <c r="E769" s="56"/>
      <c r="F769" s="11"/>
      <c r="G769" s="11"/>
      <c r="H769" s="11"/>
      <c r="L769" s="55"/>
      <c r="M769" s="42"/>
      <c r="N769" s="55"/>
      <c r="O769" s="42"/>
      <c r="Q769" s="55"/>
      <c r="R769" s="55"/>
      <c r="S769" s="5"/>
      <c r="T769" s="55"/>
      <c r="U769" s="55"/>
      <c r="V769" s="55"/>
      <c r="W769" s="55"/>
      <c r="X769" s="55"/>
      <c r="Y769" s="42"/>
      <c r="AD769" s="55"/>
      <c r="AE769" s="56"/>
      <c r="AM769" t="str">
        <f t="shared" si="15"/>
        <v>NTL</v>
      </c>
      <c r="AN769">
        <f t="shared" si="16"/>
        <v>0</v>
      </c>
      <c r="AO769" s="5" t="str">
        <f t="shared" si="17"/>
        <v>Ca sáng</v>
      </c>
    </row>
    <row r="770" spans="2:41">
      <c r="B770" s="57"/>
      <c r="D770" s="11"/>
      <c r="E770" s="56"/>
      <c r="F770" s="11"/>
      <c r="G770" s="11"/>
      <c r="H770" s="11"/>
      <c r="L770" s="55"/>
      <c r="M770" s="42"/>
      <c r="N770" s="55"/>
      <c r="O770" s="42"/>
      <c r="Q770" s="55"/>
      <c r="R770" s="55"/>
      <c r="S770" s="5"/>
      <c r="T770" s="55"/>
      <c r="U770" s="55"/>
      <c r="V770" s="55"/>
      <c r="W770" s="55"/>
      <c r="X770" s="55"/>
      <c r="Y770" s="42"/>
      <c r="AD770" s="55"/>
      <c r="AE770" s="56"/>
      <c r="AM770" t="str">
        <f t="shared" si="15"/>
        <v>NTL</v>
      </c>
      <c r="AN770">
        <f t="shared" si="16"/>
        <v>0</v>
      </c>
      <c r="AO770" s="5" t="str">
        <f t="shared" si="17"/>
        <v>Ca sáng</v>
      </c>
    </row>
    <row r="771" spans="2:41">
      <c r="B771" s="57"/>
      <c r="D771" s="11"/>
      <c r="E771" s="56"/>
      <c r="F771" s="11"/>
      <c r="G771" s="11"/>
      <c r="H771" s="11"/>
      <c r="L771" s="55"/>
      <c r="M771" s="42"/>
      <c r="N771" s="55"/>
      <c r="O771" s="42"/>
      <c r="Q771" s="55"/>
      <c r="R771" s="55"/>
      <c r="S771" s="5"/>
      <c r="T771" s="55"/>
      <c r="U771" s="55"/>
      <c r="V771" s="55"/>
      <c r="W771" s="55"/>
      <c r="X771" s="55"/>
      <c r="Y771" s="42"/>
      <c r="AD771" s="55"/>
      <c r="AE771" s="56"/>
      <c r="AM771" t="str">
        <f t="shared" ref="AM771:AM834" si="18">IF(LEFT(F1047,3)="XBL","XBL","NTL")</f>
        <v>NTL</v>
      </c>
      <c r="AN771">
        <f t="shared" ref="AN771:AN834" si="19">IF(AM771="NTL",O1047*-1,O1047)</f>
        <v>0</v>
      </c>
      <c r="AO771" s="5" t="str">
        <f t="shared" ref="AO771:AO834" si="20">IF(TIME(HOUR(AE1050),MINUTE(AE1050),SECOND(AE1050))&gt;$T$6,"Ca chiều","Ca sáng")</f>
        <v>Ca sáng</v>
      </c>
    </row>
    <row r="772" spans="2:41">
      <c r="B772" s="57"/>
      <c r="D772" s="11"/>
      <c r="E772" s="56"/>
      <c r="F772" s="11"/>
      <c r="G772" s="11"/>
      <c r="H772" s="11"/>
      <c r="L772" s="55"/>
      <c r="M772" s="42"/>
      <c r="N772" s="55"/>
      <c r="O772" s="42"/>
      <c r="Q772" s="55"/>
      <c r="R772" s="55"/>
      <c r="S772" s="5"/>
      <c r="T772" s="55"/>
      <c r="U772" s="55"/>
      <c r="V772" s="55"/>
      <c r="W772" s="55"/>
      <c r="X772" s="55"/>
      <c r="AA772" s="42"/>
      <c r="AD772" s="55"/>
      <c r="AE772" s="56"/>
      <c r="AL772" s="11"/>
      <c r="AM772" t="str">
        <f t="shared" si="18"/>
        <v>NTL</v>
      </c>
      <c r="AN772">
        <f t="shared" si="19"/>
        <v>0</v>
      </c>
      <c r="AO772" s="5" t="str">
        <f t="shared" si="20"/>
        <v>Ca sáng</v>
      </c>
    </row>
    <row r="773" spans="2:41">
      <c r="B773" s="57"/>
      <c r="D773" s="11"/>
      <c r="E773" s="56"/>
      <c r="F773" s="11"/>
      <c r="G773" s="11"/>
      <c r="H773" s="11"/>
      <c r="L773" s="55"/>
      <c r="M773" s="42"/>
      <c r="N773" s="55"/>
      <c r="O773" s="42"/>
      <c r="Q773" s="55"/>
      <c r="R773" s="55"/>
      <c r="S773" s="5"/>
      <c r="T773" s="55"/>
      <c r="U773" s="55"/>
      <c r="V773" s="55"/>
      <c r="W773" s="55"/>
      <c r="X773" s="55"/>
      <c r="Y773" s="42"/>
      <c r="AD773" s="55"/>
      <c r="AE773" s="56"/>
      <c r="AL773" s="11"/>
      <c r="AM773" t="str">
        <f t="shared" si="18"/>
        <v>NTL</v>
      </c>
      <c r="AN773">
        <f t="shared" si="19"/>
        <v>0</v>
      </c>
      <c r="AO773" s="5" t="str">
        <f t="shared" si="20"/>
        <v>Ca sáng</v>
      </c>
    </row>
    <row r="774" spans="2:41">
      <c r="B774" s="57"/>
      <c r="D774" s="11"/>
      <c r="E774" s="56"/>
      <c r="F774" s="11"/>
      <c r="G774" s="11"/>
      <c r="H774" s="11"/>
      <c r="I774" s="11"/>
      <c r="L774" s="55"/>
      <c r="M774" s="42"/>
      <c r="N774" s="55"/>
      <c r="O774" s="42"/>
      <c r="Q774" s="55"/>
      <c r="R774" s="55"/>
      <c r="S774" s="5"/>
      <c r="T774" s="55"/>
      <c r="U774" s="55"/>
      <c r="V774" s="55"/>
      <c r="W774" s="55"/>
      <c r="X774" s="55"/>
      <c r="Y774" s="42"/>
      <c r="AD774" s="55"/>
      <c r="AE774" s="56"/>
      <c r="AL774" s="11"/>
      <c r="AM774" t="str">
        <f t="shared" si="18"/>
        <v>NTL</v>
      </c>
      <c r="AN774">
        <f t="shared" si="19"/>
        <v>0</v>
      </c>
      <c r="AO774" s="5" t="str">
        <f t="shared" si="20"/>
        <v>Ca sáng</v>
      </c>
    </row>
    <row r="775" spans="2:41">
      <c r="B775" s="57"/>
      <c r="D775" s="11"/>
      <c r="E775" s="56"/>
      <c r="F775" s="11"/>
      <c r="G775" s="11"/>
      <c r="H775" s="11"/>
      <c r="L775" s="55"/>
      <c r="M775" s="42"/>
      <c r="N775" s="55"/>
      <c r="O775" s="42"/>
      <c r="Q775" s="55"/>
      <c r="R775" s="55"/>
      <c r="S775" s="5"/>
      <c r="T775" s="55"/>
      <c r="U775" s="55"/>
      <c r="V775" s="55"/>
      <c r="W775" s="55"/>
      <c r="X775" s="55"/>
      <c r="Z775" s="42"/>
      <c r="AD775" s="55"/>
      <c r="AE775" s="56"/>
      <c r="AL775" s="11"/>
      <c r="AM775" t="str">
        <f t="shared" si="18"/>
        <v>NTL</v>
      </c>
      <c r="AN775">
        <f t="shared" si="19"/>
        <v>0</v>
      </c>
      <c r="AO775" s="5" t="str">
        <f t="shared" si="20"/>
        <v>Ca sáng</v>
      </c>
    </row>
    <row r="776" spans="2:41">
      <c r="B776" s="57"/>
      <c r="D776" s="11"/>
      <c r="E776" s="56"/>
      <c r="F776" s="11"/>
      <c r="G776" s="11"/>
      <c r="H776" s="11"/>
      <c r="L776" s="55"/>
      <c r="M776" s="42"/>
      <c r="N776" s="55"/>
      <c r="O776" s="42"/>
      <c r="Q776" s="55"/>
      <c r="R776" s="55"/>
      <c r="S776" s="5"/>
      <c r="T776" s="55"/>
      <c r="U776" s="55"/>
      <c r="V776" s="55"/>
      <c r="W776" s="55"/>
      <c r="X776" s="55"/>
      <c r="Y776" s="42"/>
      <c r="AD776" s="55"/>
      <c r="AE776" s="56"/>
      <c r="AL776" s="11"/>
      <c r="AM776" t="str">
        <f t="shared" si="18"/>
        <v>NTL</v>
      </c>
      <c r="AN776">
        <f t="shared" si="19"/>
        <v>0</v>
      </c>
      <c r="AO776" s="5" t="str">
        <f t="shared" si="20"/>
        <v>Ca sáng</v>
      </c>
    </row>
    <row r="777" spans="2:41">
      <c r="B777" s="57"/>
      <c r="D777" s="11"/>
      <c r="E777" s="56"/>
      <c r="F777" s="11"/>
      <c r="G777" s="11"/>
      <c r="H777" s="11"/>
      <c r="L777" s="55"/>
      <c r="M777" s="42"/>
      <c r="N777" s="55"/>
      <c r="O777" s="42"/>
      <c r="Q777" s="55"/>
      <c r="R777" s="55"/>
      <c r="S777" s="5"/>
      <c r="T777" s="55"/>
      <c r="U777" s="55"/>
      <c r="V777" s="55"/>
      <c r="W777" s="55"/>
      <c r="X777" s="55"/>
      <c r="Y777" s="42"/>
      <c r="AD777" s="55"/>
      <c r="AE777" s="56"/>
      <c r="AM777" t="str">
        <f t="shared" si="18"/>
        <v>NTL</v>
      </c>
      <c r="AN777">
        <f t="shared" si="19"/>
        <v>0</v>
      </c>
      <c r="AO777" s="5" t="str">
        <f t="shared" si="20"/>
        <v>Ca sáng</v>
      </c>
    </row>
    <row r="778" spans="2:41">
      <c r="B778" s="57"/>
      <c r="D778" s="11"/>
      <c r="E778" s="56"/>
      <c r="F778" s="11"/>
      <c r="G778" s="11"/>
      <c r="H778" s="11"/>
      <c r="L778" s="55"/>
      <c r="M778" s="42"/>
      <c r="N778" s="55"/>
      <c r="O778" s="42"/>
      <c r="Q778" s="55"/>
      <c r="R778" s="55"/>
      <c r="S778" s="5"/>
      <c r="T778" s="55"/>
      <c r="U778" s="55"/>
      <c r="V778" s="55"/>
      <c r="W778" s="55"/>
      <c r="X778" s="55"/>
      <c r="Y778" s="42"/>
      <c r="AD778" s="55"/>
      <c r="AE778" s="56"/>
      <c r="AL778" s="11"/>
      <c r="AM778" t="str">
        <f t="shared" si="18"/>
        <v>NTL</v>
      </c>
      <c r="AN778">
        <f t="shared" si="19"/>
        <v>0</v>
      </c>
      <c r="AO778" s="5" t="str">
        <f t="shared" si="20"/>
        <v>Ca sáng</v>
      </c>
    </row>
    <row r="779" spans="2:41">
      <c r="B779" s="57"/>
      <c r="D779" s="11"/>
      <c r="E779" s="56"/>
      <c r="F779" s="11"/>
      <c r="G779" s="11"/>
      <c r="H779" s="11"/>
      <c r="L779" s="55"/>
      <c r="M779" s="42"/>
      <c r="N779" s="55"/>
      <c r="O779" s="42"/>
      <c r="Q779" s="55"/>
      <c r="R779" s="55"/>
      <c r="S779" s="5"/>
      <c r="T779" s="55"/>
      <c r="U779" s="55"/>
      <c r="V779" s="55"/>
      <c r="W779" s="55"/>
      <c r="X779" s="55"/>
      <c r="Y779" s="42"/>
      <c r="AD779" s="55"/>
      <c r="AE779" s="56"/>
      <c r="AL779" s="11"/>
      <c r="AM779" t="str">
        <f t="shared" si="18"/>
        <v>NTL</v>
      </c>
      <c r="AN779">
        <f t="shared" si="19"/>
        <v>0</v>
      </c>
      <c r="AO779" s="5" t="str">
        <f t="shared" si="20"/>
        <v>Ca sáng</v>
      </c>
    </row>
    <row r="780" spans="2:41">
      <c r="B780" s="57"/>
      <c r="D780" s="11"/>
      <c r="E780" s="56"/>
      <c r="F780" s="11"/>
      <c r="G780" s="11"/>
      <c r="H780" s="11"/>
      <c r="L780" s="55"/>
      <c r="M780" s="42"/>
      <c r="N780" s="55"/>
      <c r="O780" s="42"/>
      <c r="Q780" s="55"/>
      <c r="R780" s="55"/>
      <c r="S780" s="5"/>
      <c r="T780" s="55"/>
      <c r="U780" s="55"/>
      <c r="V780" s="55"/>
      <c r="W780" s="55"/>
      <c r="X780" s="55"/>
      <c r="Y780" s="42"/>
      <c r="AD780" s="55"/>
      <c r="AE780" s="56"/>
      <c r="AL780" s="11"/>
      <c r="AM780" t="str">
        <f t="shared" si="18"/>
        <v>NTL</v>
      </c>
      <c r="AN780">
        <f t="shared" si="19"/>
        <v>0</v>
      </c>
      <c r="AO780" s="5" t="str">
        <f t="shared" si="20"/>
        <v>Ca sáng</v>
      </c>
    </row>
    <row r="781" spans="2:41">
      <c r="B781" s="57"/>
      <c r="D781" s="11"/>
      <c r="E781" s="56"/>
      <c r="F781" s="11"/>
      <c r="G781" s="11"/>
      <c r="H781" s="11"/>
      <c r="L781" s="55"/>
      <c r="M781" s="42"/>
      <c r="N781" s="55"/>
      <c r="O781" s="42"/>
      <c r="Q781" s="55"/>
      <c r="R781" s="55"/>
      <c r="S781" s="5"/>
      <c r="T781" s="55"/>
      <c r="U781" s="55"/>
      <c r="V781" s="55"/>
      <c r="W781" s="55"/>
      <c r="X781" s="55"/>
      <c r="Y781" s="42"/>
      <c r="AD781" s="55"/>
      <c r="AE781" s="56"/>
      <c r="AH781" s="11"/>
      <c r="AM781" t="str">
        <f t="shared" si="18"/>
        <v>NTL</v>
      </c>
      <c r="AN781">
        <f t="shared" si="19"/>
        <v>0</v>
      </c>
      <c r="AO781" s="5" t="str">
        <f t="shared" si="20"/>
        <v>Ca sáng</v>
      </c>
    </row>
    <row r="782" spans="2:41">
      <c r="B782" s="57"/>
      <c r="D782" s="11"/>
      <c r="E782" s="56"/>
      <c r="F782" s="11"/>
      <c r="G782" s="11"/>
      <c r="H782" s="11"/>
      <c r="L782" s="55"/>
      <c r="M782" s="42"/>
      <c r="N782" s="55"/>
      <c r="O782" s="42"/>
      <c r="Q782" s="55"/>
      <c r="R782" s="55"/>
      <c r="S782" s="5"/>
      <c r="T782" s="55"/>
      <c r="U782" s="55"/>
      <c r="V782" s="55"/>
      <c r="W782" s="55"/>
      <c r="X782" s="55"/>
      <c r="Y782" s="42"/>
      <c r="AD782" s="55"/>
      <c r="AE782" s="56"/>
      <c r="AL782" s="11"/>
      <c r="AM782" t="str">
        <f t="shared" si="18"/>
        <v>NTL</v>
      </c>
      <c r="AN782">
        <f t="shared" si="19"/>
        <v>0</v>
      </c>
      <c r="AO782" s="5" t="str">
        <f t="shared" si="20"/>
        <v>Ca sáng</v>
      </c>
    </row>
    <row r="783" spans="2:41">
      <c r="B783" s="57"/>
      <c r="D783" s="11"/>
      <c r="E783" s="56"/>
      <c r="F783" s="11"/>
      <c r="G783" s="11"/>
      <c r="H783" s="11"/>
      <c r="L783" s="55"/>
      <c r="M783" s="42"/>
      <c r="N783" s="55"/>
      <c r="O783" s="42"/>
      <c r="Q783" s="55"/>
      <c r="R783" s="55"/>
      <c r="S783" s="5"/>
      <c r="T783" s="55"/>
      <c r="U783" s="55"/>
      <c r="V783" s="55"/>
      <c r="W783" s="55"/>
      <c r="X783" s="55"/>
      <c r="Y783" s="42"/>
      <c r="AD783" s="55"/>
      <c r="AE783" s="56"/>
      <c r="AM783" t="str">
        <f t="shared" si="18"/>
        <v>NTL</v>
      </c>
      <c r="AN783">
        <f t="shared" si="19"/>
        <v>0</v>
      </c>
      <c r="AO783" s="5" t="str">
        <f t="shared" si="20"/>
        <v>Ca sáng</v>
      </c>
    </row>
    <row r="784" spans="2:41">
      <c r="B784" s="57"/>
      <c r="D784" s="11"/>
      <c r="E784" s="56"/>
      <c r="F784" s="11"/>
      <c r="G784" s="11"/>
      <c r="H784" s="11"/>
      <c r="L784" s="55"/>
      <c r="M784" s="42"/>
      <c r="N784" s="55"/>
      <c r="O784" s="42"/>
      <c r="Q784" s="55"/>
      <c r="R784" s="55"/>
      <c r="S784" s="5"/>
      <c r="T784" s="55"/>
      <c r="U784" s="55"/>
      <c r="V784" s="55"/>
      <c r="W784" s="55"/>
      <c r="X784" s="55"/>
      <c r="Y784" s="42"/>
      <c r="AD784" s="55"/>
      <c r="AE784" s="56"/>
      <c r="AM784" t="str">
        <f t="shared" si="18"/>
        <v>NTL</v>
      </c>
      <c r="AN784">
        <f t="shared" si="19"/>
        <v>0</v>
      </c>
      <c r="AO784" s="5" t="str">
        <f t="shared" si="20"/>
        <v>Ca sáng</v>
      </c>
    </row>
    <row r="785" spans="2:41">
      <c r="B785" s="57"/>
      <c r="D785" s="11"/>
      <c r="E785" s="56"/>
      <c r="F785" s="11"/>
      <c r="G785" s="11"/>
      <c r="H785" s="11"/>
      <c r="L785" s="55"/>
      <c r="M785" s="42"/>
      <c r="N785" s="55"/>
      <c r="O785" s="42"/>
      <c r="Q785" s="55"/>
      <c r="R785" s="55"/>
      <c r="S785" s="5"/>
      <c r="T785" s="55"/>
      <c r="U785" s="55"/>
      <c r="V785" s="55"/>
      <c r="W785" s="55"/>
      <c r="X785" s="55"/>
      <c r="Y785" s="42"/>
      <c r="AD785" s="55"/>
      <c r="AE785" s="56"/>
      <c r="AM785" t="str">
        <f t="shared" si="18"/>
        <v>NTL</v>
      </c>
      <c r="AN785">
        <f t="shared" si="19"/>
        <v>0</v>
      </c>
      <c r="AO785" s="5" t="str">
        <f t="shared" si="20"/>
        <v>Ca sáng</v>
      </c>
    </row>
    <row r="786" spans="2:41">
      <c r="B786" s="57"/>
      <c r="D786" s="11"/>
      <c r="E786" s="56"/>
      <c r="F786" s="11"/>
      <c r="G786" s="11"/>
      <c r="H786" s="11"/>
      <c r="L786" s="55"/>
      <c r="M786" s="42"/>
      <c r="N786" s="55"/>
      <c r="O786" s="42"/>
      <c r="Q786" s="55"/>
      <c r="R786" s="55"/>
      <c r="S786" s="5"/>
      <c r="T786" s="55"/>
      <c r="U786" s="55"/>
      <c r="V786" s="55"/>
      <c r="W786" s="55"/>
      <c r="X786" s="55"/>
      <c r="Y786" s="42"/>
      <c r="AD786" s="55"/>
      <c r="AE786" s="56"/>
      <c r="AL786" s="11"/>
      <c r="AM786" t="str">
        <f t="shared" si="18"/>
        <v>NTL</v>
      </c>
      <c r="AN786">
        <f t="shared" si="19"/>
        <v>0</v>
      </c>
      <c r="AO786" s="5" t="str">
        <f t="shared" si="20"/>
        <v>Ca sáng</v>
      </c>
    </row>
    <row r="787" spans="2:41">
      <c r="B787" s="57"/>
      <c r="D787" s="11"/>
      <c r="E787" s="56"/>
      <c r="F787" s="11"/>
      <c r="G787" s="11"/>
      <c r="H787" s="11"/>
      <c r="L787" s="55"/>
      <c r="M787" s="42"/>
      <c r="N787" s="55"/>
      <c r="O787" s="42"/>
      <c r="Q787" s="55"/>
      <c r="R787" s="55"/>
      <c r="S787" s="5"/>
      <c r="T787" s="55"/>
      <c r="U787" s="55"/>
      <c r="V787" s="55"/>
      <c r="W787" s="55"/>
      <c r="X787" s="55"/>
      <c r="Y787" s="42"/>
      <c r="AD787" s="55"/>
      <c r="AE787" s="56"/>
      <c r="AL787" s="11"/>
      <c r="AM787" t="str">
        <f t="shared" si="18"/>
        <v>NTL</v>
      </c>
      <c r="AN787">
        <f t="shared" si="19"/>
        <v>0</v>
      </c>
      <c r="AO787" s="5" t="str">
        <f t="shared" si="20"/>
        <v>Ca sáng</v>
      </c>
    </row>
    <row r="788" spans="2:41">
      <c r="B788" s="57"/>
      <c r="D788" s="11"/>
      <c r="E788" s="56"/>
      <c r="F788" s="11"/>
      <c r="G788" s="11"/>
      <c r="H788" s="11"/>
      <c r="L788" s="55"/>
      <c r="M788" s="42"/>
      <c r="N788" s="55"/>
      <c r="O788" s="42"/>
      <c r="Q788" s="55"/>
      <c r="R788" s="55"/>
      <c r="S788" s="5"/>
      <c r="T788" s="55"/>
      <c r="U788" s="55"/>
      <c r="V788" s="55"/>
      <c r="W788" s="55"/>
      <c r="X788" s="55"/>
      <c r="Y788" s="42"/>
      <c r="Z788" s="42"/>
      <c r="AD788" s="55"/>
      <c r="AE788" s="56"/>
      <c r="AL788" s="11"/>
      <c r="AM788" t="str">
        <f t="shared" si="18"/>
        <v>NTL</v>
      </c>
      <c r="AN788">
        <f t="shared" si="19"/>
        <v>0</v>
      </c>
      <c r="AO788" s="5" t="str">
        <f t="shared" si="20"/>
        <v>Ca sáng</v>
      </c>
    </row>
    <row r="789" spans="2:41">
      <c r="B789" s="57"/>
      <c r="D789" s="11"/>
      <c r="E789" s="56"/>
      <c r="F789" s="11"/>
      <c r="G789" s="11"/>
      <c r="H789" s="11"/>
      <c r="L789" s="55"/>
      <c r="M789" s="42"/>
      <c r="N789" s="55"/>
      <c r="O789" s="42"/>
      <c r="Q789" s="55"/>
      <c r="R789" s="55"/>
      <c r="S789" s="55"/>
      <c r="T789" s="55"/>
      <c r="U789" s="55"/>
      <c r="V789" s="55"/>
      <c r="W789" s="55"/>
      <c r="X789" s="55"/>
      <c r="AD789" s="55"/>
      <c r="AE789" s="56"/>
      <c r="AH789" s="11"/>
      <c r="AL789" s="11"/>
      <c r="AM789" t="str">
        <f t="shared" si="18"/>
        <v>NTL</v>
      </c>
      <c r="AN789">
        <f t="shared" si="19"/>
        <v>0</v>
      </c>
      <c r="AO789" s="5" t="str">
        <f t="shared" si="20"/>
        <v>Ca sáng</v>
      </c>
    </row>
    <row r="790" spans="2:41">
      <c r="B790" s="57"/>
      <c r="D790" s="11"/>
      <c r="E790" s="56"/>
      <c r="F790" s="11"/>
      <c r="G790" s="11"/>
      <c r="H790" s="11"/>
      <c r="L790" s="55"/>
      <c r="M790" s="42"/>
      <c r="N790" s="55"/>
      <c r="O790" s="42"/>
      <c r="Q790" s="55"/>
      <c r="R790" s="55"/>
      <c r="S790" s="55"/>
      <c r="T790" s="55"/>
      <c r="U790" s="55"/>
      <c r="V790" s="55"/>
      <c r="W790" s="55"/>
      <c r="X790" s="55"/>
      <c r="Y790" s="42"/>
      <c r="AD790" s="55"/>
      <c r="AE790" s="56"/>
      <c r="AL790" s="11"/>
      <c r="AM790" t="str">
        <f t="shared" si="18"/>
        <v>NTL</v>
      </c>
      <c r="AN790">
        <f t="shared" si="19"/>
        <v>0</v>
      </c>
      <c r="AO790" s="5" t="str">
        <f t="shared" si="20"/>
        <v>Ca sáng</v>
      </c>
    </row>
    <row r="791" spans="2:41">
      <c r="B791" s="57"/>
      <c r="D791" s="11"/>
      <c r="E791" s="56"/>
      <c r="F791" s="11"/>
      <c r="G791" s="11"/>
      <c r="H791" s="11"/>
      <c r="L791" s="55"/>
      <c r="M791" s="42"/>
      <c r="N791" s="55"/>
      <c r="O791" s="42"/>
      <c r="Q791" s="55"/>
      <c r="R791" s="55"/>
      <c r="S791" s="55"/>
      <c r="T791" s="55"/>
      <c r="U791" s="55"/>
      <c r="V791" s="55"/>
      <c r="W791" s="55"/>
      <c r="X791" s="55"/>
      <c r="Y791" s="42"/>
      <c r="AD791" s="55"/>
      <c r="AE791" s="56"/>
      <c r="AL791" s="11"/>
      <c r="AM791" t="str">
        <f t="shared" si="18"/>
        <v>NTL</v>
      </c>
      <c r="AN791">
        <f t="shared" si="19"/>
        <v>0</v>
      </c>
      <c r="AO791" s="5" t="str">
        <f t="shared" si="20"/>
        <v>Ca sáng</v>
      </c>
    </row>
    <row r="792" spans="2:41">
      <c r="B792" s="57"/>
      <c r="D792" s="11"/>
      <c r="E792" s="56"/>
      <c r="F792" s="11"/>
      <c r="G792" s="11"/>
      <c r="H792" s="11"/>
      <c r="L792" s="55"/>
      <c r="M792" s="42"/>
      <c r="N792" s="55"/>
      <c r="O792" s="42"/>
      <c r="Q792" s="55"/>
      <c r="R792" s="55"/>
      <c r="S792" s="55"/>
      <c r="T792" s="55"/>
      <c r="U792" s="55"/>
      <c r="V792" s="55"/>
      <c r="W792" s="55"/>
      <c r="X792" s="55"/>
      <c r="AA792" s="42"/>
      <c r="AD792" s="55"/>
      <c r="AE792" s="56"/>
      <c r="AL792" s="11"/>
      <c r="AM792" t="str">
        <f t="shared" si="18"/>
        <v>NTL</v>
      </c>
      <c r="AN792">
        <f t="shared" si="19"/>
        <v>0</v>
      </c>
      <c r="AO792" s="5" t="str">
        <f t="shared" si="20"/>
        <v>Ca sáng</v>
      </c>
    </row>
    <row r="793" spans="2:41">
      <c r="B793" s="57"/>
      <c r="D793" s="11"/>
      <c r="E793" s="56"/>
      <c r="F793" s="11"/>
      <c r="G793" s="11"/>
      <c r="H793" s="11"/>
      <c r="L793" s="55"/>
      <c r="M793" s="42"/>
      <c r="N793" s="55"/>
      <c r="O793" s="42"/>
      <c r="Q793" s="55"/>
      <c r="R793" s="55"/>
      <c r="S793" s="55"/>
      <c r="T793" s="55"/>
      <c r="U793" s="55"/>
      <c r="V793" s="55"/>
      <c r="W793" s="55"/>
      <c r="X793" s="55"/>
      <c r="Y793" s="42"/>
      <c r="AD793" s="55"/>
      <c r="AE793" s="56"/>
      <c r="AM793" t="str">
        <f t="shared" si="18"/>
        <v>NTL</v>
      </c>
      <c r="AN793">
        <f t="shared" si="19"/>
        <v>0</v>
      </c>
      <c r="AO793" s="5" t="str">
        <f t="shared" si="20"/>
        <v>Ca sáng</v>
      </c>
    </row>
    <row r="794" spans="2:41">
      <c r="B794" s="57"/>
      <c r="D794" s="11"/>
      <c r="E794" s="56"/>
      <c r="F794" s="11"/>
      <c r="G794" s="11"/>
      <c r="H794" s="11"/>
      <c r="L794" s="55"/>
      <c r="M794" s="42"/>
      <c r="N794" s="55"/>
      <c r="O794" s="42"/>
      <c r="Q794" s="55"/>
      <c r="R794" s="55"/>
      <c r="S794" s="55"/>
      <c r="T794" s="55"/>
      <c r="U794" s="55"/>
      <c r="V794" s="55"/>
      <c r="W794" s="55"/>
      <c r="X794" s="55"/>
      <c r="Y794" s="42"/>
      <c r="AD794" s="55"/>
      <c r="AE794" s="56"/>
      <c r="AM794" t="str">
        <f t="shared" si="18"/>
        <v>NTL</v>
      </c>
      <c r="AN794">
        <f t="shared" si="19"/>
        <v>0</v>
      </c>
      <c r="AO794" s="5" t="str">
        <f t="shared" si="20"/>
        <v>Ca sáng</v>
      </c>
    </row>
    <row r="795" spans="2:41">
      <c r="B795" s="57"/>
      <c r="D795" s="11"/>
      <c r="E795" s="56"/>
      <c r="F795" s="11"/>
      <c r="G795" s="11"/>
      <c r="H795" s="11"/>
      <c r="L795" s="55"/>
      <c r="M795" s="42"/>
      <c r="N795" s="55"/>
      <c r="O795" s="42"/>
      <c r="Q795" s="55"/>
      <c r="R795" s="55"/>
      <c r="S795" s="55"/>
      <c r="T795" s="55"/>
      <c r="U795" s="55"/>
      <c r="V795" s="55"/>
      <c r="W795" s="55"/>
      <c r="X795" s="55"/>
      <c r="Y795" s="42"/>
      <c r="AD795" s="55"/>
      <c r="AE795" s="56"/>
      <c r="AL795" s="11"/>
      <c r="AM795" t="str">
        <f t="shared" si="18"/>
        <v>NTL</v>
      </c>
      <c r="AN795">
        <f t="shared" si="19"/>
        <v>0</v>
      </c>
      <c r="AO795" s="5" t="str">
        <f t="shared" si="20"/>
        <v>Ca sáng</v>
      </c>
    </row>
    <row r="796" spans="2:41">
      <c r="B796" s="57"/>
      <c r="D796" s="11"/>
      <c r="E796" s="56"/>
      <c r="F796" s="11"/>
      <c r="G796" s="11"/>
      <c r="H796" s="11"/>
      <c r="L796" s="55"/>
      <c r="M796" s="42"/>
      <c r="N796" s="55"/>
      <c r="O796" s="42"/>
      <c r="Q796" s="55"/>
      <c r="R796" s="55"/>
      <c r="S796" s="55"/>
      <c r="T796" s="55"/>
      <c r="U796" s="55"/>
      <c r="V796" s="55"/>
      <c r="W796" s="55"/>
      <c r="X796" s="55"/>
      <c r="Y796" s="42"/>
      <c r="AD796" s="55"/>
      <c r="AE796" s="56"/>
      <c r="AH796" s="11"/>
      <c r="AL796" s="11"/>
      <c r="AM796" t="str">
        <f t="shared" si="18"/>
        <v>NTL</v>
      </c>
      <c r="AN796">
        <f t="shared" si="19"/>
        <v>0</v>
      </c>
      <c r="AO796" s="5" t="str">
        <f t="shared" si="20"/>
        <v>Ca sáng</v>
      </c>
    </row>
    <row r="797" spans="2:41">
      <c r="B797" s="57"/>
      <c r="D797" s="11"/>
      <c r="E797" s="56"/>
      <c r="F797" s="11"/>
      <c r="G797" s="11"/>
      <c r="H797" s="11"/>
      <c r="L797" s="55"/>
      <c r="M797" s="42"/>
      <c r="N797" s="55"/>
      <c r="O797" s="42"/>
      <c r="Q797" s="55"/>
      <c r="R797" s="55"/>
      <c r="S797" s="55"/>
      <c r="T797" s="55"/>
      <c r="U797" s="55"/>
      <c r="V797" s="55"/>
      <c r="W797" s="55"/>
      <c r="X797" s="55"/>
      <c r="AD797" s="55"/>
      <c r="AE797" s="56"/>
      <c r="AH797" s="11"/>
      <c r="AL797" s="11"/>
      <c r="AM797" t="str">
        <f t="shared" si="18"/>
        <v>NTL</v>
      </c>
      <c r="AN797">
        <f t="shared" si="19"/>
        <v>0</v>
      </c>
      <c r="AO797" s="5" t="str">
        <f t="shared" si="20"/>
        <v>Ca sáng</v>
      </c>
    </row>
    <row r="798" spans="2:41">
      <c r="B798" s="57"/>
      <c r="D798" s="11"/>
      <c r="E798" s="56"/>
      <c r="F798" s="11"/>
      <c r="G798" s="11"/>
      <c r="H798" s="11"/>
      <c r="L798" s="55"/>
      <c r="M798" s="42"/>
      <c r="N798" s="55"/>
      <c r="O798" s="42"/>
      <c r="Q798" s="55"/>
      <c r="R798" s="55"/>
      <c r="S798" s="55"/>
      <c r="T798" s="55"/>
      <c r="U798" s="55"/>
      <c r="V798" s="55"/>
      <c r="W798" s="55"/>
      <c r="X798" s="55"/>
      <c r="Y798" s="42"/>
      <c r="AD798" s="55"/>
      <c r="AE798" s="56"/>
      <c r="AL798" s="11"/>
      <c r="AM798" t="str">
        <f t="shared" si="18"/>
        <v>NTL</v>
      </c>
      <c r="AN798">
        <f t="shared" si="19"/>
        <v>0</v>
      </c>
      <c r="AO798" s="5" t="str">
        <f t="shared" si="20"/>
        <v>Ca sáng</v>
      </c>
    </row>
    <row r="799" spans="2:41">
      <c r="B799" s="57"/>
      <c r="D799" s="11"/>
      <c r="E799" s="56"/>
      <c r="F799" s="11"/>
      <c r="G799" s="11"/>
      <c r="H799" s="11"/>
      <c r="L799" s="55"/>
      <c r="M799" s="42"/>
      <c r="N799" s="55"/>
      <c r="O799" s="42"/>
      <c r="Q799" s="55"/>
      <c r="R799" s="55"/>
      <c r="S799" s="55"/>
      <c r="T799" s="55"/>
      <c r="U799" s="55"/>
      <c r="V799" s="55"/>
      <c r="W799" s="55"/>
      <c r="X799" s="55"/>
      <c r="Y799" s="42"/>
      <c r="AD799" s="55"/>
      <c r="AE799" s="56"/>
      <c r="AM799" t="str">
        <f t="shared" si="18"/>
        <v>NTL</v>
      </c>
      <c r="AN799">
        <f t="shared" si="19"/>
        <v>0</v>
      </c>
      <c r="AO799" s="5" t="str">
        <f t="shared" si="20"/>
        <v>Ca sáng</v>
      </c>
    </row>
    <row r="800" spans="2:41">
      <c r="B800" s="57"/>
      <c r="D800" s="11"/>
      <c r="E800" s="56"/>
      <c r="F800" s="11"/>
      <c r="G800" s="11"/>
      <c r="H800" s="11"/>
      <c r="L800" s="55"/>
      <c r="M800" s="42"/>
      <c r="N800" s="55"/>
      <c r="O800" s="42"/>
      <c r="Q800" s="55"/>
      <c r="R800" s="55"/>
      <c r="S800" s="55"/>
      <c r="T800" s="55"/>
      <c r="U800" s="55"/>
      <c r="V800" s="55"/>
      <c r="W800" s="55"/>
      <c r="X800" s="55"/>
      <c r="Z800" s="42"/>
      <c r="AD800" s="55"/>
      <c r="AE800" s="56"/>
      <c r="AL800" s="11"/>
      <c r="AM800" t="str">
        <f t="shared" si="18"/>
        <v>NTL</v>
      </c>
      <c r="AN800">
        <f t="shared" si="19"/>
        <v>0</v>
      </c>
      <c r="AO800" s="5" t="str">
        <f t="shared" si="20"/>
        <v>Ca sáng</v>
      </c>
    </row>
    <row r="801" spans="2:41">
      <c r="B801" s="57"/>
      <c r="D801" s="11"/>
      <c r="E801" s="56"/>
      <c r="F801" s="11"/>
      <c r="G801" s="11"/>
      <c r="H801" s="11"/>
      <c r="L801" s="55"/>
      <c r="M801" s="42"/>
      <c r="N801" s="55"/>
      <c r="O801" s="42"/>
      <c r="Q801" s="55"/>
      <c r="R801" s="55"/>
      <c r="S801" s="55"/>
      <c r="T801" s="55"/>
      <c r="U801" s="55"/>
      <c r="V801" s="55"/>
      <c r="W801" s="55"/>
      <c r="X801" s="55"/>
      <c r="Y801" s="42"/>
      <c r="AD801" s="55"/>
      <c r="AE801" s="56"/>
      <c r="AH801" s="11"/>
      <c r="AL801" s="11"/>
      <c r="AM801" t="str">
        <f t="shared" si="18"/>
        <v>NTL</v>
      </c>
      <c r="AN801">
        <f t="shared" si="19"/>
        <v>0</v>
      </c>
      <c r="AO801" s="5" t="str">
        <f t="shared" si="20"/>
        <v>Ca sáng</v>
      </c>
    </row>
    <row r="802" spans="2:41">
      <c r="B802" s="57"/>
      <c r="D802" s="11"/>
      <c r="E802" s="56"/>
      <c r="F802" s="11"/>
      <c r="G802" s="11"/>
      <c r="H802" s="11"/>
      <c r="L802" s="55"/>
      <c r="M802" s="42"/>
      <c r="N802" s="55"/>
      <c r="O802" s="42"/>
      <c r="Q802" s="55"/>
      <c r="R802" s="55"/>
      <c r="S802" s="55"/>
      <c r="T802" s="55"/>
      <c r="U802" s="55"/>
      <c r="V802" s="55"/>
      <c r="W802" s="55"/>
      <c r="X802" s="55"/>
      <c r="Y802" s="42"/>
      <c r="AD802" s="55"/>
      <c r="AE802" s="56"/>
      <c r="AL802" s="11"/>
      <c r="AM802" t="str">
        <f t="shared" si="18"/>
        <v>NTL</v>
      </c>
      <c r="AN802">
        <f t="shared" si="19"/>
        <v>0</v>
      </c>
      <c r="AO802" s="5" t="str">
        <f t="shared" si="20"/>
        <v>Ca sáng</v>
      </c>
    </row>
    <row r="803" spans="2:41">
      <c r="B803" s="57"/>
      <c r="D803" s="11"/>
      <c r="E803" s="56"/>
      <c r="F803" s="11"/>
      <c r="G803" s="11"/>
      <c r="H803" s="11"/>
      <c r="I803" s="11"/>
      <c r="L803" s="55"/>
      <c r="M803" s="42"/>
      <c r="N803" s="55"/>
      <c r="O803" s="42"/>
      <c r="Q803" s="55"/>
      <c r="R803" s="55"/>
      <c r="S803" s="55"/>
      <c r="T803" s="55"/>
      <c r="U803" s="55"/>
      <c r="V803" s="55"/>
      <c r="W803" s="55"/>
      <c r="X803" s="55"/>
      <c r="Y803" s="42"/>
      <c r="AD803" s="55"/>
      <c r="AE803" s="56"/>
      <c r="AL803" s="11"/>
      <c r="AM803" t="str">
        <f t="shared" si="18"/>
        <v>NTL</v>
      </c>
      <c r="AN803">
        <f t="shared" si="19"/>
        <v>0</v>
      </c>
      <c r="AO803" s="5" t="str">
        <f t="shared" si="20"/>
        <v>Ca sáng</v>
      </c>
    </row>
    <row r="804" spans="2:41">
      <c r="B804" s="57"/>
      <c r="D804" s="11"/>
      <c r="E804" s="56"/>
      <c r="F804" s="11"/>
      <c r="G804" s="11"/>
      <c r="H804" s="11"/>
      <c r="L804" s="55"/>
      <c r="M804" s="42"/>
      <c r="N804" s="55"/>
      <c r="O804" s="42"/>
      <c r="Q804" s="55"/>
      <c r="R804" s="55"/>
      <c r="S804" s="55"/>
      <c r="T804" s="55"/>
      <c r="U804" s="55"/>
      <c r="V804" s="55"/>
      <c r="W804" s="55"/>
      <c r="X804" s="55"/>
      <c r="Y804" s="42"/>
      <c r="AD804" s="55"/>
      <c r="AE804" s="56"/>
      <c r="AL804" s="11"/>
      <c r="AM804" t="str">
        <f t="shared" si="18"/>
        <v>NTL</v>
      </c>
      <c r="AN804">
        <f t="shared" si="19"/>
        <v>0</v>
      </c>
      <c r="AO804" s="5" t="str">
        <f t="shared" si="20"/>
        <v>Ca sáng</v>
      </c>
    </row>
    <row r="805" spans="2:41">
      <c r="B805" s="57"/>
      <c r="D805" s="11"/>
      <c r="E805" s="56"/>
      <c r="F805" s="11"/>
      <c r="G805" s="11"/>
      <c r="H805" s="11"/>
      <c r="L805" s="55"/>
      <c r="M805" s="42"/>
      <c r="N805" s="55"/>
      <c r="O805" s="42"/>
      <c r="Q805" s="55"/>
      <c r="R805" s="55"/>
      <c r="S805" s="55"/>
      <c r="T805" s="55"/>
      <c r="U805" s="55"/>
      <c r="V805" s="55"/>
      <c r="W805" s="55"/>
      <c r="X805" s="55"/>
      <c r="Y805" s="42"/>
      <c r="AD805" s="55"/>
      <c r="AE805" s="56"/>
      <c r="AM805" t="str">
        <f t="shared" si="18"/>
        <v>NTL</v>
      </c>
      <c r="AN805">
        <f t="shared" si="19"/>
        <v>0</v>
      </c>
      <c r="AO805" s="5" t="str">
        <f t="shared" si="20"/>
        <v>Ca sáng</v>
      </c>
    </row>
    <row r="806" spans="2:41">
      <c r="B806" s="57"/>
      <c r="D806" s="11"/>
      <c r="E806" s="56"/>
      <c r="F806" s="11"/>
      <c r="G806" s="11"/>
      <c r="H806" s="11"/>
      <c r="L806" s="55"/>
      <c r="M806" s="42"/>
      <c r="N806" s="55"/>
      <c r="O806" s="42"/>
      <c r="Q806" s="55"/>
      <c r="R806" s="55"/>
      <c r="S806" s="55"/>
      <c r="T806" s="55"/>
      <c r="U806" s="55"/>
      <c r="V806" s="55"/>
      <c r="W806" s="55"/>
      <c r="X806" s="55"/>
      <c r="Y806" s="42"/>
      <c r="AD806" s="55"/>
      <c r="AE806" s="56"/>
      <c r="AL806" s="11"/>
      <c r="AM806" t="str">
        <f t="shared" si="18"/>
        <v>NTL</v>
      </c>
      <c r="AN806">
        <f t="shared" si="19"/>
        <v>0</v>
      </c>
      <c r="AO806" s="5" t="str">
        <f t="shared" si="20"/>
        <v>Ca sáng</v>
      </c>
    </row>
    <row r="807" spans="2:41">
      <c r="B807" s="57"/>
      <c r="D807" s="11"/>
      <c r="E807" s="56"/>
      <c r="F807" s="11"/>
      <c r="G807" s="11"/>
      <c r="H807" s="11"/>
      <c r="I807" s="11"/>
      <c r="L807" s="55"/>
      <c r="M807" s="42"/>
      <c r="N807" s="55"/>
      <c r="O807" s="42"/>
      <c r="Q807" s="55"/>
      <c r="R807" s="55"/>
      <c r="S807" s="55"/>
      <c r="T807" s="55"/>
      <c r="U807" s="55"/>
      <c r="V807" s="55"/>
      <c r="W807" s="55"/>
      <c r="X807" s="55"/>
      <c r="Y807" s="42"/>
      <c r="AD807" s="55"/>
      <c r="AE807" s="56"/>
      <c r="AM807" t="str">
        <f t="shared" si="18"/>
        <v>NTL</v>
      </c>
      <c r="AN807">
        <f t="shared" si="19"/>
        <v>0</v>
      </c>
      <c r="AO807" s="5" t="str">
        <f t="shared" si="20"/>
        <v>Ca sáng</v>
      </c>
    </row>
    <row r="808" spans="2:41">
      <c r="B808" s="57"/>
      <c r="D808" s="11"/>
      <c r="E808" s="56"/>
      <c r="F808" s="11"/>
      <c r="G808" s="11"/>
      <c r="H808" s="11"/>
      <c r="I808" s="11"/>
      <c r="L808" s="55"/>
      <c r="M808" s="42"/>
      <c r="N808" s="55"/>
      <c r="O808" s="42"/>
      <c r="Q808" s="55"/>
      <c r="R808" s="55"/>
      <c r="S808" s="55"/>
      <c r="T808" s="55"/>
      <c r="U808" s="55"/>
      <c r="V808" s="55"/>
      <c r="W808" s="55"/>
      <c r="X808" s="55"/>
      <c r="Y808" s="42"/>
      <c r="AD808" s="55"/>
      <c r="AE808" s="56"/>
      <c r="AM808" t="str">
        <f t="shared" si="18"/>
        <v>NTL</v>
      </c>
      <c r="AN808">
        <f t="shared" si="19"/>
        <v>0</v>
      </c>
      <c r="AO808" s="5" t="str">
        <f t="shared" si="20"/>
        <v>Ca sáng</v>
      </c>
    </row>
    <row r="809" spans="2:41">
      <c r="B809" s="57"/>
      <c r="D809" s="11"/>
      <c r="E809" s="56"/>
      <c r="F809" s="11"/>
      <c r="G809" s="11"/>
      <c r="H809" s="11"/>
      <c r="L809" s="55"/>
      <c r="M809" s="42"/>
      <c r="N809" s="55"/>
      <c r="O809" s="42"/>
      <c r="Q809" s="55"/>
      <c r="R809" s="55"/>
      <c r="S809" s="55"/>
      <c r="T809" s="55"/>
      <c r="U809" s="55"/>
      <c r="V809" s="55"/>
      <c r="W809" s="55"/>
      <c r="X809" s="55"/>
      <c r="Y809" s="42"/>
      <c r="AD809" s="55"/>
      <c r="AE809" s="56"/>
      <c r="AM809" t="str">
        <f t="shared" si="18"/>
        <v>NTL</v>
      </c>
      <c r="AN809">
        <f t="shared" si="19"/>
        <v>0</v>
      </c>
      <c r="AO809" s="5" t="str">
        <f t="shared" si="20"/>
        <v>Ca sáng</v>
      </c>
    </row>
    <row r="810" spans="2:41">
      <c r="B810" s="57"/>
      <c r="D810" s="11"/>
      <c r="E810" s="56"/>
      <c r="F810" s="11"/>
      <c r="G810" s="11"/>
      <c r="H810" s="11"/>
      <c r="L810" s="55"/>
      <c r="M810" s="42"/>
      <c r="N810" s="55"/>
      <c r="O810" s="42"/>
      <c r="Q810" s="55"/>
      <c r="R810" s="55"/>
      <c r="S810" s="55"/>
      <c r="T810" s="55"/>
      <c r="U810" s="55"/>
      <c r="V810" s="55"/>
      <c r="W810" s="55"/>
      <c r="X810" s="55"/>
      <c r="AA810" s="42"/>
      <c r="AD810" s="55"/>
      <c r="AE810" s="56"/>
      <c r="AL810" s="11"/>
      <c r="AM810" t="str">
        <f t="shared" si="18"/>
        <v>NTL</v>
      </c>
      <c r="AN810">
        <f t="shared" si="19"/>
        <v>0</v>
      </c>
      <c r="AO810" s="5" t="str">
        <f t="shared" si="20"/>
        <v>Ca sáng</v>
      </c>
    </row>
    <row r="811" spans="2:41">
      <c r="B811" s="57"/>
      <c r="D811" s="11"/>
      <c r="E811" s="56"/>
      <c r="F811" s="11"/>
      <c r="G811" s="11"/>
      <c r="H811" s="11"/>
      <c r="L811" s="55"/>
      <c r="M811" s="42"/>
      <c r="N811" s="55"/>
      <c r="O811" s="42"/>
      <c r="Q811" s="55"/>
      <c r="R811" s="55"/>
      <c r="S811" s="55"/>
      <c r="T811" s="55"/>
      <c r="U811" s="55"/>
      <c r="V811" s="55"/>
      <c r="W811" s="55"/>
      <c r="X811" s="55"/>
      <c r="Y811" s="42"/>
      <c r="AD811" s="55"/>
      <c r="AE811" s="56"/>
      <c r="AL811" s="11"/>
      <c r="AM811" t="str">
        <f t="shared" si="18"/>
        <v>NTL</v>
      </c>
      <c r="AN811">
        <f t="shared" si="19"/>
        <v>0</v>
      </c>
      <c r="AO811" s="5" t="str">
        <f t="shared" si="20"/>
        <v>Ca sáng</v>
      </c>
    </row>
    <row r="812" spans="2:41">
      <c r="B812" s="57"/>
      <c r="D812" s="11"/>
      <c r="E812" s="56"/>
      <c r="F812" s="11"/>
      <c r="G812" s="11"/>
      <c r="H812" s="11"/>
      <c r="L812" s="55"/>
      <c r="M812" s="42"/>
      <c r="N812" s="55"/>
      <c r="O812" s="42"/>
      <c r="Q812" s="55"/>
      <c r="R812" s="55"/>
      <c r="S812" s="55"/>
      <c r="T812" s="55"/>
      <c r="U812" s="55"/>
      <c r="V812" s="55"/>
      <c r="W812" s="55"/>
      <c r="X812" s="55"/>
      <c r="Z812" s="42"/>
      <c r="AD812" s="55"/>
      <c r="AE812" s="56"/>
      <c r="AM812" t="str">
        <f t="shared" si="18"/>
        <v>NTL</v>
      </c>
      <c r="AN812">
        <f t="shared" si="19"/>
        <v>0</v>
      </c>
      <c r="AO812" s="5" t="str">
        <f t="shared" si="20"/>
        <v>Ca sáng</v>
      </c>
    </row>
    <row r="813" spans="2:41">
      <c r="B813" s="57"/>
      <c r="D813" s="11"/>
      <c r="E813" s="56"/>
      <c r="F813" s="11"/>
      <c r="G813" s="11"/>
      <c r="H813" s="11"/>
      <c r="L813" s="55"/>
      <c r="M813" s="42"/>
      <c r="N813" s="55"/>
      <c r="O813" s="42"/>
      <c r="Q813" s="55"/>
      <c r="R813" s="55"/>
      <c r="S813" s="55"/>
      <c r="T813" s="55"/>
      <c r="U813" s="55"/>
      <c r="V813" s="55"/>
      <c r="W813" s="55"/>
      <c r="X813" s="55"/>
      <c r="AD813" s="55"/>
      <c r="AE813" s="56"/>
      <c r="AH813" s="11"/>
      <c r="AM813" t="str">
        <f t="shared" si="18"/>
        <v>NTL</v>
      </c>
      <c r="AN813">
        <f t="shared" si="19"/>
        <v>0</v>
      </c>
      <c r="AO813" s="5" t="str">
        <f t="shared" si="20"/>
        <v>Ca sáng</v>
      </c>
    </row>
    <row r="814" spans="2:41">
      <c r="B814" s="57"/>
      <c r="D814" s="11"/>
      <c r="E814" s="56"/>
      <c r="F814" s="11"/>
      <c r="G814" s="11"/>
      <c r="H814" s="11"/>
      <c r="L814" s="55"/>
      <c r="M814" s="42"/>
      <c r="N814" s="55"/>
      <c r="O814" s="42"/>
      <c r="Q814" s="55"/>
      <c r="R814" s="55"/>
      <c r="S814" s="55"/>
      <c r="T814" s="55"/>
      <c r="U814" s="55"/>
      <c r="V814" s="55"/>
      <c r="W814" s="55"/>
      <c r="X814" s="55"/>
      <c r="Y814" s="42"/>
      <c r="AD814" s="55"/>
      <c r="AE814" s="56"/>
      <c r="AL814" s="11"/>
      <c r="AM814" t="str">
        <f t="shared" si="18"/>
        <v>NTL</v>
      </c>
      <c r="AN814">
        <f t="shared" si="19"/>
        <v>0</v>
      </c>
      <c r="AO814" s="5" t="str">
        <f t="shared" si="20"/>
        <v>Ca sáng</v>
      </c>
    </row>
    <row r="815" spans="2:41">
      <c r="B815" s="57"/>
      <c r="D815" s="11"/>
      <c r="E815" s="56"/>
      <c r="F815" s="11"/>
      <c r="G815" s="11"/>
      <c r="H815" s="11"/>
      <c r="I815" s="11"/>
      <c r="L815" s="55"/>
      <c r="M815" s="42"/>
      <c r="N815" s="55"/>
      <c r="O815" s="42"/>
      <c r="Q815" s="55"/>
      <c r="R815" s="55"/>
      <c r="S815" s="55"/>
      <c r="T815" s="55"/>
      <c r="U815" s="55"/>
      <c r="V815" s="55"/>
      <c r="W815" s="55"/>
      <c r="X815" s="55"/>
      <c r="Y815" s="42"/>
      <c r="AD815" s="55"/>
      <c r="AE815" s="56"/>
      <c r="AL815" s="11"/>
      <c r="AM815" t="str">
        <f t="shared" si="18"/>
        <v>NTL</v>
      </c>
      <c r="AN815">
        <f t="shared" si="19"/>
        <v>0</v>
      </c>
      <c r="AO815" s="5" t="str">
        <f t="shared" si="20"/>
        <v>Ca sáng</v>
      </c>
    </row>
    <row r="816" spans="2:41">
      <c r="B816" s="57"/>
      <c r="D816" s="11"/>
      <c r="E816" s="56"/>
      <c r="F816" s="11"/>
      <c r="G816" s="11"/>
      <c r="H816" s="11"/>
      <c r="L816" s="55"/>
      <c r="M816" s="42"/>
      <c r="N816" s="55"/>
      <c r="O816" s="42"/>
      <c r="Q816" s="55"/>
      <c r="R816" s="55"/>
      <c r="S816" s="55"/>
      <c r="T816" s="55"/>
      <c r="U816" s="55"/>
      <c r="V816" s="55"/>
      <c r="W816" s="55"/>
      <c r="X816" s="55"/>
      <c r="AA816" s="42"/>
      <c r="AD816" s="55"/>
      <c r="AE816" s="56"/>
      <c r="AL816" s="11"/>
      <c r="AM816" t="str">
        <f t="shared" si="18"/>
        <v>NTL</v>
      </c>
      <c r="AN816">
        <f t="shared" si="19"/>
        <v>0</v>
      </c>
      <c r="AO816" s="5" t="str">
        <f t="shared" si="20"/>
        <v>Ca sáng</v>
      </c>
    </row>
    <row r="817" spans="2:41">
      <c r="B817" s="57"/>
      <c r="D817" s="11"/>
      <c r="E817" s="56"/>
      <c r="F817" s="11"/>
      <c r="G817" s="11"/>
      <c r="H817" s="11"/>
      <c r="L817" s="55"/>
      <c r="M817" s="42"/>
      <c r="N817" s="55"/>
      <c r="O817" s="42"/>
      <c r="Q817" s="55"/>
      <c r="R817" s="55"/>
      <c r="S817" s="55"/>
      <c r="T817" s="55"/>
      <c r="U817" s="55"/>
      <c r="V817" s="55"/>
      <c r="W817" s="55"/>
      <c r="X817" s="55"/>
      <c r="Y817" s="42"/>
      <c r="AD817" s="55"/>
      <c r="AE817" s="56"/>
      <c r="AL817" s="11"/>
      <c r="AM817" t="str">
        <f t="shared" si="18"/>
        <v>NTL</v>
      </c>
      <c r="AN817">
        <f t="shared" si="19"/>
        <v>0</v>
      </c>
      <c r="AO817" s="5" t="str">
        <f t="shared" si="20"/>
        <v>Ca sáng</v>
      </c>
    </row>
    <row r="818" spans="2:41">
      <c r="B818" s="57"/>
      <c r="D818" s="11"/>
      <c r="E818" s="56"/>
      <c r="F818" s="11"/>
      <c r="G818" s="11"/>
      <c r="H818" s="11"/>
      <c r="L818" s="55"/>
      <c r="M818" s="42"/>
      <c r="N818" s="55"/>
      <c r="O818" s="42"/>
      <c r="Q818" s="55"/>
      <c r="R818" s="55"/>
      <c r="S818" s="55"/>
      <c r="T818" s="55"/>
      <c r="U818" s="55"/>
      <c r="V818" s="55"/>
      <c r="W818" s="55"/>
      <c r="X818" s="55"/>
      <c r="Y818" s="42"/>
      <c r="AD818" s="55"/>
      <c r="AE818" s="56"/>
      <c r="AM818" t="str">
        <f t="shared" si="18"/>
        <v>NTL</v>
      </c>
      <c r="AN818">
        <f t="shared" si="19"/>
        <v>0</v>
      </c>
      <c r="AO818" s="5" t="str">
        <f t="shared" si="20"/>
        <v>Ca sáng</v>
      </c>
    </row>
    <row r="819" spans="2:41">
      <c r="B819" s="57"/>
      <c r="D819" s="11"/>
      <c r="E819" s="56"/>
      <c r="F819" s="11"/>
      <c r="G819" s="11"/>
      <c r="H819" s="11"/>
      <c r="L819" s="55"/>
      <c r="M819" s="42"/>
      <c r="N819" s="55"/>
      <c r="O819" s="42"/>
      <c r="Q819" s="55"/>
      <c r="R819" s="55"/>
      <c r="S819" s="55"/>
      <c r="T819" s="55"/>
      <c r="U819" s="55"/>
      <c r="V819" s="55"/>
      <c r="W819" s="55"/>
      <c r="X819" s="55"/>
      <c r="Y819" s="42"/>
      <c r="AD819" s="55"/>
      <c r="AE819" s="56"/>
      <c r="AL819" s="11"/>
      <c r="AM819" t="str">
        <f t="shared" si="18"/>
        <v>NTL</v>
      </c>
      <c r="AN819">
        <f t="shared" si="19"/>
        <v>0</v>
      </c>
      <c r="AO819" s="5" t="str">
        <f t="shared" si="20"/>
        <v>Ca sáng</v>
      </c>
    </row>
    <row r="820" spans="2:41">
      <c r="B820" s="57"/>
      <c r="D820" s="11"/>
      <c r="E820" s="56"/>
      <c r="F820" s="11"/>
      <c r="G820" s="11"/>
      <c r="H820" s="11"/>
      <c r="I820" s="11"/>
      <c r="L820" s="55"/>
      <c r="M820" s="42"/>
      <c r="N820" s="55"/>
      <c r="O820" s="42"/>
      <c r="Q820" s="55"/>
      <c r="R820" s="55"/>
      <c r="S820" s="55"/>
      <c r="T820" s="55"/>
      <c r="U820" s="55"/>
      <c r="V820" s="55"/>
      <c r="W820" s="55"/>
      <c r="X820" s="55"/>
      <c r="Y820" s="42"/>
      <c r="AD820" s="55"/>
      <c r="AE820" s="56"/>
      <c r="AL820" s="11"/>
      <c r="AM820" t="str">
        <f t="shared" si="18"/>
        <v>NTL</v>
      </c>
      <c r="AN820">
        <f t="shared" si="19"/>
        <v>0</v>
      </c>
      <c r="AO820" s="5" t="str">
        <f t="shared" si="20"/>
        <v>Ca sáng</v>
      </c>
    </row>
    <row r="821" spans="2:41">
      <c r="B821" s="57"/>
      <c r="D821" s="11"/>
      <c r="E821" s="56"/>
      <c r="F821" s="11"/>
      <c r="G821" s="11"/>
      <c r="H821" s="11"/>
      <c r="L821" s="55"/>
      <c r="M821" s="42"/>
      <c r="N821" s="55"/>
      <c r="O821" s="42"/>
      <c r="Q821" s="55"/>
      <c r="R821" s="55"/>
      <c r="S821" s="55"/>
      <c r="T821" s="55"/>
      <c r="U821" s="55"/>
      <c r="V821" s="55"/>
      <c r="W821" s="55"/>
      <c r="X821" s="55"/>
      <c r="Y821" s="42"/>
      <c r="AD821" s="55"/>
      <c r="AE821" s="56"/>
      <c r="AL821" s="11"/>
      <c r="AM821" t="str">
        <f t="shared" si="18"/>
        <v>NTL</v>
      </c>
      <c r="AN821">
        <f t="shared" si="19"/>
        <v>0</v>
      </c>
      <c r="AO821" s="5" t="str">
        <f t="shared" si="20"/>
        <v>Ca sáng</v>
      </c>
    </row>
    <row r="822" spans="2:41">
      <c r="B822" s="57"/>
      <c r="D822" s="11"/>
      <c r="E822" s="56"/>
      <c r="F822" s="11"/>
      <c r="G822" s="11"/>
      <c r="H822" s="11"/>
      <c r="L822" s="55"/>
      <c r="M822" s="42"/>
      <c r="N822" s="55"/>
      <c r="O822" s="42"/>
      <c r="Q822" s="55"/>
      <c r="R822" s="55"/>
      <c r="S822" s="55"/>
      <c r="T822" s="55"/>
      <c r="U822" s="55"/>
      <c r="V822" s="55"/>
      <c r="W822" s="55"/>
      <c r="X822" s="55"/>
      <c r="Y822" s="42"/>
      <c r="AD822" s="55"/>
      <c r="AE822" s="56"/>
      <c r="AM822" t="str">
        <f t="shared" si="18"/>
        <v>NTL</v>
      </c>
      <c r="AN822">
        <f t="shared" si="19"/>
        <v>0</v>
      </c>
      <c r="AO822" s="5" t="str">
        <f t="shared" si="20"/>
        <v>Ca sáng</v>
      </c>
    </row>
    <row r="823" spans="2:41">
      <c r="B823" s="57"/>
      <c r="D823" s="11"/>
      <c r="E823" s="56"/>
      <c r="F823" s="11"/>
      <c r="G823" s="11"/>
      <c r="H823" s="11"/>
      <c r="L823" s="55"/>
      <c r="M823" s="42"/>
      <c r="N823" s="55"/>
      <c r="O823" s="42"/>
      <c r="Q823" s="55"/>
      <c r="R823" s="55"/>
      <c r="S823" s="55"/>
      <c r="T823" s="55"/>
      <c r="U823" s="55"/>
      <c r="V823" s="55"/>
      <c r="W823" s="55"/>
      <c r="X823" s="55"/>
      <c r="Y823" s="42"/>
      <c r="AD823" s="55"/>
      <c r="AE823" s="56"/>
      <c r="AL823" s="11"/>
      <c r="AM823" t="str">
        <f t="shared" si="18"/>
        <v>NTL</v>
      </c>
      <c r="AN823">
        <f t="shared" si="19"/>
        <v>0</v>
      </c>
      <c r="AO823" s="5" t="str">
        <f t="shared" si="20"/>
        <v>Ca sáng</v>
      </c>
    </row>
    <row r="824" spans="2:41">
      <c r="B824" s="57"/>
      <c r="D824" s="11"/>
      <c r="E824" s="56"/>
      <c r="F824" s="11"/>
      <c r="G824" s="11"/>
      <c r="H824" s="11"/>
      <c r="I824" s="11"/>
      <c r="L824" s="55"/>
      <c r="M824" s="42"/>
      <c r="N824" s="55"/>
      <c r="O824" s="42"/>
      <c r="Q824" s="55"/>
      <c r="R824" s="55"/>
      <c r="S824" s="55"/>
      <c r="T824" s="55"/>
      <c r="U824" s="55"/>
      <c r="V824" s="55"/>
      <c r="W824" s="55"/>
      <c r="X824" s="55"/>
      <c r="Y824" s="42"/>
      <c r="AD824" s="55"/>
      <c r="AE824" s="56"/>
      <c r="AL824" s="11"/>
      <c r="AM824" t="str">
        <f t="shared" si="18"/>
        <v>NTL</v>
      </c>
      <c r="AN824">
        <f t="shared" si="19"/>
        <v>0</v>
      </c>
      <c r="AO824" s="5" t="str">
        <f t="shared" si="20"/>
        <v>Ca sáng</v>
      </c>
    </row>
    <row r="825" spans="2:41">
      <c r="B825" s="57"/>
      <c r="D825" s="11"/>
      <c r="E825" s="56"/>
      <c r="F825" s="11"/>
      <c r="G825" s="11"/>
      <c r="H825" s="11"/>
      <c r="I825" s="11"/>
      <c r="L825" s="55"/>
      <c r="M825" s="42"/>
      <c r="N825" s="55"/>
      <c r="O825" s="42"/>
      <c r="Q825" s="55"/>
      <c r="R825" s="55"/>
      <c r="S825" s="55"/>
      <c r="T825" s="55"/>
      <c r="U825" s="55"/>
      <c r="V825" s="55"/>
      <c r="W825" s="55"/>
      <c r="X825" s="55"/>
      <c r="Y825" s="42"/>
      <c r="AD825" s="55"/>
      <c r="AE825" s="56"/>
      <c r="AL825" s="11"/>
      <c r="AM825" t="str">
        <f t="shared" si="18"/>
        <v>NTL</v>
      </c>
      <c r="AN825">
        <f t="shared" si="19"/>
        <v>0</v>
      </c>
      <c r="AO825" s="5" t="str">
        <f t="shared" si="20"/>
        <v>Ca sáng</v>
      </c>
    </row>
    <row r="826" spans="2:41">
      <c r="B826" s="57"/>
      <c r="D826" s="11"/>
      <c r="E826" s="56"/>
      <c r="F826" s="11"/>
      <c r="G826" s="11"/>
      <c r="H826" s="11"/>
      <c r="L826" s="55"/>
      <c r="M826" s="42"/>
      <c r="N826" s="55"/>
      <c r="O826" s="42"/>
      <c r="Q826" s="55"/>
      <c r="R826" s="55"/>
      <c r="S826" s="55"/>
      <c r="T826" s="55"/>
      <c r="U826" s="55"/>
      <c r="V826" s="55"/>
      <c r="W826" s="55"/>
      <c r="X826" s="55"/>
      <c r="Y826" s="42"/>
      <c r="AD826" s="55"/>
      <c r="AE826" s="56"/>
      <c r="AL826" s="11"/>
      <c r="AM826" t="str">
        <f t="shared" si="18"/>
        <v>NTL</v>
      </c>
      <c r="AN826">
        <f t="shared" si="19"/>
        <v>0</v>
      </c>
      <c r="AO826" s="5" t="str">
        <f t="shared" si="20"/>
        <v>Ca sáng</v>
      </c>
    </row>
    <row r="827" spans="2:41">
      <c r="B827" s="57"/>
      <c r="D827" s="11"/>
      <c r="E827" s="56"/>
      <c r="F827" s="11"/>
      <c r="G827" s="11"/>
      <c r="H827" s="11"/>
      <c r="L827" s="55"/>
      <c r="M827" s="42"/>
      <c r="N827" s="55"/>
      <c r="O827" s="42"/>
      <c r="Q827" s="55"/>
      <c r="R827" s="55"/>
      <c r="S827" s="55"/>
      <c r="T827" s="55"/>
      <c r="U827" s="55"/>
      <c r="V827" s="55"/>
      <c r="W827" s="55"/>
      <c r="X827" s="55"/>
      <c r="Y827" s="42"/>
      <c r="AD827" s="55"/>
      <c r="AE827" s="56"/>
      <c r="AM827" t="str">
        <f t="shared" si="18"/>
        <v>NTL</v>
      </c>
      <c r="AN827">
        <f t="shared" si="19"/>
        <v>0</v>
      </c>
      <c r="AO827" s="5" t="str">
        <f t="shared" si="20"/>
        <v>Ca sáng</v>
      </c>
    </row>
    <row r="828" spans="2:41">
      <c r="B828" s="57"/>
      <c r="D828" s="11"/>
      <c r="E828" s="56"/>
      <c r="F828" s="11"/>
      <c r="G828" s="11"/>
      <c r="H828" s="11"/>
      <c r="L828" s="55"/>
      <c r="M828" s="42"/>
      <c r="N828" s="55"/>
      <c r="O828" s="42"/>
      <c r="Q828" s="55"/>
      <c r="R828" s="55"/>
      <c r="S828" s="55"/>
      <c r="T828" s="55"/>
      <c r="U828" s="55"/>
      <c r="V828" s="55"/>
      <c r="W828" s="55"/>
      <c r="X828" s="55"/>
      <c r="Y828" s="42"/>
      <c r="AD828" s="55"/>
      <c r="AE828" s="56"/>
      <c r="AL828" s="11"/>
      <c r="AM828" t="str">
        <f t="shared" si="18"/>
        <v>NTL</v>
      </c>
      <c r="AN828">
        <f t="shared" si="19"/>
        <v>0</v>
      </c>
      <c r="AO828" s="5" t="str">
        <f t="shared" si="20"/>
        <v>Ca sáng</v>
      </c>
    </row>
    <row r="829" spans="2:41">
      <c r="B829" s="57"/>
      <c r="D829" s="11"/>
      <c r="E829" s="56"/>
      <c r="F829" s="11"/>
      <c r="G829" s="11"/>
      <c r="H829" s="11"/>
      <c r="L829" s="55"/>
      <c r="M829" s="42"/>
      <c r="N829" s="55"/>
      <c r="O829" s="42"/>
      <c r="Q829" s="55"/>
      <c r="R829" s="55"/>
      <c r="S829" s="55"/>
      <c r="T829" s="55"/>
      <c r="U829" s="55"/>
      <c r="V829" s="55"/>
      <c r="W829" s="55"/>
      <c r="X829" s="55"/>
      <c r="Y829" s="42"/>
      <c r="AD829" s="55"/>
      <c r="AE829" s="56"/>
      <c r="AL829" s="11"/>
      <c r="AM829" t="str">
        <f t="shared" si="18"/>
        <v>NTL</v>
      </c>
      <c r="AN829">
        <f t="shared" si="19"/>
        <v>0</v>
      </c>
      <c r="AO829" s="5" t="str">
        <f t="shared" si="20"/>
        <v>Ca sáng</v>
      </c>
    </row>
    <row r="830" spans="2:41">
      <c r="B830" s="57"/>
      <c r="D830" s="11"/>
      <c r="E830" s="56"/>
      <c r="F830" s="11"/>
      <c r="G830" s="11"/>
      <c r="H830" s="11"/>
      <c r="L830" s="55"/>
      <c r="M830" s="42"/>
      <c r="N830" s="55"/>
      <c r="O830" s="42"/>
      <c r="Q830" s="55"/>
      <c r="R830" s="55"/>
      <c r="S830" s="55"/>
      <c r="T830" s="55"/>
      <c r="U830" s="55"/>
      <c r="V830" s="55"/>
      <c r="W830" s="55"/>
      <c r="X830" s="55"/>
      <c r="Y830" s="42"/>
      <c r="AD830" s="55"/>
      <c r="AE830" s="56"/>
      <c r="AL830" s="11"/>
      <c r="AM830" t="str">
        <f t="shared" si="18"/>
        <v>NTL</v>
      </c>
      <c r="AN830">
        <f t="shared" si="19"/>
        <v>0</v>
      </c>
      <c r="AO830" s="5" t="str">
        <f t="shared" si="20"/>
        <v>Ca sáng</v>
      </c>
    </row>
    <row r="831" spans="2:41">
      <c r="B831" s="57"/>
      <c r="D831" s="11"/>
      <c r="E831" s="56"/>
      <c r="F831" s="11"/>
      <c r="G831" s="11"/>
      <c r="H831" s="11"/>
      <c r="L831" s="55"/>
      <c r="M831" s="42"/>
      <c r="N831" s="55"/>
      <c r="O831" s="42"/>
      <c r="Q831" s="55"/>
      <c r="R831" s="55"/>
      <c r="S831" s="55"/>
      <c r="T831" s="55"/>
      <c r="U831" s="55"/>
      <c r="V831" s="55"/>
      <c r="W831" s="55"/>
      <c r="X831" s="55"/>
      <c r="Y831" s="42"/>
      <c r="AD831" s="55"/>
      <c r="AE831" s="56"/>
      <c r="AM831" t="str">
        <f t="shared" si="18"/>
        <v>NTL</v>
      </c>
      <c r="AN831">
        <f t="shared" si="19"/>
        <v>0</v>
      </c>
      <c r="AO831" s="5" t="str">
        <f t="shared" si="20"/>
        <v>Ca sáng</v>
      </c>
    </row>
    <row r="832" spans="2:41">
      <c r="B832" s="57"/>
      <c r="D832" s="11"/>
      <c r="E832" s="56"/>
      <c r="F832" s="11"/>
      <c r="G832" s="11"/>
      <c r="H832" s="11"/>
      <c r="L832" s="55"/>
      <c r="M832" s="42"/>
      <c r="N832" s="55"/>
      <c r="O832" s="42"/>
      <c r="Q832" s="55"/>
      <c r="R832" s="55"/>
      <c r="S832" s="55"/>
      <c r="T832" s="55"/>
      <c r="U832" s="55"/>
      <c r="V832" s="55"/>
      <c r="W832" s="55"/>
      <c r="X832" s="55"/>
      <c r="Y832" s="42"/>
      <c r="AD832" s="55"/>
      <c r="AE832" s="56"/>
      <c r="AL832" s="11"/>
      <c r="AM832" t="str">
        <f t="shared" si="18"/>
        <v>NTL</v>
      </c>
      <c r="AN832">
        <f t="shared" si="19"/>
        <v>0</v>
      </c>
      <c r="AO832" s="5" t="str">
        <f t="shared" si="20"/>
        <v>Ca sáng</v>
      </c>
    </row>
    <row r="833" spans="2:41">
      <c r="B833" s="57"/>
      <c r="D833" s="11"/>
      <c r="E833" s="56"/>
      <c r="F833" s="11"/>
      <c r="G833" s="11"/>
      <c r="H833" s="11"/>
      <c r="L833" s="55"/>
      <c r="M833" s="42"/>
      <c r="N833" s="55"/>
      <c r="O833" s="42"/>
      <c r="Q833" s="55"/>
      <c r="R833" s="55"/>
      <c r="S833" s="55"/>
      <c r="T833" s="55"/>
      <c r="U833" s="55"/>
      <c r="V833" s="55"/>
      <c r="W833" s="55"/>
      <c r="X833" s="55"/>
      <c r="Y833" s="42"/>
      <c r="AD833" s="55"/>
      <c r="AE833" s="56"/>
      <c r="AM833" t="str">
        <f t="shared" si="18"/>
        <v>NTL</v>
      </c>
      <c r="AN833">
        <f t="shared" si="19"/>
        <v>0</v>
      </c>
      <c r="AO833" s="5" t="str">
        <f t="shared" si="20"/>
        <v>Ca sáng</v>
      </c>
    </row>
    <row r="834" spans="2:41">
      <c r="B834" s="57"/>
      <c r="D834" s="11"/>
      <c r="E834" s="56"/>
      <c r="F834" s="11"/>
      <c r="G834" s="11"/>
      <c r="H834" s="11"/>
      <c r="L834" s="55"/>
      <c r="M834" s="42"/>
      <c r="N834" s="55"/>
      <c r="O834" s="42"/>
      <c r="Q834" s="55"/>
      <c r="R834" s="55"/>
      <c r="S834" s="55"/>
      <c r="T834" s="55"/>
      <c r="U834" s="55"/>
      <c r="V834" s="55"/>
      <c r="W834" s="55"/>
      <c r="X834" s="55"/>
      <c r="Y834" s="42"/>
      <c r="AD834" s="55"/>
      <c r="AE834" s="56"/>
      <c r="AM834" t="str">
        <f t="shared" si="18"/>
        <v>NTL</v>
      </c>
      <c r="AN834">
        <f t="shared" si="19"/>
        <v>0</v>
      </c>
      <c r="AO834" s="5" t="str">
        <f t="shared" si="20"/>
        <v>Ca sáng</v>
      </c>
    </row>
    <row r="835" spans="2:41">
      <c r="B835" s="57"/>
      <c r="D835" s="11"/>
      <c r="E835" s="56"/>
      <c r="F835" s="11"/>
      <c r="G835" s="11"/>
      <c r="H835" s="11"/>
      <c r="L835" s="55"/>
      <c r="M835" s="42"/>
      <c r="N835" s="55"/>
      <c r="O835" s="42"/>
      <c r="Q835" s="55"/>
      <c r="R835" s="55"/>
      <c r="S835" s="55"/>
      <c r="T835" s="55"/>
      <c r="U835" s="55"/>
      <c r="V835" s="55"/>
      <c r="W835" s="55"/>
      <c r="X835" s="55"/>
      <c r="Y835" s="42"/>
      <c r="Z835" s="42"/>
      <c r="AD835" s="55"/>
      <c r="AE835" s="56"/>
      <c r="AM835" t="str">
        <f t="shared" ref="AM835:AM898" si="21">IF(LEFT(F1111,3)="XBL","XBL","NTL")</f>
        <v>NTL</v>
      </c>
      <c r="AN835">
        <f t="shared" ref="AN835:AN898" si="22">IF(AM835="NTL",O1111*-1,O1111)</f>
        <v>0</v>
      </c>
      <c r="AO835" s="5" t="str">
        <f t="shared" ref="AO835:AO898" si="23">IF(TIME(HOUR(AE1114),MINUTE(AE1114),SECOND(AE1114))&gt;$T$6,"Ca chiều","Ca sáng")</f>
        <v>Ca sáng</v>
      </c>
    </row>
    <row r="836" spans="2:41">
      <c r="B836" s="57"/>
      <c r="D836" s="11"/>
      <c r="E836" s="56"/>
      <c r="F836" s="11"/>
      <c r="G836" s="11"/>
      <c r="H836" s="11"/>
      <c r="L836" s="55"/>
      <c r="M836" s="42"/>
      <c r="N836" s="55"/>
      <c r="O836" s="42"/>
      <c r="Q836" s="55"/>
      <c r="R836" s="55"/>
      <c r="S836" s="55"/>
      <c r="T836" s="55"/>
      <c r="U836" s="55"/>
      <c r="V836" s="55"/>
      <c r="W836" s="55"/>
      <c r="X836" s="55"/>
      <c r="Y836" s="42"/>
      <c r="Z836" s="42"/>
      <c r="AD836" s="55"/>
      <c r="AE836" s="56"/>
      <c r="AL836" s="11"/>
      <c r="AM836" t="str">
        <f t="shared" si="21"/>
        <v>NTL</v>
      </c>
      <c r="AN836">
        <f t="shared" si="22"/>
        <v>0</v>
      </c>
      <c r="AO836" s="5" t="str">
        <f t="shared" si="23"/>
        <v>Ca sáng</v>
      </c>
    </row>
    <row r="837" spans="2:41">
      <c r="B837" s="57"/>
      <c r="D837" s="11"/>
      <c r="E837" s="56"/>
      <c r="F837" s="11"/>
      <c r="G837" s="11"/>
      <c r="H837" s="11"/>
      <c r="L837" s="55"/>
      <c r="M837" s="42"/>
      <c r="N837" s="55"/>
      <c r="O837" s="42"/>
      <c r="Q837" s="55"/>
      <c r="R837" s="55"/>
      <c r="S837" s="55"/>
      <c r="T837" s="55"/>
      <c r="U837" s="55"/>
      <c r="V837" s="55"/>
      <c r="W837" s="55"/>
      <c r="X837" s="55"/>
      <c r="Y837" s="42"/>
      <c r="AD837" s="55"/>
      <c r="AE837" s="56"/>
      <c r="AL837" s="11"/>
      <c r="AM837" t="str">
        <f t="shared" si="21"/>
        <v>NTL</v>
      </c>
      <c r="AN837">
        <f t="shared" si="22"/>
        <v>0</v>
      </c>
      <c r="AO837" s="5" t="str">
        <f t="shared" si="23"/>
        <v>Ca sáng</v>
      </c>
    </row>
    <row r="838" spans="2:41">
      <c r="B838" s="57"/>
      <c r="D838" s="11"/>
      <c r="E838" s="56"/>
      <c r="F838" s="11"/>
      <c r="G838" s="11"/>
      <c r="H838" s="11"/>
      <c r="L838" s="55"/>
      <c r="M838" s="42"/>
      <c r="N838" s="55"/>
      <c r="O838" s="42"/>
      <c r="Q838" s="55"/>
      <c r="R838" s="55"/>
      <c r="S838" s="55"/>
      <c r="T838" s="55"/>
      <c r="U838" s="55"/>
      <c r="V838" s="55"/>
      <c r="W838" s="55"/>
      <c r="X838" s="55"/>
      <c r="Y838" s="42"/>
      <c r="AD838" s="55"/>
      <c r="AE838" s="56"/>
      <c r="AL838" s="11"/>
      <c r="AM838" t="str">
        <f t="shared" si="21"/>
        <v>NTL</v>
      </c>
      <c r="AN838">
        <f t="shared" si="22"/>
        <v>0</v>
      </c>
      <c r="AO838" s="5" t="str">
        <f t="shared" si="23"/>
        <v>Ca sáng</v>
      </c>
    </row>
    <row r="839" spans="2:41">
      <c r="B839" s="57"/>
      <c r="D839" s="11"/>
      <c r="E839" s="56"/>
      <c r="F839" s="11"/>
      <c r="G839" s="11"/>
      <c r="H839" s="11"/>
      <c r="L839" s="55"/>
      <c r="M839" s="42"/>
      <c r="N839" s="55"/>
      <c r="O839" s="42"/>
      <c r="Q839" s="55"/>
      <c r="R839" s="55"/>
      <c r="S839" s="55"/>
      <c r="T839" s="55"/>
      <c r="U839" s="55"/>
      <c r="V839" s="55"/>
      <c r="W839" s="55"/>
      <c r="X839" s="55"/>
      <c r="AD839" s="55"/>
      <c r="AE839" s="56"/>
      <c r="AL839" s="11"/>
      <c r="AM839" t="str">
        <f t="shared" si="21"/>
        <v>NTL</v>
      </c>
      <c r="AN839">
        <f t="shared" si="22"/>
        <v>0</v>
      </c>
      <c r="AO839" s="5" t="str">
        <f t="shared" si="23"/>
        <v>Ca sáng</v>
      </c>
    </row>
    <row r="840" spans="2:41">
      <c r="B840" s="57"/>
      <c r="D840" s="11"/>
      <c r="E840" s="56"/>
      <c r="F840" s="11"/>
      <c r="G840" s="11"/>
      <c r="H840" s="11"/>
      <c r="L840" s="55"/>
      <c r="M840" s="42"/>
      <c r="N840" s="55"/>
      <c r="O840" s="42"/>
      <c r="Q840" s="55"/>
      <c r="R840" s="55"/>
      <c r="S840" s="55"/>
      <c r="T840" s="55"/>
      <c r="U840" s="55"/>
      <c r="V840" s="55"/>
      <c r="W840" s="55"/>
      <c r="X840" s="55"/>
      <c r="Z840" s="42"/>
      <c r="AD840" s="55"/>
      <c r="AE840" s="56"/>
      <c r="AL840" s="11"/>
      <c r="AM840" t="str">
        <f t="shared" si="21"/>
        <v>NTL</v>
      </c>
      <c r="AN840">
        <f t="shared" si="22"/>
        <v>0</v>
      </c>
      <c r="AO840" s="5" t="str">
        <f t="shared" si="23"/>
        <v>Ca sáng</v>
      </c>
    </row>
    <row r="841" spans="2:41">
      <c r="B841" s="57"/>
      <c r="D841" s="11"/>
      <c r="E841" s="56"/>
      <c r="F841" s="11"/>
      <c r="G841" s="11"/>
      <c r="H841" s="11"/>
      <c r="I841" s="11"/>
      <c r="L841" s="55"/>
      <c r="M841" s="42"/>
      <c r="N841" s="55"/>
      <c r="O841" s="42"/>
      <c r="Q841" s="55"/>
      <c r="R841" s="55"/>
      <c r="S841" s="55"/>
      <c r="T841" s="55"/>
      <c r="U841" s="55"/>
      <c r="V841" s="55"/>
      <c r="W841" s="55"/>
      <c r="X841" s="55"/>
      <c r="Y841" s="42"/>
      <c r="AD841" s="55"/>
      <c r="AE841" s="56"/>
      <c r="AM841" t="str">
        <f t="shared" si="21"/>
        <v>NTL</v>
      </c>
      <c r="AN841">
        <f t="shared" si="22"/>
        <v>0</v>
      </c>
      <c r="AO841" s="5" t="str">
        <f t="shared" si="23"/>
        <v>Ca sáng</v>
      </c>
    </row>
    <row r="842" spans="2:41">
      <c r="B842" s="57"/>
      <c r="D842" s="11"/>
      <c r="E842" s="56"/>
      <c r="F842" s="11"/>
      <c r="G842" s="11"/>
      <c r="H842" s="11"/>
      <c r="L842" s="55"/>
      <c r="M842" s="42"/>
      <c r="N842" s="55"/>
      <c r="O842" s="42"/>
      <c r="Q842" s="55"/>
      <c r="R842" s="55"/>
      <c r="S842" s="55"/>
      <c r="T842" s="55"/>
      <c r="U842" s="55"/>
      <c r="V842" s="55"/>
      <c r="W842" s="55"/>
      <c r="X842" s="55"/>
      <c r="Y842" s="42"/>
      <c r="AD842" s="55"/>
      <c r="AE842" s="56"/>
      <c r="AM842" t="str">
        <f t="shared" si="21"/>
        <v>NTL</v>
      </c>
      <c r="AN842">
        <f t="shared" si="22"/>
        <v>0</v>
      </c>
      <c r="AO842" s="5" t="str">
        <f t="shared" si="23"/>
        <v>Ca sáng</v>
      </c>
    </row>
    <row r="843" spans="2:41">
      <c r="B843" s="57"/>
      <c r="D843" s="11"/>
      <c r="E843" s="56"/>
      <c r="F843" s="11"/>
      <c r="G843" s="11"/>
      <c r="H843" s="11"/>
      <c r="L843" s="55"/>
      <c r="M843" s="42"/>
      <c r="N843" s="55"/>
      <c r="O843" s="42"/>
      <c r="Q843" s="55"/>
      <c r="R843" s="55"/>
      <c r="S843" s="55"/>
      <c r="T843" s="55"/>
      <c r="U843" s="55"/>
      <c r="V843" s="55"/>
      <c r="W843" s="55"/>
      <c r="X843" s="55"/>
      <c r="Y843" s="42"/>
      <c r="AD843" s="55"/>
      <c r="AE843" s="56"/>
      <c r="AM843" t="str">
        <f t="shared" si="21"/>
        <v>NTL</v>
      </c>
      <c r="AN843">
        <f t="shared" si="22"/>
        <v>0</v>
      </c>
      <c r="AO843" s="5" t="str">
        <f t="shared" si="23"/>
        <v>Ca sáng</v>
      </c>
    </row>
    <row r="844" spans="2:41">
      <c r="B844" s="57"/>
      <c r="D844" s="11"/>
      <c r="E844" s="56"/>
      <c r="F844" s="11"/>
      <c r="G844" s="11"/>
      <c r="H844" s="11"/>
      <c r="L844" s="55"/>
      <c r="M844" s="42"/>
      <c r="N844" s="55"/>
      <c r="O844" s="42"/>
      <c r="Q844" s="55"/>
      <c r="R844" s="55"/>
      <c r="S844" s="55"/>
      <c r="T844" s="55"/>
      <c r="U844" s="55"/>
      <c r="V844" s="55"/>
      <c r="W844" s="55"/>
      <c r="X844" s="55"/>
      <c r="Y844" s="42"/>
      <c r="AD844" s="55"/>
      <c r="AE844" s="56"/>
      <c r="AL844" s="11"/>
      <c r="AM844" t="str">
        <f t="shared" si="21"/>
        <v>NTL</v>
      </c>
      <c r="AN844">
        <f t="shared" si="22"/>
        <v>0</v>
      </c>
      <c r="AO844" s="5" t="str">
        <f t="shared" si="23"/>
        <v>Ca sáng</v>
      </c>
    </row>
    <row r="845" spans="2:41">
      <c r="B845" s="57"/>
      <c r="D845" s="11"/>
      <c r="E845" s="56"/>
      <c r="F845" s="11"/>
      <c r="G845" s="11"/>
      <c r="H845" s="11"/>
      <c r="L845" s="55"/>
      <c r="M845" s="42"/>
      <c r="N845" s="55"/>
      <c r="O845" s="42"/>
      <c r="Q845" s="55"/>
      <c r="R845" s="55"/>
      <c r="S845" s="55"/>
      <c r="T845" s="55"/>
      <c r="U845" s="55"/>
      <c r="V845" s="55"/>
      <c r="W845" s="55"/>
      <c r="X845" s="55"/>
      <c r="AA845" s="42"/>
      <c r="AD845" s="55"/>
      <c r="AE845" s="56"/>
      <c r="AL845" s="11"/>
      <c r="AM845" t="str">
        <f t="shared" si="21"/>
        <v>NTL</v>
      </c>
      <c r="AN845">
        <f t="shared" si="22"/>
        <v>0</v>
      </c>
      <c r="AO845" s="5" t="str">
        <f t="shared" si="23"/>
        <v>Ca sáng</v>
      </c>
    </row>
    <row r="846" spans="2:41">
      <c r="B846" s="57"/>
      <c r="D846" s="11"/>
      <c r="E846" s="56"/>
      <c r="F846" s="11"/>
      <c r="G846" s="11"/>
      <c r="H846" s="11"/>
      <c r="L846" s="55"/>
      <c r="M846" s="42"/>
      <c r="N846" s="55"/>
      <c r="O846" s="42"/>
      <c r="Q846" s="55"/>
      <c r="R846" s="55"/>
      <c r="S846" s="55"/>
      <c r="T846" s="55"/>
      <c r="U846" s="55"/>
      <c r="V846" s="55"/>
      <c r="W846" s="55"/>
      <c r="X846" s="55"/>
      <c r="Y846" s="42"/>
      <c r="AD846" s="55"/>
      <c r="AE846" s="56"/>
      <c r="AL846" s="11"/>
      <c r="AM846" t="str">
        <f t="shared" si="21"/>
        <v>NTL</v>
      </c>
      <c r="AN846">
        <f t="shared" si="22"/>
        <v>0</v>
      </c>
      <c r="AO846" s="5" t="str">
        <f t="shared" si="23"/>
        <v>Ca sáng</v>
      </c>
    </row>
    <row r="847" spans="2:41">
      <c r="B847" s="57"/>
      <c r="C847" s="11"/>
      <c r="D847" s="11"/>
      <c r="E847" s="56"/>
      <c r="F847" s="11"/>
      <c r="G847" s="11"/>
      <c r="H847" s="11"/>
      <c r="L847" s="55"/>
      <c r="M847" s="42"/>
      <c r="N847" s="55"/>
      <c r="O847" s="42"/>
      <c r="P847" s="55"/>
      <c r="Q847" s="55"/>
      <c r="S847" s="55"/>
      <c r="T847" s="55"/>
      <c r="U847" s="55"/>
      <c r="V847" s="55"/>
      <c r="W847" s="55"/>
      <c r="X847" s="55"/>
      <c r="Y847" s="42"/>
      <c r="AD847" s="55"/>
      <c r="AE847" s="56"/>
      <c r="AL847" s="11"/>
      <c r="AM847" t="str">
        <f t="shared" si="21"/>
        <v>NTL</v>
      </c>
      <c r="AN847">
        <f t="shared" si="22"/>
        <v>0</v>
      </c>
      <c r="AO847" s="5" t="str">
        <f t="shared" si="23"/>
        <v>Ca sáng</v>
      </c>
    </row>
    <row r="848" spans="2:41">
      <c r="B848" s="57"/>
      <c r="C848" s="11"/>
      <c r="D848" s="11"/>
      <c r="E848" s="56"/>
      <c r="F848" s="11"/>
      <c r="G848" s="11"/>
      <c r="H848" s="11"/>
      <c r="L848" s="55"/>
      <c r="M848" s="42"/>
      <c r="N848" s="55"/>
      <c r="O848" s="42"/>
      <c r="P848" s="55"/>
      <c r="Q848" s="55"/>
      <c r="S848" s="55"/>
      <c r="T848" s="55"/>
      <c r="U848" s="55"/>
      <c r="V848" s="55"/>
      <c r="W848" s="55"/>
      <c r="X848" s="55"/>
      <c r="Y848" s="42"/>
      <c r="AD848" s="55"/>
      <c r="AE848" s="56"/>
      <c r="AM848" t="str">
        <f t="shared" si="21"/>
        <v>NTL</v>
      </c>
      <c r="AN848">
        <f t="shared" si="22"/>
        <v>0</v>
      </c>
      <c r="AO848" s="5" t="str">
        <f t="shared" si="23"/>
        <v>Ca sáng</v>
      </c>
    </row>
    <row r="849" spans="2:41">
      <c r="B849" s="57"/>
      <c r="C849" s="11"/>
      <c r="D849" s="11"/>
      <c r="E849" s="56"/>
      <c r="F849" s="11"/>
      <c r="G849" s="11"/>
      <c r="H849" s="11"/>
      <c r="L849" s="55"/>
      <c r="M849" s="42"/>
      <c r="N849" s="55"/>
      <c r="O849" s="42"/>
      <c r="P849" s="55"/>
      <c r="Q849" s="55"/>
      <c r="S849" s="55"/>
      <c r="T849" s="55"/>
      <c r="U849" s="55"/>
      <c r="V849" s="55"/>
      <c r="W849" s="55"/>
      <c r="X849" s="55"/>
      <c r="Y849" s="42"/>
      <c r="AD849" s="55"/>
      <c r="AE849" s="56"/>
      <c r="AL849" s="11"/>
      <c r="AM849" t="str">
        <f t="shared" si="21"/>
        <v>NTL</v>
      </c>
      <c r="AN849">
        <f t="shared" si="22"/>
        <v>0</v>
      </c>
      <c r="AO849" s="5" t="str">
        <f t="shared" si="23"/>
        <v>Ca sáng</v>
      </c>
    </row>
    <row r="850" spans="2:41">
      <c r="B850" s="57"/>
      <c r="C850" s="11"/>
      <c r="D850" s="11"/>
      <c r="E850" s="56"/>
      <c r="F850" s="11"/>
      <c r="G850" s="11"/>
      <c r="H850" s="11"/>
      <c r="L850" s="55"/>
      <c r="M850" s="42"/>
      <c r="N850" s="55"/>
      <c r="O850" s="42"/>
      <c r="P850" s="55"/>
      <c r="Q850" s="55"/>
      <c r="T850" s="55"/>
      <c r="U850" s="55"/>
      <c r="V850" s="55"/>
      <c r="W850" s="55"/>
      <c r="X850" s="55"/>
      <c r="Y850" s="42"/>
      <c r="AD850" s="55"/>
      <c r="AE850" s="56"/>
      <c r="AH850" s="11"/>
      <c r="AL850" s="11"/>
      <c r="AM850" t="str">
        <f t="shared" si="21"/>
        <v>NTL</v>
      </c>
      <c r="AN850">
        <f t="shared" si="22"/>
        <v>0</v>
      </c>
      <c r="AO850" s="5" t="str">
        <f t="shared" si="23"/>
        <v>Ca sáng</v>
      </c>
    </row>
    <row r="851" spans="2:41">
      <c r="B851" s="57"/>
      <c r="C851" s="11"/>
      <c r="D851" s="11"/>
      <c r="E851" s="56"/>
      <c r="F851" s="11"/>
      <c r="G851" s="11"/>
      <c r="H851" s="11"/>
      <c r="L851" s="55"/>
      <c r="M851" s="42"/>
      <c r="N851" s="55"/>
      <c r="O851" s="42"/>
      <c r="P851" s="55"/>
      <c r="Q851" s="55"/>
      <c r="T851" s="55"/>
      <c r="U851" s="55"/>
      <c r="V851" s="55"/>
      <c r="W851" s="55"/>
      <c r="X851" s="55"/>
      <c r="Y851" s="42"/>
      <c r="AD851" s="55"/>
      <c r="AE851" s="56"/>
      <c r="AH851" s="11"/>
      <c r="AM851" t="str">
        <f t="shared" si="21"/>
        <v>NTL</v>
      </c>
      <c r="AN851">
        <f t="shared" si="22"/>
        <v>0</v>
      </c>
      <c r="AO851" s="5" t="str">
        <f t="shared" si="23"/>
        <v>Ca sáng</v>
      </c>
    </row>
    <row r="852" spans="2:41">
      <c r="B852" s="57"/>
      <c r="C852" s="11"/>
      <c r="D852" s="11"/>
      <c r="E852" s="56"/>
      <c r="F852" s="11"/>
      <c r="G852" s="11"/>
      <c r="H852" s="11"/>
      <c r="L852" s="55"/>
      <c r="M852" s="42"/>
      <c r="N852" s="55"/>
      <c r="O852" s="42"/>
      <c r="P852" s="55"/>
      <c r="Q852" s="55"/>
      <c r="T852" s="55"/>
      <c r="U852" s="55"/>
      <c r="V852" s="55"/>
      <c r="W852" s="55"/>
      <c r="X852" s="55"/>
      <c r="Y852" s="42"/>
      <c r="AD852" s="55"/>
      <c r="AE852" s="56"/>
      <c r="AH852" s="11"/>
      <c r="AL852" s="11"/>
      <c r="AM852" t="str">
        <f t="shared" si="21"/>
        <v>NTL</v>
      </c>
      <c r="AN852">
        <f t="shared" si="22"/>
        <v>0</v>
      </c>
      <c r="AO852" s="5" t="str">
        <f t="shared" si="23"/>
        <v>Ca sáng</v>
      </c>
    </row>
    <row r="853" spans="2:41">
      <c r="B853" s="57"/>
      <c r="C853" s="11"/>
      <c r="D853" s="11"/>
      <c r="E853" s="56"/>
      <c r="F853" s="11"/>
      <c r="G853" s="11"/>
      <c r="H853" s="11"/>
      <c r="L853" s="55"/>
      <c r="M853" s="42"/>
      <c r="N853" s="55"/>
      <c r="O853" s="42"/>
      <c r="P853" s="55"/>
      <c r="Q853" s="55"/>
      <c r="T853" s="55"/>
      <c r="U853" s="55"/>
      <c r="V853" s="55"/>
      <c r="W853" s="55"/>
      <c r="X853" s="55"/>
      <c r="Y853" s="42"/>
      <c r="AD853" s="55"/>
      <c r="AE853" s="56"/>
      <c r="AH853" s="11"/>
      <c r="AL853" s="11"/>
      <c r="AM853" t="str">
        <f t="shared" si="21"/>
        <v>NTL</v>
      </c>
      <c r="AN853">
        <f t="shared" si="22"/>
        <v>0</v>
      </c>
      <c r="AO853" s="5" t="str">
        <f t="shared" si="23"/>
        <v>Ca sáng</v>
      </c>
    </row>
    <row r="854" spans="2:41">
      <c r="B854" s="57"/>
      <c r="C854" s="11"/>
      <c r="D854" s="11"/>
      <c r="E854" s="56"/>
      <c r="F854" s="11"/>
      <c r="G854" s="11"/>
      <c r="H854" s="11"/>
      <c r="L854" s="55"/>
      <c r="M854" s="42"/>
      <c r="N854" s="55"/>
      <c r="O854" s="42"/>
      <c r="P854" s="55"/>
      <c r="Q854" s="55"/>
      <c r="T854" s="55"/>
      <c r="U854" s="55"/>
      <c r="V854" s="55"/>
      <c r="W854" s="55"/>
      <c r="X854" s="55"/>
      <c r="Y854" s="42"/>
      <c r="AD854" s="55"/>
      <c r="AE854" s="56"/>
      <c r="AH854" s="11"/>
      <c r="AM854" t="str">
        <f t="shared" si="21"/>
        <v>NTL</v>
      </c>
      <c r="AN854">
        <f t="shared" si="22"/>
        <v>0</v>
      </c>
      <c r="AO854" s="5" t="str">
        <f t="shared" si="23"/>
        <v>Ca sáng</v>
      </c>
    </row>
    <row r="855" spans="2:41">
      <c r="B855" s="57"/>
      <c r="C855" s="11"/>
      <c r="D855" s="11"/>
      <c r="E855" s="56"/>
      <c r="F855" s="11"/>
      <c r="G855" s="11"/>
      <c r="H855" s="11"/>
      <c r="L855" s="55"/>
      <c r="M855" s="42"/>
      <c r="N855" s="55"/>
      <c r="O855" s="42"/>
      <c r="P855" s="55"/>
      <c r="Q855" s="55"/>
      <c r="T855" s="55"/>
      <c r="U855" s="55"/>
      <c r="V855" s="55"/>
      <c r="W855" s="55"/>
      <c r="X855" s="55"/>
      <c r="Y855" s="42"/>
      <c r="AD855" s="55"/>
      <c r="AE855" s="56"/>
      <c r="AH855" s="11"/>
      <c r="AL855" s="11"/>
      <c r="AM855" t="str">
        <f t="shared" si="21"/>
        <v>NTL</v>
      </c>
      <c r="AN855">
        <f t="shared" si="22"/>
        <v>0</v>
      </c>
      <c r="AO855" s="5" t="str">
        <f t="shared" si="23"/>
        <v>Ca sáng</v>
      </c>
    </row>
    <row r="856" spans="2:41">
      <c r="B856" s="57"/>
      <c r="C856" s="11"/>
      <c r="D856" s="11"/>
      <c r="E856" s="56"/>
      <c r="F856" s="11"/>
      <c r="G856" s="11"/>
      <c r="H856" s="11"/>
      <c r="L856" s="55"/>
      <c r="M856" s="42"/>
      <c r="N856" s="55"/>
      <c r="O856" s="42"/>
      <c r="P856" s="55"/>
      <c r="Q856" s="55"/>
      <c r="T856" s="55"/>
      <c r="U856" s="55"/>
      <c r="V856" s="55"/>
      <c r="W856" s="55"/>
      <c r="X856" s="55"/>
      <c r="Y856" s="42"/>
      <c r="AD856" s="55"/>
      <c r="AE856" s="56"/>
      <c r="AH856" s="11"/>
      <c r="AL856" s="11"/>
      <c r="AM856" t="str">
        <f t="shared" si="21"/>
        <v>NTL</v>
      </c>
      <c r="AN856">
        <f t="shared" si="22"/>
        <v>0</v>
      </c>
      <c r="AO856" s="5" t="str">
        <f t="shared" si="23"/>
        <v>Ca sáng</v>
      </c>
    </row>
    <row r="857" spans="2:41">
      <c r="B857" s="57"/>
      <c r="C857" s="11"/>
      <c r="D857" s="11"/>
      <c r="E857" s="56"/>
      <c r="F857" s="11"/>
      <c r="G857" s="11"/>
      <c r="H857" s="11"/>
      <c r="L857" s="55"/>
      <c r="M857" s="42"/>
      <c r="N857" s="55"/>
      <c r="O857" s="42"/>
      <c r="P857" s="55"/>
      <c r="Q857" s="55"/>
      <c r="T857" s="55"/>
      <c r="U857" s="55"/>
      <c r="V857" s="55"/>
      <c r="W857" s="55"/>
      <c r="X857" s="55"/>
      <c r="Y857" s="42"/>
      <c r="AD857" s="55"/>
      <c r="AE857" s="56"/>
      <c r="AH857" s="11"/>
      <c r="AL857" s="11"/>
      <c r="AM857" t="str">
        <f t="shared" si="21"/>
        <v>NTL</v>
      </c>
      <c r="AN857">
        <f t="shared" si="22"/>
        <v>0</v>
      </c>
      <c r="AO857" s="5" t="str">
        <f t="shared" si="23"/>
        <v>Ca sáng</v>
      </c>
    </row>
    <row r="858" spans="2:41">
      <c r="B858" s="57"/>
      <c r="C858" s="11"/>
      <c r="D858" s="11"/>
      <c r="E858" s="56"/>
      <c r="F858" s="11"/>
      <c r="G858" s="11"/>
      <c r="H858" s="11"/>
      <c r="L858" s="55"/>
      <c r="M858" s="42"/>
      <c r="N858" s="55"/>
      <c r="O858" s="42"/>
      <c r="P858" s="55"/>
      <c r="Q858" s="55"/>
      <c r="T858" s="55"/>
      <c r="U858" s="55"/>
      <c r="V858" s="55"/>
      <c r="W858" s="55"/>
      <c r="X858" s="55"/>
      <c r="Y858" s="42"/>
      <c r="AD858" s="55"/>
      <c r="AE858" s="56"/>
      <c r="AH858" s="11"/>
      <c r="AM858" t="str">
        <f t="shared" si="21"/>
        <v>NTL</v>
      </c>
      <c r="AN858">
        <f t="shared" si="22"/>
        <v>0</v>
      </c>
      <c r="AO858" s="5" t="str">
        <f t="shared" si="23"/>
        <v>Ca sáng</v>
      </c>
    </row>
    <row r="859" spans="2:41">
      <c r="B859" s="57"/>
      <c r="C859" s="11"/>
      <c r="D859" s="11"/>
      <c r="E859" s="56"/>
      <c r="F859" s="11"/>
      <c r="G859" s="11"/>
      <c r="H859" s="11"/>
      <c r="L859" s="55"/>
      <c r="M859" s="42"/>
      <c r="N859" s="55"/>
      <c r="O859" s="42"/>
      <c r="P859" s="55"/>
      <c r="Q859" s="55"/>
      <c r="T859" s="55"/>
      <c r="U859" s="55"/>
      <c r="V859" s="55"/>
      <c r="W859" s="55"/>
      <c r="X859" s="55"/>
      <c r="Y859" s="42"/>
      <c r="AD859" s="55"/>
      <c r="AE859" s="56"/>
      <c r="AH859" s="11"/>
      <c r="AM859" t="str">
        <f t="shared" si="21"/>
        <v>NTL</v>
      </c>
      <c r="AN859">
        <f t="shared" si="22"/>
        <v>0</v>
      </c>
      <c r="AO859" s="5" t="str">
        <f t="shared" si="23"/>
        <v>Ca sáng</v>
      </c>
    </row>
    <row r="860" spans="2:41">
      <c r="B860" s="57"/>
      <c r="C860" s="11"/>
      <c r="D860" s="11"/>
      <c r="E860" s="56"/>
      <c r="F860" s="11"/>
      <c r="G860" s="11"/>
      <c r="H860" s="11"/>
      <c r="L860" s="55"/>
      <c r="M860" s="42"/>
      <c r="N860" s="55"/>
      <c r="O860" s="42"/>
      <c r="P860" s="55"/>
      <c r="Q860" s="55"/>
      <c r="T860" s="55"/>
      <c r="U860" s="55"/>
      <c r="V860" s="55"/>
      <c r="W860" s="55"/>
      <c r="X860" s="55"/>
      <c r="Y860" s="42"/>
      <c r="AD860" s="55"/>
      <c r="AE860" s="56"/>
      <c r="AH860" s="11"/>
      <c r="AL860" s="11"/>
      <c r="AM860" t="str">
        <f t="shared" si="21"/>
        <v>NTL</v>
      </c>
      <c r="AN860">
        <f t="shared" si="22"/>
        <v>0</v>
      </c>
      <c r="AO860" s="5" t="str">
        <f t="shared" si="23"/>
        <v>Ca sáng</v>
      </c>
    </row>
    <row r="861" spans="2:41">
      <c r="B861" s="57"/>
      <c r="D861" s="11"/>
      <c r="E861" s="56"/>
      <c r="F861" s="11"/>
      <c r="G861" s="11"/>
      <c r="H861" s="11"/>
      <c r="L861" s="55"/>
      <c r="M861" s="42"/>
      <c r="N861" s="55"/>
      <c r="O861" s="42"/>
      <c r="Q861" s="55"/>
      <c r="R861" s="55"/>
      <c r="T861" s="55"/>
      <c r="U861" s="55"/>
      <c r="V861" s="55"/>
      <c r="W861" s="55"/>
      <c r="X861" s="55"/>
      <c r="Y861" s="42"/>
      <c r="AD861" s="55"/>
      <c r="AE861" s="56"/>
      <c r="AH861" s="11"/>
      <c r="AL861" s="11"/>
      <c r="AM861" t="str">
        <f t="shared" si="21"/>
        <v>NTL</v>
      </c>
      <c r="AN861">
        <f t="shared" si="22"/>
        <v>0</v>
      </c>
      <c r="AO861" s="5" t="str">
        <f t="shared" si="23"/>
        <v>Ca sáng</v>
      </c>
    </row>
    <row r="862" spans="2:41">
      <c r="B862" s="57"/>
      <c r="D862" s="11"/>
      <c r="E862" s="56"/>
      <c r="F862" s="11"/>
      <c r="G862" s="11"/>
      <c r="H862" s="11"/>
      <c r="L862" s="55"/>
      <c r="M862" s="42"/>
      <c r="N862" s="55"/>
      <c r="O862" s="42"/>
      <c r="Q862" s="55"/>
      <c r="R862" s="55"/>
      <c r="T862" s="55"/>
      <c r="U862" s="55"/>
      <c r="V862" s="55"/>
      <c r="W862" s="55"/>
      <c r="X862" s="55"/>
      <c r="Y862" s="42"/>
      <c r="AD862" s="55"/>
      <c r="AE862" s="56"/>
      <c r="AH862" s="11"/>
      <c r="AL862" s="11"/>
      <c r="AM862" t="str">
        <f t="shared" si="21"/>
        <v>NTL</v>
      </c>
      <c r="AN862">
        <f t="shared" si="22"/>
        <v>0</v>
      </c>
      <c r="AO862" s="5" t="str">
        <f t="shared" si="23"/>
        <v>Ca sáng</v>
      </c>
    </row>
    <row r="863" spans="2:41">
      <c r="B863" s="57"/>
      <c r="D863" s="11"/>
      <c r="E863" s="56"/>
      <c r="F863" s="11"/>
      <c r="G863" s="11"/>
      <c r="H863" s="11"/>
      <c r="L863" s="55"/>
      <c r="M863" s="42"/>
      <c r="N863" s="55"/>
      <c r="O863" s="42"/>
      <c r="Q863" s="55"/>
      <c r="R863" s="55"/>
      <c r="T863" s="55"/>
      <c r="U863" s="55"/>
      <c r="V863" s="55"/>
      <c r="W863" s="55"/>
      <c r="X863" s="55"/>
      <c r="Y863" s="42"/>
      <c r="AD863" s="55"/>
      <c r="AE863" s="56"/>
      <c r="AH863" s="11"/>
      <c r="AL863" s="11"/>
      <c r="AM863" t="str">
        <f t="shared" si="21"/>
        <v>NTL</v>
      </c>
      <c r="AN863">
        <f t="shared" si="22"/>
        <v>0</v>
      </c>
      <c r="AO863" s="5" t="str">
        <f t="shared" si="23"/>
        <v>Ca sáng</v>
      </c>
    </row>
    <row r="864" spans="2:41">
      <c r="B864" s="57"/>
      <c r="D864" s="11"/>
      <c r="E864" s="56"/>
      <c r="F864" s="11"/>
      <c r="G864" s="11"/>
      <c r="H864" s="11"/>
      <c r="I864" s="11"/>
      <c r="L864" s="55"/>
      <c r="M864" s="42"/>
      <c r="N864" s="55"/>
      <c r="O864" s="42"/>
      <c r="Q864" s="55"/>
      <c r="R864" s="55"/>
      <c r="S864" s="55"/>
      <c r="T864" s="55"/>
      <c r="U864" s="55"/>
      <c r="V864" s="55"/>
      <c r="W864" s="55"/>
      <c r="X864" s="55"/>
      <c r="Y864" s="42"/>
      <c r="AD864" s="55"/>
      <c r="AE864" s="56"/>
      <c r="AM864" t="str">
        <f t="shared" si="21"/>
        <v>NTL</v>
      </c>
      <c r="AN864">
        <f t="shared" si="22"/>
        <v>0</v>
      </c>
      <c r="AO864" s="5" t="str">
        <f t="shared" si="23"/>
        <v>Ca sáng</v>
      </c>
    </row>
    <row r="865" spans="2:41">
      <c r="B865" s="57"/>
      <c r="D865" s="11"/>
      <c r="E865" s="56"/>
      <c r="F865" s="11"/>
      <c r="G865" s="11"/>
      <c r="H865" s="11"/>
      <c r="L865" s="55"/>
      <c r="M865" s="42"/>
      <c r="N865" s="55"/>
      <c r="O865" s="42"/>
      <c r="Q865" s="55"/>
      <c r="R865" s="55"/>
      <c r="S865" s="55"/>
      <c r="T865" s="55"/>
      <c r="U865" s="55"/>
      <c r="V865" s="55"/>
      <c r="W865" s="55"/>
      <c r="X865" s="55"/>
      <c r="Y865" s="42"/>
      <c r="AD865" s="55"/>
      <c r="AE865" s="56"/>
      <c r="AM865" t="str">
        <f t="shared" si="21"/>
        <v>NTL</v>
      </c>
      <c r="AN865">
        <f t="shared" si="22"/>
        <v>0</v>
      </c>
      <c r="AO865" s="5" t="str">
        <f t="shared" si="23"/>
        <v>Ca sáng</v>
      </c>
    </row>
    <row r="866" spans="2:41">
      <c r="B866" s="57"/>
      <c r="D866" s="11"/>
      <c r="E866" s="56"/>
      <c r="F866" s="11"/>
      <c r="G866" s="11"/>
      <c r="H866" s="11"/>
      <c r="L866" s="55"/>
      <c r="M866" s="42"/>
      <c r="N866" s="55"/>
      <c r="O866" s="42"/>
      <c r="Q866" s="55"/>
      <c r="R866" s="55"/>
      <c r="S866" s="55"/>
      <c r="T866" s="55"/>
      <c r="U866" s="55"/>
      <c r="V866" s="55"/>
      <c r="W866" s="55"/>
      <c r="X866" s="55"/>
      <c r="Y866" s="42"/>
      <c r="AD866" s="55"/>
      <c r="AE866" s="56"/>
      <c r="AM866" t="str">
        <f t="shared" si="21"/>
        <v>NTL</v>
      </c>
      <c r="AN866">
        <f t="shared" si="22"/>
        <v>0</v>
      </c>
      <c r="AO866" s="5" t="str">
        <f t="shared" si="23"/>
        <v>Ca sáng</v>
      </c>
    </row>
    <row r="867" spans="2:41">
      <c r="B867" s="57"/>
      <c r="D867" s="11"/>
      <c r="E867" s="56"/>
      <c r="F867" s="11"/>
      <c r="G867" s="11"/>
      <c r="H867" s="11"/>
      <c r="L867" s="55"/>
      <c r="M867" s="42"/>
      <c r="N867" s="55"/>
      <c r="O867" s="42"/>
      <c r="Q867" s="55"/>
      <c r="R867" s="55"/>
      <c r="S867" s="55"/>
      <c r="T867" s="55"/>
      <c r="U867" s="55"/>
      <c r="V867" s="55"/>
      <c r="W867" s="55"/>
      <c r="X867" s="55"/>
      <c r="Y867" s="42"/>
      <c r="Z867" s="42"/>
      <c r="AD867" s="55"/>
      <c r="AE867" s="56"/>
      <c r="AL867" s="11"/>
      <c r="AM867" t="str">
        <f t="shared" si="21"/>
        <v>NTL</v>
      </c>
      <c r="AN867">
        <f t="shared" si="22"/>
        <v>0</v>
      </c>
      <c r="AO867" s="5" t="str">
        <f t="shared" si="23"/>
        <v>Ca sáng</v>
      </c>
    </row>
    <row r="868" spans="2:41">
      <c r="B868" s="57"/>
      <c r="D868" s="11"/>
      <c r="E868" s="56"/>
      <c r="F868" s="11"/>
      <c r="G868" s="11"/>
      <c r="H868" s="11"/>
      <c r="L868" s="55"/>
      <c r="M868" s="42"/>
      <c r="N868" s="55"/>
      <c r="O868" s="42"/>
      <c r="Q868" s="55"/>
      <c r="R868" s="55"/>
      <c r="S868" s="55"/>
      <c r="T868" s="55"/>
      <c r="U868" s="55"/>
      <c r="V868" s="55"/>
      <c r="W868" s="55"/>
      <c r="X868" s="55"/>
      <c r="Y868" s="42"/>
      <c r="AD868" s="55"/>
      <c r="AE868" s="56"/>
      <c r="AL868" s="11"/>
      <c r="AM868" t="str">
        <f t="shared" si="21"/>
        <v>NTL</v>
      </c>
      <c r="AN868">
        <f t="shared" si="22"/>
        <v>0</v>
      </c>
      <c r="AO868" s="5" t="str">
        <f t="shared" si="23"/>
        <v>Ca sáng</v>
      </c>
    </row>
    <row r="869" spans="2:41">
      <c r="B869" s="57"/>
      <c r="D869" s="11"/>
      <c r="E869" s="56"/>
      <c r="F869" s="11"/>
      <c r="G869" s="11"/>
      <c r="H869" s="11"/>
      <c r="L869" s="55"/>
      <c r="M869" s="42"/>
      <c r="N869" s="55"/>
      <c r="O869" s="42"/>
      <c r="Q869" s="55"/>
      <c r="R869" s="55"/>
      <c r="S869" s="55"/>
      <c r="T869" s="55"/>
      <c r="U869" s="55"/>
      <c r="V869" s="55"/>
      <c r="W869" s="55"/>
      <c r="X869" s="55"/>
      <c r="Y869" s="42"/>
      <c r="AD869" s="55"/>
      <c r="AE869" s="56"/>
      <c r="AL869" s="11"/>
      <c r="AM869" t="str">
        <f t="shared" si="21"/>
        <v>NTL</v>
      </c>
      <c r="AN869">
        <f t="shared" si="22"/>
        <v>0</v>
      </c>
      <c r="AO869" s="5" t="str">
        <f t="shared" si="23"/>
        <v>Ca sáng</v>
      </c>
    </row>
    <row r="870" spans="2:41">
      <c r="B870" s="57"/>
      <c r="D870" s="11"/>
      <c r="E870" s="56"/>
      <c r="F870" s="11"/>
      <c r="G870" s="11"/>
      <c r="H870" s="11"/>
      <c r="L870" s="55"/>
      <c r="M870" s="42"/>
      <c r="N870" s="55"/>
      <c r="O870" s="42"/>
      <c r="Q870" s="55"/>
      <c r="R870" s="55"/>
      <c r="S870" s="55"/>
      <c r="T870" s="55"/>
      <c r="U870" s="55"/>
      <c r="V870" s="55"/>
      <c r="W870" s="55"/>
      <c r="X870" s="55"/>
      <c r="Y870" s="42"/>
      <c r="AD870" s="55"/>
      <c r="AE870" s="56"/>
      <c r="AL870" s="11"/>
      <c r="AM870" t="str">
        <f t="shared" si="21"/>
        <v>NTL</v>
      </c>
      <c r="AN870">
        <f t="shared" si="22"/>
        <v>0</v>
      </c>
      <c r="AO870" s="5" t="str">
        <f t="shared" si="23"/>
        <v>Ca sáng</v>
      </c>
    </row>
    <row r="871" spans="2:41">
      <c r="B871" s="57"/>
      <c r="D871" s="11"/>
      <c r="E871" s="56"/>
      <c r="F871" s="11"/>
      <c r="G871" s="11"/>
      <c r="H871" s="11"/>
      <c r="L871" s="55"/>
      <c r="M871" s="42"/>
      <c r="N871" s="55"/>
      <c r="O871" s="42"/>
      <c r="Q871" s="55"/>
      <c r="R871" s="55"/>
      <c r="S871" s="55"/>
      <c r="T871" s="55"/>
      <c r="U871" s="55"/>
      <c r="V871" s="55"/>
      <c r="W871" s="55"/>
      <c r="X871" s="55"/>
      <c r="Y871" s="42"/>
      <c r="AD871" s="55"/>
      <c r="AE871" s="56"/>
      <c r="AM871" t="str">
        <f t="shared" si="21"/>
        <v>NTL</v>
      </c>
      <c r="AN871">
        <f t="shared" si="22"/>
        <v>0</v>
      </c>
      <c r="AO871" s="5" t="str">
        <f t="shared" si="23"/>
        <v>Ca sáng</v>
      </c>
    </row>
    <row r="872" spans="2:41">
      <c r="B872" s="57"/>
      <c r="D872" s="11"/>
      <c r="E872" s="56"/>
      <c r="F872" s="11"/>
      <c r="G872" s="11"/>
      <c r="H872" s="11"/>
      <c r="L872" s="55"/>
      <c r="M872" s="42"/>
      <c r="N872" s="55"/>
      <c r="O872" s="42"/>
      <c r="Q872" s="55"/>
      <c r="R872" s="55"/>
      <c r="S872" s="55"/>
      <c r="T872" s="55"/>
      <c r="U872" s="55"/>
      <c r="V872" s="55"/>
      <c r="W872" s="55"/>
      <c r="X872" s="55"/>
      <c r="Y872" s="42"/>
      <c r="AD872" s="55"/>
      <c r="AE872" s="56"/>
      <c r="AM872" t="str">
        <f t="shared" si="21"/>
        <v>NTL</v>
      </c>
      <c r="AN872">
        <f t="shared" si="22"/>
        <v>0</v>
      </c>
      <c r="AO872" s="5" t="str">
        <f t="shared" si="23"/>
        <v>Ca sáng</v>
      </c>
    </row>
    <row r="873" spans="2:41">
      <c r="B873" s="57"/>
      <c r="D873" s="11"/>
      <c r="E873" s="56"/>
      <c r="F873" s="11"/>
      <c r="G873" s="11"/>
      <c r="H873" s="11"/>
      <c r="L873" s="55"/>
      <c r="M873" s="42"/>
      <c r="N873" s="55"/>
      <c r="O873" s="42"/>
      <c r="Q873" s="55"/>
      <c r="R873" s="55"/>
      <c r="S873" s="55"/>
      <c r="T873" s="55"/>
      <c r="U873" s="55"/>
      <c r="V873" s="55"/>
      <c r="W873" s="55"/>
      <c r="X873" s="55"/>
      <c r="Y873" s="42"/>
      <c r="AD873" s="55"/>
      <c r="AE873" s="56"/>
      <c r="AM873" t="str">
        <f t="shared" si="21"/>
        <v>NTL</v>
      </c>
      <c r="AN873">
        <f t="shared" si="22"/>
        <v>0</v>
      </c>
      <c r="AO873" s="5" t="str">
        <f t="shared" si="23"/>
        <v>Ca sáng</v>
      </c>
    </row>
    <row r="874" spans="2:41">
      <c r="B874" s="57"/>
      <c r="D874" s="11"/>
      <c r="E874" s="56"/>
      <c r="F874" s="11"/>
      <c r="G874" s="11"/>
      <c r="H874" s="11"/>
      <c r="L874" s="55"/>
      <c r="M874" s="42"/>
      <c r="N874" s="55"/>
      <c r="O874" s="42"/>
      <c r="Q874" s="55"/>
      <c r="R874" s="55"/>
      <c r="S874" s="55"/>
      <c r="T874" s="55"/>
      <c r="U874" s="55"/>
      <c r="V874" s="55"/>
      <c r="W874" s="55"/>
      <c r="X874" s="55"/>
      <c r="AA874" s="42"/>
      <c r="AD874" s="55"/>
      <c r="AE874" s="56"/>
      <c r="AM874" t="str">
        <f t="shared" si="21"/>
        <v>NTL</v>
      </c>
      <c r="AN874">
        <f t="shared" si="22"/>
        <v>0</v>
      </c>
      <c r="AO874" s="5" t="str">
        <f t="shared" si="23"/>
        <v>Ca sáng</v>
      </c>
    </row>
    <row r="875" spans="2:41">
      <c r="B875" s="57"/>
      <c r="D875" s="11"/>
      <c r="E875" s="56"/>
      <c r="F875" s="11"/>
      <c r="G875" s="11"/>
      <c r="H875" s="11"/>
      <c r="L875" s="55"/>
      <c r="M875" s="42"/>
      <c r="N875" s="55"/>
      <c r="O875" s="42"/>
      <c r="Q875" s="55"/>
      <c r="R875" s="55"/>
      <c r="S875" s="55"/>
      <c r="T875" s="55"/>
      <c r="U875" s="55"/>
      <c r="V875" s="55"/>
      <c r="W875" s="55"/>
      <c r="X875" s="55"/>
      <c r="Y875" s="42"/>
      <c r="AD875" s="55"/>
      <c r="AE875" s="56"/>
      <c r="AH875" s="11"/>
      <c r="AL875" s="11"/>
      <c r="AM875" t="str">
        <f t="shared" si="21"/>
        <v>NTL</v>
      </c>
      <c r="AN875">
        <f t="shared" si="22"/>
        <v>0</v>
      </c>
      <c r="AO875" s="5" t="str">
        <f t="shared" si="23"/>
        <v>Ca sáng</v>
      </c>
    </row>
    <row r="876" spans="2:41">
      <c r="B876" s="57"/>
      <c r="D876" s="11"/>
      <c r="E876" s="56"/>
      <c r="F876" s="11"/>
      <c r="G876" s="11"/>
      <c r="H876" s="11"/>
      <c r="L876" s="55"/>
      <c r="M876" s="42"/>
      <c r="N876" s="55"/>
      <c r="O876" s="42"/>
      <c r="Q876" s="55"/>
      <c r="R876" s="55"/>
      <c r="S876" s="55"/>
      <c r="T876" s="55"/>
      <c r="U876" s="55"/>
      <c r="V876" s="55"/>
      <c r="W876" s="55"/>
      <c r="X876" s="55"/>
      <c r="Y876" s="42"/>
      <c r="AD876" s="55"/>
      <c r="AE876" s="56"/>
      <c r="AL876" s="11"/>
      <c r="AM876" t="str">
        <f t="shared" si="21"/>
        <v>NTL</v>
      </c>
      <c r="AN876">
        <f t="shared" si="22"/>
        <v>0</v>
      </c>
      <c r="AO876" s="5" t="str">
        <f t="shared" si="23"/>
        <v>Ca sáng</v>
      </c>
    </row>
    <row r="877" spans="2:41">
      <c r="B877" s="57"/>
      <c r="D877" s="11"/>
      <c r="E877" s="56"/>
      <c r="F877" s="11"/>
      <c r="G877" s="11"/>
      <c r="H877" s="11"/>
      <c r="L877" s="55"/>
      <c r="M877" s="42"/>
      <c r="N877" s="55"/>
      <c r="O877" s="42"/>
      <c r="Q877" s="55"/>
      <c r="R877" s="55"/>
      <c r="S877" s="55"/>
      <c r="T877" s="55"/>
      <c r="U877" s="55"/>
      <c r="V877" s="55"/>
      <c r="W877" s="55"/>
      <c r="X877" s="55"/>
      <c r="Y877" s="42"/>
      <c r="AD877" s="55"/>
      <c r="AE877" s="56"/>
      <c r="AM877" t="str">
        <f t="shared" si="21"/>
        <v>NTL</v>
      </c>
      <c r="AN877">
        <f t="shared" si="22"/>
        <v>0</v>
      </c>
      <c r="AO877" s="5" t="str">
        <f t="shared" si="23"/>
        <v>Ca sáng</v>
      </c>
    </row>
    <row r="878" spans="2:41">
      <c r="B878" s="57"/>
      <c r="D878" s="11"/>
      <c r="E878" s="56"/>
      <c r="F878" s="11"/>
      <c r="G878" s="11"/>
      <c r="H878" s="11"/>
      <c r="I878" s="11"/>
      <c r="L878" s="55"/>
      <c r="M878" s="42"/>
      <c r="N878" s="55"/>
      <c r="O878" s="42"/>
      <c r="Q878" s="55"/>
      <c r="R878" s="55"/>
      <c r="S878" s="55"/>
      <c r="T878" s="55"/>
      <c r="U878" s="55"/>
      <c r="V878" s="55"/>
      <c r="W878" s="55"/>
      <c r="X878" s="55"/>
      <c r="AA878" s="42"/>
      <c r="AD878" s="55"/>
      <c r="AE878" s="56"/>
      <c r="AL878" s="11"/>
      <c r="AM878" t="str">
        <f t="shared" si="21"/>
        <v>NTL</v>
      </c>
      <c r="AN878">
        <f t="shared" si="22"/>
        <v>0</v>
      </c>
      <c r="AO878" s="5" t="str">
        <f t="shared" si="23"/>
        <v>Ca sáng</v>
      </c>
    </row>
    <row r="879" spans="2:41">
      <c r="B879" s="57"/>
      <c r="D879" s="11"/>
      <c r="E879" s="56"/>
      <c r="F879" s="11"/>
      <c r="G879" s="11"/>
      <c r="H879" s="11"/>
      <c r="L879" s="55"/>
      <c r="M879" s="42"/>
      <c r="N879" s="55"/>
      <c r="O879" s="42"/>
      <c r="Q879" s="55"/>
      <c r="R879" s="55"/>
      <c r="S879" s="55"/>
      <c r="T879" s="55"/>
      <c r="U879" s="55"/>
      <c r="V879" s="55"/>
      <c r="W879" s="55"/>
      <c r="X879" s="55"/>
      <c r="Y879" s="42"/>
      <c r="AD879" s="55"/>
      <c r="AE879" s="56"/>
      <c r="AL879" s="11"/>
      <c r="AM879" t="str">
        <f t="shared" si="21"/>
        <v>NTL</v>
      </c>
      <c r="AN879">
        <f t="shared" si="22"/>
        <v>0</v>
      </c>
      <c r="AO879" s="5" t="str">
        <f t="shared" si="23"/>
        <v>Ca sáng</v>
      </c>
    </row>
    <row r="880" spans="2:41">
      <c r="B880" s="57"/>
      <c r="D880" s="11"/>
      <c r="E880" s="56"/>
      <c r="F880" s="11"/>
      <c r="G880" s="11"/>
      <c r="H880" s="11"/>
      <c r="L880" s="55"/>
      <c r="M880" s="42"/>
      <c r="N880" s="55"/>
      <c r="O880" s="42"/>
      <c r="Q880" s="55"/>
      <c r="R880" s="55"/>
      <c r="S880" s="55"/>
      <c r="T880" s="55"/>
      <c r="U880" s="55"/>
      <c r="V880" s="55"/>
      <c r="W880" s="55"/>
      <c r="X880" s="55"/>
      <c r="Y880" s="42"/>
      <c r="AD880" s="55"/>
      <c r="AE880" s="56"/>
      <c r="AM880" t="str">
        <f t="shared" si="21"/>
        <v>NTL</v>
      </c>
      <c r="AN880">
        <f t="shared" si="22"/>
        <v>0</v>
      </c>
      <c r="AO880" s="5" t="str">
        <f t="shared" si="23"/>
        <v>Ca sáng</v>
      </c>
    </row>
    <row r="881" spans="2:41">
      <c r="B881" s="57"/>
      <c r="D881" s="11"/>
      <c r="E881" s="56"/>
      <c r="F881" s="11"/>
      <c r="G881" s="11"/>
      <c r="H881" s="11"/>
      <c r="L881" s="55"/>
      <c r="M881" s="42"/>
      <c r="N881" s="55"/>
      <c r="O881" s="42"/>
      <c r="Q881" s="55"/>
      <c r="R881" s="55"/>
      <c r="S881" s="55"/>
      <c r="T881" s="55"/>
      <c r="U881" s="55"/>
      <c r="V881" s="55"/>
      <c r="W881" s="55"/>
      <c r="X881" s="55"/>
      <c r="Y881" s="42"/>
      <c r="AD881" s="55"/>
      <c r="AE881" s="56"/>
      <c r="AL881" s="11"/>
      <c r="AM881" t="str">
        <f t="shared" si="21"/>
        <v>NTL</v>
      </c>
      <c r="AN881">
        <f t="shared" si="22"/>
        <v>0</v>
      </c>
      <c r="AO881" s="5" t="str">
        <f t="shared" si="23"/>
        <v>Ca sáng</v>
      </c>
    </row>
    <row r="882" spans="2:41">
      <c r="B882" s="57"/>
      <c r="D882" s="11"/>
      <c r="E882" s="56"/>
      <c r="F882" s="11"/>
      <c r="G882" s="11"/>
      <c r="H882" s="11"/>
      <c r="L882" s="55"/>
      <c r="M882" s="42"/>
      <c r="N882" s="55"/>
      <c r="O882" s="42"/>
      <c r="Q882" s="55"/>
      <c r="R882" s="55"/>
      <c r="S882" s="55"/>
      <c r="T882" s="55"/>
      <c r="U882" s="55"/>
      <c r="V882" s="55"/>
      <c r="W882" s="55"/>
      <c r="X882" s="55"/>
      <c r="Y882" s="42"/>
      <c r="AD882" s="55"/>
      <c r="AE882" s="56"/>
      <c r="AL882" s="11"/>
      <c r="AM882" t="str">
        <f t="shared" si="21"/>
        <v>NTL</v>
      </c>
      <c r="AN882">
        <f t="shared" si="22"/>
        <v>0</v>
      </c>
      <c r="AO882" s="5" t="str">
        <f t="shared" si="23"/>
        <v>Ca sáng</v>
      </c>
    </row>
    <row r="883" spans="2:41">
      <c r="B883" s="57"/>
      <c r="D883" s="11"/>
      <c r="E883" s="56"/>
      <c r="F883" s="11"/>
      <c r="G883" s="11"/>
      <c r="H883" s="11"/>
      <c r="L883" s="55"/>
      <c r="M883" s="42"/>
      <c r="N883" s="55"/>
      <c r="O883" s="42"/>
      <c r="Q883" s="55"/>
      <c r="R883" s="55"/>
      <c r="S883" s="55"/>
      <c r="T883" s="55"/>
      <c r="U883" s="55"/>
      <c r="V883" s="55"/>
      <c r="W883" s="55"/>
      <c r="X883" s="55"/>
      <c r="Y883" s="42"/>
      <c r="AD883" s="55"/>
      <c r="AE883" s="56"/>
      <c r="AH883" s="11"/>
      <c r="AM883" t="str">
        <f t="shared" si="21"/>
        <v>NTL</v>
      </c>
      <c r="AN883">
        <f t="shared" si="22"/>
        <v>0</v>
      </c>
      <c r="AO883" s="5" t="str">
        <f t="shared" si="23"/>
        <v>Ca sáng</v>
      </c>
    </row>
    <row r="884" spans="2:41">
      <c r="B884" s="57"/>
      <c r="D884" s="11"/>
      <c r="E884" s="56"/>
      <c r="F884" s="11"/>
      <c r="G884" s="11"/>
      <c r="H884" s="11"/>
      <c r="L884" s="55"/>
      <c r="M884" s="42"/>
      <c r="N884" s="55"/>
      <c r="O884" s="42"/>
      <c r="Q884" s="55"/>
      <c r="R884" s="55"/>
      <c r="S884" s="55"/>
      <c r="T884" s="55"/>
      <c r="U884" s="55"/>
      <c r="V884" s="55"/>
      <c r="W884" s="55"/>
      <c r="X884" s="55"/>
      <c r="AD884" s="55"/>
      <c r="AE884" s="56"/>
      <c r="AH884" s="11"/>
      <c r="AL884" s="11"/>
      <c r="AM884" t="str">
        <f t="shared" si="21"/>
        <v>NTL</v>
      </c>
      <c r="AN884">
        <f t="shared" si="22"/>
        <v>0</v>
      </c>
      <c r="AO884" s="5" t="str">
        <f t="shared" si="23"/>
        <v>Ca sáng</v>
      </c>
    </row>
    <row r="885" spans="2:41">
      <c r="B885" s="57"/>
      <c r="D885" s="11"/>
      <c r="E885" s="56"/>
      <c r="F885" s="11"/>
      <c r="G885" s="11"/>
      <c r="H885" s="11"/>
      <c r="L885" s="55"/>
      <c r="M885" s="42"/>
      <c r="N885" s="55"/>
      <c r="O885" s="42"/>
      <c r="Q885" s="55"/>
      <c r="R885" s="55"/>
      <c r="S885" s="55"/>
      <c r="T885" s="55"/>
      <c r="U885" s="55"/>
      <c r="V885" s="55"/>
      <c r="W885" s="55"/>
      <c r="X885" s="55"/>
      <c r="AD885" s="55"/>
      <c r="AE885" s="56"/>
      <c r="AH885" s="11"/>
      <c r="AL885" s="11"/>
      <c r="AM885" t="str">
        <f t="shared" si="21"/>
        <v>NTL</v>
      </c>
      <c r="AN885">
        <f t="shared" si="22"/>
        <v>0</v>
      </c>
      <c r="AO885" s="5" t="str">
        <f t="shared" si="23"/>
        <v>Ca sáng</v>
      </c>
    </row>
    <row r="886" spans="2:41">
      <c r="B886" s="57"/>
      <c r="D886" s="11"/>
      <c r="E886" s="56"/>
      <c r="F886" s="11"/>
      <c r="G886" s="11"/>
      <c r="H886" s="11"/>
      <c r="I886" s="11"/>
      <c r="L886" s="55"/>
      <c r="M886" s="42"/>
      <c r="N886" s="55"/>
      <c r="O886" s="42"/>
      <c r="Q886" s="55"/>
      <c r="R886" s="55"/>
      <c r="S886" s="55"/>
      <c r="T886" s="55"/>
      <c r="U886" s="55"/>
      <c r="V886" s="55"/>
      <c r="W886" s="55"/>
      <c r="X886" s="55"/>
      <c r="AD886" s="55"/>
      <c r="AE886" s="56"/>
      <c r="AH886" s="11"/>
      <c r="AM886" t="str">
        <f t="shared" si="21"/>
        <v>NTL</v>
      </c>
      <c r="AN886">
        <f t="shared" si="22"/>
        <v>0</v>
      </c>
      <c r="AO886" s="5" t="str">
        <f t="shared" si="23"/>
        <v>Ca sáng</v>
      </c>
    </row>
    <row r="887" spans="2:41">
      <c r="B887" s="57"/>
      <c r="D887" s="11"/>
      <c r="E887" s="56"/>
      <c r="F887" s="11"/>
      <c r="G887" s="11"/>
      <c r="H887" s="11"/>
      <c r="L887" s="55"/>
      <c r="M887" s="42"/>
      <c r="N887" s="55"/>
      <c r="O887" s="42"/>
      <c r="Q887" s="55"/>
      <c r="R887" s="55"/>
      <c r="S887" s="55"/>
      <c r="T887" s="55"/>
      <c r="U887" s="55"/>
      <c r="V887" s="55"/>
      <c r="W887" s="55"/>
      <c r="X887" s="55"/>
      <c r="Y887" s="42"/>
      <c r="AD887" s="55"/>
      <c r="AE887" s="56"/>
      <c r="AM887" t="str">
        <f t="shared" si="21"/>
        <v>NTL</v>
      </c>
      <c r="AN887">
        <f t="shared" si="22"/>
        <v>0</v>
      </c>
      <c r="AO887" s="5" t="str">
        <f t="shared" si="23"/>
        <v>Ca sáng</v>
      </c>
    </row>
    <row r="888" spans="2:41">
      <c r="B888" s="57"/>
      <c r="D888" s="11"/>
      <c r="E888" s="56"/>
      <c r="F888" s="11"/>
      <c r="G888" s="11"/>
      <c r="H888" s="11"/>
      <c r="L888" s="55"/>
      <c r="M888" s="42"/>
      <c r="N888" s="55"/>
      <c r="O888" s="42"/>
      <c r="Q888" s="55"/>
      <c r="R888" s="55"/>
      <c r="S888" s="55"/>
      <c r="T888" s="55"/>
      <c r="U888" s="55"/>
      <c r="V888" s="55"/>
      <c r="W888" s="55"/>
      <c r="X888" s="55"/>
      <c r="Y888" s="42"/>
      <c r="AD888" s="55"/>
      <c r="AE888" s="56"/>
      <c r="AM888" t="str">
        <f t="shared" si="21"/>
        <v>NTL</v>
      </c>
      <c r="AN888">
        <f t="shared" si="22"/>
        <v>0</v>
      </c>
      <c r="AO888" s="5" t="str">
        <f t="shared" si="23"/>
        <v>Ca sáng</v>
      </c>
    </row>
    <row r="889" spans="2:41">
      <c r="B889" s="57"/>
      <c r="D889" s="11"/>
      <c r="E889" s="56"/>
      <c r="F889" s="11"/>
      <c r="G889" s="11"/>
      <c r="H889" s="11"/>
      <c r="L889" s="55"/>
      <c r="M889" s="42"/>
      <c r="N889" s="55"/>
      <c r="O889" s="42"/>
      <c r="Q889" s="55"/>
      <c r="R889" s="55"/>
      <c r="S889" s="55"/>
      <c r="T889" s="55"/>
      <c r="U889" s="55"/>
      <c r="V889" s="55"/>
      <c r="W889" s="55"/>
      <c r="X889" s="55"/>
      <c r="Y889" s="42"/>
      <c r="AD889" s="55"/>
      <c r="AE889" s="56"/>
      <c r="AL889" s="11"/>
      <c r="AM889" t="str">
        <f t="shared" si="21"/>
        <v>NTL</v>
      </c>
      <c r="AN889">
        <f t="shared" si="22"/>
        <v>0</v>
      </c>
      <c r="AO889" s="5" t="str">
        <f t="shared" si="23"/>
        <v>Ca sáng</v>
      </c>
    </row>
    <row r="890" spans="2:41">
      <c r="B890" s="57"/>
      <c r="D890" s="11"/>
      <c r="E890" s="56"/>
      <c r="F890" s="11"/>
      <c r="G890" s="11"/>
      <c r="H890" s="11"/>
      <c r="I890" s="11"/>
      <c r="L890" s="55"/>
      <c r="M890" s="42"/>
      <c r="N890" s="55"/>
      <c r="O890" s="42"/>
      <c r="Q890" s="55"/>
      <c r="R890" s="55"/>
      <c r="S890" s="55"/>
      <c r="T890" s="55"/>
      <c r="U890" s="55"/>
      <c r="V890" s="55"/>
      <c r="W890" s="55"/>
      <c r="X890" s="55"/>
      <c r="Y890" s="42"/>
      <c r="AD890" s="55"/>
      <c r="AE890" s="56"/>
      <c r="AM890" t="str">
        <f t="shared" si="21"/>
        <v>NTL</v>
      </c>
      <c r="AN890">
        <f t="shared" si="22"/>
        <v>0</v>
      </c>
      <c r="AO890" s="5" t="str">
        <f t="shared" si="23"/>
        <v>Ca sáng</v>
      </c>
    </row>
    <row r="891" spans="2:41">
      <c r="B891" s="57"/>
      <c r="D891" s="11"/>
      <c r="E891" s="56"/>
      <c r="F891" s="11"/>
      <c r="G891" s="11"/>
      <c r="H891" s="11"/>
      <c r="L891" s="55"/>
      <c r="M891" s="42"/>
      <c r="N891" s="55"/>
      <c r="O891" s="42"/>
      <c r="Q891" s="55"/>
      <c r="R891" s="55"/>
      <c r="S891" s="55"/>
      <c r="T891" s="55"/>
      <c r="U891" s="55"/>
      <c r="V891" s="55"/>
      <c r="W891" s="55"/>
      <c r="X891" s="55"/>
      <c r="Y891" s="42"/>
      <c r="AD891" s="55"/>
      <c r="AE891" s="56"/>
      <c r="AL891" s="11"/>
      <c r="AM891" t="str">
        <f t="shared" si="21"/>
        <v>NTL</v>
      </c>
      <c r="AN891">
        <f t="shared" si="22"/>
        <v>0</v>
      </c>
      <c r="AO891" s="5" t="str">
        <f t="shared" si="23"/>
        <v>Ca sáng</v>
      </c>
    </row>
    <row r="892" spans="2:41">
      <c r="B892" s="57"/>
      <c r="D892" s="11"/>
      <c r="E892" s="56"/>
      <c r="F892" s="11"/>
      <c r="G892" s="11"/>
      <c r="H892" s="11"/>
      <c r="L892" s="55"/>
      <c r="M892" s="42"/>
      <c r="N892" s="55"/>
      <c r="O892" s="42"/>
      <c r="Q892" s="55"/>
      <c r="R892" s="55"/>
      <c r="S892" s="55"/>
      <c r="T892" s="55"/>
      <c r="U892" s="55"/>
      <c r="V892" s="55"/>
      <c r="W892" s="55"/>
      <c r="X892" s="55"/>
      <c r="Y892" s="42"/>
      <c r="AD892" s="55"/>
      <c r="AE892" s="56"/>
      <c r="AM892" t="str">
        <f t="shared" si="21"/>
        <v>NTL</v>
      </c>
      <c r="AN892">
        <f t="shared" si="22"/>
        <v>0</v>
      </c>
      <c r="AO892" s="5" t="str">
        <f t="shared" si="23"/>
        <v>Ca sáng</v>
      </c>
    </row>
    <row r="893" spans="2:41">
      <c r="B893" s="57"/>
      <c r="D893" s="11"/>
      <c r="E893" s="56"/>
      <c r="F893" s="11"/>
      <c r="G893" s="11"/>
      <c r="H893" s="11"/>
      <c r="L893" s="55"/>
      <c r="M893" s="42"/>
      <c r="N893" s="55"/>
      <c r="O893" s="42"/>
      <c r="Q893" s="55"/>
      <c r="R893" s="55"/>
      <c r="S893" s="55"/>
      <c r="T893" s="55"/>
      <c r="U893" s="55"/>
      <c r="V893" s="55"/>
      <c r="W893" s="55"/>
      <c r="X893" s="55"/>
      <c r="Y893" s="42"/>
      <c r="AA893" s="42"/>
      <c r="AD893" s="55"/>
      <c r="AE893" s="56"/>
      <c r="AL893" s="11"/>
      <c r="AM893" t="str">
        <f t="shared" si="21"/>
        <v>NTL</v>
      </c>
      <c r="AN893">
        <f t="shared" si="22"/>
        <v>0</v>
      </c>
      <c r="AO893" s="5" t="str">
        <f t="shared" si="23"/>
        <v>Ca sáng</v>
      </c>
    </row>
    <row r="894" spans="2:41">
      <c r="B894" s="57"/>
      <c r="D894" s="11"/>
      <c r="E894" s="56"/>
      <c r="F894" s="11"/>
      <c r="G894" s="11"/>
      <c r="H894" s="11"/>
      <c r="L894" s="55"/>
      <c r="M894" s="42"/>
      <c r="N894" s="55"/>
      <c r="O894" s="42"/>
      <c r="Q894" s="55"/>
      <c r="R894" s="55"/>
      <c r="S894" s="55"/>
      <c r="T894" s="55"/>
      <c r="U894" s="55"/>
      <c r="V894" s="55"/>
      <c r="W894" s="55"/>
      <c r="X894" s="55"/>
      <c r="Y894" s="42"/>
      <c r="AD894" s="55"/>
      <c r="AE894" s="56"/>
      <c r="AM894" t="str">
        <f t="shared" si="21"/>
        <v>NTL</v>
      </c>
      <c r="AN894">
        <f t="shared" si="22"/>
        <v>0</v>
      </c>
      <c r="AO894" s="5" t="str">
        <f t="shared" si="23"/>
        <v>Ca sáng</v>
      </c>
    </row>
    <row r="895" spans="2:41">
      <c r="B895" s="57"/>
      <c r="D895" s="11"/>
      <c r="E895" s="56"/>
      <c r="F895" s="11"/>
      <c r="G895" s="11"/>
      <c r="H895" s="11"/>
      <c r="L895" s="55"/>
      <c r="M895" s="42"/>
      <c r="N895" s="55"/>
      <c r="O895" s="42"/>
      <c r="Q895" s="55"/>
      <c r="R895" s="55"/>
      <c r="S895" s="55"/>
      <c r="T895" s="55"/>
      <c r="U895" s="55"/>
      <c r="V895" s="55"/>
      <c r="W895" s="55"/>
      <c r="X895" s="55"/>
      <c r="Y895" s="42"/>
      <c r="AD895" s="55"/>
      <c r="AE895" s="56"/>
      <c r="AM895" t="str">
        <f t="shared" si="21"/>
        <v>NTL</v>
      </c>
      <c r="AN895">
        <f t="shared" si="22"/>
        <v>0</v>
      </c>
      <c r="AO895" s="5" t="str">
        <f t="shared" si="23"/>
        <v>Ca sáng</v>
      </c>
    </row>
    <row r="896" spans="2:41">
      <c r="B896" s="57"/>
      <c r="D896" s="11"/>
      <c r="E896" s="56"/>
      <c r="F896" s="11"/>
      <c r="G896" s="11"/>
      <c r="H896" s="11"/>
      <c r="L896" s="55"/>
      <c r="M896" s="42"/>
      <c r="N896" s="55"/>
      <c r="O896" s="42"/>
      <c r="Q896" s="55"/>
      <c r="R896" s="55"/>
      <c r="S896" s="55"/>
      <c r="T896" s="55"/>
      <c r="U896" s="55"/>
      <c r="V896" s="55"/>
      <c r="W896" s="55"/>
      <c r="X896" s="55"/>
      <c r="Y896" s="42"/>
      <c r="AD896" s="55"/>
      <c r="AE896" s="56"/>
      <c r="AL896" s="11"/>
      <c r="AM896" t="str">
        <f t="shared" si="21"/>
        <v>NTL</v>
      </c>
      <c r="AN896">
        <f t="shared" si="22"/>
        <v>0</v>
      </c>
      <c r="AO896" s="5" t="str">
        <f t="shared" si="23"/>
        <v>Ca sáng</v>
      </c>
    </row>
    <row r="897" spans="2:41">
      <c r="B897" s="57"/>
      <c r="D897" s="11"/>
      <c r="E897" s="56"/>
      <c r="F897" s="11"/>
      <c r="G897" s="11"/>
      <c r="H897" s="11"/>
      <c r="L897" s="55"/>
      <c r="M897" s="42"/>
      <c r="N897" s="55"/>
      <c r="O897" s="42"/>
      <c r="Q897" s="55"/>
      <c r="R897" s="55"/>
      <c r="S897" s="55"/>
      <c r="T897" s="55"/>
      <c r="U897" s="55"/>
      <c r="V897" s="55"/>
      <c r="W897" s="55"/>
      <c r="X897" s="55"/>
      <c r="Y897" s="42"/>
      <c r="AD897" s="55"/>
      <c r="AE897" s="56"/>
      <c r="AL897" s="11"/>
      <c r="AM897" t="str">
        <f t="shared" si="21"/>
        <v>NTL</v>
      </c>
      <c r="AN897">
        <f t="shared" si="22"/>
        <v>0</v>
      </c>
      <c r="AO897" s="5" t="str">
        <f t="shared" si="23"/>
        <v>Ca sáng</v>
      </c>
    </row>
    <row r="898" spans="2:41">
      <c r="B898" s="57"/>
      <c r="D898" s="11"/>
      <c r="E898" s="56"/>
      <c r="F898" s="11"/>
      <c r="G898" s="11"/>
      <c r="H898" s="11"/>
      <c r="L898" s="55"/>
      <c r="M898" s="42"/>
      <c r="N898" s="55"/>
      <c r="O898" s="42"/>
      <c r="Q898" s="55"/>
      <c r="R898" s="55"/>
      <c r="S898" s="55"/>
      <c r="T898" s="55"/>
      <c r="U898" s="55"/>
      <c r="V898" s="55"/>
      <c r="W898" s="55"/>
      <c r="X898" s="55"/>
      <c r="Y898" s="42"/>
      <c r="AD898" s="55"/>
      <c r="AE898" s="56"/>
      <c r="AL898" s="11"/>
      <c r="AM898" t="str">
        <f t="shared" si="21"/>
        <v>NTL</v>
      </c>
      <c r="AN898">
        <f t="shared" si="22"/>
        <v>0</v>
      </c>
      <c r="AO898" s="5" t="str">
        <f t="shared" si="23"/>
        <v>Ca sáng</v>
      </c>
    </row>
    <row r="899" spans="2:41">
      <c r="B899" s="57"/>
      <c r="D899" s="11"/>
      <c r="E899" s="56"/>
      <c r="F899" s="11"/>
      <c r="G899" s="11"/>
      <c r="H899" s="11"/>
      <c r="L899" s="55"/>
      <c r="M899" s="42"/>
      <c r="N899" s="55"/>
      <c r="O899" s="42"/>
      <c r="Q899" s="55"/>
      <c r="R899" s="55"/>
      <c r="S899" s="55"/>
      <c r="T899" s="55"/>
      <c r="U899" s="55"/>
      <c r="V899" s="55"/>
      <c r="W899" s="55"/>
      <c r="X899" s="55"/>
      <c r="Y899" s="42"/>
      <c r="AD899" s="55"/>
      <c r="AE899" s="56"/>
      <c r="AL899" s="11"/>
      <c r="AM899" t="str">
        <f t="shared" ref="AM899:AM962" si="24">IF(LEFT(F1175,3)="XBL","XBL","NTL")</f>
        <v>NTL</v>
      </c>
      <c r="AN899">
        <f t="shared" ref="AN899:AN962" si="25">IF(AM899="NTL",O1175*-1,O1175)</f>
        <v>0</v>
      </c>
      <c r="AO899" s="5" t="str">
        <f t="shared" ref="AO899:AO962" si="26">IF(TIME(HOUR(AE1178),MINUTE(AE1178),SECOND(AE1178))&gt;$T$6,"Ca chiều","Ca sáng")</f>
        <v>Ca sáng</v>
      </c>
    </row>
    <row r="900" spans="2:41">
      <c r="B900" s="57"/>
      <c r="D900" s="11"/>
      <c r="E900" s="56"/>
      <c r="F900" s="11"/>
      <c r="G900" s="11"/>
      <c r="H900" s="11"/>
      <c r="L900" s="55"/>
      <c r="M900" s="42"/>
      <c r="N900" s="55"/>
      <c r="O900" s="42"/>
      <c r="Q900" s="55"/>
      <c r="R900" s="55"/>
      <c r="S900" s="55"/>
      <c r="T900" s="55"/>
      <c r="U900" s="55"/>
      <c r="V900" s="55"/>
      <c r="W900" s="55"/>
      <c r="X900" s="55"/>
      <c r="Y900" s="42"/>
      <c r="AD900" s="55"/>
      <c r="AE900" s="56"/>
      <c r="AM900" t="str">
        <f t="shared" si="24"/>
        <v>NTL</v>
      </c>
      <c r="AN900">
        <f t="shared" si="25"/>
        <v>0</v>
      </c>
      <c r="AO900" s="5" t="str">
        <f t="shared" si="26"/>
        <v>Ca sáng</v>
      </c>
    </row>
    <row r="901" spans="2:41">
      <c r="B901" s="57"/>
      <c r="D901" s="11"/>
      <c r="E901" s="56"/>
      <c r="F901" s="11"/>
      <c r="G901" s="11"/>
      <c r="H901" s="11"/>
      <c r="L901" s="55"/>
      <c r="M901" s="42"/>
      <c r="N901" s="55"/>
      <c r="O901" s="42"/>
      <c r="Q901" s="55"/>
      <c r="R901" s="55"/>
      <c r="S901" s="55"/>
      <c r="T901" s="55"/>
      <c r="U901" s="55"/>
      <c r="V901" s="55"/>
      <c r="W901" s="55"/>
      <c r="X901" s="55"/>
      <c r="Y901" s="42"/>
      <c r="AD901" s="55"/>
      <c r="AE901" s="56"/>
      <c r="AL901" s="11"/>
      <c r="AM901" t="str">
        <f t="shared" si="24"/>
        <v>NTL</v>
      </c>
      <c r="AN901">
        <f t="shared" si="25"/>
        <v>0</v>
      </c>
      <c r="AO901" s="5" t="str">
        <f t="shared" si="26"/>
        <v>Ca sáng</v>
      </c>
    </row>
    <row r="902" spans="2:41">
      <c r="B902" s="57"/>
      <c r="D902" s="11"/>
      <c r="E902" s="56"/>
      <c r="F902" s="11"/>
      <c r="G902" s="11"/>
      <c r="H902" s="11"/>
      <c r="L902" s="55"/>
      <c r="M902" s="42"/>
      <c r="N902" s="55"/>
      <c r="O902" s="42"/>
      <c r="Q902" s="55"/>
      <c r="R902" s="55"/>
      <c r="S902" s="55"/>
      <c r="T902" s="55"/>
      <c r="U902" s="55"/>
      <c r="V902" s="55"/>
      <c r="W902" s="55"/>
      <c r="X902" s="55"/>
      <c r="Y902" s="42"/>
      <c r="AD902" s="55"/>
      <c r="AE902" s="56"/>
      <c r="AM902" t="str">
        <f t="shared" si="24"/>
        <v>NTL</v>
      </c>
      <c r="AN902">
        <f t="shared" si="25"/>
        <v>0</v>
      </c>
      <c r="AO902" s="5" t="str">
        <f t="shared" si="26"/>
        <v>Ca sáng</v>
      </c>
    </row>
    <row r="903" spans="2:41">
      <c r="B903" s="57"/>
      <c r="D903" s="11"/>
      <c r="E903" s="56"/>
      <c r="F903" s="11"/>
      <c r="G903" s="11"/>
      <c r="H903" s="11"/>
      <c r="I903" s="11"/>
      <c r="L903" s="55"/>
      <c r="M903" s="42"/>
      <c r="N903" s="55"/>
      <c r="O903" s="42"/>
      <c r="Q903" s="55"/>
      <c r="R903" s="55"/>
      <c r="S903" s="55"/>
      <c r="T903" s="55"/>
      <c r="U903" s="55"/>
      <c r="V903" s="55"/>
      <c r="W903" s="55"/>
      <c r="X903" s="55"/>
      <c r="Y903" s="42"/>
      <c r="AD903" s="55"/>
      <c r="AE903" s="56"/>
      <c r="AL903" s="11"/>
      <c r="AM903" t="str">
        <f t="shared" si="24"/>
        <v>NTL</v>
      </c>
      <c r="AN903">
        <f t="shared" si="25"/>
        <v>0</v>
      </c>
      <c r="AO903" s="5" t="str">
        <f t="shared" si="26"/>
        <v>Ca sáng</v>
      </c>
    </row>
    <row r="904" spans="2:41">
      <c r="B904" s="57"/>
      <c r="D904" s="11"/>
      <c r="E904" s="56"/>
      <c r="F904" s="11"/>
      <c r="G904" s="11"/>
      <c r="H904" s="11"/>
      <c r="L904" s="55"/>
      <c r="M904" s="42"/>
      <c r="N904" s="55"/>
      <c r="O904" s="42"/>
      <c r="Q904" s="55"/>
      <c r="R904" s="55"/>
      <c r="S904" s="55"/>
      <c r="T904" s="55"/>
      <c r="U904" s="55"/>
      <c r="V904" s="55"/>
      <c r="W904" s="55"/>
      <c r="X904" s="55"/>
      <c r="AD904" s="55"/>
      <c r="AE904" s="56"/>
      <c r="AH904" s="11"/>
      <c r="AL904" s="11"/>
      <c r="AM904" t="str">
        <f t="shared" si="24"/>
        <v>NTL</v>
      </c>
      <c r="AN904">
        <f t="shared" si="25"/>
        <v>0</v>
      </c>
      <c r="AO904" s="5" t="str">
        <f t="shared" si="26"/>
        <v>Ca sáng</v>
      </c>
    </row>
    <row r="905" spans="2:41">
      <c r="B905" s="57"/>
      <c r="D905" s="11"/>
      <c r="E905" s="56"/>
      <c r="F905" s="11"/>
      <c r="G905" s="11"/>
      <c r="H905" s="11"/>
      <c r="L905" s="55"/>
      <c r="M905" s="42"/>
      <c r="N905" s="55"/>
      <c r="O905" s="42"/>
      <c r="Q905" s="55"/>
      <c r="R905" s="55"/>
      <c r="S905" s="55"/>
      <c r="T905" s="55"/>
      <c r="U905" s="55"/>
      <c r="V905" s="55"/>
      <c r="W905" s="55"/>
      <c r="X905" s="55"/>
      <c r="AA905" s="42"/>
      <c r="AD905" s="55"/>
      <c r="AE905" s="56"/>
      <c r="AL905" s="11"/>
      <c r="AM905" t="str">
        <f t="shared" si="24"/>
        <v>NTL</v>
      </c>
      <c r="AN905">
        <f t="shared" si="25"/>
        <v>0</v>
      </c>
      <c r="AO905" s="5" t="str">
        <f t="shared" si="26"/>
        <v>Ca sáng</v>
      </c>
    </row>
    <row r="906" spans="2:41">
      <c r="B906" s="57"/>
      <c r="D906" s="11"/>
      <c r="E906" s="56"/>
      <c r="F906" s="11"/>
      <c r="G906" s="11"/>
      <c r="H906" s="11"/>
      <c r="L906" s="55"/>
      <c r="M906" s="42"/>
      <c r="N906" s="55"/>
      <c r="O906" s="42"/>
      <c r="Q906" s="55"/>
      <c r="R906" s="55"/>
      <c r="S906" s="55"/>
      <c r="T906" s="55"/>
      <c r="U906" s="55"/>
      <c r="V906" s="55"/>
      <c r="W906" s="55"/>
      <c r="X906" s="55"/>
      <c r="Y906" s="42"/>
      <c r="AD906" s="55"/>
      <c r="AE906" s="56"/>
      <c r="AL906" s="11"/>
      <c r="AM906" t="str">
        <f t="shared" si="24"/>
        <v>NTL</v>
      </c>
      <c r="AN906">
        <f t="shared" si="25"/>
        <v>0</v>
      </c>
      <c r="AO906" s="5" t="str">
        <f t="shared" si="26"/>
        <v>Ca sáng</v>
      </c>
    </row>
    <row r="907" spans="2:41">
      <c r="B907" s="57"/>
      <c r="D907" s="11"/>
      <c r="E907" s="56"/>
      <c r="F907" s="11"/>
      <c r="G907" s="11"/>
      <c r="H907" s="11"/>
      <c r="L907" s="55"/>
      <c r="M907" s="42"/>
      <c r="N907" s="55"/>
      <c r="O907" s="42"/>
      <c r="Q907" s="55"/>
      <c r="R907" s="55"/>
      <c r="S907" s="55"/>
      <c r="T907" s="55"/>
      <c r="U907" s="55"/>
      <c r="V907" s="55"/>
      <c r="W907" s="55"/>
      <c r="X907" s="55"/>
      <c r="Z907" s="42"/>
      <c r="AD907" s="55"/>
      <c r="AE907" s="56"/>
      <c r="AM907" t="str">
        <f t="shared" si="24"/>
        <v>NTL</v>
      </c>
      <c r="AN907">
        <f t="shared" si="25"/>
        <v>0</v>
      </c>
      <c r="AO907" s="5" t="str">
        <f t="shared" si="26"/>
        <v>Ca sáng</v>
      </c>
    </row>
    <row r="908" spans="2:41">
      <c r="B908" s="57"/>
      <c r="D908" s="11"/>
      <c r="E908" s="56"/>
      <c r="F908" s="11"/>
      <c r="G908" s="11"/>
      <c r="H908" s="11"/>
      <c r="L908" s="55"/>
      <c r="M908" s="42"/>
      <c r="N908" s="55"/>
      <c r="O908" s="42"/>
      <c r="Q908" s="55"/>
      <c r="R908" s="55"/>
      <c r="S908" s="55"/>
      <c r="T908" s="55"/>
      <c r="U908" s="55"/>
      <c r="V908" s="55"/>
      <c r="W908" s="55"/>
      <c r="X908" s="55"/>
      <c r="Y908" s="42"/>
      <c r="AD908" s="55"/>
      <c r="AE908" s="56"/>
      <c r="AL908" s="11"/>
      <c r="AM908" t="str">
        <f t="shared" si="24"/>
        <v>NTL</v>
      </c>
      <c r="AN908">
        <f t="shared" si="25"/>
        <v>0</v>
      </c>
      <c r="AO908" s="5" t="str">
        <f t="shared" si="26"/>
        <v>Ca sáng</v>
      </c>
    </row>
    <row r="909" spans="2:41">
      <c r="B909" s="57"/>
      <c r="D909" s="11"/>
      <c r="E909" s="56"/>
      <c r="F909" s="11"/>
      <c r="G909" s="11"/>
      <c r="H909" s="11"/>
      <c r="L909" s="55"/>
      <c r="M909" s="42"/>
      <c r="N909" s="55"/>
      <c r="O909" s="42"/>
      <c r="Q909" s="55"/>
      <c r="R909" s="55"/>
      <c r="S909" s="55"/>
      <c r="T909" s="55"/>
      <c r="U909" s="55"/>
      <c r="V909" s="55"/>
      <c r="W909" s="55"/>
      <c r="X909" s="55"/>
      <c r="AD909" s="55"/>
      <c r="AE909" s="56"/>
      <c r="AH909" s="11"/>
      <c r="AL909" s="11"/>
      <c r="AM909" t="str">
        <f t="shared" si="24"/>
        <v>NTL</v>
      </c>
      <c r="AN909">
        <f t="shared" si="25"/>
        <v>0</v>
      </c>
      <c r="AO909" s="5" t="str">
        <f t="shared" si="26"/>
        <v>Ca sáng</v>
      </c>
    </row>
    <row r="910" spans="2:41">
      <c r="B910" s="57"/>
      <c r="D910" s="11"/>
      <c r="E910" s="56"/>
      <c r="F910" s="11"/>
      <c r="G910" s="11"/>
      <c r="H910" s="11"/>
      <c r="L910" s="55"/>
      <c r="M910" s="42"/>
      <c r="N910" s="55"/>
      <c r="O910" s="42"/>
      <c r="Q910" s="55"/>
      <c r="R910" s="55"/>
      <c r="S910" s="55"/>
      <c r="T910" s="55"/>
      <c r="U910" s="55"/>
      <c r="V910" s="55"/>
      <c r="W910" s="55"/>
      <c r="X910" s="55"/>
      <c r="Y910" s="42"/>
      <c r="AD910" s="55"/>
      <c r="AE910" s="56"/>
      <c r="AL910" s="11"/>
      <c r="AM910" t="str">
        <f t="shared" si="24"/>
        <v>NTL</v>
      </c>
      <c r="AN910">
        <f t="shared" si="25"/>
        <v>0</v>
      </c>
      <c r="AO910" s="5" t="str">
        <f t="shared" si="26"/>
        <v>Ca sáng</v>
      </c>
    </row>
    <row r="911" spans="2:41">
      <c r="B911" s="57"/>
      <c r="D911" s="11"/>
      <c r="E911" s="56"/>
      <c r="F911" s="11"/>
      <c r="G911" s="11"/>
      <c r="H911" s="11"/>
      <c r="I911" s="11"/>
      <c r="L911" s="55"/>
      <c r="M911" s="42"/>
      <c r="N911" s="55"/>
      <c r="O911" s="42"/>
      <c r="Q911" s="55"/>
      <c r="R911" s="55"/>
      <c r="S911" s="55"/>
      <c r="T911" s="55"/>
      <c r="U911" s="55"/>
      <c r="V911" s="55"/>
      <c r="W911" s="55"/>
      <c r="X911" s="55"/>
      <c r="AD911" s="55"/>
      <c r="AE911" s="56"/>
      <c r="AH911" s="11"/>
      <c r="AL911" s="11"/>
      <c r="AM911" t="str">
        <f t="shared" si="24"/>
        <v>NTL</v>
      </c>
      <c r="AN911">
        <f t="shared" si="25"/>
        <v>0</v>
      </c>
      <c r="AO911" s="5" t="str">
        <f t="shared" si="26"/>
        <v>Ca sáng</v>
      </c>
    </row>
    <row r="912" spans="2:41">
      <c r="B912" s="57"/>
      <c r="D912" s="11"/>
      <c r="E912" s="56"/>
      <c r="F912" s="11"/>
      <c r="G912" s="11"/>
      <c r="H912" s="11"/>
      <c r="L912" s="55"/>
      <c r="M912" s="42"/>
      <c r="N912" s="55"/>
      <c r="O912" s="42"/>
      <c r="Q912" s="55"/>
      <c r="R912" s="55"/>
      <c r="S912" s="55"/>
      <c r="T912" s="55"/>
      <c r="U912" s="55"/>
      <c r="V912" s="55"/>
      <c r="W912" s="55"/>
      <c r="X912" s="55"/>
      <c r="Y912" s="42"/>
      <c r="AD912" s="55"/>
      <c r="AE912" s="56"/>
      <c r="AH912" s="11"/>
      <c r="AM912" t="str">
        <f t="shared" si="24"/>
        <v>NTL</v>
      </c>
      <c r="AN912">
        <f t="shared" si="25"/>
        <v>0</v>
      </c>
      <c r="AO912" s="5" t="str">
        <f t="shared" si="26"/>
        <v>Ca sáng</v>
      </c>
    </row>
    <row r="913" spans="2:41">
      <c r="B913" s="57"/>
      <c r="D913" s="11"/>
      <c r="E913" s="56"/>
      <c r="F913" s="11"/>
      <c r="G913" s="11"/>
      <c r="H913" s="11"/>
      <c r="L913" s="55"/>
      <c r="M913" s="42"/>
      <c r="N913" s="55"/>
      <c r="O913" s="42"/>
      <c r="Q913" s="55"/>
      <c r="R913" s="55"/>
      <c r="S913" s="55"/>
      <c r="T913" s="55"/>
      <c r="U913" s="55"/>
      <c r="V913" s="55"/>
      <c r="W913" s="55"/>
      <c r="X913" s="55"/>
      <c r="Y913" s="42"/>
      <c r="AD913" s="55"/>
      <c r="AE913" s="56"/>
      <c r="AM913" t="str">
        <f t="shared" si="24"/>
        <v>NTL</v>
      </c>
      <c r="AN913">
        <f t="shared" si="25"/>
        <v>0</v>
      </c>
      <c r="AO913" s="5" t="str">
        <f t="shared" si="26"/>
        <v>Ca sáng</v>
      </c>
    </row>
    <row r="914" spans="2:41">
      <c r="B914" s="57"/>
      <c r="D914" s="11"/>
      <c r="E914" s="56"/>
      <c r="F914" s="11"/>
      <c r="G914" s="11"/>
      <c r="H914" s="11"/>
      <c r="L914" s="55"/>
      <c r="M914" s="42"/>
      <c r="N914" s="55"/>
      <c r="O914" s="42"/>
      <c r="Q914" s="55"/>
      <c r="R914" s="55"/>
      <c r="S914" s="55"/>
      <c r="T914" s="55"/>
      <c r="U914" s="55"/>
      <c r="V914" s="55"/>
      <c r="W914" s="55"/>
      <c r="X914" s="55"/>
      <c r="Y914" s="42"/>
      <c r="AD914" s="55"/>
      <c r="AE914" s="56"/>
      <c r="AM914" t="str">
        <f t="shared" si="24"/>
        <v>NTL</v>
      </c>
      <c r="AN914">
        <f t="shared" si="25"/>
        <v>0</v>
      </c>
      <c r="AO914" s="5" t="str">
        <f t="shared" si="26"/>
        <v>Ca sáng</v>
      </c>
    </row>
    <row r="915" spans="2:41">
      <c r="B915" s="57"/>
      <c r="D915" s="11"/>
      <c r="E915" s="56"/>
      <c r="F915" s="11"/>
      <c r="G915" s="11"/>
      <c r="H915" s="11"/>
      <c r="L915" s="55"/>
      <c r="M915" s="42"/>
      <c r="N915" s="55"/>
      <c r="O915" s="42"/>
      <c r="Q915" s="55"/>
      <c r="R915" s="55"/>
      <c r="S915" s="55"/>
      <c r="T915" s="55"/>
      <c r="U915" s="55"/>
      <c r="V915" s="55"/>
      <c r="W915" s="55"/>
      <c r="X915" s="55"/>
      <c r="Y915" s="42"/>
      <c r="AD915" s="55"/>
      <c r="AE915" s="56"/>
      <c r="AL915" s="11"/>
      <c r="AM915" t="str">
        <f t="shared" si="24"/>
        <v>NTL</v>
      </c>
      <c r="AN915">
        <f t="shared" si="25"/>
        <v>0</v>
      </c>
      <c r="AO915" s="5" t="str">
        <f t="shared" si="26"/>
        <v>Ca sáng</v>
      </c>
    </row>
    <row r="916" spans="2:41">
      <c r="B916" s="57"/>
      <c r="D916" s="11"/>
      <c r="E916" s="56"/>
      <c r="F916" s="11"/>
      <c r="G916" s="11"/>
      <c r="H916" s="11"/>
      <c r="L916" s="55"/>
      <c r="M916" s="42"/>
      <c r="N916" s="55"/>
      <c r="O916" s="42"/>
      <c r="Q916" s="55"/>
      <c r="R916" s="55"/>
      <c r="S916" s="55"/>
      <c r="T916" s="55"/>
      <c r="U916" s="55"/>
      <c r="V916" s="55"/>
      <c r="W916" s="55"/>
      <c r="X916" s="55"/>
      <c r="Y916" s="42"/>
      <c r="AD916" s="55"/>
      <c r="AE916" s="56"/>
      <c r="AM916" t="str">
        <f t="shared" si="24"/>
        <v>NTL</v>
      </c>
      <c r="AN916">
        <f t="shared" si="25"/>
        <v>0</v>
      </c>
      <c r="AO916" s="5" t="str">
        <f t="shared" si="26"/>
        <v>Ca sáng</v>
      </c>
    </row>
    <row r="917" spans="2:41">
      <c r="B917" s="57"/>
      <c r="D917" s="11"/>
      <c r="E917" s="56"/>
      <c r="F917" s="11"/>
      <c r="G917" s="11"/>
      <c r="H917" s="11"/>
      <c r="I917" s="11"/>
      <c r="L917" s="55"/>
      <c r="M917" s="42"/>
      <c r="N917" s="55"/>
      <c r="O917" s="42"/>
      <c r="Q917" s="55"/>
      <c r="R917" s="55"/>
      <c r="S917" s="55"/>
      <c r="T917" s="55"/>
      <c r="U917" s="55"/>
      <c r="V917" s="55"/>
      <c r="W917" s="55"/>
      <c r="X917" s="55"/>
      <c r="AA917" s="42"/>
      <c r="AD917" s="55"/>
      <c r="AE917" s="56"/>
      <c r="AL917" s="11"/>
      <c r="AM917" t="str">
        <f t="shared" si="24"/>
        <v>NTL</v>
      </c>
      <c r="AN917">
        <f t="shared" si="25"/>
        <v>0</v>
      </c>
      <c r="AO917" s="5" t="str">
        <f t="shared" si="26"/>
        <v>Ca sáng</v>
      </c>
    </row>
    <row r="918" spans="2:41">
      <c r="B918" s="57"/>
      <c r="D918" s="11"/>
      <c r="E918" s="56"/>
      <c r="F918" s="11"/>
      <c r="G918" s="11"/>
      <c r="H918" s="11"/>
      <c r="L918" s="55"/>
      <c r="M918" s="42"/>
      <c r="N918" s="55"/>
      <c r="O918" s="42"/>
      <c r="Q918" s="55"/>
      <c r="R918" s="55"/>
      <c r="S918" s="55"/>
      <c r="T918" s="55"/>
      <c r="U918" s="55"/>
      <c r="V918" s="55"/>
      <c r="W918" s="55"/>
      <c r="X918" s="55"/>
      <c r="Y918" s="42"/>
      <c r="AD918" s="55"/>
      <c r="AE918" s="56"/>
      <c r="AL918" s="11"/>
      <c r="AM918" t="str">
        <f t="shared" si="24"/>
        <v>NTL</v>
      </c>
      <c r="AN918">
        <f t="shared" si="25"/>
        <v>0</v>
      </c>
      <c r="AO918" s="5" t="str">
        <f t="shared" si="26"/>
        <v>Ca sáng</v>
      </c>
    </row>
    <row r="919" spans="2:41">
      <c r="B919" s="57"/>
      <c r="D919" s="11"/>
      <c r="E919" s="56"/>
      <c r="F919" s="11"/>
      <c r="G919" s="11"/>
      <c r="H919" s="11"/>
      <c r="I919" s="11"/>
      <c r="L919" s="55"/>
      <c r="M919" s="42"/>
      <c r="N919" s="55"/>
      <c r="O919" s="42"/>
      <c r="Q919" s="55"/>
      <c r="R919" s="55"/>
      <c r="S919" s="55"/>
      <c r="T919" s="55"/>
      <c r="U919" s="55"/>
      <c r="V919" s="55"/>
      <c r="W919" s="55"/>
      <c r="X919" s="55"/>
      <c r="Y919" s="42"/>
      <c r="AD919" s="55"/>
      <c r="AE919" s="56"/>
      <c r="AM919" t="str">
        <f t="shared" si="24"/>
        <v>NTL</v>
      </c>
      <c r="AN919">
        <f t="shared" si="25"/>
        <v>0</v>
      </c>
      <c r="AO919" s="5" t="str">
        <f t="shared" si="26"/>
        <v>Ca sáng</v>
      </c>
    </row>
    <row r="920" spans="2:41">
      <c r="B920" s="57"/>
      <c r="D920" s="11"/>
      <c r="E920" s="56"/>
      <c r="F920" s="11"/>
      <c r="G920" s="11"/>
      <c r="H920" s="11"/>
      <c r="L920" s="55"/>
      <c r="M920" s="42"/>
      <c r="N920" s="55"/>
      <c r="O920" s="42"/>
      <c r="Q920" s="55"/>
      <c r="R920" s="55"/>
      <c r="S920" s="55"/>
      <c r="T920" s="55"/>
      <c r="U920" s="55"/>
      <c r="V920" s="55"/>
      <c r="W920" s="55"/>
      <c r="X920" s="55"/>
      <c r="AA920" s="42"/>
      <c r="AD920" s="55"/>
      <c r="AE920" s="56"/>
      <c r="AL920" s="11"/>
      <c r="AM920" t="str">
        <f t="shared" si="24"/>
        <v>NTL</v>
      </c>
      <c r="AN920">
        <f t="shared" si="25"/>
        <v>0</v>
      </c>
      <c r="AO920" s="5" t="str">
        <f t="shared" si="26"/>
        <v>Ca sáng</v>
      </c>
    </row>
    <row r="921" spans="2:41">
      <c r="B921" s="57"/>
      <c r="D921" s="11"/>
      <c r="E921" s="56"/>
      <c r="F921" s="11"/>
      <c r="G921" s="11"/>
      <c r="H921" s="11"/>
      <c r="L921" s="55"/>
      <c r="M921" s="42"/>
      <c r="N921" s="55"/>
      <c r="O921" s="42"/>
      <c r="Q921" s="55"/>
      <c r="R921" s="55"/>
      <c r="S921" s="55"/>
      <c r="T921" s="55"/>
      <c r="U921" s="55"/>
      <c r="V921" s="55"/>
      <c r="W921" s="55"/>
      <c r="X921" s="55"/>
      <c r="AA921" s="42"/>
      <c r="AD921" s="55"/>
      <c r="AE921" s="56"/>
      <c r="AL921" s="11"/>
      <c r="AM921" t="str">
        <f t="shared" si="24"/>
        <v>NTL</v>
      </c>
      <c r="AN921">
        <f t="shared" si="25"/>
        <v>0</v>
      </c>
      <c r="AO921" s="5" t="str">
        <f t="shared" si="26"/>
        <v>Ca sáng</v>
      </c>
    </row>
    <row r="922" spans="2:41">
      <c r="B922" s="57"/>
      <c r="D922" s="11"/>
      <c r="E922" s="56"/>
      <c r="F922" s="11"/>
      <c r="G922" s="11"/>
      <c r="H922" s="11"/>
      <c r="L922" s="55"/>
      <c r="M922" s="42"/>
      <c r="N922" s="55"/>
      <c r="O922" s="42"/>
      <c r="Q922" s="55"/>
      <c r="R922" s="55"/>
      <c r="S922" s="55"/>
      <c r="T922" s="55"/>
      <c r="U922" s="55"/>
      <c r="V922" s="55"/>
      <c r="W922" s="55"/>
      <c r="X922" s="55"/>
      <c r="Y922" s="42"/>
      <c r="AD922" s="55"/>
      <c r="AE922" s="56"/>
      <c r="AL922" s="11"/>
      <c r="AM922" t="str">
        <f t="shared" si="24"/>
        <v>NTL</v>
      </c>
      <c r="AN922">
        <f t="shared" si="25"/>
        <v>0</v>
      </c>
      <c r="AO922" s="5" t="str">
        <f t="shared" si="26"/>
        <v>Ca sáng</v>
      </c>
    </row>
    <row r="923" spans="2:41">
      <c r="B923" s="57"/>
      <c r="D923" s="11"/>
      <c r="E923" s="56"/>
      <c r="F923" s="11"/>
      <c r="G923" s="11"/>
      <c r="H923" s="11"/>
      <c r="L923" s="55"/>
      <c r="M923" s="42"/>
      <c r="N923" s="55"/>
      <c r="O923" s="42"/>
      <c r="Q923" s="55"/>
      <c r="R923" s="55"/>
      <c r="S923" s="55"/>
      <c r="T923" s="55"/>
      <c r="U923" s="55"/>
      <c r="V923" s="55"/>
      <c r="W923" s="55"/>
      <c r="X923" s="55"/>
      <c r="Y923" s="42"/>
      <c r="AD923" s="55"/>
      <c r="AE923" s="56"/>
      <c r="AL923" s="11"/>
      <c r="AM923" t="str">
        <f t="shared" si="24"/>
        <v>NTL</v>
      </c>
      <c r="AN923">
        <f t="shared" si="25"/>
        <v>0</v>
      </c>
      <c r="AO923" s="5" t="str">
        <f t="shared" si="26"/>
        <v>Ca sáng</v>
      </c>
    </row>
    <row r="924" spans="2:41">
      <c r="B924" s="57"/>
      <c r="D924" s="11"/>
      <c r="E924" s="56"/>
      <c r="F924" s="11"/>
      <c r="G924" s="11"/>
      <c r="H924" s="11"/>
      <c r="I924" s="11"/>
      <c r="L924" s="55"/>
      <c r="M924" s="42"/>
      <c r="N924" s="55"/>
      <c r="O924" s="42"/>
      <c r="Q924" s="55"/>
      <c r="R924" s="55"/>
      <c r="S924" s="55"/>
      <c r="T924" s="55"/>
      <c r="U924" s="55"/>
      <c r="V924" s="55"/>
      <c r="W924" s="55"/>
      <c r="X924" s="55"/>
      <c r="AA924" s="42"/>
      <c r="AD924" s="55"/>
      <c r="AE924" s="56"/>
      <c r="AL924" s="11"/>
      <c r="AM924" t="str">
        <f t="shared" si="24"/>
        <v>NTL</v>
      </c>
      <c r="AN924">
        <f t="shared" si="25"/>
        <v>0</v>
      </c>
      <c r="AO924" s="5" t="str">
        <f t="shared" si="26"/>
        <v>Ca sáng</v>
      </c>
    </row>
    <row r="925" spans="2:41">
      <c r="B925" s="57"/>
      <c r="D925" s="11"/>
      <c r="E925" s="56"/>
      <c r="F925" s="11"/>
      <c r="G925" s="11"/>
      <c r="H925" s="11"/>
      <c r="I925" s="11"/>
      <c r="L925" s="55"/>
      <c r="M925" s="42"/>
      <c r="N925" s="55"/>
      <c r="O925" s="42"/>
      <c r="Q925" s="55"/>
      <c r="R925" s="55"/>
      <c r="S925" s="55"/>
      <c r="T925" s="55"/>
      <c r="U925" s="55"/>
      <c r="V925" s="55"/>
      <c r="W925" s="55"/>
      <c r="X925" s="55"/>
      <c r="Y925" s="42"/>
      <c r="Z925" s="42"/>
      <c r="AD925" s="55"/>
      <c r="AE925" s="56"/>
      <c r="AL925" s="11"/>
      <c r="AM925" t="str">
        <f t="shared" si="24"/>
        <v>NTL</v>
      </c>
      <c r="AN925">
        <f t="shared" si="25"/>
        <v>0</v>
      </c>
      <c r="AO925" s="5" t="str">
        <f t="shared" si="26"/>
        <v>Ca sáng</v>
      </c>
    </row>
    <row r="926" spans="2:41">
      <c r="B926" s="57"/>
      <c r="D926" s="11"/>
      <c r="E926" s="56"/>
      <c r="F926" s="11"/>
      <c r="G926" s="11"/>
      <c r="H926" s="11"/>
      <c r="L926" s="55"/>
      <c r="M926" s="42"/>
      <c r="N926" s="55"/>
      <c r="O926" s="42"/>
      <c r="Q926" s="55"/>
      <c r="R926" s="55"/>
      <c r="S926" s="55"/>
      <c r="T926" s="55"/>
      <c r="U926" s="55"/>
      <c r="V926" s="55"/>
      <c r="W926" s="55"/>
      <c r="X926" s="55"/>
      <c r="Y926" s="42"/>
      <c r="AD926" s="55"/>
      <c r="AE926" s="56"/>
      <c r="AM926" t="str">
        <f t="shared" si="24"/>
        <v>NTL</v>
      </c>
      <c r="AN926">
        <f t="shared" si="25"/>
        <v>0</v>
      </c>
      <c r="AO926" s="5" t="str">
        <f t="shared" si="26"/>
        <v>Ca sáng</v>
      </c>
    </row>
    <row r="927" spans="2:41">
      <c r="B927" s="57"/>
      <c r="D927" s="11"/>
      <c r="E927" s="56"/>
      <c r="F927" s="11"/>
      <c r="G927" s="11"/>
      <c r="H927" s="11"/>
      <c r="L927" s="55"/>
      <c r="M927" s="42"/>
      <c r="N927" s="55"/>
      <c r="O927" s="42"/>
      <c r="Q927" s="55"/>
      <c r="R927" s="55"/>
      <c r="S927" s="55"/>
      <c r="T927" s="55"/>
      <c r="U927" s="55"/>
      <c r="V927" s="55"/>
      <c r="W927" s="55"/>
      <c r="X927" s="55"/>
      <c r="AA927" s="42"/>
      <c r="AD927" s="55"/>
      <c r="AE927" s="56"/>
      <c r="AL927" s="11"/>
      <c r="AM927" t="str">
        <f t="shared" si="24"/>
        <v>NTL</v>
      </c>
      <c r="AN927">
        <f t="shared" si="25"/>
        <v>0</v>
      </c>
      <c r="AO927" s="5" t="str">
        <f t="shared" si="26"/>
        <v>Ca sáng</v>
      </c>
    </row>
    <row r="928" spans="2:41">
      <c r="B928" s="57"/>
      <c r="D928" s="11"/>
      <c r="E928" s="56"/>
      <c r="F928" s="11"/>
      <c r="G928" s="11"/>
      <c r="H928" s="11"/>
      <c r="L928" s="55"/>
      <c r="M928" s="42"/>
      <c r="N928" s="55"/>
      <c r="O928" s="42"/>
      <c r="Q928" s="55"/>
      <c r="R928" s="55"/>
      <c r="S928" s="55"/>
      <c r="T928" s="55"/>
      <c r="U928" s="55"/>
      <c r="V928" s="55"/>
      <c r="W928" s="55"/>
      <c r="X928" s="55"/>
      <c r="Y928" s="42"/>
      <c r="AA928" s="42"/>
      <c r="AD928" s="55"/>
      <c r="AE928" s="56"/>
      <c r="AL928" s="11"/>
      <c r="AM928" t="str">
        <f t="shared" si="24"/>
        <v>NTL</v>
      </c>
      <c r="AN928">
        <f t="shared" si="25"/>
        <v>0</v>
      </c>
      <c r="AO928" s="5" t="str">
        <f t="shared" si="26"/>
        <v>Ca sáng</v>
      </c>
    </row>
    <row r="929" spans="2:41">
      <c r="B929" s="57"/>
      <c r="D929" s="11"/>
      <c r="E929" s="56"/>
      <c r="F929" s="11"/>
      <c r="G929" s="11"/>
      <c r="H929" s="11"/>
      <c r="L929" s="55"/>
      <c r="M929" s="42"/>
      <c r="N929" s="55"/>
      <c r="O929" s="42"/>
      <c r="Q929" s="55"/>
      <c r="R929" s="55"/>
      <c r="S929" s="55"/>
      <c r="T929" s="55"/>
      <c r="U929" s="55"/>
      <c r="V929" s="55"/>
      <c r="W929" s="55"/>
      <c r="X929" s="55"/>
      <c r="Y929" s="42"/>
      <c r="AD929" s="55"/>
      <c r="AE929" s="56"/>
      <c r="AM929" t="str">
        <f t="shared" si="24"/>
        <v>NTL</v>
      </c>
      <c r="AN929">
        <f t="shared" si="25"/>
        <v>0</v>
      </c>
      <c r="AO929" s="5" t="str">
        <f t="shared" si="26"/>
        <v>Ca sáng</v>
      </c>
    </row>
    <row r="930" spans="2:41">
      <c r="B930" s="57"/>
      <c r="D930" s="11"/>
      <c r="E930" s="56"/>
      <c r="F930" s="11"/>
      <c r="G930" s="11"/>
      <c r="H930" s="11"/>
      <c r="L930" s="55"/>
      <c r="M930" s="42"/>
      <c r="N930" s="55"/>
      <c r="O930" s="42"/>
      <c r="Q930" s="55"/>
      <c r="R930" s="55"/>
      <c r="S930" s="55"/>
      <c r="T930" s="55"/>
      <c r="U930" s="55"/>
      <c r="V930" s="55"/>
      <c r="W930" s="55"/>
      <c r="X930" s="55"/>
      <c r="Y930" s="42"/>
      <c r="AD930" s="55"/>
      <c r="AE930" s="56"/>
      <c r="AL930" s="11"/>
      <c r="AM930" t="str">
        <f t="shared" si="24"/>
        <v>NTL</v>
      </c>
      <c r="AN930">
        <f t="shared" si="25"/>
        <v>0</v>
      </c>
      <c r="AO930" s="5" t="str">
        <f t="shared" si="26"/>
        <v>Ca sáng</v>
      </c>
    </row>
    <row r="931" spans="2:41">
      <c r="B931" s="57"/>
      <c r="D931" s="11"/>
      <c r="E931" s="56"/>
      <c r="F931" s="11"/>
      <c r="G931" s="11"/>
      <c r="H931" s="11"/>
      <c r="L931" s="55"/>
      <c r="M931" s="42"/>
      <c r="N931" s="55"/>
      <c r="O931" s="42"/>
      <c r="Q931" s="55"/>
      <c r="R931" s="55"/>
      <c r="S931" s="55"/>
      <c r="T931" s="55"/>
      <c r="U931" s="55"/>
      <c r="V931" s="55"/>
      <c r="W931" s="55"/>
      <c r="X931" s="55"/>
      <c r="Y931" s="42"/>
      <c r="AD931" s="55"/>
      <c r="AE931" s="56"/>
      <c r="AL931" s="11"/>
      <c r="AM931" t="str">
        <f t="shared" si="24"/>
        <v>NTL</v>
      </c>
      <c r="AN931">
        <f t="shared" si="25"/>
        <v>0</v>
      </c>
      <c r="AO931" s="5" t="str">
        <f t="shared" si="26"/>
        <v>Ca sáng</v>
      </c>
    </row>
    <row r="932" spans="2:41">
      <c r="B932" s="57"/>
      <c r="D932" s="11"/>
      <c r="E932" s="56"/>
      <c r="F932" s="11"/>
      <c r="G932" s="11"/>
      <c r="H932" s="11"/>
      <c r="L932" s="55"/>
      <c r="M932" s="42"/>
      <c r="N932" s="55"/>
      <c r="O932" s="42"/>
      <c r="Q932" s="55"/>
      <c r="R932" s="55"/>
      <c r="S932" s="55"/>
      <c r="T932" s="55"/>
      <c r="U932" s="55"/>
      <c r="V932" s="55"/>
      <c r="W932" s="55"/>
      <c r="X932" s="55"/>
      <c r="AA932" s="42"/>
      <c r="AD932" s="55"/>
      <c r="AE932" s="56"/>
      <c r="AL932" s="11"/>
      <c r="AM932" t="str">
        <f t="shared" si="24"/>
        <v>NTL</v>
      </c>
      <c r="AN932">
        <f t="shared" si="25"/>
        <v>0</v>
      </c>
      <c r="AO932" s="5" t="str">
        <f t="shared" si="26"/>
        <v>Ca sáng</v>
      </c>
    </row>
    <row r="933" spans="2:41">
      <c r="B933" s="57"/>
      <c r="D933" s="11"/>
      <c r="E933" s="56"/>
      <c r="F933" s="11"/>
      <c r="G933" s="11"/>
      <c r="H933" s="11"/>
      <c r="L933" s="55"/>
      <c r="M933" s="42"/>
      <c r="N933" s="55"/>
      <c r="O933" s="42"/>
      <c r="Q933" s="55"/>
      <c r="R933" s="55"/>
      <c r="S933" s="55"/>
      <c r="T933" s="55"/>
      <c r="U933" s="55"/>
      <c r="V933" s="55"/>
      <c r="W933" s="55"/>
      <c r="X933" s="55"/>
      <c r="Y933" s="42"/>
      <c r="AD933" s="55"/>
      <c r="AE933" s="56"/>
      <c r="AL933" s="11"/>
      <c r="AM933" t="str">
        <f t="shared" si="24"/>
        <v>NTL</v>
      </c>
      <c r="AN933">
        <f t="shared" si="25"/>
        <v>0</v>
      </c>
      <c r="AO933" s="5" t="str">
        <f t="shared" si="26"/>
        <v>Ca sáng</v>
      </c>
    </row>
    <row r="934" spans="2:41">
      <c r="B934" s="57"/>
      <c r="D934" s="11"/>
      <c r="E934" s="56"/>
      <c r="F934" s="11"/>
      <c r="G934" s="11"/>
      <c r="H934" s="11"/>
      <c r="L934" s="55"/>
      <c r="M934" s="42"/>
      <c r="N934" s="55"/>
      <c r="O934" s="42"/>
      <c r="Q934" s="55"/>
      <c r="R934" s="55"/>
      <c r="S934" s="55"/>
      <c r="T934" s="55"/>
      <c r="U934" s="55"/>
      <c r="V934" s="55"/>
      <c r="W934" s="55"/>
      <c r="X934" s="55"/>
      <c r="Y934" s="42"/>
      <c r="AD934" s="55"/>
      <c r="AE934" s="56"/>
      <c r="AM934" t="str">
        <f t="shared" si="24"/>
        <v>NTL</v>
      </c>
      <c r="AN934">
        <f t="shared" si="25"/>
        <v>0</v>
      </c>
      <c r="AO934" s="5" t="str">
        <f t="shared" si="26"/>
        <v>Ca sáng</v>
      </c>
    </row>
    <row r="935" spans="2:41">
      <c r="B935" s="57"/>
      <c r="D935" s="11"/>
      <c r="E935" s="56"/>
      <c r="F935" s="11"/>
      <c r="G935" s="11"/>
      <c r="H935" s="11"/>
      <c r="L935" s="55"/>
      <c r="M935" s="42"/>
      <c r="N935" s="55"/>
      <c r="O935" s="42"/>
      <c r="Q935" s="55"/>
      <c r="R935" s="55"/>
      <c r="S935" s="55"/>
      <c r="T935" s="55"/>
      <c r="U935" s="55"/>
      <c r="V935" s="55"/>
      <c r="W935" s="55"/>
      <c r="X935" s="55"/>
      <c r="Y935" s="42"/>
      <c r="AD935" s="55"/>
      <c r="AE935" s="56"/>
      <c r="AL935" s="11"/>
      <c r="AM935" t="str">
        <f t="shared" si="24"/>
        <v>NTL</v>
      </c>
      <c r="AN935">
        <f t="shared" si="25"/>
        <v>0</v>
      </c>
      <c r="AO935" s="5" t="str">
        <f t="shared" si="26"/>
        <v>Ca sáng</v>
      </c>
    </row>
    <row r="936" spans="2:41">
      <c r="B936" s="57"/>
      <c r="D936" s="11"/>
      <c r="E936" s="56"/>
      <c r="F936" s="11"/>
      <c r="G936" s="11"/>
      <c r="H936" s="11"/>
      <c r="L936" s="55"/>
      <c r="M936" s="42"/>
      <c r="N936" s="55"/>
      <c r="O936" s="42"/>
      <c r="Q936" s="55"/>
      <c r="R936" s="55"/>
      <c r="S936" s="55"/>
      <c r="T936" s="55"/>
      <c r="U936" s="55"/>
      <c r="V936" s="55"/>
      <c r="W936" s="55"/>
      <c r="X936" s="55"/>
      <c r="Y936" s="42"/>
      <c r="AD936" s="55"/>
      <c r="AE936" s="56"/>
      <c r="AL936" s="11"/>
      <c r="AM936" t="str">
        <f t="shared" si="24"/>
        <v>NTL</v>
      </c>
      <c r="AN936">
        <f t="shared" si="25"/>
        <v>0</v>
      </c>
      <c r="AO936" s="5" t="str">
        <f t="shared" si="26"/>
        <v>Ca sáng</v>
      </c>
    </row>
    <row r="937" spans="2:41">
      <c r="B937" s="57"/>
      <c r="D937" s="11"/>
      <c r="E937" s="56"/>
      <c r="F937" s="11"/>
      <c r="G937" s="11"/>
      <c r="H937" s="11"/>
      <c r="L937" s="55"/>
      <c r="M937" s="42"/>
      <c r="N937" s="55"/>
      <c r="O937" s="42"/>
      <c r="Q937" s="55"/>
      <c r="R937" s="55"/>
      <c r="S937" s="55"/>
      <c r="T937" s="55"/>
      <c r="U937" s="55"/>
      <c r="V937" s="55"/>
      <c r="W937" s="55"/>
      <c r="X937" s="55"/>
      <c r="AA937" s="42"/>
      <c r="AD937" s="55"/>
      <c r="AE937" s="56"/>
      <c r="AL937" s="11"/>
      <c r="AM937" t="str">
        <f t="shared" si="24"/>
        <v>NTL</v>
      </c>
      <c r="AN937">
        <f t="shared" si="25"/>
        <v>0</v>
      </c>
      <c r="AO937" s="5" t="str">
        <f t="shared" si="26"/>
        <v>Ca sáng</v>
      </c>
    </row>
    <row r="938" spans="2:41">
      <c r="B938" s="57"/>
      <c r="D938" s="11"/>
      <c r="E938" s="56"/>
      <c r="F938" s="11"/>
      <c r="G938" s="11"/>
      <c r="H938" s="11"/>
      <c r="L938" s="55"/>
      <c r="M938" s="42"/>
      <c r="N938" s="55"/>
      <c r="O938" s="42"/>
      <c r="Q938" s="55"/>
      <c r="R938" s="55"/>
      <c r="S938" s="55"/>
      <c r="T938" s="55"/>
      <c r="U938" s="55"/>
      <c r="V938" s="55"/>
      <c r="W938" s="55"/>
      <c r="X938" s="55"/>
      <c r="Y938" s="42"/>
      <c r="AD938" s="55"/>
      <c r="AE938" s="56"/>
      <c r="AM938" t="str">
        <f t="shared" si="24"/>
        <v>NTL</v>
      </c>
      <c r="AN938">
        <f t="shared" si="25"/>
        <v>0</v>
      </c>
      <c r="AO938" s="5" t="str">
        <f t="shared" si="26"/>
        <v>Ca sáng</v>
      </c>
    </row>
    <row r="939" spans="2:41">
      <c r="B939" s="57"/>
      <c r="D939" s="11"/>
      <c r="E939" s="56"/>
      <c r="F939" s="11"/>
      <c r="G939" s="11"/>
      <c r="H939" s="11"/>
      <c r="I939" s="11"/>
      <c r="L939" s="55"/>
      <c r="M939" s="42"/>
      <c r="N939" s="55"/>
      <c r="O939" s="42"/>
      <c r="Q939" s="55"/>
      <c r="R939" s="55"/>
      <c r="S939" s="55"/>
      <c r="T939" s="55"/>
      <c r="U939" s="55"/>
      <c r="V939" s="55"/>
      <c r="W939" s="55"/>
      <c r="X939" s="55"/>
      <c r="Z939" s="42"/>
      <c r="AD939" s="55"/>
      <c r="AE939" s="56"/>
      <c r="AM939" t="str">
        <f t="shared" si="24"/>
        <v>NTL</v>
      </c>
      <c r="AN939">
        <f t="shared" si="25"/>
        <v>0</v>
      </c>
      <c r="AO939" s="5" t="str">
        <f t="shared" si="26"/>
        <v>Ca sáng</v>
      </c>
    </row>
    <row r="940" spans="2:41">
      <c r="B940" s="57"/>
      <c r="D940" s="11"/>
      <c r="E940" s="56"/>
      <c r="F940" s="11"/>
      <c r="G940" s="11"/>
      <c r="H940" s="11"/>
      <c r="L940" s="55"/>
      <c r="M940" s="42"/>
      <c r="N940" s="55"/>
      <c r="O940" s="42"/>
      <c r="Q940" s="55"/>
      <c r="R940" s="55"/>
      <c r="S940" s="55"/>
      <c r="T940" s="55"/>
      <c r="U940" s="55"/>
      <c r="V940" s="55"/>
      <c r="W940" s="55"/>
      <c r="X940" s="55"/>
      <c r="Z940" s="42"/>
      <c r="AD940" s="55"/>
      <c r="AE940" s="56"/>
      <c r="AL940" s="11"/>
      <c r="AM940" t="str">
        <f t="shared" si="24"/>
        <v>NTL</v>
      </c>
      <c r="AN940">
        <f t="shared" si="25"/>
        <v>0</v>
      </c>
      <c r="AO940" s="5" t="str">
        <f t="shared" si="26"/>
        <v>Ca sáng</v>
      </c>
    </row>
    <row r="941" spans="2:41">
      <c r="B941" s="57"/>
      <c r="D941" s="11"/>
      <c r="E941" s="56"/>
      <c r="F941" s="11"/>
      <c r="G941" s="11"/>
      <c r="H941" s="11"/>
      <c r="L941" s="55"/>
      <c r="M941" s="42"/>
      <c r="N941" s="55"/>
      <c r="O941" s="42"/>
      <c r="Q941" s="55"/>
      <c r="R941" s="55"/>
      <c r="S941" s="55"/>
      <c r="T941" s="55"/>
      <c r="U941" s="55"/>
      <c r="V941" s="55"/>
      <c r="W941" s="55"/>
      <c r="X941" s="55"/>
      <c r="Y941" s="42"/>
      <c r="AD941" s="55"/>
      <c r="AE941" s="56"/>
      <c r="AM941" t="str">
        <f t="shared" si="24"/>
        <v>NTL</v>
      </c>
      <c r="AN941">
        <f t="shared" si="25"/>
        <v>0</v>
      </c>
      <c r="AO941" s="5" t="str">
        <f t="shared" si="26"/>
        <v>Ca sáng</v>
      </c>
    </row>
    <row r="942" spans="2:41">
      <c r="B942" s="57"/>
      <c r="D942" s="11"/>
      <c r="E942" s="56"/>
      <c r="F942" s="11"/>
      <c r="G942" s="11"/>
      <c r="H942" s="11"/>
      <c r="L942" s="55"/>
      <c r="M942" s="42"/>
      <c r="N942" s="55"/>
      <c r="O942" s="42"/>
      <c r="Q942" s="55"/>
      <c r="R942" s="55"/>
      <c r="S942" s="55"/>
      <c r="T942" s="55"/>
      <c r="U942" s="55"/>
      <c r="V942" s="55"/>
      <c r="W942" s="55"/>
      <c r="X942" s="55"/>
      <c r="Y942" s="42"/>
      <c r="AD942" s="55"/>
      <c r="AE942" s="56"/>
      <c r="AL942" s="11"/>
      <c r="AM942" t="str">
        <f t="shared" si="24"/>
        <v>NTL</v>
      </c>
      <c r="AN942">
        <f t="shared" si="25"/>
        <v>0</v>
      </c>
      <c r="AO942" s="5" t="str">
        <f t="shared" si="26"/>
        <v>Ca sáng</v>
      </c>
    </row>
    <row r="943" spans="2:41">
      <c r="B943" s="57"/>
      <c r="D943" s="11"/>
      <c r="E943" s="56"/>
      <c r="F943" s="11"/>
      <c r="G943" s="11"/>
      <c r="H943" s="11"/>
      <c r="L943" s="55"/>
      <c r="M943" s="42"/>
      <c r="N943" s="55"/>
      <c r="O943" s="42"/>
      <c r="Q943" s="55"/>
      <c r="R943" s="55"/>
      <c r="S943" s="55"/>
      <c r="T943" s="55"/>
      <c r="U943" s="55"/>
      <c r="V943" s="55"/>
      <c r="W943" s="55"/>
      <c r="X943" s="55"/>
      <c r="Y943" s="42"/>
      <c r="AD943" s="55"/>
      <c r="AE943" s="56"/>
      <c r="AL943" s="11"/>
      <c r="AM943" t="str">
        <f t="shared" si="24"/>
        <v>NTL</v>
      </c>
      <c r="AN943">
        <f t="shared" si="25"/>
        <v>0</v>
      </c>
      <c r="AO943" s="5" t="str">
        <f t="shared" si="26"/>
        <v>Ca sáng</v>
      </c>
    </row>
    <row r="944" spans="2:41">
      <c r="B944" s="57"/>
      <c r="D944" s="11"/>
      <c r="E944" s="56"/>
      <c r="F944" s="11"/>
      <c r="G944" s="11"/>
      <c r="H944" s="11"/>
      <c r="L944" s="55"/>
      <c r="M944" s="42"/>
      <c r="N944" s="55"/>
      <c r="O944" s="42"/>
      <c r="Q944" s="55"/>
      <c r="R944" s="55"/>
      <c r="S944" s="55"/>
      <c r="T944" s="55"/>
      <c r="U944" s="55"/>
      <c r="V944" s="55"/>
      <c r="W944" s="55"/>
      <c r="X944" s="55"/>
      <c r="Y944" s="42"/>
      <c r="AD944" s="55"/>
      <c r="AE944" s="56"/>
      <c r="AM944" t="str">
        <f t="shared" si="24"/>
        <v>NTL</v>
      </c>
      <c r="AN944">
        <f t="shared" si="25"/>
        <v>0</v>
      </c>
      <c r="AO944" s="5" t="str">
        <f t="shared" si="26"/>
        <v>Ca sáng</v>
      </c>
    </row>
    <row r="945" spans="2:41">
      <c r="B945" s="57"/>
      <c r="D945" s="11"/>
      <c r="E945" s="56"/>
      <c r="F945" s="11"/>
      <c r="G945" s="11"/>
      <c r="H945" s="11"/>
      <c r="L945" s="55"/>
      <c r="M945" s="42"/>
      <c r="N945" s="55"/>
      <c r="O945" s="42"/>
      <c r="Q945" s="55"/>
      <c r="R945" s="55"/>
      <c r="S945" s="55"/>
      <c r="T945" s="55"/>
      <c r="U945" s="55"/>
      <c r="V945" s="55"/>
      <c r="W945" s="55"/>
      <c r="X945" s="55"/>
      <c r="Y945" s="42"/>
      <c r="AD945" s="55"/>
      <c r="AE945" s="56"/>
      <c r="AM945" t="str">
        <f t="shared" si="24"/>
        <v>NTL</v>
      </c>
      <c r="AN945">
        <f t="shared" si="25"/>
        <v>0</v>
      </c>
      <c r="AO945" s="5" t="str">
        <f t="shared" si="26"/>
        <v>Ca sáng</v>
      </c>
    </row>
    <row r="946" spans="2:41">
      <c r="B946" s="57"/>
      <c r="D946" s="11"/>
      <c r="E946" s="56"/>
      <c r="F946" s="11"/>
      <c r="G946" s="11"/>
      <c r="H946" s="11"/>
      <c r="I946" s="11"/>
      <c r="L946" s="55"/>
      <c r="M946" s="42"/>
      <c r="N946" s="55"/>
      <c r="O946" s="42"/>
      <c r="Q946" s="55"/>
      <c r="R946" s="55"/>
      <c r="S946" s="55"/>
      <c r="T946" s="55"/>
      <c r="U946" s="55"/>
      <c r="V946" s="55"/>
      <c r="W946" s="55"/>
      <c r="X946" s="55"/>
      <c r="Y946" s="42"/>
      <c r="AD946" s="55"/>
      <c r="AE946" s="56"/>
      <c r="AM946" t="str">
        <f t="shared" si="24"/>
        <v>NTL</v>
      </c>
      <c r="AN946">
        <f t="shared" si="25"/>
        <v>0</v>
      </c>
      <c r="AO946" s="5" t="str">
        <f t="shared" si="26"/>
        <v>Ca sáng</v>
      </c>
    </row>
    <row r="947" spans="2:41">
      <c r="B947" s="57"/>
      <c r="D947" s="11"/>
      <c r="E947" s="56"/>
      <c r="F947" s="11"/>
      <c r="G947" s="11"/>
      <c r="H947" s="11"/>
      <c r="L947" s="55"/>
      <c r="M947" s="42"/>
      <c r="N947" s="55"/>
      <c r="O947" s="42"/>
      <c r="Q947" s="55"/>
      <c r="R947" s="55"/>
      <c r="S947" s="55"/>
      <c r="T947" s="55"/>
      <c r="U947" s="55"/>
      <c r="V947" s="55"/>
      <c r="W947" s="55"/>
      <c r="X947" s="55"/>
      <c r="Y947" s="42"/>
      <c r="AD947" s="55"/>
      <c r="AE947" s="56"/>
      <c r="AL947" s="11"/>
      <c r="AM947" t="str">
        <f t="shared" si="24"/>
        <v>NTL</v>
      </c>
      <c r="AN947">
        <f t="shared" si="25"/>
        <v>0</v>
      </c>
      <c r="AO947" s="5" t="str">
        <f t="shared" si="26"/>
        <v>Ca sáng</v>
      </c>
    </row>
    <row r="948" spans="2:41">
      <c r="B948" s="57"/>
      <c r="D948" s="11"/>
      <c r="E948" s="56"/>
      <c r="F948" s="11"/>
      <c r="G948" s="11"/>
      <c r="H948" s="11"/>
      <c r="I948" s="11"/>
      <c r="L948" s="55"/>
      <c r="M948" s="42"/>
      <c r="N948" s="55"/>
      <c r="O948" s="42"/>
      <c r="Q948" s="55"/>
      <c r="R948" s="55"/>
      <c r="S948" s="55"/>
      <c r="T948" s="55"/>
      <c r="U948" s="55"/>
      <c r="V948" s="55"/>
      <c r="W948" s="55"/>
      <c r="X948" s="55"/>
      <c r="Y948" s="42"/>
      <c r="AD948" s="55"/>
      <c r="AE948" s="56"/>
      <c r="AL948" s="11"/>
      <c r="AM948" t="str">
        <f t="shared" si="24"/>
        <v>NTL</v>
      </c>
      <c r="AN948">
        <f t="shared" si="25"/>
        <v>0</v>
      </c>
      <c r="AO948" s="5" t="str">
        <f t="shared" si="26"/>
        <v>Ca sáng</v>
      </c>
    </row>
    <row r="949" spans="2:41">
      <c r="B949" s="57"/>
      <c r="D949" s="11"/>
      <c r="E949" s="56"/>
      <c r="F949" s="11"/>
      <c r="G949" s="11"/>
      <c r="H949" s="11"/>
      <c r="I949" s="11"/>
      <c r="L949" s="55"/>
      <c r="M949" s="42"/>
      <c r="N949" s="55"/>
      <c r="O949" s="42"/>
      <c r="Q949" s="55"/>
      <c r="R949" s="55"/>
      <c r="S949" s="55"/>
      <c r="T949" s="55"/>
      <c r="U949" s="55"/>
      <c r="V949" s="55"/>
      <c r="W949" s="55"/>
      <c r="X949" s="55"/>
      <c r="Y949" s="42"/>
      <c r="AD949" s="55"/>
      <c r="AE949" s="56"/>
      <c r="AL949" s="11"/>
      <c r="AM949" t="str">
        <f t="shared" si="24"/>
        <v>NTL</v>
      </c>
      <c r="AN949">
        <f t="shared" si="25"/>
        <v>0</v>
      </c>
      <c r="AO949" s="5" t="str">
        <f t="shared" si="26"/>
        <v>Ca sáng</v>
      </c>
    </row>
    <row r="950" spans="2:41">
      <c r="B950" s="57"/>
      <c r="D950" s="11"/>
      <c r="E950" s="56"/>
      <c r="F950" s="11"/>
      <c r="G950" s="11"/>
      <c r="H950" s="11"/>
      <c r="I950" s="11"/>
      <c r="L950" s="55"/>
      <c r="M950" s="42"/>
      <c r="N950" s="55"/>
      <c r="O950" s="42"/>
      <c r="Q950" s="55"/>
      <c r="R950" s="55"/>
      <c r="S950" s="55"/>
      <c r="T950" s="55"/>
      <c r="U950" s="55"/>
      <c r="V950" s="55"/>
      <c r="W950" s="55"/>
      <c r="X950" s="55"/>
      <c r="Y950" s="42"/>
      <c r="AD950" s="55"/>
      <c r="AE950" s="56"/>
      <c r="AL950" s="11"/>
      <c r="AM950" t="str">
        <f t="shared" si="24"/>
        <v>NTL</v>
      </c>
      <c r="AN950">
        <f t="shared" si="25"/>
        <v>0</v>
      </c>
      <c r="AO950" s="5" t="str">
        <f t="shared" si="26"/>
        <v>Ca sáng</v>
      </c>
    </row>
    <row r="951" spans="2:41">
      <c r="B951" s="57"/>
      <c r="D951" s="11"/>
      <c r="E951" s="56"/>
      <c r="F951" s="11"/>
      <c r="G951" s="11"/>
      <c r="H951" s="11"/>
      <c r="L951" s="55"/>
      <c r="M951" s="42"/>
      <c r="N951" s="55"/>
      <c r="O951" s="42"/>
      <c r="Q951" s="55"/>
      <c r="R951" s="55"/>
      <c r="S951" s="55"/>
      <c r="T951" s="55"/>
      <c r="U951" s="55"/>
      <c r="V951" s="55"/>
      <c r="W951" s="55"/>
      <c r="X951" s="55"/>
      <c r="Y951" s="42"/>
      <c r="AD951" s="55"/>
      <c r="AE951" s="56"/>
      <c r="AM951" t="str">
        <f t="shared" si="24"/>
        <v>NTL</v>
      </c>
      <c r="AN951">
        <f t="shared" si="25"/>
        <v>0</v>
      </c>
      <c r="AO951" s="5" t="str">
        <f t="shared" si="26"/>
        <v>Ca sáng</v>
      </c>
    </row>
    <row r="952" spans="2:41">
      <c r="B952" s="57"/>
      <c r="D952" s="11"/>
      <c r="E952" s="56"/>
      <c r="F952" s="11"/>
      <c r="G952" s="11"/>
      <c r="H952" s="11"/>
      <c r="L952" s="55"/>
      <c r="M952" s="42"/>
      <c r="N952" s="55"/>
      <c r="O952" s="42"/>
      <c r="Q952" s="55"/>
      <c r="R952" s="55"/>
      <c r="S952" s="55"/>
      <c r="T952" s="55"/>
      <c r="U952" s="55"/>
      <c r="V952" s="55"/>
      <c r="W952" s="55"/>
      <c r="X952" s="55"/>
      <c r="Y952" s="42"/>
      <c r="AD952" s="55"/>
      <c r="AE952" s="56"/>
      <c r="AL952" s="11"/>
      <c r="AM952" t="str">
        <f t="shared" si="24"/>
        <v>NTL</v>
      </c>
      <c r="AN952">
        <f t="shared" si="25"/>
        <v>0</v>
      </c>
      <c r="AO952" s="5" t="str">
        <f t="shared" si="26"/>
        <v>Ca sáng</v>
      </c>
    </row>
    <row r="953" spans="2:41">
      <c r="B953" s="57"/>
      <c r="D953" s="11"/>
      <c r="E953" s="56"/>
      <c r="F953" s="11"/>
      <c r="G953" s="11"/>
      <c r="H953" s="11"/>
      <c r="I953" s="11"/>
      <c r="L953" s="55"/>
      <c r="M953" s="42"/>
      <c r="N953" s="55"/>
      <c r="O953" s="42"/>
      <c r="Q953" s="55"/>
      <c r="R953" s="55"/>
      <c r="S953" s="55"/>
      <c r="T953" s="55"/>
      <c r="U953" s="55"/>
      <c r="V953" s="55"/>
      <c r="W953" s="55"/>
      <c r="X953" s="55"/>
      <c r="AA953" s="42"/>
      <c r="AD953" s="55"/>
      <c r="AE953" s="56"/>
      <c r="AL953" s="11"/>
      <c r="AM953" t="str">
        <f t="shared" si="24"/>
        <v>NTL</v>
      </c>
      <c r="AN953">
        <f t="shared" si="25"/>
        <v>0</v>
      </c>
      <c r="AO953" s="5" t="str">
        <f t="shared" si="26"/>
        <v>Ca sáng</v>
      </c>
    </row>
    <row r="954" spans="2:41">
      <c r="B954" s="57"/>
      <c r="D954" s="11"/>
      <c r="E954" s="56"/>
      <c r="F954" s="11"/>
      <c r="G954" s="11"/>
      <c r="H954" s="11"/>
      <c r="L954" s="55"/>
      <c r="M954" s="42"/>
      <c r="N954" s="55"/>
      <c r="O954" s="42"/>
      <c r="Q954" s="55"/>
      <c r="R954" s="55"/>
      <c r="S954" s="55"/>
      <c r="T954" s="55"/>
      <c r="U954" s="55"/>
      <c r="V954" s="55"/>
      <c r="W954" s="55"/>
      <c r="X954" s="55"/>
      <c r="AA954" s="42"/>
      <c r="AD954" s="55"/>
      <c r="AE954" s="56"/>
      <c r="AL954" s="11"/>
      <c r="AM954" t="str">
        <f t="shared" si="24"/>
        <v>NTL</v>
      </c>
      <c r="AN954">
        <f t="shared" si="25"/>
        <v>0</v>
      </c>
      <c r="AO954" s="5" t="str">
        <f t="shared" si="26"/>
        <v>Ca sáng</v>
      </c>
    </row>
    <row r="955" spans="2:41">
      <c r="B955" s="57"/>
      <c r="D955" s="11"/>
      <c r="E955" s="56"/>
      <c r="F955" s="11"/>
      <c r="G955" s="11"/>
      <c r="H955" s="11"/>
      <c r="L955" s="55"/>
      <c r="M955" s="42"/>
      <c r="N955" s="55"/>
      <c r="O955" s="42"/>
      <c r="Q955" s="55"/>
      <c r="R955" s="55"/>
      <c r="S955" s="55"/>
      <c r="T955" s="55"/>
      <c r="U955" s="55"/>
      <c r="V955" s="55"/>
      <c r="W955" s="55"/>
      <c r="X955" s="55"/>
      <c r="Z955" s="42"/>
      <c r="AD955" s="55"/>
      <c r="AE955" s="56"/>
      <c r="AL955" s="11"/>
      <c r="AM955" t="str">
        <f t="shared" si="24"/>
        <v>NTL</v>
      </c>
      <c r="AN955">
        <f t="shared" si="25"/>
        <v>0</v>
      </c>
      <c r="AO955" s="5" t="str">
        <f t="shared" si="26"/>
        <v>Ca sáng</v>
      </c>
    </row>
    <row r="956" spans="2:41">
      <c r="B956" s="57"/>
      <c r="D956" s="11"/>
      <c r="E956" s="56"/>
      <c r="F956" s="11"/>
      <c r="G956" s="11"/>
      <c r="H956" s="11"/>
      <c r="L956" s="55"/>
      <c r="M956" s="42"/>
      <c r="N956" s="55"/>
      <c r="O956" s="42"/>
      <c r="Q956" s="55"/>
      <c r="R956" s="55"/>
      <c r="S956" s="55"/>
      <c r="T956" s="55"/>
      <c r="U956" s="55"/>
      <c r="V956" s="55"/>
      <c r="W956" s="55"/>
      <c r="X956" s="55"/>
      <c r="Y956" s="42"/>
      <c r="AD956" s="55"/>
      <c r="AE956" s="56"/>
      <c r="AL956" s="11"/>
      <c r="AM956" t="str">
        <f t="shared" si="24"/>
        <v>NTL</v>
      </c>
      <c r="AN956">
        <f t="shared" si="25"/>
        <v>0</v>
      </c>
      <c r="AO956" s="5" t="str">
        <f t="shared" si="26"/>
        <v>Ca sáng</v>
      </c>
    </row>
    <row r="957" spans="2:41">
      <c r="B957" s="57"/>
      <c r="D957" s="11"/>
      <c r="E957" s="56"/>
      <c r="F957" s="11"/>
      <c r="G957" s="11"/>
      <c r="H957" s="11"/>
      <c r="L957" s="55"/>
      <c r="M957" s="42"/>
      <c r="N957" s="55"/>
      <c r="O957" s="42"/>
      <c r="Q957" s="55"/>
      <c r="R957" s="55"/>
      <c r="S957" s="55"/>
      <c r="T957" s="55"/>
      <c r="U957" s="55"/>
      <c r="V957" s="55"/>
      <c r="W957" s="55"/>
      <c r="X957" s="55"/>
      <c r="Y957" s="42"/>
      <c r="AD957" s="55"/>
      <c r="AE957" s="56"/>
      <c r="AM957" t="str">
        <f t="shared" si="24"/>
        <v>NTL</v>
      </c>
      <c r="AN957">
        <f t="shared" si="25"/>
        <v>0</v>
      </c>
      <c r="AO957" s="5" t="str">
        <f t="shared" si="26"/>
        <v>Ca sáng</v>
      </c>
    </row>
    <row r="958" spans="2:41">
      <c r="B958" s="57"/>
      <c r="D958" s="11"/>
      <c r="E958" s="56"/>
      <c r="F958" s="11"/>
      <c r="G958" s="11"/>
      <c r="H958" s="11"/>
      <c r="L958" s="55"/>
      <c r="M958" s="42"/>
      <c r="N958" s="55"/>
      <c r="O958" s="42"/>
      <c r="Q958" s="55"/>
      <c r="R958" s="55"/>
      <c r="S958" s="55"/>
      <c r="T958" s="55"/>
      <c r="U958" s="55"/>
      <c r="V958" s="55"/>
      <c r="W958" s="55"/>
      <c r="X958" s="55"/>
      <c r="Y958" s="42"/>
      <c r="AD958" s="55"/>
      <c r="AE958" s="56"/>
      <c r="AM958" t="str">
        <f t="shared" si="24"/>
        <v>NTL</v>
      </c>
      <c r="AN958">
        <f t="shared" si="25"/>
        <v>0</v>
      </c>
      <c r="AO958" s="5" t="str">
        <f t="shared" si="26"/>
        <v>Ca sáng</v>
      </c>
    </row>
    <row r="959" spans="2:41">
      <c r="B959" s="57"/>
      <c r="D959" s="11"/>
      <c r="E959" s="56"/>
      <c r="F959" s="11"/>
      <c r="G959" s="11"/>
      <c r="H959" s="11"/>
      <c r="L959" s="55"/>
      <c r="M959" s="42"/>
      <c r="N959" s="55"/>
      <c r="O959" s="42"/>
      <c r="Q959" s="55"/>
      <c r="R959" s="55"/>
      <c r="S959" s="55"/>
      <c r="T959" s="55"/>
      <c r="U959" s="55"/>
      <c r="V959" s="55"/>
      <c r="W959" s="55"/>
      <c r="X959" s="55"/>
      <c r="Z959" s="42"/>
      <c r="AD959" s="55"/>
      <c r="AE959" s="56"/>
      <c r="AL959" s="11"/>
      <c r="AM959" t="str">
        <f t="shared" si="24"/>
        <v>NTL</v>
      </c>
      <c r="AN959">
        <f t="shared" si="25"/>
        <v>0</v>
      </c>
      <c r="AO959" s="5" t="str">
        <f t="shared" si="26"/>
        <v>Ca sáng</v>
      </c>
    </row>
    <row r="960" spans="2:41">
      <c r="B960" s="57"/>
      <c r="D960" s="11"/>
      <c r="E960" s="56"/>
      <c r="F960" s="11"/>
      <c r="G960" s="11"/>
      <c r="H960" s="11"/>
      <c r="L960" s="55"/>
      <c r="M960" s="42"/>
      <c r="N960" s="55"/>
      <c r="O960" s="42"/>
      <c r="Q960" s="55"/>
      <c r="R960" s="55"/>
      <c r="S960" s="55"/>
      <c r="T960" s="55"/>
      <c r="U960" s="55"/>
      <c r="V960" s="55"/>
      <c r="W960" s="55"/>
      <c r="X960" s="55"/>
      <c r="Y960" s="42"/>
      <c r="AD960" s="55"/>
      <c r="AE960" s="56"/>
      <c r="AL960" s="11"/>
      <c r="AM960" t="str">
        <f t="shared" si="24"/>
        <v>NTL</v>
      </c>
      <c r="AN960">
        <f t="shared" si="25"/>
        <v>0</v>
      </c>
      <c r="AO960" s="5" t="str">
        <f t="shared" si="26"/>
        <v>Ca sáng</v>
      </c>
    </row>
    <row r="961" spans="2:41">
      <c r="B961" s="57"/>
      <c r="D961" s="11"/>
      <c r="E961" s="56"/>
      <c r="F961" s="11"/>
      <c r="G961" s="11"/>
      <c r="H961" s="11"/>
      <c r="I961" s="11"/>
      <c r="L961" s="55"/>
      <c r="M961" s="42"/>
      <c r="N961" s="55"/>
      <c r="O961" s="42"/>
      <c r="Q961" s="55"/>
      <c r="R961" s="55"/>
      <c r="S961" s="55"/>
      <c r="T961" s="55"/>
      <c r="U961" s="55"/>
      <c r="V961" s="55"/>
      <c r="W961" s="55"/>
      <c r="X961" s="55"/>
      <c r="Y961" s="42"/>
      <c r="AD961" s="55"/>
      <c r="AE961" s="56"/>
      <c r="AL961" s="11"/>
      <c r="AM961" t="str">
        <f t="shared" si="24"/>
        <v>NTL</v>
      </c>
      <c r="AN961">
        <f t="shared" si="25"/>
        <v>0</v>
      </c>
      <c r="AO961" s="5" t="str">
        <f t="shared" si="26"/>
        <v>Ca sáng</v>
      </c>
    </row>
    <row r="962" spans="2:41">
      <c r="B962" s="57"/>
      <c r="D962" s="11"/>
      <c r="E962" s="56"/>
      <c r="F962" s="11"/>
      <c r="G962" s="11"/>
      <c r="H962" s="11"/>
      <c r="L962" s="55"/>
      <c r="M962" s="42"/>
      <c r="N962" s="55"/>
      <c r="O962" s="42"/>
      <c r="Q962" s="55"/>
      <c r="R962" s="55"/>
      <c r="S962" s="55"/>
      <c r="T962" s="55"/>
      <c r="U962" s="55"/>
      <c r="V962" s="55"/>
      <c r="W962" s="55"/>
      <c r="X962" s="55"/>
      <c r="AA962" s="42"/>
      <c r="AD962" s="55"/>
      <c r="AE962" s="56"/>
      <c r="AM962" t="str">
        <f t="shared" si="24"/>
        <v>NTL</v>
      </c>
      <c r="AN962">
        <f t="shared" si="25"/>
        <v>0</v>
      </c>
      <c r="AO962" s="5" t="str">
        <f t="shared" si="26"/>
        <v>Ca sáng</v>
      </c>
    </row>
    <row r="963" spans="2:41">
      <c r="B963" s="57"/>
      <c r="D963" s="11"/>
      <c r="E963" s="56"/>
      <c r="F963" s="11"/>
      <c r="G963" s="11"/>
      <c r="H963" s="11"/>
      <c r="L963" s="55"/>
      <c r="M963" s="42"/>
      <c r="N963" s="55"/>
      <c r="O963" s="42"/>
      <c r="Q963" s="55"/>
      <c r="R963" s="55"/>
      <c r="S963" s="55"/>
      <c r="T963" s="55"/>
      <c r="U963" s="55"/>
      <c r="V963" s="55"/>
      <c r="W963" s="55"/>
      <c r="X963" s="55"/>
      <c r="AD963" s="55"/>
      <c r="AE963" s="56"/>
      <c r="AH963" s="11"/>
      <c r="AM963" t="str">
        <f t="shared" ref="AM963:AM1026" si="27">IF(LEFT(F1239,3)="XBL","XBL","NTL")</f>
        <v>NTL</v>
      </c>
      <c r="AN963">
        <f t="shared" ref="AN963:AN1026" si="28">IF(AM963="NTL",O1239*-1,O1239)</f>
        <v>0</v>
      </c>
      <c r="AO963" s="5" t="str">
        <f t="shared" ref="AO963:AO1026" si="29">IF(TIME(HOUR(AE1242),MINUTE(AE1242),SECOND(AE1242))&gt;$T$6,"Ca chiều","Ca sáng")</f>
        <v>Ca sáng</v>
      </c>
    </row>
    <row r="964" spans="2:41">
      <c r="B964" s="57"/>
      <c r="D964" s="11"/>
      <c r="E964" s="56"/>
      <c r="F964" s="11"/>
      <c r="G964" s="11"/>
      <c r="H964" s="11"/>
      <c r="I964" s="11"/>
      <c r="L964" s="55"/>
      <c r="M964" s="42"/>
      <c r="N964" s="55"/>
      <c r="O964" s="42"/>
      <c r="Q964" s="55"/>
      <c r="R964" s="55"/>
      <c r="S964" s="55"/>
      <c r="T964" s="55"/>
      <c r="U964" s="55"/>
      <c r="V964" s="55"/>
      <c r="W964" s="55"/>
      <c r="X964" s="55"/>
      <c r="AA964" s="42"/>
      <c r="AD964" s="55"/>
      <c r="AE964" s="56"/>
      <c r="AM964" t="str">
        <f t="shared" si="27"/>
        <v>NTL</v>
      </c>
      <c r="AN964">
        <f t="shared" si="28"/>
        <v>0</v>
      </c>
      <c r="AO964" s="5" t="str">
        <f t="shared" si="29"/>
        <v>Ca sáng</v>
      </c>
    </row>
    <row r="965" spans="2:41">
      <c r="B965" s="57"/>
      <c r="D965" s="11"/>
      <c r="E965" s="56"/>
      <c r="F965" s="11"/>
      <c r="G965" s="11"/>
      <c r="H965" s="11"/>
      <c r="L965" s="55"/>
      <c r="M965" s="42"/>
      <c r="N965" s="55"/>
      <c r="O965" s="42"/>
      <c r="Q965" s="55"/>
      <c r="R965" s="55"/>
      <c r="S965" s="55"/>
      <c r="T965" s="55"/>
      <c r="U965" s="55"/>
      <c r="V965" s="55"/>
      <c r="W965" s="55"/>
      <c r="X965" s="55"/>
      <c r="Y965" s="42"/>
      <c r="AD965" s="55"/>
      <c r="AE965" s="56"/>
      <c r="AL965" s="11"/>
      <c r="AM965" t="str">
        <f t="shared" si="27"/>
        <v>NTL</v>
      </c>
      <c r="AN965">
        <f t="shared" si="28"/>
        <v>0</v>
      </c>
      <c r="AO965" s="5" t="str">
        <f t="shared" si="29"/>
        <v>Ca sáng</v>
      </c>
    </row>
    <row r="966" spans="2:41">
      <c r="B966" s="57"/>
      <c r="D966" s="11"/>
      <c r="E966" s="56"/>
      <c r="F966" s="11"/>
      <c r="G966" s="11"/>
      <c r="H966" s="11"/>
      <c r="L966" s="55"/>
      <c r="M966" s="42"/>
      <c r="N966" s="55"/>
      <c r="O966" s="42"/>
      <c r="Q966" s="55"/>
      <c r="R966" s="55"/>
      <c r="S966" s="55"/>
      <c r="T966" s="55"/>
      <c r="U966" s="55"/>
      <c r="V966" s="55"/>
      <c r="W966" s="55"/>
      <c r="X966" s="55"/>
      <c r="Y966" s="42"/>
      <c r="AD966" s="55"/>
      <c r="AE966" s="56"/>
      <c r="AL966" s="11"/>
      <c r="AM966" t="str">
        <f t="shared" si="27"/>
        <v>NTL</v>
      </c>
      <c r="AN966">
        <f t="shared" si="28"/>
        <v>0</v>
      </c>
      <c r="AO966" s="5" t="str">
        <f t="shared" si="29"/>
        <v>Ca sáng</v>
      </c>
    </row>
    <row r="967" spans="2:41">
      <c r="B967" s="57"/>
      <c r="D967" s="11"/>
      <c r="E967" s="56"/>
      <c r="F967" s="11"/>
      <c r="G967" s="11"/>
      <c r="H967" s="11"/>
      <c r="L967" s="55"/>
      <c r="M967" s="42"/>
      <c r="N967" s="55"/>
      <c r="O967" s="42"/>
      <c r="Q967" s="55"/>
      <c r="R967" s="55"/>
      <c r="S967" s="55"/>
      <c r="T967" s="55"/>
      <c r="U967" s="55"/>
      <c r="V967" s="55"/>
      <c r="W967" s="55"/>
      <c r="X967" s="55"/>
      <c r="Y967" s="42"/>
      <c r="AD967" s="55"/>
      <c r="AE967" s="56"/>
      <c r="AL967" s="11"/>
      <c r="AM967" t="str">
        <f t="shared" si="27"/>
        <v>NTL</v>
      </c>
      <c r="AN967">
        <f t="shared" si="28"/>
        <v>0</v>
      </c>
      <c r="AO967" s="5" t="str">
        <f t="shared" si="29"/>
        <v>Ca sáng</v>
      </c>
    </row>
    <row r="968" spans="2:41">
      <c r="B968" s="57"/>
      <c r="D968" s="11"/>
      <c r="E968" s="56"/>
      <c r="F968" s="11"/>
      <c r="G968" s="11"/>
      <c r="H968" s="11"/>
      <c r="L968" s="55"/>
      <c r="M968" s="42"/>
      <c r="N968" s="55"/>
      <c r="O968" s="42"/>
      <c r="Q968" s="55"/>
      <c r="R968" s="55"/>
      <c r="S968" s="55"/>
      <c r="T968" s="55"/>
      <c r="U968" s="55"/>
      <c r="V968" s="55"/>
      <c r="W968" s="55"/>
      <c r="X968" s="55"/>
      <c r="Z968" s="42"/>
      <c r="AD968" s="55"/>
      <c r="AE968" s="56"/>
      <c r="AM968" t="str">
        <f t="shared" si="27"/>
        <v>NTL</v>
      </c>
      <c r="AN968">
        <f t="shared" si="28"/>
        <v>0</v>
      </c>
      <c r="AO968" s="5" t="str">
        <f t="shared" si="29"/>
        <v>Ca sáng</v>
      </c>
    </row>
    <row r="969" spans="2:41">
      <c r="B969" s="57"/>
      <c r="D969" s="11"/>
      <c r="E969" s="56"/>
      <c r="F969" s="11"/>
      <c r="G969" s="11"/>
      <c r="H969" s="11"/>
      <c r="I969" s="11"/>
      <c r="L969" s="55"/>
      <c r="M969" s="42"/>
      <c r="N969" s="55"/>
      <c r="O969" s="42"/>
      <c r="Q969" s="55"/>
      <c r="R969" s="55"/>
      <c r="S969" s="55"/>
      <c r="T969" s="55"/>
      <c r="U969" s="55"/>
      <c r="V969" s="55"/>
      <c r="W969" s="55"/>
      <c r="X969" s="55"/>
      <c r="Y969" s="42"/>
      <c r="AD969" s="55"/>
      <c r="AE969" s="56"/>
      <c r="AL969" s="11"/>
      <c r="AM969" t="str">
        <f t="shared" si="27"/>
        <v>NTL</v>
      </c>
      <c r="AN969">
        <f t="shared" si="28"/>
        <v>0</v>
      </c>
      <c r="AO969" s="5" t="str">
        <f t="shared" si="29"/>
        <v>Ca sáng</v>
      </c>
    </row>
    <row r="970" spans="2:41">
      <c r="B970" s="57"/>
      <c r="D970" s="11"/>
      <c r="E970" s="56"/>
      <c r="F970" s="11"/>
      <c r="G970" s="11"/>
      <c r="H970" s="11"/>
      <c r="I970" s="11"/>
      <c r="L970" s="55"/>
      <c r="M970" s="42"/>
      <c r="N970" s="55"/>
      <c r="O970" s="42"/>
      <c r="Q970" s="55"/>
      <c r="R970" s="55"/>
      <c r="S970" s="55"/>
      <c r="T970" s="55"/>
      <c r="U970" s="55"/>
      <c r="V970" s="55"/>
      <c r="W970" s="55"/>
      <c r="X970" s="55"/>
      <c r="Y970" s="42"/>
      <c r="AD970" s="55"/>
      <c r="AE970" s="56"/>
      <c r="AH970" s="11"/>
      <c r="AL970" s="11"/>
      <c r="AM970" t="str">
        <f t="shared" si="27"/>
        <v>NTL</v>
      </c>
      <c r="AN970">
        <f t="shared" si="28"/>
        <v>0</v>
      </c>
      <c r="AO970" s="5" t="str">
        <f t="shared" si="29"/>
        <v>Ca sáng</v>
      </c>
    </row>
    <row r="971" spans="2:41">
      <c r="B971" s="57"/>
      <c r="D971" s="11"/>
      <c r="E971" s="56"/>
      <c r="F971" s="11"/>
      <c r="G971" s="11"/>
      <c r="H971" s="11"/>
      <c r="L971" s="55"/>
      <c r="M971" s="42"/>
      <c r="N971" s="55"/>
      <c r="O971" s="42"/>
      <c r="Q971" s="55"/>
      <c r="R971" s="55"/>
      <c r="S971" s="55"/>
      <c r="T971" s="55"/>
      <c r="U971" s="55"/>
      <c r="V971" s="55"/>
      <c r="W971" s="55"/>
      <c r="X971" s="55"/>
      <c r="Y971" s="42"/>
      <c r="AD971" s="55"/>
      <c r="AE971" s="56"/>
      <c r="AL971" s="11"/>
      <c r="AM971" t="str">
        <f t="shared" si="27"/>
        <v>NTL</v>
      </c>
      <c r="AN971">
        <f t="shared" si="28"/>
        <v>0</v>
      </c>
      <c r="AO971" s="5" t="str">
        <f t="shared" si="29"/>
        <v>Ca sáng</v>
      </c>
    </row>
    <row r="972" spans="2:41">
      <c r="B972" s="57"/>
      <c r="D972" s="11"/>
      <c r="E972" s="56"/>
      <c r="F972" s="11"/>
      <c r="G972" s="11"/>
      <c r="H972" s="11"/>
      <c r="L972" s="55"/>
      <c r="M972" s="42"/>
      <c r="N972" s="55"/>
      <c r="O972" s="42"/>
      <c r="Q972" s="55"/>
      <c r="R972" s="55"/>
      <c r="S972" s="55"/>
      <c r="T972" s="55"/>
      <c r="U972" s="55"/>
      <c r="V972" s="55"/>
      <c r="W972" s="55"/>
      <c r="X972" s="55"/>
      <c r="Y972" s="42"/>
      <c r="AD972" s="55"/>
      <c r="AE972" s="56"/>
      <c r="AL972" s="11"/>
      <c r="AM972" t="str">
        <f t="shared" si="27"/>
        <v>NTL</v>
      </c>
      <c r="AN972">
        <f t="shared" si="28"/>
        <v>0</v>
      </c>
      <c r="AO972" s="5" t="str">
        <f t="shared" si="29"/>
        <v>Ca sáng</v>
      </c>
    </row>
    <row r="973" spans="2:41">
      <c r="B973" s="57"/>
      <c r="D973" s="11"/>
      <c r="E973" s="56"/>
      <c r="F973" s="11"/>
      <c r="G973" s="11"/>
      <c r="H973" s="11"/>
      <c r="L973" s="55"/>
      <c r="M973" s="42"/>
      <c r="N973" s="55"/>
      <c r="O973" s="42"/>
      <c r="Q973" s="55"/>
      <c r="R973" s="55"/>
      <c r="S973" s="55"/>
      <c r="T973" s="55"/>
      <c r="U973" s="55"/>
      <c r="V973" s="55"/>
      <c r="W973" s="55"/>
      <c r="X973" s="55"/>
      <c r="Y973" s="42"/>
      <c r="AD973" s="55"/>
      <c r="AE973" s="56"/>
      <c r="AL973" s="11"/>
      <c r="AM973" t="str">
        <f t="shared" si="27"/>
        <v>NTL</v>
      </c>
      <c r="AN973">
        <f t="shared" si="28"/>
        <v>0</v>
      </c>
      <c r="AO973" s="5" t="str">
        <f t="shared" si="29"/>
        <v>Ca sáng</v>
      </c>
    </row>
    <row r="974" spans="2:41">
      <c r="B974" s="57"/>
      <c r="D974" s="11"/>
      <c r="E974" s="56"/>
      <c r="F974" s="11"/>
      <c r="G974" s="11"/>
      <c r="H974" s="11"/>
      <c r="L974" s="55"/>
      <c r="M974" s="42"/>
      <c r="N974" s="55"/>
      <c r="O974" s="42"/>
      <c r="Q974" s="55"/>
      <c r="R974" s="55"/>
      <c r="S974" s="55"/>
      <c r="T974" s="55"/>
      <c r="U974" s="55"/>
      <c r="V974" s="55"/>
      <c r="W974" s="55"/>
      <c r="X974" s="55"/>
      <c r="Y974" s="42"/>
      <c r="AD974" s="55"/>
      <c r="AE974" s="56"/>
      <c r="AL974" s="11"/>
      <c r="AM974" t="str">
        <f t="shared" si="27"/>
        <v>NTL</v>
      </c>
      <c r="AN974">
        <f t="shared" si="28"/>
        <v>0</v>
      </c>
      <c r="AO974" s="5" t="str">
        <f t="shared" si="29"/>
        <v>Ca sáng</v>
      </c>
    </row>
    <row r="975" spans="2:41">
      <c r="B975" s="57"/>
      <c r="D975" s="11"/>
      <c r="E975" s="56"/>
      <c r="F975" s="11"/>
      <c r="G975" s="11"/>
      <c r="H975" s="11"/>
      <c r="L975" s="55"/>
      <c r="M975" s="42"/>
      <c r="N975" s="55"/>
      <c r="O975" s="42"/>
      <c r="Q975" s="55"/>
      <c r="R975" s="55"/>
      <c r="S975" s="55"/>
      <c r="T975" s="55"/>
      <c r="U975" s="55"/>
      <c r="V975" s="55"/>
      <c r="W975" s="55"/>
      <c r="X975" s="55"/>
      <c r="Y975" s="42"/>
      <c r="AD975" s="55"/>
      <c r="AE975" s="56"/>
      <c r="AH975" s="11"/>
      <c r="AL975" s="11"/>
      <c r="AM975" t="str">
        <f t="shared" si="27"/>
        <v>NTL</v>
      </c>
      <c r="AN975">
        <f t="shared" si="28"/>
        <v>0</v>
      </c>
      <c r="AO975" s="5" t="str">
        <f t="shared" si="29"/>
        <v>Ca sáng</v>
      </c>
    </row>
    <row r="976" spans="2:41">
      <c r="B976" s="57"/>
      <c r="D976" s="11"/>
      <c r="E976" s="56"/>
      <c r="F976" s="11"/>
      <c r="G976" s="11"/>
      <c r="H976" s="11"/>
      <c r="L976" s="55"/>
      <c r="M976" s="42"/>
      <c r="N976" s="55"/>
      <c r="O976" s="42"/>
      <c r="Q976" s="55"/>
      <c r="R976" s="55"/>
      <c r="S976" s="55"/>
      <c r="T976" s="55"/>
      <c r="U976" s="55"/>
      <c r="V976" s="55"/>
      <c r="W976" s="55"/>
      <c r="X976" s="55"/>
      <c r="Y976" s="42"/>
      <c r="AD976" s="55"/>
      <c r="AE976" s="56"/>
      <c r="AM976" t="str">
        <f t="shared" si="27"/>
        <v>NTL</v>
      </c>
      <c r="AN976">
        <f t="shared" si="28"/>
        <v>0</v>
      </c>
      <c r="AO976" s="5" t="str">
        <f t="shared" si="29"/>
        <v>Ca sáng</v>
      </c>
    </row>
    <row r="977" spans="2:42">
      <c r="B977" s="57"/>
      <c r="D977" s="11"/>
      <c r="E977" s="56"/>
      <c r="F977" s="11"/>
      <c r="G977" s="11"/>
      <c r="H977" s="11"/>
      <c r="L977" s="55"/>
      <c r="M977" s="42"/>
      <c r="N977" s="55"/>
      <c r="O977" s="42"/>
      <c r="Q977" s="55"/>
      <c r="R977" s="55"/>
      <c r="S977" s="55"/>
      <c r="T977" s="55"/>
      <c r="U977" s="55"/>
      <c r="V977" s="55"/>
      <c r="W977" s="55"/>
      <c r="X977" s="55"/>
      <c r="Y977" s="42"/>
      <c r="AD977" s="55"/>
      <c r="AE977" s="56"/>
      <c r="AH977" s="11"/>
      <c r="AL977" s="11"/>
      <c r="AM977" t="str">
        <f t="shared" si="27"/>
        <v>NTL</v>
      </c>
      <c r="AN977">
        <f t="shared" si="28"/>
        <v>0</v>
      </c>
      <c r="AO977" s="5" t="str">
        <f t="shared" si="29"/>
        <v>Ca sáng</v>
      </c>
    </row>
    <row r="978" spans="2:42">
      <c r="B978" s="57"/>
      <c r="D978" s="11"/>
      <c r="E978" s="56"/>
      <c r="F978" s="11"/>
      <c r="G978" s="11"/>
      <c r="H978" s="11"/>
      <c r="L978" s="55"/>
      <c r="M978" s="42"/>
      <c r="N978" s="55"/>
      <c r="O978" s="42"/>
      <c r="Q978" s="55"/>
      <c r="R978" s="55"/>
      <c r="S978" s="55"/>
      <c r="T978" s="55"/>
      <c r="U978" s="55"/>
      <c r="V978" s="55"/>
      <c r="W978" s="55"/>
      <c r="X978" s="55"/>
      <c r="AA978" s="42"/>
      <c r="AD978" s="55"/>
      <c r="AE978" s="56"/>
      <c r="AL978" s="11"/>
      <c r="AM978" t="str">
        <f t="shared" si="27"/>
        <v>NTL</v>
      </c>
      <c r="AN978">
        <f t="shared" si="28"/>
        <v>0</v>
      </c>
      <c r="AO978" s="5" t="str">
        <f t="shared" si="29"/>
        <v>Ca sáng</v>
      </c>
    </row>
    <row r="979" spans="2:42">
      <c r="B979" s="57"/>
      <c r="D979" s="11"/>
      <c r="E979" s="56"/>
      <c r="F979" s="11"/>
      <c r="G979" s="11"/>
      <c r="H979" s="11"/>
      <c r="L979" s="55"/>
      <c r="M979" s="42"/>
      <c r="N979" s="55"/>
      <c r="O979" s="42"/>
      <c r="Q979" s="55"/>
      <c r="R979" s="55"/>
      <c r="S979" s="55"/>
      <c r="T979" s="55"/>
      <c r="U979" s="55"/>
      <c r="V979" s="55"/>
      <c r="W979" s="55"/>
      <c r="X979" s="55"/>
      <c r="Y979" s="42"/>
      <c r="AD979" s="55"/>
      <c r="AE979" s="56"/>
      <c r="AM979" t="str">
        <f t="shared" si="27"/>
        <v>NTL</v>
      </c>
      <c r="AN979">
        <f t="shared" si="28"/>
        <v>0</v>
      </c>
      <c r="AO979" s="5" t="str">
        <f t="shared" si="29"/>
        <v>Ca sáng</v>
      </c>
    </row>
    <row r="980" spans="2:42">
      <c r="B980" s="57"/>
      <c r="D980" s="11"/>
      <c r="E980" s="56"/>
      <c r="F980" s="11"/>
      <c r="G980" s="11"/>
      <c r="H980" s="11"/>
      <c r="L980" s="55"/>
      <c r="M980" s="42"/>
      <c r="N980" s="55"/>
      <c r="O980" s="42"/>
      <c r="Q980" s="55"/>
      <c r="R980" s="55"/>
      <c r="S980" s="55"/>
      <c r="T980" s="55"/>
      <c r="U980" s="55"/>
      <c r="V980" s="55"/>
      <c r="W980" s="55"/>
      <c r="X980" s="55"/>
      <c r="Y980" s="42"/>
      <c r="AD980" s="55"/>
      <c r="AE980" s="56"/>
      <c r="AM980" t="str">
        <f t="shared" si="27"/>
        <v>NTL</v>
      </c>
      <c r="AN980">
        <f t="shared" si="28"/>
        <v>0</v>
      </c>
      <c r="AO980" s="5" t="str">
        <f t="shared" si="29"/>
        <v>Ca sáng</v>
      </c>
    </row>
    <row r="981" spans="2:42">
      <c r="B981" s="57"/>
      <c r="D981" s="11"/>
      <c r="E981" s="56"/>
      <c r="F981" s="11"/>
      <c r="G981" s="11"/>
      <c r="H981" s="11"/>
      <c r="L981" s="55"/>
      <c r="M981" s="42"/>
      <c r="N981" s="55"/>
      <c r="O981" s="42"/>
      <c r="Q981" s="55"/>
      <c r="R981" s="55"/>
      <c r="S981" s="55"/>
      <c r="T981" s="55"/>
      <c r="U981" s="55"/>
      <c r="V981" s="55"/>
      <c r="W981" s="55"/>
      <c r="X981" s="55"/>
      <c r="Y981" s="42"/>
      <c r="AD981" s="55"/>
      <c r="AE981" s="56"/>
      <c r="AM981" t="str">
        <f t="shared" si="27"/>
        <v>NTL</v>
      </c>
      <c r="AN981">
        <f t="shared" si="28"/>
        <v>0</v>
      </c>
      <c r="AO981" s="5" t="str">
        <f t="shared" si="29"/>
        <v>Ca sáng</v>
      </c>
    </row>
    <row r="982" spans="2:42">
      <c r="B982" s="57"/>
      <c r="D982" s="11"/>
      <c r="E982" s="56"/>
      <c r="F982" s="11"/>
      <c r="G982" s="11"/>
      <c r="H982" s="11"/>
      <c r="L982" s="55"/>
      <c r="M982" s="42"/>
      <c r="N982" s="55"/>
      <c r="O982" s="42"/>
      <c r="Q982" s="55"/>
      <c r="R982" s="55"/>
      <c r="S982" s="55"/>
      <c r="T982" s="55"/>
      <c r="U982" s="55"/>
      <c r="V982" s="55"/>
      <c r="W982" s="55"/>
      <c r="X982" s="55"/>
      <c r="Y982" s="42"/>
      <c r="AD982" s="55"/>
      <c r="AE982" s="56"/>
      <c r="AM982" t="str">
        <f t="shared" si="27"/>
        <v>NTL</v>
      </c>
      <c r="AN982">
        <f t="shared" si="28"/>
        <v>0</v>
      </c>
      <c r="AO982" s="5" t="str">
        <f t="shared" si="29"/>
        <v>Ca sáng</v>
      </c>
    </row>
    <row r="983" spans="2:42">
      <c r="B983" s="57"/>
      <c r="D983" s="11"/>
      <c r="E983" s="56"/>
      <c r="F983" s="11"/>
      <c r="G983" s="11"/>
      <c r="H983" s="11"/>
      <c r="L983" s="55"/>
      <c r="M983" s="42"/>
      <c r="N983" s="55"/>
      <c r="O983" s="42"/>
      <c r="Q983" s="55"/>
      <c r="R983" s="55"/>
      <c r="S983" s="55"/>
      <c r="T983" s="55"/>
      <c r="U983" s="55"/>
      <c r="V983" s="55"/>
      <c r="W983" s="55"/>
      <c r="X983" s="55"/>
      <c r="Y983" s="42"/>
      <c r="AD983" s="55"/>
      <c r="AE983" s="56"/>
      <c r="AL983" s="11"/>
      <c r="AM983" t="str">
        <f t="shared" si="27"/>
        <v>NTL</v>
      </c>
      <c r="AN983">
        <f t="shared" si="28"/>
        <v>0</v>
      </c>
      <c r="AO983" s="5" t="str">
        <f t="shared" si="29"/>
        <v>Ca sáng</v>
      </c>
    </row>
    <row r="984" spans="2:42">
      <c r="B984" s="57"/>
      <c r="D984" s="11"/>
      <c r="E984" s="56"/>
      <c r="F984" s="11"/>
      <c r="G984" s="11"/>
      <c r="H984" s="11"/>
      <c r="L984" s="55"/>
      <c r="M984" s="42"/>
      <c r="N984" s="55"/>
      <c r="O984" s="42"/>
      <c r="Q984" s="55"/>
      <c r="R984" s="55"/>
      <c r="S984" s="55"/>
      <c r="T984" s="55"/>
      <c r="U984" s="55"/>
      <c r="V984" s="55"/>
      <c r="W984" s="55"/>
      <c r="X984" s="55"/>
      <c r="Y984" s="42"/>
      <c r="AD984" s="55"/>
      <c r="AE984" s="56"/>
      <c r="AL984" s="11"/>
      <c r="AM984" t="str">
        <f t="shared" si="27"/>
        <v>NTL</v>
      </c>
      <c r="AN984">
        <f t="shared" si="28"/>
        <v>0</v>
      </c>
      <c r="AO984" s="5" t="str">
        <f t="shared" si="29"/>
        <v>Ca sáng</v>
      </c>
    </row>
    <row r="985" spans="2:42">
      <c r="B985" s="57"/>
      <c r="D985" s="11"/>
      <c r="E985" s="56"/>
      <c r="F985" s="11"/>
      <c r="G985" s="11"/>
      <c r="H985" s="11"/>
      <c r="L985" s="55"/>
      <c r="M985" s="42"/>
      <c r="N985" s="55"/>
      <c r="O985" s="42"/>
      <c r="Q985" s="55"/>
      <c r="R985" s="55"/>
      <c r="S985" s="55"/>
      <c r="T985" s="55"/>
      <c r="U985" s="55"/>
      <c r="V985" s="55"/>
      <c r="W985" s="55"/>
      <c r="X985" s="55"/>
      <c r="Y985" s="42"/>
      <c r="AD985" s="55"/>
      <c r="AE985" s="56"/>
      <c r="AL985" s="11"/>
      <c r="AM985" t="str">
        <f t="shared" si="27"/>
        <v>NTL</v>
      </c>
      <c r="AN985">
        <f t="shared" si="28"/>
        <v>0</v>
      </c>
      <c r="AO985" s="5" t="str">
        <f t="shared" si="29"/>
        <v>Ca sáng</v>
      </c>
    </row>
    <row r="986" spans="2:42">
      <c r="B986" s="57"/>
      <c r="D986" s="11"/>
      <c r="E986" s="56"/>
      <c r="F986" s="11"/>
      <c r="G986" s="11"/>
      <c r="H986" s="11"/>
      <c r="I986" s="11"/>
      <c r="L986" s="55"/>
      <c r="M986" s="42"/>
      <c r="N986" s="55"/>
      <c r="O986" s="42"/>
      <c r="Q986" s="55"/>
      <c r="R986" s="55"/>
      <c r="S986" s="55"/>
      <c r="T986" s="55"/>
      <c r="U986" s="55"/>
      <c r="V986" s="55"/>
      <c r="W986" s="55"/>
      <c r="X986" s="55"/>
      <c r="Y986" s="42"/>
      <c r="AD986" s="55"/>
      <c r="AE986" s="56"/>
      <c r="AL986" s="11"/>
      <c r="AM986" t="str">
        <f t="shared" si="27"/>
        <v>NTL</v>
      </c>
      <c r="AN986">
        <f t="shared" si="28"/>
        <v>0</v>
      </c>
      <c r="AO986" s="5" t="str">
        <f t="shared" si="29"/>
        <v>Ca sáng</v>
      </c>
    </row>
    <row r="987" spans="2:42">
      <c r="B987" s="57"/>
      <c r="D987" s="11"/>
      <c r="E987" s="56"/>
      <c r="F987" s="11"/>
      <c r="G987" s="11"/>
      <c r="H987" s="11"/>
      <c r="L987" s="55"/>
      <c r="M987" s="42"/>
      <c r="N987" s="55"/>
      <c r="O987" s="42"/>
      <c r="Q987" s="55"/>
      <c r="R987" s="55"/>
      <c r="S987" s="55"/>
      <c r="T987" s="55"/>
      <c r="U987" s="55"/>
      <c r="V987" s="55"/>
      <c r="W987" s="55"/>
      <c r="X987" s="55"/>
      <c r="AA987" s="42"/>
      <c r="AD987" s="55"/>
      <c r="AE987" s="56"/>
      <c r="AL987" s="11"/>
      <c r="AM987" t="str">
        <f t="shared" si="27"/>
        <v>NTL</v>
      </c>
      <c r="AN987">
        <f t="shared" si="28"/>
        <v>0</v>
      </c>
      <c r="AO987" s="5" t="str">
        <f t="shared" si="29"/>
        <v>Ca sáng</v>
      </c>
    </row>
    <row r="988" spans="2:42">
      <c r="B988" s="57"/>
      <c r="D988" s="11"/>
      <c r="E988" s="56"/>
      <c r="F988" s="11"/>
      <c r="G988" s="11"/>
      <c r="H988" s="11"/>
      <c r="L988" s="55"/>
      <c r="M988" s="42"/>
      <c r="N988" s="55"/>
      <c r="O988" s="42"/>
      <c r="Q988" s="55"/>
      <c r="R988" s="55"/>
      <c r="S988" s="55"/>
      <c r="T988" s="55"/>
      <c r="U988" s="55"/>
      <c r="V988" s="55"/>
      <c r="W988" s="55"/>
      <c r="X988" s="55"/>
      <c r="Y988" s="42"/>
      <c r="AD988" s="55"/>
      <c r="AE988" s="56"/>
      <c r="AL988" s="11"/>
      <c r="AM988" t="str">
        <f t="shared" si="27"/>
        <v>NTL</v>
      </c>
      <c r="AN988">
        <f t="shared" si="28"/>
        <v>0</v>
      </c>
      <c r="AO988" s="5" t="str">
        <f t="shared" si="29"/>
        <v>Ca sáng</v>
      </c>
    </row>
    <row r="989" spans="2:42">
      <c r="B989" s="57"/>
      <c r="D989" s="11"/>
      <c r="E989" s="56"/>
      <c r="F989" s="11"/>
      <c r="G989" s="11"/>
      <c r="H989" s="11"/>
      <c r="L989" s="55"/>
      <c r="M989" s="42"/>
      <c r="N989" s="55"/>
      <c r="O989" s="42"/>
      <c r="Q989" s="55"/>
      <c r="R989" s="55"/>
      <c r="S989" s="55"/>
      <c r="T989" s="55"/>
      <c r="U989" s="55"/>
      <c r="V989" s="55"/>
      <c r="W989" s="55"/>
      <c r="X989" s="55"/>
      <c r="Y989" s="42"/>
      <c r="AD989" s="55"/>
      <c r="AE989" s="56"/>
      <c r="AM989" t="str">
        <f t="shared" si="27"/>
        <v>NTL</v>
      </c>
      <c r="AN989">
        <f t="shared" si="28"/>
        <v>0</v>
      </c>
      <c r="AO989" s="5" t="str">
        <f t="shared" si="29"/>
        <v>Ca sáng</v>
      </c>
    </row>
    <row r="990" spans="2:42">
      <c r="B990" s="57"/>
      <c r="D990" s="11"/>
      <c r="E990" s="56"/>
      <c r="F990" s="11"/>
      <c r="G990" s="11"/>
      <c r="H990" s="11"/>
      <c r="L990" s="55"/>
      <c r="M990" s="42"/>
      <c r="N990" s="55"/>
      <c r="O990" s="42"/>
      <c r="Q990" s="55"/>
      <c r="R990" s="55"/>
      <c r="S990" s="55"/>
      <c r="T990" s="55"/>
      <c r="U990" s="55"/>
      <c r="V990" s="55"/>
      <c r="W990" s="55"/>
      <c r="X990" s="55"/>
      <c r="Y990" s="42"/>
      <c r="AD990" s="55"/>
      <c r="AE990" s="56"/>
      <c r="AM990" t="str">
        <f t="shared" si="27"/>
        <v>NTL</v>
      </c>
      <c r="AN990">
        <f t="shared" si="28"/>
        <v>0</v>
      </c>
      <c r="AO990" s="5" t="str">
        <f t="shared" si="29"/>
        <v>Ca sáng</v>
      </c>
    </row>
    <row r="991" spans="2:42">
      <c r="B991" s="57"/>
      <c r="D991" s="11"/>
      <c r="E991" s="56"/>
      <c r="F991" s="11"/>
      <c r="G991" s="11"/>
      <c r="H991" s="11"/>
      <c r="L991" s="55"/>
      <c r="M991" s="42"/>
      <c r="N991" s="55"/>
      <c r="O991" s="42"/>
      <c r="Q991" s="55"/>
      <c r="R991" s="55"/>
      <c r="S991" s="55"/>
      <c r="T991" s="55"/>
      <c r="U991" s="55"/>
      <c r="V991" s="55"/>
      <c r="W991" s="55"/>
      <c r="X991" s="55"/>
      <c r="Y991" s="42"/>
      <c r="AD991" s="55"/>
      <c r="AE991" s="56"/>
      <c r="AL991" s="11"/>
      <c r="AM991" t="str">
        <f t="shared" si="27"/>
        <v>NTL</v>
      </c>
      <c r="AN991">
        <f t="shared" si="28"/>
        <v>0</v>
      </c>
      <c r="AO991" s="5" t="str">
        <f t="shared" si="29"/>
        <v>Ca sáng</v>
      </c>
      <c r="AP991" s="42"/>
    </row>
    <row r="992" spans="2:42">
      <c r="B992" s="57"/>
      <c r="D992" s="11"/>
      <c r="E992" s="56"/>
      <c r="F992" s="11"/>
      <c r="G992" s="11"/>
      <c r="H992" s="11"/>
      <c r="L992" s="55"/>
      <c r="M992" s="42"/>
      <c r="N992" s="55"/>
      <c r="O992" s="42"/>
      <c r="Q992" s="55"/>
      <c r="R992" s="55"/>
      <c r="S992" s="55"/>
      <c r="T992" s="55"/>
      <c r="U992" s="55"/>
      <c r="V992" s="55"/>
      <c r="W992" s="55"/>
      <c r="X992" s="55"/>
      <c r="AA992" s="42"/>
      <c r="AD992" s="55"/>
      <c r="AE992" s="56"/>
      <c r="AM992" t="str">
        <f t="shared" si="27"/>
        <v>NTL</v>
      </c>
      <c r="AN992">
        <f t="shared" si="28"/>
        <v>0</v>
      </c>
      <c r="AO992" s="5" t="str">
        <f t="shared" si="29"/>
        <v>Ca sáng</v>
      </c>
    </row>
    <row r="993" spans="2:41">
      <c r="B993" s="57"/>
      <c r="D993" s="11"/>
      <c r="E993" s="56"/>
      <c r="F993" s="11"/>
      <c r="G993" s="11"/>
      <c r="H993" s="11"/>
      <c r="L993" s="55"/>
      <c r="M993" s="42"/>
      <c r="N993" s="55"/>
      <c r="O993" s="42"/>
      <c r="Q993" s="55"/>
      <c r="R993" s="55"/>
      <c r="S993" s="55"/>
      <c r="T993" s="55"/>
      <c r="U993" s="55"/>
      <c r="V993" s="55"/>
      <c r="W993" s="55"/>
      <c r="X993" s="55"/>
      <c r="Y993" s="42"/>
      <c r="AD993" s="55"/>
      <c r="AE993" s="56"/>
      <c r="AM993" t="str">
        <f t="shared" si="27"/>
        <v>NTL</v>
      </c>
      <c r="AN993">
        <f t="shared" si="28"/>
        <v>0</v>
      </c>
      <c r="AO993" s="5" t="str">
        <f t="shared" si="29"/>
        <v>Ca sáng</v>
      </c>
    </row>
    <row r="994" spans="2:41">
      <c r="B994" s="57"/>
      <c r="D994" s="11"/>
      <c r="E994" s="56"/>
      <c r="F994" s="11"/>
      <c r="G994" s="11"/>
      <c r="H994" s="11"/>
      <c r="I994" s="11"/>
      <c r="L994" s="55"/>
      <c r="M994" s="42"/>
      <c r="N994" s="55"/>
      <c r="O994" s="42"/>
      <c r="Q994" s="55"/>
      <c r="R994" s="55"/>
      <c r="S994" s="55"/>
      <c r="T994" s="55"/>
      <c r="U994" s="55"/>
      <c r="V994" s="55"/>
      <c r="W994" s="55"/>
      <c r="X994" s="55"/>
      <c r="Z994" s="42"/>
      <c r="AD994" s="55"/>
      <c r="AE994" s="56"/>
      <c r="AL994" s="11"/>
      <c r="AM994" t="str">
        <f t="shared" si="27"/>
        <v>NTL</v>
      </c>
      <c r="AN994">
        <f t="shared" si="28"/>
        <v>0</v>
      </c>
      <c r="AO994" s="5" t="str">
        <f t="shared" si="29"/>
        <v>Ca sáng</v>
      </c>
    </row>
    <row r="995" spans="2:41">
      <c r="B995" s="57"/>
      <c r="D995" s="11"/>
      <c r="E995" s="56"/>
      <c r="F995" s="11"/>
      <c r="G995" s="11"/>
      <c r="H995" s="11"/>
      <c r="L995" s="55"/>
      <c r="M995" s="42"/>
      <c r="N995" s="55"/>
      <c r="O995" s="42"/>
      <c r="Q995" s="55"/>
      <c r="R995" s="55"/>
      <c r="S995" s="55"/>
      <c r="T995" s="55"/>
      <c r="U995" s="55"/>
      <c r="V995" s="55"/>
      <c r="W995" s="55"/>
      <c r="X995" s="55"/>
      <c r="AA995" s="42"/>
      <c r="AD995" s="55"/>
      <c r="AE995" s="56"/>
      <c r="AL995" s="11"/>
      <c r="AM995" t="str">
        <f t="shared" si="27"/>
        <v>NTL</v>
      </c>
      <c r="AN995">
        <f t="shared" si="28"/>
        <v>0</v>
      </c>
      <c r="AO995" s="5" t="str">
        <f t="shared" si="29"/>
        <v>Ca sáng</v>
      </c>
    </row>
    <row r="996" spans="2:41">
      <c r="B996" s="57"/>
      <c r="D996" s="11"/>
      <c r="E996" s="56"/>
      <c r="F996" s="11"/>
      <c r="G996" s="11"/>
      <c r="H996" s="11"/>
      <c r="L996" s="55"/>
      <c r="M996" s="42"/>
      <c r="N996" s="55"/>
      <c r="O996" s="42"/>
      <c r="Q996" s="55"/>
      <c r="R996" s="55"/>
      <c r="S996" s="55"/>
      <c r="T996" s="55"/>
      <c r="U996" s="55"/>
      <c r="V996" s="55"/>
      <c r="W996" s="55"/>
      <c r="X996" s="55"/>
      <c r="Y996" s="42"/>
      <c r="AD996" s="55"/>
      <c r="AE996" s="56"/>
      <c r="AM996" t="str">
        <f t="shared" si="27"/>
        <v>NTL</v>
      </c>
      <c r="AN996">
        <f t="shared" si="28"/>
        <v>0</v>
      </c>
      <c r="AO996" s="5" t="str">
        <f t="shared" si="29"/>
        <v>Ca sáng</v>
      </c>
    </row>
    <row r="997" spans="2:41">
      <c r="B997" s="57"/>
      <c r="D997" s="11"/>
      <c r="E997" s="56"/>
      <c r="F997" s="11"/>
      <c r="G997" s="11"/>
      <c r="H997" s="11"/>
      <c r="L997" s="55"/>
      <c r="M997" s="42"/>
      <c r="N997" s="55"/>
      <c r="O997" s="42"/>
      <c r="Q997" s="55"/>
      <c r="R997" s="55"/>
      <c r="S997" s="55"/>
      <c r="T997" s="55"/>
      <c r="U997" s="55"/>
      <c r="V997" s="55"/>
      <c r="W997" s="55"/>
      <c r="X997" s="55"/>
      <c r="Y997" s="42"/>
      <c r="AD997" s="55"/>
      <c r="AE997" s="56"/>
      <c r="AL997" s="11"/>
      <c r="AM997" t="str">
        <f t="shared" si="27"/>
        <v>NTL</v>
      </c>
      <c r="AN997">
        <f t="shared" si="28"/>
        <v>0</v>
      </c>
      <c r="AO997" s="5" t="str">
        <f t="shared" si="29"/>
        <v>Ca sáng</v>
      </c>
    </row>
    <row r="998" spans="2:41">
      <c r="B998" s="57"/>
      <c r="D998" s="11"/>
      <c r="E998" s="56"/>
      <c r="F998" s="11"/>
      <c r="G998" s="11"/>
      <c r="H998" s="11"/>
      <c r="L998" s="55"/>
      <c r="M998" s="42"/>
      <c r="N998" s="55"/>
      <c r="O998" s="42"/>
      <c r="Q998" s="55"/>
      <c r="R998" s="55"/>
      <c r="S998" s="55"/>
      <c r="T998" s="55"/>
      <c r="U998" s="55"/>
      <c r="V998" s="55"/>
      <c r="W998" s="55"/>
      <c r="X998" s="55"/>
      <c r="Z998" s="42"/>
      <c r="AD998" s="55"/>
      <c r="AE998" s="56"/>
      <c r="AL998" s="11"/>
      <c r="AM998" t="str">
        <f t="shared" si="27"/>
        <v>NTL</v>
      </c>
      <c r="AN998">
        <f t="shared" si="28"/>
        <v>0</v>
      </c>
      <c r="AO998" s="5" t="str">
        <f t="shared" si="29"/>
        <v>Ca sáng</v>
      </c>
    </row>
    <row r="999" spans="2:41">
      <c r="B999" s="57"/>
      <c r="D999" s="11"/>
      <c r="E999" s="56"/>
      <c r="F999" s="11"/>
      <c r="G999" s="11"/>
      <c r="H999" s="11"/>
      <c r="L999" s="55"/>
      <c r="M999" s="42"/>
      <c r="N999" s="55"/>
      <c r="O999" s="42"/>
      <c r="Q999" s="55"/>
      <c r="R999" s="55"/>
      <c r="S999" s="55"/>
      <c r="T999" s="55"/>
      <c r="U999" s="55"/>
      <c r="V999" s="55"/>
      <c r="W999" s="55"/>
      <c r="X999" s="55"/>
      <c r="AD999" s="55"/>
      <c r="AE999" s="56"/>
      <c r="AH999" s="11"/>
      <c r="AL999" s="11"/>
      <c r="AM999" t="str">
        <f t="shared" si="27"/>
        <v>NTL</v>
      </c>
      <c r="AN999">
        <f t="shared" si="28"/>
        <v>0</v>
      </c>
      <c r="AO999" s="5" t="str">
        <f t="shared" si="29"/>
        <v>Ca sáng</v>
      </c>
    </row>
    <row r="1000" spans="2:41">
      <c r="B1000" s="57"/>
      <c r="D1000" s="11"/>
      <c r="E1000" s="56"/>
      <c r="F1000" s="11"/>
      <c r="G1000" s="11"/>
      <c r="H1000" s="11"/>
      <c r="L1000" s="55"/>
      <c r="M1000" s="42"/>
      <c r="N1000" s="55"/>
      <c r="O1000" s="42"/>
      <c r="Q1000" s="55"/>
      <c r="R1000" s="55"/>
      <c r="S1000" s="55"/>
      <c r="T1000" s="55"/>
      <c r="U1000" s="55"/>
      <c r="V1000" s="55"/>
      <c r="W1000" s="55"/>
      <c r="X1000" s="55"/>
      <c r="AA1000" s="42"/>
      <c r="AD1000" s="55"/>
      <c r="AE1000" s="56"/>
      <c r="AL1000" s="11"/>
      <c r="AM1000" t="str">
        <f t="shared" si="27"/>
        <v>NTL</v>
      </c>
      <c r="AN1000">
        <f t="shared" si="28"/>
        <v>0</v>
      </c>
      <c r="AO1000" s="5" t="str">
        <f t="shared" si="29"/>
        <v>Ca sáng</v>
      </c>
    </row>
    <row r="1001" spans="2:41">
      <c r="B1001" s="57"/>
      <c r="D1001" s="11"/>
      <c r="E1001" s="56"/>
      <c r="F1001" s="11"/>
      <c r="G1001" s="11"/>
      <c r="H1001" s="11"/>
      <c r="L1001" s="55"/>
      <c r="M1001" s="42"/>
      <c r="N1001" s="55"/>
      <c r="O1001" s="42"/>
      <c r="Q1001" s="55"/>
      <c r="R1001" s="55"/>
      <c r="S1001" s="55"/>
      <c r="T1001" s="55"/>
      <c r="U1001" s="55"/>
      <c r="V1001" s="55"/>
      <c r="W1001" s="55"/>
      <c r="X1001" s="55"/>
      <c r="Z1001" s="42"/>
      <c r="AD1001" s="55"/>
      <c r="AE1001" s="56"/>
      <c r="AM1001" t="str">
        <f t="shared" si="27"/>
        <v>NTL</v>
      </c>
      <c r="AN1001">
        <f t="shared" si="28"/>
        <v>0</v>
      </c>
      <c r="AO1001" s="5" t="str">
        <f t="shared" si="29"/>
        <v>Ca sáng</v>
      </c>
    </row>
    <row r="1002" spans="2:41">
      <c r="B1002" s="57"/>
      <c r="D1002" s="11"/>
      <c r="E1002" s="56"/>
      <c r="F1002" s="11"/>
      <c r="G1002" s="11"/>
      <c r="H1002" s="11"/>
      <c r="L1002" s="55"/>
      <c r="M1002" s="42"/>
      <c r="N1002" s="55"/>
      <c r="O1002" s="42"/>
      <c r="Q1002" s="55"/>
      <c r="R1002" s="55"/>
      <c r="S1002" s="55"/>
      <c r="T1002" s="55"/>
      <c r="U1002" s="55"/>
      <c r="V1002" s="55"/>
      <c r="W1002" s="55"/>
      <c r="X1002" s="55"/>
      <c r="Y1002" s="42"/>
      <c r="AD1002" s="55"/>
      <c r="AE1002" s="56"/>
      <c r="AM1002" t="str">
        <f t="shared" si="27"/>
        <v>NTL</v>
      </c>
      <c r="AN1002">
        <f t="shared" si="28"/>
        <v>0</v>
      </c>
      <c r="AO1002" s="5" t="str">
        <f t="shared" si="29"/>
        <v>Ca sáng</v>
      </c>
    </row>
    <row r="1003" spans="2:41">
      <c r="B1003" s="57"/>
      <c r="D1003" s="11"/>
      <c r="E1003" s="56"/>
      <c r="F1003" s="11"/>
      <c r="G1003" s="11"/>
      <c r="H1003" s="11"/>
      <c r="I1003" s="11"/>
      <c r="L1003" s="55"/>
      <c r="M1003" s="42"/>
      <c r="N1003" s="55"/>
      <c r="O1003" s="42"/>
      <c r="Q1003" s="55"/>
      <c r="R1003" s="55"/>
      <c r="S1003" s="55"/>
      <c r="T1003" s="55"/>
      <c r="U1003" s="55"/>
      <c r="V1003" s="55"/>
      <c r="W1003" s="55"/>
      <c r="X1003" s="55"/>
      <c r="Y1003" s="42"/>
      <c r="AD1003" s="55"/>
      <c r="AE1003" s="56"/>
      <c r="AM1003" t="str">
        <f t="shared" si="27"/>
        <v>NTL</v>
      </c>
      <c r="AN1003">
        <f t="shared" si="28"/>
        <v>0</v>
      </c>
      <c r="AO1003" s="5" t="str">
        <f t="shared" si="29"/>
        <v>Ca sáng</v>
      </c>
    </row>
    <row r="1004" spans="2:41">
      <c r="B1004" s="57"/>
      <c r="D1004" s="11"/>
      <c r="E1004" s="56"/>
      <c r="F1004" s="11"/>
      <c r="G1004" s="11"/>
      <c r="H1004" s="11"/>
      <c r="L1004" s="55"/>
      <c r="M1004" s="42"/>
      <c r="N1004" s="55"/>
      <c r="O1004" s="42"/>
      <c r="Q1004" s="55"/>
      <c r="R1004" s="55"/>
      <c r="S1004" s="55"/>
      <c r="T1004" s="55"/>
      <c r="U1004" s="55"/>
      <c r="V1004" s="55"/>
      <c r="W1004" s="55"/>
      <c r="X1004" s="55"/>
      <c r="Y1004" s="42"/>
      <c r="AD1004" s="55"/>
      <c r="AE1004" s="56"/>
      <c r="AL1004" s="11"/>
      <c r="AM1004" t="str">
        <f t="shared" si="27"/>
        <v>NTL</v>
      </c>
      <c r="AN1004">
        <f t="shared" si="28"/>
        <v>0</v>
      </c>
      <c r="AO1004" s="5" t="str">
        <f t="shared" si="29"/>
        <v>Ca sáng</v>
      </c>
    </row>
    <row r="1005" spans="2:41">
      <c r="B1005" s="57"/>
      <c r="D1005" s="11"/>
      <c r="E1005" s="56"/>
      <c r="F1005" s="11"/>
      <c r="G1005" s="11"/>
      <c r="H1005" s="11"/>
      <c r="L1005" s="55"/>
      <c r="M1005" s="42"/>
      <c r="N1005" s="55"/>
      <c r="O1005" s="42"/>
      <c r="Q1005" s="55"/>
      <c r="R1005" s="55"/>
      <c r="S1005" s="55"/>
      <c r="T1005" s="55"/>
      <c r="U1005" s="55"/>
      <c r="V1005" s="55"/>
      <c r="W1005" s="55"/>
      <c r="X1005" s="55"/>
      <c r="Y1005" s="42"/>
      <c r="AD1005" s="55"/>
      <c r="AE1005" s="56"/>
      <c r="AL1005" s="11"/>
      <c r="AM1005" t="str">
        <f t="shared" si="27"/>
        <v>NTL</v>
      </c>
      <c r="AN1005">
        <f t="shared" si="28"/>
        <v>0</v>
      </c>
      <c r="AO1005" s="5" t="str">
        <f t="shared" si="29"/>
        <v>Ca sáng</v>
      </c>
    </row>
    <row r="1006" spans="2:41">
      <c r="B1006" s="57"/>
      <c r="D1006" s="11"/>
      <c r="E1006" s="56"/>
      <c r="F1006" s="11"/>
      <c r="G1006" s="11"/>
      <c r="H1006" s="11"/>
      <c r="L1006" s="55"/>
      <c r="M1006" s="42"/>
      <c r="N1006" s="55"/>
      <c r="O1006" s="42"/>
      <c r="Q1006" s="55"/>
      <c r="R1006" s="55"/>
      <c r="S1006" s="55"/>
      <c r="T1006" s="55"/>
      <c r="U1006" s="55"/>
      <c r="V1006" s="55"/>
      <c r="W1006" s="55"/>
      <c r="X1006" s="55"/>
      <c r="Y1006" s="42"/>
      <c r="AD1006" s="55"/>
      <c r="AE1006" s="56"/>
      <c r="AH1006" s="11"/>
      <c r="AL1006" s="11"/>
      <c r="AM1006" t="str">
        <f t="shared" si="27"/>
        <v>NTL</v>
      </c>
      <c r="AN1006">
        <f t="shared" si="28"/>
        <v>0</v>
      </c>
      <c r="AO1006" s="5" t="str">
        <f t="shared" si="29"/>
        <v>Ca sáng</v>
      </c>
    </row>
    <row r="1007" spans="2:41">
      <c r="B1007" s="57"/>
      <c r="D1007" s="11"/>
      <c r="E1007" s="56"/>
      <c r="F1007" s="11"/>
      <c r="G1007" s="11"/>
      <c r="H1007" s="11"/>
      <c r="L1007" s="55"/>
      <c r="M1007" s="42"/>
      <c r="N1007" s="55"/>
      <c r="O1007" s="42"/>
      <c r="Q1007" s="55"/>
      <c r="R1007" s="55"/>
      <c r="S1007" s="55"/>
      <c r="T1007" s="55"/>
      <c r="U1007" s="55"/>
      <c r="V1007" s="55"/>
      <c r="W1007" s="55"/>
      <c r="X1007" s="55"/>
      <c r="Y1007" s="42"/>
      <c r="AD1007" s="55"/>
      <c r="AE1007" s="56"/>
      <c r="AM1007" t="str">
        <f t="shared" si="27"/>
        <v>NTL</v>
      </c>
      <c r="AN1007">
        <f t="shared" si="28"/>
        <v>0</v>
      </c>
      <c r="AO1007" s="5" t="str">
        <f t="shared" si="29"/>
        <v>Ca sáng</v>
      </c>
    </row>
    <row r="1008" spans="2:41">
      <c r="B1008" s="57"/>
      <c r="D1008" s="11"/>
      <c r="E1008" s="56"/>
      <c r="F1008" s="11"/>
      <c r="G1008" s="11"/>
      <c r="H1008" s="11"/>
      <c r="L1008" s="55"/>
      <c r="M1008" s="42"/>
      <c r="N1008" s="55"/>
      <c r="O1008" s="42"/>
      <c r="Q1008" s="55"/>
      <c r="R1008" s="55"/>
      <c r="S1008" s="55"/>
      <c r="T1008" s="55"/>
      <c r="U1008" s="55"/>
      <c r="V1008" s="55"/>
      <c r="W1008" s="55"/>
      <c r="X1008" s="55"/>
      <c r="Y1008" s="42"/>
      <c r="AD1008" s="55"/>
      <c r="AE1008" s="56"/>
      <c r="AM1008" t="str">
        <f t="shared" si="27"/>
        <v>NTL</v>
      </c>
      <c r="AN1008">
        <f t="shared" si="28"/>
        <v>0</v>
      </c>
      <c r="AO1008" s="5" t="str">
        <f t="shared" si="29"/>
        <v>Ca sáng</v>
      </c>
    </row>
    <row r="1009" spans="2:41">
      <c r="B1009" s="57"/>
      <c r="D1009" s="11"/>
      <c r="E1009" s="56"/>
      <c r="F1009" s="11"/>
      <c r="G1009" s="11"/>
      <c r="H1009" s="11"/>
      <c r="L1009" s="55"/>
      <c r="M1009" s="42"/>
      <c r="N1009" s="55"/>
      <c r="O1009" s="42"/>
      <c r="Q1009" s="55"/>
      <c r="R1009" s="55"/>
      <c r="S1009" s="55"/>
      <c r="T1009" s="55"/>
      <c r="U1009" s="55"/>
      <c r="V1009" s="55"/>
      <c r="W1009" s="55"/>
      <c r="X1009" s="55"/>
      <c r="Y1009" s="42"/>
      <c r="AD1009" s="55"/>
      <c r="AE1009" s="56"/>
      <c r="AL1009" s="11"/>
      <c r="AM1009" t="str">
        <f t="shared" si="27"/>
        <v>NTL</v>
      </c>
      <c r="AN1009">
        <f t="shared" si="28"/>
        <v>0</v>
      </c>
      <c r="AO1009" s="5" t="str">
        <f t="shared" si="29"/>
        <v>Ca sáng</v>
      </c>
    </row>
    <row r="1010" spans="2:41">
      <c r="B1010" s="57"/>
      <c r="D1010" s="11"/>
      <c r="E1010" s="56"/>
      <c r="F1010" s="11"/>
      <c r="G1010" s="11"/>
      <c r="H1010" s="11"/>
      <c r="L1010" s="55"/>
      <c r="M1010" s="42"/>
      <c r="N1010" s="55"/>
      <c r="O1010" s="42"/>
      <c r="Q1010" s="55"/>
      <c r="R1010" s="55"/>
      <c r="S1010" s="55"/>
      <c r="T1010" s="55"/>
      <c r="U1010" s="55"/>
      <c r="V1010" s="55"/>
      <c r="W1010" s="55"/>
      <c r="X1010" s="55"/>
      <c r="Y1010" s="42"/>
      <c r="AD1010" s="55"/>
      <c r="AE1010" s="56"/>
      <c r="AL1010" s="11"/>
      <c r="AM1010" t="str">
        <f t="shared" si="27"/>
        <v>NTL</v>
      </c>
      <c r="AN1010">
        <f t="shared" si="28"/>
        <v>0</v>
      </c>
      <c r="AO1010" s="5" t="str">
        <f t="shared" si="29"/>
        <v>Ca sáng</v>
      </c>
    </row>
    <row r="1011" spans="2:41">
      <c r="B1011" s="57"/>
      <c r="D1011" s="11"/>
      <c r="E1011" s="56"/>
      <c r="F1011" s="11"/>
      <c r="G1011" s="11"/>
      <c r="H1011" s="11"/>
      <c r="L1011" s="55"/>
      <c r="M1011" s="42"/>
      <c r="N1011" s="55"/>
      <c r="O1011" s="42"/>
      <c r="Q1011" s="55"/>
      <c r="R1011" s="55"/>
      <c r="S1011" s="55"/>
      <c r="T1011" s="55"/>
      <c r="U1011" s="55"/>
      <c r="V1011" s="55"/>
      <c r="W1011" s="55"/>
      <c r="X1011" s="55"/>
      <c r="Y1011" s="42"/>
      <c r="AD1011" s="55"/>
      <c r="AE1011" s="56"/>
      <c r="AL1011" s="11"/>
      <c r="AM1011" t="str">
        <f t="shared" si="27"/>
        <v>NTL</v>
      </c>
      <c r="AN1011">
        <f t="shared" si="28"/>
        <v>0</v>
      </c>
      <c r="AO1011" s="5" t="str">
        <f t="shared" si="29"/>
        <v>Ca sáng</v>
      </c>
    </row>
    <row r="1012" spans="2:41">
      <c r="B1012" s="57"/>
      <c r="D1012" s="11"/>
      <c r="E1012" s="56"/>
      <c r="F1012" s="11"/>
      <c r="G1012" s="11"/>
      <c r="H1012" s="11"/>
      <c r="L1012" s="55"/>
      <c r="M1012" s="42"/>
      <c r="N1012" s="55"/>
      <c r="O1012" s="42"/>
      <c r="Q1012" s="55"/>
      <c r="R1012" s="55"/>
      <c r="S1012" s="55"/>
      <c r="T1012" s="55"/>
      <c r="U1012" s="55"/>
      <c r="V1012" s="55"/>
      <c r="W1012" s="55"/>
      <c r="X1012" s="55"/>
      <c r="Y1012" s="42"/>
      <c r="AD1012" s="55"/>
      <c r="AE1012" s="56"/>
      <c r="AM1012" t="str">
        <f t="shared" si="27"/>
        <v>NTL</v>
      </c>
      <c r="AN1012">
        <f t="shared" si="28"/>
        <v>0</v>
      </c>
      <c r="AO1012" s="5" t="str">
        <f t="shared" si="29"/>
        <v>Ca sáng</v>
      </c>
    </row>
    <row r="1013" spans="2:41">
      <c r="B1013" s="57"/>
      <c r="D1013" s="11"/>
      <c r="E1013" s="56"/>
      <c r="F1013" s="11"/>
      <c r="G1013" s="11"/>
      <c r="H1013" s="11"/>
      <c r="L1013" s="55"/>
      <c r="M1013" s="42"/>
      <c r="N1013" s="55"/>
      <c r="O1013" s="42"/>
      <c r="Q1013" s="55"/>
      <c r="R1013" s="55"/>
      <c r="S1013" s="55"/>
      <c r="T1013" s="55"/>
      <c r="U1013" s="55"/>
      <c r="V1013" s="55"/>
      <c r="W1013" s="55"/>
      <c r="X1013" s="55"/>
      <c r="Y1013" s="42"/>
      <c r="AD1013" s="55"/>
      <c r="AE1013" s="56"/>
      <c r="AL1013" s="11"/>
      <c r="AM1013" t="str">
        <f t="shared" si="27"/>
        <v>NTL</v>
      </c>
      <c r="AN1013">
        <f t="shared" si="28"/>
        <v>0</v>
      </c>
      <c r="AO1013" s="5" t="str">
        <f t="shared" si="29"/>
        <v>Ca sáng</v>
      </c>
    </row>
    <row r="1014" spans="2:41">
      <c r="B1014" s="57"/>
      <c r="D1014" s="11"/>
      <c r="E1014" s="56"/>
      <c r="F1014" s="11"/>
      <c r="G1014" s="11"/>
      <c r="H1014" s="11"/>
      <c r="L1014" s="55"/>
      <c r="M1014" s="42"/>
      <c r="N1014" s="55"/>
      <c r="O1014" s="42"/>
      <c r="Q1014" s="55"/>
      <c r="R1014" s="55"/>
      <c r="S1014" s="55"/>
      <c r="T1014" s="55"/>
      <c r="U1014" s="55"/>
      <c r="V1014" s="55"/>
      <c r="W1014" s="55"/>
      <c r="X1014" s="55"/>
      <c r="Y1014" s="42"/>
      <c r="AD1014" s="55"/>
      <c r="AE1014" s="56"/>
      <c r="AM1014" t="str">
        <f t="shared" si="27"/>
        <v>NTL</v>
      </c>
      <c r="AN1014">
        <f t="shared" si="28"/>
        <v>0</v>
      </c>
      <c r="AO1014" s="5" t="str">
        <f t="shared" si="29"/>
        <v>Ca sáng</v>
      </c>
    </row>
    <row r="1015" spans="2:41">
      <c r="B1015" s="57"/>
      <c r="D1015" s="11"/>
      <c r="E1015" s="56"/>
      <c r="F1015" s="11"/>
      <c r="G1015" s="11"/>
      <c r="H1015" s="11"/>
      <c r="L1015" s="55"/>
      <c r="M1015" s="42"/>
      <c r="N1015" s="55"/>
      <c r="O1015" s="42"/>
      <c r="Q1015" s="55"/>
      <c r="R1015" s="55"/>
      <c r="S1015" s="55"/>
      <c r="T1015" s="55"/>
      <c r="U1015" s="55"/>
      <c r="V1015" s="55"/>
      <c r="W1015" s="55"/>
      <c r="X1015" s="55"/>
      <c r="Y1015" s="42"/>
      <c r="AD1015" s="55"/>
      <c r="AE1015" s="56"/>
      <c r="AL1015" s="11"/>
      <c r="AM1015" t="str">
        <f t="shared" si="27"/>
        <v>NTL</v>
      </c>
      <c r="AN1015">
        <f t="shared" si="28"/>
        <v>0</v>
      </c>
      <c r="AO1015" s="5" t="str">
        <f t="shared" si="29"/>
        <v>Ca sáng</v>
      </c>
    </row>
    <row r="1016" spans="2:41">
      <c r="B1016" s="57"/>
      <c r="D1016" s="11"/>
      <c r="E1016" s="56"/>
      <c r="F1016" s="11"/>
      <c r="G1016" s="11"/>
      <c r="H1016" s="11"/>
      <c r="I1016" s="11"/>
      <c r="L1016" s="55"/>
      <c r="M1016" s="42"/>
      <c r="N1016" s="55"/>
      <c r="O1016" s="42"/>
      <c r="Q1016" s="55"/>
      <c r="R1016" s="55"/>
      <c r="S1016" s="55"/>
      <c r="T1016" s="55"/>
      <c r="U1016" s="55"/>
      <c r="V1016" s="55"/>
      <c r="W1016" s="55"/>
      <c r="X1016" s="55"/>
      <c r="Y1016" s="42"/>
      <c r="AD1016" s="55"/>
      <c r="AE1016" s="56"/>
      <c r="AL1016" s="11"/>
      <c r="AM1016" t="str">
        <f t="shared" si="27"/>
        <v>NTL</v>
      </c>
      <c r="AN1016">
        <f t="shared" si="28"/>
        <v>0</v>
      </c>
      <c r="AO1016" s="5" t="str">
        <f t="shared" si="29"/>
        <v>Ca sáng</v>
      </c>
    </row>
    <row r="1017" spans="2:41">
      <c r="B1017" s="57"/>
      <c r="D1017" s="11"/>
      <c r="E1017" s="56"/>
      <c r="F1017" s="11"/>
      <c r="G1017" s="11"/>
      <c r="H1017" s="11"/>
      <c r="L1017" s="55"/>
      <c r="M1017" s="42"/>
      <c r="N1017" s="55"/>
      <c r="O1017" s="42"/>
      <c r="Q1017" s="55"/>
      <c r="R1017" s="55"/>
      <c r="S1017" s="55"/>
      <c r="T1017" s="55"/>
      <c r="U1017" s="55"/>
      <c r="V1017" s="55"/>
      <c r="W1017" s="55"/>
      <c r="X1017" s="55"/>
      <c r="AA1017" s="42"/>
      <c r="AD1017" s="55"/>
      <c r="AE1017" s="56"/>
      <c r="AL1017" s="11"/>
      <c r="AM1017" t="str">
        <f t="shared" si="27"/>
        <v>NTL</v>
      </c>
      <c r="AN1017">
        <f t="shared" si="28"/>
        <v>0</v>
      </c>
      <c r="AO1017" s="5" t="str">
        <f t="shared" si="29"/>
        <v>Ca sáng</v>
      </c>
    </row>
    <row r="1018" spans="2:41">
      <c r="B1018" s="57"/>
      <c r="D1018" s="11"/>
      <c r="E1018" s="56"/>
      <c r="F1018" s="11"/>
      <c r="G1018" s="11"/>
      <c r="H1018" s="11"/>
      <c r="L1018" s="55"/>
      <c r="M1018" s="42"/>
      <c r="N1018" s="55"/>
      <c r="O1018" s="42"/>
      <c r="Q1018" s="55"/>
      <c r="R1018" s="55"/>
      <c r="S1018" s="55"/>
      <c r="T1018" s="55"/>
      <c r="U1018" s="55"/>
      <c r="V1018" s="55"/>
      <c r="W1018" s="55"/>
      <c r="X1018" s="55"/>
      <c r="Y1018" s="42"/>
      <c r="AD1018" s="55"/>
      <c r="AE1018" s="56"/>
      <c r="AM1018" t="str">
        <f t="shared" si="27"/>
        <v>NTL</v>
      </c>
      <c r="AN1018">
        <f t="shared" si="28"/>
        <v>0</v>
      </c>
      <c r="AO1018" s="5" t="str">
        <f t="shared" si="29"/>
        <v>Ca sáng</v>
      </c>
    </row>
    <row r="1019" spans="2:41">
      <c r="B1019" s="57"/>
      <c r="D1019" s="11"/>
      <c r="E1019" s="56"/>
      <c r="F1019" s="11"/>
      <c r="G1019" s="11"/>
      <c r="H1019" s="11"/>
      <c r="L1019" s="55"/>
      <c r="M1019" s="42"/>
      <c r="N1019" s="55"/>
      <c r="O1019" s="42"/>
      <c r="Q1019" s="55"/>
      <c r="R1019" s="55"/>
      <c r="S1019" s="55"/>
      <c r="T1019" s="55"/>
      <c r="U1019" s="55"/>
      <c r="V1019" s="55"/>
      <c r="W1019" s="55"/>
      <c r="X1019" s="55"/>
      <c r="Y1019" s="42"/>
      <c r="AD1019" s="55"/>
      <c r="AE1019" s="56"/>
      <c r="AM1019" t="str">
        <f t="shared" si="27"/>
        <v>NTL</v>
      </c>
      <c r="AN1019">
        <f t="shared" si="28"/>
        <v>0</v>
      </c>
      <c r="AO1019" s="5" t="str">
        <f t="shared" si="29"/>
        <v>Ca sáng</v>
      </c>
    </row>
    <row r="1020" spans="2:41">
      <c r="B1020" s="57"/>
      <c r="D1020" s="11"/>
      <c r="E1020" s="56"/>
      <c r="F1020" s="11"/>
      <c r="G1020" s="11"/>
      <c r="H1020" s="11"/>
      <c r="L1020" s="55"/>
      <c r="M1020" s="42"/>
      <c r="N1020" s="55"/>
      <c r="O1020" s="42"/>
      <c r="Q1020" s="55"/>
      <c r="R1020" s="55"/>
      <c r="S1020" s="55"/>
      <c r="T1020" s="55"/>
      <c r="U1020" s="55"/>
      <c r="V1020" s="55"/>
      <c r="W1020" s="55"/>
      <c r="X1020" s="55"/>
      <c r="Y1020" s="42"/>
      <c r="AD1020" s="55"/>
      <c r="AE1020" s="56"/>
      <c r="AM1020" t="str">
        <f t="shared" si="27"/>
        <v>NTL</v>
      </c>
      <c r="AN1020">
        <f t="shared" si="28"/>
        <v>0</v>
      </c>
      <c r="AO1020" s="5" t="str">
        <f t="shared" si="29"/>
        <v>Ca sáng</v>
      </c>
    </row>
    <row r="1021" spans="2:41">
      <c r="B1021" s="57"/>
      <c r="D1021" s="11"/>
      <c r="E1021" s="56"/>
      <c r="F1021" s="11"/>
      <c r="G1021" s="11"/>
      <c r="H1021" s="11"/>
      <c r="L1021" s="55"/>
      <c r="M1021" s="42"/>
      <c r="N1021" s="55"/>
      <c r="O1021" s="42"/>
      <c r="Q1021" s="55"/>
      <c r="R1021" s="55"/>
      <c r="S1021" s="55"/>
      <c r="T1021" s="55"/>
      <c r="U1021" s="55"/>
      <c r="V1021" s="55"/>
      <c r="W1021" s="55"/>
      <c r="X1021" s="55"/>
      <c r="Y1021" s="42"/>
      <c r="AD1021" s="55"/>
      <c r="AE1021" s="56"/>
      <c r="AL1021" s="11"/>
      <c r="AM1021" t="str">
        <f t="shared" si="27"/>
        <v>NTL</v>
      </c>
      <c r="AN1021">
        <f t="shared" si="28"/>
        <v>0</v>
      </c>
      <c r="AO1021" s="5" t="str">
        <f t="shared" si="29"/>
        <v>Ca sáng</v>
      </c>
    </row>
    <row r="1022" spans="2:41">
      <c r="B1022" s="57"/>
      <c r="D1022" s="11"/>
      <c r="E1022" s="56"/>
      <c r="F1022" s="11"/>
      <c r="G1022" s="11"/>
      <c r="H1022" s="11"/>
      <c r="L1022" s="55"/>
      <c r="M1022" s="42"/>
      <c r="N1022" s="55"/>
      <c r="O1022" s="42"/>
      <c r="Q1022" s="55"/>
      <c r="R1022" s="55"/>
      <c r="S1022" s="55"/>
      <c r="T1022" s="55"/>
      <c r="U1022" s="55"/>
      <c r="V1022" s="55"/>
      <c r="W1022" s="55"/>
      <c r="X1022" s="55"/>
      <c r="Y1022" s="42"/>
      <c r="AA1022" s="42"/>
      <c r="AD1022" s="55"/>
      <c r="AE1022" s="56"/>
      <c r="AL1022" s="11"/>
      <c r="AM1022" t="str">
        <f t="shared" si="27"/>
        <v>NTL</v>
      </c>
      <c r="AN1022">
        <f t="shared" si="28"/>
        <v>0</v>
      </c>
      <c r="AO1022" s="5" t="str">
        <f t="shared" si="29"/>
        <v>Ca sáng</v>
      </c>
    </row>
    <row r="1023" spans="2:41">
      <c r="B1023" s="57"/>
      <c r="D1023" s="11"/>
      <c r="E1023" s="56"/>
      <c r="F1023" s="11"/>
      <c r="G1023" s="11"/>
      <c r="H1023" s="11"/>
      <c r="I1023" s="11"/>
      <c r="L1023" s="55"/>
      <c r="M1023" s="42"/>
      <c r="N1023" s="55"/>
      <c r="O1023" s="42"/>
      <c r="Q1023" s="55"/>
      <c r="R1023" s="55"/>
      <c r="S1023" s="55"/>
      <c r="T1023" s="55"/>
      <c r="U1023" s="55"/>
      <c r="V1023" s="55"/>
      <c r="W1023" s="55"/>
      <c r="X1023" s="55"/>
      <c r="Y1023" s="42"/>
      <c r="AD1023" s="55"/>
      <c r="AE1023" s="56"/>
      <c r="AL1023" s="11"/>
      <c r="AM1023" t="str">
        <f t="shared" si="27"/>
        <v>NTL</v>
      </c>
      <c r="AN1023">
        <f t="shared" si="28"/>
        <v>0</v>
      </c>
      <c r="AO1023" s="5" t="str">
        <f t="shared" si="29"/>
        <v>Ca sáng</v>
      </c>
    </row>
    <row r="1024" spans="2:41">
      <c r="B1024" s="57"/>
      <c r="D1024" s="11"/>
      <c r="E1024" s="56"/>
      <c r="F1024" s="11"/>
      <c r="G1024" s="11"/>
      <c r="H1024" s="11"/>
      <c r="L1024" s="55"/>
      <c r="M1024" s="42"/>
      <c r="N1024" s="55"/>
      <c r="O1024" s="42"/>
      <c r="Q1024" s="55"/>
      <c r="R1024" s="55"/>
      <c r="S1024" s="55"/>
      <c r="T1024" s="55"/>
      <c r="U1024" s="55"/>
      <c r="V1024" s="55"/>
      <c r="W1024" s="55"/>
      <c r="X1024" s="55"/>
      <c r="Y1024" s="42"/>
      <c r="AD1024" s="55"/>
      <c r="AE1024" s="56"/>
      <c r="AM1024" t="str">
        <f t="shared" si="27"/>
        <v>NTL</v>
      </c>
      <c r="AN1024">
        <f t="shared" si="28"/>
        <v>0</v>
      </c>
      <c r="AO1024" s="5" t="str">
        <f t="shared" si="29"/>
        <v>Ca sáng</v>
      </c>
    </row>
    <row r="1025" spans="2:42">
      <c r="B1025" s="57"/>
      <c r="D1025" s="11"/>
      <c r="E1025" s="56"/>
      <c r="F1025" s="11"/>
      <c r="G1025" s="11"/>
      <c r="H1025" s="11"/>
      <c r="L1025" s="55"/>
      <c r="M1025" s="42"/>
      <c r="N1025" s="55"/>
      <c r="O1025" s="42"/>
      <c r="Q1025" s="55"/>
      <c r="R1025" s="55"/>
      <c r="S1025" s="55"/>
      <c r="T1025" s="55"/>
      <c r="U1025" s="55"/>
      <c r="V1025" s="55"/>
      <c r="W1025" s="55"/>
      <c r="X1025" s="55"/>
      <c r="Y1025" s="42"/>
      <c r="AD1025" s="55"/>
      <c r="AE1025" s="56"/>
      <c r="AM1025" t="str">
        <f t="shared" si="27"/>
        <v>NTL</v>
      </c>
      <c r="AN1025">
        <f t="shared" si="28"/>
        <v>0</v>
      </c>
      <c r="AO1025" s="5" t="str">
        <f t="shared" si="29"/>
        <v>Ca sáng</v>
      </c>
    </row>
    <row r="1026" spans="2:42">
      <c r="B1026" s="57"/>
      <c r="D1026" s="11"/>
      <c r="E1026" s="56"/>
      <c r="F1026" s="11"/>
      <c r="G1026" s="11"/>
      <c r="H1026" s="11"/>
      <c r="L1026" s="55"/>
      <c r="M1026" s="42"/>
      <c r="N1026" s="55"/>
      <c r="O1026" s="42"/>
      <c r="Q1026" s="55"/>
      <c r="R1026" s="55"/>
      <c r="S1026" s="55"/>
      <c r="T1026" s="55"/>
      <c r="U1026" s="55"/>
      <c r="V1026" s="55"/>
      <c r="W1026" s="55"/>
      <c r="X1026" s="55"/>
      <c r="Y1026" s="42"/>
      <c r="AD1026" s="55"/>
      <c r="AE1026" s="56"/>
      <c r="AM1026" t="str">
        <f t="shared" si="27"/>
        <v>NTL</v>
      </c>
      <c r="AN1026">
        <f t="shared" si="28"/>
        <v>0</v>
      </c>
      <c r="AO1026" s="5" t="str">
        <f t="shared" si="29"/>
        <v>Ca sáng</v>
      </c>
    </row>
    <row r="1027" spans="2:42">
      <c r="B1027" s="57"/>
      <c r="D1027" s="11"/>
      <c r="E1027" s="56"/>
      <c r="F1027" s="11"/>
      <c r="G1027" s="11"/>
      <c r="H1027" s="11"/>
      <c r="L1027" s="55"/>
      <c r="M1027" s="42"/>
      <c r="N1027" s="55"/>
      <c r="O1027" s="42"/>
      <c r="Q1027" s="55"/>
      <c r="R1027" s="55"/>
      <c r="S1027" s="55"/>
      <c r="T1027" s="55"/>
      <c r="U1027" s="55"/>
      <c r="V1027" s="55"/>
      <c r="W1027" s="55"/>
      <c r="X1027" s="55"/>
      <c r="Y1027" s="42"/>
      <c r="AD1027" s="55"/>
      <c r="AE1027" s="56"/>
      <c r="AM1027" t="str">
        <f t="shared" ref="AM1027:AM1090" si="30">IF(LEFT(F1303,3)="XBL","XBL","NTL")</f>
        <v>NTL</v>
      </c>
      <c r="AN1027">
        <f t="shared" ref="AN1027:AN1090" si="31">IF(AM1027="NTL",O1303*-1,O1303)</f>
        <v>0</v>
      </c>
      <c r="AO1027" s="5" t="str">
        <f t="shared" ref="AO1027:AO1090" si="32">IF(TIME(HOUR(AE1306),MINUTE(AE1306),SECOND(AE1306))&gt;$T$6,"Ca chiều","Ca sáng")</f>
        <v>Ca sáng</v>
      </c>
    </row>
    <row r="1028" spans="2:42">
      <c r="B1028" s="57"/>
      <c r="D1028" s="11"/>
      <c r="E1028" s="56"/>
      <c r="F1028" s="11"/>
      <c r="G1028" s="11"/>
      <c r="H1028" s="11"/>
      <c r="L1028" s="55"/>
      <c r="M1028" s="42"/>
      <c r="N1028" s="55"/>
      <c r="O1028" s="42"/>
      <c r="Q1028" s="55"/>
      <c r="R1028" s="55"/>
      <c r="S1028" s="55"/>
      <c r="T1028" s="55"/>
      <c r="U1028" s="55"/>
      <c r="V1028" s="55"/>
      <c r="W1028" s="55"/>
      <c r="X1028" s="55"/>
      <c r="Y1028" s="42"/>
      <c r="AD1028" s="55"/>
      <c r="AE1028" s="56"/>
      <c r="AM1028" t="str">
        <f t="shared" si="30"/>
        <v>NTL</v>
      </c>
      <c r="AN1028">
        <f t="shared" si="31"/>
        <v>0</v>
      </c>
      <c r="AO1028" s="5" t="str">
        <f t="shared" si="32"/>
        <v>Ca sáng</v>
      </c>
    </row>
    <row r="1029" spans="2:42">
      <c r="B1029" s="57"/>
      <c r="D1029" s="11"/>
      <c r="E1029" s="56"/>
      <c r="F1029" s="11"/>
      <c r="G1029" s="11"/>
      <c r="H1029" s="11"/>
      <c r="L1029" s="55"/>
      <c r="M1029" s="42"/>
      <c r="N1029" s="55"/>
      <c r="O1029" s="42"/>
      <c r="Q1029" s="55"/>
      <c r="R1029" s="55"/>
      <c r="S1029" s="55"/>
      <c r="T1029" s="55"/>
      <c r="U1029" s="55"/>
      <c r="V1029" s="55"/>
      <c r="W1029" s="55"/>
      <c r="X1029" s="55"/>
      <c r="Y1029" s="42"/>
      <c r="AD1029" s="55"/>
      <c r="AE1029" s="56"/>
      <c r="AM1029" t="str">
        <f t="shared" si="30"/>
        <v>NTL</v>
      </c>
      <c r="AN1029">
        <f t="shared" si="31"/>
        <v>0</v>
      </c>
      <c r="AO1029" s="5" t="str">
        <f t="shared" si="32"/>
        <v>Ca sáng</v>
      </c>
    </row>
    <row r="1030" spans="2:42">
      <c r="B1030" s="57"/>
      <c r="D1030" s="11"/>
      <c r="E1030" s="56"/>
      <c r="F1030" s="11"/>
      <c r="G1030" s="11"/>
      <c r="H1030" s="11"/>
      <c r="L1030" s="55"/>
      <c r="M1030" s="42"/>
      <c r="N1030" s="55"/>
      <c r="O1030" s="42"/>
      <c r="Q1030" s="55"/>
      <c r="R1030" s="55"/>
      <c r="S1030" s="55"/>
      <c r="T1030" s="55"/>
      <c r="U1030" s="55"/>
      <c r="V1030" s="55"/>
      <c r="W1030" s="55"/>
      <c r="X1030" s="55"/>
      <c r="Y1030" s="42"/>
      <c r="AD1030" s="55"/>
      <c r="AE1030" s="56"/>
      <c r="AM1030" t="str">
        <f t="shared" si="30"/>
        <v>NTL</v>
      </c>
      <c r="AN1030">
        <f t="shared" si="31"/>
        <v>0</v>
      </c>
      <c r="AO1030" s="5" t="str">
        <f t="shared" si="32"/>
        <v>Ca sáng</v>
      </c>
    </row>
    <row r="1031" spans="2:42">
      <c r="B1031" s="57"/>
      <c r="C1031" s="11"/>
      <c r="D1031" s="11"/>
      <c r="E1031" s="56"/>
      <c r="F1031" s="11"/>
      <c r="G1031" s="11"/>
      <c r="H1031" s="11"/>
      <c r="L1031" s="55"/>
      <c r="M1031" s="42"/>
      <c r="N1031" s="55"/>
      <c r="O1031" s="42"/>
      <c r="Q1031" s="55"/>
      <c r="R1031" s="55"/>
      <c r="S1031" s="55"/>
      <c r="T1031" s="55"/>
      <c r="U1031" s="55"/>
      <c r="V1031" s="55"/>
      <c r="W1031" s="55"/>
      <c r="X1031" s="55"/>
      <c r="AD1031" s="55"/>
      <c r="AE1031" s="56"/>
      <c r="AH1031" s="11"/>
      <c r="AM1031" t="str">
        <f t="shared" si="30"/>
        <v>NTL</v>
      </c>
      <c r="AN1031">
        <f t="shared" si="31"/>
        <v>0</v>
      </c>
      <c r="AO1031" s="5" t="str">
        <f t="shared" si="32"/>
        <v>Ca sáng</v>
      </c>
    </row>
    <row r="1032" spans="2:42">
      <c r="B1032" s="57"/>
      <c r="D1032" s="11"/>
      <c r="E1032" s="56"/>
      <c r="F1032" s="11"/>
      <c r="G1032" s="11"/>
      <c r="H1032" s="11"/>
      <c r="L1032" s="55"/>
      <c r="M1032" s="42"/>
      <c r="N1032" s="55"/>
      <c r="O1032" s="42"/>
      <c r="Q1032" s="55"/>
      <c r="R1032" s="55"/>
      <c r="S1032" s="55"/>
      <c r="T1032" s="55"/>
      <c r="U1032" s="55"/>
      <c r="V1032" s="55"/>
      <c r="W1032" s="55"/>
      <c r="X1032" s="55"/>
      <c r="Y1032" s="42"/>
      <c r="AD1032" s="55"/>
      <c r="AE1032" s="56"/>
      <c r="AL1032" s="11"/>
      <c r="AM1032" t="str">
        <f t="shared" si="30"/>
        <v>NTL</v>
      </c>
      <c r="AN1032">
        <f t="shared" si="31"/>
        <v>0</v>
      </c>
      <c r="AO1032" s="5" t="str">
        <f t="shared" si="32"/>
        <v>Ca sáng</v>
      </c>
    </row>
    <row r="1033" spans="2:42">
      <c r="B1033" s="57"/>
      <c r="D1033" s="11"/>
      <c r="E1033" s="56"/>
      <c r="F1033" s="11"/>
      <c r="G1033" s="11"/>
      <c r="H1033" s="11"/>
      <c r="L1033" s="55"/>
      <c r="M1033" s="42"/>
      <c r="N1033" s="55"/>
      <c r="O1033" s="42"/>
      <c r="Q1033" s="55"/>
      <c r="R1033" s="55"/>
      <c r="S1033" s="55"/>
      <c r="T1033" s="55"/>
      <c r="U1033" s="55"/>
      <c r="V1033" s="55"/>
      <c r="W1033" s="55"/>
      <c r="X1033" s="55"/>
      <c r="Y1033" s="42"/>
      <c r="AD1033" s="55"/>
      <c r="AE1033" s="56"/>
      <c r="AH1033" s="11"/>
      <c r="AM1033" t="str">
        <f t="shared" si="30"/>
        <v>NTL</v>
      </c>
      <c r="AN1033">
        <f t="shared" si="31"/>
        <v>0</v>
      </c>
      <c r="AO1033" s="5" t="str">
        <f t="shared" si="32"/>
        <v>Ca sáng</v>
      </c>
      <c r="AP1033" s="42"/>
    </row>
    <row r="1034" spans="2:42">
      <c r="B1034" s="57"/>
      <c r="D1034" s="11"/>
      <c r="E1034" s="56"/>
      <c r="F1034" s="11"/>
      <c r="G1034" s="11"/>
      <c r="H1034" s="11"/>
      <c r="L1034" s="55"/>
      <c r="M1034" s="42"/>
      <c r="N1034" s="55"/>
      <c r="O1034" s="42"/>
      <c r="Q1034" s="55"/>
      <c r="R1034" s="55"/>
      <c r="S1034" s="55"/>
      <c r="T1034" s="55"/>
      <c r="U1034" s="55"/>
      <c r="V1034" s="55"/>
      <c r="W1034" s="55"/>
      <c r="X1034" s="55"/>
      <c r="Y1034" s="42"/>
      <c r="AD1034" s="55"/>
      <c r="AE1034" s="56"/>
      <c r="AM1034" t="str">
        <f t="shared" si="30"/>
        <v>NTL</v>
      </c>
      <c r="AN1034">
        <f t="shared" si="31"/>
        <v>0</v>
      </c>
      <c r="AO1034" s="5" t="str">
        <f t="shared" si="32"/>
        <v>Ca sáng</v>
      </c>
    </row>
    <row r="1035" spans="2:42">
      <c r="B1035" s="57"/>
      <c r="D1035" s="11"/>
      <c r="E1035" s="56"/>
      <c r="F1035" s="11"/>
      <c r="G1035" s="11"/>
      <c r="H1035" s="11"/>
      <c r="L1035" s="55"/>
      <c r="M1035" s="42"/>
      <c r="N1035" s="55"/>
      <c r="O1035" s="42"/>
      <c r="Q1035" s="55"/>
      <c r="R1035" s="55"/>
      <c r="S1035" s="55"/>
      <c r="T1035" s="55"/>
      <c r="U1035" s="55"/>
      <c r="V1035" s="55"/>
      <c r="W1035" s="55"/>
      <c r="X1035" s="55"/>
      <c r="AD1035" s="55"/>
      <c r="AE1035" s="56"/>
      <c r="AH1035" s="11"/>
      <c r="AM1035" t="str">
        <f t="shared" si="30"/>
        <v>NTL</v>
      </c>
      <c r="AN1035">
        <f t="shared" si="31"/>
        <v>0</v>
      </c>
      <c r="AO1035" s="5" t="str">
        <f t="shared" si="32"/>
        <v>Ca sáng</v>
      </c>
    </row>
    <row r="1036" spans="2:42">
      <c r="B1036" s="57"/>
      <c r="D1036" s="11"/>
      <c r="E1036" s="56"/>
      <c r="F1036" s="11"/>
      <c r="G1036" s="11"/>
      <c r="H1036" s="11"/>
      <c r="L1036" s="55"/>
      <c r="M1036" s="42"/>
      <c r="N1036" s="55"/>
      <c r="O1036" s="42"/>
      <c r="Q1036" s="55"/>
      <c r="R1036" s="55"/>
      <c r="S1036" s="55"/>
      <c r="T1036" s="55"/>
      <c r="U1036" s="55"/>
      <c r="V1036" s="55"/>
      <c r="W1036" s="55"/>
      <c r="X1036" s="55"/>
      <c r="Y1036" s="42"/>
      <c r="AD1036" s="55"/>
      <c r="AE1036" s="56"/>
      <c r="AM1036" t="str">
        <f t="shared" si="30"/>
        <v>NTL</v>
      </c>
      <c r="AN1036">
        <f t="shared" si="31"/>
        <v>0</v>
      </c>
      <c r="AO1036" s="5" t="str">
        <f t="shared" si="32"/>
        <v>Ca sáng</v>
      </c>
    </row>
    <row r="1037" spans="2:42">
      <c r="B1037" s="57"/>
      <c r="D1037" s="11"/>
      <c r="E1037" s="56"/>
      <c r="F1037" s="11"/>
      <c r="G1037" s="11"/>
      <c r="H1037" s="11"/>
      <c r="L1037" s="55"/>
      <c r="M1037" s="42"/>
      <c r="N1037" s="55"/>
      <c r="O1037" s="42"/>
      <c r="Q1037" s="55"/>
      <c r="R1037" s="55"/>
      <c r="S1037" s="55"/>
      <c r="T1037" s="55"/>
      <c r="U1037" s="55"/>
      <c r="V1037" s="55"/>
      <c r="W1037" s="55"/>
      <c r="X1037" s="55"/>
      <c r="AA1037" s="42"/>
      <c r="AD1037" s="55"/>
      <c r="AE1037" s="56"/>
      <c r="AM1037" t="str">
        <f t="shared" si="30"/>
        <v>NTL</v>
      </c>
      <c r="AN1037">
        <f t="shared" si="31"/>
        <v>0</v>
      </c>
      <c r="AO1037" s="5" t="str">
        <f t="shared" si="32"/>
        <v>Ca sáng</v>
      </c>
    </row>
    <row r="1038" spans="2:42">
      <c r="B1038" s="57"/>
      <c r="D1038" s="11"/>
      <c r="E1038" s="56"/>
      <c r="F1038" s="11"/>
      <c r="G1038" s="11"/>
      <c r="H1038" s="11"/>
      <c r="L1038" s="55"/>
      <c r="M1038" s="42"/>
      <c r="N1038" s="55"/>
      <c r="O1038" s="42"/>
      <c r="Q1038" s="55"/>
      <c r="R1038" s="55"/>
      <c r="S1038" s="55"/>
      <c r="T1038" s="55"/>
      <c r="U1038" s="55"/>
      <c r="V1038" s="55"/>
      <c r="W1038" s="55"/>
      <c r="X1038" s="55"/>
      <c r="Y1038" s="42"/>
      <c r="AD1038" s="55"/>
      <c r="AE1038" s="56"/>
      <c r="AL1038" s="11"/>
      <c r="AM1038" t="str">
        <f t="shared" si="30"/>
        <v>NTL</v>
      </c>
      <c r="AN1038">
        <f t="shared" si="31"/>
        <v>0</v>
      </c>
      <c r="AO1038" s="5" t="str">
        <f t="shared" si="32"/>
        <v>Ca sáng</v>
      </c>
    </row>
    <row r="1039" spans="2:42">
      <c r="B1039" s="57"/>
      <c r="D1039" s="11"/>
      <c r="E1039" s="56"/>
      <c r="F1039" s="11"/>
      <c r="G1039" s="11"/>
      <c r="H1039" s="11"/>
      <c r="L1039" s="55"/>
      <c r="M1039" s="42"/>
      <c r="N1039" s="55"/>
      <c r="O1039" s="42"/>
      <c r="Q1039" s="55"/>
      <c r="R1039" s="55"/>
      <c r="S1039" s="55"/>
      <c r="T1039" s="55"/>
      <c r="U1039" s="55"/>
      <c r="V1039" s="55"/>
      <c r="W1039" s="55"/>
      <c r="X1039" s="55"/>
      <c r="Y1039" s="42"/>
      <c r="AD1039" s="55"/>
      <c r="AE1039" s="56"/>
      <c r="AL1039" s="11"/>
      <c r="AM1039" t="str">
        <f t="shared" si="30"/>
        <v>NTL</v>
      </c>
      <c r="AN1039">
        <f t="shared" si="31"/>
        <v>0</v>
      </c>
      <c r="AO1039" s="5" t="str">
        <f t="shared" si="32"/>
        <v>Ca sáng</v>
      </c>
    </row>
    <row r="1040" spans="2:42">
      <c r="B1040" s="57"/>
      <c r="D1040" s="11"/>
      <c r="E1040" s="56"/>
      <c r="F1040" s="11"/>
      <c r="G1040" s="11"/>
      <c r="H1040" s="11"/>
      <c r="L1040" s="55"/>
      <c r="M1040" s="42"/>
      <c r="N1040" s="55"/>
      <c r="O1040" s="42"/>
      <c r="Q1040" s="55"/>
      <c r="R1040" s="55"/>
      <c r="S1040" s="55"/>
      <c r="T1040" s="55"/>
      <c r="U1040" s="55"/>
      <c r="V1040" s="55"/>
      <c r="W1040" s="55"/>
      <c r="X1040" s="55"/>
      <c r="Y1040" s="42"/>
      <c r="AD1040" s="55"/>
      <c r="AE1040" s="56"/>
      <c r="AL1040" s="11"/>
      <c r="AM1040" t="str">
        <f t="shared" si="30"/>
        <v>NTL</v>
      </c>
      <c r="AN1040">
        <f t="shared" si="31"/>
        <v>0</v>
      </c>
      <c r="AO1040" s="5" t="str">
        <f t="shared" si="32"/>
        <v>Ca sáng</v>
      </c>
    </row>
    <row r="1041" spans="2:41">
      <c r="B1041" s="57"/>
      <c r="D1041" s="11"/>
      <c r="E1041" s="56"/>
      <c r="F1041" s="11"/>
      <c r="G1041" s="11"/>
      <c r="H1041" s="11"/>
      <c r="L1041" s="55"/>
      <c r="M1041" s="42"/>
      <c r="N1041" s="55"/>
      <c r="O1041" s="42"/>
      <c r="Q1041" s="55"/>
      <c r="R1041" s="55"/>
      <c r="S1041" s="55"/>
      <c r="T1041" s="55"/>
      <c r="U1041" s="55"/>
      <c r="V1041" s="55"/>
      <c r="W1041" s="55"/>
      <c r="X1041" s="55"/>
      <c r="Y1041" s="42"/>
      <c r="AD1041" s="55"/>
      <c r="AE1041" s="56"/>
      <c r="AL1041" s="11"/>
      <c r="AM1041" t="str">
        <f t="shared" si="30"/>
        <v>NTL</v>
      </c>
      <c r="AN1041">
        <f t="shared" si="31"/>
        <v>0</v>
      </c>
      <c r="AO1041" s="5" t="str">
        <f t="shared" si="32"/>
        <v>Ca sáng</v>
      </c>
    </row>
    <row r="1042" spans="2:41">
      <c r="B1042" s="57"/>
      <c r="D1042" s="11"/>
      <c r="E1042" s="56"/>
      <c r="F1042" s="11"/>
      <c r="G1042" s="11"/>
      <c r="H1042" s="11"/>
      <c r="L1042" s="55"/>
      <c r="M1042" s="42"/>
      <c r="N1042" s="55"/>
      <c r="O1042" s="42"/>
      <c r="Q1042" s="55"/>
      <c r="R1042" s="55"/>
      <c r="S1042" s="55"/>
      <c r="T1042" s="55"/>
      <c r="U1042" s="55"/>
      <c r="V1042" s="55"/>
      <c r="W1042" s="55"/>
      <c r="X1042" s="55"/>
      <c r="Y1042" s="42"/>
      <c r="AD1042" s="55"/>
      <c r="AE1042" s="56"/>
      <c r="AL1042" s="11"/>
      <c r="AM1042" t="str">
        <f t="shared" si="30"/>
        <v>NTL</v>
      </c>
      <c r="AN1042">
        <f t="shared" si="31"/>
        <v>0</v>
      </c>
      <c r="AO1042" s="5" t="str">
        <f t="shared" si="32"/>
        <v>Ca sáng</v>
      </c>
    </row>
    <row r="1043" spans="2:41">
      <c r="B1043" s="57"/>
      <c r="D1043" s="11"/>
      <c r="E1043" s="56"/>
      <c r="F1043" s="11"/>
      <c r="G1043" s="11"/>
      <c r="H1043" s="11"/>
      <c r="L1043" s="55"/>
      <c r="M1043" s="42"/>
      <c r="N1043" s="55"/>
      <c r="O1043" s="42"/>
      <c r="Q1043" s="55"/>
      <c r="R1043" s="55"/>
      <c r="S1043" s="55"/>
      <c r="T1043" s="55"/>
      <c r="U1043" s="55"/>
      <c r="V1043" s="55"/>
      <c r="W1043" s="55"/>
      <c r="X1043" s="55"/>
      <c r="Y1043" s="42"/>
      <c r="AD1043" s="55"/>
      <c r="AE1043" s="56"/>
      <c r="AH1043" s="11"/>
      <c r="AL1043" s="11"/>
      <c r="AM1043" t="str">
        <f t="shared" si="30"/>
        <v>NTL</v>
      </c>
      <c r="AN1043">
        <f t="shared" si="31"/>
        <v>0</v>
      </c>
      <c r="AO1043" s="5" t="str">
        <f t="shared" si="32"/>
        <v>Ca sáng</v>
      </c>
    </row>
    <row r="1044" spans="2:41">
      <c r="B1044" s="57"/>
      <c r="D1044" s="11"/>
      <c r="E1044" s="56"/>
      <c r="F1044" s="11"/>
      <c r="G1044" s="11"/>
      <c r="H1044" s="11"/>
      <c r="L1044" s="55"/>
      <c r="M1044" s="42"/>
      <c r="N1044" s="55"/>
      <c r="O1044" s="42"/>
      <c r="Q1044" s="55"/>
      <c r="R1044" s="55"/>
      <c r="S1044" s="55"/>
      <c r="T1044" s="55"/>
      <c r="U1044" s="55"/>
      <c r="V1044" s="55"/>
      <c r="W1044" s="55"/>
      <c r="X1044" s="55"/>
      <c r="Y1044" s="42"/>
      <c r="AA1044" s="42"/>
      <c r="AD1044" s="55"/>
      <c r="AE1044" s="56"/>
      <c r="AL1044" s="11"/>
      <c r="AM1044" t="str">
        <f t="shared" si="30"/>
        <v>NTL</v>
      </c>
      <c r="AN1044">
        <f t="shared" si="31"/>
        <v>0</v>
      </c>
      <c r="AO1044" s="5" t="str">
        <f t="shared" si="32"/>
        <v>Ca sáng</v>
      </c>
    </row>
    <row r="1045" spans="2:41">
      <c r="B1045" s="57"/>
      <c r="D1045" s="11"/>
      <c r="E1045" s="56"/>
      <c r="F1045" s="11"/>
      <c r="G1045" s="11"/>
      <c r="H1045" s="11"/>
      <c r="L1045" s="55"/>
      <c r="M1045" s="42"/>
      <c r="N1045" s="55"/>
      <c r="O1045" s="42"/>
      <c r="Q1045" s="55"/>
      <c r="R1045" s="55"/>
      <c r="S1045" s="55"/>
      <c r="T1045" s="55"/>
      <c r="U1045" s="55"/>
      <c r="V1045" s="55"/>
      <c r="W1045" s="55"/>
      <c r="X1045" s="55"/>
      <c r="Y1045" s="42"/>
      <c r="AD1045" s="55"/>
      <c r="AE1045" s="56"/>
      <c r="AL1045" s="11"/>
      <c r="AM1045" t="str">
        <f t="shared" si="30"/>
        <v>NTL</v>
      </c>
      <c r="AN1045">
        <f t="shared" si="31"/>
        <v>0</v>
      </c>
      <c r="AO1045" s="5" t="str">
        <f t="shared" si="32"/>
        <v>Ca sáng</v>
      </c>
    </row>
    <row r="1046" spans="2:41">
      <c r="B1046" s="57"/>
      <c r="D1046" s="11"/>
      <c r="E1046" s="56"/>
      <c r="F1046" s="11"/>
      <c r="G1046" s="11"/>
      <c r="H1046" s="11"/>
      <c r="L1046" s="55"/>
      <c r="M1046" s="42"/>
      <c r="N1046" s="55"/>
      <c r="O1046" s="42"/>
      <c r="Q1046" s="55"/>
      <c r="R1046" s="55"/>
      <c r="S1046" s="55"/>
      <c r="T1046" s="55"/>
      <c r="U1046" s="55"/>
      <c r="V1046" s="55"/>
      <c r="W1046" s="55"/>
      <c r="X1046" s="55"/>
      <c r="AD1046" s="55"/>
      <c r="AE1046" s="56"/>
      <c r="AL1046" s="11"/>
      <c r="AM1046" t="str">
        <f t="shared" si="30"/>
        <v>NTL</v>
      </c>
      <c r="AN1046">
        <f t="shared" si="31"/>
        <v>0</v>
      </c>
      <c r="AO1046" s="5" t="str">
        <f t="shared" si="32"/>
        <v>Ca sáng</v>
      </c>
    </row>
    <row r="1047" spans="2:41">
      <c r="B1047" s="57"/>
      <c r="D1047" s="11"/>
      <c r="E1047" s="56"/>
      <c r="F1047" s="11"/>
      <c r="G1047" s="11"/>
      <c r="H1047" s="11"/>
      <c r="L1047" s="55"/>
      <c r="M1047" s="42"/>
      <c r="N1047" s="55"/>
      <c r="O1047" s="42"/>
      <c r="Q1047" s="55"/>
      <c r="R1047" s="55"/>
      <c r="S1047" s="55"/>
      <c r="T1047" s="55"/>
      <c r="U1047" s="55"/>
      <c r="V1047" s="55"/>
      <c r="W1047" s="55"/>
      <c r="X1047" s="55"/>
      <c r="AA1047" s="42"/>
      <c r="AD1047" s="55"/>
      <c r="AE1047" s="56"/>
      <c r="AL1047" s="11"/>
      <c r="AM1047" t="str">
        <f t="shared" si="30"/>
        <v>NTL</v>
      </c>
      <c r="AN1047">
        <f t="shared" si="31"/>
        <v>0</v>
      </c>
      <c r="AO1047" s="5" t="str">
        <f t="shared" si="32"/>
        <v>Ca sáng</v>
      </c>
    </row>
    <row r="1048" spans="2:41">
      <c r="B1048" s="57"/>
      <c r="D1048" s="11"/>
      <c r="E1048" s="56"/>
      <c r="F1048" s="11"/>
      <c r="G1048" s="11"/>
      <c r="H1048" s="11"/>
      <c r="L1048" s="55"/>
      <c r="M1048" s="42"/>
      <c r="N1048" s="55"/>
      <c r="O1048" s="42"/>
      <c r="Q1048" s="55"/>
      <c r="R1048" s="55"/>
      <c r="S1048" s="55"/>
      <c r="T1048" s="55"/>
      <c r="U1048" s="55"/>
      <c r="V1048" s="55"/>
      <c r="W1048" s="55"/>
      <c r="X1048" s="55"/>
      <c r="Y1048" s="42"/>
      <c r="AD1048" s="55"/>
      <c r="AE1048" s="56"/>
      <c r="AL1048" s="11"/>
      <c r="AM1048" t="str">
        <f t="shared" si="30"/>
        <v>NTL</v>
      </c>
      <c r="AN1048">
        <f t="shared" si="31"/>
        <v>0</v>
      </c>
      <c r="AO1048" s="5" t="str">
        <f t="shared" si="32"/>
        <v>Ca sáng</v>
      </c>
    </row>
    <row r="1049" spans="2:41">
      <c r="B1049" s="57"/>
      <c r="D1049" s="11"/>
      <c r="E1049" s="56"/>
      <c r="F1049" s="11"/>
      <c r="G1049" s="11"/>
      <c r="H1049" s="11"/>
      <c r="I1049" s="11"/>
      <c r="L1049" s="55"/>
      <c r="M1049" s="42"/>
      <c r="N1049" s="55"/>
      <c r="O1049" s="42"/>
      <c r="Q1049" s="55"/>
      <c r="R1049" s="55"/>
      <c r="S1049" s="55"/>
      <c r="T1049" s="55"/>
      <c r="U1049" s="55"/>
      <c r="V1049" s="55"/>
      <c r="W1049" s="55"/>
      <c r="X1049" s="55"/>
      <c r="Y1049" s="42"/>
      <c r="AD1049" s="55"/>
      <c r="AE1049" s="56"/>
      <c r="AM1049" t="str">
        <f t="shared" si="30"/>
        <v>NTL</v>
      </c>
      <c r="AN1049">
        <f t="shared" si="31"/>
        <v>0</v>
      </c>
      <c r="AO1049" s="5" t="str">
        <f t="shared" si="32"/>
        <v>Ca sáng</v>
      </c>
    </row>
    <row r="1050" spans="2:41">
      <c r="B1050" s="57"/>
      <c r="D1050" s="11"/>
      <c r="E1050" s="56"/>
      <c r="F1050" s="11"/>
      <c r="G1050" s="11"/>
      <c r="H1050" s="11"/>
      <c r="I1050" s="11"/>
      <c r="L1050" s="55"/>
      <c r="M1050" s="42"/>
      <c r="N1050" s="55"/>
      <c r="O1050" s="42"/>
      <c r="Q1050" s="55"/>
      <c r="R1050" s="55"/>
      <c r="S1050" s="55"/>
      <c r="T1050" s="55"/>
      <c r="U1050" s="55"/>
      <c r="V1050" s="55"/>
      <c r="W1050" s="55"/>
      <c r="X1050" s="55"/>
      <c r="AA1050" s="42"/>
      <c r="AD1050" s="55"/>
      <c r="AE1050" s="56"/>
      <c r="AH1050" s="11"/>
      <c r="AL1050" s="11"/>
      <c r="AM1050" t="str">
        <f t="shared" si="30"/>
        <v>NTL</v>
      </c>
      <c r="AN1050">
        <f t="shared" si="31"/>
        <v>0</v>
      </c>
      <c r="AO1050" s="5" t="str">
        <f t="shared" si="32"/>
        <v>Ca sáng</v>
      </c>
    </row>
    <row r="1051" spans="2:41">
      <c r="B1051" s="57"/>
      <c r="D1051" s="11"/>
      <c r="E1051" s="56"/>
      <c r="F1051" s="11"/>
      <c r="G1051" s="11"/>
      <c r="H1051" s="11"/>
      <c r="L1051" s="55"/>
      <c r="M1051" s="42"/>
      <c r="N1051" s="55"/>
      <c r="O1051" s="42"/>
      <c r="Q1051" s="55"/>
      <c r="R1051" s="55"/>
      <c r="S1051" s="55"/>
      <c r="T1051" s="55"/>
      <c r="U1051" s="55"/>
      <c r="V1051" s="55"/>
      <c r="W1051" s="55"/>
      <c r="X1051" s="55"/>
      <c r="Y1051" s="42"/>
      <c r="AD1051" s="55"/>
      <c r="AE1051" s="56"/>
      <c r="AM1051" t="str">
        <f t="shared" si="30"/>
        <v>NTL</v>
      </c>
      <c r="AN1051">
        <f t="shared" si="31"/>
        <v>0</v>
      </c>
      <c r="AO1051" s="5" t="str">
        <f t="shared" si="32"/>
        <v>Ca sáng</v>
      </c>
    </row>
    <row r="1052" spans="2:41">
      <c r="B1052" s="57"/>
      <c r="D1052" s="11"/>
      <c r="E1052" s="56"/>
      <c r="F1052" s="11"/>
      <c r="G1052" s="11"/>
      <c r="H1052" s="11"/>
      <c r="I1052" s="11"/>
      <c r="L1052" s="55"/>
      <c r="M1052" s="42"/>
      <c r="N1052" s="55"/>
      <c r="O1052" s="42"/>
      <c r="Q1052" s="55"/>
      <c r="R1052" s="55"/>
      <c r="S1052" s="55"/>
      <c r="T1052" s="55"/>
      <c r="U1052" s="55"/>
      <c r="V1052" s="55"/>
      <c r="W1052" s="55"/>
      <c r="X1052" s="55"/>
      <c r="Y1052" s="42"/>
      <c r="AD1052" s="55"/>
      <c r="AE1052" s="56"/>
      <c r="AL1052" s="11"/>
      <c r="AM1052" t="str">
        <f t="shared" si="30"/>
        <v>NTL</v>
      </c>
      <c r="AN1052">
        <f t="shared" si="31"/>
        <v>0</v>
      </c>
      <c r="AO1052" s="5" t="str">
        <f t="shared" si="32"/>
        <v>Ca sáng</v>
      </c>
    </row>
    <row r="1053" spans="2:41">
      <c r="B1053" s="57"/>
      <c r="D1053" s="11"/>
      <c r="E1053" s="56"/>
      <c r="F1053" s="11"/>
      <c r="G1053" s="11"/>
      <c r="H1053" s="11"/>
      <c r="L1053" s="55"/>
      <c r="M1053" s="42"/>
      <c r="N1053" s="55"/>
      <c r="O1053" s="42"/>
      <c r="Q1053" s="55"/>
      <c r="R1053" s="55"/>
      <c r="S1053" s="55"/>
      <c r="T1053" s="55"/>
      <c r="U1053" s="55"/>
      <c r="V1053" s="55"/>
      <c r="W1053" s="55"/>
      <c r="X1053" s="55"/>
      <c r="AA1053" s="42"/>
      <c r="AD1053" s="55"/>
      <c r="AE1053" s="56"/>
      <c r="AL1053" s="11"/>
      <c r="AM1053" t="str">
        <f t="shared" si="30"/>
        <v>NTL</v>
      </c>
      <c r="AN1053">
        <f t="shared" si="31"/>
        <v>0</v>
      </c>
      <c r="AO1053" s="5" t="str">
        <f t="shared" si="32"/>
        <v>Ca sáng</v>
      </c>
    </row>
    <row r="1054" spans="2:41">
      <c r="B1054" s="57"/>
      <c r="D1054" s="11"/>
      <c r="E1054" s="56"/>
      <c r="F1054" s="11"/>
      <c r="G1054" s="11"/>
      <c r="H1054" s="11"/>
      <c r="L1054" s="55"/>
      <c r="M1054" s="42"/>
      <c r="N1054" s="55"/>
      <c r="O1054" s="42"/>
      <c r="Q1054" s="55"/>
      <c r="R1054" s="55"/>
      <c r="S1054" s="55"/>
      <c r="T1054" s="55"/>
      <c r="U1054" s="55"/>
      <c r="V1054" s="55"/>
      <c r="W1054" s="55"/>
      <c r="X1054" s="55"/>
      <c r="Y1054" s="42"/>
      <c r="AD1054" s="55"/>
      <c r="AE1054" s="56"/>
      <c r="AM1054" t="str">
        <f t="shared" si="30"/>
        <v>NTL</v>
      </c>
      <c r="AN1054">
        <f t="shared" si="31"/>
        <v>0</v>
      </c>
      <c r="AO1054" s="5" t="str">
        <f t="shared" si="32"/>
        <v>Ca sáng</v>
      </c>
    </row>
    <row r="1055" spans="2:41">
      <c r="B1055" s="57"/>
      <c r="D1055" s="11"/>
      <c r="E1055" s="56"/>
      <c r="F1055" s="11"/>
      <c r="G1055" s="11"/>
      <c r="H1055" s="11"/>
      <c r="L1055" s="55"/>
      <c r="M1055" s="42"/>
      <c r="N1055" s="55"/>
      <c r="O1055" s="42"/>
      <c r="Q1055" s="55"/>
      <c r="R1055" s="55"/>
      <c r="S1055" s="55"/>
      <c r="T1055" s="55"/>
      <c r="U1055" s="55"/>
      <c r="V1055" s="55"/>
      <c r="W1055" s="55"/>
      <c r="X1055" s="55"/>
      <c r="Y1055" s="42"/>
      <c r="AD1055" s="55"/>
      <c r="AE1055" s="56"/>
      <c r="AL1055" s="11"/>
      <c r="AM1055" t="str">
        <f t="shared" si="30"/>
        <v>NTL</v>
      </c>
      <c r="AN1055">
        <f t="shared" si="31"/>
        <v>0</v>
      </c>
      <c r="AO1055" s="5" t="str">
        <f t="shared" si="32"/>
        <v>Ca sáng</v>
      </c>
    </row>
    <row r="1056" spans="2:41">
      <c r="B1056" s="57"/>
      <c r="D1056" s="11"/>
      <c r="E1056" s="56"/>
      <c r="F1056" s="11"/>
      <c r="G1056" s="11"/>
      <c r="H1056" s="11"/>
      <c r="L1056" s="55"/>
      <c r="M1056" s="42"/>
      <c r="N1056" s="55"/>
      <c r="O1056" s="42"/>
      <c r="Q1056" s="55"/>
      <c r="R1056" s="55"/>
      <c r="S1056" s="55"/>
      <c r="T1056" s="55"/>
      <c r="U1056" s="55"/>
      <c r="V1056" s="55"/>
      <c r="W1056" s="55"/>
      <c r="X1056" s="55"/>
      <c r="Y1056" s="42"/>
      <c r="AD1056" s="55"/>
      <c r="AE1056" s="56"/>
      <c r="AL1056" s="11"/>
      <c r="AM1056" t="str">
        <f t="shared" si="30"/>
        <v>NTL</v>
      </c>
      <c r="AN1056">
        <f t="shared" si="31"/>
        <v>0</v>
      </c>
      <c r="AO1056" s="5" t="str">
        <f t="shared" si="32"/>
        <v>Ca sáng</v>
      </c>
    </row>
    <row r="1057" spans="2:41">
      <c r="B1057" s="57"/>
      <c r="D1057" s="11"/>
      <c r="E1057" s="56"/>
      <c r="F1057" s="11"/>
      <c r="G1057" s="11"/>
      <c r="H1057" s="11"/>
      <c r="L1057" s="55"/>
      <c r="M1057" s="42"/>
      <c r="N1057" s="55"/>
      <c r="O1057" s="42"/>
      <c r="Q1057" s="55"/>
      <c r="R1057" s="55"/>
      <c r="S1057" s="55"/>
      <c r="T1057" s="55"/>
      <c r="U1057" s="55"/>
      <c r="V1057" s="55"/>
      <c r="W1057" s="55"/>
      <c r="X1057" s="55"/>
      <c r="AA1057" s="42"/>
      <c r="AD1057" s="55"/>
      <c r="AE1057" s="56"/>
      <c r="AL1057" s="11"/>
      <c r="AM1057" t="str">
        <f t="shared" si="30"/>
        <v>NTL</v>
      </c>
      <c r="AN1057">
        <f t="shared" si="31"/>
        <v>0</v>
      </c>
      <c r="AO1057" s="5" t="str">
        <f t="shared" si="32"/>
        <v>Ca sáng</v>
      </c>
    </row>
    <row r="1058" spans="2:41">
      <c r="B1058" s="57"/>
      <c r="D1058" s="11"/>
      <c r="E1058" s="56"/>
      <c r="F1058" s="11"/>
      <c r="G1058" s="11"/>
      <c r="H1058" s="11"/>
      <c r="L1058" s="55"/>
      <c r="M1058" s="42"/>
      <c r="N1058" s="55"/>
      <c r="O1058" s="42"/>
      <c r="Q1058" s="55"/>
      <c r="R1058" s="55"/>
      <c r="S1058" s="55"/>
      <c r="T1058" s="55"/>
      <c r="U1058" s="55"/>
      <c r="V1058" s="55"/>
      <c r="W1058" s="55"/>
      <c r="X1058" s="55"/>
      <c r="Y1058" s="42"/>
      <c r="AD1058" s="55"/>
      <c r="AE1058" s="56"/>
      <c r="AL1058" s="11"/>
      <c r="AM1058" t="str">
        <f t="shared" si="30"/>
        <v>NTL</v>
      </c>
      <c r="AN1058">
        <f t="shared" si="31"/>
        <v>0</v>
      </c>
      <c r="AO1058" s="5" t="str">
        <f t="shared" si="32"/>
        <v>Ca sáng</v>
      </c>
    </row>
    <row r="1059" spans="2:41">
      <c r="B1059" s="57"/>
      <c r="D1059" s="11"/>
      <c r="E1059" s="56"/>
      <c r="F1059" s="11"/>
      <c r="G1059" s="11"/>
      <c r="H1059" s="11"/>
      <c r="L1059" s="55"/>
      <c r="M1059" s="42"/>
      <c r="N1059" s="55"/>
      <c r="O1059" s="42"/>
      <c r="Q1059" s="55"/>
      <c r="R1059" s="55"/>
      <c r="S1059" s="55"/>
      <c r="T1059" s="55"/>
      <c r="U1059" s="55"/>
      <c r="V1059" s="55"/>
      <c r="W1059" s="55"/>
      <c r="X1059" s="55"/>
      <c r="Y1059" s="42"/>
      <c r="AD1059" s="55"/>
      <c r="AE1059" s="56"/>
      <c r="AL1059" s="11"/>
      <c r="AM1059" t="str">
        <f t="shared" si="30"/>
        <v>NTL</v>
      </c>
      <c r="AN1059">
        <f t="shared" si="31"/>
        <v>0</v>
      </c>
      <c r="AO1059" s="5" t="str">
        <f t="shared" si="32"/>
        <v>Ca sáng</v>
      </c>
    </row>
    <row r="1060" spans="2:41">
      <c r="B1060" s="57"/>
      <c r="D1060" s="11"/>
      <c r="E1060" s="56"/>
      <c r="F1060" s="11"/>
      <c r="G1060" s="11"/>
      <c r="H1060" s="11"/>
      <c r="L1060" s="55"/>
      <c r="M1060" s="42"/>
      <c r="N1060" s="55"/>
      <c r="O1060" s="42"/>
      <c r="Q1060" s="55"/>
      <c r="R1060" s="55"/>
      <c r="S1060" s="55"/>
      <c r="T1060" s="55"/>
      <c r="U1060" s="55"/>
      <c r="V1060" s="55"/>
      <c r="W1060" s="55"/>
      <c r="X1060" s="55"/>
      <c r="AA1060" s="42"/>
      <c r="AD1060" s="55"/>
      <c r="AE1060" s="56"/>
      <c r="AL1060" s="11"/>
      <c r="AM1060" t="str">
        <f t="shared" si="30"/>
        <v>NTL</v>
      </c>
      <c r="AN1060">
        <f t="shared" si="31"/>
        <v>0</v>
      </c>
      <c r="AO1060" s="5" t="str">
        <f t="shared" si="32"/>
        <v>Ca sáng</v>
      </c>
    </row>
    <row r="1061" spans="2:41">
      <c r="B1061" s="57"/>
      <c r="D1061" s="11"/>
      <c r="E1061" s="56"/>
      <c r="F1061" s="11"/>
      <c r="G1061" s="11"/>
      <c r="H1061" s="11"/>
      <c r="I1061" s="11"/>
      <c r="L1061" s="55"/>
      <c r="M1061" s="42"/>
      <c r="N1061" s="55"/>
      <c r="O1061" s="42"/>
      <c r="Q1061" s="55"/>
      <c r="R1061" s="55"/>
      <c r="S1061" s="55"/>
      <c r="T1061" s="55"/>
      <c r="U1061" s="55"/>
      <c r="V1061" s="55"/>
      <c r="W1061" s="55"/>
      <c r="X1061" s="55"/>
      <c r="Y1061" s="42"/>
      <c r="AD1061" s="55"/>
      <c r="AE1061" s="56"/>
      <c r="AL1061" s="11"/>
      <c r="AM1061" t="str">
        <f t="shared" si="30"/>
        <v>NTL</v>
      </c>
      <c r="AN1061">
        <f t="shared" si="31"/>
        <v>0</v>
      </c>
      <c r="AO1061" s="5" t="str">
        <f t="shared" si="32"/>
        <v>Ca sáng</v>
      </c>
    </row>
    <row r="1062" spans="2:41">
      <c r="B1062" s="57"/>
      <c r="D1062" s="11"/>
      <c r="E1062" s="56"/>
      <c r="F1062" s="11"/>
      <c r="G1062" s="11"/>
      <c r="H1062" s="11"/>
      <c r="L1062" s="55"/>
      <c r="M1062" s="42"/>
      <c r="N1062" s="55"/>
      <c r="O1062" s="42"/>
      <c r="Q1062" s="55"/>
      <c r="R1062" s="55"/>
      <c r="S1062" s="55"/>
      <c r="T1062" s="55"/>
      <c r="U1062" s="55"/>
      <c r="V1062" s="55"/>
      <c r="W1062" s="55"/>
      <c r="X1062" s="55"/>
      <c r="Y1062" s="42"/>
      <c r="AD1062" s="55"/>
      <c r="AE1062" s="56"/>
      <c r="AM1062" t="str">
        <f t="shared" si="30"/>
        <v>NTL</v>
      </c>
      <c r="AN1062">
        <f t="shared" si="31"/>
        <v>0</v>
      </c>
      <c r="AO1062" s="5" t="str">
        <f t="shared" si="32"/>
        <v>Ca sáng</v>
      </c>
    </row>
    <row r="1063" spans="2:41">
      <c r="B1063" s="57"/>
      <c r="D1063" s="11"/>
      <c r="E1063" s="56"/>
      <c r="F1063" s="11"/>
      <c r="G1063" s="11"/>
      <c r="H1063" s="11"/>
      <c r="L1063" s="55"/>
      <c r="M1063" s="42"/>
      <c r="N1063" s="55"/>
      <c r="O1063" s="42"/>
      <c r="Q1063" s="55"/>
      <c r="R1063" s="55"/>
      <c r="S1063" s="55"/>
      <c r="T1063" s="55"/>
      <c r="U1063" s="55"/>
      <c r="V1063" s="55"/>
      <c r="W1063" s="55"/>
      <c r="X1063" s="55"/>
      <c r="AD1063" s="55"/>
      <c r="AE1063" s="56"/>
      <c r="AH1063" s="11"/>
      <c r="AM1063" t="str">
        <f t="shared" si="30"/>
        <v>NTL</v>
      </c>
      <c r="AN1063">
        <f t="shared" si="31"/>
        <v>0</v>
      </c>
      <c r="AO1063" s="5" t="str">
        <f t="shared" si="32"/>
        <v>Ca sáng</v>
      </c>
    </row>
    <row r="1064" spans="2:41">
      <c r="B1064" s="57"/>
      <c r="D1064" s="11"/>
      <c r="E1064" s="56"/>
      <c r="F1064" s="11"/>
      <c r="G1064" s="11"/>
      <c r="H1064" s="11"/>
      <c r="L1064" s="55"/>
      <c r="M1064" s="42"/>
      <c r="N1064" s="55"/>
      <c r="O1064" s="42"/>
      <c r="Q1064" s="55"/>
      <c r="R1064" s="55"/>
      <c r="S1064" s="55"/>
      <c r="T1064" s="55"/>
      <c r="U1064" s="55"/>
      <c r="V1064" s="55"/>
      <c r="W1064" s="55"/>
      <c r="X1064" s="55"/>
      <c r="Y1064" s="42"/>
      <c r="AD1064" s="55"/>
      <c r="AE1064" s="56"/>
      <c r="AL1064" s="11"/>
      <c r="AM1064" t="str">
        <f t="shared" si="30"/>
        <v>NTL</v>
      </c>
      <c r="AN1064">
        <f t="shared" si="31"/>
        <v>0</v>
      </c>
      <c r="AO1064" s="5" t="str">
        <f t="shared" si="32"/>
        <v>Ca sáng</v>
      </c>
    </row>
    <row r="1065" spans="2:41">
      <c r="B1065" s="57"/>
      <c r="D1065" s="11"/>
      <c r="E1065" s="56"/>
      <c r="F1065" s="11"/>
      <c r="G1065" s="11"/>
      <c r="H1065" s="11"/>
      <c r="L1065" s="55"/>
      <c r="M1065" s="42"/>
      <c r="N1065" s="55"/>
      <c r="O1065" s="42"/>
      <c r="Q1065" s="55"/>
      <c r="R1065" s="55"/>
      <c r="S1065" s="55"/>
      <c r="T1065" s="55"/>
      <c r="U1065" s="55"/>
      <c r="V1065" s="55"/>
      <c r="W1065" s="55"/>
      <c r="X1065" s="55"/>
      <c r="Y1065" s="42"/>
      <c r="AD1065" s="55"/>
      <c r="AE1065" s="56"/>
      <c r="AL1065" s="11"/>
      <c r="AM1065" t="str">
        <f t="shared" si="30"/>
        <v>NTL</v>
      </c>
      <c r="AN1065">
        <f t="shared" si="31"/>
        <v>0</v>
      </c>
      <c r="AO1065" s="5" t="str">
        <f t="shared" si="32"/>
        <v>Ca sáng</v>
      </c>
    </row>
    <row r="1066" spans="2:41">
      <c r="B1066" s="57"/>
      <c r="D1066" s="11"/>
      <c r="E1066" s="56"/>
      <c r="F1066" s="11"/>
      <c r="G1066" s="11"/>
      <c r="H1066" s="11"/>
      <c r="L1066" s="55"/>
      <c r="M1066" s="42"/>
      <c r="N1066" s="55"/>
      <c r="O1066" s="42"/>
      <c r="Q1066" s="55"/>
      <c r="R1066" s="55"/>
      <c r="S1066" s="55"/>
      <c r="T1066" s="55"/>
      <c r="U1066" s="55"/>
      <c r="V1066" s="55"/>
      <c r="W1066" s="55"/>
      <c r="X1066" s="55"/>
      <c r="Y1066" s="42"/>
      <c r="AD1066" s="55"/>
      <c r="AE1066" s="56"/>
      <c r="AL1066" s="11"/>
      <c r="AM1066" t="str">
        <f t="shared" si="30"/>
        <v>NTL</v>
      </c>
      <c r="AN1066">
        <f t="shared" si="31"/>
        <v>0</v>
      </c>
      <c r="AO1066" s="5" t="str">
        <f t="shared" si="32"/>
        <v>Ca sáng</v>
      </c>
    </row>
    <row r="1067" spans="2:41">
      <c r="B1067" s="57"/>
      <c r="D1067" s="11"/>
      <c r="E1067" s="56"/>
      <c r="F1067" s="11"/>
      <c r="G1067" s="11"/>
      <c r="H1067" s="11"/>
      <c r="L1067" s="55"/>
      <c r="M1067" s="42"/>
      <c r="N1067" s="55"/>
      <c r="O1067" s="42"/>
      <c r="Q1067" s="55"/>
      <c r="R1067" s="55"/>
      <c r="S1067" s="55"/>
      <c r="T1067" s="55"/>
      <c r="U1067" s="55"/>
      <c r="V1067" s="55"/>
      <c r="W1067" s="55"/>
      <c r="X1067" s="55"/>
      <c r="Y1067" s="42"/>
      <c r="AD1067" s="55"/>
      <c r="AE1067" s="56"/>
      <c r="AM1067" t="str">
        <f t="shared" si="30"/>
        <v>NTL</v>
      </c>
      <c r="AN1067">
        <f t="shared" si="31"/>
        <v>0</v>
      </c>
      <c r="AO1067" s="5" t="str">
        <f t="shared" si="32"/>
        <v>Ca sáng</v>
      </c>
    </row>
    <row r="1068" spans="2:41">
      <c r="B1068" s="57"/>
      <c r="D1068" s="11"/>
      <c r="E1068" s="56"/>
      <c r="F1068" s="11"/>
      <c r="G1068" s="11"/>
      <c r="H1068" s="11"/>
      <c r="I1068" s="11"/>
      <c r="L1068" s="55"/>
      <c r="M1068" s="42"/>
      <c r="N1068" s="55"/>
      <c r="O1068" s="42"/>
      <c r="Q1068" s="55"/>
      <c r="R1068" s="55"/>
      <c r="S1068" s="55"/>
      <c r="T1068" s="55"/>
      <c r="U1068" s="55"/>
      <c r="V1068" s="55"/>
      <c r="W1068" s="55"/>
      <c r="X1068" s="55"/>
      <c r="Y1068" s="42"/>
      <c r="AD1068" s="55"/>
      <c r="AE1068" s="56"/>
      <c r="AM1068" t="str">
        <f t="shared" si="30"/>
        <v>NTL</v>
      </c>
      <c r="AN1068">
        <f t="shared" si="31"/>
        <v>0</v>
      </c>
      <c r="AO1068" s="5" t="str">
        <f t="shared" si="32"/>
        <v>Ca sáng</v>
      </c>
    </row>
    <row r="1069" spans="2:41">
      <c r="B1069" s="57"/>
      <c r="D1069" s="11"/>
      <c r="E1069" s="56"/>
      <c r="F1069" s="11"/>
      <c r="G1069" s="11"/>
      <c r="H1069" s="11"/>
      <c r="L1069" s="55"/>
      <c r="M1069" s="42"/>
      <c r="N1069" s="55"/>
      <c r="O1069" s="42"/>
      <c r="Q1069" s="55"/>
      <c r="R1069" s="55"/>
      <c r="S1069" s="55"/>
      <c r="T1069" s="55"/>
      <c r="U1069" s="55"/>
      <c r="V1069" s="55"/>
      <c r="W1069" s="55"/>
      <c r="X1069" s="55"/>
      <c r="Y1069" s="42"/>
      <c r="AD1069" s="55"/>
      <c r="AE1069" s="56"/>
      <c r="AL1069" s="11"/>
      <c r="AM1069" t="str">
        <f t="shared" si="30"/>
        <v>NTL</v>
      </c>
      <c r="AN1069">
        <f t="shared" si="31"/>
        <v>0</v>
      </c>
      <c r="AO1069" s="5" t="str">
        <f t="shared" si="32"/>
        <v>Ca sáng</v>
      </c>
    </row>
    <row r="1070" spans="2:41">
      <c r="B1070" s="57"/>
      <c r="D1070" s="11"/>
      <c r="E1070" s="56"/>
      <c r="F1070" s="11"/>
      <c r="G1070" s="11"/>
      <c r="H1070" s="11"/>
      <c r="L1070" s="55"/>
      <c r="M1070" s="42"/>
      <c r="N1070" s="55"/>
      <c r="O1070" s="42"/>
      <c r="Q1070" s="55"/>
      <c r="R1070" s="55"/>
      <c r="S1070" s="55"/>
      <c r="T1070" s="55"/>
      <c r="U1070" s="55"/>
      <c r="V1070" s="55"/>
      <c r="W1070" s="55"/>
      <c r="X1070" s="55"/>
      <c r="Y1070" s="42"/>
      <c r="AD1070" s="55"/>
      <c r="AE1070" s="56"/>
      <c r="AL1070" s="11"/>
      <c r="AM1070" t="str">
        <f t="shared" si="30"/>
        <v>NTL</v>
      </c>
      <c r="AN1070">
        <f t="shared" si="31"/>
        <v>0</v>
      </c>
      <c r="AO1070" s="5" t="str">
        <f t="shared" si="32"/>
        <v>Ca sáng</v>
      </c>
    </row>
    <row r="1071" spans="2:41">
      <c r="B1071" s="57"/>
      <c r="D1071" s="11"/>
      <c r="E1071" s="56"/>
      <c r="F1071" s="11"/>
      <c r="G1071" s="11"/>
      <c r="H1071" s="11"/>
      <c r="L1071" s="55"/>
      <c r="M1071" s="42"/>
      <c r="N1071" s="55"/>
      <c r="O1071" s="42"/>
      <c r="Q1071" s="55"/>
      <c r="R1071" s="55"/>
      <c r="S1071" s="55"/>
      <c r="T1071" s="55"/>
      <c r="U1071" s="55"/>
      <c r="V1071" s="55"/>
      <c r="W1071" s="55"/>
      <c r="X1071" s="55"/>
      <c r="Y1071" s="42"/>
      <c r="AD1071" s="55"/>
      <c r="AE1071" s="56"/>
      <c r="AM1071" t="str">
        <f t="shared" si="30"/>
        <v>NTL</v>
      </c>
      <c r="AN1071">
        <f t="shared" si="31"/>
        <v>0</v>
      </c>
      <c r="AO1071" s="5" t="str">
        <f t="shared" si="32"/>
        <v>Ca sáng</v>
      </c>
    </row>
    <row r="1072" spans="2:41">
      <c r="B1072" s="57"/>
      <c r="D1072" s="11"/>
      <c r="E1072" s="56"/>
      <c r="F1072" s="11"/>
      <c r="G1072" s="11"/>
      <c r="H1072" s="11"/>
      <c r="L1072" s="55"/>
      <c r="M1072" s="42"/>
      <c r="N1072" s="55"/>
      <c r="O1072" s="42"/>
      <c r="Q1072" s="55"/>
      <c r="R1072" s="55"/>
      <c r="S1072" s="55"/>
      <c r="T1072" s="55"/>
      <c r="U1072" s="55"/>
      <c r="V1072" s="55"/>
      <c r="W1072" s="55"/>
      <c r="X1072" s="55"/>
      <c r="Y1072" s="42"/>
      <c r="AD1072" s="55"/>
      <c r="AE1072" s="56"/>
      <c r="AM1072" t="str">
        <f t="shared" si="30"/>
        <v>NTL</v>
      </c>
      <c r="AN1072">
        <f t="shared" si="31"/>
        <v>0</v>
      </c>
      <c r="AO1072" s="5" t="str">
        <f t="shared" si="32"/>
        <v>Ca sáng</v>
      </c>
    </row>
    <row r="1073" spans="2:41">
      <c r="B1073" s="57"/>
      <c r="D1073" s="11"/>
      <c r="E1073" s="56"/>
      <c r="F1073" s="11"/>
      <c r="G1073" s="11"/>
      <c r="H1073" s="11"/>
      <c r="L1073" s="55"/>
      <c r="M1073" s="42"/>
      <c r="N1073" s="55"/>
      <c r="O1073" s="42"/>
      <c r="Q1073" s="55"/>
      <c r="R1073" s="55"/>
      <c r="S1073" s="55"/>
      <c r="T1073" s="55"/>
      <c r="U1073" s="55"/>
      <c r="V1073" s="55"/>
      <c r="W1073" s="55"/>
      <c r="X1073" s="55"/>
      <c r="Z1073" s="42"/>
      <c r="AD1073" s="55"/>
      <c r="AE1073" s="56"/>
      <c r="AL1073" s="11"/>
      <c r="AM1073" t="str">
        <f t="shared" si="30"/>
        <v>NTL</v>
      </c>
      <c r="AN1073">
        <f t="shared" si="31"/>
        <v>0</v>
      </c>
      <c r="AO1073" s="5" t="str">
        <f t="shared" si="32"/>
        <v>Ca sáng</v>
      </c>
    </row>
    <row r="1074" spans="2:41">
      <c r="B1074" s="57"/>
      <c r="D1074" s="11"/>
      <c r="E1074" s="56"/>
      <c r="F1074" s="11"/>
      <c r="G1074" s="11"/>
      <c r="H1074" s="11"/>
      <c r="L1074" s="55"/>
      <c r="M1074" s="42"/>
      <c r="N1074" s="55"/>
      <c r="O1074" s="42"/>
      <c r="Q1074" s="55"/>
      <c r="R1074" s="55"/>
      <c r="S1074" s="55"/>
      <c r="T1074" s="55"/>
      <c r="U1074" s="55"/>
      <c r="V1074" s="55"/>
      <c r="W1074" s="55"/>
      <c r="X1074" s="55"/>
      <c r="Y1074" s="42"/>
      <c r="AD1074" s="55"/>
      <c r="AE1074" s="56"/>
      <c r="AM1074" t="str">
        <f t="shared" si="30"/>
        <v>NTL</v>
      </c>
      <c r="AN1074">
        <f t="shared" si="31"/>
        <v>0</v>
      </c>
      <c r="AO1074" s="5" t="str">
        <f t="shared" si="32"/>
        <v>Ca sáng</v>
      </c>
    </row>
    <row r="1075" spans="2:41">
      <c r="B1075" s="57"/>
      <c r="D1075" s="11"/>
      <c r="E1075" s="56"/>
      <c r="F1075" s="11"/>
      <c r="G1075" s="11"/>
      <c r="H1075" s="11"/>
      <c r="L1075" s="55"/>
      <c r="M1075" s="42"/>
      <c r="N1075" s="55"/>
      <c r="O1075" s="42"/>
      <c r="Q1075" s="55"/>
      <c r="R1075" s="55"/>
      <c r="S1075" s="55"/>
      <c r="T1075" s="55"/>
      <c r="U1075" s="55"/>
      <c r="V1075" s="55"/>
      <c r="W1075" s="55"/>
      <c r="X1075" s="55"/>
      <c r="Y1075" s="42"/>
      <c r="AD1075" s="55"/>
      <c r="AE1075" s="56"/>
      <c r="AL1075" s="11"/>
      <c r="AM1075" t="str">
        <f t="shared" si="30"/>
        <v>NTL</v>
      </c>
      <c r="AN1075">
        <f t="shared" si="31"/>
        <v>0</v>
      </c>
      <c r="AO1075" s="5" t="str">
        <f t="shared" si="32"/>
        <v>Ca sáng</v>
      </c>
    </row>
    <row r="1076" spans="2:41">
      <c r="B1076" s="57"/>
      <c r="D1076" s="11"/>
      <c r="E1076" s="56"/>
      <c r="F1076" s="11"/>
      <c r="G1076" s="11"/>
      <c r="H1076" s="11"/>
      <c r="I1076" s="11"/>
      <c r="L1076" s="55"/>
      <c r="M1076" s="42"/>
      <c r="N1076" s="55"/>
      <c r="O1076" s="42"/>
      <c r="Q1076" s="55"/>
      <c r="R1076" s="55"/>
      <c r="S1076" s="55"/>
      <c r="T1076" s="55"/>
      <c r="U1076" s="55"/>
      <c r="V1076" s="55"/>
      <c r="W1076" s="55"/>
      <c r="X1076" s="55"/>
      <c r="Y1076" s="42"/>
      <c r="AD1076" s="55"/>
      <c r="AE1076" s="56"/>
      <c r="AL1076" s="11"/>
      <c r="AM1076" t="str">
        <f t="shared" si="30"/>
        <v>NTL</v>
      </c>
      <c r="AN1076">
        <f t="shared" si="31"/>
        <v>0</v>
      </c>
      <c r="AO1076" s="5" t="str">
        <f t="shared" si="32"/>
        <v>Ca sáng</v>
      </c>
    </row>
    <row r="1077" spans="2:41">
      <c r="B1077" s="57"/>
      <c r="D1077" s="11"/>
      <c r="E1077" s="56"/>
      <c r="F1077" s="11"/>
      <c r="G1077" s="11"/>
      <c r="H1077" s="11"/>
      <c r="L1077" s="55"/>
      <c r="M1077" s="42"/>
      <c r="N1077" s="55"/>
      <c r="O1077" s="42"/>
      <c r="Q1077" s="55"/>
      <c r="R1077" s="55"/>
      <c r="S1077" s="55"/>
      <c r="T1077" s="55"/>
      <c r="U1077" s="55"/>
      <c r="V1077" s="55"/>
      <c r="W1077" s="55"/>
      <c r="X1077" s="55"/>
      <c r="Y1077" s="42"/>
      <c r="AD1077" s="55"/>
      <c r="AE1077" s="56"/>
      <c r="AL1077" s="11"/>
      <c r="AM1077" t="str">
        <f t="shared" si="30"/>
        <v>NTL</v>
      </c>
      <c r="AN1077">
        <f t="shared" si="31"/>
        <v>0</v>
      </c>
      <c r="AO1077" s="5" t="str">
        <f t="shared" si="32"/>
        <v>Ca sáng</v>
      </c>
    </row>
    <row r="1078" spans="2:41">
      <c r="B1078" s="57"/>
      <c r="D1078" s="11"/>
      <c r="E1078" s="56"/>
      <c r="F1078" s="11"/>
      <c r="G1078" s="11"/>
      <c r="H1078" s="11"/>
      <c r="L1078" s="55"/>
      <c r="M1078" s="42"/>
      <c r="N1078" s="55"/>
      <c r="O1078" s="42"/>
      <c r="Q1078" s="55"/>
      <c r="R1078" s="55"/>
      <c r="S1078" s="55"/>
      <c r="T1078" s="55"/>
      <c r="U1078" s="55"/>
      <c r="V1078" s="55"/>
      <c r="W1078" s="55"/>
      <c r="X1078" s="55"/>
      <c r="Y1078" s="42"/>
      <c r="AD1078" s="55"/>
      <c r="AE1078" s="56"/>
      <c r="AM1078" t="str">
        <f t="shared" si="30"/>
        <v>NTL</v>
      </c>
      <c r="AN1078">
        <f t="shared" si="31"/>
        <v>0</v>
      </c>
      <c r="AO1078" s="5" t="str">
        <f t="shared" si="32"/>
        <v>Ca sáng</v>
      </c>
    </row>
    <row r="1079" spans="2:41">
      <c r="B1079" s="57"/>
      <c r="D1079" s="11"/>
      <c r="E1079" s="56"/>
      <c r="F1079" s="11"/>
      <c r="G1079" s="11"/>
      <c r="H1079" s="11"/>
      <c r="L1079" s="55"/>
      <c r="M1079" s="42"/>
      <c r="N1079" s="55"/>
      <c r="O1079" s="42"/>
      <c r="Q1079" s="55"/>
      <c r="R1079" s="55"/>
      <c r="S1079" s="55"/>
      <c r="T1079" s="55"/>
      <c r="U1079" s="55"/>
      <c r="V1079" s="55"/>
      <c r="W1079" s="55"/>
      <c r="X1079" s="55"/>
      <c r="Y1079" s="42"/>
      <c r="AD1079" s="55"/>
      <c r="AE1079" s="56"/>
      <c r="AL1079" s="11"/>
      <c r="AM1079" t="str">
        <f t="shared" si="30"/>
        <v>NTL</v>
      </c>
      <c r="AN1079">
        <f t="shared" si="31"/>
        <v>0</v>
      </c>
      <c r="AO1079" s="5" t="str">
        <f t="shared" si="32"/>
        <v>Ca sáng</v>
      </c>
    </row>
    <row r="1080" spans="2:41">
      <c r="B1080" s="57"/>
      <c r="D1080" s="11"/>
      <c r="E1080" s="56"/>
      <c r="F1080" s="11"/>
      <c r="G1080" s="11"/>
      <c r="H1080" s="11"/>
      <c r="L1080" s="55"/>
      <c r="M1080" s="42"/>
      <c r="N1080" s="55"/>
      <c r="O1080" s="42"/>
      <c r="Q1080" s="55"/>
      <c r="R1080" s="55"/>
      <c r="S1080" s="55"/>
      <c r="T1080" s="55"/>
      <c r="U1080" s="55"/>
      <c r="V1080" s="55"/>
      <c r="W1080" s="55"/>
      <c r="X1080" s="55"/>
      <c r="Y1080" s="42"/>
      <c r="AD1080" s="55"/>
      <c r="AE1080" s="56"/>
      <c r="AM1080" t="str">
        <f t="shared" si="30"/>
        <v>NTL</v>
      </c>
      <c r="AN1080">
        <f t="shared" si="31"/>
        <v>0</v>
      </c>
      <c r="AO1080" s="5" t="str">
        <f t="shared" si="32"/>
        <v>Ca sáng</v>
      </c>
    </row>
    <row r="1081" spans="2:41">
      <c r="B1081" s="57"/>
      <c r="D1081" s="11"/>
      <c r="E1081" s="56"/>
      <c r="F1081" s="11"/>
      <c r="G1081" s="11"/>
      <c r="H1081" s="11"/>
      <c r="L1081" s="55"/>
      <c r="M1081" s="42"/>
      <c r="N1081" s="55"/>
      <c r="O1081" s="42"/>
      <c r="Q1081" s="55"/>
      <c r="R1081" s="55"/>
      <c r="S1081" s="55"/>
      <c r="T1081" s="55"/>
      <c r="U1081" s="55"/>
      <c r="V1081" s="55"/>
      <c r="W1081" s="55"/>
      <c r="X1081" s="55"/>
      <c r="Y1081" s="42"/>
      <c r="AD1081" s="55"/>
      <c r="AE1081" s="56"/>
      <c r="AL1081" s="11"/>
      <c r="AM1081" t="str">
        <f t="shared" si="30"/>
        <v>NTL</v>
      </c>
      <c r="AN1081">
        <f t="shared" si="31"/>
        <v>0</v>
      </c>
      <c r="AO1081" s="5" t="str">
        <f t="shared" si="32"/>
        <v>Ca sáng</v>
      </c>
    </row>
    <row r="1082" spans="2:41">
      <c r="B1082" s="57"/>
      <c r="D1082" s="11"/>
      <c r="E1082" s="56"/>
      <c r="F1082" s="11"/>
      <c r="G1082" s="11"/>
      <c r="H1082" s="11"/>
      <c r="L1082" s="55"/>
      <c r="M1082" s="42"/>
      <c r="N1082" s="55"/>
      <c r="O1082" s="42"/>
      <c r="Q1082" s="55"/>
      <c r="R1082" s="55"/>
      <c r="S1082" s="55"/>
      <c r="T1082" s="55"/>
      <c r="U1082" s="55"/>
      <c r="V1082" s="55"/>
      <c r="W1082" s="55"/>
      <c r="X1082" s="55"/>
      <c r="Y1082" s="42"/>
      <c r="AD1082" s="55"/>
      <c r="AE1082" s="56"/>
      <c r="AL1082" s="11"/>
      <c r="AM1082" t="str">
        <f t="shared" si="30"/>
        <v>NTL</v>
      </c>
      <c r="AN1082">
        <f t="shared" si="31"/>
        <v>0</v>
      </c>
      <c r="AO1082" s="5" t="str">
        <f t="shared" si="32"/>
        <v>Ca sáng</v>
      </c>
    </row>
    <row r="1083" spans="2:41">
      <c r="B1083" s="57"/>
      <c r="D1083" s="11"/>
      <c r="E1083" s="56"/>
      <c r="F1083" s="11"/>
      <c r="G1083" s="11"/>
      <c r="H1083" s="11"/>
      <c r="L1083" s="55"/>
      <c r="M1083" s="42"/>
      <c r="N1083" s="55"/>
      <c r="O1083" s="42"/>
      <c r="Q1083" s="55"/>
      <c r="R1083" s="55"/>
      <c r="S1083" s="55"/>
      <c r="T1083" s="55"/>
      <c r="U1083" s="55"/>
      <c r="V1083" s="55"/>
      <c r="W1083" s="55"/>
      <c r="X1083" s="55"/>
      <c r="Y1083" s="42"/>
      <c r="AD1083" s="55"/>
      <c r="AE1083" s="56"/>
      <c r="AH1083" s="11"/>
      <c r="AL1083" s="11"/>
      <c r="AM1083" t="str">
        <f t="shared" si="30"/>
        <v>NTL</v>
      </c>
      <c r="AN1083">
        <f t="shared" si="31"/>
        <v>0</v>
      </c>
      <c r="AO1083" s="5" t="str">
        <f t="shared" si="32"/>
        <v>Ca sáng</v>
      </c>
    </row>
    <row r="1084" spans="2:41">
      <c r="B1084" s="57"/>
      <c r="D1084" s="11"/>
      <c r="E1084" s="56"/>
      <c r="F1084" s="11"/>
      <c r="G1084" s="11"/>
      <c r="H1084" s="11"/>
      <c r="I1084" s="11"/>
      <c r="L1084" s="55"/>
      <c r="M1084" s="42"/>
      <c r="N1084" s="55"/>
      <c r="O1084" s="42"/>
      <c r="Q1084" s="55"/>
      <c r="R1084" s="55"/>
      <c r="S1084" s="55"/>
      <c r="T1084" s="55"/>
      <c r="U1084" s="55"/>
      <c r="V1084" s="55"/>
      <c r="W1084" s="55"/>
      <c r="X1084" s="55"/>
      <c r="Y1084" s="42"/>
      <c r="AD1084" s="55"/>
      <c r="AE1084" s="56"/>
      <c r="AM1084" t="str">
        <f t="shared" si="30"/>
        <v>NTL</v>
      </c>
      <c r="AN1084">
        <f t="shared" si="31"/>
        <v>0</v>
      </c>
      <c r="AO1084" s="5" t="str">
        <f t="shared" si="32"/>
        <v>Ca sáng</v>
      </c>
    </row>
    <row r="1085" spans="2:41">
      <c r="B1085" s="57"/>
      <c r="D1085" s="11"/>
      <c r="E1085" s="56"/>
      <c r="F1085" s="11"/>
      <c r="G1085" s="11"/>
      <c r="H1085" s="11"/>
      <c r="L1085" s="55"/>
      <c r="M1085" s="42"/>
      <c r="N1085" s="55"/>
      <c r="O1085" s="42"/>
      <c r="Q1085" s="55"/>
      <c r="R1085" s="55"/>
      <c r="S1085" s="55"/>
      <c r="T1085" s="55"/>
      <c r="U1085" s="55"/>
      <c r="V1085" s="55"/>
      <c r="W1085" s="55"/>
      <c r="X1085" s="55"/>
      <c r="Y1085" s="42"/>
      <c r="AD1085" s="55"/>
      <c r="AE1085" s="56"/>
      <c r="AL1085" s="11"/>
      <c r="AM1085" t="str">
        <f t="shared" si="30"/>
        <v>NTL</v>
      </c>
      <c r="AN1085">
        <f t="shared" si="31"/>
        <v>0</v>
      </c>
      <c r="AO1085" s="5" t="str">
        <f t="shared" si="32"/>
        <v>Ca sáng</v>
      </c>
    </row>
    <row r="1086" spans="2:41">
      <c r="B1086" s="57"/>
      <c r="D1086" s="11"/>
      <c r="E1086" s="56"/>
      <c r="F1086" s="11"/>
      <c r="G1086" s="11"/>
      <c r="H1086" s="11"/>
      <c r="L1086" s="55"/>
      <c r="M1086" s="42"/>
      <c r="N1086" s="55"/>
      <c r="O1086" s="42"/>
      <c r="Q1086" s="55"/>
      <c r="R1086" s="55"/>
      <c r="S1086" s="55"/>
      <c r="T1086" s="55"/>
      <c r="U1086" s="55"/>
      <c r="V1086" s="55"/>
      <c r="W1086" s="55"/>
      <c r="X1086" s="55"/>
      <c r="Y1086" s="42"/>
      <c r="AD1086" s="55"/>
      <c r="AE1086" s="56"/>
      <c r="AL1086" s="11"/>
      <c r="AM1086" t="str">
        <f t="shared" si="30"/>
        <v>NTL</v>
      </c>
      <c r="AN1086">
        <f t="shared" si="31"/>
        <v>0</v>
      </c>
      <c r="AO1086" s="5" t="str">
        <f t="shared" si="32"/>
        <v>Ca sáng</v>
      </c>
    </row>
    <row r="1087" spans="2:41">
      <c r="B1087" s="57"/>
      <c r="D1087" s="11"/>
      <c r="E1087" s="56"/>
      <c r="F1087" s="11"/>
      <c r="G1087" s="11"/>
      <c r="H1087" s="11"/>
      <c r="L1087" s="55"/>
      <c r="M1087" s="42"/>
      <c r="N1087" s="55"/>
      <c r="O1087" s="42"/>
      <c r="Q1087" s="55"/>
      <c r="R1087" s="55"/>
      <c r="S1087" s="55"/>
      <c r="T1087" s="55"/>
      <c r="U1087" s="55"/>
      <c r="V1087" s="55"/>
      <c r="W1087" s="55"/>
      <c r="X1087" s="55"/>
      <c r="Y1087" s="42"/>
      <c r="AD1087" s="55"/>
      <c r="AE1087" s="56"/>
      <c r="AM1087" t="str">
        <f t="shared" si="30"/>
        <v>NTL</v>
      </c>
      <c r="AN1087">
        <f t="shared" si="31"/>
        <v>0</v>
      </c>
      <c r="AO1087" s="5" t="str">
        <f t="shared" si="32"/>
        <v>Ca sáng</v>
      </c>
    </row>
    <row r="1088" spans="2:41">
      <c r="B1088" s="57"/>
      <c r="D1088" s="11"/>
      <c r="E1088" s="56"/>
      <c r="F1088" s="11"/>
      <c r="G1088" s="11"/>
      <c r="H1088" s="11"/>
      <c r="L1088" s="55"/>
      <c r="M1088" s="42"/>
      <c r="N1088" s="55"/>
      <c r="O1088" s="42"/>
      <c r="Q1088" s="55"/>
      <c r="R1088" s="55"/>
      <c r="S1088" s="55"/>
      <c r="T1088" s="55"/>
      <c r="U1088" s="55"/>
      <c r="V1088" s="55"/>
      <c r="W1088" s="55"/>
      <c r="X1088" s="55"/>
      <c r="Y1088" s="42"/>
      <c r="AD1088" s="55"/>
      <c r="AE1088" s="56"/>
      <c r="AL1088" s="11"/>
      <c r="AM1088" t="str">
        <f t="shared" si="30"/>
        <v>NTL</v>
      </c>
      <c r="AN1088">
        <f t="shared" si="31"/>
        <v>0</v>
      </c>
      <c r="AO1088" s="5" t="str">
        <f t="shared" si="32"/>
        <v>Ca sáng</v>
      </c>
    </row>
    <row r="1089" spans="2:41">
      <c r="B1089" s="57"/>
      <c r="D1089" s="11"/>
      <c r="E1089" s="56"/>
      <c r="F1089" s="11"/>
      <c r="G1089" s="11"/>
      <c r="H1089" s="11"/>
      <c r="L1089" s="55"/>
      <c r="M1089" s="42"/>
      <c r="N1089" s="55"/>
      <c r="O1089" s="42"/>
      <c r="Q1089" s="55"/>
      <c r="R1089" s="55"/>
      <c r="S1089" s="55"/>
      <c r="T1089" s="55"/>
      <c r="U1089" s="55"/>
      <c r="V1089" s="55"/>
      <c r="W1089" s="55"/>
      <c r="X1089" s="55"/>
      <c r="Y1089" s="42"/>
      <c r="AD1089" s="55"/>
      <c r="AE1089" s="56"/>
      <c r="AL1089" s="11"/>
      <c r="AM1089" t="str">
        <f t="shared" si="30"/>
        <v>NTL</v>
      </c>
      <c r="AN1089">
        <f t="shared" si="31"/>
        <v>0</v>
      </c>
      <c r="AO1089" s="5" t="str">
        <f t="shared" si="32"/>
        <v>Ca sáng</v>
      </c>
    </row>
    <row r="1090" spans="2:41">
      <c r="B1090" s="57"/>
      <c r="D1090" s="11"/>
      <c r="E1090" s="56"/>
      <c r="F1090" s="11"/>
      <c r="G1090" s="11"/>
      <c r="H1090" s="11"/>
      <c r="L1090" s="55"/>
      <c r="M1090" s="42"/>
      <c r="N1090" s="55"/>
      <c r="O1090" s="42"/>
      <c r="Q1090" s="55"/>
      <c r="R1090" s="55"/>
      <c r="S1090" s="55"/>
      <c r="T1090" s="55"/>
      <c r="U1090" s="55"/>
      <c r="V1090" s="55"/>
      <c r="W1090" s="55"/>
      <c r="X1090" s="55"/>
      <c r="Y1090" s="42"/>
      <c r="AD1090" s="55"/>
      <c r="AE1090" s="56"/>
      <c r="AM1090" t="str">
        <f t="shared" si="30"/>
        <v>NTL</v>
      </c>
      <c r="AN1090">
        <f t="shared" si="31"/>
        <v>0</v>
      </c>
      <c r="AO1090" s="5" t="str">
        <f t="shared" si="32"/>
        <v>Ca sáng</v>
      </c>
    </row>
    <row r="1091" spans="2:41">
      <c r="B1091" s="57"/>
      <c r="D1091" s="11"/>
      <c r="E1091" s="56"/>
      <c r="F1091" s="11"/>
      <c r="G1091" s="11"/>
      <c r="H1091" s="11"/>
      <c r="I1091" s="11"/>
      <c r="L1091" s="55"/>
      <c r="M1091" s="42"/>
      <c r="N1091" s="55"/>
      <c r="O1091" s="42"/>
      <c r="Q1091" s="55"/>
      <c r="R1091" s="55"/>
      <c r="S1091" s="55"/>
      <c r="T1091" s="55"/>
      <c r="U1091" s="55"/>
      <c r="V1091" s="55"/>
      <c r="W1091" s="55"/>
      <c r="X1091" s="55"/>
      <c r="Y1091" s="42"/>
      <c r="AD1091" s="55"/>
      <c r="AE1091" s="56"/>
      <c r="AL1091" s="11"/>
      <c r="AM1091" t="str">
        <f t="shared" ref="AM1091:AM1154" si="33">IF(LEFT(F1367,3)="XBL","XBL","NTL")</f>
        <v>NTL</v>
      </c>
      <c r="AN1091">
        <f t="shared" ref="AN1091:AN1154" si="34">IF(AM1091="NTL",O1367*-1,O1367)</f>
        <v>0</v>
      </c>
      <c r="AO1091" s="5" t="str">
        <f t="shared" ref="AO1091:AO1154" si="35">IF(TIME(HOUR(AE1370),MINUTE(AE1370),SECOND(AE1370))&gt;$T$6,"Ca chiều","Ca sáng")</f>
        <v>Ca sáng</v>
      </c>
    </row>
    <row r="1092" spans="2:41">
      <c r="B1092" s="57"/>
      <c r="D1092" s="11"/>
      <c r="E1092" s="56"/>
      <c r="F1092" s="11"/>
      <c r="G1092" s="11"/>
      <c r="H1092" s="11"/>
      <c r="L1092" s="55"/>
      <c r="M1092" s="42"/>
      <c r="N1092" s="55"/>
      <c r="O1092" s="42"/>
      <c r="Q1092" s="55"/>
      <c r="R1092" s="55"/>
      <c r="S1092" s="55"/>
      <c r="T1092" s="55"/>
      <c r="U1092" s="55"/>
      <c r="V1092" s="55"/>
      <c r="W1092" s="55"/>
      <c r="X1092" s="55"/>
      <c r="Y1092" s="42"/>
      <c r="AD1092" s="55"/>
      <c r="AE1092" s="56"/>
      <c r="AL1092" s="11"/>
      <c r="AM1092" t="str">
        <f t="shared" si="33"/>
        <v>NTL</v>
      </c>
      <c r="AN1092">
        <f t="shared" si="34"/>
        <v>0</v>
      </c>
      <c r="AO1092" s="5" t="str">
        <f t="shared" si="35"/>
        <v>Ca sáng</v>
      </c>
    </row>
    <row r="1093" spans="2:41">
      <c r="B1093" s="57"/>
      <c r="D1093" s="11"/>
      <c r="E1093" s="56"/>
      <c r="F1093" s="11"/>
      <c r="G1093" s="11"/>
      <c r="H1093" s="11"/>
      <c r="L1093" s="55"/>
      <c r="M1093" s="42"/>
      <c r="N1093" s="55"/>
      <c r="O1093" s="42"/>
      <c r="Q1093" s="55"/>
      <c r="R1093" s="55"/>
      <c r="S1093" s="55"/>
      <c r="T1093" s="55"/>
      <c r="U1093" s="55"/>
      <c r="V1093" s="55"/>
      <c r="W1093" s="55"/>
      <c r="X1093" s="55"/>
      <c r="Y1093" s="42"/>
      <c r="AD1093" s="55"/>
      <c r="AE1093" s="56"/>
      <c r="AH1093" s="11"/>
      <c r="AL1093" s="11"/>
      <c r="AM1093" t="str">
        <f t="shared" si="33"/>
        <v>NTL</v>
      </c>
      <c r="AN1093">
        <f t="shared" si="34"/>
        <v>0</v>
      </c>
      <c r="AO1093" s="5" t="str">
        <f t="shared" si="35"/>
        <v>Ca sáng</v>
      </c>
    </row>
    <row r="1094" spans="2:41">
      <c r="B1094" s="57"/>
      <c r="D1094" s="11"/>
      <c r="E1094" s="56"/>
      <c r="F1094" s="11"/>
      <c r="G1094" s="11"/>
      <c r="H1094" s="11"/>
      <c r="I1094" s="11"/>
      <c r="L1094" s="55"/>
      <c r="M1094" s="42"/>
      <c r="N1094" s="55"/>
      <c r="O1094" s="42"/>
      <c r="Q1094" s="55"/>
      <c r="R1094" s="55"/>
      <c r="S1094" s="55"/>
      <c r="T1094" s="55"/>
      <c r="U1094" s="55"/>
      <c r="V1094" s="55"/>
      <c r="W1094" s="55"/>
      <c r="X1094" s="55"/>
      <c r="Y1094" s="42"/>
      <c r="AD1094" s="55"/>
      <c r="AE1094" s="56"/>
      <c r="AL1094" s="11"/>
      <c r="AM1094" t="str">
        <f t="shared" si="33"/>
        <v>NTL</v>
      </c>
      <c r="AN1094">
        <f t="shared" si="34"/>
        <v>0</v>
      </c>
      <c r="AO1094" s="5" t="str">
        <f t="shared" si="35"/>
        <v>Ca sáng</v>
      </c>
    </row>
    <row r="1095" spans="2:41">
      <c r="B1095" s="57"/>
      <c r="D1095" s="11"/>
      <c r="E1095" s="56"/>
      <c r="F1095" s="11"/>
      <c r="G1095" s="11"/>
      <c r="H1095" s="11"/>
      <c r="L1095" s="55"/>
      <c r="M1095" s="42"/>
      <c r="N1095" s="55"/>
      <c r="O1095" s="42"/>
      <c r="Q1095" s="55"/>
      <c r="R1095" s="55"/>
      <c r="S1095" s="55"/>
      <c r="T1095" s="55"/>
      <c r="U1095" s="55"/>
      <c r="V1095" s="55"/>
      <c r="W1095" s="55"/>
      <c r="X1095" s="55"/>
      <c r="Y1095" s="42"/>
      <c r="AD1095" s="55"/>
      <c r="AE1095" s="56"/>
      <c r="AM1095" t="str">
        <f t="shared" si="33"/>
        <v>NTL</v>
      </c>
      <c r="AN1095">
        <f t="shared" si="34"/>
        <v>0</v>
      </c>
      <c r="AO1095" s="5" t="str">
        <f t="shared" si="35"/>
        <v>Ca sáng</v>
      </c>
    </row>
    <row r="1096" spans="2:41">
      <c r="B1096" s="57"/>
      <c r="D1096" s="11"/>
      <c r="E1096" s="56"/>
      <c r="F1096" s="11"/>
      <c r="G1096" s="11"/>
      <c r="H1096" s="11"/>
      <c r="L1096" s="55"/>
      <c r="M1096" s="42"/>
      <c r="N1096" s="55"/>
      <c r="O1096" s="42"/>
      <c r="Q1096" s="55"/>
      <c r="R1096" s="55"/>
      <c r="S1096" s="55"/>
      <c r="T1096" s="55"/>
      <c r="U1096" s="55"/>
      <c r="V1096" s="55"/>
      <c r="W1096" s="55"/>
      <c r="X1096" s="55"/>
      <c r="Y1096" s="42"/>
      <c r="AD1096" s="55"/>
      <c r="AE1096" s="56"/>
      <c r="AL1096" s="11"/>
      <c r="AM1096" t="str">
        <f t="shared" si="33"/>
        <v>NTL</v>
      </c>
      <c r="AN1096">
        <f t="shared" si="34"/>
        <v>0</v>
      </c>
      <c r="AO1096" s="5" t="str">
        <f t="shared" si="35"/>
        <v>Ca sáng</v>
      </c>
    </row>
    <row r="1097" spans="2:41">
      <c r="B1097" s="57"/>
      <c r="D1097" s="11"/>
      <c r="E1097" s="56"/>
      <c r="F1097" s="11"/>
      <c r="G1097" s="11"/>
      <c r="H1097" s="11"/>
      <c r="L1097" s="55"/>
      <c r="M1097" s="42"/>
      <c r="N1097" s="55"/>
      <c r="O1097" s="42"/>
      <c r="Q1097" s="55"/>
      <c r="R1097" s="55"/>
      <c r="S1097" s="55"/>
      <c r="T1097" s="55"/>
      <c r="U1097" s="55"/>
      <c r="V1097" s="55"/>
      <c r="W1097" s="55"/>
      <c r="X1097" s="55"/>
      <c r="Y1097" s="42"/>
      <c r="AD1097" s="55"/>
      <c r="AE1097" s="56"/>
      <c r="AL1097" s="11"/>
      <c r="AM1097" t="str">
        <f t="shared" si="33"/>
        <v>NTL</v>
      </c>
      <c r="AN1097">
        <f t="shared" si="34"/>
        <v>0</v>
      </c>
      <c r="AO1097" s="5" t="str">
        <f t="shared" si="35"/>
        <v>Ca sáng</v>
      </c>
    </row>
    <row r="1098" spans="2:41">
      <c r="B1098" s="57"/>
      <c r="D1098" s="11"/>
      <c r="E1098" s="56"/>
      <c r="F1098" s="11"/>
      <c r="G1098" s="11"/>
      <c r="H1098" s="11"/>
      <c r="L1098" s="55"/>
      <c r="M1098" s="42"/>
      <c r="N1098" s="55"/>
      <c r="O1098" s="42"/>
      <c r="Q1098" s="55"/>
      <c r="R1098" s="55"/>
      <c r="S1098" s="55"/>
      <c r="T1098" s="55"/>
      <c r="U1098" s="55"/>
      <c r="V1098" s="55"/>
      <c r="W1098" s="55"/>
      <c r="X1098" s="55"/>
      <c r="Y1098" s="42"/>
      <c r="AD1098" s="55"/>
      <c r="AE1098" s="56"/>
      <c r="AL1098" s="11"/>
      <c r="AM1098" t="str">
        <f t="shared" si="33"/>
        <v>NTL</v>
      </c>
      <c r="AN1098">
        <f t="shared" si="34"/>
        <v>0</v>
      </c>
      <c r="AO1098" s="5" t="str">
        <f t="shared" si="35"/>
        <v>Ca sáng</v>
      </c>
    </row>
    <row r="1099" spans="2:41">
      <c r="B1099" s="57"/>
      <c r="D1099" s="11"/>
      <c r="E1099" s="56"/>
      <c r="F1099" s="11"/>
      <c r="G1099" s="11"/>
      <c r="H1099" s="11"/>
      <c r="L1099" s="55"/>
      <c r="M1099" s="42"/>
      <c r="N1099" s="55"/>
      <c r="O1099" s="42"/>
      <c r="Q1099" s="55"/>
      <c r="R1099" s="55"/>
      <c r="S1099" s="55"/>
      <c r="T1099" s="55"/>
      <c r="U1099" s="55"/>
      <c r="V1099" s="55"/>
      <c r="W1099" s="55"/>
      <c r="X1099" s="55"/>
      <c r="AA1099" s="42"/>
      <c r="AD1099" s="55"/>
      <c r="AE1099" s="56"/>
      <c r="AL1099" s="11"/>
      <c r="AM1099" t="str">
        <f t="shared" si="33"/>
        <v>NTL</v>
      </c>
      <c r="AN1099">
        <f t="shared" si="34"/>
        <v>0</v>
      </c>
      <c r="AO1099" s="5" t="str">
        <f t="shared" si="35"/>
        <v>Ca sáng</v>
      </c>
    </row>
    <row r="1100" spans="2:41">
      <c r="B1100" s="57"/>
      <c r="D1100" s="11"/>
      <c r="E1100" s="56"/>
      <c r="F1100" s="11"/>
      <c r="G1100" s="11"/>
      <c r="H1100" s="11"/>
      <c r="L1100" s="55"/>
      <c r="M1100" s="42"/>
      <c r="N1100" s="55"/>
      <c r="O1100" s="42"/>
      <c r="Q1100" s="55"/>
      <c r="R1100" s="55"/>
      <c r="S1100" s="55"/>
      <c r="T1100" s="55"/>
      <c r="U1100" s="55"/>
      <c r="V1100" s="55"/>
      <c r="W1100" s="55"/>
      <c r="X1100" s="55"/>
      <c r="Y1100" s="42"/>
      <c r="AD1100" s="55"/>
      <c r="AE1100" s="56"/>
      <c r="AL1100" s="11"/>
      <c r="AM1100" t="str">
        <f t="shared" si="33"/>
        <v>NTL</v>
      </c>
      <c r="AN1100">
        <f t="shared" si="34"/>
        <v>0</v>
      </c>
      <c r="AO1100" s="5" t="str">
        <f t="shared" si="35"/>
        <v>Ca sáng</v>
      </c>
    </row>
    <row r="1101" spans="2:41">
      <c r="B1101" s="57"/>
      <c r="D1101" s="11"/>
      <c r="E1101" s="56"/>
      <c r="F1101" s="11"/>
      <c r="G1101" s="11"/>
      <c r="H1101" s="11"/>
      <c r="L1101" s="55"/>
      <c r="M1101" s="42"/>
      <c r="N1101" s="55"/>
      <c r="O1101" s="42"/>
      <c r="Q1101" s="55"/>
      <c r="R1101" s="55"/>
      <c r="S1101" s="55"/>
      <c r="T1101" s="55"/>
      <c r="U1101" s="55"/>
      <c r="V1101" s="55"/>
      <c r="W1101" s="55"/>
      <c r="X1101" s="55"/>
      <c r="Y1101" s="42"/>
      <c r="AD1101" s="55"/>
      <c r="AE1101" s="56"/>
      <c r="AL1101" s="11"/>
      <c r="AM1101" t="str">
        <f t="shared" si="33"/>
        <v>NTL</v>
      </c>
      <c r="AN1101">
        <f t="shared" si="34"/>
        <v>0</v>
      </c>
      <c r="AO1101" s="5" t="str">
        <f t="shared" si="35"/>
        <v>Ca sáng</v>
      </c>
    </row>
    <row r="1102" spans="2:41">
      <c r="B1102" s="57"/>
      <c r="D1102" s="11"/>
      <c r="E1102" s="56"/>
      <c r="F1102" s="11"/>
      <c r="G1102" s="11"/>
      <c r="H1102" s="11"/>
      <c r="L1102" s="55"/>
      <c r="M1102" s="42"/>
      <c r="N1102" s="55"/>
      <c r="O1102" s="42"/>
      <c r="Q1102" s="55"/>
      <c r="R1102" s="55"/>
      <c r="S1102" s="55"/>
      <c r="T1102" s="55"/>
      <c r="U1102" s="55"/>
      <c r="V1102" s="55"/>
      <c r="W1102" s="55"/>
      <c r="X1102" s="55"/>
      <c r="AA1102" s="42"/>
      <c r="AD1102" s="55"/>
      <c r="AE1102" s="56"/>
      <c r="AM1102" t="str">
        <f t="shared" si="33"/>
        <v>NTL</v>
      </c>
      <c r="AN1102">
        <f t="shared" si="34"/>
        <v>0</v>
      </c>
      <c r="AO1102" s="5" t="str">
        <f t="shared" si="35"/>
        <v>Ca sáng</v>
      </c>
    </row>
    <row r="1103" spans="2:41">
      <c r="B1103" s="57"/>
      <c r="D1103" s="11"/>
      <c r="E1103" s="56"/>
      <c r="F1103" s="11"/>
      <c r="G1103" s="11"/>
      <c r="H1103" s="11"/>
      <c r="L1103" s="55"/>
      <c r="M1103" s="42"/>
      <c r="N1103" s="55"/>
      <c r="O1103" s="42"/>
      <c r="Q1103" s="55"/>
      <c r="R1103" s="55"/>
      <c r="S1103" s="55"/>
      <c r="T1103" s="55"/>
      <c r="U1103" s="55"/>
      <c r="V1103" s="55"/>
      <c r="W1103" s="55"/>
      <c r="X1103" s="55"/>
      <c r="Y1103" s="42"/>
      <c r="AD1103" s="55"/>
      <c r="AE1103" s="56"/>
      <c r="AM1103" t="str">
        <f t="shared" si="33"/>
        <v>NTL</v>
      </c>
      <c r="AN1103">
        <f t="shared" si="34"/>
        <v>0</v>
      </c>
      <c r="AO1103" s="5" t="str">
        <f t="shared" si="35"/>
        <v>Ca sáng</v>
      </c>
    </row>
    <row r="1104" spans="2:41">
      <c r="B1104" s="57"/>
      <c r="D1104" s="11"/>
      <c r="E1104" s="56"/>
      <c r="F1104" s="11"/>
      <c r="G1104" s="11"/>
      <c r="H1104" s="11"/>
      <c r="L1104" s="55"/>
      <c r="M1104" s="42"/>
      <c r="N1104" s="55"/>
      <c r="O1104" s="42"/>
      <c r="Q1104" s="55"/>
      <c r="R1104" s="55"/>
      <c r="S1104" s="55"/>
      <c r="T1104" s="55"/>
      <c r="U1104" s="55"/>
      <c r="V1104" s="55"/>
      <c r="W1104" s="55"/>
      <c r="X1104" s="55"/>
      <c r="Y1104" s="42"/>
      <c r="AD1104" s="55"/>
      <c r="AE1104" s="56"/>
      <c r="AL1104" s="11"/>
      <c r="AM1104" t="str">
        <f t="shared" si="33"/>
        <v>NTL</v>
      </c>
      <c r="AN1104">
        <f t="shared" si="34"/>
        <v>0</v>
      </c>
      <c r="AO1104" s="5" t="str">
        <f t="shared" si="35"/>
        <v>Ca sáng</v>
      </c>
    </row>
    <row r="1105" spans="2:41">
      <c r="B1105" s="57"/>
      <c r="D1105" s="11"/>
      <c r="E1105" s="56"/>
      <c r="F1105" s="11"/>
      <c r="G1105" s="11"/>
      <c r="H1105" s="11"/>
      <c r="L1105" s="55"/>
      <c r="M1105" s="42"/>
      <c r="N1105" s="55"/>
      <c r="O1105" s="42"/>
      <c r="Q1105" s="55"/>
      <c r="R1105" s="55"/>
      <c r="S1105" s="55"/>
      <c r="T1105" s="55"/>
      <c r="U1105" s="55"/>
      <c r="V1105" s="55"/>
      <c r="W1105" s="55"/>
      <c r="X1105" s="55"/>
      <c r="Y1105" s="42"/>
      <c r="AD1105" s="55"/>
      <c r="AE1105" s="56"/>
      <c r="AM1105" t="str">
        <f t="shared" si="33"/>
        <v>NTL</v>
      </c>
      <c r="AN1105">
        <f t="shared" si="34"/>
        <v>0</v>
      </c>
      <c r="AO1105" s="5" t="str">
        <f t="shared" si="35"/>
        <v>Ca sáng</v>
      </c>
    </row>
    <row r="1106" spans="2:41">
      <c r="B1106" s="57"/>
      <c r="D1106" s="11"/>
      <c r="E1106" s="56"/>
      <c r="F1106" s="11"/>
      <c r="G1106" s="11"/>
      <c r="H1106" s="11"/>
      <c r="L1106" s="55"/>
      <c r="M1106" s="42"/>
      <c r="N1106" s="55"/>
      <c r="O1106" s="42"/>
      <c r="Q1106" s="55"/>
      <c r="R1106" s="55"/>
      <c r="S1106" s="55"/>
      <c r="T1106" s="55"/>
      <c r="U1106" s="55"/>
      <c r="V1106" s="55"/>
      <c r="W1106" s="55"/>
      <c r="X1106" s="55"/>
      <c r="Y1106" s="42"/>
      <c r="AD1106" s="55"/>
      <c r="AE1106" s="56"/>
      <c r="AL1106" s="11"/>
      <c r="AM1106" t="str">
        <f t="shared" si="33"/>
        <v>NTL</v>
      </c>
      <c r="AN1106">
        <f t="shared" si="34"/>
        <v>0</v>
      </c>
      <c r="AO1106" s="5" t="str">
        <f t="shared" si="35"/>
        <v>Ca sáng</v>
      </c>
    </row>
    <row r="1107" spans="2:41">
      <c r="B1107" s="57"/>
      <c r="C1107" s="11"/>
      <c r="D1107" s="11"/>
      <c r="E1107" s="56"/>
      <c r="F1107" s="11"/>
      <c r="G1107" s="11"/>
      <c r="H1107" s="11"/>
      <c r="L1107" s="55"/>
      <c r="M1107" s="42"/>
      <c r="N1107" s="55"/>
      <c r="O1107" s="42"/>
      <c r="P1107" s="55"/>
      <c r="Q1107" s="55"/>
      <c r="S1107" s="55"/>
      <c r="T1107" s="55"/>
      <c r="U1107" s="55"/>
      <c r="V1107" s="55"/>
      <c r="W1107" s="55"/>
      <c r="X1107" s="55"/>
      <c r="Y1107" s="42"/>
      <c r="AD1107" s="55"/>
      <c r="AE1107" s="56"/>
      <c r="AM1107" t="str">
        <f t="shared" si="33"/>
        <v>NTL</v>
      </c>
      <c r="AN1107">
        <f t="shared" si="34"/>
        <v>0</v>
      </c>
      <c r="AO1107" s="5" t="str">
        <f t="shared" si="35"/>
        <v>Ca sáng</v>
      </c>
    </row>
    <row r="1108" spans="2:41">
      <c r="B1108" s="57"/>
      <c r="C1108" s="11"/>
      <c r="D1108" s="11"/>
      <c r="E1108" s="56"/>
      <c r="F1108" s="11"/>
      <c r="G1108" s="11"/>
      <c r="H1108" s="11"/>
      <c r="L1108" s="55"/>
      <c r="M1108" s="42"/>
      <c r="N1108" s="55"/>
      <c r="O1108" s="42"/>
      <c r="P1108" s="55"/>
      <c r="Q1108" s="55"/>
      <c r="S1108" s="55"/>
      <c r="T1108" s="55"/>
      <c r="U1108" s="55"/>
      <c r="V1108" s="55"/>
      <c r="W1108" s="55"/>
      <c r="X1108" s="55"/>
      <c r="AA1108" s="42"/>
      <c r="AD1108" s="55"/>
      <c r="AE1108" s="56"/>
      <c r="AL1108" s="11"/>
      <c r="AM1108" t="str">
        <f t="shared" si="33"/>
        <v>NTL</v>
      </c>
      <c r="AN1108">
        <f t="shared" si="34"/>
        <v>0</v>
      </c>
      <c r="AO1108" s="5" t="str">
        <f t="shared" si="35"/>
        <v>Ca sáng</v>
      </c>
    </row>
    <row r="1109" spans="2:41">
      <c r="B1109" s="57"/>
      <c r="C1109" s="11"/>
      <c r="D1109" s="11"/>
      <c r="E1109" s="56"/>
      <c r="F1109" s="11"/>
      <c r="G1109" s="11"/>
      <c r="H1109" s="11"/>
      <c r="L1109" s="55"/>
      <c r="M1109" s="42"/>
      <c r="N1109" s="55"/>
      <c r="O1109" s="42"/>
      <c r="P1109" s="55"/>
      <c r="Q1109" s="55"/>
      <c r="S1109" s="55"/>
      <c r="T1109" s="55"/>
      <c r="U1109" s="55"/>
      <c r="V1109" s="55"/>
      <c r="W1109" s="55"/>
      <c r="X1109" s="55"/>
      <c r="Y1109" s="42"/>
      <c r="AD1109" s="55"/>
      <c r="AE1109" s="56"/>
      <c r="AL1109" s="11"/>
      <c r="AM1109" t="str">
        <f t="shared" si="33"/>
        <v>NTL</v>
      </c>
      <c r="AN1109">
        <f t="shared" si="34"/>
        <v>0</v>
      </c>
      <c r="AO1109" s="5" t="str">
        <f t="shared" si="35"/>
        <v>Ca sáng</v>
      </c>
    </row>
    <row r="1110" spans="2:41">
      <c r="B1110" s="57"/>
      <c r="C1110" s="11"/>
      <c r="D1110" s="11"/>
      <c r="E1110" s="56"/>
      <c r="F1110" s="11"/>
      <c r="G1110" s="11"/>
      <c r="H1110" s="11"/>
      <c r="L1110" s="55"/>
      <c r="M1110" s="42"/>
      <c r="N1110" s="55"/>
      <c r="O1110" s="42"/>
      <c r="P1110" s="55"/>
      <c r="Q1110" s="55"/>
      <c r="T1110" s="55"/>
      <c r="U1110" s="55"/>
      <c r="V1110" s="55"/>
      <c r="W1110" s="55"/>
      <c r="X1110" s="55"/>
      <c r="Y1110" s="42"/>
      <c r="AD1110" s="55"/>
      <c r="AE1110" s="56"/>
      <c r="AH1110" s="11"/>
      <c r="AM1110" t="str">
        <f t="shared" si="33"/>
        <v>NTL</v>
      </c>
      <c r="AN1110">
        <f t="shared" si="34"/>
        <v>0</v>
      </c>
      <c r="AO1110" s="5" t="str">
        <f t="shared" si="35"/>
        <v>Ca sáng</v>
      </c>
    </row>
    <row r="1111" spans="2:41">
      <c r="B1111" s="57"/>
      <c r="C1111" s="11"/>
      <c r="D1111" s="11"/>
      <c r="E1111" s="56"/>
      <c r="F1111" s="11"/>
      <c r="G1111" s="11"/>
      <c r="H1111" s="11"/>
      <c r="L1111" s="55"/>
      <c r="M1111" s="42"/>
      <c r="N1111" s="55"/>
      <c r="O1111" s="42"/>
      <c r="P1111" s="55"/>
      <c r="Q1111" s="55"/>
      <c r="T1111" s="55"/>
      <c r="U1111" s="55"/>
      <c r="V1111" s="55"/>
      <c r="W1111" s="55"/>
      <c r="X1111" s="55"/>
      <c r="Y1111" s="42"/>
      <c r="AD1111" s="55"/>
      <c r="AE1111" s="56"/>
      <c r="AH1111" s="11"/>
      <c r="AL1111" s="11"/>
      <c r="AM1111" t="str">
        <f t="shared" si="33"/>
        <v>NTL</v>
      </c>
      <c r="AN1111">
        <f t="shared" si="34"/>
        <v>0</v>
      </c>
      <c r="AO1111" s="5" t="str">
        <f t="shared" si="35"/>
        <v>Ca sáng</v>
      </c>
    </row>
    <row r="1112" spans="2:41">
      <c r="B1112" s="57"/>
      <c r="C1112" s="11"/>
      <c r="D1112" s="11"/>
      <c r="E1112" s="56"/>
      <c r="F1112" s="11"/>
      <c r="G1112" s="11"/>
      <c r="H1112" s="11"/>
      <c r="L1112" s="55"/>
      <c r="M1112" s="42"/>
      <c r="N1112" s="55"/>
      <c r="O1112" s="42"/>
      <c r="P1112" s="55"/>
      <c r="Q1112" s="55"/>
      <c r="T1112" s="55"/>
      <c r="U1112" s="55"/>
      <c r="V1112" s="55"/>
      <c r="W1112" s="55"/>
      <c r="X1112" s="55"/>
      <c r="Y1112" s="42"/>
      <c r="AD1112" s="55"/>
      <c r="AE1112" s="56"/>
      <c r="AL1112" s="11"/>
      <c r="AM1112" t="str">
        <f t="shared" si="33"/>
        <v>NTL</v>
      </c>
      <c r="AN1112">
        <f t="shared" si="34"/>
        <v>0</v>
      </c>
      <c r="AO1112" s="5" t="str">
        <f t="shared" si="35"/>
        <v>Ca sáng</v>
      </c>
    </row>
    <row r="1113" spans="2:41">
      <c r="B1113" s="57"/>
      <c r="C1113" s="11"/>
      <c r="D1113" s="11"/>
      <c r="E1113" s="56"/>
      <c r="F1113" s="11"/>
      <c r="G1113" s="11"/>
      <c r="H1113" s="11"/>
      <c r="L1113" s="55"/>
      <c r="M1113" s="42"/>
      <c r="N1113" s="55"/>
      <c r="O1113" s="42"/>
      <c r="P1113" s="55"/>
      <c r="Q1113" s="55"/>
      <c r="T1113" s="55"/>
      <c r="U1113" s="55"/>
      <c r="V1113" s="55"/>
      <c r="W1113" s="55"/>
      <c r="X1113" s="55"/>
      <c r="Y1113" s="42"/>
      <c r="AD1113" s="55"/>
      <c r="AE1113" s="56"/>
      <c r="AH1113" s="11"/>
      <c r="AL1113" s="11"/>
      <c r="AM1113" t="str">
        <f t="shared" si="33"/>
        <v>NTL</v>
      </c>
      <c r="AN1113">
        <f t="shared" si="34"/>
        <v>0</v>
      </c>
      <c r="AO1113" s="5" t="str">
        <f t="shared" si="35"/>
        <v>Ca sáng</v>
      </c>
    </row>
    <row r="1114" spans="2:41">
      <c r="B1114" s="57"/>
      <c r="C1114" s="11"/>
      <c r="D1114" s="11"/>
      <c r="E1114" s="56"/>
      <c r="F1114" s="11"/>
      <c r="G1114" s="11"/>
      <c r="H1114" s="11"/>
      <c r="L1114" s="55"/>
      <c r="M1114" s="42"/>
      <c r="N1114" s="55"/>
      <c r="O1114" s="42"/>
      <c r="P1114" s="55"/>
      <c r="Q1114" s="55"/>
      <c r="T1114" s="55"/>
      <c r="U1114" s="55"/>
      <c r="V1114" s="55"/>
      <c r="W1114" s="55"/>
      <c r="X1114" s="55"/>
      <c r="Y1114" s="42"/>
      <c r="AD1114" s="55"/>
      <c r="AE1114" s="56"/>
      <c r="AH1114" s="11"/>
      <c r="AM1114" t="str">
        <f t="shared" si="33"/>
        <v>NTL</v>
      </c>
      <c r="AN1114">
        <f t="shared" si="34"/>
        <v>0</v>
      </c>
      <c r="AO1114" s="5" t="str">
        <f t="shared" si="35"/>
        <v>Ca sáng</v>
      </c>
    </row>
    <row r="1115" spans="2:41">
      <c r="B1115" s="57"/>
      <c r="C1115" s="11"/>
      <c r="D1115" s="11"/>
      <c r="E1115" s="56"/>
      <c r="F1115" s="11"/>
      <c r="G1115" s="11"/>
      <c r="H1115" s="11"/>
      <c r="L1115" s="55"/>
      <c r="M1115" s="42"/>
      <c r="N1115" s="55"/>
      <c r="O1115" s="42"/>
      <c r="P1115" s="55"/>
      <c r="Q1115" s="55"/>
      <c r="T1115" s="55"/>
      <c r="U1115" s="55"/>
      <c r="V1115" s="55"/>
      <c r="W1115" s="55"/>
      <c r="X1115" s="55"/>
      <c r="Y1115" s="42"/>
      <c r="AD1115" s="55"/>
      <c r="AE1115" s="56"/>
      <c r="AH1115" s="11"/>
      <c r="AM1115" t="str">
        <f t="shared" si="33"/>
        <v>NTL</v>
      </c>
      <c r="AN1115">
        <f t="shared" si="34"/>
        <v>0</v>
      </c>
      <c r="AO1115" s="5" t="str">
        <f t="shared" si="35"/>
        <v>Ca sáng</v>
      </c>
    </row>
    <row r="1116" spans="2:41">
      <c r="B1116" s="57"/>
      <c r="C1116" s="11"/>
      <c r="D1116" s="11"/>
      <c r="E1116" s="56"/>
      <c r="F1116" s="11"/>
      <c r="G1116" s="11"/>
      <c r="H1116" s="11"/>
      <c r="L1116" s="55"/>
      <c r="M1116" s="42"/>
      <c r="N1116" s="55"/>
      <c r="O1116" s="42"/>
      <c r="P1116" s="55"/>
      <c r="Q1116" s="55"/>
      <c r="T1116" s="55"/>
      <c r="U1116" s="55"/>
      <c r="V1116" s="55"/>
      <c r="W1116" s="55"/>
      <c r="X1116" s="55"/>
      <c r="Y1116" s="42"/>
      <c r="AD1116" s="55"/>
      <c r="AE1116" s="56"/>
      <c r="AH1116" s="11"/>
      <c r="AL1116" s="11"/>
      <c r="AM1116" t="str">
        <f t="shared" si="33"/>
        <v>NTL</v>
      </c>
      <c r="AN1116">
        <f t="shared" si="34"/>
        <v>0</v>
      </c>
      <c r="AO1116" s="5" t="str">
        <f t="shared" si="35"/>
        <v>Ca sáng</v>
      </c>
    </row>
    <row r="1117" spans="2:41">
      <c r="B1117" s="57"/>
      <c r="C1117" s="11"/>
      <c r="D1117" s="11"/>
      <c r="E1117" s="56"/>
      <c r="F1117" s="11"/>
      <c r="G1117" s="11"/>
      <c r="H1117" s="11"/>
      <c r="L1117" s="55"/>
      <c r="M1117" s="42"/>
      <c r="N1117" s="55"/>
      <c r="O1117" s="42"/>
      <c r="P1117" s="55"/>
      <c r="Q1117" s="55"/>
      <c r="T1117" s="55"/>
      <c r="U1117" s="55"/>
      <c r="V1117" s="55"/>
      <c r="W1117" s="55"/>
      <c r="X1117" s="55"/>
      <c r="Y1117" s="42"/>
      <c r="AD1117" s="55"/>
      <c r="AE1117" s="56"/>
      <c r="AH1117" s="11"/>
      <c r="AM1117" t="str">
        <f t="shared" si="33"/>
        <v>NTL</v>
      </c>
      <c r="AN1117">
        <f t="shared" si="34"/>
        <v>0</v>
      </c>
      <c r="AO1117" s="5" t="str">
        <f t="shared" si="35"/>
        <v>Ca sáng</v>
      </c>
    </row>
    <row r="1118" spans="2:41">
      <c r="B1118" s="57"/>
      <c r="C1118" s="11"/>
      <c r="D1118" s="11"/>
      <c r="E1118" s="56"/>
      <c r="F1118" s="11"/>
      <c r="G1118" s="11"/>
      <c r="H1118" s="11"/>
      <c r="L1118" s="55"/>
      <c r="M1118" s="42"/>
      <c r="N1118" s="55"/>
      <c r="O1118" s="42"/>
      <c r="P1118" s="55"/>
      <c r="Q1118" s="55"/>
      <c r="T1118" s="55"/>
      <c r="U1118" s="55"/>
      <c r="V1118" s="55"/>
      <c r="W1118" s="55"/>
      <c r="X1118" s="55"/>
      <c r="Y1118" s="42"/>
      <c r="AD1118" s="55"/>
      <c r="AE1118" s="56"/>
      <c r="AH1118" s="11"/>
      <c r="AL1118" s="11"/>
      <c r="AM1118" t="str">
        <f t="shared" si="33"/>
        <v>NTL</v>
      </c>
      <c r="AN1118">
        <f t="shared" si="34"/>
        <v>0</v>
      </c>
      <c r="AO1118" s="5" t="str">
        <f t="shared" si="35"/>
        <v>Ca sáng</v>
      </c>
    </row>
    <row r="1119" spans="2:41">
      <c r="B1119" s="57"/>
      <c r="C1119" s="11"/>
      <c r="D1119" s="11"/>
      <c r="E1119" s="56"/>
      <c r="F1119" s="11"/>
      <c r="G1119" s="11"/>
      <c r="H1119" s="11"/>
      <c r="L1119" s="55"/>
      <c r="M1119" s="42"/>
      <c r="N1119" s="55"/>
      <c r="O1119" s="42"/>
      <c r="P1119" s="55"/>
      <c r="Q1119" s="55"/>
      <c r="T1119" s="55"/>
      <c r="U1119" s="55"/>
      <c r="V1119" s="55"/>
      <c r="W1119" s="55"/>
      <c r="X1119" s="55"/>
      <c r="Y1119" s="42"/>
      <c r="AD1119" s="55"/>
      <c r="AE1119" s="56"/>
      <c r="AH1119" s="11"/>
      <c r="AL1119" s="11"/>
      <c r="AM1119" t="str">
        <f t="shared" si="33"/>
        <v>NTL</v>
      </c>
      <c r="AN1119">
        <f t="shared" si="34"/>
        <v>0</v>
      </c>
      <c r="AO1119" s="5" t="str">
        <f t="shared" si="35"/>
        <v>Ca sáng</v>
      </c>
    </row>
    <row r="1120" spans="2:41">
      <c r="B1120" s="57"/>
      <c r="C1120" s="11"/>
      <c r="D1120" s="11"/>
      <c r="E1120" s="56"/>
      <c r="F1120" s="11"/>
      <c r="G1120" s="11"/>
      <c r="H1120" s="11"/>
      <c r="L1120" s="55"/>
      <c r="M1120" s="42"/>
      <c r="N1120" s="55"/>
      <c r="O1120" s="42"/>
      <c r="P1120" s="55"/>
      <c r="Q1120" s="55"/>
      <c r="T1120" s="55"/>
      <c r="U1120" s="55"/>
      <c r="V1120" s="55"/>
      <c r="W1120" s="55"/>
      <c r="X1120" s="55"/>
      <c r="Y1120" s="42"/>
      <c r="AD1120" s="55"/>
      <c r="AE1120" s="56"/>
      <c r="AH1120" s="11"/>
      <c r="AL1120" s="11"/>
      <c r="AM1120" t="str">
        <f t="shared" si="33"/>
        <v>NTL</v>
      </c>
      <c r="AN1120">
        <f t="shared" si="34"/>
        <v>0</v>
      </c>
      <c r="AO1120" s="5" t="str">
        <f t="shared" si="35"/>
        <v>Ca sáng</v>
      </c>
    </row>
    <row r="1121" spans="2:41">
      <c r="B1121" s="57"/>
      <c r="C1121" s="11"/>
      <c r="D1121" s="11"/>
      <c r="E1121" s="56"/>
      <c r="F1121" s="11"/>
      <c r="G1121" s="11"/>
      <c r="H1121" s="11"/>
      <c r="L1121" s="55"/>
      <c r="M1121" s="42"/>
      <c r="N1121" s="55"/>
      <c r="O1121" s="42"/>
      <c r="P1121" s="55"/>
      <c r="Q1121" s="55"/>
      <c r="T1121" s="55"/>
      <c r="U1121" s="55"/>
      <c r="V1121" s="55"/>
      <c r="W1121" s="55"/>
      <c r="X1121" s="55"/>
      <c r="Y1121" s="42"/>
      <c r="AD1121" s="55"/>
      <c r="AE1121" s="56"/>
      <c r="AH1121" s="11"/>
      <c r="AM1121" t="str">
        <f t="shared" si="33"/>
        <v>NTL</v>
      </c>
      <c r="AN1121">
        <f t="shared" si="34"/>
        <v>0</v>
      </c>
      <c r="AO1121" s="5" t="str">
        <f t="shared" si="35"/>
        <v>Ca sáng</v>
      </c>
    </row>
    <row r="1122" spans="2:41">
      <c r="B1122" s="57"/>
      <c r="C1122" s="11"/>
      <c r="D1122" s="11"/>
      <c r="E1122" s="56"/>
      <c r="F1122" s="11"/>
      <c r="G1122" s="11"/>
      <c r="H1122" s="11"/>
      <c r="L1122" s="55"/>
      <c r="M1122" s="42"/>
      <c r="N1122" s="55"/>
      <c r="O1122" s="42"/>
      <c r="P1122" s="55"/>
      <c r="Q1122" s="55"/>
      <c r="T1122" s="55"/>
      <c r="U1122" s="55"/>
      <c r="V1122" s="55"/>
      <c r="W1122" s="55"/>
      <c r="X1122" s="55"/>
      <c r="Y1122" s="42"/>
      <c r="AD1122" s="55"/>
      <c r="AE1122" s="56"/>
      <c r="AH1122" s="11"/>
      <c r="AL1122" s="11"/>
      <c r="AM1122" t="str">
        <f t="shared" si="33"/>
        <v>NTL</v>
      </c>
      <c r="AN1122">
        <f t="shared" si="34"/>
        <v>0</v>
      </c>
      <c r="AO1122" s="5" t="str">
        <f t="shared" si="35"/>
        <v>Ca sáng</v>
      </c>
    </row>
    <row r="1123" spans="2:41">
      <c r="B1123" s="57"/>
      <c r="C1123" s="11"/>
      <c r="D1123" s="11"/>
      <c r="E1123" s="56"/>
      <c r="F1123" s="11"/>
      <c r="G1123" s="11"/>
      <c r="H1123" s="11"/>
      <c r="L1123" s="55"/>
      <c r="M1123" s="42"/>
      <c r="N1123" s="55"/>
      <c r="O1123" s="42"/>
      <c r="P1123" s="55"/>
      <c r="Q1123" s="55"/>
      <c r="T1123" s="55"/>
      <c r="U1123" s="55"/>
      <c r="V1123" s="55"/>
      <c r="W1123" s="55"/>
      <c r="X1123" s="55"/>
      <c r="Y1123" s="42"/>
      <c r="AD1123" s="55"/>
      <c r="AE1123" s="56"/>
      <c r="AH1123" s="11"/>
      <c r="AM1123" t="str">
        <f t="shared" si="33"/>
        <v>NTL</v>
      </c>
      <c r="AN1123">
        <f t="shared" si="34"/>
        <v>0</v>
      </c>
      <c r="AO1123" s="5" t="str">
        <f t="shared" si="35"/>
        <v>Ca sáng</v>
      </c>
    </row>
    <row r="1124" spans="2:41">
      <c r="B1124" s="57"/>
      <c r="C1124" s="11"/>
      <c r="D1124" s="11"/>
      <c r="E1124" s="56"/>
      <c r="F1124" s="11"/>
      <c r="G1124" s="11"/>
      <c r="H1124" s="11"/>
      <c r="L1124" s="55"/>
      <c r="M1124" s="42"/>
      <c r="N1124" s="55"/>
      <c r="O1124" s="42"/>
      <c r="P1124" s="55"/>
      <c r="Q1124" s="55"/>
      <c r="T1124" s="55"/>
      <c r="U1124" s="55"/>
      <c r="V1124" s="55"/>
      <c r="W1124" s="55"/>
      <c r="X1124" s="55"/>
      <c r="Y1124" s="42"/>
      <c r="AD1124" s="55"/>
      <c r="AE1124" s="56"/>
      <c r="AH1124" s="11"/>
      <c r="AM1124" t="str">
        <f t="shared" si="33"/>
        <v>NTL</v>
      </c>
      <c r="AN1124">
        <f t="shared" si="34"/>
        <v>0</v>
      </c>
      <c r="AO1124" s="5" t="str">
        <f t="shared" si="35"/>
        <v>Ca sáng</v>
      </c>
    </row>
    <row r="1125" spans="2:41">
      <c r="B1125" s="57"/>
      <c r="D1125" s="11"/>
      <c r="E1125" s="56"/>
      <c r="F1125" s="11"/>
      <c r="G1125" s="11"/>
      <c r="H1125" s="11"/>
      <c r="L1125" s="55"/>
      <c r="M1125" s="42"/>
      <c r="N1125" s="55"/>
      <c r="O1125" s="42"/>
      <c r="Q1125" s="55"/>
      <c r="R1125" s="55"/>
      <c r="T1125" s="55"/>
      <c r="U1125" s="55"/>
      <c r="V1125" s="55"/>
      <c r="W1125" s="55"/>
      <c r="X1125" s="55"/>
      <c r="Y1125" s="42"/>
      <c r="AD1125" s="55"/>
      <c r="AE1125" s="56"/>
      <c r="AH1125" s="11"/>
      <c r="AM1125" t="str">
        <f t="shared" si="33"/>
        <v>NTL</v>
      </c>
      <c r="AN1125">
        <f t="shared" si="34"/>
        <v>0</v>
      </c>
      <c r="AO1125" s="5" t="str">
        <f t="shared" si="35"/>
        <v>Ca sáng</v>
      </c>
    </row>
    <row r="1126" spans="2:41">
      <c r="B1126" s="57"/>
      <c r="D1126" s="11"/>
      <c r="E1126" s="56"/>
      <c r="F1126" s="11"/>
      <c r="G1126" s="11"/>
      <c r="H1126" s="11"/>
      <c r="L1126" s="55"/>
      <c r="M1126" s="42"/>
      <c r="N1126" s="55"/>
      <c r="O1126" s="42"/>
      <c r="Q1126" s="55"/>
      <c r="R1126" s="55"/>
      <c r="T1126" s="55"/>
      <c r="U1126" s="55"/>
      <c r="V1126" s="55"/>
      <c r="W1126" s="55"/>
      <c r="X1126" s="55"/>
      <c r="Y1126" s="42"/>
      <c r="AD1126" s="55"/>
      <c r="AE1126" s="56"/>
      <c r="AH1126" s="11"/>
      <c r="AL1126" s="11"/>
      <c r="AM1126" t="str">
        <f t="shared" si="33"/>
        <v>NTL</v>
      </c>
      <c r="AN1126">
        <f t="shared" si="34"/>
        <v>0</v>
      </c>
      <c r="AO1126" s="5" t="str">
        <f t="shared" si="35"/>
        <v>Ca sáng</v>
      </c>
    </row>
    <row r="1127" spans="2:41">
      <c r="B1127" s="57"/>
      <c r="D1127" s="11"/>
      <c r="E1127" s="56"/>
      <c r="F1127" s="11"/>
      <c r="G1127" s="11"/>
      <c r="H1127" s="11"/>
      <c r="L1127" s="55"/>
      <c r="M1127" s="42"/>
      <c r="N1127" s="55"/>
      <c r="O1127" s="42"/>
      <c r="Q1127" s="55"/>
      <c r="R1127" s="55"/>
      <c r="T1127" s="55"/>
      <c r="U1127" s="55"/>
      <c r="V1127" s="55"/>
      <c r="W1127" s="55"/>
      <c r="X1127" s="55"/>
      <c r="Y1127" s="42"/>
      <c r="AD1127" s="55"/>
      <c r="AE1127" s="56"/>
      <c r="AH1127" s="11"/>
      <c r="AL1127" s="11"/>
      <c r="AM1127" t="str">
        <f t="shared" si="33"/>
        <v>NTL</v>
      </c>
      <c r="AN1127">
        <f t="shared" si="34"/>
        <v>0</v>
      </c>
      <c r="AO1127" s="5" t="str">
        <f t="shared" si="35"/>
        <v>Ca sáng</v>
      </c>
    </row>
    <row r="1128" spans="2:41">
      <c r="B1128" s="57"/>
      <c r="D1128" s="11"/>
      <c r="E1128" s="56"/>
      <c r="F1128" s="11"/>
      <c r="G1128" s="11"/>
      <c r="H1128" s="11"/>
      <c r="L1128" s="55"/>
      <c r="M1128" s="42"/>
      <c r="N1128" s="55"/>
      <c r="O1128" s="42"/>
      <c r="Q1128" s="55"/>
      <c r="R1128" s="55"/>
      <c r="S1128" s="55"/>
      <c r="T1128" s="55"/>
      <c r="U1128" s="55"/>
      <c r="V1128" s="55"/>
      <c r="W1128" s="55"/>
      <c r="X1128" s="55"/>
      <c r="AA1128" s="42"/>
      <c r="AD1128" s="55"/>
      <c r="AE1128" s="56"/>
      <c r="AL1128" s="11"/>
      <c r="AM1128" t="str">
        <f t="shared" si="33"/>
        <v>NTL</v>
      </c>
      <c r="AN1128">
        <f t="shared" si="34"/>
        <v>0</v>
      </c>
      <c r="AO1128" s="5" t="str">
        <f t="shared" si="35"/>
        <v>Ca sáng</v>
      </c>
    </row>
    <row r="1129" spans="2:41">
      <c r="B1129" s="57"/>
      <c r="D1129" s="11"/>
      <c r="E1129" s="56"/>
      <c r="F1129" s="11"/>
      <c r="G1129" s="11"/>
      <c r="H1129" s="11"/>
      <c r="L1129" s="55"/>
      <c r="M1129" s="42"/>
      <c r="N1129" s="55"/>
      <c r="O1129" s="42"/>
      <c r="Q1129" s="55"/>
      <c r="R1129" s="55"/>
      <c r="S1129" s="55"/>
      <c r="T1129" s="55"/>
      <c r="U1129" s="55"/>
      <c r="V1129" s="55"/>
      <c r="W1129" s="55"/>
      <c r="X1129" s="55"/>
      <c r="Y1129" s="42"/>
      <c r="AD1129" s="55"/>
      <c r="AE1129" s="56"/>
      <c r="AL1129" s="11"/>
      <c r="AM1129" t="str">
        <f t="shared" si="33"/>
        <v>NTL</v>
      </c>
      <c r="AN1129">
        <f t="shared" si="34"/>
        <v>0</v>
      </c>
      <c r="AO1129" s="5" t="str">
        <f t="shared" si="35"/>
        <v>Ca sáng</v>
      </c>
    </row>
    <row r="1130" spans="2:41">
      <c r="B1130" s="57"/>
      <c r="D1130" s="11"/>
      <c r="E1130" s="56"/>
      <c r="F1130" s="11"/>
      <c r="G1130" s="11"/>
      <c r="H1130" s="11"/>
      <c r="L1130" s="55"/>
      <c r="M1130" s="42"/>
      <c r="N1130" s="55"/>
      <c r="O1130" s="42"/>
      <c r="Q1130" s="55"/>
      <c r="R1130" s="55"/>
      <c r="S1130" s="55"/>
      <c r="T1130" s="55"/>
      <c r="U1130" s="55"/>
      <c r="V1130" s="55"/>
      <c r="W1130" s="55"/>
      <c r="X1130" s="55"/>
      <c r="Y1130" s="42"/>
      <c r="AD1130" s="55"/>
      <c r="AE1130" s="56"/>
      <c r="AL1130" s="11"/>
      <c r="AM1130" t="str">
        <f t="shared" si="33"/>
        <v>NTL</v>
      </c>
      <c r="AN1130">
        <f t="shared" si="34"/>
        <v>0</v>
      </c>
      <c r="AO1130" s="5" t="str">
        <f t="shared" si="35"/>
        <v>Ca sáng</v>
      </c>
    </row>
    <row r="1131" spans="2:41">
      <c r="B1131" s="57"/>
      <c r="D1131" s="11"/>
      <c r="E1131" s="56"/>
      <c r="F1131" s="11"/>
      <c r="G1131" s="11"/>
      <c r="H1131" s="11"/>
      <c r="L1131" s="55"/>
      <c r="M1131" s="42"/>
      <c r="N1131" s="55"/>
      <c r="O1131" s="42"/>
      <c r="Q1131" s="55"/>
      <c r="R1131" s="55"/>
      <c r="S1131" s="55"/>
      <c r="T1131" s="55"/>
      <c r="U1131" s="55"/>
      <c r="V1131" s="55"/>
      <c r="W1131" s="55"/>
      <c r="X1131" s="55"/>
      <c r="AA1131" s="42"/>
      <c r="AD1131" s="55"/>
      <c r="AE1131" s="56"/>
      <c r="AL1131" s="11"/>
      <c r="AM1131" t="str">
        <f t="shared" si="33"/>
        <v>NTL</v>
      </c>
      <c r="AN1131">
        <f t="shared" si="34"/>
        <v>0</v>
      </c>
      <c r="AO1131" s="5" t="str">
        <f t="shared" si="35"/>
        <v>Ca sáng</v>
      </c>
    </row>
    <row r="1132" spans="2:41">
      <c r="B1132" s="57"/>
      <c r="D1132" s="11"/>
      <c r="E1132" s="56"/>
      <c r="F1132" s="11"/>
      <c r="G1132" s="11"/>
      <c r="H1132" s="11"/>
      <c r="L1132" s="55"/>
      <c r="M1132" s="42"/>
      <c r="N1132" s="55"/>
      <c r="O1132" s="42"/>
      <c r="Q1132" s="55"/>
      <c r="R1132" s="55"/>
      <c r="S1132" s="55"/>
      <c r="T1132" s="55"/>
      <c r="U1132" s="55"/>
      <c r="V1132" s="55"/>
      <c r="W1132" s="55"/>
      <c r="X1132" s="55"/>
      <c r="Y1132" s="42"/>
      <c r="AD1132" s="55"/>
      <c r="AE1132" s="56"/>
      <c r="AM1132" t="str">
        <f t="shared" si="33"/>
        <v>NTL</v>
      </c>
      <c r="AN1132">
        <f t="shared" si="34"/>
        <v>0</v>
      </c>
      <c r="AO1132" s="5" t="str">
        <f t="shared" si="35"/>
        <v>Ca sáng</v>
      </c>
    </row>
    <row r="1133" spans="2:41">
      <c r="B1133" s="57"/>
      <c r="D1133" s="11"/>
      <c r="E1133" s="56"/>
      <c r="F1133" s="11"/>
      <c r="G1133" s="11"/>
      <c r="H1133" s="11"/>
      <c r="L1133" s="55"/>
      <c r="M1133" s="42"/>
      <c r="N1133" s="55"/>
      <c r="O1133" s="42"/>
      <c r="Q1133" s="55"/>
      <c r="R1133" s="55"/>
      <c r="S1133" s="55"/>
      <c r="T1133" s="55"/>
      <c r="U1133" s="55"/>
      <c r="V1133" s="55"/>
      <c r="W1133" s="55"/>
      <c r="X1133" s="55"/>
      <c r="Y1133" s="42"/>
      <c r="AD1133" s="55"/>
      <c r="AE1133" s="56"/>
      <c r="AL1133" s="11"/>
      <c r="AM1133" t="str">
        <f t="shared" si="33"/>
        <v>NTL</v>
      </c>
      <c r="AN1133">
        <f t="shared" si="34"/>
        <v>0</v>
      </c>
      <c r="AO1133" s="5" t="str">
        <f t="shared" si="35"/>
        <v>Ca sáng</v>
      </c>
    </row>
    <row r="1134" spans="2:41">
      <c r="B1134" s="57"/>
      <c r="D1134" s="11"/>
      <c r="E1134" s="56"/>
      <c r="F1134" s="11"/>
      <c r="G1134" s="11"/>
      <c r="H1134" s="11"/>
      <c r="L1134" s="55"/>
      <c r="M1134" s="42"/>
      <c r="N1134" s="55"/>
      <c r="O1134" s="42"/>
      <c r="Q1134" s="55"/>
      <c r="R1134" s="55"/>
      <c r="S1134" s="55"/>
      <c r="T1134" s="55"/>
      <c r="U1134" s="55"/>
      <c r="V1134" s="55"/>
      <c r="W1134" s="55"/>
      <c r="X1134" s="55"/>
      <c r="Y1134" s="42"/>
      <c r="AD1134" s="55"/>
      <c r="AE1134" s="56"/>
      <c r="AH1134" s="11"/>
      <c r="AM1134" t="str">
        <f t="shared" si="33"/>
        <v>NTL</v>
      </c>
      <c r="AN1134">
        <f t="shared" si="34"/>
        <v>0</v>
      </c>
      <c r="AO1134" s="5" t="str">
        <f t="shared" si="35"/>
        <v>Ca sáng</v>
      </c>
    </row>
    <row r="1135" spans="2:41">
      <c r="B1135" s="57"/>
      <c r="D1135" s="11"/>
      <c r="E1135" s="56"/>
      <c r="F1135" s="11"/>
      <c r="G1135" s="11"/>
      <c r="H1135" s="11"/>
      <c r="L1135" s="55"/>
      <c r="M1135" s="42"/>
      <c r="N1135" s="55"/>
      <c r="O1135" s="42"/>
      <c r="Q1135" s="55"/>
      <c r="R1135" s="55"/>
      <c r="S1135" s="55"/>
      <c r="T1135" s="55"/>
      <c r="U1135" s="55"/>
      <c r="V1135" s="55"/>
      <c r="W1135" s="55"/>
      <c r="X1135" s="55"/>
      <c r="Y1135" s="42"/>
      <c r="AD1135" s="55"/>
      <c r="AE1135" s="56"/>
      <c r="AL1135" s="11"/>
      <c r="AM1135" t="str">
        <f t="shared" si="33"/>
        <v>NTL</v>
      </c>
      <c r="AN1135">
        <f t="shared" si="34"/>
        <v>0</v>
      </c>
      <c r="AO1135" s="5" t="str">
        <f t="shared" si="35"/>
        <v>Ca sáng</v>
      </c>
    </row>
    <row r="1136" spans="2:41">
      <c r="B1136" s="57"/>
      <c r="D1136" s="11"/>
      <c r="E1136" s="56"/>
      <c r="F1136" s="11"/>
      <c r="G1136" s="11"/>
      <c r="H1136" s="11"/>
      <c r="L1136" s="55"/>
      <c r="M1136" s="42"/>
      <c r="N1136" s="55"/>
      <c r="O1136" s="42"/>
      <c r="Q1136" s="55"/>
      <c r="R1136" s="55"/>
      <c r="S1136" s="55"/>
      <c r="T1136" s="55"/>
      <c r="U1136" s="55"/>
      <c r="V1136" s="55"/>
      <c r="W1136" s="55"/>
      <c r="X1136" s="55"/>
      <c r="Y1136" s="42"/>
      <c r="AD1136" s="55"/>
      <c r="AE1136" s="56"/>
      <c r="AL1136" s="11"/>
      <c r="AM1136" t="str">
        <f t="shared" si="33"/>
        <v>NTL</v>
      </c>
      <c r="AN1136">
        <f t="shared" si="34"/>
        <v>0</v>
      </c>
      <c r="AO1136" s="5" t="str">
        <f t="shared" si="35"/>
        <v>Ca sáng</v>
      </c>
    </row>
    <row r="1137" spans="2:41">
      <c r="B1137" s="57"/>
      <c r="D1137" s="11"/>
      <c r="E1137" s="56"/>
      <c r="F1137" s="11"/>
      <c r="G1137" s="11"/>
      <c r="H1137" s="11"/>
      <c r="L1137" s="55"/>
      <c r="M1137" s="42"/>
      <c r="N1137" s="55"/>
      <c r="O1137" s="42"/>
      <c r="Q1137" s="55"/>
      <c r="R1137" s="55"/>
      <c r="S1137" s="55"/>
      <c r="T1137" s="55"/>
      <c r="U1137" s="55"/>
      <c r="V1137" s="55"/>
      <c r="W1137" s="55"/>
      <c r="X1137" s="55"/>
      <c r="AD1137" s="55"/>
      <c r="AE1137" s="56"/>
      <c r="AH1137" s="11"/>
      <c r="AL1137" s="11"/>
      <c r="AM1137" t="str">
        <f t="shared" si="33"/>
        <v>NTL</v>
      </c>
      <c r="AN1137">
        <f t="shared" si="34"/>
        <v>0</v>
      </c>
      <c r="AO1137" s="5" t="str">
        <f t="shared" si="35"/>
        <v>Ca sáng</v>
      </c>
    </row>
    <row r="1138" spans="2:41">
      <c r="B1138" s="57"/>
      <c r="D1138" s="11"/>
      <c r="E1138" s="56"/>
      <c r="F1138" s="11"/>
      <c r="G1138" s="11"/>
      <c r="H1138" s="11"/>
      <c r="L1138" s="55"/>
      <c r="M1138" s="42"/>
      <c r="N1138" s="55"/>
      <c r="O1138" s="42"/>
      <c r="Q1138" s="55"/>
      <c r="R1138" s="55"/>
      <c r="S1138" s="55"/>
      <c r="T1138" s="55"/>
      <c r="U1138" s="55"/>
      <c r="V1138" s="55"/>
      <c r="W1138" s="55"/>
      <c r="X1138" s="55"/>
      <c r="Y1138" s="42"/>
      <c r="AD1138" s="55"/>
      <c r="AE1138" s="56"/>
      <c r="AL1138" s="11"/>
      <c r="AM1138" t="str">
        <f t="shared" si="33"/>
        <v>NTL</v>
      </c>
      <c r="AN1138">
        <f t="shared" si="34"/>
        <v>0</v>
      </c>
      <c r="AO1138" s="5" t="str">
        <f t="shared" si="35"/>
        <v>Ca sáng</v>
      </c>
    </row>
    <row r="1139" spans="2:41">
      <c r="B1139" s="57"/>
      <c r="D1139" s="11"/>
      <c r="E1139" s="56"/>
      <c r="F1139" s="11"/>
      <c r="G1139" s="11"/>
      <c r="H1139" s="11"/>
      <c r="L1139" s="55"/>
      <c r="M1139" s="42"/>
      <c r="N1139" s="55"/>
      <c r="O1139" s="42"/>
      <c r="Q1139" s="55"/>
      <c r="R1139" s="55"/>
      <c r="S1139" s="55"/>
      <c r="T1139" s="55"/>
      <c r="U1139" s="55"/>
      <c r="V1139" s="55"/>
      <c r="W1139" s="55"/>
      <c r="X1139" s="55"/>
      <c r="Y1139" s="42"/>
      <c r="AD1139" s="55"/>
      <c r="AE1139" s="56"/>
      <c r="AM1139" t="str">
        <f t="shared" si="33"/>
        <v>NTL</v>
      </c>
      <c r="AN1139">
        <f t="shared" si="34"/>
        <v>0</v>
      </c>
      <c r="AO1139" s="5" t="str">
        <f t="shared" si="35"/>
        <v>Ca sáng</v>
      </c>
    </row>
    <row r="1140" spans="2:41">
      <c r="B1140" s="57"/>
      <c r="D1140" s="11"/>
      <c r="E1140" s="56"/>
      <c r="F1140" s="11"/>
      <c r="G1140" s="11"/>
      <c r="H1140" s="11"/>
      <c r="L1140" s="55"/>
      <c r="M1140" s="42"/>
      <c r="N1140" s="55"/>
      <c r="O1140" s="42"/>
      <c r="Q1140" s="55"/>
      <c r="R1140" s="55"/>
      <c r="S1140" s="55"/>
      <c r="T1140" s="55"/>
      <c r="U1140" s="55"/>
      <c r="V1140" s="55"/>
      <c r="W1140" s="55"/>
      <c r="X1140" s="55"/>
      <c r="Y1140" s="42"/>
      <c r="AD1140" s="55"/>
      <c r="AE1140" s="56"/>
      <c r="AL1140" s="11"/>
      <c r="AM1140" t="str">
        <f t="shared" si="33"/>
        <v>NTL</v>
      </c>
      <c r="AN1140">
        <f t="shared" si="34"/>
        <v>0</v>
      </c>
      <c r="AO1140" s="5" t="str">
        <f t="shared" si="35"/>
        <v>Ca sáng</v>
      </c>
    </row>
    <row r="1141" spans="2:41">
      <c r="B1141" s="57"/>
      <c r="D1141" s="11"/>
      <c r="E1141" s="56"/>
      <c r="F1141" s="11"/>
      <c r="G1141" s="11"/>
      <c r="H1141" s="11"/>
      <c r="L1141" s="55"/>
      <c r="M1141" s="42"/>
      <c r="N1141" s="55"/>
      <c r="O1141" s="42"/>
      <c r="Q1141" s="55"/>
      <c r="R1141" s="55"/>
      <c r="S1141" s="55"/>
      <c r="T1141" s="55"/>
      <c r="U1141" s="55"/>
      <c r="V1141" s="55"/>
      <c r="W1141" s="55"/>
      <c r="X1141" s="55"/>
      <c r="Y1141" s="42"/>
      <c r="AD1141" s="55"/>
      <c r="AE1141" s="56"/>
      <c r="AL1141" s="11"/>
      <c r="AM1141" t="str">
        <f t="shared" si="33"/>
        <v>NTL</v>
      </c>
      <c r="AN1141">
        <f t="shared" si="34"/>
        <v>0</v>
      </c>
      <c r="AO1141" s="5" t="str">
        <f t="shared" si="35"/>
        <v>Ca sáng</v>
      </c>
    </row>
    <row r="1142" spans="2:41">
      <c r="B1142" s="57"/>
      <c r="D1142" s="11"/>
      <c r="E1142" s="56"/>
      <c r="F1142" s="11"/>
      <c r="G1142" s="11"/>
      <c r="H1142" s="11"/>
      <c r="L1142" s="55"/>
      <c r="M1142" s="42"/>
      <c r="N1142" s="55"/>
      <c r="O1142" s="42"/>
      <c r="Q1142" s="55"/>
      <c r="R1142" s="55"/>
      <c r="S1142" s="55"/>
      <c r="T1142" s="55"/>
      <c r="U1142" s="55"/>
      <c r="V1142" s="55"/>
      <c r="W1142" s="55"/>
      <c r="X1142" s="55"/>
      <c r="Y1142" s="42"/>
      <c r="AA1142" s="42"/>
      <c r="AD1142" s="55"/>
      <c r="AE1142" s="56"/>
      <c r="AL1142" s="11"/>
      <c r="AM1142" t="str">
        <f t="shared" si="33"/>
        <v>NTL</v>
      </c>
      <c r="AN1142">
        <f t="shared" si="34"/>
        <v>0</v>
      </c>
      <c r="AO1142" s="5" t="str">
        <f t="shared" si="35"/>
        <v>Ca sáng</v>
      </c>
    </row>
    <row r="1143" spans="2:41">
      <c r="B1143" s="57"/>
      <c r="D1143" s="11"/>
      <c r="E1143" s="56"/>
      <c r="F1143" s="11"/>
      <c r="G1143" s="11"/>
      <c r="H1143" s="11"/>
      <c r="L1143" s="55"/>
      <c r="M1143" s="42"/>
      <c r="N1143" s="55"/>
      <c r="O1143" s="42"/>
      <c r="Q1143" s="55"/>
      <c r="R1143" s="55"/>
      <c r="S1143" s="55"/>
      <c r="T1143" s="55"/>
      <c r="U1143" s="55"/>
      <c r="V1143" s="55"/>
      <c r="W1143" s="55"/>
      <c r="X1143" s="55"/>
      <c r="AA1143" s="42"/>
      <c r="AD1143" s="55"/>
      <c r="AE1143" s="56"/>
      <c r="AF1143" s="55"/>
      <c r="AG1143" s="56"/>
      <c r="AH1143" s="11"/>
      <c r="AL1143" s="11"/>
      <c r="AM1143" t="str">
        <f t="shared" si="33"/>
        <v>NTL</v>
      </c>
      <c r="AN1143">
        <f t="shared" si="34"/>
        <v>0</v>
      </c>
      <c r="AO1143" s="5" t="str">
        <f t="shared" si="35"/>
        <v>Ca sáng</v>
      </c>
    </row>
    <row r="1144" spans="2:41">
      <c r="B1144" s="57"/>
      <c r="D1144" s="11"/>
      <c r="E1144" s="56"/>
      <c r="F1144" s="11"/>
      <c r="G1144" s="11"/>
      <c r="H1144" s="11"/>
      <c r="L1144" s="55"/>
      <c r="M1144" s="42"/>
      <c r="N1144" s="55"/>
      <c r="O1144" s="42"/>
      <c r="Q1144" s="55"/>
      <c r="R1144" s="55"/>
      <c r="S1144" s="55"/>
      <c r="T1144" s="55"/>
      <c r="U1144" s="55"/>
      <c r="V1144" s="55"/>
      <c r="W1144" s="55"/>
      <c r="X1144" s="55"/>
      <c r="AD1144" s="55"/>
      <c r="AE1144" s="56"/>
      <c r="AH1144" s="11"/>
      <c r="AL1144" s="11"/>
      <c r="AM1144" t="str">
        <f t="shared" si="33"/>
        <v>NTL</v>
      </c>
      <c r="AN1144">
        <f t="shared" si="34"/>
        <v>0</v>
      </c>
      <c r="AO1144" s="5" t="str">
        <f t="shared" si="35"/>
        <v>Ca sáng</v>
      </c>
    </row>
    <row r="1145" spans="2:41">
      <c r="B1145" s="57"/>
      <c r="D1145" s="11"/>
      <c r="E1145" s="56"/>
      <c r="F1145" s="11"/>
      <c r="G1145" s="11"/>
      <c r="H1145" s="11"/>
      <c r="L1145" s="55"/>
      <c r="M1145" s="42"/>
      <c r="N1145" s="55"/>
      <c r="O1145" s="42"/>
      <c r="Q1145" s="55"/>
      <c r="R1145" s="55"/>
      <c r="S1145" s="55"/>
      <c r="T1145" s="55"/>
      <c r="U1145" s="55"/>
      <c r="V1145" s="55"/>
      <c r="W1145" s="55"/>
      <c r="X1145" s="55"/>
      <c r="Y1145" s="42"/>
      <c r="AD1145" s="55"/>
      <c r="AE1145" s="56"/>
      <c r="AL1145" s="11"/>
      <c r="AM1145" t="str">
        <f t="shared" si="33"/>
        <v>NTL</v>
      </c>
      <c r="AN1145">
        <f t="shared" si="34"/>
        <v>0</v>
      </c>
      <c r="AO1145" s="5" t="str">
        <f t="shared" si="35"/>
        <v>Ca sáng</v>
      </c>
    </row>
    <row r="1146" spans="2:41">
      <c r="B1146" s="57"/>
      <c r="D1146" s="11"/>
      <c r="E1146" s="56"/>
      <c r="F1146" s="11"/>
      <c r="G1146" s="11"/>
      <c r="H1146" s="11"/>
      <c r="L1146" s="55"/>
      <c r="M1146" s="42"/>
      <c r="N1146" s="55"/>
      <c r="O1146" s="42"/>
      <c r="Q1146" s="55"/>
      <c r="R1146" s="55"/>
      <c r="S1146" s="55"/>
      <c r="T1146" s="55"/>
      <c r="U1146" s="55"/>
      <c r="V1146" s="55"/>
      <c r="W1146" s="55"/>
      <c r="X1146" s="55"/>
      <c r="AD1146" s="55"/>
      <c r="AE1146" s="56"/>
      <c r="AL1146" s="11"/>
      <c r="AM1146" t="str">
        <f t="shared" si="33"/>
        <v>NTL</v>
      </c>
      <c r="AN1146">
        <f t="shared" si="34"/>
        <v>0</v>
      </c>
      <c r="AO1146" s="5" t="str">
        <f t="shared" si="35"/>
        <v>Ca sáng</v>
      </c>
    </row>
    <row r="1147" spans="2:41">
      <c r="B1147" s="57"/>
      <c r="D1147" s="11"/>
      <c r="E1147" s="56"/>
      <c r="F1147" s="11"/>
      <c r="G1147" s="11"/>
      <c r="H1147" s="11"/>
      <c r="L1147" s="55"/>
      <c r="M1147" s="42"/>
      <c r="N1147" s="55"/>
      <c r="O1147" s="42"/>
      <c r="Q1147" s="55"/>
      <c r="R1147" s="55"/>
      <c r="S1147" s="55"/>
      <c r="T1147" s="55"/>
      <c r="U1147" s="55"/>
      <c r="V1147" s="55"/>
      <c r="W1147" s="55"/>
      <c r="X1147" s="55"/>
      <c r="Y1147" s="42"/>
      <c r="AD1147" s="55"/>
      <c r="AE1147" s="56"/>
      <c r="AM1147" t="str">
        <f t="shared" si="33"/>
        <v>NTL</v>
      </c>
      <c r="AN1147">
        <f t="shared" si="34"/>
        <v>0</v>
      </c>
      <c r="AO1147" s="5" t="str">
        <f t="shared" si="35"/>
        <v>Ca sáng</v>
      </c>
    </row>
    <row r="1148" spans="2:41">
      <c r="B1148" s="57"/>
      <c r="D1148" s="11"/>
      <c r="E1148" s="56"/>
      <c r="F1148" s="11"/>
      <c r="G1148" s="11"/>
      <c r="H1148" s="11"/>
      <c r="L1148" s="55"/>
      <c r="M1148" s="42"/>
      <c r="N1148" s="55"/>
      <c r="O1148" s="42"/>
      <c r="Q1148" s="55"/>
      <c r="R1148" s="55"/>
      <c r="S1148" s="55"/>
      <c r="T1148" s="55"/>
      <c r="U1148" s="55"/>
      <c r="V1148" s="55"/>
      <c r="W1148" s="55"/>
      <c r="X1148" s="55"/>
      <c r="Y1148" s="42"/>
      <c r="AD1148" s="55"/>
      <c r="AE1148" s="56"/>
      <c r="AH1148" s="11"/>
      <c r="AM1148" t="str">
        <f t="shared" si="33"/>
        <v>NTL</v>
      </c>
      <c r="AN1148">
        <f t="shared" si="34"/>
        <v>0</v>
      </c>
      <c r="AO1148" s="5" t="str">
        <f t="shared" si="35"/>
        <v>Ca sáng</v>
      </c>
    </row>
    <row r="1149" spans="2:41">
      <c r="B1149" s="57"/>
      <c r="D1149" s="11"/>
      <c r="E1149" s="56"/>
      <c r="F1149" s="11"/>
      <c r="G1149" s="11"/>
      <c r="H1149" s="11"/>
      <c r="I1149" s="11"/>
      <c r="L1149" s="55"/>
      <c r="M1149" s="42"/>
      <c r="N1149" s="55"/>
      <c r="O1149" s="42"/>
      <c r="Q1149" s="55"/>
      <c r="R1149" s="55"/>
      <c r="S1149" s="55"/>
      <c r="T1149" s="55"/>
      <c r="U1149" s="55"/>
      <c r="V1149" s="55"/>
      <c r="W1149" s="55"/>
      <c r="X1149" s="55"/>
      <c r="Y1149" s="42"/>
      <c r="AD1149" s="55"/>
      <c r="AE1149" s="56"/>
      <c r="AL1149" s="11"/>
      <c r="AM1149" t="str">
        <f t="shared" si="33"/>
        <v>NTL</v>
      </c>
      <c r="AN1149">
        <f t="shared" si="34"/>
        <v>0</v>
      </c>
      <c r="AO1149" s="5" t="str">
        <f t="shared" si="35"/>
        <v>Ca sáng</v>
      </c>
    </row>
    <row r="1150" spans="2:41">
      <c r="B1150" s="57"/>
      <c r="D1150" s="11"/>
      <c r="E1150" s="56"/>
      <c r="F1150" s="11"/>
      <c r="G1150" s="11"/>
      <c r="H1150" s="11"/>
      <c r="L1150" s="55"/>
      <c r="M1150" s="42"/>
      <c r="N1150" s="55"/>
      <c r="O1150" s="42"/>
      <c r="Q1150" s="55"/>
      <c r="R1150" s="55"/>
      <c r="S1150" s="55"/>
      <c r="T1150" s="55"/>
      <c r="U1150" s="55"/>
      <c r="V1150" s="55"/>
      <c r="W1150" s="55"/>
      <c r="X1150" s="55"/>
      <c r="Y1150" s="42"/>
      <c r="AD1150" s="55"/>
      <c r="AE1150" s="56"/>
      <c r="AL1150" s="11"/>
      <c r="AM1150" t="str">
        <f t="shared" si="33"/>
        <v>NTL</v>
      </c>
      <c r="AN1150">
        <f t="shared" si="34"/>
        <v>0</v>
      </c>
      <c r="AO1150" s="5" t="str">
        <f t="shared" si="35"/>
        <v>Ca sáng</v>
      </c>
    </row>
    <row r="1151" spans="2:41">
      <c r="B1151" s="57"/>
      <c r="D1151" s="11"/>
      <c r="E1151" s="56"/>
      <c r="F1151" s="11"/>
      <c r="G1151" s="11"/>
      <c r="H1151" s="11"/>
      <c r="L1151" s="55"/>
      <c r="M1151" s="42"/>
      <c r="N1151" s="55"/>
      <c r="O1151" s="42"/>
      <c r="Q1151" s="55"/>
      <c r="R1151" s="55"/>
      <c r="S1151" s="55"/>
      <c r="T1151" s="55"/>
      <c r="U1151" s="55"/>
      <c r="V1151" s="55"/>
      <c r="W1151" s="55"/>
      <c r="X1151" s="55"/>
      <c r="Y1151" s="42"/>
      <c r="AD1151" s="55"/>
      <c r="AE1151" s="56"/>
      <c r="AL1151" s="11"/>
      <c r="AM1151" t="str">
        <f t="shared" si="33"/>
        <v>NTL</v>
      </c>
      <c r="AN1151">
        <f t="shared" si="34"/>
        <v>0</v>
      </c>
      <c r="AO1151" s="5" t="str">
        <f t="shared" si="35"/>
        <v>Ca sáng</v>
      </c>
    </row>
    <row r="1152" spans="2:41">
      <c r="B1152" s="57"/>
      <c r="D1152" s="11"/>
      <c r="E1152" s="56"/>
      <c r="F1152" s="11"/>
      <c r="G1152" s="11"/>
      <c r="H1152" s="11"/>
      <c r="L1152" s="55"/>
      <c r="M1152" s="42"/>
      <c r="N1152" s="55"/>
      <c r="O1152" s="42"/>
      <c r="Q1152" s="55"/>
      <c r="R1152" s="55"/>
      <c r="S1152" s="55"/>
      <c r="T1152" s="55"/>
      <c r="U1152" s="55"/>
      <c r="V1152" s="55"/>
      <c r="W1152" s="55"/>
      <c r="X1152" s="55"/>
      <c r="Y1152" s="42"/>
      <c r="AD1152" s="55"/>
      <c r="AE1152" s="56"/>
      <c r="AL1152" s="11"/>
      <c r="AM1152" t="str">
        <f t="shared" si="33"/>
        <v>NTL</v>
      </c>
      <c r="AN1152">
        <f t="shared" si="34"/>
        <v>0</v>
      </c>
      <c r="AO1152" s="5" t="str">
        <f t="shared" si="35"/>
        <v>Ca sáng</v>
      </c>
    </row>
    <row r="1153" spans="2:41">
      <c r="B1153" s="57"/>
      <c r="D1153" s="11"/>
      <c r="E1153" s="56"/>
      <c r="F1153" s="11"/>
      <c r="G1153" s="11"/>
      <c r="H1153" s="11"/>
      <c r="L1153" s="55"/>
      <c r="M1153" s="42"/>
      <c r="N1153" s="55"/>
      <c r="O1153" s="42"/>
      <c r="Q1153" s="55"/>
      <c r="R1153" s="55"/>
      <c r="S1153" s="55"/>
      <c r="T1153" s="55"/>
      <c r="U1153" s="55"/>
      <c r="V1153" s="55"/>
      <c r="W1153" s="55"/>
      <c r="X1153" s="55"/>
      <c r="Y1153" s="42"/>
      <c r="AD1153" s="55"/>
      <c r="AE1153" s="56"/>
      <c r="AL1153" s="11"/>
      <c r="AM1153" t="str">
        <f t="shared" si="33"/>
        <v>NTL</v>
      </c>
      <c r="AN1153">
        <f t="shared" si="34"/>
        <v>0</v>
      </c>
      <c r="AO1153" s="5" t="str">
        <f t="shared" si="35"/>
        <v>Ca sáng</v>
      </c>
    </row>
    <row r="1154" spans="2:41">
      <c r="B1154" s="57"/>
      <c r="D1154" s="11"/>
      <c r="E1154" s="56"/>
      <c r="F1154" s="11"/>
      <c r="G1154" s="11"/>
      <c r="H1154" s="11"/>
      <c r="L1154" s="55"/>
      <c r="M1154" s="42"/>
      <c r="N1154" s="55"/>
      <c r="O1154" s="42"/>
      <c r="Q1154" s="55"/>
      <c r="R1154" s="55"/>
      <c r="S1154" s="55"/>
      <c r="T1154" s="55"/>
      <c r="U1154" s="55"/>
      <c r="V1154" s="55"/>
      <c r="W1154" s="55"/>
      <c r="X1154" s="55"/>
      <c r="Y1154" s="42"/>
      <c r="AD1154" s="55"/>
      <c r="AE1154" s="56"/>
      <c r="AL1154" s="11"/>
      <c r="AM1154" t="str">
        <f t="shared" si="33"/>
        <v>NTL</v>
      </c>
      <c r="AN1154">
        <f t="shared" si="34"/>
        <v>0</v>
      </c>
      <c r="AO1154" s="5" t="str">
        <f t="shared" si="35"/>
        <v>Ca sáng</v>
      </c>
    </row>
    <row r="1155" spans="2:41">
      <c r="B1155" s="57"/>
      <c r="D1155" s="11"/>
      <c r="E1155" s="56"/>
      <c r="F1155" s="11"/>
      <c r="G1155" s="11"/>
      <c r="H1155" s="11"/>
      <c r="L1155" s="55"/>
      <c r="M1155" s="42"/>
      <c r="N1155" s="55"/>
      <c r="O1155" s="42"/>
      <c r="Q1155" s="55"/>
      <c r="R1155" s="55"/>
      <c r="S1155" s="55"/>
      <c r="T1155" s="55"/>
      <c r="U1155" s="55"/>
      <c r="V1155" s="55"/>
      <c r="W1155" s="55"/>
      <c r="X1155" s="55"/>
      <c r="Y1155" s="42"/>
      <c r="AD1155" s="55"/>
      <c r="AE1155" s="56"/>
      <c r="AL1155" s="11"/>
      <c r="AM1155" t="str">
        <f t="shared" ref="AM1155:AM1218" si="36">IF(LEFT(F1431,3)="XBL","XBL","NTL")</f>
        <v>NTL</v>
      </c>
      <c r="AN1155">
        <f t="shared" ref="AN1155:AN1218" si="37">IF(AM1155="NTL",O1431*-1,O1431)</f>
        <v>0</v>
      </c>
      <c r="AO1155" s="5" t="str">
        <f t="shared" ref="AO1155:AO1218" si="38">IF(TIME(HOUR(AE1434),MINUTE(AE1434),SECOND(AE1434))&gt;$T$6,"Ca chiều","Ca sáng")</f>
        <v>Ca sáng</v>
      </c>
    </row>
    <row r="1156" spans="2:41">
      <c r="B1156" s="57"/>
      <c r="D1156" s="11"/>
      <c r="E1156" s="56"/>
      <c r="F1156" s="11"/>
      <c r="G1156" s="11"/>
      <c r="H1156" s="11"/>
      <c r="L1156" s="55"/>
      <c r="M1156" s="42"/>
      <c r="N1156" s="55"/>
      <c r="O1156" s="42"/>
      <c r="Q1156" s="55"/>
      <c r="R1156" s="55"/>
      <c r="S1156" s="55"/>
      <c r="T1156" s="55"/>
      <c r="U1156" s="55"/>
      <c r="V1156" s="55"/>
      <c r="W1156" s="55"/>
      <c r="X1156" s="55"/>
      <c r="Y1156" s="42"/>
      <c r="AD1156" s="55"/>
      <c r="AE1156" s="56"/>
      <c r="AL1156" s="11"/>
      <c r="AM1156" t="str">
        <f t="shared" si="36"/>
        <v>NTL</v>
      </c>
      <c r="AN1156">
        <f t="shared" si="37"/>
        <v>0</v>
      </c>
      <c r="AO1156" s="5" t="str">
        <f t="shared" si="38"/>
        <v>Ca sáng</v>
      </c>
    </row>
    <row r="1157" spans="2:41">
      <c r="B1157" s="57"/>
      <c r="D1157" s="11"/>
      <c r="E1157" s="56"/>
      <c r="F1157" s="11"/>
      <c r="G1157" s="11"/>
      <c r="H1157" s="11"/>
      <c r="L1157" s="55"/>
      <c r="M1157" s="42"/>
      <c r="N1157" s="55"/>
      <c r="O1157" s="42"/>
      <c r="Q1157" s="55"/>
      <c r="R1157" s="55"/>
      <c r="S1157" s="55"/>
      <c r="T1157" s="55"/>
      <c r="U1157" s="55"/>
      <c r="V1157" s="55"/>
      <c r="W1157" s="55"/>
      <c r="X1157" s="55"/>
      <c r="Y1157" s="42"/>
      <c r="AD1157" s="55"/>
      <c r="AE1157" s="56"/>
      <c r="AM1157" t="str">
        <f t="shared" si="36"/>
        <v>NTL</v>
      </c>
      <c r="AN1157">
        <f t="shared" si="37"/>
        <v>0</v>
      </c>
      <c r="AO1157" s="5" t="str">
        <f t="shared" si="38"/>
        <v>Ca sáng</v>
      </c>
    </row>
    <row r="1158" spans="2:41">
      <c r="B1158" s="57"/>
      <c r="D1158" s="11"/>
      <c r="E1158" s="56"/>
      <c r="F1158" s="11"/>
      <c r="G1158" s="11"/>
      <c r="H1158" s="11"/>
      <c r="L1158" s="55"/>
      <c r="M1158" s="42"/>
      <c r="N1158" s="55"/>
      <c r="O1158" s="42"/>
      <c r="Q1158" s="55"/>
      <c r="R1158" s="55"/>
      <c r="S1158" s="55"/>
      <c r="T1158" s="55"/>
      <c r="U1158" s="55"/>
      <c r="V1158" s="55"/>
      <c r="W1158" s="55"/>
      <c r="X1158" s="55"/>
      <c r="Y1158" s="42"/>
      <c r="AD1158" s="55"/>
      <c r="AE1158" s="56"/>
      <c r="AM1158" t="str">
        <f t="shared" si="36"/>
        <v>NTL</v>
      </c>
      <c r="AN1158">
        <f t="shared" si="37"/>
        <v>0</v>
      </c>
      <c r="AO1158" s="5" t="str">
        <f t="shared" si="38"/>
        <v>Ca sáng</v>
      </c>
    </row>
    <row r="1159" spans="2:41">
      <c r="B1159" s="57"/>
      <c r="D1159" s="11"/>
      <c r="E1159" s="56"/>
      <c r="F1159" s="11"/>
      <c r="G1159" s="11"/>
      <c r="H1159" s="11"/>
      <c r="L1159" s="55"/>
      <c r="M1159" s="42"/>
      <c r="N1159" s="55"/>
      <c r="O1159" s="42"/>
      <c r="Q1159" s="55"/>
      <c r="R1159" s="55"/>
      <c r="S1159" s="55"/>
      <c r="T1159" s="55"/>
      <c r="U1159" s="55"/>
      <c r="V1159" s="55"/>
      <c r="W1159" s="55"/>
      <c r="X1159" s="55"/>
      <c r="Y1159" s="42"/>
      <c r="AD1159" s="55"/>
      <c r="AE1159" s="56"/>
      <c r="AM1159" t="str">
        <f t="shared" si="36"/>
        <v>NTL</v>
      </c>
      <c r="AN1159">
        <f t="shared" si="37"/>
        <v>0</v>
      </c>
      <c r="AO1159" s="5" t="str">
        <f t="shared" si="38"/>
        <v>Ca sáng</v>
      </c>
    </row>
    <row r="1160" spans="2:41">
      <c r="B1160" s="57"/>
      <c r="D1160" s="11"/>
      <c r="E1160" s="56"/>
      <c r="F1160" s="11"/>
      <c r="G1160" s="11"/>
      <c r="H1160" s="11"/>
      <c r="L1160" s="55"/>
      <c r="M1160" s="42"/>
      <c r="N1160" s="55"/>
      <c r="O1160" s="42"/>
      <c r="Q1160" s="55"/>
      <c r="R1160" s="55"/>
      <c r="S1160" s="55"/>
      <c r="T1160" s="55"/>
      <c r="U1160" s="55"/>
      <c r="V1160" s="55"/>
      <c r="W1160" s="55"/>
      <c r="X1160" s="55"/>
      <c r="Y1160" s="42"/>
      <c r="AD1160" s="55"/>
      <c r="AE1160" s="56"/>
      <c r="AH1160" s="11"/>
      <c r="AM1160" t="str">
        <f t="shared" si="36"/>
        <v>NTL</v>
      </c>
      <c r="AN1160">
        <f t="shared" si="37"/>
        <v>0</v>
      </c>
      <c r="AO1160" s="5" t="str">
        <f t="shared" si="38"/>
        <v>Ca sáng</v>
      </c>
    </row>
    <row r="1161" spans="2:41">
      <c r="B1161" s="57"/>
      <c r="D1161" s="11"/>
      <c r="E1161" s="56"/>
      <c r="F1161" s="11"/>
      <c r="G1161" s="11"/>
      <c r="H1161" s="11"/>
      <c r="L1161" s="55"/>
      <c r="M1161" s="42"/>
      <c r="N1161" s="55"/>
      <c r="O1161" s="42"/>
      <c r="Q1161" s="55"/>
      <c r="R1161" s="55"/>
      <c r="S1161" s="55"/>
      <c r="T1161" s="55"/>
      <c r="U1161" s="55"/>
      <c r="V1161" s="55"/>
      <c r="W1161" s="55"/>
      <c r="X1161" s="55"/>
      <c r="Y1161" s="42"/>
      <c r="AD1161" s="55"/>
      <c r="AE1161" s="56"/>
      <c r="AL1161" s="11"/>
      <c r="AM1161" t="str">
        <f t="shared" si="36"/>
        <v>NTL</v>
      </c>
      <c r="AN1161">
        <f t="shared" si="37"/>
        <v>0</v>
      </c>
      <c r="AO1161" s="5" t="str">
        <f t="shared" si="38"/>
        <v>Ca sáng</v>
      </c>
    </row>
    <row r="1162" spans="2:41">
      <c r="B1162" s="57"/>
      <c r="D1162" s="11"/>
      <c r="E1162" s="56"/>
      <c r="F1162" s="11"/>
      <c r="G1162" s="11"/>
      <c r="H1162" s="11"/>
      <c r="L1162" s="55"/>
      <c r="M1162" s="42"/>
      <c r="N1162" s="55"/>
      <c r="O1162" s="42"/>
      <c r="Q1162" s="55"/>
      <c r="R1162" s="55"/>
      <c r="S1162" s="55"/>
      <c r="T1162" s="55"/>
      <c r="U1162" s="55"/>
      <c r="V1162" s="55"/>
      <c r="W1162" s="55"/>
      <c r="X1162" s="55"/>
      <c r="AA1162" s="42"/>
      <c r="AD1162" s="55"/>
      <c r="AE1162" s="56"/>
      <c r="AL1162" s="11"/>
      <c r="AM1162" t="str">
        <f t="shared" si="36"/>
        <v>NTL</v>
      </c>
      <c r="AN1162">
        <f t="shared" si="37"/>
        <v>0</v>
      </c>
      <c r="AO1162" s="5" t="str">
        <f t="shared" si="38"/>
        <v>Ca sáng</v>
      </c>
    </row>
    <row r="1163" spans="2:41">
      <c r="B1163" s="57"/>
      <c r="D1163" s="11"/>
      <c r="E1163" s="56"/>
      <c r="F1163" s="11"/>
      <c r="G1163" s="11"/>
      <c r="H1163" s="11"/>
      <c r="L1163" s="55"/>
      <c r="M1163" s="42"/>
      <c r="N1163" s="55"/>
      <c r="O1163" s="42"/>
      <c r="Q1163" s="55"/>
      <c r="R1163" s="55"/>
      <c r="S1163" s="55"/>
      <c r="T1163" s="55"/>
      <c r="U1163" s="55"/>
      <c r="V1163" s="55"/>
      <c r="W1163" s="55"/>
      <c r="X1163" s="55"/>
      <c r="Y1163" s="42"/>
      <c r="AD1163" s="55"/>
      <c r="AE1163" s="56"/>
      <c r="AM1163" t="str">
        <f t="shared" si="36"/>
        <v>NTL</v>
      </c>
      <c r="AN1163">
        <f t="shared" si="37"/>
        <v>0</v>
      </c>
      <c r="AO1163" s="5" t="str">
        <f t="shared" si="38"/>
        <v>Ca sáng</v>
      </c>
    </row>
    <row r="1164" spans="2:41">
      <c r="B1164" s="57"/>
      <c r="D1164" s="11"/>
      <c r="E1164" s="56"/>
      <c r="F1164" s="11"/>
      <c r="G1164" s="11"/>
      <c r="H1164" s="11"/>
      <c r="L1164" s="55"/>
      <c r="M1164" s="42"/>
      <c r="N1164" s="55"/>
      <c r="O1164" s="42"/>
      <c r="Q1164" s="55"/>
      <c r="R1164" s="55"/>
      <c r="S1164" s="55"/>
      <c r="T1164" s="55"/>
      <c r="U1164" s="55"/>
      <c r="V1164" s="55"/>
      <c r="W1164" s="55"/>
      <c r="X1164" s="55"/>
      <c r="Y1164" s="42"/>
      <c r="AD1164" s="55"/>
      <c r="AE1164" s="56"/>
      <c r="AM1164" t="str">
        <f t="shared" si="36"/>
        <v>NTL</v>
      </c>
      <c r="AN1164">
        <f t="shared" si="37"/>
        <v>0</v>
      </c>
      <c r="AO1164" s="5" t="str">
        <f t="shared" si="38"/>
        <v>Ca sáng</v>
      </c>
    </row>
    <row r="1165" spans="2:41">
      <c r="B1165" s="57"/>
      <c r="D1165" s="11"/>
      <c r="E1165" s="56"/>
      <c r="F1165" s="11"/>
      <c r="G1165" s="11"/>
      <c r="H1165" s="11"/>
      <c r="L1165" s="55"/>
      <c r="M1165" s="42"/>
      <c r="N1165" s="55"/>
      <c r="O1165" s="42"/>
      <c r="Q1165" s="55"/>
      <c r="R1165" s="55"/>
      <c r="S1165" s="55"/>
      <c r="T1165" s="55"/>
      <c r="U1165" s="55"/>
      <c r="V1165" s="55"/>
      <c r="W1165" s="55"/>
      <c r="X1165" s="55"/>
      <c r="Y1165" s="42"/>
      <c r="AD1165" s="55"/>
      <c r="AE1165" s="56"/>
      <c r="AM1165" t="str">
        <f t="shared" si="36"/>
        <v>NTL</v>
      </c>
      <c r="AN1165">
        <f t="shared" si="37"/>
        <v>0</v>
      </c>
      <c r="AO1165" s="5" t="str">
        <f t="shared" si="38"/>
        <v>Ca sáng</v>
      </c>
    </row>
    <row r="1166" spans="2:41">
      <c r="B1166" s="57"/>
      <c r="D1166" s="11"/>
      <c r="E1166" s="56"/>
      <c r="F1166" s="11"/>
      <c r="G1166" s="11"/>
      <c r="H1166" s="11"/>
      <c r="L1166" s="55"/>
      <c r="M1166" s="42"/>
      <c r="N1166" s="55"/>
      <c r="O1166" s="42"/>
      <c r="Q1166" s="55"/>
      <c r="R1166" s="55"/>
      <c r="S1166" s="55"/>
      <c r="T1166" s="55"/>
      <c r="U1166" s="55"/>
      <c r="V1166" s="55"/>
      <c r="W1166" s="55"/>
      <c r="X1166" s="55"/>
      <c r="Y1166" s="42"/>
      <c r="AD1166" s="55"/>
      <c r="AE1166" s="56"/>
      <c r="AM1166" t="str">
        <f t="shared" si="36"/>
        <v>NTL</v>
      </c>
      <c r="AN1166">
        <f t="shared" si="37"/>
        <v>0</v>
      </c>
      <c r="AO1166" s="5" t="str">
        <f t="shared" si="38"/>
        <v>Ca sáng</v>
      </c>
    </row>
    <row r="1167" spans="2:41">
      <c r="B1167" s="57"/>
      <c r="D1167" s="11"/>
      <c r="E1167" s="56"/>
      <c r="F1167" s="11"/>
      <c r="G1167" s="11"/>
      <c r="H1167" s="11"/>
      <c r="L1167" s="55"/>
      <c r="M1167" s="42"/>
      <c r="N1167" s="55"/>
      <c r="O1167" s="42"/>
      <c r="Q1167" s="55"/>
      <c r="R1167" s="55"/>
      <c r="S1167" s="55"/>
      <c r="T1167" s="55"/>
      <c r="U1167" s="55"/>
      <c r="V1167" s="55"/>
      <c r="W1167" s="55"/>
      <c r="X1167" s="55"/>
      <c r="Y1167" s="42"/>
      <c r="AD1167" s="55"/>
      <c r="AE1167" s="56"/>
      <c r="AL1167" s="11"/>
      <c r="AM1167" t="str">
        <f t="shared" si="36"/>
        <v>NTL</v>
      </c>
      <c r="AN1167">
        <f t="shared" si="37"/>
        <v>0</v>
      </c>
      <c r="AO1167" s="5" t="str">
        <f t="shared" si="38"/>
        <v>Ca sáng</v>
      </c>
    </row>
    <row r="1168" spans="2:41">
      <c r="B1168" s="57"/>
      <c r="D1168" s="11"/>
      <c r="E1168" s="56"/>
      <c r="F1168" s="11"/>
      <c r="G1168" s="11"/>
      <c r="H1168" s="11"/>
      <c r="L1168" s="55"/>
      <c r="M1168" s="42"/>
      <c r="N1168" s="55"/>
      <c r="O1168" s="42"/>
      <c r="Q1168" s="55"/>
      <c r="R1168" s="55"/>
      <c r="S1168" s="55"/>
      <c r="T1168" s="55"/>
      <c r="U1168" s="55"/>
      <c r="V1168" s="55"/>
      <c r="W1168" s="55"/>
      <c r="X1168" s="55"/>
      <c r="Y1168" s="42"/>
      <c r="AD1168" s="55"/>
      <c r="AE1168" s="56"/>
      <c r="AH1168" s="11"/>
      <c r="AL1168" s="11"/>
      <c r="AM1168" t="str">
        <f t="shared" si="36"/>
        <v>NTL</v>
      </c>
      <c r="AN1168">
        <f t="shared" si="37"/>
        <v>0</v>
      </c>
      <c r="AO1168" s="5" t="str">
        <f t="shared" si="38"/>
        <v>Ca sáng</v>
      </c>
    </row>
    <row r="1169" spans="2:41">
      <c r="B1169" s="57"/>
      <c r="D1169" s="11"/>
      <c r="E1169" s="56"/>
      <c r="F1169" s="11"/>
      <c r="G1169" s="11"/>
      <c r="H1169" s="11"/>
      <c r="L1169" s="55"/>
      <c r="M1169" s="42"/>
      <c r="N1169" s="55"/>
      <c r="O1169" s="42"/>
      <c r="Q1169" s="55"/>
      <c r="R1169" s="55"/>
      <c r="S1169" s="55"/>
      <c r="T1169" s="55"/>
      <c r="U1169" s="55"/>
      <c r="V1169" s="55"/>
      <c r="W1169" s="55"/>
      <c r="X1169" s="55"/>
      <c r="AA1169" s="42"/>
      <c r="AD1169" s="55"/>
      <c r="AE1169" s="56"/>
      <c r="AL1169" s="11"/>
      <c r="AM1169" t="str">
        <f t="shared" si="36"/>
        <v>NTL</v>
      </c>
      <c r="AN1169">
        <f t="shared" si="37"/>
        <v>0</v>
      </c>
      <c r="AO1169" s="5" t="str">
        <f t="shared" si="38"/>
        <v>Ca sáng</v>
      </c>
    </row>
    <row r="1170" spans="2:41">
      <c r="B1170" s="57"/>
      <c r="D1170" s="11"/>
      <c r="E1170" s="56"/>
      <c r="F1170" s="11"/>
      <c r="G1170" s="11"/>
      <c r="H1170" s="11"/>
      <c r="L1170" s="55"/>
      <c r="M1170" s="42"/>
      <c r="N1170" s="55"/>
      <c r="O1170" s="42"/>
      <c r="Q1170" s="55"/>
      <c r="R1170" s="55"/>
      <c r="S1170" s="55"/>
      <c r="T1170" s="55"/>
      <c r="U1170" s="55"/>
      <c r="V1170" s="55"/>
      <c r="W1170" s="55"/>
      <c r="X1170" s="55"/>
      <c r="Y1170" s="42"/>
      <c r="AD1170" s="55"/>
      <c r="AE1170" s="56"/>
      <c r="AM1170" t="str">
        <f t="shared" si="36"/>
        <v>NTL</v>
      </c>
      <c r="AN1170">
        <f t="shared" si="37"/>
        <v>0</v>
      </c>
      <c r="AO1170" s="5" t="str">
        <f t="shared" si="38"/>
        <v>Ca sáng</v>
      </c>
    </row>
    <row r="1171" spans="2:41">
      <c r="B1171" s="57"/>
      <c r="D1171" s="11"/>
      <c r="E1171" s="56"/>
      <c r="F1171" s="11"/>
      <c r="G1171" s="11"/>
      <c r="H1171" s="11"/>
      <c r="L1171" s="55"/>
      <c r="M1171" s="42"/>
      <c r="N1171" s="55"/>
      <c r="O1171" s="42"/>
      <c r="Q1171" s="55"/>
      <c r="R1171" s="55"/>
      <c r="S1171" s="55"/>
      <c r="T1171" s="55"/>
      <c r="U1171" s="55"/>
      <c r="V1171" s="55"/>
      <c r="W1171" s="55"/>
      <c r="X1171" s="55"/>
      <c r="Y1171" s="42"/>
      <c r="AD1171" s="55"/>
      <c r="AE1171" s="56"/>
      <c r="AH1171" s="11"/>
      <c r="AM1171" t="str">
        <f t="shared" si="36"/>
        <v>NTL</v>
      </c>
      <c r="AN1171">
        <f t="shared" si="37"/>
        <v>0</v>
      </c>
      <c r="AO1171" s="5" t="str">
        <f t="shared" si="38"/>
        <v>Ca sáng</v>
      </c>
    </row>
    <row r="1172" spans="2:41">
      <c r="B1172" s="57"/>
      <c r="D1172" s="11"/>
      <c r="E1172" s="56"/>
      <c r="F1172" s="11"/>
      <c r="G1172" s="11"/>
      <c r="H1172" s="11"/>
      <c r="L1172" s="55"/>
      <c r="M1172" s="42"/>
      <c r="N1172" s="55"/>
      <c r="O1172" s="42"/>
      <c r="Q1172" s="55"/>
      <c r="R1172" s="55"/>
      <c r="S1172" s="55"/>
      <c r="T1172" s="55"/>
      <c r="U1172" s="55"/>
      <c r="V1172" s="55"/>
      <c r="W1172" s="55"/>
      <c r="X1172" s="55"/>
      <c r="Y1172" s="42"/>
      <c r="AD1172" s="55"/>
      <c r="AE1172" s="56"/>
      <c r="AM1172" t="str">
        <f t="shared" si="36"/>
        <v>NTL</v>
      </c>
      <c r="AN1172">
        <f t="shared" si="37"/>
        <v>0</v>
      </c>
      <c r="AO1172" s="5" t="str">
        <f t="shared" si="38"/>
        <v>Ca sáng</v>
      </c>
    </row>
    <row r="1173" spans="2:41">
      <c r="B1173" s="57"/>
      <c r="D1173" s="11"/>
      <c r="E1173" s="56"/>
      <c r="F1173" s="11"/>
      <c r="G1173" s="11"/>
      <c r="H1173" s="11"/>
      <c r="L1173" s="55"/>
      <c r="M1173" s="42"/>
      <c r="N1173" s="55"/>
      <c r="O1173" s="42"/>
      <c r="Q1173" s="55"/>
      <c r="R1173" s="55"/>
      <c r="S1173" s="55"/>
      <c r="T1173" s="55"/>
      <c r="U1173" s="55"/>
      <c r="V1173" s="55"/>
      <c r="W1173" s="55"/>
      <c r="X1173" s="55"/>
      <c r="Y1173" s="42"/>
      <c r="AD1173" s="55"/>
      <c r="AE1173" s="56"/>
      <c r="AM1173" t="str">
        <f t="shared" si="36"/>
        <v>NTL</v>
      </c>
      <c r="AN1173">
        <f t="shared" si="37"/>
        <v>0</v>
      </c>
      <c r="AO1173" s="5" t="str">
        <f t="shared" si="38"/>
        <v>Ca sáng</v>
      </c>
    </row>
    <row r="1174" spans="2:41">
      <c r="B1174" s="57"/>
      <c r="D1174" s="11"/>
      <c r="E1174" s="56"/>
      <c r="F1174" s="11"/>
      <c r="G1174" s="11"/>
      <c r="H1174" s="11"/>
      <c r="L1174" s="55"/>
      <c r="M1174" s="42"/>
      <c r="N1174" s="55"/>
      <c r="O1174" s="42"/>
      <c r="Q1174" s="55"/>
      <c r="R1174" s="55"/>
      <c r="S1174" s="55"/>
      <c r="T1174" s="55"/>
      <c r="U1174" s="55"/>
      <c r="V1174" s="55"/>
      <c r="W1174" s="55"/>
      <c r="X1174" s="55"/>
      <c r="Y1174" s="42"/>
      <c r="AD1174" s="55"/>
      <c r="AE1174" s="56"/>
      <c r="AH1174" s="11"/>
      <c r="AL1174" s="11"/>
      <c r="AM1174" t="str">
        <f t="shared" si="36"/>
        <v>NTL</v>
      </c>
      <c r="AN1174">
        <f t="shared" si="37"/>
        <v>0</v>
      </c>
      <c r="AO1174" s="5" t="str">
        <f t="shared" si="38"/>
        <v>Ca sáng</v>
      </c>
    </row>
    <row r="1175" spans="2:41">
      <c r="B1175" s="57"/>
      <c r="D1175" s="11"/>
      <c r="E1175" s="56"/>
      <c r="F1175" s="11"/>
      <c r="G1175" s="11"/>
      <c r="H1175" s="11"/>
      <c r="L1175" s="55"/>
      <c r="M1175" s="42"/>
      <c r="N1175" s="55"/>
      <c r="O1175" s="42"/>
      <c r="Q1175" s="55"/>
      <c r="R1175" s="55"/>
      <c r="S1175" s="55"/>
      <c r="T1175" s="55"/>
      <c r="U1175" s="55"/>
      <c r="V1175" s="55"/>
      <c r="W1175" s="55"/>
      <c r="X1175" s="55"/>
      <c r="Y1175" s="42"/>
      <c r="AD1175" s="55"/>
      <c r="AE1175" s="56"/>
      <c r="AM1175" t="str">
        <f t="shared" si="36"/>
        <v>NTL</v>
      </c>
      <c r="AN1175">
        <f t="shared" si="37"/>
        <v>0</v>
      </c>
      <c r="AO1175" s="5" t="str">
        <f t="shared" si="38"/>
        <v>Ca sáng</v>
      </c>
    </row>
    <row r="1176" spans="2:41">
      <c r="B1176" s="57"/>
      <c r="D1176" s="11"/>
      <c r="E1176" s="56"/>
      <c r="F1176" s="11"/>
      <c r="G1176" s="11"/>
      <c r="H1176" s="11"/>
      <c r="L1176" s="55"/>
      <c r="M1176" s="42"/>
      <c r="N1176" s="55"/>
      <c r="O1176" s="42"/>
      <c r="Q1176" s="55"/>
      <c r="R1176" s="55"/>
      <c r="S1176" s="55"/>
      <c r="T1176" s="55"/>
      <c r="U1176" s="55"/>
      <c r="V1176" s="55"/>
      <c r="W1176" s="55"/>
      <c r="X1176" s="55"/>
      <c r="AA1176" s="42"/>
      <c r="AD1176" s="55"/>
      <c r="AE1176" s="56"/>
      <c r="AL1176" s="11"/>
      <c r="AM1176" t="str">
        <f t="shared" si="36"/>
        <v>NTL</v>
      </c>
      <c r="AN1176">
        <f t="shared" si="37"/>
        <v>0</v>
      </c>
      <c r="AO1176" s="5" t="str">
        <f t="shared" si="38"/>
        <v>Ca sáng</v>
      </c>
    </row>
    <row r="1177" spans="2:41">
      <c r="B1177" s="57"/>
      <c r="D1177" s="11"/>
      <c r="E1177" s="56"/>
      <c r="F1177" s="11"/>
      <c r="G1177" s="11"/>
      <c r="H1177" s="11"/>
      <c r="L1177" s="55"/>
      <c r="M1177" s="42"/>
      <c r="N1177" s="55"/>
      <c r="O1177" s="42"/>
      <c r="Q1177" s="55"/>
      <c r="R1177" s="55"/>
      <c r="S1177" s="55"/>
      <c r="T1177" s="55"/>
      <c r="U1177" s="55"/>
      <c r="V1177" s="55"/>
      <c r="W1177" s="55"/>
      <c r="X1177" s="55"/>
      <c r="Y1177" s="42"/>
      <c r="AD1177" s="55"/>
      <c r="AE1177" s="56"/>
      <c r="AL1177" s="11"/>
      <c r="AM1177" t="str">
        <f t="shared" si="36"/>
        <v>NTL</v>
      </c>
      <c r="AN1177">
        <f t="shared" si="37"/>
        <v>0</v>
      </c>
      <c r="AO1177" s="5" t="str">
        <f t="shared" si="38"/>
        <v>Ca sáng</v>
      </c>
    </row>
    <row r="1178" spans="2:41">
      <c r="B1178" s="57"/>
      <c r="D1178" s="11"/>
      <c r="E1178" s="56"/>
      <c r="F1178" s="11"/>
      <c r="G1178" s="11"/>
      <c r="H1178" s="11"/>
      <c r="L1178" s="55"/>
      <c r="M1178" s="42"/>
      <c r="N1178" s="55"/>
      <c r="O1178" s="42"/>
      <c r="Q1178" s="55"/>
      <c r="R1178" s="55"/>
      <c r="S1178" s="55"/>
      <c r="T1178" s="55"/>
      <c r="U1178" s="55"/>
      <c r="V1178" s="55"/>
      <c r="W1178" s="55"/>
      <c r="X1178" s="55"/>
      <c r="Y1178" s="42"/>
      <c r="AD1178" s="55"/>
      <c r="AE1178" s="56"/>
      <c r="AL1178" s="11"/>
      <c r="AM1178" t="str">
        <f t="shared" si="36"/>
        <v>NTL</v>
      </c>
      <c r="AN1178">
        <f t="shared" si="37"/>
        <v>0</v>
      </c>
      <c r="AO1178" s="5" t="str">
        <f t="shared" si="38"/>
        <v>Ca sáng</v>
      </c>
    </row>
    <row r="1179" spans="2:41">
      <c r="B1179" s="57"/>
      <c r="D1179" s="11"/>
      <c r="E1179" s="56"/>
      <c r="F1179" s="11"/>
      <c r="G1179" s="11"/>
      <c r="H1179" s="11"/>
      <c r="L1179" s="55"/>
      <c r="M1179" s="42"/>
      <c r="N1179" s="55"/>
      <c r="O1179" s="42"/>
      <c r="Q1179" s="55"/>
      <c r="R1179" s="55"/>
      <c r="S1179" s="55"/>
      <c r="T1179" s="55"/>
      <c r="U1179" s="55"/>
      <c r="V1179" s="55"/>
      <c r="W1179" s="55"/>
      <c r="X1179" s="55"/>
      <c r="AA1179" s="42"/>
      <c r="AD1179" s="55"/>
      <c r="AE1179" s="56"/>
      <c r="AM1179" t="str">
        <f t="shared" si="36"/>
        <v>NTL</v>
      </c>
      <c r="AN1179">
        <f t="shared" si="37"/>
        <v>0</v>
      </c>
      <c r="AO1179" s="5" t="str">
        <f t="shared" si="38"/>
        <v>Ca sáng</v>
      </c>
    </row>
    <row r="1180" spans="2:41">
      <c r="B1180" s="57"/>
      <c r="D1180" s="11"/>
      <c r="E1180" s="56"/>
      <c r="F1180" s="11"/>
      <c r="G1180" s="11"/>
      <c r="H1180" s="11"/>
      <c r="L1180" s="55"/>
      <c r="M1180" s="42"/>
      <c r="N1180" s="55"/>
      <c r="O1180" s="42"/>
      <c r="Q1180" s="55"/>
      <c r="R1180" s="55"/>
      <c r="S1180" s="55"/>
      <c r="T1180" s="55"/>
      <c r="U1180" s="55"/>
      <c r="V1180" s="55"/>
      <c r="W1180" s="55"/>
      <c r="X1180" s="55"/>
      <c r="Y1180" s="42"/>
      <c r="AD1180" s="55"/>
      <c r="AE1180" s="56"/>
      <c r="AM1180" t="str">
        <f t="shared" si="36"/>
        <v>NTL</v>
      </c>
      <c r="AN1180">
        <f t="shared" si="37"/>
        <v>0</v>
      </c>
      <c r="AO1180" s="5" t="str">
        <f t="shared" si="38"/>
        <v>Ca sáng</v>
      </c>
    </row>
    <row r="1181" spans="2:41">
      <c r="B1181" s="57"/>
      <c r="D1181" s="11"/>
      <c r="E1181" s="56"/>
      <c r="F1181" s="11"/>
      <c r="G1181" s="11"/>
      <c r="H1181" s="11"/>
      <c r="L1181" s="55"/>
      <c r="M1181" s="42"/>
      <c r="N1181" s="55"/>
      <c r="O1181" s="42"/>
      <c r="Q1181" s="55"/>
      <c r="R1181" s="55"/>
      <c r="S1181" s="55"/>
      <c r="T1181" s="55"/>
      <c r="U1181" s="55"/>
      <c r="V1181" s="55"/>
      <c r="W1181" s="55"/>
      <c r="X1181" s="55"/>
      <c r="Y1181" s="42"/>
      <c r="AD1181" s="55"/>
      <c r="AE1181" s="56"/>
      <c r="AM1181" t="str">
        <f t="shared" si="36"/>
        <v>NTL</v>
      </c>
      <c r="AN1181">
        <f t="shared" si="37"/>
        <v>0</v>
      </c>
      <c r="AO1181" s="5" t="str">
        <f t="shared" si="38"/>
        <v>Ca sáng</v>
      </c>
    </row>
    <row r="1182" spans="2:41">
      <c r="B1182" s="57"/>
      <c r="D1182" s="11"/>
      <c r="E1182" s="56"/>
      <c r="F1182" s="11"/>
      <c r="G1182" s="11"/>
      <c r="H1182" s="11"/>
      <c r="L1182" s="55"/>
      <c r="M1182" s="42"/>
      <c r="N1182" s="55"/>
      <c r="O1182" s="42"/>
      <c r="Q1182" s="55"/>
      <c r="R1182" s="55"/>
      <c r="S1182" s="55"/>
      <c r="T1182" s="55"/>
      <c r="U1182" s="55"/>
      <c r="V1182" s="55"/>
      <c r="W1182" s="55"/>
      <c r="X1182" s="55"/>
      <c r="Y1182" s="42"/>
      <c r="AD1182" s="55"/>
      <c r="AE1182" s="56"/>
      <c r="AL1182" s="11"/>
      <c r="AM1182" t="str">
        <f t="shared" si="36"/>
        <v>NTL</v>
      </c>
      <c r="AN1182">
        <f t="shared" si="37"/>
        <v>0</v>
      </c>
      <c r="AO1182" s="5" t="str">
        <f t="shared" si="38"/>
        <v>Ca sáng</v>
      </c>
    </row>
    <row r="1183" spans="2:41">
      <c r="B1183" s="57"/>
      <c r="D1183" s="11"/>
      <c r="E1183" s="56"/>
      <c r="F1183" s="11"/>
      <c r="G1183" s="11"/>
      <c r="H1183" s="11"/>
      <c r="L1183" s="55"/>
      <c r="M1183" s="42"/>
      <c r="N1183" s="55"/>
      <c r="O1183" s="42"/>
      <c r="Q1183" s="55"/>
      <c r="R1183" s="55"/>
      <c r="S1183" s="55"/>
      <c r="T1183" s="55"/>
      <c r="U1183" s="55"/>
      <c r="V1183" s="55"/>
      <c r="W1183" s="55"/>
      <c r="X1183" s="55"/>
      <c r="Y1183" s="42"/>
      <c r="AD1183" s="55"/>
      <c r="AE1183" s="56"/>
      <c r="AM1183" t="str">
        <f t="shared" si="36"/>
        <v>NTL</v>
      </c>
      <c r="AN1183">
        <f t="shared" si="37"/>
        <v>0</v>
      </c>
      <c r="AO1183" s="5" t="str">
        <f t="shared" si="38"/>
        <v>Ca sáng</v>
      </c>
    </row>
    <row r="1184" spans="2:41">
      <c r="B1184" s="57"/>
      <c r="D1184" s="11"/>
      <c r="E1184" s="56"/>
      <c r="F1184" s="11"/>
      <c r="G1184" s="11"/>
      <c r="H1184" s="11"/>
      <c r="L1184" s="55"/>
      <c r="M1184" s="42"/>
      <c r="N1184" s="55"/>
      <c r="O1184" s="42"/>
      <c r="Q1184" s="55"/>
      <c r="R1184" s="55"/>
      <c r="S1184" s="55"/>
      <c r="T1184" s="55"/>
      <c r="U1184" s="55"/>
      <c r="V1184" s="55"/>
      <c r="W1184" s="55"/>
      <c r="X1184" s="55"/>
      <c r="Y1184" s="42"/>
      <c r="AD1184" s="55"/>
      <c r="AE1184" s="56"/>
      <c r="AM1184" t="str">
        <f t="shared" si="36"/>
        <v>NTL</v>
      </c>
      <c r="AN1184">
        <f t="shared" si="37"/>
        <v>0</v>
      </c>
      <c r="AO1184" s="5" t="str">
        <f t="shared" si="38"/>
        <v>Ca sáng</v>
      </c>
    </row>
    <row r="1185" spans="2:42">
      <c r="B1185" s="57"/>
      <c r="D1185" s="11"/>
      <c r="E1185" s="56"/>
      <c r="F1185" s="11"/>
      <c r="G1185" s="11"/>
      <c r="H1185" s="11"/>
      <c r="L1185" s="55"/>
      <c r="M1185" s="42"/>
      <c r="N1185" s="55"/>
      <c r="O1185" s="42"/>
      <c r="Q1185" s="55"/>
      <c r="R1185" s="55"/>
      <c r="S1185" s="55"/>
      <c r="T1185" s="55"/>
      <c r="U1185" s="55"/>
      <c r="V1185" s="55"/>
      <c r="W1185" s="55"/>
      <c r="X1185" s="55"/>
      <c r="Y1185" s="42"/>
      <c r="AD1185" s="55"/>
      <c r="AE1185" s="56"/>
      <c r="AL1185" s="11"/>
      <c r="AM1185" t="str">
        <f t="shared" si="36"/>
        <v>NTL</v>
      </c>
      <c r="AN1185">
        <f t="shared" si="37"/>
        <v>0</v>
      </c>
      <c r="AO1185" s="5" t="str">
        <f t="shared" si="38"/>
        <v>Ca sáng</v>
      </c>
    </row>
    <row r="1186" spans="2:42">
      <c r="B1186" s="57"/>
      <c r="D1186" s="11"/>
      <c r="E1186" s="56"/>
      <c r="F1186" s="11"/>
      <c r="G1186" s="11"/>
      <c r="H1186" s="11"/>
      <c r="L1186" s="55"/>
      <c r="M1186" s="42"/>
      <c r="N1186" s="55"/>
      <c r="O1186" s="42"/>
      <c r="Q1186" s="55"/>
      <c r="R1186" s="55"/>
      <c r="S1186" s="55"/>
      <c r="T1186" s="55"/>
      <c r="U1186" s="55"/>
      <c r="V1186" s="55"/>
      <c r="W1186" s="55"/>
      <c r="X1186" s="55"/>
      <c r="Y1186" s="42"/>
      <c r="AD1186" s="55"/>
      <c r="AE1186" s="56"/>
      <c r="AM1186" t="str">
        <f t="shared" si="36"/>
        <v>NTL</v>
      </c>
      <c r="AN1186">
        <f t="shared" si="37"/>
        <v>0</v>
      </c>
      <c r="AO1186" s="5" t="str">
        <f t="shared" si="38"/>
        <v>Ca sáng</v>
      </c>
    </row>
    <row r="1187" spans="2:42">
      <c r="B1187" s="57"/>
      <c r="D1187" s="11"/>
      <c r="E1187" s="56"/>
      <c r="F1187" s="11"/>
      <c r="G1187" s="11"/>
      <c r="H1187" s="11"/>
      <c r="L1187" s="55"/>
      <c r="M1187" s="42"/>
      <c r="N1187" s="55"/>
      <c r="O1187" s="42"/>
      <c r="Q1187" s="55"/>
      <c r="R1187" s="55"/>
      <c r="S1187" s="55"/>
      <c r="T1187" s="55"/>
      <c r="U1187" s="55"/>
      <c r="V1187" s="55"/>
      <c r="W1187" s="55"/>
      <c r="X1187" s="55"/>
      <c r="Y1187" s="42"/>
      <c r="AD1187" s="55"/>
      <c r="AE1187" s="56"/>
      <c r="AM1187" t="str">
        <f t="shared" si="36"/>
        <v>NTL</v>
      </c>
      <c r="AN1187">
        <f t="shared" si="37"/>
        <v>0</v>
      </c>
      <c r="AO1187" s="5" t="str">
        <f t="shared" si="38"/>
        <v>Ca sáng</v>
      </c>
    </row>
    <row r="1188" spans="2:42">
      <c r="B1188" s="57"/>
      <c r="D1188" s="11"/>
      <c r="E1188" s="56"/>
      <c r="F1188" s="11"/>
      <c r="G1188" s="11"/>
      <c r="H1188" s="11"/>
      <c r="L1188" s="55"/>
      <c r="M1188" s="42"/>
      <c r="N1188" s="55"/>
      <c r="O1188" s="42"/>
      <c r="Q1188" s="55"/>
      <c r="R1188" s="55"/>
      <c r="S1188" s="55"/>
      <c r="T1188" s="55"/>
      <c r="U1188" s="55"/>
      <c r="V1188" s="55"/>
      <c r="W1188" s="55"/>
      <c r="X1188" s="55"/>
      <c r="Y1188" s="42"/>
      <c r="AD1188" s="55"/>
      <c r="AE1188" s="56"/>
      <c r="AM1188" t="str">
        <f t="shared" si="36"/>
        <v>NTL</v>
      </c>
      <c r="AN1188">
        <f t="shared" si="37"/>
        <v>0</v>
      </c>
      <c r="AO1188" s="5" t="str">
        <f t="shared" si="38"/>
        <v>Ca sáng</v>
      </c>
    </row>
    <row r="1189" spans="2:42">
      <c r="B1189" s="57"/>
      <c r="D1189" s="11"/>
      <c r="E1189" s="56"/>
      <c r="F1189" s="11"/>
      <c r="G1189" s="11"/>
      <c r="H1189" s="11"/>
      <c r="L1189" s="55"/>
      <c r="M1189" s="42"/>
      <c r="N1189" s="55"/>
      <c r="O1189" s="42"/>
      <c r="Q1189" s="55"/>
      <c r="R1189" s="55"/>
      <c r="S1189" s="55"/>
      <c r="T1189" s="55"/>
      <c r="U1189" s="55"/>
      <c r="V1189" s="55"/>
      <c r="W1189" s="55"/>
      <c r="X1189" s="55"/>
      <c r="Y1189" s="42"/>
      <c r="AD1189" s="55"/>
      <c r="AE1189" s="56"/>
      <c r="AM1189" t="str">
        <f t="shared" si="36"/>
        <v>NTL</v>
      </c>
      <c r="AN1189">
        <f t="shared" si="37"/>
        <v>0</v>
      </c>
      <c r="AO1189" s="5" t="str">
        <f t="shared" si="38"/>
        <v>Ca sáng</v>
      </c>
    </row>
    <row r="1190" spans="2:42">
      <c r="B1190" s="57"/>
      <c r="D1190" s="11"/>
      <c r="E1190" s="56"/>
      <c r="F1190" s="11"/>
      <c r="G1190" s="11"/>
      <c r="H1190" s="11"/>
      <c r="L1190" s="55"/>
      <c r="M1190" s="42"/>
      <c r="N1190" s="55"/>
      <c r="O1190" s="42"/>
      <c r="Q1190" s="55"/>
      <c r="R1190" s="55"/>
      <c r="S1190" s="55"/>
      <c r="T1190" s="55"/>
      <c r="U1190" s="55"/>
      <c r="V1190" s="55"/>
      <c r="W1190" s="55"/>
      <c r="X1190" s="55"/>
      <c r="Y1190" s="42"/>
      <c r="AD1190" s="55"/>
      <c r="AE1190" s="56"/>
      <c r="AL1190" s="11"/>
      <c r="AM1190" t="str">
        <f t="shared" si="36"/>
        <v>NTL</v>
      </c>
      <c r="AN1190">
        <f t="shared" si="37"/>
        <v>0</v>
      </c>
      <c r="AO1190" s="5" t="str">
        <f t="shared" si="38"/>
        <v>Ca sáng</v>
      </c>
    </row>
    <row r="1191" spans="2:42">
      <c r="B1191" s="57"/>
      <c r="D1191" s="11"/>
      <c r="E1191" s="56"/>
      <c r="F1191" s="11"/>
      <c r="G1191" s="11"/>
      <c r="H1191" s="11"/>
      <c r="L1191" s="55"/>
      <c r="M1191" s="42"/>
      <c r="N1191" s="55"/>
      <c r="O1191" s="42"/>
      <c r="Q1191" s="55"/>
      <c r="R1191" s="55"/>
      <c r="S1191" s="55"/>
      <c r="T1191" s="55"/>
      <c r="U1191" s="55"/>
      <c r="V1191" s="55"/>
      <c r="W1191" s="55"/>
      <c r="X1191" s="55"/>
      <c r="Y1191" s="42"/>
      <c r="AD1191" s="55"/>
      <c r="AE1191" s="56"/>
      <c r="AH1191" s="11"/>
      <c r="AL1191" s="11"/>
      <c r="AM1191" t="str">
        <f t="shared" si="36"/>
        <v>NTL</v>
      </c>
      <c r="AN1191">
        <f t="shared" si="37"/>
        <v>0</v>
      </c>
      <c r="AO1191" s="5" t="str">
        <f t="shared" si="38"/>
        <v>Ca sáng</v>
      </c>
    </row>
    <row r="1192" spans="2:42">
      <c r="B1192" s="57"/>
      <c r="D1192" s="11"/>
      <c r="E1192" s="56"/>
      <c r="F1192" s="11"/>
      <c r="G1192" s="11"/>
      <c r="H1192" s="11"/>
      <c r="L1192" s="55"/>
      <c r="M1192" s="42"/>
      <c r="N1192" s="55"/>
      <c r="O1192" s="42"/>
      <c r="Q1192" s="55"/>
      <c r="R1192" s="55"/>
      <c r="S1192" s="55"/>
      <c r="T1192" s="55"/>
      <c r="U1192" s="55"/>
      <c r="V1192" s="55"/>
      <c r="W1192" s="55"/>
      <c r="X1192" s="55"/>
      <c r="Y1192" s="42"/>
      <c r="AD1192" s="55"/>
      <c r="AE1192" s="56"/>
      <c r="AL1192" s="11"/>
      <c r="AM1192" t="str">
        <f t="shared" si="36"/>
        <v>NTL</v>
      </c>
      <c r="AN1192">
        <f t="shared" si="37"/>
        <v>0</v>
      </c>
      <c r="AO1192" s="5" t="str">
        <f t="shared" si="38"/>
        <v>Ca sáng</v>
      </c>
    </row>
    <row r="1193" spans="2:42">
      <c r="B1193" s="57"/>
      <c r="D1193" s="11"/>
      <c r="E1193" s="56"/>
      <c r="F1193" s="11"/>
      <c r="G1193" s="11"/>
      <c r="H1193" s="11"/>
      <c r="L1193" s="55"/>
      <c r="M1193" s="42"/>
      <c r="N1193" s="55"/>
      <c r="O1193" s="42"/>
      <c r="Q1193" s="55"/>
      <c r="R1193" s="55"/>
      <c r="S1193" s="55"/>
      <c r="T1193" s="55"/>
      <c r="U1193" s="55"/>
      <c r="V1193" s="55"/>
      <c r="W1193" s="55"/>
      <c r="X1193" s="55"/>
      <c r="Y1193" s="42"/>
      <c r="AD1193" s="55"/>
      <c r="AE1193" s="56"/>
      <c r="AM1193" t="str">
        <f t="shared" si="36"/>
        <v>NTL</v>
      </c>
      <c r="AN1193">
        <f t="shared" si="37"/>
        <v>0</v>
      </c>
      <c r="AO1193" s="5" t="str">
        <f t="shared" si="38"/>
        <v>Ca sáng</v>
      </c>
    </row>
    <row r="1194" spans="2:42">
      <c r="B1194" s="57"/>
      <c r="D1194" s="11"/>
      <c r="E1194" s="56"/>
      <c r="F1194" s="11"/>
      <c r="G1194" s="11"/>
      <c r="H1194" s="11"/>
      <c r="L1194" s="55"/>
      <c r="M1194" s="42"/>
      <c r="N1194" s="55"/>
      <c r="O1194" s="42"/>
      <c r="Q1194" s="55"/>
      <c r="R1194" s="55"/>
      <c r="S1194" s="55"/>
      <c r="T1194" s="55"/>
      <c r="U1194" s="55"/>
      <c r="V1194" s="55"/>
      <c r="W1194" s="55"/>
      <c r="X1194" s="55"/>
      <c r="Y1194" s="42"/>
      <c r="AD1194" s="55"/>
      <c r="AE1194" s="56"/>
      <c r="AM1194" t="str">
        <f t="shared" si="36"/>
        <v>NTL</v>
      </c>
      <c r="AN1194">
        <f t="shared" si="37"/>
        <v>0</v>
      </c>
      <c r="AO1194" s="5" t="str">
        <f t="shared" si="38"/>
        <v>Ca sáng</v>
      </c>
    </row>
    <row r="1195" spans="2:42">
      <c r="B1195" s="57"/>
      <c r="D1195" s="11"/>
      <c r="E1195" s="56"/>
      <c r="F1195" s="11"/>
      <c r="G1195" s="11"/>
      <c r="H1195" s="11"/>
      <c r="L1195" s="55"/>
      <c r="M1195" s="42"/>
      <c r="N1195" s="55"/>
      <c r="O1195" s="42"/>
      <c r="Q1195" s="55"/>
      <c r="R1195" s="55"/>
      <c r="S1195" s="55"/>
      <c r="T1195" s="55"/>
      <c r="U1195" s="55"/>
      <c r="V1195" s="55"/>
      <c r="W1195" s="55"/>
      <c r="X1195" s="55"/>
      <c r="Y1195" s="42"/>
      <c r="AA1195" s="42"/>
      <c r="AD1195" s="55"/>
      <c r="AE1195" s="56"/>
      <c r="AL1195" s="11"/>
      <c r="AM1195" t="str">
        <f t="shared" si="36"/>
        <v>NTL</v>
      </c>
      <c r="AN1195">
        <f t="shared" si="37"/>
        <v>0</v>
      </c>
      <c r="AO1195" s="5" t="str">
        <f t="shared" si="38"/>
        <v>Ca sáng</v>
      </c>
    </row>
    <row r="1196" spans="2:42">
      <c r="B1196" s="57"/>
      <c r="D1196" s="11"/>
      <c r="E1196" s="56"/>
      <c r="F1196" s="11"/>
      <c r="G1196" s="11"/>
      <c r="H1196" s="11"/>
      <c r="L1196" s="55"/>
      <c r="M1196" s="42"/>
      <c r="N1196" s="55"/>
      <c r="O1196" s="42"/>
      <c r="Q1196" s="55"/>
      <c r="R1196" s="55"/>
      <c r="S1196" s="55"/>
      <c r="T1196" s="55"/>
      <c r="U1196" s="55"/>
      <c r="V1196" s="55"/>
      <c r="W1196" s="55"/>
      <c r="X1196" s="55"/>
      <c r="Y1196" s="42"/>
      <c r="AD1196" s="55"/>
      <c r="AE1196" s="56"/>
      <c r="AM1196" t="str">
        <f t="shared" si="36"/>
        <v>NTL</v>
      </c>
      <c r="AN1196">
        <f t="shared" si="37"/>
        <v>0</v>
      </c>
      <c r="AO1196" s="5" t="str">
        <f t="shared" si="38"/>
        <v>Ca sáng</v>
      </c>
    </row>
    <row r="1197" spans="2:42">
      <c r="B1197" s="57"/>
      <c r="D1197" s="11"/>
      <c r="E1197" s="56"/>
      <c r="F1197" s="11"/>
      <c r="G1197" s="11"/>
      <c r="H1197" s="11"/>
      <c r="L1197" s="55"/>
      <c r="M1197" s="42"/>
      <c r="N1197" s="55"/>
      <c r="O1197" s="42"/>
      <c r="Q1197" s="55"/>
      <c r="R1197" s="55"/>
      <c r="S1197" s="55"/>
      <c r="T1197" s="55"/>
      <c r="U1197" s="55"/>
      <c r="V1197" s="55"/>
      <c r="W1197" s="55"/>
      <c r="X1197" s="55"/>
      <c r="AA1197" s="42"/>
      <c r="AD1197" s="55"/>
      <c r="AE1197" s="56"/>
      <c r="AM1197" t="str">
        <f t="shared" si="36"/>
        <v>NTL</v>
      </c>
      <c r="AN1197">
        <f t="shared" si="37"/>
        <v>0</v>
      </c>
      <c r="AO1197" s="5" t="str">
        <f t="shared" si="38"/>
        <v>Ca sáng</v>
      </c>
    </row>
    <row r="1198" spans="2:42">
      <c r="B1198" s="57"/>
      <c r="D1198" s="11"/>
      <c r="E1198" s="56"/>
      <c r="F1198" s="11"/>
      <c r="G1198" s="11"/>
      <c r="H1198" s="11"/>
      <c r="L1198" s="55"/>
      <c r="M1198" s="42"/>
      <c r="N1198" s="55"/>
      <c r="O1198" s="42"/>
      <c r="Q1198" s="55"/>
      <c r="R1198" s="55"/>
      <c r="S1198" s="55"/>
      <c r="T1198" s="55"/>
      <c r="U1198" s="55"/>
      <c r="V1198" s="55"/>
      <c r="W1198" s="55"/>
      <c r="X1198" s="55"/>
      <c r="Y1198" s="42"/>
      <c r="AD1198" s="55"/>
      <c r="AE1198" s="56"/>
      <c r="AL1198" s="11"/>
      <c r="AM1198" t="str">
        <f t="shared" si="36"/>
        <v>NTL</v>
      </c>
      <c r="AN1198">
        <f t="shared" si="37"/>
        <v>0</v>
      </c>
      <c r="AO1198" s="5" t="str">
        <f t="shared" si="38"/>
        <v>Ca sáng</v>
      </c>
      <c r="AP1198" s="42"/>
    </row>
    <row r="1199" spans="2:42">
      <c r="B1199" s="57"/>
      <c r="D1199" s="11"/>
      <c r="E1199" s="56"/>
      <c r="F1199" s="11"/>
      <c r="G1199" s="11"/>
      <c r="H1199" s="11"/>
      <c r="L1199" s="55"/>
      <c r="M1199" s="42"/>
      <c r="N1199" s="55"/>
      <c r="O1199" s="42"/>
      <c r="Q1199" s="55"/>
      <c r="R1199" s="55"/>
      <c r="S1199" s="55"/>
      <c r="T1199" s="55"/>
      <c r="U1199" s="55"/>
      <c r="V1199" s="55"/>
      <c r="W1199" s="55"/>
      <c r="X1199" s="55"/>
      <c r="Y1199" s="42"/>
      <c r="AD1199" s="55"/>
      <c r="AE1199" s="56"/>
      <c r="AL1199" s="11"/>
      <c r="AM1199" t="str">
        <f t="shared" si="36"/>
        <v>NTL</v>
      </c>
      <c r="AN1199">
        <f t="shared" si="37"/>
        <v>0</v>
      </c>
      <c r="AO1199" s="5" t="str">
        <f t="shared" si="38"/>
        <v>Ca sáng</v>
      </c>
    </row>
    <row r="1200" spans="2:42">
      <c r="B1200" s="57"/>
      <c r="D1200" s="11"/>
      <c r="E1200" s="56"/>
      <c r="F1200" s="11"/>
      <c r="G1200" s="11"/>
      <c r="H1200" s="11"/>
      <c r="L1200" s="55"/>
      <c r="M1200" s="42"/>
      <c r="N1200" s="55"/>
      <c r="O1200" s="42"/>
      <c r="Q1200" s="55"/>
      <c r="R1200" s="55"/>
      <c r="S1200" s="55"/>
      <c r="T1200" s="55"/>
      <c r="U1200" s="55"/>
      <c r="V1200" s="55"/>
      <c r="W1200" s="55"/>
      <c r="X1200" s="55"/>
      <c r="Y1200" s="42"/>
      <c r="AD1200" s="55"/>
      <c r="AE1200" s="56"/>
      <c r="AM1200" t="str">
        <f t="shared" si="36"/>
        <v>NTL</v>
      </c>
      <c r="AN1200">
        <f t="shared" si="37"/>
        <v>0</v>
      </c>
      <c r="AO1200" s="5" t="str">
        <f t="shared" si="38"/>
        <v>Ca sáng</v>
      </c>
    </row>
    <row r="1201" spans="2:41">
      <c r="B1201" s="57"/>
      <c r="D1201" s="11"/>
      <c r="E1201" s="56"/>
      <c r="F1201" s="11"/>
      <c r="G1201" s="11"/>
      <c r="H1201" s="11"/>
      <c r="I1201" s="11"/>
      <c r="L1201" s="55"/>
      <c r="M1201" s="42"/>
      <c r="N1201" s="55"/>
      <c r="O1201" s="42"/>
      <c r="Q1201" s="55"/>
      <c r="R1201" s="55"/>
      <c r="S1201" s="55"/>
      <c r="T1201" s="55"/>
      <c r="U1201" s="55"/>
      <c r="V1201" s="55"/>
      <c r="W1201" s="55"/>
      <c r="X1201" s="55"/>
      <c r="Y1201" s="42"/>
      <c r="AD1201" s="55"/>
      <c r="AE1201" s="56"/>
      <c r="AL1201" s="11"/>
      <c r="AM1201" t="str">
        <f t="shared" si="36"/>
        <v>NTL</v>
      </c>
      <c r="AN1201">
        <f t="shared" si="37"/>
        <v>0</v>
      </c>
      <c r="AO1201" s="5" t="str">
        <f t="shared" si="38"/>
        <v>Ca sáng</v>
      </c>
    </row>
    <row r="1202" spans="2:41">
      <c r="B1202" s="57"/>
      <c r="D1202" s="11"/>
      <c r="E1202" s="56"/>
      <c r="F1202" s="11"/>
      <c r="G1202" s="11"/>
      <c r="H1202" s="11"/>
      <c r="L1202" s="55"/>
      <c r="M1202" s="42"/>
      <c r="N1202" s="55"/>
      <c r="O1202" s="42"/>
      <c r="Q1202" s="55"/>
      <c r="R1202" s="55"/>
      <c r="S1202" s="55"/>
      <c r="T1202" s="55"/>
      <c r="U1202" s="55"/>
      <c r="V1202" s="55"/>
      <c r="W1202" s="55"/>
      <c r="X1202" s="55"/>
      <c r="Y1202" s="42"/>
      <c r="AD1202" s="55"/>
      <c r="AE1202" s="56"/>
      <c r="AM1202" t="str">
        <f t="shared" si="36"/>
        <v>NTL</v>
      </c>
      <c r="AN1202">
        <f t="shared" si="37"/>
        <v>0</v>
      </c>
      <c r="AO1202" s="5" t="str">
        <f t="shared" si="38"/>
        <v>Ca sáng</v>
      </c>
    </row>
    <row r="1203" spans="2:41">
      <c r="B1203" s="57"/>
      <c r="D1203" s="11"/>
      <c r="E1203" s="56"/>
      <c r="F1203" s="11"/>
      <c r="G1203" s="11"/>
      <c r="H1203" s="11"/>
      <c r="L1203" s="55"/>
      <c r="M1203" s="42"/>
      <c r="N1203" s="55"/>
      <c r="O1203" s="42"/>
      <c r="Q1203" s="55"/>
      <c r="R1203" s="55"/>
      <c r="S1203" s="55"/>
      <c r="T1203" s="55"/>
      <c r="U1203" s="55"/>
      <c r="V1203" s="55"/>
      <c r="W1203" s="55"/>
      <c r="X1203" s="55"/>
      <c r="Y1203" s="42"/>
      <c r="AD1203" s="55"/>
      <c r="AE1203" s="56"/>
      <c r="AM1203" t="str">
        <f t="shared" si="36"/>
        <v>NTL</v>
      </c>
      <c r="AN1203">
        <f t="shared" si="37"/>
        <v>0</v>
      </c>
      <c r="AO1203" s="5" t="str">
        <f t="shared" si="38"/>
        <v>Ca sáng</v>
      </c>
    </row>
    <row r="1204" spans="2:41">
      <c r="B1204" s="57"/>
      <c r="D1204" s="11"/>
      <c r="E1204" s="56"/>
      <c r="F1204" s="11"/>
      <c r="G1204" s="11"/>
      <c r="H1204" s="11"/>
      <c r="L1204" s="55"/>
      <c r="M1204" s="42"/>
      <c r="N1204" s="55"/>
      <c r="O1204" s="42"/>
      <c r="Q1204" s="55"/>
      <c r="R1204" s="55"/>
      <c r="S1204" s="55"/>
      <c r="T1204" s="55"/>
      <c r="U1204" s="55"/>
      <c r="V1204" s="55"/>
      <c r="W1204" s="55"/>
      <c r="X1204" s="55"/>
      <c r="Y1204" s="42"/>
      <c r="AD1204" s="55"/>
      <c r="AE1204" s="56"/>
      <c r="AM1204" t="str">
        <f t="shared" si="36"/>
        <v>NTL</v>
      </c>
      <c r="AN1204">
        <f t="shared" si="37"/>
        <v>0</v>
      </c>
      <c r="AO1204" s="5" t="str">
        <f t="shared" si="38"/>
        <v>Ca sáng</v>
      </c>
    </row>
    <row r="1205" spans="2:41">
      <c r="B1205" s="57"/>
      <c r="D1205" s="11"/>
      <c r="E1205" s="56"/>
      <c r="F1205" s="11"/>
      <c r="G1205" s="11"/>
      <c r="H1205" s="11"/>
      <c r="L1205" s="55"/>
      <c r="M1205" s="42"/>
      <c r="N1205" s="55"/>
      <c r="O1205" s="42"/>
      <c r="Q1205" s="55"/>
      <c r="R1205" s="55"/>
      <c r="S1205" s="55"/>
      <c r="T1205" s="55"/>
      <c r="U1205" s="55"/>
      <c r="V1205" s="55"/>
      <c r="W1205" s="55"/>
      <c r="X1205" s="55"/>
      <c r="Y1205" s="42"/>
      <c r="AD1205" s="55"/>
      <c r="AE1205" s="56"/>
      <c r="AL1205" s="11"/>
      <c r="AM1205" t="str">
        <f t="shared" si="36"/>
        <v>NTL</v>
      </c>
      <c r="AN1205">
        <f t="shared" si="37"/>
        <v>0</v>
      </c>
      <c r="AO1205" s="5" t="str">
        <f t="shared" si="38"/>
        <v>Ca sáng</v>
      </c>
    </row>
    <row r="1206" spans="2:41">
      <c r="B1206" s="57"/>
      <c r="D1206" s="11"/>
      <c r="E1206" s="56"/>
      <c r="F1206" s="11"/>
      <c r="G1206" s="11"/>
      <c r="H1206" s="11"/>
      <c r="L1206" s="55"/>
      <c r="M1206" s="42"/>
      <c r="N1206" s="55"/>
      <c r="O1206" s="42"/>
      <c r="Q1206" s="55"/>
      <c r="R1206" s="55"/>
      <c r="S1206" s="55"/>
      <c r="T1206" s="55"/>
      <c r="U1206" s="55"/>
      <c r="V1206" s="55"/>
      <c r="W1206" s="55"/>
      <c r="X1206" s="55"/>
      <c r="Y1206" s="42"/>
      <c r="AD1206" s="55"/>
      <c r="AE1206" s="56"/>
      <c r="AM1206" t="str">
        <f t="shared" si="36"/>
        <v>NTL</v>
      </c>
      <c r="AN1206">
        <f t="shared" si="37"/>
        <v>0</v>
      </c>
      <c r="AO1206" s="5" t="str">
        <f t="shared" si="38"/>
        <v>Ca sáng</v>
      </c>
    </row>
    <row r="1207" spans="2:41">
      <c r="B1207" s="57"/>
      <c r="D1207" s="11"/>
      <c r="E1207" s="56"/>
      <c r="F1207" s="11"/>
      <c r="G1207" s="11"/>
      <c r="H1207" s="11"/>
      <c r="L1207" s="55"/>
      <c r="M1207" s="42"/>
      <c r="N1207" s="55"/>
      <c r="O1207" s="42"/>
      <c r="Q1207" s="55"/>
      <c r="R1207" s="55"/>
      <c r="S1207" s="55"/>
      <c r="T1207" s="55"/>
      <c r="U1207" s="55"/>
      <c r="V1207" s="55"/>
      <c r="W1207" s="55"/>
      <c r="X1207" s="55"/>
      <c r="AD1207" s="55"/>
      <c r="AE1207" s="56"/>
      <c r="AH1207" s="11"/>
      <c r="AL1207" s="11"/>
      <c r="AM1207" t="str">
        <f t="shared" si="36"/>
        <v>NTL</v>
      </c>
      <c r="AN1207">
        <f t="shared" si="37"/>
        <v>0</v>
      </c>
      <c r="AO1207" s="5" t="str">
        <f t="shared" si="38"/>
        <v>Ca sáng</v>
      </c>
    </row>
    <row r="1208" spans="2:41">
      <c r="B1208" s="57"/>
      <c r="D1208" s="11"/>
      <c r="E1208" s="56"/>
      <c r="F1208" s="11"/>
      <c r="G1208" s="11"/>
      <c r="H1208" s="11"/>
      <c r="L1208" s="55"/>
      <c r="M1208" s="42"/>
      <c r="N1208" s="55"/>
      <c r="O1208" s="42"/>
      <c r="Q1208" s="55"/>
      <c r="R1208" s="55"/>
      <c r="S1208" s="55"/>
      <c r="T1208" s="55"/>
      <c r="U1208" s="55"/>
      <c r="V1208" s="55"/>
      <c r="W1208" s="55"/>
      <c r="X1208" s="55"/>
      <c r="AD1208" s="55"/>
      <c r="AE1208" s="56"/>
      <c r="AH1208" s="11"/>
      <c r="AM1208" t="str">
        <f t="shared" si="36"/>
        <v>NTL</v>
      </c>
      <c r="AN1208">
        <f t="shared" si="37"/>
        <v>0</v>
      </c>
      <c r="AO1208" s="5" t="str">
        <f t="shared" si="38"/>
        <v>Ca sáng</v>
      </c>
    </row>
    <row r="1209" spans="2:41">
      <c r="B1209" s="57"/>
      <c r="D1209" s="11"/>
      <c r="E1209" s="56"/>
      <c r="F1209" s="11"/>
      <c r="G1209" s="11"/>
      <c r="H1209" s="11"/>
      <c r="L1209" s="55"/>
      <c r="M1209" s="42"/>
      <c r="N1209" s="55"/>
      <c r="O1209" s="42"/>
      <c r="Q1209" s="55"/>
      <c r="R1209" s="55"/>
      <c r="S1209" s="55"/>
      <c r="T1209" s="55"/>
      <c r="U1209" s="55"/>
      <c r="V1209" s="55"/>
      <c r="W1209" s="55"/>
      <c r="X1209" s="55"/>
      <c r="Y1209" s="42"/>
      <c r="AD1209" s="55"/>
      <c r="AE1209" s="56"/>
      <c r="AH1209" s="11"/>
      <c r="AL1209" s="11"/>
      <c r="AM1209" t="str">
        <f t="shared" si="36"/>
        <v>NTL</v>
      </c>
      <c r="AN1209">
        <f t="shared" si="37"/>
        <v>0</v>
      </c>
      <c r="AO1209" s="5" t="str">
        <f t="shared" si="38"/>
        <v>Ca sáng</v>
      </c>
    </row>
    <row r="1210" spans="2:41">
      <c r="B1210" s="57"/>
      <c r="D1210" s="11"/>
      <c r="E1210" s="56"/>
      <c r="F1210" s="11"/>
      <c r="G1210" s="11"/>
      <c r="H1210" s="11"/>
      <c r="I1210" s="11"/>
      <c r="L1210" s="55"/>
      <c r="M1210" s="42"/>
      <c r="N1210" s="55"/>
      <c r="O1210" s="42"/>
      <c r="Q1210" s="55"/>
      <c r="R1210" s="55"/>
      <c r="S1210" s="55"/>
      <c r="T1210" s="55"/>
      <c r="U1210" s="55"/>
      <c r="V1210" s="55"/>
      <c r="W1210" s="55"/>
      <c r="X1210" s="55"/>
      <c r="Y1210" s="42"/>
      <c r="AD1210" s="55"/>
      <c r="AE1210" s="56"/>
      <c r="AM1210" t="str">
        <f t="shared" si="36"/>
        <v>NTL</v>
      </c>
      <c r="AN1210">
        <f t="shared" si="37"/>
        <v>0</v>
      </c>
      <c r="AO1210" s="5" t="str">
        <f t="shared" si="38"/>
        <v>Ca sáng</v>
      </c>
    </row>
    <row r="1211" spans="2:41">
      <c r="B1211" s="57"/>
      <c r="D1211" s="11"/>
      <c r="E1211" s="56"/>
      <c r="F1211" s="11"/>
      <c r="G1211" s="11"/>
      <c r="H1211" s="11"/>
      <c r="L1211" s="55"/>
      <c r="M1211" s="42"/>
      <c r="N1211" s="55"/>
      <c r="O1211" s="42"/>
      <c r="Q1211" s="55"/>
      <c r="R1211" s="55"/>
      <c r="S1211" s="55"/>
      <c r="T1211" s="55"/>
      <c r="U1211" s="55"/>
      <c r="V1211" s="55"/>
      <c r="W1211" s="55"/>
      <c r="X1211" s="55"/>
      <c r="AA1211" s="42"/>
      <c r="AD1211" s="55"/>
      <c r="AE1211" s="56"/>
      <c r="AM1211" t="str">
        <f t="shared" si="36"/>
        <v>NTL</v>
      </c>
      <c r="AN1211">
        <f t="shared" si="37"/>
        <v>0</v>
      </c>
      <c r="AO1211" s="5" t="str">
        <f t="shared" si="38"/>
        <v>Ca sáng</v>
      </c>
    </row>
    <row r="1212" spans="2:41">
      <c r="B1212" s="57"/>
      <c r="D1212" s="11"/>
      <c r="E1212" s="56"/>
      <c r="F1212" s="11"/>
      <c r="G1212" s="11"/>
      <c r="H1212" s="11"/>
      <c r="L1212" s="55"/>
      <c r="M1212" s="42"/>
      <c r="N1212" s="55"/>
      <c r="O1212" s="42"/>
      <c r="Q1212" s="55"/>
      <c r="R1212" s="55"/>
      <c r="S1212" s="55"/>
      <c r="T1212" s="55"/>
      <c r="U1212" s="55"/>
      <c r="V1212" s="55"/>
      <c r="W1212" s="55"/>
      <c r="X1212" s="55"/>
      <c r="AA1212" s="42"/>
      <c r="AD1212" s="55"/>
      <c r="AE1212" s="56"/>
      <c r="AM1212" t="str">
        <f t="shared" si="36"/>
        <v>NTL</v>
      </c>
      <c r="AN1212">
        <f t="shared" si="37"/>
        <v>0</v>
      </c>
      <c r="AO1212" s="5" t="str">
        <f t="shared" si="38"/>
        <v>Ca sáng</v>
      </c>
    </row>
    <row r="1213" spans="2:41">
      <c r="B1213" s="57"/>
      <c r="D1213" s="11"/>
      <c r="E1213" s="56"/>
      <c r="F1213" s="11"/>
      <c r="G1213" s="11"/>
      <c r="H1213" s="11"/>
      <c r="L1213" s="55"/>
      <c r="M1213" s="42"/>
      <c r="N1213" s="55"/>
      <c r="O1213" s="42"/>
      <c r="Q1213" s="55"/>
      <c r="R1213" s="55"/>
      <c r="S1213" s="55"/>
      <c r="T1213" s="55"/>
      <c r="U1213" s="55"/>
      <c r="V1213" s="55"/>
      <c r="W1213" s="55"/>
      <c r="X1213" s="55"/>
      <c r="Y1213" s="42"/>
      <c r="AD1213" s="55"/>
      <c r="AE1213" s="56"/>
      <c r="AM1213" t="str">
        <f t="shared" si="36"/>
        <v>NTL</v>
      </c>
      <c r="AN1213">
        <f t="shared" si="37"/>
        <v>0</v>
      </c>
      <c r="AO1213" s="5" t="str">
        <f t="shared" si="38"/>
        <v>Ca sáng</v>
      </c>
    </row>
    <row r="1214" spans="2:41">
      <c r="B1214" s="57"/>
      <c r="D1214" s="11"/>
      <c r="E1214" s="56"/>
      <c r="F1214" s="11"/>
      <c r="G1214" s="11"/>
      <c r="H1214" s="11"/>
      <c r="L1214" s="55"/>
      <c r="M1214" s="42"/>
      <c r="N1214" s="55"/>
      <c r="O1214" s="42"/>
      <c r="Q1214" s="55"/>
      <c r="R1214" s="55"/>
      <c r="S1214" s="55"/>
      <c r="T1214" s="55"/>
      <c r="U1214" s="55"/>
      <c r="V1214" s="55"/>
      <c r="W1214" s="55"/>
      <c r="X1214" s="55"/>
      <c r="Y1214" s="42"/>
      <c r="AD1214" s="55"/>
      <c r="AE1214" s="56"/>
      <c r="AL1214" s="11"/>
      <c r="AM1214" t="str">
        <f t="shared" si="36"/>
        <v>NTL</v>
      </c>
      <c r="AN1214">
        <f t="shared" si="37"/>
        <v>0</v>
      </c>
      <c r="AO1214" s="5" t="str">
        <f t="shared" si="38"/>
        <v>Ca sáng</v>
      </c>
    </row>
    <row r="1215" spans="2:41">
      <c r="B1215" s="57"/>
      <c r="D1215" s="11"/>
      <c r="E1215" s="56"/>
      <c r="F1215" s="11"/>
      <c r="G1215" s="11"/>
      <c r="H1215" s="11"/>
      <c r="L1215" s="55"/>
      <c r="M1215" s="42"/>
      <c r="N1215" s="55"/>
      <c r="O1215" s="42"/>
      <c r="Q1215" s="55"/>
      <c r="R1215" s="55"/>
      <c r="S1215" s="55"/>
      <c r="T1215" s="55"/>
      <c r="U1215" s="55"/>
      <c r="V1215" s="55"/>
      <c r="W1215" s="55"/>
      <c r="X1215" s="55"/>
      <c r="Y1215" s="42"/>
      <c r="AD1215" s="55"/>
      <c r="AE1215" s="56"/>
      <c r="AM1215" t="str">
        <f t="shared" si="36"/>
        <v>NTL</v>
      </c>
      <c r="AN1215">
        <f t="shared" si="37"/>
        <v>0</v>
      </c>
      <c r="AO1215" s="5" t="str">
        <f t="shared" si="38"/>
        <v>Ca sáng</v>
      </c>
    </row>
    <row r="1216" spans="2:41">
      <c r="B1216" s="57"/>
      <c r="D1216" s="11"/>
      <c r="E1216" s="56"/>
      <c r="F1216" s="11"/>
      <c r="G1216" s="11"/>
      <c r="H1216" s="11"/>
      <c r="L1216" s="55"/>
      <c r="M1216" s="42"/>
      <c r="N1216" s="55"/>
      <c r="O1216" s="42"/>
      <c r="Q1216" s="55"/>
      <c r="R1216" s="55"/>
      <c r="S1216" s="55"/>
      <c r="T1216" s="55"/>
      <c r="U1216" s="55"/>
      <c r="V1216" s="55"/>
      <c r="W1216" s="55"/>
      <c r="X1216" s="55"/>
      <c r="Y1216" s="42"/>
      <c r="AD1216" s="55"/>
      <c r="AE1216" s="56"/>
      <c r="AM1216" t="str">
        <f t="shared" si="36"/>
        <v>NTL</v>
      </c>
      <c r="AN1216">
        <f t="shared" si="37"/>
        <v>0</v>
      </c>
      <c r="AO1216" s="5" t="str">
        <f t="shared" si="38"/>
        <v>Ca sáng</v>
      </c>
    </row>
    <row r="1217" spans="2:42">
      <c r="B1217" s="57"/>
      <c r="D1217" s="11"/>
      <c r="E1217" s="56"/>
      <c r="F1217" s="11"/>
      <c r="G1217" s="11"/>
      <c r="H1217" s="11"/>
      <c r="L1217" s="55"/>
      <c r="M1217" s="42"/>
      <c r="N1217" s="55"/>
      <c r="O1217" s="42"/>
      <c r="Q1217" s="55"/>
      <c r="R1217" s="55"/>
      <c r="S1217" s="55"/>
      <c r="T1217" s="55"/>
      <c r="U1217" s="55"/>
      <c r="V1217" s="55"/>
      <c r="W1217" s="55"/>
      <c r="X1217" s="55"/>
      <c r="Y1217" s="42"/>
      <c r="AD1217" s="55"/>
      <c r="AE1217" s="56"/>
      <c r="AL1217" s="11"/>
      <c r="AM1217" t="str">
        <f t="shared" si="36"/>
        <v>NTL</v>
      </c>
      <c r="AN1217">
        <f t="shared" si="37"/>
        <v>0</v>
      </c>
      <c r="AO1217" s="5" t="str">
        <f t="shared" si="38"/>
        <v>Ca sáng</v>
      </c>
    </row>
    <row r="1218" spans="2:42">
      <c r="B1218" s="57"/>
      <c r="D1218" s="11"/>
      <c r="E1218" s="56"/>
      <c r="F1218" s="11"/>
      <c r="G1218" s="11"/>
      <c r="H1218" s="11"/>
      <c r="L1218" s="55"/>
      <c r="M1218" s="42"/>
      <c r="N1218" s="55"/>
      <c r="O1218" s="42"/>
      <c r="Q1218" s="55"/>
      <c r="R1218" s="55"/>
      <c r="S1218" s="55"/>
      <c r="T1218" s="55"/>
      <c r="U1218" s="55"/>
      <c r="V1218" s="55"/>
      <c r="W1218" s="55"/>
      <c r="X1218" s="55"/>
      <c r="Y1218" s="42"/>
      <c r="AD1218" s="55"/>
      <c r="AE1218" s="56"/>
      <c r="AM1218" t="str">
        <f t="shared" si="36"/>
        <v>NTL</v>
      </c>
      <c r="AN1218">
        <f t="shared" si="37"/>
        <v>0</v>
      </c>
      <c r="AO1218" s="5" t="str">
        <f t="shared" si="38"/>
        <v>Ca sáng</v>
      </c>
    </row>
    <row r="1219" spans="2:42">
      <c r="B1219" s="57"/>
      <c r="D1219" s="11"/>
      <c r="E1219" s="56"/>
      <c r="F1219" s="11"/>
      <c r="G1219" s="11"/>
      <c r="H1219" s="11"/>
      <c r="L1219" s="55"/>
      <c r="M1219" s="42"/>
      <c r="N1219" s="55"/>
      <c r="O1219" s="42"/>
      <c r="Q1219" s="55"/>
      <c r="R1219" s="55"/>
      <c r="S1219" s="55"/>
      <c r="T1219" s="55"/>
      <c r="U1219" s="55"/>
      <c r="V1219" s="55"/>
      <c r="W1219" s="55"/>
      <c r="X1219" s="55"/>
      <c r="Y1219" s="42"/>
      <c r="AD1219" s="55"/>
      <c r="AE1219" s="56"/>
      <c r="AL1219" s="11"/>
      <c r="AM1219" t="str">
        <f t="shared" ref="AM1219:AM1282" si="39">IF(LEFT(F1495,3)="XBL","XBL","NTL")</f>
        <v>NTL</v>
      </c>
      <c r="AN1219">
        <f t="shared" ref="AN1219:AN1282" si="40">IF(AM1219="NTL",O1495*-1,O1495)</f>
        <v>0</v>
      </c>
      <c r="AO1219" s="5" t="str">
        <f t="shared" ref="AO1219:AO1282" si="41">IF(TIME(HOUR(AE1498),MINUTE(AE1498),SECOND(AE1498))&gt;$T$6,"Ca chiều","Ca sáng")</f>
        <v>Ca sáng</v>
      </c>
    </row>
    <row r="1220" spans="2:42">
      <c r="B1220" s="57"/>
      <c r="D1220" s="11"/>
      <c r="E1220" s="56"/>
      <c r="F1220" s="11"/>
      <c r="G1220" s="11"/>
      <c r="H1220" s="11"/>
      <c r="L1220" s="55"/>
      <c r="M1220" s="42"/>
      <c r="N1220" s="55"/>
      <c r="O1220" s="42"/>
      <c r="Q1220" s="55"/>
      <c r="R1220" s="55"/>
      <c r="S1220" s="55"/>
      <c r="T1220" s="55"/>
      <c r="U1220" s="55"/>
      <c r="V1220" s="55"/>
      <c r="W1220" s="55"/>
      <c r="X1220" s="55"/>
      <c r="Y1220" s="42"/>
      <c r="AD1220" s="55"/>
      <c r="AE1220" s="56"/>
      <c r="AL1220" s="11"/>
      <c r="AM1220" t="str">
        <f t="shared" si="39"/>
        <v>NTL</v>
      </c>
      <c r="AN1220">
        <f t="shared" si="40"/>
        <v>0</v>
      </c>
      <c r="AO1220" s="5" t="str">
        <f t="shared" si="41"/>
        <v>Ca sáng</v>
      </c>
    </row>
    <row r="1221" spans="2:42">
      <c r="B1221" s="57"/>
      <c r="D1221" s="11"/>
      <c r="E1221" s="56"/>
      <c r="F1221" s="11"/>
      <c r="G1221" s="11"/>
      <c r="H1221" s="11"/>
      <c r="L1221" s="55"/>
      <c r="M1221" s="42"/>
      <c r="N1221" s="55"/>
      <c r="O1221" s="42"/>
      <c r="Q1221" s="55"/>
      <c r="R1221" s="55"/>
      <c r="S1221" s="55"/>
      <c r="T1221" s="55"/>
      <c r="U1221" s="55"/>
      <c r="V1221" s="55"/>
      <c r="W1221" s="55"/>
      <c r="X1221" s="55"/>
      <c r="Y1221" s="42"/>
      <c r="AD1221" s="55"/>
      <c r="AE1221" s="56"/>
      <c r="AL1221" s="11"/>
      <c r="AM1221" t="str">
        <f t="shared" si="39"/>
        <v>NTL</v>
      </c>
      <c r="AN1221">
        <f t="shared" si="40"/>
        <v>0</v>
      </c>
      <c r="AO1221" s="5" t="str">
        <f t="shared" si="41"/>
        <v>Ca sáng</v>
      </c>
    </row>
    <row r="1222" spans="2:42">
      <c r="B1222" s="57"/>
      <c r="D1222" s="11"/>
      <c r="E1222" s="56"/>
      <c r="F1222" s="11"/>
      <c r="G1222" s="11"/>
      <c r="H1222" s="11"/>
      <c r="L1222" s="55"/>
      <c r="M1222" s="42"/>
      <c r="N1222" s="55"/>
      <c r="O1222" s="42"/>
      <c r="Q1222" s="55"/>
      <c r="R1222" s="55"/>
      <c r="S1222" s="55"/>
      <c r="T1222" s="55"/>
      <c r="U1222" s="55"/>
      <c r="V1222" s="55"/>
      <c r="W1222" s="55"/>
      <c r="X1222" s="55"/>
      <c r="Y1222" s="42"/>
      <c r="AD1222" s="55"/>
      <c r="AE1222" s="56"/>
      <c r="AM1222" t="str">
        <f t="shared" si="39"/>
        <v>NTL</v>
      </c>
      <c r="AN1222">
        <f t="shared" si="40"/>
        <v>0</v>
      </c>
      <c r="AO1222" s="5" t="str">
        <f t="shared" si="41"/>
        <v>Ca sáng</v>
      </c>
    </row>
    <row r="1223" spans="2:42">
      <c r="B1223" s="57"/>
      <c r="D1223" s="11"/>
      <c r="E1223" s="56"/>
      <c r="F1223" s="11"/>
      <c r="G1223" s="11"/>
      <c r="H1223" s="11"/>
      <c r="L1223" s="55"/>
      <c r="M1223" s="42"/>
      <c r="N1223" s="55"/>
      <c r="O1223" s="42"/>
      <c r="Q1223" s="55"/>
      <c r="R1223" s="55"/>
      <c r="S1223" s="55"/>
      <c r="T1223" s="55"/>
      <c r="U1223" s="55"/>
      <c r="V1223" s="55"/>
      <c r="W1223" s="55"/>
      <c r="X1223" s="55"/>
      <c r="Y1223" s="42"/>
      <c r="AA1223" s="42"/>
      <c r="AD1223" s="55"/>
      <c r="AE1223" s="56"/>
      <c r="AM1223" t="str">
        <f t="shared" si="39"/>
        <v>NTL</v>
      </c>
      <c r="AN1223">
        <f t="shared" si="40"/>
        <v>0</v>
      </c>
      <c r="AO1223" s="5" t="str">
        <f t="shared" si="41"/>
        <v>Ca sáng</v>
      </c>
    </row>
    <row r="1224" spans="2:42">
      <c r="B1224" s="57"/>
      <c r="D1224" s="11"/>
      <c r="E1224" s="56"/>
      <c r="F1224" s="11"/>
      <c r="G1224" s="11"/>
      <c r="H1224" s="11"/>
      <c r="L1224" s="55"/>
      <c r="M1224" s="42"/>
      <c r="N1224" s="55"/>
      <c r="O1224" s="42"/>
      <c r="Q1224" s="55"/>
      <c r="R1224" s="55"/>
      <c r="S1224" s="55"/>
      <c r="T1224" s="55"/>
      <c r="U1224" s="55"/>
      <c r="V1224" s="55"/>
      <c r="W1224" s="55"/>
      <c r="X1224" s="55"/>
      <c r="Y1224" s="42"/>
      <c r="AD1224" s="55"/>
      <c r="AE1224" s="56"/>
      <c r="AM1224" t="str">
        <f t="shared" si="39"/>
        <v>NTL</v>
      </c>
      <c r="AN1224">
        <f t="shared" si="40"/>
        <v>0</v>
      </c>
      <c r="AO1224" s="5" t="str">
        <f t="shared" si="41"/>
        <v>Ca sáng</v>
      </c>
    </row>
    <row r="1225" spans="2:42">
      <c r="B1225" s="57"/>
      <c r="D1225" s="11"/>
      <c r="E1225" s="56"/>
      <c r="F1225" s="11"/>
      <c r="G1225" s="11"/>
      <c r="H1225" s="11"/>
      <c r="L1225" s="55"/>
      <c r="M1225" s="42"/>
      <c r="N1225" s="55"/>
      <c r="O1225" s="42"/>
      <c r="Q1225" s="55"/>
      <c r="R1225" s="55"/>
      <c r="S1225" s="55"/>
      <c r="T1225" s="55"/>
      <c r="U1225" s="55"/>
      <c r="V1225" s="55"/>
      <c r="W1225" s="55"/>
      <c r="X1225" s="55"/>
      <c r="Y1225" s="42"/>
      <c r="AD1225" s="55"/>
      <c r="AE1225" s="56"/>
      <c r="AM1225" t="str">
        <f t="shared" si="39"/>
        <v>NTL</v>
      </c>
      <c r="AN1225">
        <f t="shared" si="40"/>
        <v>0</v>
      </c>
      <c r="AO1225" s="5" t="str">
        <f t="shared" si="41"/>
        <v>Ca sáng</v>
      </c>
    </row>
    <row r="1226" spans="2:42">
      <c r="B1226" s="57"/>
      <c r="D1226" s="11"/>
      <c r="E1226" s="56"/>
      <c r="F1226" s="11"/>
      <c r="G1226" s="11"/>
      <c r="H1226" s="11"/>
      <c r="L1226" s="55"/>
      <c r="M1226" s="42"/>
      <c r="N1226" s="55"/>
      <c r="O1226" s="42"/>
      <c r="Q1226" s="55"/>
      <c r="R1226" s="55"/>
      <c r="S1226" s="55"/>
      <c r="T1226" s="55"/>
      <c r="U1226" s="55"/>
      <c r="V1226" s="55"/>
      <c r="W1226" s="55"/>
      <c r="X1226" s="55"/>
      <c r="Y1226" s="42"/>
      <c r="AD1226" s="55"/>
      <c r="AE1226" s="56"/>
      <c r="AM1226" t="str">
        <f t="shared" si="39"/>
        <v>NTL</v>
      </c>
      <c r="AN1226">
        <f t="shared" si="40"/>
        <v>0</v>
      </c>
      <c r="AO1226" s="5" t="str">
        <f t="shared" si="41"/>
        <v>Ca sáng</v>
      </c>
    </row>
    <row r="1227" spans="2:42">
      <c r="B1227" s="57"/>
      <c r="D1227" s="11"/>
      <c r="E1227" s="56"/>
      <c r="F1227" s="11"/>
      <c r="G1227" s="11"/>
      <c r="H1227" s="11"/>
      <c r="L1227" s="55"/>
      <c r="M1227" s="42"/>
      <c r="N1227" s="55"/>
      <c r="O1227" s="42"/>
      <c r="Q1227" s="55"/>
      <c r="R1227" s="55"/>
      <c r="S1227" s="55"/>
      <c r="T1227" s="55"/>
      <c r="U1227" s="55"/>
      <c r="V1227" s="55"/>
      <c r="W1227" s="55"/>
      <c r="X1227" s="55"/>
      <c r="AA1227" s="42"/>
      <c r="AD1227" s="55"/>
      <c r="AE1227" s="56"/>
      <c r="AL1227" s="11"/>
      <c r="AM1227" t="str">
        <f t="shared" si="39"/>
        <v>NTL</v>
      </c>
      <c r="AN1227">
        <f t="shared" si="40"/>
        <v>0</v>
      </c>
      <c r="AO1227" s="5" t="str">
        <f t="shared" si="41"/>
        <v>Ca sáng</v>
      </c>
    </row>
    <row r="1228" spans="2:42">
      <c r="B1228" s="57"/>
      <c r="D1228" s="11"/>
      <c r="E1228" s="56"/>
      <c r="F1228" s="11"/>
      <c r="G1228" s="11"/>
      <c r="H1228" s="11"/>
      <c r="I1228" s="11"/>
      <c r="L1228" s="55"/>
      <c r="M1228" s="42"/>
      <c r="N1228" s="55"/>
      <c r="O1228" s="42"/>
      <c r="Q1228" s="55"/>
      <c r="R1228" s="55"/>
      <c r="S1228" s="55"/>
      <c r="T1228" s="55"/>
      <c r="U1228" s="55"/>
      <c r="V1228" s="55"/>
      <c r="W1228" s="55"/>
      <c r="X1228" s="55"/>
      <c r="Y1228" s="42"/>
      <c r="AD1228" s="55"/>
      <c r="AE1228" s="56"/>
      <c r="AL1228" s="11"/>
      <c r="AM1228" t="str">
        <f t="shared" si="39"/>
        <v>NTL</v>
      </c>
      <c r="AN1228">
        <f t="shared" si="40"/>
        <v>0</v>
      </c>
      <c r="AO1228" s="5" t="str">
        <f t="shared" si="41"/>
        <v>Ca sáng</v>
      </c>
    </row>
    <row r="1229" spans="2:42">
      <c r="B1229" s="57"/>
      <c r="D1229" s="11"/>
      <c r="E1229" s="56"/>
      <c r="F1229" s="11"/>
      <c r="G1229" s="11"/>
      <c r="H1229" s="11"/>
      <c r="L1229" s="55"/>
      <c r="M1229" s="42"/>
      <c r="N1229" s="55"/>
      <c r="O1229" s="42"/>
      <c r="Q1229" s="55"/>
      <c r="R1229" s="55"/>
      <c r="S1229" s="55"/>
      <c r="T1229" s="55"/>
      <c r="U1229" s="55"/>
      <c r="V1229" s="55"/>
      <c r="W1229" s="55"/>
      <c r="X1229" s="55"/>
      <c r="Y1229" s="42"/>
      <c r="AD1229" s="55"/>
      <c r="AE1229" s="56"/>
      <c r="AL1229" s="11"/>
      <c r="AM1229" t="str">
        <f t="shared" si="39"/>
        <v>NTL</v>
      </c>
      <c r="AN1229">
        <f t="shared" si="40"/>
        <v>0</v>
      </c>
      <c r="AO1229" s="5" t="str">
        <f t="shared" si="41"/>
        <v>Ca sáng</v>
      </c>
    </row>
    <row r="1230" spans="2:42">
      <c r="B1230" s="57"/>
      <c r="D1230" s="11"/>
      <c r="E1230" s="56"/>
      <c r="F1230" s="11"/>
      <c r="G1230" s="11"/>
      <c r="H1230" s="11"/>
      <c r="L1230" s="55"/>
      <c r="M1230" s="42"/>
      <c r="N1230" s="55"/>
      <c r="O1230" s="42"/>
      <c r="Q1230" s="55"/>
      <c r="R1230" s="55"/>
      <c r="S1230" s="55"/>
      <c r="T1230" s="55"/>
      <c r="U1230" s="55"/>
      <c r="V1230" s="55"/>
      <c r="W1230" s="55"/>
      <c r="X1230" s="55"/>
      <c r="AD1230" s="55"/>
      <c r="AE1230" s="56"/>
      <c r="AH1230" s="11"/>
      <c r="AM1230" t="str">
        <f t="shared" si="39"/>
        <v>NTL</v>
      </c>
      <c r="AN1230">
        <f t="shared" si="40"/>
        <v>0</v>
      </c>
      <c r="AO1230" s="5" t="str">
        <f t="shared" si="41"/>
        <v>Ca sáng</v>
      </c>
      <c r="AP1230" s="42"/>
    </row>
    <row r="1231" spans="2:42">
      <c r="B1231" s="57"/>
      <c r="D1231" s="11"/>
      <c r="E1231" s="56"/>
      <c r="F1231" s="11"/>
      <c r="G1231" s="11"/>
      <c r="H1231" s="11"/>
      <c r="L1231" s="55"/>
      <c r="M1231" s="42"/>
      <c r="N1231" s="55"/>
      <c r="O1231" s="42"/>
      <c r="Q1231" s="55"/>
      <c r="R1231" s="55"/>
      <c r="S1231" s="55"/>
      <c r="T1231" s="55"/>
      <c r="U1231" s="55"/>
      <c r="V1231" s="55"/>
      <c r="W1231" s="55"/>
      <c r="X1231" s="55"/>
      <c r="Y1231" s="42"/>
      <c r="AD1231" s="55"/>
      <c r="AE1231" s="56"/>
      <c r="AM1231" t="str">
        <f t="shared" si="39"/>
        <v>NTL</v>
      </c>
      <c r="AN1231">
        <f t="shared" si="40"/>
        <v>0</v>
      </c>
      <c r="AO1231" s="5" t="str">
        <f t="shared" si="41"/>
        <v>Ca sáng</v>
      </c>
    </row>
    <row r="1232" spans="2:42">
      <c r="B1232" s="57"/>
      <c r="D1232" s="11"/>
      <c r="E1232" s="56"/>
      <c r="F1232" s="11"/>
      <c r="G1232" s="11"/>
      <c r="H1232" s="11"/>
      <c r="L1232" s="55"/>
      <c r="M1232" s="42"/>
      <c r="N1232" s="55"/>
      <c r="O1232" s="42"/>
      <c r="Q1232" s="55"/>
      <c r="R1232" s="55"/>
      <c r="S1232" s="55"/>
      <c r="T1232" s="55"/>
      <c r="U1232" s="55"/>
      <c r="V1232" s="55"/>
      <c r="W1232" s="55"/>
      <c r="X1232" s="55"/>
      <c r="Y1232" s="42"/>
      <c r="AD1232" s="55"/>
      <c r="AE1232" s="56"/>
      <c r="AM1232" t="str">
        <f t="shared" si="39"/>
        <v>NTL</v>
      </c>
      <c r="AN1232">
        <f t="shared" si="40"/>
        <v>0</v>
      </c>
      <c r="AO1232" s="5" t="str">
        <f t="shared" si="41"/>
        <v>Ca sáng</v>
      </c>
    </row>
    <row r="1233" spans="2:41">
      <c r="B1233" s="57"/>
      <c r="D1233" s="11"/>
      <c r="E1233" s="56"/>
      <c r="F1233" s="11"/>
      <c r="G1233" s="11"/>
      <c r="H1233" s="11"/>
      <c r="L1233" s="55"/>
      <c r="M1233" s="42"/>
      <c r="N1233" s="55"/>
      <c r="O1233" s="42"/>
      <c r="Q1233" s="55"/>
      <c r="R1233" s="55"/>
      <c r="S1233" s="55"/>
      <c r="T1233" s="55"/>
      <c r="U1233" s="55"/>
      <c r="V1233" s="55"/>
      <c r="W1233" s="55"/>
      <c r="X1233" s="55"/>
      <c r="Y1233" s="42"/>
      <c r="AA1233" s="42"/>
      <c r="AD1233" s="55"/>
      <c r="AE1233" s="56"/>
      <c r="AF1233" s="55"/>
      <c r="AG1233" s="56"/>
      <c r="AL1233" s="11"/>
      <c r="AM1233" t="str">
        <f t="shared" si="39"/>
        <v>NTL</v>
      </c>
      <c r="AN1233">
        <f t="shared" si="40"/>
        <v>0</v>
      </c>
      <c r="AO1233" s="5" t="str">
        <f t="shared" si="41"/>
        <v>Ca sáng</v>
      </c>
    </row>
    <row r="1234" spans="2:41">
      <c r="B1234" s="57"/>
      <c r="D1234" s="11"/>
      <c r="E1234" s="56"/>
      <c r="F1234" s="11"/>
      <c r="G1234" s="11"/>
      <c r="H1234" s="11"/>
      <c r="L1234" s="55"/>
      <c r="M1234" s="42"/>
      <c r="N1234" s="55"/>
      <c r="O1234" s="42"/>
      <c r="Q1234" s="55"/>
      <c r="R1234" s="55"/>
      <c r="S1234" s="55"/>
      <c r="T1234" s="55"/>
      <c r="U1234" s="55"/>
      <c r="V1234" s="55"/>
      <c r="W1234" s="55"/>
      <c r="X1234" s="55"/>
      <c r="AA1234" s="42"/>
      <c r="AD1234" s="55"/>
      <c r="AE1234" s="56"/>
      <c r="AL1234" s="11"/>
      <c r="AM1234" t="str">
        <f t="shared" si="39"/>
        <v>NTL</v>
      </c>
      <c r="AN1234">
        <f t="shared" si="40"/>
        <v>0</v>
      </c>
      <c r="AO1234" s="5" t="str">
        <f t="shared" si="41"/>
        <v>Ca sáng</v>
      </c>
    </row>
    <row r="1235" spans="2:41">
      <c r="B1235" s="57"/>
      <c r="D1235" s="11"/>
      <c r="E1235" s="56"/>
      <c r="F1235" s="11"/>
      <c r="G1235" s="11"/>
      <c r="H1235" s="11"/>
      <c r="L1235" s="55"/>
      <c r="M1235" s="42"/>
      <c r="N1235" s="55"/>
      <c r="O1235" s="42"/>
      <c r="Q1235" s="55"/>
      <c r="R1235" s="55"/>
      <c r="S1235" s="55"/>
      <c r="T1235" s="55"/>
      <c r="U1235" s="55"/>
      <c r="V1235" s="55"/>
      <c r="W1235" s="55"/>
      <c r="X1235" s="55"/>
      <c r="Y1235" s="42"/>
      <c r="AD1235" s="55"/>
      <c r="AE1235" s="56"/>
      <c r="AM1235" t="str">
        <f t="shared" si="39"/>
        <v>NTL</v>
      </c>
      <c r="AN1235">
        <f t="shared" si="40"/>
        <v>0</v>
      </c>
      <c r="AO1235" s="5" t="str">
        <f t="shared" si="41"/>
        <v>Ca sáng</v>
      </c>
    </row>
    <row r="1236" spans="2:41">
      <c r="B1236" s="57"/>
      <c r="D1236" s="11"/>
      <c r="E1236" s="56"/>
      <c r="F1236" s="11"/>
      <c r="G1236" s="11"/>
      <c r="H1236" s="11"/>
      <c r="L1236" s="55"/>
      <c r="M1236" s="42"/>
      <c r="N1236" s="55"/>
      <c r="O1236" s="42"/>
      <c r="Q1236" s="55"/>
      <c r="R1236" s="55"/>
      <c r="S1236" s="55"/>
      <c r="T1236" s="55"/>
      <c r="U1236" s="55"/>
      <c r="V1236" s="55"/>
      <c r="W1236" s="55"/>
      <c r="X1236" s="55"/>
      <c r="AA1236" s="42"/>
      <c r="AD1236" s="55"/>
      <c r="AE1236" s="56"/>
      <c r="AL1236" s="11"/>
      <c r="AM1236" t="str">
        <f t="shared" si="39"/>
        <v>NTL</v>
      </c>
      <c r="AN1236">
        <f t="shared" si="40"/>
        <v>0</v>
      </c>
      <c r="AO1236" s="5" t="str">
        <f t="shared" si="41"/>
        <v>Ca sáng</v>
      </c>
    </row>
    <row r="1237" spans="2:41">
      <c r="B1237" s="57"/>
      <c r="D1237" s="11"/>
      <c r="E1237" s="56"/>
      <c r="F1237" s="11"/>
      <c r="G1237" s="11"/>
      <c r="H1237" s="11"/>
      <c r="L1237" s="55"/>
      <c r="M1237" s="42"/>
      <c r="N1237" s="55"/>
      <c r="O1237" s="42"/>
      <c r="Q1237" s="55"/>
      <c r="R1237" s="55"/>
      <c r="S1237" s="55"/>
      <c r="T1237" s="55"/>
      <c r="U1237" s="55"/>
      <c r="V1237" s="55"/>
      <c r="W1237" s="55"/>
      <c r="X1237" s="55"/>
      <c r="Y1237" s="42"/>
      <c r="AD1237" s="55"/>
      <c r="AE1237" s="56"/>
      <c r="AL1237" s="11"/>
      <c r="AM1237" t="str">
        <f t="shared" si="39"/>
        <v>NTL</v>
      </c>
      <c r="AN1237">
        <f t="shared" si="40"/>
        <v>0</v>
      </c>
      <c r="AO1237" s="5" t="str">
        <f t="shared" si="41"/>
        <v>Ca sáng</v>
      </c>
    </row>
    <row r="1238" spans="2:41">
      <c r="B1238" s="57"/>
      <c r="D1238" s="11"/>
      <c r="E1238" s="56"/>
      <c r="F1238" s="11"/>
      <c r="G1238" s="11"/>
      <c r="H1238" s="11"/>
      <c r="L1238" s="55"/>
      <c r="M1238" s="42"/>
      <c r="N1238" s="55"/>
      <c r="O1238" s="42"/>
      <c r="Q1238" s="55"/>
      <c r="R1238" s="55"/>
      <c r="S1238" s="55"/>
      <c r="T1238" s="55"/>
      <c r="U1238" s="55"/>
      <c r="V1238" s="55"/>
      <c r="W1238" s="55"/>
      <c r="X1238" s="55"/>
      <c r="Y1238" s="42"/>
      <c r="AD1238" s="55"/>
      <c r="AE1238" s="56"/>
      <c r="AH1238" s="11"/>
      <c r="AM1238" t="str">
        <f t="shared" si="39"/>
        <v>NTL</v>
      </c>
      <c r="AN1238">
        <f t="shared" si="40"/>
        <v>0</v>
      </c>
      <c r="AO1238" s="5" t="str">
        <f t="shared" si="41"/>
        <v>Ca sáng</v>
      </c>
    </row>
    <row r="1239" spans="2:41">
      <c r="B1239" s="57"/>
      <c r="D1239" s="11"/>
      <c r="E1239" s="56"/>
      <c r="F1239" s="11"/>
      <c r="G1239" s="11"/>
      <c r="H1239" s="11"/>
      <c r="L1239" s="55"/>
      <c r="M1239" s="42"/>
      <c r="N1239" s="55"/>
      <c r="O1239" s="42"/>
      <c r="Q1239" s="55"/>
      <c r="R1239" s="55"/>
      <c r="S1239" s="55"/>
      <c r="T1239" s="55"/>
      <c r="U1239" s="55"/>
      <c r="V1239" s="55"/>
      <c r="W1239" s="55"/>
      <c r="X1239" s="55"/>
      <c r="Y1239" s="42"/>
      <c r="AA1239" s="42"/>
      <c r="AD1239" s="55"/>
      <c r="AE1239" s="56"/>
      <c r="AL1239" s="11"/>
      <c r="AM1239" t="str">
        <f t="shared" si="39"/>
        <v>NTL</v>
      </c>
      <c r="AN1239">
        <f t="shared" si="40"/>
        <v>0</v>
      </c>
      <c r="AO1239" s="5" t="str">
        <f t="shared" si="41"/>
        <v>Ca sáng</v>
      </c>
    </row>
    <row r="1240" spans="2:41">
      <c r="B1240" s="57"/>
      <c r="D1240" s="11"/>
      <c r="E1240" s="56"/>
      <c r="F1240" s="11"/>
      <c r="G1240" s="11"/>
      <c r="H1240" s="11"/>
      <c r="L1240" s="55"/>
      <c r="M1240" s="42"/>
      <c r="N1240" s="55"/>
      <c r="O1240" s="42"/>
      <c r="Q1240" s="55"/>
      <c r="R1240" s="55"/>
      <c r="S1240" s="55"/>
      <c r="T1240" s="55"/>
      <c r="U1240" s="55"/>
      <c r="V1240" s="55"/>
      <c r="W1240" s="55"/>
      <c r="X1240" s="55"/>
      <c r="Y1240" s="42"/>
      <c r="AD1240" s="55"/>
      <c r="AE1240" s="56"/>
      <c r="AL1240" s="11"/>
      <c r="AM1240" t="str">
        <f t="shared" si="39"/>
        <v>NTL</v>
      </c>
      <c r="AN1240">
        <f t="shared" si="40"/>
        <v>0</v>
      </c>
      <c r="AO1240" s="5" t="str">
        <f t="shared" si="41"/>
        <v>Ca sáng</v>
      </c>
    </row>
    <row r="1241" spans="2:41">
      <c r="B1241" s="57"/>
      <c r="D1241" s="11"/>
      <c r="E1241" s="56"/>
      <c r="F1241" s="11"/>
      <c r="G1241" s="11"/>
      <c r="H1241" s="11"/>
      <c r="I1241" s="11"/>
      <c r="L1241" s="55"/>
      <c r="M1241" s="42"/>
      <c r="N1241" s="55"/>
      <c r="O1241" s="42"/>
      <c r="Q1241" s="55"/>
      <c r="R1241" s="55"/>
      <c r="S1241" s="55"/>
      <c r="T1241" s="55"/>
      <c r="U1241" s="55"/>
      <c r="V1241" s="55"/>
      <c r="W1241" s="55"/>
      <c r="X1241" s="55"/>
      <c r="Y1241" s="42"/>
      <c r="AD1241" s="55"/>
      <c r="AE1241" s="56"/>
      <c r="AL1241" s="11"/>
      <c r="AM1241" t="str">
        <f t="shared" si="39"/>
        <v>NTL</v>
      </c>
      <c r="AN1241">
        <f t="shared" si="40"/>
        <v>0</v>
      </c>
      <c r="AO1241" s="5" t="str">
        <f t="shared" si="41"/>
        <v>Ca sáng</v>
      </c>
    </row>
    <row r="1242" spans="2:41">
      <c r="B1242" s="57"/>
      <c r="D1242" s="11"/>
      <c r="E1242" s="56"/>
      <c r="F1242" s="11"/>
      <c r="G1242" s="11"/>
      <c r="H1242" s="11"/>
      <c r="L1242" s="55"/>
      <c r="M1242" s="42"/>
      <c r="N1242" s="55"/>
      <c r="O1242" s="42"/>
      <c r="Q1242" s="55"/>
      <c r="R1242" s="55"/>
      <c r="S1242" s="55"/>
      <c r="T1242" s="55"/>
      <c r="U1242" s="55"/>
      <c r="V1242" s="55"/>
      <c r="W1242" s="55"/>
      <c r="X1242" s="55"/>
      <c r="Y1242" s="42"/>
      <c r="AD1242" s="55"/>
      <c r="AE1242" s="56"/>
      <c r="AH1242" s="11"/>
      <c r="AM1242" t="str">
        <f t="shared" si="39"/>
        <v>NTL</v>
      </c>
      <c r="AN1242">
        <f t="shared" si="40"/>
        <v>0</v>
      </c>
      <c r="AO1242" s="5" t="str">
        <f t="shared" si="41"/>
        <v>Ca sáng</v>
      </c>
    </row>
    <row r="1243" spans="2:41">
      <c r="B1243" s="57"/>
      <c r="D1243" s="11"/>
      <c r="E1243" s="56"/>
      <c r="F1243" s="11"/>
      <c r="G1243" s="11"/>
      <c r="H1243" s="11"/>
      <c r="L1243" s="55"/>
      <c r="M1243" s="42"/>
      <c r="N1243" s="55"/>
      <c r="O1243" s="42"/>
      <c r="Q1243" s="55"/>
      <c r="R1243" s="55"/>
      <c r="S1243" s="55"/>
      <c r="T1243" s="55"/>
      <c r="U1243" s="55"/>
      <c r="V1243" s="55"/>
      <c r="W1243" s="55"/>
      <c r="X1243" s="55"/>
      <c r="Y1243" s="42"/>
      <c r="AD1243" s="55"/>
      <c r="AE1243" s="56"/>
      <c r="AL1243" s="11"/>
      <c r="AM1243" t="str">
        <f t="shared" si="39"/>
        <v>NTL</v>
      </c>
      <c r="AN1243">
        <f t="shared" si="40"/>
        <v>0</v>
      </c>
      <c r="AO1243" s="5" t="str">
        <f t="shared" si="41"/>
        <v>Ca sáng</v>
      </c>
    </row>
    <row r="1244" spans="2:41">
      <c r="B1244" s="57"/>
      <c r="D1244" s="11"/>
      <c r="E1244" s="56"/>
      <c r="F1244" s="11"/>
      <c r="G1244" s="11"/>
      <c r="H1244" s="11"/>
      <c r="L1244" s="55"/>
      <c r="M1244" s="42"/>
      <c r="N1244" s="55"/>
      <c r="O1244" s="42"/>
      <c r="Q1244" s="55"/>
      <c r="R1244" s="55"/>
      <c r="S1244" s="55"/>
      <c r="T1244" s="55"/>
      <c r="U1244" s="55"/>
      <c r="V1244" s="55"/>
      <c r="W1244" s="55"/>
      <c r="X1244" s="55"/>
      <c r="Y1244" s="42"/>
      <c r="AD1244" s="55"/>
      <c r="AE1244" s="56"/>
      <c r="AL1244" s="11"/>
      <c r="AM1244" t="str">
        <f t="shared" si="39"/>
        <v>NTL</v>
      </c>
      <c r="AN1244">
        <f t="shared" si="40"/>
        <v>0</v>
      </c>
      <c r="AO1244" s="5" t="str">
        <f t="shared" si="41"/>
        <v>Ca sáng</v>
      </c>
    </row>
    <row r="1245" spans="2:41">
      <c r="B1245" s="57"/>
      <c r="D1245" s="11"/>
      <c r="E1245" s="56"/>
      <c r="F1245" s="11"/>
      <c r="G1245" s="11"/>
      <c r="H1245" s="11"/>
      <c r="L1245" s="55"/>
      <c r="M1245" s="42"/>
      <c r="N1245" s="55"/>
      <c r="O1245" s="42"/>
      <c r="Q1245" s="55"/>
      <c r="R1245" s="55"/>
      <c r="S1245" s="55"/>
      <c r="T1245" s="55"/>
      <c r="U1245" s="55"/>
      <c r="V1245" s="55"/>
      <c r="W1245" s="55"/>
      <c r="X1245" s="55"/>
      <c r="Y1245" s="42"/>
      <c r="AD1245" s="55"/>
      <c r="AE1245" s="56"/>
      <c r="AM1245" t="str">
        <f t="shared" si="39"/>
        <v>NTL</v>
      </c>
      <c r="AN1245">
        <f t="shared" si="40"/>
        <v>0</v>
      </c>
      <c r="AO1245" s="5" t="str">
        <f t="shared" si="41"/>
        <v>Ca sáng</v>
      </c>
    </row>
    <row r="1246" spans="2:41">
      <c r="B1246" s="57"/>
      <c r="D1246" s="11"/>
      <c r="E1246" s="56"/>
      <c r="F1246" s="11"/>
      <c r="G1246" s="11"/>
      <c r="H1246" s="11"/>
      <c r="L1246" s="55"/>
      <c r="M1246" s="42"/>
      <c r="N1246" s="55"/>
      <c r="O1246" s="42"/>
      <c r="Q1246" s="55"/>
      <c r="R1246" s="55"/>
      <c r="S1246" s="55"/>
      <c r="T1246" s="55"/>
      <c r="U1246" s="55"/>
      <c r="V1246" s="55"/>
      <c r="W1246" s="55"/>
      <c r="X1246" s="55"/>
      <c r="Y1246" s="42"/>
      <c r="AD1246" s="55"/>
      <c r="AE1246" s="56"/>
      <c r="AL1246" s="11"/>
      <c r="AM1246" t="str">
        <f t="shared" si="39"/>
        <v>NTL</v>
      </c>
      <c r="AN1246">
        <f t="shared" si="40"/>
        <v>0</v>
      </c>
      <c r="AO1246" s="5" t="str">
        <f t="shared" si="41"/>
        <v>Ca sáng</v>
      </c>
    </row>
    <row r="1247" spans="2:41">
      <c r="B1247" s="57"/>
      <c r="D1247" s="11"/>
      <c r="E1247" s="56"/>
      <c r="F1247" s="11"/>
      <c r="G1247" s="11"/>
      <c r="H1247" s="11"/>
      <c r="L1247" s="55"/>
      <c r="M1247" s="42"/>
      <c r="N1247" s="55"/>
      <c r="O1247" s="42"/>
      <c r="Q1247" s="55"/>
      <c r="R1247" s="55"/>
      <c r="S1247" s="55"/>
      <c r="T1247" s="55"/>
      <c r="U1247" s="55"/>
      <c r="V1247" s="55"/>
      <c r="W1247" s="55"/>
      <c r="X1247" s="55"/>
      <c r="Y1247" s="42"/>
      <c r="AD1247" s="55"/>
      <c r="AE1247" s="56"/>
      <c r="AL1247" s="11"/>
      <c r="AM1247" t="str">
        <f t="shared" si="39"/>
        <v>NTL</v>
      </c>
      <c r="AN1247">
        <f t="shared" si="40"/>
        <v>0</v>
      </c>
      <c r="AO1247" s="5" t="str">
        <f t="shared" si="41"/>
        <v>Ca sáng</v>
      </c>
    </row>
    <row r="1248" spans="2:41">
      <c r="B1248" s="57"/>
      <c r="D1248" s="11"/>
      <c r="E1248" s="56"/>
      <c r="F1248" s="11"/>
      <c r="G1248" s="11"/>
      <c r="H1248" s="11"/>
      <c r="L1248" s="55"/>
      <c r="M1248" s="42"/>
      <c r="N1248" s="55"/>
      <c r="O1248" s="42"/>
      <c r="Q1248" s="55"/>
      <c r="R1248" s="55"/>
      <c r="S1248" s="55"/>
      <c r="T1248" s="55"/>
      <c r="U1248" s="55"/>
      <c r="V1248" s="55"/>
      <c r="W1248" s="55"/>
      <c r="X1248" s="55"/>
      <c r="Y1248" s="42"/>
      <c r="AD1248" s="55"/>
      <c r="AE1248" s="56"/>
      <c r="AM1248" t="str">
        <f t="shared" si="39"/>
        <v>NTL</v>
      </c>
      <c r="AN1248">
        <f t="shared" si="40"/>
        <v>0</v>
      </c>
      <c r="AO1248" s="5" t="str">
        <f t="shared" si="41"/>
        <v>Ca sáng</v>
      </c>
    </row>
    <row r="1249" spans="2:41">
      <c r="B1249" s="57"/>
      <c r="D1249" s="11"/>
      <c r="E1249" s="56"/>
      <c r="F1249" s="11"/>
      <c r="G1249" s="11"/>
      <c r="H1249" s="11"/>
      <c r="L1249" s="55"/>
      <c r="M1249" s="42"/>
      <c r="N1249" s="55"/>
      <c r="O1249" s="42"/>
      <c r="Q1249" s="55"/>
      <c r="R1249" s="55"/>
      <c r="S1249" s="55"/>
      <c r="T1249" s="55"/>
      <c r="U1249" s="55"/>
      <c r="V1249" s="55"/>
      <c r="W1249" s="55"/>
      <c r="X1249" s="55"/>
      <c r="Y1249" s="42"/>
      <c r="AD1249" s="55"/>
      <c r="AE1249" s="56"/>
      <c r="AH1249" s="11"/>
      <c r="AL1249" s="11"/>
      <c r="AM1249" t="str">
        <f t="shared" si="39"/>
        <v>NTL</v>
      </c>
      <c r="AN1249">
        <f t="shared" si="40"/>
        <v>0</v>
      </c>
      <c r="AO1249" s="5" t="str">
        <f t="shared" si="41"/>
        <v>Ca sáng</v>
      </c>
    </row>
    <row r="1250" spans="2:41">
      <c r="B1250" s="57"/>
      <c r="D1250" s="11"/>
      <c r="E1250" s="56"/>
      <c r="F1250" s="11"/>
      <c r="G1250" s="11"/>
      <c r="H1250" s="11"/>
      <c r="L1250" s="55"/>
      <c r="M1250" s="42"/>
      <c r="N1250" s="55"/>
      <c r="O1250" s="42"/>
      <c r="Q1250" s="55"/>
      <c r="R1250" s="55"/>
      <c r="S1250" s="55"/>
      <c r="T1250" s="55"/>
      <c r="U1250" s="55"/>
      <c r="V1250" s="55"/>
      <c r="W1250" s="55"/>
      <c r="X1250" s="55"/>
      <c r="Y1250" s="42"/>
      <c r="AD1250" s="55"/>
      <c r="AE1250" s="56"/>
      <c r="AL1250" s="11"/>
      <c r="AM1250" t="str">
        <f t="shared" si="39"/>
        <v>NTL</v>
      </c>
      <c r="AN1250">
        <f t="shared" si="40"/>
        <v>0</v>
      </c>
      <c r="AO1250" s="5" t="str">
        <f t="shared" si="41"/>
        <v>Ca sáng</v>
      </c>
    </row>
    <row r="1251" spans="2:41">
      <c r="B1251" s="57"/>
      <c r="D1251" s="11"/>
      <c r="E1251" s="56"/>
      <c r="F1251" s="11"/>
      <c r="G1251" s="11"/>
      <c r="H1251" s="11"/>
      <c r="L1251" s="55"/>
      <c r="M1251" s="42"/>
      <c r="N1251" s="55"/>
      <c r="O1251" s="42"/>
      <c r="Q1251" s="55"/>
      <c r="R1251" s="55"/>
      <c r="S1251" s="55"/>
      <c r="T1251" s="55"/>
      <c r="U1251" s="55"/>
      <c r="V1251" s="55"/>
      <c r="W1251" s="55"/>
      <c r="X1251" s="55"/>
      <c r="Y1251" s="42"/>
      <c r="AD1251" s="55"/>
      <c r="AE1251" s="56"/>
      <c r="AL1251" s="11"/>
      <c r="AM1251" t="str">
        <f t="shared" si="39"/>
        <v>NTL</v>
      </c>
      <c r="AN1251">
        <f t="shared" si="40"/>
        <v>0</v>
      </c>
      <c r="AO1251" s="5" t="str">
        <f t="shared" si="41"/>
        <v>Ca sáng</v>
      </c>
    </row>
    <row r="1252" spans="2:41">
      <c r="B1252" s="57"/>
      <c r="D1252" s="11"/>
      <c r="E1252" s="56"/>
      <c r="F1252" s="11"/>
      <c r="G1252" s="11"/>
      <c r="H1252" s="11"/>
      <c r="L1252" s="55"/>
      <c r="M1252" s="42"/>
      <c r="N1252" s="55"/>
      <c r="O1252" s="42"/>
      <c r="Q1252" s="55"/>
      <c r="R1252" s="55"/>
      <c r="S1252" s="55"/>
      <c r="T1252" s="55"/>
      <c r="U1252" s="55"/>
      <c r="V1252" s="55"/>
      <c r="W1252" s="55"/>
      <c r="X1252" s="55"/>
      <c r="Y1252" s="42"/>
      <c r="AD1252" s="55"/>
      <c r="AE1252" s="56"/>
      <c r="AL1252" s="11"/>
      <c r="AM1252" t="str">
        <f t="shared" si="39"/>
        <v>NTL</v>
      </c>
      <c r="AN1252">
        <f t="shared" si="40"/>
        <v>0</v>
      </c>
      <c r="AO1252" s="5" t="str">
        <f t="shared" si="41"/>
        <v>Ca sáng</v>
      </c>
    </row>
    <row r="1253" spans="2:41">
      <c r="B1253" s="57"/>
      <c r="D1253" s="11"/>
      <c r="E1253" s="56"/>
      <c r="F1253" s="11"/>
      <c r="G1253" s="11"/>
      <c r="H1253" s="11"/>
      <c r="I1253" s="11"/>
      <c r="L1253" s="55"/>
      <c r="M1253" s="42"/>
      <c r="N1253" s="55"/>
      <c r="O1253" s="42"/>
      <c r="Q1253" s="55"/>
      <c r="R1253" s="55"/>
      <c r="S1253" s="55"/>
      <c r="T1253" s="55"/>
      <c r="U1253" s="55"/>
      <c r="V1253" s="55"/>
      <c r="W1253" s="55"/>
      <c r="X1253" s="55"/>
      <c r="Y1253" s="42"/>
      <c r="AD1253" s="55"/>
      <c r="AE1253" s="56"/>
      <c r="AL1253" s="11"/>
      <c r="AM1253" t="str">
        <f t="shared" si="39"/>
        <v>NTL</v>
      </c>
      <c r="AN1253">
        <f t="shared" si="40"/>
        <v>0</v>
      </c>
      <c r="AO1253" s="5" t="str">
        <f t="shared" si="41"/>
        <v>Ca sáng</v>
      </c>
    </row>
    <row r="1254" spans="2:41">
      <c r="B1254" s="57"/>
      <c r="D1254" s="11"/>
      <c r="E1254" s="56"/>
      <c r="F1254" s="11"/>
      <c r="G1254" s="11"/>
      <c r="H1254" s="11"/>
      <c r="L1254" s="55"/>
      <c r="M1254" s="42"/>
      <c r="N1254" s="55"/>
      <c r="O1254" s="42"/>
      <c r="Q1254" s="55"/>
      <c r="R1254" s="55"/>
      <c r="S1254" s="55"/>
      <c r="T1254" s="55"/>
      <c r="U1254" s="55"/>
      <c r="V1254" s="55"/>
      <c r="W1254" s="55"/>
      <c r="X1254" s="55"/>
      <c r="AA1254" s="42"/>
      <c r="AD1254" s="55"/>
      <c r="AE1254" s="56"/>
      <c r="AM1254" t="str">
        <f t="shared" si="39"/>
        <v>NTL</v>
      </c>
      <c r="AN1254">
        <f t="shared" si="40"/>
        <v>0</v>
      </c>
      <c r="AO1254" s="5" t="str">
        <f t="shared" si="41"/>
        <v>Ca sáng</v>
      </c>
    </row>
    <row r="1255" spans="2:41">
      <c r="B1255" s="57"/>
      <c r="D1255" s="11"/>
      <c r="E1255" s="56"/>
      <c r="F1255" s="11"/>
      <c r="G1255" s="11"/>
      <c r="H1255" s="11"/>
      <c r="L1255" s="55"/>
      <c r="M1255" s="42"/>
      <c r="N1255" s="55"/>
      <c r="O1255" s="42"/>
      <c r="Q1255" s="55"/>
      <c r="R1255" s="55"/>
      <c r="S1255" s="55"/>
      <c r="T1255" s="55"/>
      <c r="U1255" s="55"/>
      <c r="V1255" s="55"/>
      <c r="W1255" s="55"/>
      <c r="X1255" s="55"/>
      <c r="Y1255" s="42"/>
      <c r="AD1255" s="55"/>
      <c r="AE1255" s="56"/>
      <c r="AM1255" t="str">
        <f t="shared" si="39"/>
        <v>NTL</v>
      </c>
      <c r="AN1255">
        <f t="shared" si="40"/>
        <v>0</v>
      </c>
      <c r="AO1255" s="5" t="str">
        <f t="shared" si="41"/>
        <v>Ca sáng</v>
      </c>
    </row>
    <row r="1256" spans="2:41">
      <c r="B1256" s="57"/>
      <c r="D1256" s="11"/>
      <c r="E1256" s="56"/>
      <c r="F1256" s="11"/>
      <c r="G1256" s="11"/>
      <c r="H1256" s="11"/>
      <c r="L1256" s="55"/>
      <c r="M1256" s="42"/>
      <c r="N1256" s="55"/>
      <c r="O1256" s="42"/>
      <c r="Q1256" s="55"/>
      <c r="R1256" s="55"/>
      <c r="S1256" s="55"/>
      <c r="T1256" s="55"/>
      <c r="U1256" s="55"/>
      <c r="V1256" s="55"/>
      <c r="W1256" s="55"/>
      <c r="X1256" s="55"/>
      <c r="Y1256" s="42"/>
      <c r="AD1256" s="55"/>
      <c r="AE1256" s="56"/>
      <c r="AM1256" t="str">
        <f t="shared" si="39"/>
        <v>NTL</v>
      </c>
      <c r="AN1256">
        <f t="shared" si="40"/>
        <v>0</v>
      </c>
      <c r="AO1256" s="5" t="str">
        <f t="shared" si="41"/>
        <v>Ca sáng</v>
      </c>
    </row>
    <row r="1257" spans="2:41">
      <c r="B1257" s="57"/>
      <c r="D1257" s="11"/>
      <c r="E1257" s="56"/>
      <c r="F1257" s="11"/>
      <c r="G1257" s="11"/>
      <c r="H1257" s="11"/>
      <c r="L1257" s="55"/>
      <c r="M1257" s="42"/>
      <c r="N1257" s="55"/>
      <c r="O1257" s="42"/>
      <c r="Q1257" s="55"/>
      <c r="R1257" s="55"/>
      <c r="S1257" s="55"/>
      <c r="T1257" s="55"/>
      <c r="U1257" s="55"/>
      <c r="V1257" s="55"/>
      <c r="W1257" s="55"/>
      <c r="X1257" s="55"/>
      <c r="Y1257" s="42"/>
      <c r="AD1257" s="55"/>
      <c r="AE1257" s="56"/>
      <c r="AL1257" s="11"/>
      <c r="AM1257" t="str">
        <f t="shared" si="39"/>
        <v>NTL</v>
      </c>
      <c r="AN1257">
        <f t="shared" si="40"/>
        <v>0</v>
      </c>
      <c r="AO1257" s="5" t="str">
        <f t="shared" si="41"/>
        <v>Ca sáng</v>
      </c>
    </row>
    <row r="1258" spans="2:41">
      <c r="B1258" s="57"/>
      <c r="D1258" s="11"/>
      <c r="E1258" s="56"/>
      <c r="F1258" s="11"/>
      <c r="G1258" s="11"/>
      <c r="H1258" s="11"/>
      <c r="L1258" s="55"/>
      <c r="M1258" s="42"/>
      <c r="N1258" s="55"/>
      <c r="O1258" s="42"/>
      <c r="Q1258" s="55"/>
      <c r="R1258" s="55"/>
      <c r="S1258" s="55"/>
      <c r="T1258" s="55"/>
      <c r="U1258" s="55"/>
      <c r="V1258" s="55"/>
      <c r="W1258" s="55"/>
      <c r="X1258" s="55"/>
      <c r="Y1258" s="42"/>
      <c r="AD1258" s="55"/>
      <c r="AE1258" s="56"/>
      <c r="AL1258" s="11"/>
      <c r="AM1258" t="str">
        <f t="shared" si="39"/>
        <v>NTL</v>
      </c>
      <c r="AN1258">
        <f t="shared" si="40"/>
        <v>0</v>
      </c>
      <c r="AO1258" s="5" t="str">
        <f t="shared" si="41"/>
        <v>Ca sáng</v>
      </c>
    </row>
    <row r="1259" spans="2:41">
      <c r="B1259" s="57"/>
      <c r="D1259" s="11"/>
      <c r="E1259" s="56"/>
      <c r="F1259" s="11"/>
      <c r="G1259" s="11"/>
      <c r="H1259" s="11"/>
      <c r="L1259" s="55"/>
      <c r="M1259" s="42"/>
      <c r="N1259" s="55"/>
      <c r="O1259" s="42"/>
      <c r="Q1259" s="55"/>
      <c r="R1259" s="55"/>
      <c r="S1259" s="55"/>
      <c r="T1259" s="55"/>
      <c r="U1259" s="55"/>
      <c r="V1259" s="55"/>
      <c r="W1259" s="55"/>
      <c r="X1259" s="55"/>
      <c r="Y1259" s="42"/>
      <c r="AD1259" s="55"/>
      <c r="AE1259" s="56"/>
      <c r="AM1259" t="str">
        <f t="shared" si="39"/>
        <v>NTL</v>
      </c>
      <c r="AN1259">
        <f t="shared" si="40"/>
        <v>0</v>
      </c>
      <c r="AO1259" s="5" t="str">
        <f t="shared" si="41"/>
        <v>Ca sáng</v>
      </c>
    </row>
    <row r="1260" spans="2:41">
      <c r="B1260" s="57"/>
      <c r="D1260" s="11"/>
      <c r="E1260" s="56"/>
      <c r="F1260" s="11"/>
      <c r="G1260" s="11"/>
      <c r="H1260" s="11"/>
      <c r="L1260" s="55"/>
      <c r="M1260" s="42"/>
      <c r="N1260" s="55"/>
      <c r="O1260" s="42"/>
      <c r="Q1260" s="55"/>
      <c r="R1260" s="55"/>
      <c r="S1260" s="55"/>
      <c r="T1260" s="55"/>
      <c r="U1260" s="55"/>
      <c r="V1260" s="55"/>
      <c r="W1260" s="55"/>
      <c r="X1260" s="55"/>
      <c r="Y1260" s="42"/>
      <c r="AD1260" s="55"/>
      <c r="AE1260" s="56"/>
      <c r="AM1260" t="str">
        <f t="shared" si="39"/>
        <v>NTL</v>
      </c>
      <c r="AN1260">
        <f t="shared" si="40"/>
        <v>0</v>
      </c>
      <c r="AO1260" s="5" t="str">
        <f t="shared" si="41"/>
        <v>Ca sáng</v>
      </c>
    </row>
    <row r="1261" spans="2:41">
      <c r="B1261" s="57"/>
      <c r="D1261" s="11"/>
      <c r="E1261" s="56"/>
      <c r="F1261" s="11"/>
      <c r="G1261" s="11"/>
      <c r="H1261" s="11"/>
      <c r="I1261" s="11"/>
      <c r="L1261" s="55"/>
      <c r="M1261" s="42"/>
      <c r="N1261" s="55"/>
      <c r="O1261" s="42"/>
      <c r="Q1261" s="55"/>
      <c r="R1261" s="55"/>
      <c r="S1261" s="55"/>
      <c r="T1261" s="55"/>
      <c r="U1261" s="55"/>
      <c r="V1261" s="55"/>
      <c r="W1261" s="55"/>
      <c r="X1261" s="55"/>
      <c r="AA1261" s="42"/>
      <c r="AD1261" s="55"/>
      <c r="AE1261" s="56"/>
      <c r="AL1261" s="11"/>
      <c r="AM1261" t="str">
        <f t="shared" si="39"/>
        <v>NTL</v>
      </c>
      <c r="AN1261">
        <f t="shared" si="40"/>
        <v>0</v>
      </c>
      <c r="AO1261" s="5" t="str">
        <f t="shared" si="41"/>
        <v>Ca sáng</v>
      </c>
    </row>
    <row r="1262" spans="2:41">
      <c r="B1262" s="57"/>
      <c r="D1262" s="11"/>
      <c r="E1262" s="56"/>
      <c r="F1262" s="11"/>
      <c r="G1262" s="11"/>
      <c r="H1262" s="11"/>
      <c r="L1262" s="55"/>
      <c r="M1262" s="42"/>
      <c r="N1262" s="55"/>
      <c r="O1262" s="42"/>
      <c r="Q1262" s="55"/>
      <c r="R1262" s="55"/>
      <c r="S1262" s="55"/>
      <c r="T1262" s="55"/>
      <c r="U1262" s="55"/>
      <c r="V1262" s="55"/>
      <c r="W1262" s="55"/>
      <c r="X1262" s="55"/>
      <c r="Y1262" s="42"/>
      <c r="AD1262" s="55"/>
      <c r="AE1262" s="56"/>
      <c r="AM1262" t="str">
        <f t="shared" si="39"/>
        <v>NTL</v>
      </c>
      <c r="AN1262">
        <f t="shared" si="40"/>
        <v>0</v>
      </c>
      <c r="AO1262" s="5" t="str">
        <f t="shared" si="41"/>
        <v>Ca sáng</v>
      </c>
    </row>
    <row r="1263" spans="2:41">
      <c r="B1263" s="57"/>
      <c r="D1263" s="11"/>
      <c r="E1263" s="56"/>
      <c r="F1263" s="11"/>
      <c r="G1263" s="11"/>
      <c r="H1263" s="11"/>
      <c r="L1263" s="55"/>
      <c r="M1263" s="42"/>
      <c r="N1263" s="55"/>
      <c r="O1263" s="42"/>
      <c r="Q1263" s="55"/>
      <c r="R1263" s="55"/>
      <c r="S1263" s="55"/>
      <c r="T1263" s="55"/>
      <c r="U1263" s="55"/>
      <c r="V1263" s="55"/>
      <c r="W1263" s="55"/>
      <c r="X1263" s="55"/>
      <c r="Y1263" s="42"/>
      <c r="AD1263" s="55"/>
      <c r="AE1263" s="56"/>
      <c r="AM1263" t="str">
        <f t="shared" si="39"/>
        <v>NTL</v>
      </c>
      <c r="AN1263">
        <f t="shared" si="40"/>
        <v>0</v>
      </c>
      <c r="AO1263" s="5" t="str">
        <f t="shared" si="41"/>
        <v>Ca sáng</v>
      </c>
    </row>
    <row r="1264" spans="2:41">
      <c r="B1264" s="57"/>
      <c r="D1264" s="11"/>
      <c r="E1264" s="56"/>
      <c r="F1264" s="11"/>
      <c r="G1264" s="11"/>
      <c r="H1264" s="11"/>
      <c r="L1264" s="55"/>
      <c r="M1264" s="42"/>
      <c r="N1264" s="55"/>
      <c r="O1264" s="42"/>
      <c r="Q1264" s="55"/>
      <c r="R1264" s="55"/>
      <c r="S1264" s="55"/>
      <c r="T1264" s="55"/>
      <c r="U1264" s="55"/>
      <c r="V1264" s="55"/>
      <c r="W1264" s="55"/>
      <c r="X1264" s="55"/>
      <c r="Y1264" s="42"/>
      <c r="AD1264" s="55"/>
      <c r="AE1264" s="56"/>
      <c r="AL1264" s="11"/>
      <c r="AM1264" t="str">
        <f t="shared" si="39"/>
        <v>NTL</v>
      </c>
      <c r="AN1264">
        <f t="shared" si="40"/>
        <v>0</v>
      </c>
      <c r="AO1264" s="5" t="str">
        <f t="shared" si="41"/>
        <v>Ca sáng</v>
      </c>
    </row>
    <row r="1265" spans="2:41">
      <c r="B1265" s="57"/>
      <c r="D1265" s="11"/>
      <c r="E1265" s="56"/>
      <c r="F1265" s="11"/>
      <c r="G1265" s="11"/>
      <c r="H1265" s="11"/>
      <c r="L1265" s="55"/>
      <c r="M1265" s="42"/>
      <c r="N1265" s="55"/>
      <c r="O1265" s="42"/>
      <c r="Q1265" s="55"/>
      <c r="R1265" s="55"/>
      <c r="S1265" s="55"/>
      <c r="T1265" s="55"/>
      <c r="U1265" s="55"/>
      <c r="V1265" s="55"/>
      <c r="W1265" s="55"/>
      <c r="X1265" s="55"/>
      <c r="Y1265" s="42"/>
      <c r="AD1265" s="55"/>
      <c r="AE1265" s="56"/>
      <c r="AM1265" t="str">
        <f t="shared" si="39"/>
        <v>NTL</v>
      </c>
      <c r="AN1265">
        <f t="shared" si="40"/>
        <v>0</v>
      </c>
      <c r="AO1265" s="5" t="str">
        <f t="shared" si="41"/>
        <v>Ca sáng</v>
      </c>
    </row>
    <row r="1266" spans="2:41">
      <c r="B1266" s="57"/>
      <c r="D1266" s="11"/>
      <c r="E1266" s="56"/>
      <c r="F1266" s="11"/>
      <c r="G1266" s="11"/>
      <c r="H1266" s="11"/>
      <c r="L1266" s="55"/>
      <c r="M1266" s="42"/>
      <c r="N1266" s="55"/>
      <c r="O1266" s="42"/>
      <c r="Q1266" s="55"/>
      <c r="R1266" s="55"/>
      <c r="S1266" s="55"/>
      <c r="T1266" s="55"/>
      <c r="U1266" s="55"/>
      <c r="V1266" s="55"/>
      <c r="W1266" s="55"/>
      <c r="X1266" s="55"/>
      <c r="Y1266" s="42"/>
      <c r="AD1266" s="55"/>
      <c r="AE1266" s="56"/>
      <c r="AM1266" t="str">
        <f t="shared" si="39"/>
        <v>NTL</v>
      </c>
      <c r="AN1266">
        <f t="shared" si="40"/>
        <v>0</v>
      </c>
      <c r="AO1266" s="5" t="str">
        <f t="shared" si="41"/>
        <v>Ca sáng</v>
      </c>
    </row>
    <row r="1267" spans="2:41">
      <c r="B1267" s="57"/>
      <c r="D1267" s="11"/>
      <c r="E1267" s="56"/>
      <c r="F1267" s="11"/>
      <c r="G1267" s="11"/>
      <c r="H1267" s="11"/>
      <c r="L1267" s="55"/>
      <c r="M1267" s="42"/>
      <c r="N1267" s="55"/>
      <c r="O1267" s="42"/>
      <c r="Q1267" s="55"/>
      <c r="R1267" s="55"/>
      <c r="S1267" s="55"/>
      <c r="T1267" s="55"/>
      <c r="U1267" s="55"/>
      <c r="V1267" s="55"/>
      <c r="W1267" s="55"/>
      <c r="X1267" s="55"/>
      <c r="AA1267" s="42"/>
      <c r="AD1267" s="55"/>
      <c r="AE1267" s="56"/>
      <c r="AM1267" t="str">
        <f t="shared" si="39"/>
        <v>NTL</v>
      </c>
      <c r="AN1267">
        <f t="shared" si="40"/>
        <v>0</v>
      </c>
      <c r="AO1267" s="5" t="str">
        <f t="shared" si="41"/>
        <v>Ca sáng</v>
      </c>
    </row>
    <row r="1268" spans="2:41">
      <c r="B1268" s="57"/>
      <c r="D1268" s="11"/>
      <c r="E1268" s="56"/>
      <c r="F1268" s="11"/>
      <c r="G1268" s="11"/>
      <c r="H1268" s="11"/>
      <c r="L1268" s="55"/>
      <c r="M1268" s="42"/>
      <c r="N1268" s="55"/>
      <c r="O1268" s="42"/>
      <c r="Q1268" s="55"/>
      <c r="R1268" s="55"/>
      <c r="S1268" s="55"/>
      <c r="T1268" s="55"/>
      <c r="U1268" s="55"/>
      <c r="V1268" s="55"/>
      <c r="W1268" s="55"/>
      <c r="X1268" s="55"/>
      <c r="Y1268" s="42"/>
      <c r="AD1268" s="55"/>
      <c r="AE1268" s="56"/>
      <c r="AL1268" s="11"/>
      <c r="AM1268" t="str">
        <f t="shared" si="39"/>
        <v>NTL</v>
      </c>
      <c r="AN1268">
        <f t="shared" si="40"/>
        <v>0</v>
      </c>
      <c r="AO1268" s="5" t="str">
        <f t="shared" si="41"/>
        <v>Ca sáng</v>
      </c>
    </row>
    <row r="1269" spans="2:41">
      <c r="B1269" s="57"/>
      <c r="D1269" s="11"/>
      <c r="E1269" s="56"/>
      <c r="F1269" s="11"/>
      <c r="G1269" s="11"/>
      <c r="H1269" s="11"/>
      <c r="L1269" s="55"/>
      <c r="M1269" s="42"/>
      <c r="N1269" s="55"/>
      <c r="O1269" s="42"/>
      <c r="Q1269" s="55"/>
      <c r="R1269" s="55"/>
      <c r="S1269" s="55"/>
      <c r="T1269" s="55"/>
      <c r="U1269" s="55"/>
      <c r="V1269" s="55"/>
      <c r="W1269" s="55"/>
      <c r="X1269" s="55"/>
      <c r="Y1269" s="42"/>
      <c r="AD1269" s="55"/>
      <c r="AE1269" s="56"/>
      <c r="AM1269" t="str">
        <f t="shared" si="39"/>
        <v>NTL</v>
      </c>
      <c r="AN1269">
        <f t="shared" si="40"/>
        <v>0</v>
      </c>
      <c r="AO1269" s="5" t="str">
        <f t="shared" si="41"/>
        <v>Ca sáng</v>
      </c>
    </row>
    <row r="1270" spans="2:41">
      <c r="B1270" s="57"/>
      <c r="D1270" s="11"/>
      <c r="E1270" s="56"/>
      <c r="F1270" s="11"/>
      <c r="G1270" s="11"/>
      <c r="H1270" s="11"/>
      <c r="L1270" s="55"/>
      <c r="M1270" s="42"/>
      <c r="N1270" s="55"/>
      <c r="O1270" s="42"/>
      <c r="Q1270" s="55"/>
      <c r="R1270" s="55"/>
      <c r="S1270" s="55"/>
      <c r="T1270" s="55"/>
      <c r="U1270" s="55"/>
      <c r="V1270" s="55"/>
      <c r="W1270" s="55"/>
      <c r="X1270" s="55"/>
      <c r="Y1270" s="42"/>
      <c r="AD1270" s="55"/>
      <c r="AE1270" s="56"/>
      <c r="AM1270" t="str">
        <f t="shared" si="39"/>
        <v>NTL</v>
      </c>
      <c r="AN1270">
        <f t="shared" si="40"/>
        <v>0</v>
      </c>
      <c r="AO1270" s="5" t="str">
        <f t="shared" si="41"/>
        <v>Ca sáng</v>
      </c>
    </row>
    <row r="1271" spans="2:41">
      <c r="B1271" s="57"/>
      <c r="D1271" s="11"/>
      <c r="E1271" s="56"/>
      <c r="F1271" s="11"/>
      <c r="G1271" s="11"/>
      <c r="H1271" s="11"/>
      <c r="L1271" s="55"/>
      <c r="M1271" s="42"/>
      <c r="N1271" s="55"/>
      <c r="O1271" s="42"/>
      <c r="Q1271" s="55"/>
      <c r="R1271" s="55"/>
      <c r="S1271" s="55"/>
      <c r="T1271" s="55"/>
      <c r="U1271" s="55"/>
      <c r="V1271" s="55"/>
      <c r="W1271" s="55"/>
      <c r="X1271" s="55"/>
      <c r="Y1271" s="42"/>
      <c r="AD1271" s="55"/>
      <c r="AE1271" s="56"/>
      <c r="AM1271" t="str">
        <f t="shared" si="39"/>
        <v>NTL</v>
      </c>
      <c r="AN1271">
        <f t="shared" si="40"/>
        <v>0</v>
      </c>
      <c r="AO1271" s="5" t="str">
        <f t="shared" si="41"/>
        <v>Ca sáng</v>
      </c>
    </row>
    <row r="1272" spans="2:41">
      <c r="B1272" s="57"/>
      <c r="D1272" s="11"/>
      <c r="E1272" s="56"/>
      <c r="F1272" s="11"/>
      <c r="G1272" s="11"/>
      <c r="H1272" s="11"/>
      <c r="I1272" s="11"/>
      <c r="L1272" s="55"/>
      <c r="M1272" s="42"/>
      <c r="N1272" s="55"/>
      <c r="O1272" s="42"/>
      <c r="Q1272" s="55"/>
      <c r="R1272" s="55"/>
      <c r="S1272" s="55"/>
      <c r="T1272" s="55"/>
      <c r="U1272" s="55"/>
      <c r="V1272" s="55"/>
      <c r="W1272" s="55"/>
      <c r="X1272" s="55"/>
      <c r="AD1272" s="55"/>
      <c r="AE1272" s="56"/>
      <c r="AH1272" s="11"/>
      <c r="AL1272" s="11"/>
      <c r="AM1272" t="str">
        <f t="shared" si="39"/>
        <v>NTL</v>
      </c>
      <c r="AN1272">
        <f t="shared" si="40"/>
        <v>0</v>
      </c>
      <c r="AO1272" s="5" t="str">
        <f t="shared" si="41"/>
        <v>Ca sáng</v>
      </c>
    </row>
    <row r="1273" spans="2:41">
      <c r="B1273" s="57"/>
      <c r="D1273" s="11"/>
      <c r="E1273" s="56"/>
      <c r="F1273" s="11"/>
      <c r="G1273" s="11"/>
      <c r="H1273" s="11"/>
      <c r="L1273" s="55"/>
      <c r="M1273" s="42"/>
      <c r="N1273" s="55"/>
      <c r="O1273" s="42"/>
      <c r="Q1273" s="55"/>
      <c r="R1273" s="55"/>
      <c r="S1273" s="55"/>
      <c r="T1273" s="55"/>
      <c r="U1273" s="55"/>
      <c r="V1273" s="55"/>
      <c r="W1273" s="55"/>
      <c r="X1273" s="55"/>
      <c r="Y1273" s="42"/>
      <c r="AD1273" s="55"/>
      <c r="AE1273" s="56"/>
      <c r="AL1273" s="11"/>
      <c r="AM1273" t="str">
        <f t="shared" si="39"/>
        <v>NTL</v>
      </c>
      <c r="AN1273">
        <f t="shared" si="40"/>
        <v>0</v>
      </c>
      <c r="AO1273" s="5" t="str">
        <f t="shared" si="41"/>
        <v>Ca sáng</v>
      </c>
    </row>
    <row r="1274" spans="2:41">
      <c r="B1274" s="57"/>
      <c r="D1274" s="11"/>
      <c r="E1274" s="56"/>
      <c r="F1274" s="11"/>
      <c r="G1274" s="11"/>
      <c r="H1274" s="11"/>
      <c r="L1274" s="55"/>
      <c r="M1274" s="42"/>
      <c r="N1274" s="55"/>
      <c r="O1274" s="42"/>
      <c r="Q1274" s="55"/>
      <c r="R1274" s="55"/>
      <c r="S1274" s="55"/>
      <c r="T1274" s="55"/>
      <c r="U1274" s="55"/>
      <c r="V1274" s="55"/>
      <c r="W1274" s="55"/>
      <c r="X1274" s="55"/>
      <c r="AA1274" s="42"/>
      <c r="AD1274" s="55"/>
      <c r="AE1274" s="56"/>
      <c r="AL1274" s="11"/>
      <c r="AM1274" t="str">
        <f t="shared" si="39"/>
        <v>NTL</v>
      </c>
      <c r="AN1274">
        <f t="shared" si="40"/>
        <v>0</v>
      </c>
      <c r="AO1274" s="5" t="str">
        <f t="shared" si="41"/>
        <v>Ca sáng</v>
      </c>
    </row>
    <row r="1275" spans="2:41">
      <c r="B1275" s="57"/>
      <c r="C1275" s="11"/>
      <c r="D1275" s="11"/>
      <c r="E1275" s="56"/>
      <c r="F1275" s="11"/>
      <c r="G1275" s="11"/>
      <c r="H1275" s="11"/>
      <c r="L1275" s="55"/>
      <c r="M1275" s="42"/>
      <c r="N1275" s="55"/>
      <c r="O1275" s="42"/>
      <c r="P1275" s="55"/>
      <c r="Q1275" s="55"/>
      <c r="S1275" s="55"/>
      <c r="T1275" s="55"/>
      <c r="U1275" s="55"/>
      <c r="V1275" s="55"/>
      <c r="W1275" s="55"/>
      <c r="X1275" s="55"/>
      <c r="Y1275" s="42"/>
      <c r="AD1275" s="55"/>
      <c r="AE1275" s="56"/>
      <c r="AM1275" t="str">
        <f t="shared" si="39"/>
        <v>NTL</v>
      </c>
      <c r="AN1275">
        <f t="shared" si="40"/>
        <v>0</v>
      </c>
      <c r="AO1275" s="5" t="str">
        <f t="shared" si="41"/>
        <v>Ca sáng</v>
      </c>
    </row>
    <row r="1276" spans="2:41">
      <c r="B1276" s="57"/>
      <c r="C1276" s="11"/>
      <c r="D1276" s="11"/>
      <c r="E1276" s="56"/>
      <c r="F1276" s="11"/>
      <c r="G1276" s="11"/>
      <c r="H1276" s="11"/>
      <c r="L1276" s="55"/>
      <c r="M1276" s="42"/>
      <c r="N1276" s="55"/>
      <c r="O1276" s="42"/>
      <c r="P1276" s="55"/>
      <c r="Q1276" s="55"/>
      <c r="S1276" s="55"/>
      <c r="T1276" s="55"/>
      <c r="U1276" s="55"/>
      <c r="V1276" s="55"/>
      <c r="W1276" s="55"/>
      <c r="X1276" s="55"/>
      <c r="Y1276" s="42"/>
      <c r="AD1276" s="55"/>
      <c r="AE1276" s="56"/>
      <c r="AM1276" t="str">
        <f t="shared" si="39"/>
        <v>NTL</v>
      </c>
      <c r="AN1276">
        <f t="shared" si="40"/>
        <v>0</v>
      </c>
      <c r="AO1276" s="5" t="str">
        <f t="shared" si="41"/>
        <v>Ca sáng</v>
      </c>
    </row>
    <row r="1277" spans="2:41">
      <c r="B1277" s="57"/>
      <c r="C1277" s="11"/>
      <c r="D1277" s="11"/>
      <c r="E1277" s="56"/>
      <c r="F1277" s="11"/>
      <c r="G1277" s="11"/>
      <c r="H1277" s="11"/>
      <c r="L1277" s="55"/>
      <c r="M1277" s="42"/>
      <c r="N1277" s="55"/>
      <c r="O1277" s="42"/>
      <c r="P1277" s="55"/>
      <c r="Q1277" s="55"/>
      <c r="S1277" s="55"/>
      <c r="T1277" s="55"/>
      <c r="U1277" s="55"/>
      <c r="V1277" s="55"/>
      <c r="W1277" s="55"/>
      <c r="X1277" s="55"/>
      <c r="Y1277" s="42"/>
      <c r="AD1277" s="55"/>
      <c r="AE1277" s="56"/>
      <c r="AL1277" s="11"/>
      <c r="AM1277" t="str">
        <f t="shared" si="39"/>
        <v>NTL</v>
      </c>
      <c r="AN1277">
        <f t="shared" si="40"/>
        <v>0</v>
      </c>
      <c r="AO1277" s="5" t="str">
        <f t="shared" si="41"/>
        <v>Ca sáng</v>
      </c>
    </row>
    <row r="1278" spans="2:41">
      <c r="B1278" s="57"/>
      <c r="C1278" s="11"/>
      <c r="D1278" s="11"/>
      <c r="E1278" s="56"/>
      <c r="F1278" s="11"/>
      <c r="G1278" s="11"/>
      <c r="H1278" s="11"/>
      <c r="L1278" s="55"/>
      <c r="M1278" s="42"/>
      <c r="N1278" s="55"/>
      <c r="O1278" s="42"/>
      <c r="P1278" s="55"/>
      <c r="Q1278" s="55"/>
      <c r="T1278" s="55"/>
      <c r="U1278" s="55"/>
      <c r="V1278" s="55"/>
      <c r="W1278" s="55"/>
      <c r="X1278" s="55"/>
      <c r="Y1278" s="42"/>
      <c r="AD1278" s="55"/>
      <c r="AE1278" s="56"/>
      <c r="AH1278" s="11"/>
      <c r="AM1278" t="str">
        <f t="shared" si="39"/>
        <v>NTL</v>
      </c>
      <c r="AN1278">
        <f t="shared" si="40"/>
        <v>0</v>
      </c>
      <c r="AO1278" s="5" t="str">
        <f t="shared" si="41"/>
        <v>Ca sáng</v>
      </c>
    </row>
    <row r="1279" spans="2:41">
      <c r="B1279" s="57"/>
      <c r="C1279" s="11"/>
      <c r="D1279" s="11"/>
      <c r="E1279" s="56"/>
      <c r="F1279" s="11"/>
      <c r="G1279" s="11"/>
      <c r="H1279" s="11"/>
      <c r="L1279" s="55"/>
      <c r="M1279" s="42"/>
      <c r="N1279" s="55"/>
      <c r="O1279" s="42"/>
      <c r="P1279" s="55"/>
      <c r="Q1279" s="55"/>
      <c r="T1279" s="55"/>
      <c r="U1279" s="55"/>
      <c r="V1279" s="55"/>
      <c r="W1279" s="55"/>
      <c r="X1279" s="55"/>
      <c r="Y1279" s="42"/>
      <c r="AD1279" s="55"/>
      <c r="AE1279" s="56"/>
      <c r="AH1279" s="11"/>
      <c r="AL1279" s="11"/>
      <c r="AM1279" t="str">
        <f t="shared" si="39"/>
        <v>NTL</v>
      </c>
      <c r="AN1279">
        <f t="shared" si="40"/>
        <v>0</v>
      </c>
      <c r="AO1279" s="5" t="str">
        <f t="shared" si="41"/>
        <v>Ca sáng</v>
      </c>
    </row>
    <row r="1280" spans="2:41">
      <c r="B1280" s="57"/>
      <c r="D1280" s="11"/>
      <c r="E1280" s="56"/>
      <c r="F1280" s="11"/>
      <c r="G1280" s="11"/>
      <c r="H1280" s="11"/>
      <c r="L1280" s="55"/>
      <c r="M1280" s="42"/>
      <c r="N1280" s="55"/>
      <c r="O1280" s="42"/>
      <c r="Q1280" s="55"/>
      <c r="R1280" s="55"/>
      <c r="T1280" s="55"/>
      <c r="U1280" s="55"/>
      <c r="V1280" s="55"/>
      <c r="W1280" s="55"/>
      <c r="X1280" s="55"/>
      <c r="Y1280" s="42"/>
      <c r="AD1280" s="55"/>
      <c r="AE1280" s="56"/>
      <c r="AH1280" s="11"/>
      <c r="AL1280" s="11"/>
      <c r="AM1280" t="str">
        <f t="shared" si="39"/>
        <v>NTL</v>
      </c>
      <c r="AN1280">
        <f t="shared" si="40"/>
        <v>0</v>
      </c>
      <c r="AO1280" s="5" t="str">
        <f t="shared" si="41"/>
        <v>Ca sáng</v>
      </c>
    </row>
    <row r="1281" spans="2:41">
      <c r="B1281" s="57"/>
      <c r="D1281" s="11"/>
      <c r="E1281" s="56"/>
      <c r="F1281" s="11"/>
      <c r="G1281" s="11"/>
      <c r="H1281" s="11"/>
      <c r="L1281" s="55"/>
      <c r="M1281" s="42"/>
      <c r="N1281" s="55"/>
      <c r="O1281" s="42"/>
      <c r="Q1281" s="55"/>
      <c r="R1281" s="55"/>
      <c r="T1281" s="55"/>
      <c r="U1281" s="55"/>
      <c r="V1281" s="55"/>
      <c r="W1281" s="55"/>
      <c r="X1281" s="55"/>
      <c r="Y1281" s="42"/>
      <c r="AD1281" s="55"/>
      <c r="AE1281" s="56"/>
      <c r="AH1281" s="11"/>
      <c r="AM1281" t="str">
        <f t="shared" si="39"/>
        <v>NTL</v>
      </c>
      <c r="AN1281">
        <f t="shared" si="40"/>
        <v>0</v>
      </c>
      <c r="AO1281" s="5" t="str">
        <f t="shared" si="41"/>
        <v>Ca sáng</v>
      </c>
    </row>
    <row r="1282" spans="2:41">
      <c r="B1282" s="57"/>
      <c r="D1282" s="11"/>
      <c r="E1282" s="56"/>
      <c r="F1282" s="11"/>
      <c r="G1282" s="11"/>
      <c r="H1282" s="11"/>
      <c r="L1282" s="55"/>
      <c r="M1282" s="42"/>
      <c r="N1282" s="55"/>
      <c r="O1282" s="42"/>
      <c r="Q1282" s="55"/>
      <c r="R1282" s="55"/>
      <c r="T1282" s="55"/>
      <c r="U1282" s="55"/>
      <c r="V1282" s="55"/>
      <c r="W1282" s="55"/>
      <c r="X1282" s="55"/>
      <c r="Y1282" s="42"/>
      <c r="AD1282" s="55"/>
      <c r="AE1282" s="56"/>
      <c r="AH1282" s="11"/>
      <c r="AL1282" s="11"/>
      <c r="AM1282" t="str">
        <f t="shared" si="39"/>
        <v>NTL</v>
      </c>
      <c r="AN1282">
        <f t="shared" si="40"/>
        <v>0</v>
      </c>
      <c r="AO1282" s="5" t="str">
        <f t="shared" si="41"/>
        <v>Ca sáng</v>
      </c>
    </row>
    <row r="1283" spans="2:41">
      <c r="B1283" s="57"/>
      <c r="D1283" s="11"/>
      <c r="E1283" s="56"/>
      <c r="F1283" s="11"/>
      <c r="G1283" s="11"/>
      <c r="H1283" s="11"/>
      <c r="L1283" s="55"/>
      <c r="M1283" s="42"/>
      <c r="N1283" s="55"/>
      <c r="O1283" s="42"/>
      <c r="Q1283" s="55"/>
      <c r="R1283" s="55"/>
      <c r="S1283" s="55"/>
      <c r="T1283" s="55"/>
      <c r="U1283" s="55"/>
      <c r="V1283" s="55"/>
      <c r="W1283" s="55"/>
      <c r="X1283" s="55"/>
      <c r="AD1283" s="55"/>
      <c r="AE1283" s="56"/>
      <c r="AH1283" s="11"/>
      <c r="AM1283" t="str">
        <f t="shared" ref="AM1283:AM1346" si="42">IF(LEFT(F1559,3)="XBL","XBL","NTL")</f>
        <v>NTL</v>
      </c>
      <c r="AN1283">
        <f t="shared" ref="AN1283:AN1346" si="43">IF(AM1283="NTL",O1559*-1,O1559)</f>
        <v>0</v>
      </c>
      <c r="AO1283" s="5" t="str">
        <f t="shared" ref="AO1283:AO1346" si="44">IF(TIME(HOUR(AE1562),MINUTE(AE1562),SECOND(AE1562))&gt;$T$6,"Ca chiều","Ca sáng")</f>
        <v>Ca sáng</v>
      </c>
    </row>
    <row r="1284" spans="2:41">
      <c r="B1284" s="57"/>
      <c r="D1284" s="11"/>
      <c r="E1284" s="56"/>
      <c r="F1284" s="11"/>
      <c r="G1284" s="11"/>
      <c r="H1284" s="11"/>
      <c r="L1284" s="55"/>
      <c r="M1284" s="42"/>
      <c r="N1284" s="55"/>
      <c r="O1284" s="42"/>
      <c r="Q1284" s="55"/>
      <c r="R1284" s="55"/>
      <c r="S1284" s="55"/>
      <c r="T1284" s="55"/>
      <c r="U1284" s="55"/>
      <c r="V1284" s="55"/>
      <c r="W1284" s="55"/>
      <c r="X1284" s="55"/>
      <c r="Y1284" s="42"/>
      <c r="AD1284" s="55"/>
      <c r="AE1284" s="56"/>
      <c r="AL1284" s="11"/>
      <c r="AM1284" t="str">
        <f t="shared" si="42"/>
        <v>NTL</v>
      </c>
      <c r="AN1284">
        <f t="shared" si="43"/>
        <v>0</v>
      </c>
      <c r="AO1284" s="5" t="str">
        <f t="shared" si="44"/>
        <v>Ca sáng</v>
      </c>
    </row>
    <row r="1285" spans="2:41">
      <c r="B1285" s="57"/>
      <c r="D1285" s="11"/>
      <c r="E1285" s="56"/>
      <c r="F1285" s="11"/>
      <c r="G1285" s="11"/>
      <c r="H1285" s="11"/>
      <c r="L1285" s="55"/>
      <c r="M1285" s="42"/>
      <c r="N1285" s="55"/>
      <c r="O1285" s="42"/>
      <c r="Q1285" s="55"/>
      <c r="R1285" s="55"/>
      <c r="S1285" s="55"/>
      <c r="T1285" s="55"/>
      <c r="U1285" s="55"/>
      <c r="V1285" s="55"/>
      <c r="W1285" s="55"/>
      <c r="X1285" s="55"/>
      <c r="Y1285" s="42"/>
      <c r="AD1285" s="55"/>
      <c r="AE1285" s="56"/>
      <c r="AL1285" s="11"/>
      <c r="AM1285" t="str">
        <f t="shared" si="42"/>
        <v>NTL</v>
      </c>
      <c r="AN1285">
        <f t="shared" si="43"/>
        <v>0</v>
      </c>
      <c r="AO1285" s="5" t="str">
        <f t="shared" si="44"/>
        <v>Ca sáng</v>
      </c>
    </row>
    <row r="1286" spans="2:41">
      <c r="B1286" s="57"/>
      <c r="D1286" s="11"/>
      <c r="E1286" s="56"/>
      <c r="F1286" s="11"/>
      <c r="G1286" s="11"/>
      <c r="H1286" s="11"/>
      <c r="L1286" s="55"/>
      <c r="M1286" s="42"/>
      <c r="N1286" s="55"/>
      <c r="O1286" s="42"/>
      <c r="Q1286" s="55"/>
      <c r="R1286" s="55"/>
      <c r="S1286" s="55"/>
      <c r="T1286" s="55"/>
      <c r="U1286" s="55"/>
      <c r="V1286" s="55"/>
      <c r="W1286" s="55"/>
      <c r="X1286" s="55"/>
      <c r="Y1286" s="42"/>
      <c r="AD1286" s="55"/>
      <c r="AE1286" s="56"/>
      <c r="AL1286" s="11"/>
      <c r="AM1286" t="str">
        <f t="shared" si="42"/>
        <v>NTL</v>
      </c>
      <c r="AN1286">
        <f t="shared" si="43"/>
        <v>0</v>
      </c>
      <c r="AO1286" s="5" t="str">
        <f t="shared" si="44"/>
        <v>Ca sáng</v>
      </c>
    </row>
    <row r="1287" spans="2:41">
      <c r="B1287" s="57"/>
      <c r="D1287" s="11"/>
      <c r="E1287" s="56"/>
      <c r="F1287" s="11"/>
      <c r="G1287" s="11"/>
      <c r="H1287" s="11"/>
      <c r="L1287" s="55"/>
      <c r="M1287" s="42"/>
      <c r="N1287" s="55"/>
      <c r="O1287" s="42"/>
      <c r="Q1287" s="55"/>
      <c r="R1287" s="55"/>
      <c r="S1287" s="55"/>
      <c r="T1287" s="55"/>
      <c r="U1287" s="55"/>
      <c r="V1287" s="55"/>
      <c r="W1287" s="55"/>
      <c r="X1287" s="55"/>
      <c r="Y1287" s="42"/>
      <c r="AD1287" s="55"/>
      <c r="AE1287" s="56"/>
      <c r="AL1287" s="11"/>
      <c r="AM1287" t="str">
        <f t="shared" si="42"/>
        <v>NTL</v>
      </c>
      <c r="AN1287">
        <f t="shared" si="43"/>
        <v>0</v>
      </c>
      <c r="AO1287" s="5" t="str">
        <f t="shared" si="44"/>
        <v>Ca sáng</v>
      </c>
    </row>
    <row r="1288" spans="2:41">
      <c r="B1288" s="57"/>
      <c r="D1288" s="11"/>
      <c r="E1288" s="56"/>
      <c r="F1288" s="11"/>
      <c r="G1288" s="11"/>
      <c r="H1288" s="11"/>
      <c r="L1288" s="55"/>
      <c r="M1288" s="42"/>
      <c r="N1288" s="55"/>
      <c r="O1288" s="42"/>
      <c r="Q1288" s="55"/>
      <c r="R1288" s="55"/>
      <c r="S1288" s="55"/>
      <c r="T1288" s="55"/>
      <c r="U1288" s="55"/>
      <c r="V1288" s="55"/>
      <c r="W1288" s="55"/>
      <c r="X1288" s="55"/>
      <c r="Y1288" s="42"/>
      <c r="AD1288" s="55"/>
      <c r="AE1288" s="56"/>
      <c r="AL1288" s="11"/>
      <c r="AM1288" t="str">
        <f t="shared" si="42"/>
        <v>NTL</v>
      </c>
      <c r="AN1288">
        <f t="shared" si="43"/>
        <v>0</v>
      </c>
      <c r="AO1288" s="5" t="str">
        <f t="shared" si="44"/>
        <v>Ca sáng</v>
      </c>
    </row>
    <row r="1289" spans="2:41">
      <c r="B1289" s="57"/>
      <c r="D1289" s="11"/>
      <c r="E1289" s="56"/>
      <c r="F1289" s="11"/>
      <c r="G1289" s="11"/>
      <c r="H1289" s="11"/>
      <c r="L1289" s="55"/>
      <c r="M1289" s="42"/>
      <c r="N1289" s="55"/>
      <c r="O1289" s="42"/>
      <c r="Q1289" s="55"/>
      <c r="R1289" s="55"/>
      <c r="S1289" s="55"/>
      <c r="T1289" s="55"/>
      <c r="U1289" s="55"/>
      <c r="V1289" s="55"/>
      <c r="W1289" s="55"/>
      <c r="X1289" s="55"/>
      <c r="Y1289" s="42"/>
      <c r="AD1289" s="55"/>
      <c r="AE1289" s="56"/>
      <c r="AL1289" s="11"/>
      <c r="AM1289" t="str">
        <f t="shared" si="42"/>
        <v>NTL</v>
      </c>
      <c r="AN1289">
        <f t="shared" si="43"/>
        <v>0</v>
      </c>
      <c r="AO1289" s="5" t="str">
        <f t="shared" si="44"/>
        <v>Ca sáng</v>
      </c>
    </row>
    <row r="1290" spans="2:41">
      <c r="B1290" s="57"/>
      <c r="D1290" s="11"/>
      <c r="E1290" s="56"/>
      <c r="F1290" s="11"/>
      <c r="G1290" s="11"/>
      <c r="H1290" s="11"/>
      <c r="L1290" s="55"/>
      <c r="M1290" s="42"/>
      <c r="N1290" s="55"/>
      <c r="O1290" s="42"/>
      <c r="Q1290" s="55"/>
      <c r="R1290" s="55"/>
      <c r="S1290" s="55"/>
      <c r="T1290" s="55"/>
      <c r="U1290" s="55"/>
      <c r="V1290" s="55"/>
      <c r="W1290" s="55"/>
      <c r="X1290" s="55"/>
      <c r="Y1290" s="42"/>
      <c r="AD1290" s="55"/>
      <c r="AE1290" s="56"/>
      <c r="AL1290" s="11"/>
      <c r="AM1290" t="str">
        <f t="shared" si="42"/>
        <v>NTL</v>
      </c>
      <c r="AN1290">
        <f t="shared" si="43"/>
        <v>0</v>
      </c>
      <c r="AO1290" s="5" t="str">
        <f t="shared" si="44"/>
        <v>Ca sáng</v>
      </c>
    </row>
    <row r="1291" spans="2:41">
      <c r="B1291" s="57"/>
      <c r="D1291" s="11"/>
      <c r="E1291" s="56"/>
      <c r="F1291" s="11"/>
      <c r="G1291" s="11"/>
      <c r="H1291" s="11"/>
      <c r="L1291" s="55"/>
      <c r="M1291" s="42"/>
      <c r="N1291" s="55"/>
      <c r="O1291" s="42"/>
      <c r="Q1291" s="55"/>
      <c r="R1291" s="55"/>
      <c r="S1291" s="55"/>
      <c r="T1291" s="55"/>
      <c r="U1291" s="55"/>
      <c r="V1291" s="55"/>
      <c r="W1291" s="55"/>
      <c r="X1291" s="55"/>
      <c r="AD1291" s="55"/>
      <c r="AE1291" s="56"/>
      <c r="AL1291" s="11"/>
      <c r="AM1291" t="str">
        <f t="shared" si="42"/>
        <v>NTL</v>
      </c>
      <c r="AN1291">
        <f t="shared" si="43"/>
        <v>0</v>
      </c>
      <c r="AO1291" s="5" t="str">
        <f t="shared" si="44"/>
        <v>Ca sáng</v>
      </c>
    </row>
    <row r="1292" spans="2:41">
      <c r="B1292" s="57"/>
      <c r="D1292" s="11"/>
      <c r="E1292" s="56"/>
      <c r="F1292" s="11"/>
      <c r="G1292" s="11"/>
      <c r="H1292" s="11"/>
      <c r="I1292" s="11"/>
      <c r="L1292" s="55"/>
      <c r="M1292" s="42"/>
      <c r="N1292" s="55"/>
      <c r="O1292" s="42"/>
      <c r="Q1292" s="55"/>
      <c r="R1292" s="55"/>
      <c r="S1292" s="55"/>
      <c r="T1292" s="55"/>
      <c r="U1292" s="55"/>
      <c r="V1292" s="55"/>
      <c r="W1292" s="55"/>
      <c r="X1292" s="55"/>
      <c r="Y1292" s="42"/>
      <c r="AD1292" s="55"/>
      <c r="AE1292" s="56"/>
      <c r="AL1292" s="11"/>
      <c r="AM1292" t="str">
        <f t="shared" si="42"/>
        <v>NTL</v>
      </c>
      <c r="AN1292">
        <f t="shared" si="43"/>
        <v>0</v>
      </c>
      <c r="AO1292" s="5" t="str">
        <f t="shared" si="44"/>
        <v>Ca sáng</v>
      </c>
    </row>
    <row r="1293" spans="2:41">
      <c r="B1293" s="57"/>
      <c r="D1293" s="11"/>
      <c r="E1293" s="56"/>
      <c r="F1293" s="11"/>
      <c r="G1293" s="11"/>
      <c r="H1293" s="11"/>
      <c r="L1293" s="55"/>
      <c r="M1293" s="42"/>
      <c r="N1293" s="55"/>
      <c r="O1293" s="42"/>
      <c r="Q1293" s="55"/>
      <c r="R1293" s="55"/>
      <c r="S1293" s="55"/>
      <c r="T1293" s="55"/>
      <c r="U1293" s="55"/>
      <c r="V1293" s="55"/>
      <c r="W1293" s="55"/>
      <c r="X1293" s="55"/>
      <c r="Y1293" s="42"/>
      <c r="AD1293" s="55"/>
      <c r="AE1293" s="56"/>
      <c r="AL1293" s="11"/>
      <c r="AM1293" t="str">
        <f t="shared" si="42"/>
        <v>NTL</v>
      </c>
      <c r="AN1293">
        <f t="shared" si="43"/>
        <v>0</v>
      </c>
      <c r="AO1293" s="5" t="str">
        <f t="shared" si="44"/>
        <v>Ca sáng</v>
      </c>
    </row>
    <row r="1294" spans="2:41">
      <c r="B1294" s="57"/>
      <c r="D1294" s="11"/>
      <c r="E1294" s="56"/>
      <c r="F1294" s="11"/>
      <c r="G1294" s="11"/>
      <c r="H1294" s="11"/>
      <c r="L1294" s="55"/>
      <c r="M1294" s="42"/>
      <c r="N1294" s="55"/>
      <c r="O1294" s="42"/>
      <c r="Q1294" s="55"/>
      <c r="R1294" s="55"/>
      <c r="S1294" s="55"/>
      <c r="T1294" s="55"/>
      <c r="U1294" s="55"/>
      <c r="V1294" s="55"/>
      <c r="W1294" s="55"/>
      <c r="X1294" s="55"/>
      <c r="AA1294" s="42"/>
      <c r="AD1294" s="55"/>
      <c r="AE1294" s="56"/>
      <c r="AM1294" t="str">
        <f t="shared" si="42"/>
        <v>NTL</v>
      </c>
      <c r="AN1294">
        <f t="shared" si="43"/>
        <v>0</v>
      </c>
      <c r="AO1294" s="5" t="str">
        <f t="shared" si="44"/>
        <v>Ca sáng</v>
      </c>
    </row>
    <row r="1295" spans="2:41">
      <c r="B1295" s="57"/>
      <c r="D1295" s="11"/>
      <c r="E1295" s="56"/>
      <c r="F1295" s="11"/>
      <c r="G1295" s="11"/>
      <c r="H1295" s="11"/>
      <c r="L1295" s="55"/>
      <c r="M1295" s="42"/>
      <c r="N1295" s="55"/>
      <c r="O1295" s="42"/>
      <c r="Q1295" s="55"/>
      <c r="R1295" s="55"/>
      <c r="S1295" s="55"/>
      <c r="T1295" s="55"/>
      <c r="U1295" s="55"/>
      <c r="V1295" s="55"/>
      <c r="W1295" s="55"/>
      <c r="X1295" s="55"/>
      <c r="Y1295" s="42"/>
      <c r="AD1295" s="55"/>
      <c r="AE1295" s="56"/>
      <c r="AM1295" t="str">
        <f t="shared" si="42"/>
        <v>NTL</v>
      </c>
      <c r="AN1295">
        <f t="shared" si="43"/>
        <v>0</v>
      </c>
      <c r="AO1295" s="5" t="str">
        <f t="shared" si="44"/>
        <v>Ca sáng</v>
      </c>
    </row>
    <row r="1296" spans="2:41">
      <c r="B1296" s="57"/>
      <c r="D1296" s="11"/>
      <c r="E1296" s="56"/>
      <c r="F1296" s="11"/>
      <c r="G1296" s="11"/>
      <c r="H1296" s="11"/>
      <c r="L1296" s="55"/>
      <c r="M1296" s="42"/>
      <c r="N1296" s="55"/>
      <c r="O1296" s="42"/>
      <c r="Q1296" s="55"/>
      <c r="R1296" s="55"/>
      <c r="S1296" s="55"/>
      <c r="T1296" s="55"/>
      <c r="U1296" s="55"/>
      <c r="V1296" s="55"/>
      <c r="W1296" s="55"/>
      <c r="X1296" s="55"/>
      <c r="Y1296" s="42"/>
      <c r="AD1296" s="55"/>
      <c r="AE1296" s="56"/>
      <c r="AL1296" s="11"/>
      <c r="AM1296" t="str">
        <f t="shared" si="42"/>
        <v>NTL</v>
      </c>
      <c r="AN1296">
        <f t="shared" si="43"/>
        <v>0</v>
      </c>
      <c r="AO1296" s="5" t="str">
        <f t="shared" si="44"/>
        <v>Ca sáng</v>
      </c>
    </row>
    <row r="1297" spans="2:41">
      <c r="B1297" s="57"/>
      <c r="D1297" s="11"/>
      <c r="E1297" s="56"/>
      <c r="F1297" s="11"/>
      <c r="G1297" s="11"/>
      <c r="H1297" s="11"/>
      <c r="L1297" s="55"/>
      <c r="M1297" s="42"/>
      <c r="N1297" s="55"/>
      <c r="O1297" s="42"/>
      <c r="Q1297" s="55"/>
      <c r="R1297" s="55"/>
      <c r="S1297" s="55"/>
      <c r="T1297" s="55"/>
      <c r="U1297" s="55"/>
      <c r="V1297" s="55"/>
      <c r="W1297" s="55"/>
      <c r="X1297" s="55"/>
      <c r="Y1297" s="42"/>
      <c r="AD1297" s="55"/>
      <c r="AE1297" s="56"/>
      <c r="AL1297" s="11"/>
      <c r="AM1297" t="str">
        <f t="shared" si="42"/>
        <v>NTL</v>
      </c>
      <c r="AN1297">
        <f t="shared" si="43"/>
        <v>0</v>
      </c>
      <c r="AO1297" s="5" t="str">
        <f t="shared" si="44"/>
        <v>Ca sáng</v>
      </c>
    </row>
    <row r="1298" spans="2:41">
      <c r="B1298" s="57"/>
      <c r="D1298" s="11"/>
      <c r="E1298" s="56"/>
      <c r="F1298" s="11"/>
      <c r="G1298" s="11"/>
      <c r="H1298" s="11"/>
      <c r="L1298" s="55"/>
      <c r="M1298" s="42"/>
      <c r="N1298" s="55"/>
      <c r="O1298" s="42"/>
      <c r="Q1298" s="55"/>
      <c r="R1298" s="55"/>
      <c r="S1298" s="55"/>
      <c r="T1298" s="55"/>
      <c r="U1298" s="55"/>
      <c r="V1298" s="55"/>
      <c r="W1298" s="55"/>
      <c r="X1298" s="55"/>
      <c r="Y1298" s="42"/>
      <c r="AD1298" s="55"/>
      <c r="AE1298" s="56"/>
      <c r="AL1298" s="11"/>
      <c r="AM1298" t="str">
        <f t="shared" si="42"/>
        <v>NTL</v>
      </c>
      <c r="AN1298">
        <f t="shared" si="43"/>
        <v>0</v>
      </c>
      <c r="AO1298" s="5" t="str">
        <f t="shared" si="44"/>
        <v>Ca sáng</v>
      </c>
    </row>
    <row r="1299" spans="2:41">
      <c r="B1299" s="57"/>
      <c r="D1299" s="11"/>
      <c r="E1299" s="56"/>
      <c r="F1299" s="11"/>
      <c r="G1299" s="11"/>
      <c r="H1299" s="11"/>
      <c r="L1299" s="55"/>
      <c r="M1299" s="42"/>
      <c r="N1299" s="55"/>
      <c r="O1299" s="42"/>
      <c r="Q1299" s="55"/>
      <c r="R1299" s="55"/>
      <c r="S1299" s="55"/>
      <c r="T1299" s="55"/>
      <c r="U1299" s="55"/>
      <c r="V1299" s="55"/>
      <c r="W1299" s="55"/>
      <c r="X1299" s="55"/>
      <c r="Y1299" s="42"/>
      <c r="AD1299" s="55"/>
      <c r="AE1299" s="56"/>
      <c r="AL1299" s="11"/>
      <c r="AM1299" t="str">
        <f t="shared" si="42"/>
        <v>NTL</v>
      </c>
      <c r="AN1299">
        <f t="shared" si="43"/>
        <v>0</v>
      </c>
      <c r="AO1299" s="5" t="str">
        <f t="shared" si="44"/>
        <v>Ca sáng</v>
      </c>
    </row>
    <row r="1300" spans="2:41">
      <c r="B1300" s="57"/>
      <c r="D1300" s="11"/>
      <c r="E1300" s="56"/>
      <c r="F1300" s="11"/>
      <c r="G1300" s="11"/>
      <c r="H1300" s="11"/>
      <c r="L1300" s="55"/>
      <c r="M1300" s="42"/>
      <c r="N1300" s="55"/>
      <c r="O1300" s="42"/>
      <c r="Q1300" s="55"/>
      <c r="R1300" s="55"/>
      <c r="S1300" s="55"/>
      <c r="T1300" s="55"/>
      <c r="U1300" s="55"/>
      <c r="V1300" s="55"/>
      <c r="W1300" s="55"/>
      <c r="X1300" s="55"/>
      <c r="AD1300" s="55"/>
      <c r="AE1300" s="56"/>
      <c r="AL1300" s="11"/>
      <c r="AM1300" t="str">
        <f t="shared" si="42"/>
        <v>NTL</v>
      </c>
      <c r="AN1300">
        <f t="shared" si="43"/>
        <v>0</v>
      </c>
      <c r="AO1300" s="5" t="str">
        <f t="shared" si="44"/>
        <v>Ca sáng</v>
      </c>
    </row>
    <row r="1301" spans="2:41">
      <c r="B1301" s="57"/>
      <c r="D1301" s="11"/>
      <c r="E1301" s="56"/>
      <c r="F1301" s="11"/>
      <c r="G1301" s="11"/>
      <c r="H1301" s="11"/>
      <c r="L1301" s="55"/>
      <c r="M1301" s="42"/>
      <c r="N1301" s="55"/>
      <c r="O1301" s="42"/>
      <c r="Q1301" s="55"/>
      <c r="R1301" s="55"/>
      <c r="S1301" s="55"/>
      <c r="T1301" s="55"/>
      <c r="U1301" s="55"/>
      <c r="V1301" s="55"/>
      <c r="W1301" s="55"/>
      <c r="X1301" s="55"/>
      <c r="Y1301" s="42"/>
      <c r="AD1301" s="55"/>
      <c r="AE1301" s="56"/>
      <c r="AL1301" s="11"/>
      <c r="AM1301" t="str">
        <f t="shared" si="42"/>
        <v>NTL</v>
      </c>
      <c r="AN1301">
        <f t="shared" si="43"/>
        <v>0</v>
      </c>
      <c r="AO1301" s="5" t="str">
        <f t="shared" si="44"/>
        <v>Ca sáng</v>
      </c>
    </row>
    <row r="1302" spans="2:41">
      <c r="B1302" s="57"/>
      <c r="D1302" s="11"/>
      <c r="E1302" s="56"/>
      <c r="F1302" s="11"/>
      <c r="G1302" s="11"/>
      <c r="H1302" s="11"/>
      <c r="L1302" s="55"/>
      <c r="M1302" s="42"/>
      <c r="N1302" s="55"/>
      <c r="O1302" s="42"/>
      <c r="Q1302" s="55"/>
      <c r="R1302" s="55"/>
      <c r="S1302" s="55"/>
      <c r="T1302" s="55"/>
      <c r="U1302" s="55"/>
      <c r="V1302" s="55"/>
      <c r="W1302" s="55"/>
      <c r="X1302" s="55"/>
      <c r="Y1302" s="42"/>
      <c r="AD1302" s="55"/>
      <c r="AE1302" s="56"/>
      <c r="AL1302" s="11"/>
      <c r="AM1302" t="str">
        <f t="shared" si="42"/>
        <v>NTL</v>
      </c>
      <c r="AN1302">
        <f t="shared" si="43"/>
        <v>0</v>
      </c>
      <c r="AO1302" s="5" t="str">
        <f t="shared" si="44"/>
        <v>Ca sáng</v>
      </c>
    </row>
    <row r="1303" spans="2:41">
      <c r="B1303" s="57"/>
      <c r="D1303" s="11"/>
      <c r="E1303" s="56"/>
      <c r="F1303" s="11"/>
      <c r="G1303" s="11"/>
      <c r="H1303" s="11"/>
      <c r="L1303" s="55"/>
      <c r="M1303" s="42"/>
      <c r="N1303" s="55"/>
      <c r="O1303" s="42"/>
      <c r="Q1303" s="55"/>
      <c r="R1303" s="55"/>
      <c r="S1303" s="55"/>
      <c r="T1303" s="55"/>
      <c r="U1303" s="55"/>
      <c r="V1303" s="55"/>
      <c r="W1303" s="55"/>
      <c r="X1303" s="55"/>
      <c r="Y1303" s="42"/>
      <c r="AD1303" s="55"/>
      <c r="AE1303" s="56"/>
      <c r="AM1303" t="str">
        <f t="shared" si="42"/>
        <v>NTL</v>
      </c>
      <c r="AN1303">
        <f t="shared" si="43"/>
        <v>0</v>
      </c>
      <c r="AO1303" s="5" t="str">
        <f t="shared" si="44"/>
        <v>Ca sáng</v>
      </c>
    </row>
    <row r="1304" spans="2:41">
      <c r="B1304" s="57"/>
      <c r="D1304" s="11"/>
      <c r="E1304" s="56"/>
      <c r="F1304" s="11"/>
      <c r="G1304" s="11"/>
      <c r="H1304" s="11"/>
      <c r="L1304" s="55"/>
      <c r="M1304" s="42"/>
      <c r="N1304" s="55"/>
      <c r="O1304" s="42"/>
      <c r="Q1304" s="55"/>
      <c r="R1304" s="55"/>
      <c r="S1304" s="55"/>
      <c r="T1304" s="55"/>
      <c r="U1304" s="55"/>
      <c r="V1304" s="55"/>
      <c r="W1304" s="55"/>
      <c r="X1304" s="55"/>
      <c r="Y1304" s="42"/>
      <c r="AD1304" s="55"/>
      <c r="AE1304" s="56"/>
      <c r="AL1304" s="11"/>
      <c r="AM1304" t="str">
        <f t="shared" si="42"/>
        <v>NTL</v>
      </c>
      <c r="AN1304">
        <f t="shared" si="43"/>
        <v>0</v>
      </c>
      <c r="AO1304" s="5" t="str">
        <f t="shared" si="44"/>
        <v>Ca sáng</v>
      </c>
    </row>
    <row r="1305" spans="2:41">
      <c r="B1305" s="57"/>
      <c r="D1305" s="11"/>
      <c r="E1305" s="56"/>
      <c r="F1305" s="11"/>
      <c r="G1305" s="11"/>
      <c r="H1305" s="11"/>
      <c r="L1305" s="55"/>
      <c r="M1305" s="42"/>
      <c r="N1305" s="55"/>
      <c r="O1305" s="42"/>
      <c r="Q1305" s="55"/>
      <c r="R1305" s="55"/>
      <c r="S1305" s="55"/>
      <c r="T1305" s="55"/>
      <c r="U1305" s="55"/>
      <c r="V1305" s="55"/>
      <c r="W1305" s="55"/>
      <c r="X1305" s="55"/>
      <c r="Y1305" s="42"/>
      <c r="AD1305" s="55"/>
      <c r="AE1305" s="56"/>
      <c r="AL1305" s="11"/>
      <c r="AM1305" t="str">
        <f t="shared" si="42"/>
        <v>NTL</v>
      </c>
      <c r="AN1305">
        <f t="shared" si="43"/>
        <v>0</v>
      </c>
      <c r="AO1305" s="5" t="str">
        <f t="shared" si="44"/>
        <v>Ca sáng</v>
      </c>
    </row>
    <row r="1306" spans="2:41">
      <c r="B1306" s="57"/>
      <c r="D1306" s="11"/>
      <c r="E1306" s="56"/>
      <c r="F1306" s="11"/>
      <c r="G1306" s="11"/>
      <c r="H1306" s="11"/>
      <c r="L1306" s="55"/>
      <c r="M1306" s="42"/>
      <c r="N1306" s="55"/>
      <c r="O1306" s="42"/>
      <c r="Q1306" s="55"/>
      <c r="R1306" s="55"/>
      <c r="S1306" s="55"/>
      <c r="T1306" s="55"/>
      <c r="U1306" s="55"/>
      <c r="V1306" s="55"/>
      <c r="W1306" s="55"/>
      <c r="X1306" s="55"/>
      <c r="Y1306" s="42"/>
      <c r="AD1306" s="55"/>
      <c r="AE1306" s="56"/>
      <c r="AM1306" t="str">
        <f t="shared" si="42"/>
        <v>NTL</v>
      </c>
      <c r="AN1306">
        <f t="shared" si="43"/>
        <v>0</v>
      </c>
      <c r="AO1306" s="5" t="str">
        <f t="shared" si="44"/>
        <v>Ca sáng</v>
      </c>
    </row>
    <row r="1307" spans="2:41">
      <c r="B1307" s="57"/>
      <c r="D1307" s="11"/>
      <c r="E1307" s="56"/>
      <c r="F1307" s="11"/>
      <c r="G1307" s="11"/>
      <c r="H1307" s="11"/>
      <c r="L1307" s="55"/>
      <c r="M1307" s="42"/>
      <c r="N1307" s="55"/>
      <c r="O1307" s="42"/>
      <c r="Q1307" s="55"/>
      <c r="R1307" s="55"/>
      <c r="S1307" s="55"/>
      <c r="T1307" s="55"/>
      <c r="U1307" s="55"/>
      <c r="V1307" s="55"/>
      <c r="W1307" s="55"/>
      <c r="X1307" s="55"/>
      <c r="Y1307" s="42"/>
      <c r="AD1307" s="55"/>
      <c r="AE1307" s="56"/>
      <c r="AL1307" s="11"/>
      <c r="AM1307" t="str">
        <f t="shared" si="42"/>
        <v>NTL</v>
      </c>
      <c r="AN1307">
        <f t="shared" si="43"/>
        <v>0</v>
      </c>
      <c r="AO1307" s="5" t="str">
        <f t="shared" si="44"/>
        <v>Ca sáng</v>
      </c>
    </row>
    <row r="1308" spans="2:41">
      <c r="B1308" s="57"/>
      <c r="D1308" s="11"/>
      <c r="E1308" s="56"/>
      <c r="F1308" s="11"/>
      <c r="G1308" s="11"/>
      <c r="H1308" s="11"/>
      <c r="L1308" s="55"/>
      <c r="M1308" s="42"/>
      <c r="N1308" s="55"/>
      <c r="O1308" s="42"/>
      <c r="Q1308" s="55"/>
      <c r="R1308" s="55"/>
      <c r="S1308" s="55"/>
      <c r="T1308" s="55"/>
      <c r="U1308" s="55"/>
      <c r="V1308" s="55"/>
      <c r="W1308" s="55"/>
      <c r="X1308" s="55"/>
      <c r="Y1308" s="42"/>
      <c r="AD1308" s="55"/>
      <c r="AE1308" s="56"/>
      <c r="AL1308" s="11"/>
      <c r="AM1308" t="str">
        <f t="shared" si="42"/>
        <v>NTL</v>
      </c>
      <c r="AN1308">
        <f t="shared" si="43"/>
        <v>0</v>
      </c>
      <c r="AO1308" s="5" t="str">
        <f t="shared" si="44"/>
        <v>Ca sáng</v>
      </c>
    </row>
    <row r="1309" spans="2:41">
      <c r="B1309" s="57"/>
      <c r="D1309" s="11"/>
      <c r="E1309" s="56"/>
      <c r="F1309" s="11"/>
      <c r="G1309" s="11"/>
      <c r="H1309" s="11"/>
      <c r="L1309" s="55"/>
      <c r="M1309" s="42"/>
      <c r="N1309" s="55"/>
      <c r="O1309" s="42"/>
      <c r="Q1309" s="55"/>
      <c r="R1309" s="55"/>
      <c r="S1309" s="55"/>
      <c r="T1309" s="55"/>
      <c r="U1309" s="55"/>
      <c r="V1309" s="55"/>
      <c r="W1309" s="55"/>
      <c r="X1309" s="55"/>
      <c r="Y1309" s="42"/>
      <c r="AD1309" s="55"/>
      <c r="AE1309" s="56"/>
      <c r="AL1309" s="11"/>
      <c r="AM1309" t="str">
        <f t="shared" si="42"/>
        <v>NTL</v>
      </c>
      <c r="AN1309">
        <f t="shared" si="43"/>
        <v>0</v>
      </c>
      <c r="AO1309" s="5" t="str">
        <f t="shared" si="44"/>
        <v>Ca sáng</v>
      </c>
    </row>
    <row r="1310" spans="2:41">
      <c r="B1310" s="57"/>
      <c r="D1310" s="11"/>
      <c r="E1310" s="56"/>
      <c r="F1310" s="11"/>
      <c r="G1310" s="11"/>
      <c r="H1310" s="11"/>
      <c r="I1310" s="11"/>
      <c r="L1310" s="55"/>
      <c r="M1310" s="42"/>
      <c r="N1310" s="55"/>
      <c r="O1310" s="42"/>
      <c r="Q1310" s="55"/>
      <c r="R1310" s="55"/>
      <c r="S1310" s="55"/>
      <c r="T1310" s="55"/>
      <c r="U1310" s="55"/>
      <c r="V1310" s="55"/>
      <c r="W1310" s="55"/>
      <c r="X1310" s="55"/>
      <c r="AA1310" s="42"/>
      <c r="AD1310" s="55"/>
      <c r="AE1310" s="56"/>
      <c r="AL1310" s="11"/>
      <c r="AM1310" t="str">
        <f t="shared" si="42"/>
        <v>NTL</v>
      </c>
      <c r="AN1310">
        <f t="shared" si="43"/>
        <v>0</v>
      </c>
      <c r="AO1310" s="5" t="str">
        <f t="shared" si="44"/>
        <v>Ca sáng</v>
      </c>
    </row>
    <row r="1311" spans="2:41">
      <c r="B1311" s="57"/>
      <c r="D1311" s="11"/>
      <c r="E1311" s="56"/>
      <c r="F1311" s="11"/>
      <c r="G1311" s="11"/>
      <c r="H1311" s="11"/>
      <c r="L1311" s="55"/>
      <c r="M1311" s="42"/>
      <c r="N1311" s="55"/>
      <c r="O1311" s="42"/>
      <c r="Q1311" s="55"/>
      <c r="R1311" s="55"/>
      <c r="S1311" s="55"/>
      <c r="T1311" s="55"/>
      <c r="U1311" s="55"/>
      <c r="V1311" s="55"/>
      <c r="W1311" s="55"/>
      <c r="X1311" s="55"/>
      <c r="Y1311" s="42"/>
      <c r="AD1311" s="55"/>
      <c r="AE1311" s="56"/>
      <c r="AL1311" s="11"/>
      <c r="AM1311" t="str">
        <f t="shared" si="42"/>
        <v>NTL</v>
      </c>
      <c r="AN1311">
        <f t="shared" si="43"/>
        <v>0</v>
      </c>
      <c r="AO1311" s="5" t="str">
        <f t="shared" si="44"/>
        <v>Ca sáng</v>
      </c>
    </row>
    <row r="1312" spans="2:41">
      <c r="B1312" s="57"/>
      <c r="D1312" s="11"/>
      <c r="E1312" s="56"/>
      <c r="F1312" s="11"/>
      <c r="G1312" s="11"/>
      <c r="H1312" s="11"/>
      <c r="L1312" s="55"/>
      <c r="M1312" s="42"/>
      <c r="N1312" s="55"/>
      <c r="O1312" s="42"/>
      <c r="Q1312" s="55"/>
      <c r="R1312" s="55"/>
      <c r="S1312" s="55"/>
      <c r="T1312" s="55"/>
      <c r="U1312" s="55"/>
      <c r="V1312" s="55"/>
      <c r="W1312" s="55"/>
      <c r="X1312" s="55"/>
      <c r="Y1312" s="42"/>
      <c r="AD1312" s="55"/>
      <c r="AE1312" s="56"/>
      <c r="AM1312" t="str">
        <f t="shared" si="42"/>
        <v>NTL</v>
      </c>
      <c r="AN1312">
        <f t="shared" si="43"/>
        <v>0</v>
      </c>
      <c r="AO1312" s="5" t="str">
        <f t="shared" si="44"/>
        <v>Ca sáng</v>
      </c>
    </row>
    <row r="1313" spans="2:41">
      <c r="B1313" s="57"/>
      <c r="D1313" s="11"/>
      <c r="E1313" s="56"/>
      <c r="F1313" s="11"/>
      <c r="G1313" s="11"/>
      <c r="H1313" s="11"/>
      <c r="L1313" s="55"/>
      <c r="M1313" s="42"/>
      <c r="N1313" s="55"/>
      <c r="O1313" s="42"/>
      <c r="Q1313" s="55"/>
      <c r="R1313" s="55"/>
      <c r="S1313" s="55"/>
      <c r="T1313" s="55"/>
      <c r="U1313" s="55"/>
      <c r="V1313" s="55"/>
      <c r="W1313" s="55"/>
      <c r="X1313" s="55"/>
      <c r="Y1313" s="42"/>
      <c r="AD1313" s="55"/>
      <c r="AE1313" s="56"/>
      <c r="AL1313" s="11"/>
      <c r="AM1313" t="str">
        <f t="shared" si="42"/>
        <v>NTL</v>
      </c>
      <c r="AN1313">
        <f t="shared" si="43"/>
        <v>0</v>
      </c>
      <c r="AO1313" s="5" t="str">
        <f t="shared" si="44"/>
        <v>Ca sáng</v>
      </c>
    </row>
    <row r="1314" spans="2:41">
      <c r="B1314" s="57"/>
      <c r="D1314" s="11"/>
      <c r="E1314" s="56"/>
      <c r="F1314" s="11"/>
      <c r="G1314" s="11"/>
      <c r="H1314" s="11"/>
      <c r="L1314" s="55"/>
      <c r="M1314" s="42"/>
      <c r="N1314" s="55"/>
      <c r="O1314" s="42"/>
      <c r="Q1314" s="55"/>
      <c r="R1314" s="55"/>
      <c r="S1314" s="55"/>
      <c r="T1314" s="55"/>
      <c r="U1314" s="55"/>
      <c r="V1314" s="55"/>
      <c r="W1314" s="55"/>
      <c r="X1314" s="55"/>
      <c r="Y1314" s="42"/>
      <c r="AD1314" s="55"/>
      <c r="AE1314" s="56"/>
      <c r="AL1314" s="11"/>
      <c r="AM1314" t="str">
        <f t="shared" si="42"/>
        <v>NTL</v>
      </c>
      <c r="AN1314">
        <f t="shared" si="43"/>
        <v>0</v>
      </c>
      <c r="AO1314" s="5" t="str">
        <f t="shared" si="44"/>
        <v>Ca sáng</v>
      </c>
    </row>
    <row r="1315" spans="2:41">
      <c r="B1315" s="57"/>
      <c r="D1315" s="11"/>
      <c r="E1315" s="56"/>
      <c r="F1315" s="11"/>
      <c r="G1315" s="11"/>
      <c r="H1315" s="11"/>
      <c r="L1315" s="55"/>
      <c r="M1315" s="42"/>
      <c r="N1315" s="55"/>
      <c r="O1315" s="42"/>
      <c r="Q1315" s="55"/>
      <c r="R1315" s="55"/>
      <c r="S1315" s="55"/>
      <c r="T1315" s="55"/>
      <c r="U1315" s="55"/>
      <c r="V1315" s="55"/>
      <c r="W1315" s="55"/>
      <c r="X1315" s="55"/>
      <c r="Y1315" s="42"/>
      <c r="AD1315" s="55"/>
      <c r="AE1315" s="56"/>
      <c r="AL1315" s="11"/>
      <c r="AM1315" t="str">
        <f t="shared" si="42"/>
        <v>NTL</v>
      </c>
      <c r="AN1315">
        <f t="shared" si="43"/>
        <v>0</v>
      </c>
      <c r="AO1315" s="5" t="str">
        <f t="shared" si="44"/>
        <v>Ca sáng</v>
      </c>
    </row>
    <row r="1316" spans="2:41">
      <c r="B1316" s="57"/>
      <c r="D1316" s="11"/>
      <c r="E1316" s="56"/>
      <c r="F1316" s="11"/>
      <c r="G1316" s="11"/>
      <c r="H1316" s="11"/>
      <c r="L1316" s="55"/>
      <c r="M1316" s="42"/>
      <c r="N1316" s="55"/>
      <c r="O1316" s="42"/>
      <c r="Q1316" s="55"/>
      <c r="R1316" s="55"/>
      <c r="S1316" s="55"/>
      <c r="T1316" s="55"/>
      <c r="U1316" s="55"/>
      <c r="V1316" s="55"/>
      <c r="W1316" s="55"/>
      <c r="X1316" s="55"/>
      <c r="Y1316" s="42"/>
      <c r="AD1316" s="55"/>
      <c r="AE1316" s="56"/>
      <c r="AM1316" t="str">
        <f t="shared" si="42"/>
        <v>NTL</v>
      </c>
      <c r="AN1316">
        <f t="shared" si="43"/>
        <v>0</v>
      </c>
      <c r="AO1316" s="5" t="str">
        <f t="shared" si="44"/>
        <v>Ca sáng</v>
      </c>
    </row>
    <row r="1317" spans="2:41">
      <c r="B1317" s="57"/>
      <c r="D1317" s="11"/>
      <c r="E1317" s="56"/>
      <c r="F1317" s="11"/>
      <c r="G1317" s="11"/>
      <c r="H1317" s="11"/>
      <c r="L1317" s="55"/>
      <c r="M1317" s="42"/>
      <c r="N1317" s="55"/>
      <c r="O1317" s="42"/>
      <c r="Q1317" s="55"/>
      <c r="R1317" s="55"/>
      <c r="S1317" s="55"/>
      <c r="T1317" s="55"/>
      <c r="U1317" s="55"/>
      <c r="V1317" s="55"/>
      <c r="W1317" s="55"/>
      <c r="X1317" s="55"/>
      <c r="Y1317" s="42"/>
      <c r="AD1317" s="55"/>
      <c r="AE1317" s="56"/>
      <c r="AM1317" t="str">
        <f t="shared" si="42"/>
        <v>NTL</v>
      </c>
      <c r="AN1317">
        <f t="shared" si="43"/>
        <v>0</v>
      </c>
      <c r="AO1317" s="5" t="str">
        <f t="shared" si="44"/>
        <v>Ca sáng</v>
      </c>
    </row>
    <row r="1318" spans="2:41">
      <c r="B1318" s="57"/>
      <c r="D1318" s="11"/>
      <c r="E1318" s="56"/>
      <c r="F1318" s="11"/>
      <c r="G1318" s="11"/>
      <c r="H1318" s="11"/>
      <c r="I1318" s="11"/>
      <c r="L1318" s="55"/>
      <c r="M1318" s="42"/>
      <c r="N1318" s="55"/>
      <c r="O1318" s="42"/>
      <c r="Q1318" s="55"/>
      <c r="R1318" s="55"/>
      <c r="S1318" s="55"/>
      <c r="T1318" s="55"/>
      <c r="U1318" s="55"/>
      <c r="V1318" s="55"/>
      <c r="W1318" s="55"/>
      <c r="X1318" s="55"/>
      <c r="Y1318" s="42"/>
      <c r="AD1318" s="55"/>
      <c r="AE1318" s="56"/>
      <c r="AH1318" s="11"/>
      <c r="AL1318" s="11"/>
      <c r="AM1318" t="str">
        <f t="shared" si="42"/>
        <v>NTL</v>
      </c>
      <c r="AN1318">
        <f t="shared" si="43"/>
        <v>0</v>
      </c>
      <c r="AO1318" s="5" t="str">
        <f t="shared" si="44"/>
        <v>Ca sáng</v>
      </c>
    </row>
    <row r="1319" spans="2:41">
      <c r="B1319" s="57"/>
      <c r="D1319" s="11"/>
      <c r="E1319" s="56"/>
      <c r="F1319" s="11"/>
      <c r="G1319" s="11"/>
      <c r="H1319" s="11"/>
      <c r="L1319" s="55"/>
      <c r="M1319" s="42"/>
      <c r="N1319" s="55"/>
      <c r="O1319" s="42"/>
      <c r="Q1319" s="55"/>
      <c r="R1319" s="55"/>
      <c r="S1319" s="55"/>
      <c r="T1319" s="55"/>
      <c r="U1319" s="55"/>
      <c r="V1319" s="55"/>
      <c r="W1319" s="55"/>
      <c r="X1319" s="55"/>
      <c r="Y1319" s="42"/>
      <c r="AD1319" s="55"/>
      <c r="AE1319" s="56"/>
      <c r="AL1319" s="11"/>
      <c r="AM1319" t="str">
        <f t="shared" si="42"/>
        <v>NTL</v>
      </c>
      <c r="AN1319">
        <f t="shared" si="43"/>
        <v>0</v>
      </c>
      <c r="AO1319" s="5" t="str">
        <f t="shared" si="44"/>
        <v>Ca sáng</v>
      </c>
    </row>
    <row r="1320" spans="2:41">
      <c r="B1320" s="57"/>
      <c r="D1320" s="11"/>
      <c r="E1320" s="56"/>
      <c r="F1320" s="11"/>
      <c r="G1320" s="11"/>
      <c r="H1320" s="11"/>
      <c r="L1320" s="55"/>
      <c r="M1320" s="42"/>
      <c r="N1320" s="55"/>
      <c r="O1320" s="42"/>
      <c r="Q1320" s="55"/>
      <c r="R1320" s="55"/>
      <c r="S1320" s="55"/>
      <c r="T1320" s="55"/>
      <c r="U1320" s="55"/>
      <c r="V1320" s="55"/>
      <c r="W1320" s="55"/>
      <c r="X1320" s="55"/>
      <c r="Y1320" s="42"/>
      <c r="AD1320" s="55"/>
      <c r="AE1320" s="56"/>
      <c r="AL1320" s="11"/>
      <c r="AM1320" t="str">
        <f t="shared" si="42"/>
        <v>NTL</v>
      </c>
      <c r="AN1320">
        <f t="shared" si="43"/>
        <v>0</v>
      </c>
      <c r="AO1320" s="5" t="str">
        <f t="shared" si="44"/>
        <v>Ca sáng</v>
      </c>
    </row>
    <row r="1321" spans="2:41">
      <c r="B1321" s="57"/>
      <c r="D1321" s="11"/>
      <c r="E1321" s="56"/>
      <c r="F1321" s="11"/>
      <c r="G1321" s="11"/>
      <c r="H1321" s="11"/>
      <c r="L1321" s="55"/>
      <c r="M1321" s="42"/>
      <c r="N1321" s="55"/>
      <c r="O1321" s="42"/>
      <c r="Q1321" s="55"/>
      <c r="R1321" s="55"/>
      <c r="S1321" s="55"/>
      <c r="T1321" s="55"/>
      <c r="U1321" s="55"/>
      <c r="V1321" s="55"/>
      <c r="W1321" s="55"/>
      <c r="X1321" s="55"/>
      <c r="AA1321" s="42"/>
      <c r="AD1321" s="55"/>
      <c r="AE1321" s="56"/>
      <c r="AL1321" s="11"/>
      <c r="AM1321" t="str">
        <f t="shared" si="42"/>
        <v>NTL</v>
      </c>
      <c r="AN1321">
        <f t="shared" si="43"/>
        <v>0</v>
      </c>
      <c r="AO1321" s="5" t="str">
        <f t="shared" si="44"/>
        <v>Ca sáng</v>
      </c>
    </row>
    <row r="1322" spans="2:41">
      <c r="B1322" s="57"/>
      <c r="D1322" s="11"/>
      <c r="E1322" s="56"/>
      <c r="F1322" s="11"/>
      <c r="G1322" s="11"/>
      <c r="H1322" s="11"/>
      <c r="L1322" s="55"/>
      <c r="M1322" s="42"/>
      <c r="N1322" s="55"/>
      <c r="O1322" s="42"/>
      <c r="Q1322" s="55"/>
      <c r="R1322" s="55"/>
      <c r="S1322" s="55"/>
      <c r="T1322" s="55"/>
      <c r="U1322" s="55"/>
      <c r="V1322" s="55"/>
      <c r="W1322" s="55"/>
      <c r="X1322" s="55"/>
      <c r="Y1322" s="42"/>
      <c r="AD1322" s="55"/>
      <c r="AE1322" s="56"/>
      <c r="AL1322" s="11"/>
      <c r="AM1322" t="str">
        <f t="shared" si="42"/>
        <v>NTL</v>
      </c>
      <c r="AN1322">
        <f t="shared" si="43"/>
        <v>0</v>
      </c>
      <c r="AO1322" s="5" t="str">
        <f t="shared" si="44"/>
        <v>Ca sáng</v>
      </c>
    </row>
    <row r="1323" spans="2:41">
      <c r="B1323" s="57"/>
      <c r="D1323" s="11"/>
      <c r="E1323" s="56"/>
      <c r="F1323" s="11"/>
      <c r="G1323" s="11"/>
      <c r="H1323" s="11"/>
      <c r="L1323" s="55"/>
      <c r="M1323" s="42"/>
      <c r="N1323" s="55"/>
      <c r="O1323" s="42"/>
      <c r="Q1323" s="55"/>
      <c r="R1323" s="55"/>
      <c r="S1323" s="55"/>
      <c r="T1323" s="55"/>
      <c r="U1323" s="55"/>
      <c r="V1323" s="55"/>
      <c r="W1323" s="55"/>
      <c r="X1323" s="55"/>
      <c r="Y1323" s="42"/>
      <c r="AD1323" s="55"/>
      <c r="AE1323" s="56"/>
      <c r="AL1323" s="11"/>
      <c r="AM1323" t="str">
        <f t="shared" si="42"/>
        <v>NTL</v>
      </c>
      <c r="AN1323">
        <f t="shared" si="43"/>
        <v>0</v>
      </c>
      <c r="AO1323" s="5" t="str">
        <f t="shared" si="44"/>
        <v>Ca sáng</v>
      </c>
    </row>
    <row r="1324" spans="2:41">
      <c r="B1324" s="57"/>
      <c r="D1324" s="11"/>
      <c r="E1324" s="56"/>
      <c r="F1324" s="11"/>
      <c r="G1324" s="11"/>
      <c r="H1324" s="11"/>
      <c r="L1324" s="55"/>
      <c r="M1324" s="42"/>
      <c r="N1324" s="55"/>
      <c r="O1324" s="42"/>
      <c r="Q1324" s="55"/>
      <c r="R1324" s="55"/>
      <c r="S1324" s="55"/>
      <c r="T1324" s="55"/>
      <c r="U1324" s="55"/>
      <c r="V1324" s="55"/>
      <c r="W1324" s="55"/>
      <c r="X1324" s="55"/>
      <c r="Y1324" s="42"/>
      <c r="AD1324" s="55"/>
      <c r="AE1324" s="56"/>
      <c r="AL1324" s="11"/>
      <c r="AM1324" t="str">
        <f t="shared" si="42"/>
        <v>NTL</v>
      </c>
      <c r="AN1324">
        <f t="shared" si="43"/>
        <v>0</v>
      </c>
      <c r="AO1324" s="5" t="str">
        <f t="shared" si="44"/>
        <v>Ca sáng</v>
      </c>
    </row>
    <row r="1325" spans="2:41">
      <c r="B1325" s="57"/>
      <c r="D1325" s="11"/>
      <c r="E1325" s="56"/>
      <c r="F1325" s="11"/>
      <c r="G1325" s="11"/>
      <c r="H1325" s="11"/>
      <c r="L1325" s="55"/>
      <c r="M1325" s="42"/>
      <c r="N1325" s="55"/>
      <c r="O1325" s="42"/>
      <c r="Q1325" s="55"/>
      <c r="R1325" s="55"/>
      <c r="S1325" s="55"/>
      <c r="T1325" s="55"/>
      <c r="U1325" s="55"/>
      <c r="V1325" s="55"/>
      <c r="W1325" s="55"/>
      <c r="X1325" s="55"/>
      <c r="Y1325" s="42"/>
      <c r="AD1325" s="55"/>
      <c r="AE1325" s="56"/>
      <c r="AM1325" t="str">
        <f t="shared" si="42"/>
        <v>NTL</v>
      </c>
      <c r="AN1325">
        <f t="shared" si="43"/>
        <v>0</v>
      </c>
      <c r="AO1325" s="5" t="str">
        <f t="shared" si="44"/>
        <v>Ca sáng</v>
      </c>
    </row>
    <row r="1326" spans="2:41">
      <c r="B1326" s="57"/>
      <c r="D1326" s="11"/>
      <c r="E1326" s="56"/>
      <c r="F1326" s="11"/>
      <c r="G1326" s="11"/>
      <c r="H1326" s="11"/>
      <c r="L1326" s="55"/>
      <c r="M1326" s="42"/>
      <c r="N1326" s="55"/>
      <c r="O1326" s="42"/>
      <c r="Q1326" s="55"/>
      <c r="R1326" s="55"/>
      <c r="S1326" s="55"/>
      <c r="T1326" s="55"/>
      <c r="U1326" s="55"/>
      <c r="V1326" s="55"/>
      <c r="W1326" s="55"/>
      <c r="X1326" s="55"/>
      <c r="Y1326" s="42"/>
      <c r="AD1326" s="55"/>
      <c r="AE1326" s="56"/>
      <c r="AF1326" s="55"/>
      <c r="AG1326" s="56"/>
      <c r="AM1326" t="str">
        <f t="shared" si="42"/>
        <v>NTL</v>
      </c>
      <c r="AN1326">
        <f t="shared" si="43"/>
        <v>0</v>
      </c>
      <c r="AO1326" s="5" t="str">
        <f t="shared" si="44"/>
        <v>Ca sáng</v>
      </c>
    </row>
    <row r="1327" spans="2:41">
      <c r="B1327" s="57"/>
      <c r="D1327" s="11"/>
      <c r="E1327" s="56"/>
      <c r="F1327" s="11"/>
      <c r="G1327" s="11"/>
      <c r="H1327" s="11"/>
      <c r="L1327" s="55"/>
      <c r="M1327" s="42"/>
      <c r="N1327" s="55"/>
      <c r="O1327" s="42"/>
      <c r="Q1327" s="55"/>
      <c r="R1327" s="55"/>
      <c r="S1327" s="55"/>
      <c r="T1327" s="55"/>
      <c r="U1327" s="55"/>
      <c r="V1327" s="55"/>
      <c r="W1327" s="55"/>
      <c r="X1327" s="55"/>
      <c r="Y1327" s="42"/>
      <c r="AD1327" s="55"/>
      <c r="AE1327" s="56"/>
      <c r="AH1327" s="11"/>
      <c r="AL1327" s="11"/>
      <c r="AM1327" t="str">
        <f t="shared" si="42"/>
        <v>NTL</v>
      </c>
      <c r="AN1327">
        <f t="shared" si="43"/>
        <v>0</v>
      </c>
      <c r="AO1327" s="5" t="str">
        <f t="shared" si="44"/>
        <v>Ca sáng</v>
      </c>
    </row>
    <row r="1328" spans="2:41">
      <c r="B1328" s="57"/>
      <c r="D1328" s="11"/>
      <c r="E1328" s="56"/>
      <c r="F1328" s="11"/>
      <c r="G1328" s="11"/>
      <c r="H1328" s="11"/>
      <c r="L1328" s="55"/>
      <c r="M1328" s="42"/>
      <c r="N1328" s="55"/>
      <c r="O1328" s="42"/>
      <c r="Q1328" s="55"/>
      <c r="R1328" s="55"/>
      <c r="S1328" s="55"/>
      <c r="T1328" s="55"/>
      <c r="U1328" s="55"/>
      <c r="V1328" s="55"/>
      <c r="W1328" s="55"/>
      <c r="X1328" s="55"/>
      <c r="Y1328" s="42"/>
      <c r="AD1328" s="55"/>
      <c r="AE1328" s="56"/>
      <c r="AL1328" s="11"/>
      <c r="AM1328" t="str">
        <f t="shared" si="42"/>
        <v>NTL</v>
      </c>
      <c r="AN1328">
        <f t="shared" si="43"/>
        <v>0</v>
      </c>
      <c r="AO1328" s="5" t="str">
        <f t="shared" si="44"/>
        <v>Ca sáng</v>
      </c>
    </row>
    <row r="1329" spans="2:41">
      <c r="B1329" s="57"/>
      <c r="D1329" s="11"/>
      <c r="E1329" s="56"/>
      <c r="F1329" s="11"/>
      <c r="G1329" s="11"/>
      <c r="H1329" s="11"/>
      <c r="L1329" s="55"/>
      <c r="M1329" s="42"/>
      <c r="N1329" s="55"/>
      <c r="O1329" s="42"/>
      <c r="Q1329" s="55"/>
      <c r="R1329" s="55"/>
      <c r="S1329" s="55"/>
      <c r="T1329" s="55"/>
      <c r="U1329" s="55"/>
      <c r="V1329" s="55"/>
      <c r="W1329" s="55"/>
      <c r="X1329" s="55"/>
      <c r="Y1329" s="42"/>
      <c r="AD1329" s="55"/>
      <c r="AE1329" s="56"/>
      <c r="AM1329" t="str">
        <f t="shared" si="42"/>
        <v>NTL</v>
      </c>
      <c r="AN1329">
        <f t="shared" si="43"/>
        <v>0</v>
      </c>
      <c r="AO1329" s="5" t="str">
        <f t="shared" si="44"/>
        <v>Ca sáng</v>
      </c>
    </row>
    <row r="1330" spans="2:41">
      <c r="B1330" s="57"/>
      <c r="D1330" s="11"/>
      <c r="E1330" s="56"/>
      <c r="F1330" s="11"/>
      <c r="G1330" s="11"/>
      <c r="H1330" s="11"/>
      <c r="L1330" s="55"/>
      <c r="M1330" s="42"/>
      <c r="N1330" s="55"/>
      <c r="O1330" s="42"/>
      <c r="Q1330" s="55"/>
      <c r="R1330" s="55"/>
      <c r="S1330" s="55"/>
      <c r="T1330" s="55"/>
      <c r="U1330" s="55"/>
      <c r="V1330" s="55"/>
      <c r="W1330" s="55"/>
      <c r="X1330" s="55"/>
      <c r="Y1330" s="42"/>
      <c r="AD1330" s="55"/>
      <c r="AE1330" s="56"/>
      <c r="AL1330" s="11"/>
      <c r="AM1330" t="str">
        <f t="shared" si="42"/>
        <v>NTL</v>
      </c>
      <c r="AN1330">
        <f t="shared" si="43"/>
        <v>0</v>
      </c>
      <c r="AO1330" s="5" t="str">
        <f t="shared" si="44"/>
        <v>Ca sáng</v>
      </c>
    </row>
    <row r="1331" spans="2:41">
      <c r="B1331" s="57"/>
      <c r="D1331" s="11"/>
      <c r="E1331" s="56"/>
      <c r="F1331" s="11"/>
      <c r="G1331" s="11"/>
      <c r="H1331" s="11"/>
      <c r="L1331" s="55"/>
      <c r="M1331" s="42"/>
      <c r="N1331" s="55"/>
      <c r="O1331" s="42"/>
      <c r="Q1331" s="55"/>
      <c r="R1331" s="55"/>
      <c r="S1331" s="55"/>
      <c r="T1331" s="55"/>
      <c r="U1331" s="55"/>
      <c r="V1331" s="55"/>
      <c r="W1331" s="55"/>
      <c r="X1331" s="55"/>
      <c r="Y1331" s="42"/>
      <c r="AD1331" s="55"/>
      <c r="AE1331" s="56"/>
      <c r="AM1331" t="str">
        <f t="shared" si="42"/>
        <v>NTL</v>
      </c>
      <c r="AN1331">
        <f t="shared" si="43"/>
        <v>0</v>
      </c>
      <c r="AO1331" s="5" t="str">
        <f t="shared" si="44"/>
        <v>Ca sáng</v>
      </c>
    </row>
    <row r="1332" spans="2:41">
      <c r="B1332" s="57"/>
      <c r="D1332" s="11"/>
      <c r="E1332" s="56"/>
      <c r="F1332" s="11"/>
      <c r="G1332" s="11"/>
      <c r="H1332" s="11"/>
      <c r="L1332" s="55"/>
      <c r="M1332" s="42"/>
      <c r="N1332" s="55"/>
      <c r="O1332" s="42"/>
      <c r="Q1332" s="55"/>
      <c r="R1332" s="55"/>
      <c r="S1332" s="55"/>
      <c r="T1332" s="55"/>
      <c r="U1332" s="55"/>
      <c r="V1332" s="55"/>
      <c r="W1332" s="55"/>
      <c r="X1332" s="55"/>
      <c r="Y1332" s="42"/>
      <c r="AD1332" s="55"/>
      <c r="AE1332" s="56"/>
      <c r="AL1332" s="11"/>
      <c r="AM1332" t="str">
        <f t="shared" si="42"/>
        <v>NTL</v>
      </c>
      <c r="AN1332">
        <f t="shared" si="43"/>
        <v>0</v>
      </c>
      <c r="AO1332" s="5" t="str">
        <f t="shared" si="44"/>
        <v>Ca sáng</v>
      </c>
    </row>
    <row r="1333" spans="2:41">
      <c r="B1333" s="57"/>
      <c r="D1333" s="11"/>
      <c r="E1333" s="56"/>
      <c r="F1333" s="11"/>
      <c r="G1333" s="11"/>
      <c r="H1333" s="11"/>
      <c r="L1333" s="55"/>
      <c r="M1333" s="42"/>
      <c r="N1333" s="55"/>
      <c r="O1333" s="42"/>
      <c r="Q1333" s="55"/>
      <c r="R1333" s="55"/>
      <c r="S1333" s="55"/>
      <c r="T1333" s="55"/>
      <c r="U1333" s="55"/>
      <c r="V1333" s="55"/>
      <c r="W1333" s="55"/>
      <c r="X1333" s="55"/>
      <c r="Y1333" s="42"/>
      <c r="AA1333" s="42"/>
      <c r="AD1333" s="55"/>
      <c r="AE1333" s="56"/>
      <c r="AL1333" s="11"/>
      <c r="AM1333" t="str">
        <f t="shared" si="42"/>
        <v>NTL</v>
      </c>
      <c r="AN1333">
        <f t="shared" si="43"/>
        <v>0</v>
      </c>
      <c r="AO1333" s="5" t="str">
        <f t="shared" si="44"/>
        <v>Ca sáng</v>
      </c>
    </row>
    <row r="1334" spans="2:41">
      <c r="B1334" s="57"/>
      <c r="D1334" s="11"/>
      <c r="E1334" s="56"/>
      <c r="F1334" s="11"/>
      <c r="G1334" s="11"/>
      <c r="H1334" s="11"/>
      <c r="L1334" s="55"/>
      <c r="M1334" s="42"/>
      <c r="N1334" s="55"/>
      <c r="O1334" s="42"/>
      <c r="Q1334" s="55"/>
      <c r="R1334" s="55"/>
      <c r="S1334" s="55"/>
      <c r="T1334" s="55"/>
      <c r="U1334" s="55"/>
      <c r="V1334" s="55"/>
      <c r="W1334" s="55"/>
      <c r="X1334" s="55"/>
      <c r="Y1334" s="42"/>
      <c r="AD1334" s="55"/>
      <c r="AE1334" s="56"/>
      <c r="AL1334" s="11"/>
      <c r="AM1334" t="str">
        <f t="shared" si="42"/>
        <v>NTL</v>
      </c>
      <c r="AN1334">
        <f t="shared" si="43"/>
        <v>0</v>
      </c>
      <c r="AO1334" s="5" t="str">
        <f t="shared" si="44"/>
        <v>Ca sáng</v>
      </c>
    </row>
    <row r="1335" spans="2:41">
      <c r="B1335" s="57"/>
      <c r="D1335" s="11"/>
      <c r="E1335" s="56"/>
      <c r="F1335" s="11"/>
      <c r="G1335" s="11"/>
      <c r="H1335" s="11"/>
      <c r="L1335" s="55"/>
      <c r="M1335" s="42"/>
      <c r="N1335" s="55"/>
      <c r="O1335" s="42"/>
      <c r="Q1335" s="55"/>
      <c r="R1335" s="55"/>
      <c r="S1335" s="55"/>
      <c r="T1335" s="55"/>
      <c r="U1335" s="55"/>
      <c r="V1335" s="55"/>
      <c r="W1335" s="55"/>
      <c r="X1335" s="55"/>
      <c r="Y1335" s="42"/>
      <c r="AD1335" s="55"/>
      <c r="AE1335" s="56"/>
      <c r="AL1335" s="11"/>
      <c r="AM1335" t="str">
        <f t="shared" si="42"/>
        <v>NTL</v>
      </c>
      <c r="AN1335">
        <f t="shared" si="43"/>
        <v>0</v>
      </c>
      <c r="AO1335" s="5" t="str">
        <f t="shared" si="44"/>
        <v>Ca sáng</v>
      </c>
    </row>
    <row r="1336" spans="2:41">
      <c r="B1336" s="57"/>
      <c r="D1336" s="11"/>
      <c r="E1336" s="56"/>
      <c r="F1336" s="11"/>
      <c r="G1336" s="11"/>
      <c r="H1336" s="11"/>
      <c r="L1336" s="55"/>
      <c r="M1336" s="42"/>
      <c r="N1336" s="55"/>
      <c r="O1336" s="42"/>
      <c r="Q1336" s="55"/>
      <c r="R1336" s="55"/>
      <c r="S1336" s="55"/>
      <c r="T1336" s="55"/>
      <c r="U1336" s="55"/>
      <c r="V1336" s="55"/>
      <c r="W1336" s="55"/>
      <c r="X1336" s="55"/>
      <c r="Y1336" s="42"/>
      <c r="AD1336" s="55"/>
      <c r="AE1336" s="56"/>
      <c r="AL1336" s="11"/>
      <c r="AM1336" t="str">
        <f t="shared" si="42"/>
        <v>NTL</v>
      </c>
      <c r="AN1336">
        <f t="shared" si="43"/>
        <v>0</v>
      </c>
      <c r="AO1336" s="5" t="str">
        <f t="shared" si="44"/>
        <v>Ca sáng</v>
      </c>
    </row>
    <row r="1337" spans="2:41">
      <c r="B1337" s="57"/>
      <c r="D1337" s="11"/>
      <c r="E1337" s="56"/>
      <c r="F1337" s="11"/>
      <c r="G1337" s="11"/>
      <c r="H1337" s="11"/>
      <c r="L1337" s="55"/>
      <c r="M1337" s="42"/>
      <c r="N1337" s="55"/>
      <c r="O1337" s="42"/>
      <c r="Q1337" s="55"/>
      <c r="R1337" s="55"/>
      <c r="S1337" s="55"/>
      <c r="T1337" s="55"/>
      <c r="U1337" s="55"/>
      <c r="V1337" s="55"/>
      <c r="W1337" s="55"/>
      <c r="X1337" s="55"/>
      <c r="Y1337" s="42"/>
      <c r="AD1337" s="55"/>
      <c r="AE1337" s="56"/>
      <c r="AL1337" s="11"/>
      <c r="AM1337" t="str">
        <f t="shared" si="42"/>
        <v>NTL</v>
      </c>
      <c r="AN1337">
        <f t="shared" si="43"/>
        <v>0</v>
      </c>
      <c r="AO1337" s="5" t="str">
        <f t="shared" si="44"/>
        <v>Ca sáng</v>
      </c>
    </row>
    <row r="1338" spans="2:41">
      <c r="B1338" s="57"/>
      <c r="D1338" s="11"/>
      <c r="E1338" s="56"/>
      <c r="F1338" s="11"/>
      <c r="G1338" s="11"/>
      <c r="H1338" s="11"/>
      <c r="L1338" s="55"/>
      <c r="M1338" s="42"/>
      <c r="N1338" s="55"/>
      <c r="O1338" s="42"/>
      <c r="Q1338" s="55"/>
      <c r="R1338" s="55"/>
      <c r="S1338" s="55"/>
      <c r="T1338" s="55"/>
      <c r="U1338" s="55"/>
      <c r="V1338" s="55"/>
      <c r="W1338" s="55"/>
      <c r="X1338" s="55"/>
      <c r="Y1338" s="42"/>
      <c r="AD1338" s="55"/>
      <c r="AE1338" s="56"/>
      <c r="AL1338" s="11"/>
      <c r="AM1338" t="str">
        <f t="shared" si="42"/>
        <v>NTL</v>
      </c>
      <c r="AN1338">
        <f t="shared" si="43"/>
        <v>0</v>
      </c>
      <c r="AO1338" s="5" t="str">
        <f t="shared" si="44"/>
        <v>Ca sáng</v>
      </c>
    </row>
    <row r="1339" spans="2:41">
      <c r="B1339" s="57"/>
      <c r="D1339" s="11"/>
      <c r="E1339" s="56"/>
      <c r="F1339" s="11"/>
      <c r="G1339" s="11"/>
      <c r="H1339" s="11"/>
      <c r="L1339" s="55"/>
      <c r="M1339" s="42"/>
      <c r="N1339" s="55"/>
      <c r="O1339" s="42"/>
      <c r="Q1339" s="55"/>
      <c r="R1339" s="55"/>
      <c r="S1339" s="55"/>
      <c r="T1339" s="55"/>
      <c r="U1339" s="55"/>
      <c r="V1339" s="55"/>
      <c r="W1339" s="55"/>
      <c r="X1339" s="55"/>
      <c r="Y1339" s="42"/>
      <c r="AD1339" s="55"/>
      <c r="AE1339" s="56"/>
      <c r="AM1339" t="str">
        <f t="shared" si="42"/>
        <v>NTL</v>
      </c>
      <c r="AN1339">
        <f t="shared" si="43"/>
        <v>0</v>
      </c>
      <c r="AO1339" s="5" t="str">
        <f t="shared" si="44"/>
        <v>Ca sáng</v>
      </c>
    </row>
    <row r="1340" spans="2:41">
      <c r="B1340" s="57"/>
      <c r="D1340" s="11"/>
      <c r="E1340" s="56"/>
      <c r="F1340" s="11"/>
      <c r="G1340" s="11"/>
      <c r="H1340" s="11"/>
      <c r="L1340" s="55"/>
      <c r="M1340" s="42"/>
      <c r="N1340" s="55"/>
      <c r="O1340" s="42"/>
      <c r="Q1340" s="55"/>
      <c r="R1340" s="55"/>
      <c r="S1340" s="55"/>
      <c r="T1340" s="55"/>
      <c r="U1340" s="55"/>
      <c r="V1340" s="55"/>
      <c r="W1340" s="55"/>
      <c r="X1340" s="55"/>
      <c r="Z1340" s="42"/>
      <c r="AD1340" s="55"/>
      <c r="AE1340" s="56"/>
      <c r="AL1340" s="11"/>
      <c r="AM1340" t="str">
        <f t="shared" si="42"/>
        <v>NTL</v>
      </c>
      <c r="AN1340">
        <f t="shared" si="43"/>
        <v>0</v>
      </c>
      <c r="AO1340" s="5" t="str">
        <f t="shared" si="44"/>
        <v>Ca sáng</v>
      </c>
    </row>
    <row r="1341" spans="2:41">
      <c r="B1341" s="57"/>
      <c r="D1341" s="11"/>
      <c r="E1341" s="56"/>
      <c r="F1341" s="11"/>
      <c r="G1341" s="11"/>
      <c r="H1341" s="11"/>
      <c r="L1341" s="55"/>
      <c r="M1341" s="42"/>
      <c r="N1341" s="55"/>
      <c r="O1341" s="42"/>
      <c r="Q1341" s="55"/>
      <c r="R1341" s="55"/>
      <c r="S1341" s="55"/>
      <c r="T1341" s="55"/>
      <c r="U1341" s="55"/>
      <c r="V1341" s="55"/>
      <c r="W1341" s="55"/>
      <c r="X1341" s="55"/>
      <c r="Y1341" s="42"/>
      <c r="AD1341" s="55"/>
      <c r="AE1341" s="56"/>
      <c r="AH1341" s="11"/>
      <c r="AM1341" t="str">
        <f t="shared" si="42"/>
        <v>NTL</v>
      </c>
      <c r="AN1341">
        <f t="shared" si="43"/>
        <v>0</v>
      </c>
      <c r="AO1341" s="5" t="str">
        <f t="shared" si="44"/>
        <v>Ca sáng</v>
      </c>
    </row>
    <row r="1342" spans="2:41">
      <c r="B1342" s="57"/>
      <c r="D1342" s="11"/>
      <c r="E1342" s="56"/>
      <c r="F1342" s="11"/>
      <c r="G1342" s="11"/>
      <c r="H1342" s="11"/>
      <c r="L1342" s="55"/>
      <c r="M1342" s="42"/>
      <c r="N1342" s="55"/>
      <c r="O1342" s="42"/>
      <c r="Q1342" s="55"/>
      <c r="R1342" s="55"/>
      <c r="S1342" s="55"/>
      <c r="T1342" s="55"/>
      <c r="U1342" s="55"/>
      <c r="V1342" s="55"/>
      <c r="W1342" s="55"/>
      <c r="X1342" s="55"/>
      <c r="Y1342" s="42"/>
      <c r="AD1342" s="55"/>
      <c r="AE1342" s="56"/>
      <c r="AL1342" s="11"/>
      <c r="AM1342" t="str">
        <f t="shared" si="42"/>
        <v>NTL</v>
      </c>
      <c r="AN1342">
        <f t="shared" si="43"/>
        <v>0</v>
      </c>
      <c r="AO1342" s="5" t="str">
        <f t="shared" si="44"/>
        <v>Ca sáng</v>
      </c>
    </row>
    <row r="1343" spans="2:41">
      <c r="B1343" s="57"/>
      <c r="D1343" s="11"/>
      <c r="E1343" s="56"/>
      <c r="F1343" s="11"/>
      <c r="G1343" s="11"/>
      <c r="H1343" s="11"/>
      <c r="L1343" s="55"/>
      <c r="M1343" s="42"/>
      <c r="N1343" s="55"/>
      <c r="O1343" s="42"/>
      <c r="Q1343" s="55"/>
      <c r="R1343" s="55"/>
      <c r="S1343" s="55"/>
      <c r="T1343" s="55"/>
      <c r="U1343" s="55"/>
      <c r="V1343" s="55"/>
      <c r="W1343" s="55"/>
      <c r="X1343" s="55"/>
      <c r="Y1343" s="42"/>
      <c r="AD1343" s="55"/>
      <c r="AE1343" s="56"/>
      <c r="AL1343" s="11"/>
      <c r="AM1343" t="str">
        <f t="shared" si="42"/>
        <v>NTL</v>
      </c>
      <c r="AN1343">
        <f t="shared" si="43"/>
        <v>0</v>
      </c>
      <c r="AO1343" s="5" t="str">
        <f t="shared" si="44"/>
        <v>Ca sáng</v>
      </c>
    </row>
    <row r="1344" spans="2:41">
      <c r="B1344" s="57"/>
      <c r="D1344" s="11"/>
      <c r="E1344" s="56"/>
      <c r="F1344" s="11"/>
      <c r="G1344" s="11"/>
      <c r="H1344" s="11"/>
      <c r="L1344" s="55"/>
      <c r="M1344" s="42"/>
      <c r="N1344" s="55"/>
      <c r="O1344" s="42"/>
      <c r="Q1344" s="55"/>
      <c r="R1344" s="55"/>
      <c r="S1344" s="55"/>
      <c r="T1344" s="55"/>
      <c r="U1344" s="55"/>
      <c r="V1344" s="55"/>
      <c r="W1344" s="55"/>
      <c r="X1344" s="55"/>
      <c r="Y1344" s="42"/>
      <c r="AD1344" s="55"/>
      <c r="AE1344" s="56"/>
      <c r="AM1344" t="str">
        <f t="shared" si="42"/>
        <v>NTL</v>
      </c>
      <c r="AN1344">
        <f t="shared" si="43"/>
        <v>0</v>
      </c>
      <c r="AO1344" s="5" t="str">
        <f t="shared" si="44"/>
        <v>Ca sáng</v>
      </c>
    </row>
    <row r="1345" spans="2:41">
      <c r="B1345" s="57"/>
      <c r="D1345" s="11"/>
      <c r="E1345" s="56"/>
      <c r="F1345" s="11"/>
      <c r="G1345" s="11"/>
      <c r="H1345" s="11"/>
      <c r="L1345" s="55"/>
      <c r="M1345" s="42"/>
      <c r="N1345" s="55"/>
      <c r="O1345" s="42"/>
      <c r="Q1345" s="55"/>
      <c r="R1345" s="55"/>
      <c r="S1345" s="55"/>
      <c r="T1345" s="55"/>
      <c r="U1345" s="55"/>
      <c r="V1345" s="55"/>
      <c r="W1345" s="55"/>
      <c r="X1345" s="55"/>
      <c r="Y1345" s="42"/>
      <c r="AD1345" s="55"/>
      <c r="AE1345" s="56"/>
      <c r="AM1345" t="str">
        <f t="shared" si="42"/>
        <v>NTL</v>
      </c>
      <c r="AN1345">
        <f t="shared" si="43"/>
        <v>0</v>
      </c>
      <c r="AO1345" s="5" t="str">
        <f t="shared" si="44"/>
        <v>Ca sáng</v>
      </c>
    </row>
    <row r="1346" spans="2:41">
      <c r="B1346" s="57"/>
      <c r="D1346" s="11"/>
      <c r="E1346" s="56"/>
      <c r="F1346" s="11"/>
      <c r="G1346" s="11"/>
      <c r="H1346" s="11"/>
      <c r="L1346" s="55"/>
      <c r="M1346" s="42"/>
      <c r="N1346" s="55"/>
      <c r="O1346" s="42"/>
      <c r="Q1346" s="55"/>
      <c r="R1346" s="55"/>
      <c r="S1346" s="55"/>
      <c r="T1346" s="55"/>
      <c r="U1346" s="55"/>
      <c r="V1346" s="55"/>
      <c r="W1346" s="55"/>
      <c r="X1346" s="55"/>
      <c r="Y1346" s="42"/>
      <c r="AD1346" s="55"/>
      <c r="AE1346" s="56"/>
      <c r="AL1346" s="11"/>
      <c r="AM1346" t="str">
        <f t="shared" si="42"/>
        <v>NTL</v>
      </c>
      <c r="AN1346">
        <f t="shared" si="43"/>
        <v>0</v>
      </c>
      <c r="AO1346" s="5" t="str">
        <f t="shared" si="44"/>
        <v>Ca sáng</v>
      </c>
    </row>
    <row r="1347" spans="2:41">
      <c r="B1347" s="57"/>
      <c r="D1347" s="11"/>
      <c r="E1347" s="56"/>
      <c r="F1347" s="11"/>
      <c r="G1347" s="11"/>
      <c r="H1347" s="11"/>
      <c r="L1347" s="55"/>
      <c r="M1347" s="42"/>
      <c r="N1347" s="55"/>
      <c r="O1347" s="42"/>
      <c r="Q1347" s="55"/>
      <c r="R1347" s="55"/>
      <c r="S1347" s="55"/>
      <c r="T1347" s="55"/>
      <c r="U1347" s="55"/>
      <c r="V1347" s="55"/>
      <c r="W1347" s="55"/>
      <c r="X1347" s="55"/>
      <c r="Y1347" s="42"/>
      <c r="AD1347" s="55"/>
      <c r="AE1347" s="56"/>
      <c r="AL1347" s="11"/>
      <c r="AM1347" t="str">
        <f t="shared" ref="AM1347:AM1410" si="45">IF(LEFT(F1623,3)="XBL","XBL","NTL")</f>
        <v>NTL</v>
      </c>
      <c r="AN1347">
        <f t="shared" ref="AN1347:AN1410" si="46">IF(AM1347="NTL",O1623*-1,O1623)</f>
        <v>0</v>
      </c>
      <c r="AO1347" s="5" t="str">
        <f t="shared" ref="AO1347:AO1410" si="47">IF(TIME(HOUR(AE1626),MINUTE(AE1626),SECOND(AE1626))&gt;$T$6,"Ca chiều","Ca sáng")</f>
        <v>Ca sáng</v>
      </c>
    </row>
    <row r="1348" spans="2:41">
      <c r="B1348" s="57"/>
      <c r="D1348" s="11"/>
      <c r="E1348" s="56"/>
      <c r="F1348" s="11"/>
      <c r="G1348" s="11"/>
      <c r="H1348" s="11"/>
      <c r="L1348" s="55"/>
      <c r="M1348" s="42"/>
      <c r="N1348" s="55"/>
      <c r="O1348" s="42"/>
      <c r="Q1348" s="55"/>
      <c r="R1348" s="55"/>
      <c r="S1348" s="55"/>
      <c r="T1348" s="55"/>
      <c r="U1348" s="55"/>
      <c r="V1348" s="55"/>
      <c r="W1348" s="55"/>
      <c r="X1348" s="55"/>
      <c r="Y1348" s="42"/>
      <c r="AD1348" s="55"/>
      <c r="AE1348" s="56"/>
      <c r="AM1348" t="str">
        <f t="shared" si="45"/>
        <v>NTL</v>
      </c>
      <c r="AN1348">
        <f t="shared" si="46"/>
        <v>0</v>
      </c>
      <c r="AO1348" s="5" t="str">
        <f t="shared" si="47"/>
        <v>Ca sáng</v>
      </c>
    </row>
    <row r="1349" spans="2:41">
      <c r="B1349" s="57"/>
      <c r="D1349" s="11"/>
      <c r="E1349" s="56"/>
      <c r="F1349" s="11"/>
      <c r="G1349" s="11"/>
      <c r="H1349" s="11"/>
      <c r="L1349" s="55"/>
      <c r="M1349" s="42"/>
      <c r="N1349" s="55"/>
      <c r="O1349" s="42"/>
      <c r="Q1349" s="55"/>
      <c r="R1349" s="55"/>
      <c r="S1349" s="55"/>
      <c r="T1349" s="55"/>
      <c r="U1349" s="55"/>
      <c r="V1349" s="55"/>
      <c r="W1349" s="55"/>
      <c r="X1349" s="55"/>
      <c r="Y1349" s="42"/>
      <c r="AD1349" s="55"/>
      <c r="AE1349" s="56"/>
      <c r="AL1349" s="11"/>
      <c r="AM1349" t="str">
        <f t="shared" si="45"/>
        <v>NTL</v>
      </c>
      <c r="AN1349">
        <f t="shared" si="46"/>
        <v>0</v>
      </c>
      <c r="AO1349" s="5" t="str">
        <f t="shared" si="47"/>
        <v>Ca sáng</v>
      </c>
    </row>
    <row r="1350" spans="2:41">
      <c r="B1350" s="57"/>
      <c r="D1350" s="11"/>
      <c r="E1350" s="56"/>
      <c r="F1350" s="11"/>
      <c r="G1350" s="11"/>
      <c r="H1350" s="11"/>
      <c r="L1350" s="55"/>
      <c r="M1350" s="42"/>
      <c r="N1350" s="55"/>
      <c r="O1350" s="42"/>
      <c r="Q1350" s="55"/>
      <c r="R1350" s="55"/>
      <c r="S1350" s="55"/>
      <c r="T1350" s="55"/>
      <c r="U1350" s="55"/>
      <c r="V1350" s="55"/>
      <c r="W1350" s="55"/>
      <c r="X1350" s="55"/>
      <c r="Y1350" s="42"/>
      <c r="AD1350" s="55"/>
      <c r="AE1350" s="56"/>
      <c r="AL1350" s="11"/>
      <c r="AM1350" t="str">
        <f t="shared" si="45"/>
        <v>NTL</v>
      </c>
      <c r="AN1350">
        <f t="shared" si="46"/>
        <v>0</v>
      </c>
      <c r="AO1350" s="5" t="str">
        <f t="shared" si="47"/>
        <v>Ca sáng</v>
      </c>
    </row>
    <row r="1351" spans="2:41">
      <c r="B1351" s="57"/>
      <c r="D1351" s="11"/>
      <c r="E1351" s="56"/>
      <c r="F1351" s="11"/>
      <c r="G1351" s="11"/>
      <c r="H1351" s="11"/>
      <c r="L1351" s="55"/>
      <c r="M1351" s="42"/>
      <c r="N1351" s="55"/>
      <c r="O1351" s="42"/>
      <c r="Q1351" s="55"/>
      <c r="R1351" s="55"/>
      <c r="S1351" s="55"/>
      <c r="T1351" s="55"/>
      <c r="U1351" s="55"/>
      <c r="V1351" s="55"/>
      <c r="W1351" s="55"/>
      <c r="X1351" s="55"/>
      <c r="Y1351" s="42"/>
      <c r="AD1351" s="55"/>
      <c r="AE1351" s="56"/>
      <c r="AL1351" s="11"/>
      <c r="AM1351" t="str">
        <f t="shared" si="45"/>
        <v>NTL</v>
      </c>
      <c r="AN1351">
        <f t="shared" si="46"/>
        <v>0</v>
      </c>
      <c r="AO1351" s="5" t="str">
        <f t="shared" si="47"/>
        <v>Ca sáng</v>
      </c>
    </row>
    <row r="1352" spans="2:41">
      <c r="B1352" s="57"/>
      <c r="D1352" s="11"/>
      <c r="E1352" s="56"/>
      <c r="F1352" s="11"/>
      <c r="G1352" s="11"/>
      <c r="H1352" s="11"/>
      <c r="L1352" s="55"/>
      <c r="M1352" s="42"/>
      <c r="N1352" s="55"/>
      <c r="O1352" s="42"/>
      <c r="Q1352" s="55"/>
      <c r="R1352" s="55"/>
      <c r="S1352" s="55"/>
      <c r="T1352" s="55"/>
      <c r="U1352" s="55"/>
      <c r="V1352" s="55"/>
      <c r="W1352" s="55"/>
      <c r="X1352" s="55"/>
      <c r="AD1352" s="55"/>
      <c r="AE1352" s="56"/>
      <c r="AH1352" s="11"/>
      <c r="AL1352" s="11"/>
      <c r="AM1352" t="str">
        <f t="shared" si="45"/>
        <v>NTL</v>
      </c>
      <c r="AN1352">
        <f t="shared" si="46"/>
        <v>0</v>
      </c>
      <c r="AO1352" s="5" t="str">
        <f t="shared" si="47"/>
        <v>Ca sáng</v>
      </c>
    </row>
    <row r="1353" spans="2:41">
      <c r="B1353" s="57"/>
      <c r="D1353" s="11"/>
      <c r="E1353" s="56"/>
      <c r="F1353" s="11"/>
      <c r="G1353" s="11"/>
      <c r="H1353" s="11"/>
      <c r="L1353" s="55"/>
      <c r="M1353" s="42"/>
      <c r="N1353" s="55"/>
      <c r="O1353" s="42"/>
      <c r="Q1353" s="55"/>
      <c r="R1353" s="55"/>
      <c r="S1353" s="55"/>
      <c r="T1353" s="55"/>
      <c r="U1353" s="55"/>
      <c r="V1353" s="55"/>
      <c r="W1353" s="55"/>
      <c r="X1353" s="55"/>
      <c r="Y1353" s="42"/>
      <c r="AD1353" s="55"/>
      <c r="AE1353" s="56"/>
      <c r="AL1353" s="11"/>
      <c r="AM1353" t="str">
        <f t="shared" si="45"/>
        <v>NTL</v>
      </c>
      <c r="AN1353">
        <f t="shared" si="46"/>
        <v>0</v>
      </c>
      <c r="AO1353" s="5" t="str">
        <f t="shared" si="47"/>
        <v>Ca sáng</v>
      </c>
    </row>
    <row r="1354" spans="2:41">
      <c r="B1354" s="57"/>
      <c r="D1354" s="11"/>
      <c r="E1354" s="56"/>
      <c r="F1354" s="11"/>
      <c r="G1354" s="11"/>
      <c r="H1354" s="11"/>
      <c r="L1354" s="55"/>
      <c r="M1354" s="42"/>
      <c r="N1354" s="55"/>
      <c r="O1354" s="42"/>
      <c r="Q1354" s="55"/>
      <c r="R1354" s="55"/>
      <c r="S1354" s="55"/>
      <c r="T1354" s="55"/>
      <c r="U1354" s="55"/>
      <c r="V1354" s="55"/>
      <c r="W1354" s="55"/>
      <c r="X1354" s="55"/>
      <c r="Y1354" s="42"/>
      <c r="AD1354" s="55"/>
      <c r="AE1354" s="56"/>
      <c r="AM1354" t="str">
        <f t="shared" si="45"/>
        <v>NTL</v>
      </c>
      <c r="AN1354">
        <f t="shared" si="46"/>
        <v>0</v>
      </c>
      <c r="AO1354" s="5" t="str">
        <f t="shared" si="47"/>
        <v>Ca sáng</v>
      </c>
    </row>
    <row r="1355" spans="2:41">
      <c r="B1355" s="57"/>
      <c r="D1355" s="11"/>
      <c r="E1355" s="56"/>
      <c r="F1355" s="11"/>
      <c r="G1355" s="11"/>
      <c r="H1355" s="11"/>
      <c r="L1355" s="55"/>
      <c r="M1355" s="42"/>
      <c r="N1355" s="55"/>
      <c r="O1355" s="42"/>
      <c r="Q1355" s="55"/>
      <c r="R1355" s="55"/>
      <c r="S1355" s="55"/>
      <c r="T1355" s="55"/>
      <c r="U1355" s="55"/>
      <c r="V1355" s="55"/>
      <c r="W1355" s="55"/>
      <c r="X1355" s="55"/>
      <c r="Y1355" s="42"/>
      <c r="AD1355" s="55"/>
      <c r="AE1355" s="56"/>
      <c r="AL1355" s="11"/>
      <c r="AM1355" t="str">
        <f t="shared" si="45"/>
        <v>NTL</v>
      </c>
      <c r="AN1355">
        <f t="shared" si="46"/>
        <v>0</v>
      </c>
      <c r="AO1355" s="5" t="str">
        <f t="shared" si="47"/>
        <v>Ca sáng</v>
      </c>
    </row>
    <row r="1356" spans="2:41">
      <c r="B1356" s="57"/>
      <c r="D1356" s="11"/>
      <c r="E1356" s="56"/>
      <c r="F1356" s="11"/>
      <c r="G1356" s="11"/>
      <c r="H1356" s="11"/>
      <c r="I1356" s="11"/>
      <c r="L1356" s="55"/>
      <c r="M1356" s="42"/>
      <c r="N1356" s="55"/>
      <c r="O1356" s="42"/>
      <c r="Q1356" s="55"/>
      <c r="R1356" s="55"/>
      <c r="S1356" s="55"/>
      <c r="T1356" s="55"/>
      <c r="U1356" s="55"/>
      <c r="V1356" s="55"/>
      <c r="W1356" s="55"/>
      <c r="X1356" s="55"/>
      <c r="Y1356" s="42"/>
      <c r="AD1356" s="55"/>
      <c r="AE1356" s="56"/>
      <c r="AL1356" s="11"/>
      <c r="AM1356" t="str">
        <f t="shared" si="45"/>
        <v>NTL</v>
      </c>
      <c r="AN1356">
        <f t="shared" si="46"/>
        <v>0</v>
      </c>
      <c r="AO1356" s="5" t="str">
        <f t="shared" si="47"/>
        <v>Ca sáng</v>
      </c>
    </row>
    <row r="1357" spans="2:41">
      <c r="B1357" s="57"/>
      <c r="D1357" s="11"/>
      <c r="E1357" s="56"/>
      <c r="F1357" s="11"/>
      <c r="G1357" s="11"/>
      <c r="H1357" s="11"/>
      <c r="L1357" s="55"/>
      <c r="M1357" s="42"/>
      <c r="N1357" s="55"/>
      <c r="O1357" s="42"/>
      <c r="Q1357" s="55"/>
      <c r="R1357" s="55"/>
      <c r="S1357" s="55"/>
      <c r="T1357" s="55"/>
      <c r="U1357" s="55"/>
      <c r="V1357" s="55"/>
      <c r="W1357" s="55"/>
      <c r="X1357" s="55"/>
      <c r="AA1357" s="42"/>
      <c r="AD1357" s="55"/>
      <c r="AE1357" s="56"/>
      <c r="AL1357" s="11"/>
      <c r="AM1357" t="str">
        <f t="shared" si="45"/>
        <v>NTL</v>
      </c>
      <c r="AN1357">
        <f t="shared" si="46"/>
        <v>0</v>
      </c>
      <c r="AO1357" s="5" t="str">
        <f t="shared" si="47"/>
        <v>Ca sáng</v>
      </c>
    </row>
    <row r="1358" spans="2:41">
      <c r="B1358" s="57"/>
      <c r="D1358" s="11"/>
      <c r="E1358" s="56"/>
      <c r="F1358" s="11"/>
      <c r="G1358" s="11"/>
      <c r="H1358" s="11"/>
      <c r="L1358" s="55"/>
      <c r="M1358" s="42"/>
      <c r="N1358" s="55"/>
      <c r="O1358" s="42"/>
      <c r="Q1358" s="55"/>
      <c r="R1358" s="55"/>
      <c r="S1358" s="55"/>
      <c r="T1358" s="55"/>
      <c r="U1358" s="55"/>
      <c r="V1358" s="55"/>
      <c r="W1358" s="55"/>
      <c r="X1358" s="55"/>
      <c r="Y1358" s="42"/>
      <c r="AD1358" s="55"/>
      <c r="AE1358" s="56"/>
      <c r="AM1358" t="str">
        <f t="shared" si="45"/>
        <v>NTL</v>
      </c>
      <c r="AN1358">
        <f t="shared" si="46"/>
        <v>0</v>
      </c>
      <c r="AO1358" s="5" t="str">
        <f t="shared" si="47"/>
        <v>Ca sáng</v>
      </c>
    </row>
    <row r="1359" spans="2:41">
      <c r="B1359" s="57"/>
      <c r="D1359" s="11"/>
      <c r="E1359" s="56"/>
      <c r="F1359" s="11"/>
      <c r="G1359" s="11"/>
      <c r="H1359" s="11"/>
      <c r="L1359" s="55"/>
      <c r="M1359" s="42"/>
      <c r="N1359" s="55"/>
      <c r="O1359" s="42"/>
      <c r="Q1359" s="55"/>
      <c r="R1359" s="55"/>
      <c r="S1359" s="55"/>
      <c r="T1359" s="55"/>
      <c r="U1359" s="55"/>
      <c r="V1359" s="55"/>
      <c r="W1359" s="55"/>
      <c r="X1359" s="55"/>
      <c r="Y1359" s="42"/>
      <c r="AD1359" s="55"/>
      <c r="AE1359" s="56"/>
      <c r="AL1359" s="11"/>
      <c r="AM1359" t="str">
        <f t="shared" si="45"/>
        <v>NTL</v>
      </c>
      <c r="AN1359">
        <f t="shared" si="46"/>
        <v>0</v>
      </c>
      <c r="AO1359" s="5" t="str">
        <f t="shared" si="47"/>
        <v>Ca sáng</v>
      </c>
    </row>
    <row r="1360" spans="2:41">
      <c r="B1360" s="57"/>
      <c r="D1360" s="11"/>
      <c r="E1360" s="56"/>
      <c r="F1360" s="11"/>
      <c r="G1360" s="11"/>
      <c r="H1360" s="11"/>
      <c r="L1360" s="55"/>
      <c r="M1360" s="42"/>
      <c r="N1360" s="55"/>
      <c r="O1360" s="42"/>
      <c r="Q1360" s="55"/>
      <c r="R1360" s="55"/>
      <c r="S1360" s="55"/>
      <c r="T1360" s="55"/>
      <c r="U1360" s="55"/>
      <c r="V1360" s="55"/>
      <c r="W1360" s="55"/>
      <c r="X1360" s="55"/>
      <c r="Y1360" s="42"/>
      <c r="AD1360" s="55"/>
      <c r="AE1360" s="56"/>
      <c r="AM1360" t="str">
        <f t="shared" si="45"/>
        <v>NTL</v>
      </c>
      <c r="AN1360">
        <f t="shared" si="46"/>
        <v>0</v>
      </c>
      <c r="AO1360" s="5" t="str">
        <f t="shared" si="47"/>
        <v>Ca sáng</v>
      </c>
    </row>
    <row r="1361" spans="2:41">
      <c r="B1361" s="57"/>
      <c r="D1361" s="11"/>
      <c r="E1361" s="56"/>
      <c r="F1361" s="11"/>
      <c r="G1361" s="11"/>
      <c r="H1361" s="11"/>
      <c r="L1361" s="55"/>
      <c r="M1361" s="42"/>
      <c r="N1361" s="55"/>
      <c r="O1361" s="42"/>
      <c r="Q1361" s="55"/>
      <c r="R1361" s="55"/>
      <c r="S1361" s="55"/>
      <c r="T1361" s="55"/>
      <c r="U1361" s="55"/>
      <c r="V1361" s="55"/>
      <c r="W1361" s="55"/>
      <c r="X1361" s="55"/>
      <c r="Y1361" s="42"/>
      <c r="AD1361" s="55"/>
      <c r="AE1361" s="56"/>
      <c r="AL1361" s="11"/>
      <c r="AM1361" t="str">
        <f t="shared" si="45"/>
        <v>NTL</v>
      </c>
      <c r="AN1361">
        <f t="shared" si="46"/>
        <v>0</v>
      </c>
      <c r="AO1361" s="5" t="str">
        <f t="shared" si="47"/>
        <v>Ca sáng</v>
      </c>
    </row>
    <row r="1362" spans="2:41">
      <c r="B1362" s="57"/>
      <c r="D1362" s="11"/>
      <c r="E1362" s="56"/>
      <c r="F1362" s="11"/>
      <c r="G1362" s="11"/>
      <c r="H1362" s="11"/>
      <c r="L1362" s="55"/>
      <c r="M1362" s="42"/>
      <c r="N1362" s="55"/>
      <c r="O1362" s="42"/>
      <c r="Q1362" s="55"/>
      <c r="R1362" s="55"/>
      <c r="S1362" s="55"/>
      <c r="T1362" s="55"/>
      <c r="U1362" s="55"/>
      <c r="V1362" s="55"/>
      <c r="W1362" s="55"/>
      <c r="X1362" s="55"/>
      <c r="Y1362" s="42"/>
      <c r="AD1362" s="55"/>
      <c r="AE1362" s="56"/>
      <c r="AL1362" s="11"/>
      <c r="AM1362" t="str">
        <f t="shared" si="45"/>
        <v>NTL</v>
      </c>
      <c r="AN1362">
        <f t="shared" si="46"/>
        <v>0</v>
      </c>
      <c r="AO1362" s="5" t="str">
        <f t="shared" si="47"/>
        <v>Ca sáng</v>
      </c>
    </row>
    <row r="1363" spans="2:41">
      <c r="B1363" s="57"/>
      <c r="D1363" s="11"/>
      <c r="E1363" s="56"/>
      <c r="F1363" s="11"/>
      <c r="G1363" s="11"/>
      <c r="H1363" s="11"/>
      <c r="L1363" s="55"/>
      <c r="M1363" s="42"/>
      <c r="N1363" s="55"/>
      <c r="O1363" s="42"/>
      <c r="Q1363" s="55"/>
      <c r="R1363" s="55"/>
      <c r="S1363" s="55"/>
      <c r="T1363" s="55"/>
      <c r="U1363" s="55"/>
      <c r="V1363" s="55"/>
      <c r="W1363" s="55"/>
      <c r="X1363" s="55"/>
      <c r="Y1363" s="42"/>
      <c r="AD1363" s="55"/>
      <c r="AE1363" s="56"/>
      <c r="AM1363" t="str">
        <f t="shared" si="45"/>
        <v>NTL</v>
      </c>
      <c r="AN1363">
        <f t="shared" si="46"/>
        <v>0</v>
      </c>
      <c r="AO1363" s="5" t="str">
        <f t="shared" si="47"/>
        <v>Ca sáng</v>
      </c>
    </row>
    <row r="1364" spans="2:41">
      <c r="B1364" s="57"/>
      <c r="D1364" s="11"/>
      <c r="E1364" s="56"/>
      <c r="F1364" s="11"/>
      <c r="G1364" s="11"/>
      <c r="H1364" s="11"/>
      <c r="L1364" s="55"/>
      <c r="M1364" s="42"/>
      <c r="N1364" s="55"/>
      <c r="O1364" s="42"/>
      <c r="Q1364" s="55"/>
      <c r="R1364" s="55"/>
      <c r="S1364" s="55"/>
      <c r="T1364" s="55"/>
      <c r="U1364" s="55"/>
      <c r="V1364" s="55"/>
      <c r="W1364" s="55"/>
      <c r="X1364" s="55"/>
      <c r="Z1364" s="42"/>
      <c r="AD1364" s="55"/>
      <c r="AE1364" s="56"/>
      <c r="AL1364" s="11"/>
      <c r="AM1364" t="str">
        <f t="shared" si="45"/>
        <v>NTL</v>
      </c>
      <c r="AN1364">
        <f t="shared" si="46"/>
        <v>0</v>
      </c>
      <c r="AO1364" s="5" t="str">
        <f t="shared" si="47"/>
        <v>Ca sáng</v>
      </c>
    </row>
    <row r="1365" spans="2:41">
      <c r="B1365" s="57"/>
      <c r="D1365" s="11"/>
      <c r="E1365" s="56"/>
      <c r="F1365" s="11"/>
      <c r="G1365" s="11"/>
      <c r="H1365" s="11"/>
      <c r="L1365" s="55"/>
      <c r="M1365" s="42"/>
      <c r="N1365" s="55"/>
      <c r="O1365" s="42"/>
      <c r="Q1365" s="55"/>
      <c r="R1365" s="55"/>
      <c r="S1365" s="55"/>
      <c r="T1365" s="55"/>
      <c r="U1365" s="55"/>
      <c r="V1365" s="55"/>
      <c r="W1365" s="55"/>
      <c r="X1365" s="55"/>
      <c r="AA1365" s="42"/>
      <c r="AD1365" s="55"/>
      <c r="AE1365" s="56"/>
      <c r="AL1365" s="11"/>
      <c r="AM1365" t="str">
        <f t="shared" si="45"/>
        <v>NTL</v>
      </c>
      <c r="AN1365">
        <f t="shared" si="46"/>
        <v>0</v>
      </c>
      <c r="AO1365" s="5" t="str">
        <f t="shared" si="47"/>
        <v>Ca sáng</v>
      </c>
    </row>
    <row r="1366" spans="2:41">
      <c r="B1366" s="57"/>
      <c r="D1366" s="11"/>
      <c r="E1366" s="56"/>
      <c r="F1366" s="11"/>
      <c r="G1366" s="11"/>
      <c r="H1366" s="11"/>
      <c r="L1366" s="55"/>
      <c r="M1366" s="42"/>
      <c r="N1366" s="55"/>
      <c r="O1366" s="42"/>
      <c r="Q1366" s="55"/>
      <c r="R1366" s="55"/>
      <c r="S1366" s="55"/>
      <c r="T1366" s="55"/>
      <c r="U1366" s="55"/>
      <c r="V1366" s="55"/>
      <c r="W1366" s="55"/>
      <c r="X1366" s="55"/>
      <c r="AD1366" s="55"/>
      <c r="AE1366" s="56"/>
      <c r="AL1366" s="11"/>
      <c r="AM1366" t="str">
        <f t="shared" si="45"/>
        <v>NTL</v>
      </c>
      <c r="AN1366">
        <f t="shared" si="46"/>
        <v>0</v>
      </c>
      <c r="AO1366" s="5" t="str">
        <f t="shared" si="47"/>
        <v>Ca sáng</v>
      </c>
    </row>
    <row r="1367" spans="2:41">
      <c r="B1367" s="57"/>
      <c r="D1367" s="11"/>
      <c r="E1367" s="56"/>
      <c r="F1367" s="11"/>
      <c r="G1367" s="11"/>
      <c r="H1367" s="11"/>
      <c r="L1367" s="55"/>
      <c r="M1367" s="42"/>
      <c r="N1367" s="55"/>
      <c r="O1367" s="42"/>
      <c r="Q1367" s="55"/>
      <c r="R1367" s="55"/>
      <c r="S1367" s="55"/>
      <c r="T1367" s="55"/>
      <c r="U1367" s="55"/>
      <c r="V1367" s="55"/>
      <c r="W1367" s="55"/>
      <c r="X1367" s="55"/>
      <c r="Y1367" s="42"/>
      <c r="AD1367" s="55"/>
      <c r="AE1367" s="56"/>
      <c r="AM1367" t="str">
        <f t="shared" si="45"/>
        <v>NTL</v>
      </c>
      <c r="AN1367">
        <f t="shared" si="46"/>
        <v>0</v>
      </c>
      <c r="AO1367" s="5" t="str">
        <f t="shared" si="47"/>
        <v>Ca sáng</v>
      </c>
    </row>
    <row r="1368" spans="2:41">
      <c r="B1368" s="57"/>
      <c r="D1368" s="11"/>
      <c r="E1368" s="56"/>
      <c r="F1368" s="11"/>
      <c r="G1368" s="11"/>
      <c r="H1368" s="11"/>
      <c r="L1368" s="55"/>
      <c r="M1368" s="42"/>
      <c r="N1368" s="55"/>
      <c r="O1368" s="42"/>
      <c r="Q1368" s="55"/>
      <c r="R1368" s="55"/>
      <c r="S1368" s="55"/>
      <c r="T1368" s="55"/>
      <c r="U1368" s="55"/>
      <c r="V1368" s="55"/>
      <c r="W1368" s="55"/>
      <c r="X1368" s="55"/>
      <c r="Y1368" s="42"/>
      <c r="AD1368" s="55"/>
      <c r="AE1368" s="56"/>
      <c r="AL1368" s="11"/>
      <c r="AM1368" t="str">
        <f t="shared" si="45"/>
        <v>NTL</v>
      </c>
      <c r="AN1368">
        <f t="shared" si="46"/>
        <v>0</v>
      </c>
      <c r="AO1368" s="5" t="str">
        <f t="shared" si="47"/>
        <v>Ca sáng</v>
      </c>
    </row>
    <row r="1369" spans="2:41">
      <c r="B1369" s="57"/>
      <c r="D1369" s="11"/>
      <c r="E1369" s="56"/>
      <c r="F1369" s="11"/>
      <c r="G1369" s="11"/>
      <c r="H1369" s="11"/>
      <c r="L1369" s="55"/>
      <c r="M1369" s="42"/>
      <c r="N1369" s="55"/>
      <c r="O1369" s="42"/>
      <c r="Q1369" s="55"/>
      <c r="R1369" s="55"/>
      <c r="S1369" s="55"/>
      <c r="T1369" s="55"/>
      <c r="U1369" s="55"/>
      <c r="V1369" s="55"/>
      <c r="W1369" s="55"/>
      <c r="X1369" s="55"/>
      <c r="Y1369" s="42"/>
      <c r="AD1369" s="55"/>
      <c r="AE1369" s="56"/>
      <c r="AL1369" s="11"/>
      <c r="AM1369" t="str">
        <f t="shared" si="45"/>
        <v>NTL</v>
      </c>
      <c r="AN1369">
        <f t="shared" si="46"/>
        <v>0</v>
      </c>
      <c r="AO1369" s="5" t="str">
        <f t="shared" si="47"/>
        <v>Ca sáng</v>
      </c>
    </row>
    <row r="1370" spans="2:41">
      <c r="B1370" s="57"/>
      <c r="D1370" s="11"/>
      <c r="E1370" s="56"/>
      <c r="F1370" s="11"/>
      <c r="G1370" s="11"/>
      <c r="H1370" s="11"/>
      <c r="L1370" s="55"/>
      <c r="M1370" s="42"/>
      <c r="N1370" s="55"/>
      <c r="O1370" s="42"/>
      <c r="Q1370" s="55"/>
      <c r="R1370" s="55"/>
      <c r="S1370" s="55"/>
      <c r="T1370" s="55"/>
      <c r="U1370" s="55"/>
      <c r="V1370" s="55"/>
      <c r="W1370" s="55"/>
      <c r="X1370" s="55"/>
      <c r="Y1370" s="42"/>
      <c r="AD1370" s="55"/>
      <c r="AE1370" s="56"/>
      <c r="AM1370" t="str">
        <f t="shared" si="45"/>
        <v>NTL</v>
      </c>
      <c r="AN1370">
        <f t="shared" si="46"/>
        <v>0</v>
      </c>
      <c r="AO1370" s="5" t="str">
        <f t="shared" si="47"/>
        <v>Ca sáng</v>
      </c>
    </row>
    <row r="1371" spans="2:41">
      <c r="B1371" s="57"/>
      <c r="D1371" s="11"/>
      <c r="E1371" s="56"/>
      <c r="F1371" s="11"/>
      <c r="G1371" s="11"/>
      <c r="H1371" s="11"/>
      <c r="L1371" s="55"/>
      <c r="M1371" s="42"/>
      <c r="N1371" s="55"/>
      <c r="O1371" s="42"/>
      <c r="Q1371" s="55"/>
      <c r="R1371" s="55"/>
      <c r="S1371" s="55"/>
      <c r="T1371" s="55"/>
      <c r="U1371" s="55"/>
      <c r="V1371" s="55"/>
      <c r="W1371" s="55"/>
      <c r="X1371" s="55"/>
      <c r="AA1371" s="42"/>
      <c r="AD1371" s="55"/>
      <c r="AE1371" s="56"/>
      <c r="AL1371" s="11"/>
      <c r="AM1371" t="str">
        <f t="shared" si="45"/>
        <v>NTL</v>
      </c>
      <c r="AN1371">
        <f t="shared" si="46"/>
        <v>0</v>
      </c>
      <c r="AO1371" s="5" t="str">
        <f t="shared" si="47"/>
        <v>Ca sáng</v>
      </c>
    </row>
    <row r="1372" spans="2:41">
      <c r="B1372" s="57"/>
      <c r="D1372" s="11"/>
      <c r="E1372" s="56"/>
      <c r="F1372" s="11"/>
      <c r="G1372" s="11"/>
      <c r="H1372" s="11"/>
      <c r="L1372" s="55"/>
      <c r="M1372" s="42"/>
      <c r="N1372" s="55"/>
      <c r="O1372" s="42"/>
      <c r="Q1372" s="55"/>
      <c r="R1372" s="55"/>
      <c r="S1372" s="55"/>
      <c r="T1372" s="55"/>
      <c r="U1372" s="55"/>
      <c r="V1372" s="55"/>
      <c r="W1372" s="55"/>
      <c r="X1372" s="55"/>
      <c r="Y1372" s="42"/>
      <c r="AD1372" s="55"/>
      <c r="AE1372" s="56"/>
      <c r="AL1372" s="11"/>
      <c r="AM1372" t="str">
        <f t="shared" si="45"/>
        <v>NTL</v>
      </c>
      <c r="AN1372">
        <f t="shared" si="46"/>
        <v>0</v>
      </c>
      <c r="AO1372" s="5" t="str">
        <f t="shared" si="47"/>
        <v>Ca sáng</v>
      </c>
    </row>
    <row r="1373" spans="2:41">
      <c r="B1373" s="57"/>
      <c r="C1373" s="11"/>
      <c r="D1373" s="11"/>
      <c r="E1373" s="56"/>
      <c r="F1373" s="11"/>
      <c r="G1373" s="11"/>
      <c r="H1373" s="11"/>
      <c r="L1373" s="55"/>
      <c r="M1373" s="42"/>
      <c r="N1373" s="55"/>
      <c r="O1373" s="42"/>
      <c r="P1373" s="55"/>
      <c r="Q1373" s="55"/>
      <c r="S1373" s="55"/>
      <c r="T1373" s="55"/>
      <c r="U1373" s="55"/>
      <c r="V1373" s="55"/>
      <c r="W1373" s="55"/>
      <c r="X1373" s="55"/>
      <c r="AD1373" s="55"/>
      <c r="AE1373" s="56"/>
      <c r="AL1373" s="11"/>
      <c r="AM1373" t="str">
        <f t="shared" si="45"/>
        <v>NTL</v>
      </c>
      <c r="AN1373">
        <f t="shared" si="46"/>
        <v>0</v>
      </c>
      <c r="AO1373" s="5" t="str">
        <f t="shared" si="47"/>
        <v>Ca sáng</v>
      </c>
    </row>
    <row r="1374" spans="2:41">
      <c r="B1374" s="57"/>
      <c r="D1374" s="11"/>
      <c r="E1374" s="56"/>
      <c r="F1374" s="11"/>
      <c r="G1374" s="11"/>
      <c r="H1374" s="11"/>
      <c r="L1374" s="55"/>
      <c r="M1374" s="42"/>
      <c r="N1374" s="55"/>
      <c r="O1374" s="42"/>
      <c r="Q1374" s="55"/>
      <c r="R1374" s="55"/>
      <c r="S1374" s="55"/>
      <c r="T1374" s="55"/>
      <c r="U1374" s="55"/>
      <c r="V1374" s="55"/>
      <c r="W1374" s="55"/>
      <c r="X1374" s="55"/>
      <c r="AA1374" s="42"/>
      <c r="AD1374" s="55"/>
      <c r="AE1374" s="56"/>
      <c r="AL1374" s="11"/>
      <c r="AM1374" t="str">
        <f t="shared" si="45"/>
        <v>NTL</v>
      </c>
      <c r="AN1374">
        <f t="shared" si="46"/>
        <v>0</v>
      </c>
      <c r="AO1374" s="5" t="str">
        <f t="shared" si="47"/>
        <v>Ca sáng</v>
      </c>
    </row>
    <row r="1375" spans="2:41">
      <c r="B1375" s="57"/>
      <c r="D1375" s="11"/>
      <c r="E1375" s="56"/>
      <c r="F1375" s="11"/>
      <c r="G1375" s="11"/>
      <c r="H1375" s="11"/>
      <c r="L1375" s="55"/>
      <c r="M1375" s="42"/>
      <c r="N1375" s="55"/>
      <c r="O1375" s="42"/>
      <c r="Q1375" s="55"/>
      <c r="R1375" s="55"/>
      <c r="S1375" s="55"/>
      <c r="T1375" s="55"/>
      <c r="U1375" s="55"/>
      <c r="V1375" s="55"/>
      <c r="W1375" s="55"/>
      <c r="X1375" s="55"/>
      <c r="Y1375" s="42"/>
      <c r="AD1375" s="55"/>
      <c r="AE1375" s="56"/>
      <c r="AL1375" s="11"/>
      <c r="AM1375" t="str">
        <f t="shared" si="45"/>
        <v>NTL</v>
      </c>
      <c r="AN1375">
        <f t="shared" si="46"/>
        <v>0</v>
      </c>
      <c r="AO1375" s="5" t="str">
        <f t="shared" si="47"/>
        <v>Ca sáng</v>
      </c>
    </row>
    <row r="1376" spans="2:41">
      <c r="B1376" s="57"/>
      <c r="D1376" s="11"/>
      <c r="E1376" s="56"/>
      <c r="F1376" s="11"/>
      <c r="G1376" s="11"/>
      <c r="H1376" s="11"/>
      <c r="L1376" s="55"/>
      <c r="M1376" s="42"/>
      <c r="N1376" s="55"/>
      <c r="O1376" s="42"/>
      <c r="Q1376" s="55"/>
      <c r="R1376" s="55"/>
      <c r="T1376" s="55"/>
      <c r="U1376" s="55"/>
      <c r="V1376" s="55"/>
      <c r="W1376" s="55"/>
      <c r="X1376" s="55"/>
      <c r="Y1376" s="42"/>
      <c r="AD1376" s="55"/>
      <c r="AE1376" s="56"/>
      <c r="AH1376" s="11"/>
      <c r="AL1376" s="11"/>
      <c r="AM1376" t="str">
        <f t="shared" si="45"/>
        <v>NTL</v>
      </c>
      <c r="AN1376">
        <f t="shared" si="46"/>
        <v>0</v>
      </c>
      <c r="AO1376" s="5" t="str">
        <f t="shared" si="47"/>
        <v>Ca sáng</v>
      </c>
    </row>
    <row r="1377" spans="2:41">
      <c r="B1377" s="57"/>
      <c r="D1377" s="11"/>
      <c r="E1377" s="56"/>
      <c r="F1377" s="11"/>
      <c r="G1377" s="11"/>
      <c r="H1377" s="11"/>
      <c r="L1377" s="55"/>
      <c r="M1377" s="42"/>
      <c r="N1377" s="55"/>
      <c r="O1377" s="42"/>
      <c r="Q1377" s="55"/>
      <c r="R1377" s="55"/>
      <c r="S1377" s="55"/>
      <c r="T1377" s="55"/>
      <c r="U1377" s="55"/>
      <c r="V1377" s="55"/>
      <c r="W1377" s="55"/>
      <c r="X1377" s="55"/>
      <c r="Y1377" s="42"/>
      <c r="AD1377" s="55"/>
      <c r="AE1377" s="56"/>
      <c r="AL1377" s="11"/>
      <c r="AM1377" t="str">
        <f t="shared" si="45"/>
        <v>NTL</v>
      </c>
      <c r="AN1377">
        <f t="shared" si="46"/>
        <v>0</v>
      </c>
      <c r="AO1377" s="5" t="str">
        <f t="shared" si="47"/>
        <v>Ca sáng</v>
      </c>
    </row>
    <row r="1378" spans="2:41">
      <c r="B1378" s="57"/>
      <c r="D1378" s="11"/>
      <c r="E1378" s="56"/>
      <c r="F1378" s="11"/>
      <c r="G1378" s="11"/>
      <c r="H1378" s="11"/>
      <c r="L1378" s="55"/>
      <c r="M1378" s="42"/>
      <c r="N1378" s="55"/>
      <c r="O1378" s="42"/>
      <c r="Q1378" s="55"/>
      <c r="R1378" s="55"/>
      <c r="S1378" s="55"/>
      <c r="T1378" s="55"/>
      <c r="U1378" s="55"/>
      <c r="V1378" s="55"/>
      <c r="W1378" s="55"/>
      <c r="X1378" s="55"/>
      <c r="Y1378" s="42"/>
      <c r="AD1378" s="55"/>
      <c r="AE1378" s="56"/>
      <c r="AM1378" t="str">
        <f t="shared" si="45"/>
        <v>NTL</v>
      </c>
      <c r="AN1378">
        <f t="shared" si="46"/>
        <v>0</v>
      </c>
      <c r="AO1378" s="5" t="str">
        <f t="shared" si="47"/>
        <v>Ca sáng</v>
      </c>
    </row>
    <row r="1379" spans="2:41">
      <c r="B1379" s="57"/>
      <c r="D1379" s="11"/>
      <c r="E1379" s="56"/>
      <c r="F1379" s="11"/>
      <c r="G1379" s="11"/>
      <c r="H1379" s="11"/>
      <c r="L1379" s="55"/>
      <c r="M1379" s="42"/>
      <c r="N1379" s="55"/>
      <c r="O1379" s="42"/>
      <c r="Q1379" s="55"/>
      <c r="R1379" s="55"/>
      <c r="S1379" s="55"/>
      <c r="T1379" s="55"/>
      <c r="U1379" s="55"/>
      <c r="V1379" s="55"/>
      <c r="W1379" s="55"/>
      <c r="X1379" s="55"/>
      <c r="Y1379" s="42"/>
      <c r="AD1379" s="55"/>
      <c r="AE1379" s="56"/>
      <c r="AL1379" s="11"/>
      <c r="AM1379" t="str">
        <f t="shared" si="45"/>
        <v>NTL</v>
      </c>
      <c r="AN1379">
        <f t="shared" si="46"/>
        <v>0</v>
      </c>
      <c r="AO1379" s="5" t="str">
        <f t="shared" si="47"/>
        <v>Ca sáng</v>
      </c>
    </row>
    <row r="1380" spans="2:41">
      <c r="B1380" s="57"/>
      <c r="D1380" s="11"/>
      <c r="E1380" s="56"/>
      <c r="F1380" s="11"/>
      <c r="G1380" s="11"/>
      <c r="H1380" s="11"/>
      <c r="L1380" s="55"/>
      <c r="M1380" s="42"/>
      <c r="N1380" s="55"/>
      <c r="O1380" s="42"/>
      <c r="Q1380" s="55"/>
      <c r="R1380" s="55"/>
      <c r="S1380" s="55"/>
      <c r="T1380" s="55"/>
      <c r="U1380" s="55"/>
      <c r="V1380" s="55"/>
      <c r="W1380" s="55"/>
      <c r="X1380" s="55"/>
      <c r="AD1380" s="55"/>
      <c r="AE1380" s="56"/>
      <c r="AH1380" s="11"/>
      <c r="AL1380" s="11"/>
      <c r="AM1380" t="str">
        <f t="shared" si="45"/>
        <v>NTL</v>
      </c>
      <c r="AN1380">
        <f t="shared" si="46"/>
        <v>0</v>
      </c>
      <c r="AO1380" s="5" t="str">
        <f t="shared" si="47"/>
        <v>Ca sáng</v>
      </c>
    </row>
    <row r="1381" spans="2:41">
      <c r="B1381" s="57"/>
      <c r="D1381" s="11"/>
      <c r="E1381" s="56"/>
      <c r="F1381" s="11"/>
      <c r="G1381" s="11"/>
      <c r="H1381" s="11"/>
      <c r="L1381" s="55"/>
      <c r="M1381" s="42"/>
      <c r="N1381" s="55"/>
      <c r="O1381" s="42"/>
      <c r="Q1381" s="55"/>
      <c r="R1381" s="55"/>
      <c r="S1381" s="55"/>
      <c r="T1381" s="55"/>
      <c r="U1381" s="55"/>
      <c r="V1381" s="55"/>
      <c r="W1381" s="55"/>
      <c r="X1381" s="55"/>
      <c r="Y1381" s="42"/>
      <c r="AD1381" s="55"/>
      <c r="AE1381" s="56"/>
      <c r="AL1381" s="11"/>
      <c r="AM1381" t="str">
        <f t="shared" si="45"/>
        <v>NTL</v>
      </c>
      <c r="AN1381">
        <f t="shared" si="46"/>
        <v>0</v>
      </c>
      <c r="AO1381" s="5" t="str">
        <f t="shared" si="47"/>
        <v>Ca sáng</v>
      </c>
    </row>
    <row r="1382" spans="2:41">
      <c r="B1382" s="57"/>
      <c r="D1382" s="11"/>
      <c r="E1382" s="56"/>
      <c r="F1382" s="11"/>
      <c r="G1382" s="11"/>
      <c r="H1382" s="11"/>
      <c r="L1382" s="55"/>
      <c r="M1382" s="42"/>
      <c r="N1382" s="55"/>
      <c r="O1382" s="42"/>
      <c r="Q1382" s="55"/>
      <c r="R1382" s="55"/>
      <c r="S1382" s="55"/>
      <c r="T1382" s="55"/>
      <c r="U1382" s="55"/>
      <c r="V1382" s="55"/>
      <c r="W1382" s="55"/>
      <c r="X1382" s="55"/>
      <c r="Y1382" s="42"/>
      <c r="AD1382" s="55"/>
      <c r="AE1382" s="56"/>
      <c r="AL1382" s="11"/>
      <c r="AM1382" t="str">
        <f t="shared" si="45"/>
        <v>NTL</v>
      </c>
      <c r="AN1382">
        <f t="shared" si="46"/>
        <v>0</v>
      </c>
      <c r="AO1382" s="5" t="str">
        <f t="shared" si="47"/>
        <v>Ca sáng</v>
      </c>
    </row>
    <row r="1383" spans="2:41">
      <c r="B1383" s="57"/>
      <c r="D1383" s="11"/>
      <c r="E1383" s="56"/>
      <c r="F1383" s="11"/>
      <c r="G1383" s="11"/>
      <c r="H1383" s="11"/>
      <c r="L1383" s="55"/>
      <c r="M1383" s="42"/>
      <c r="N1383" s="55"/>
      <c r="O1383" s="42"/>
      <c r="Q1383" s="55"/>
      <c r="R1383" s="55"/>
      <c r="S1383" s="55"/>
      <c r="T1383" s="55"/>
      <c r="U1383" s="55"/>
      <c r="V1383" s="55"/>
      <c r="W1383" s="55"/>
      <c r="X1383" s="55"/>
      <c r="Y1383" s="42"/>
      <c r="AD1383" s="55"/>
      <c r="AE1383" s="56"/>
      <c r="AL1383" s="11"/>
      <c r="AM1383" t="str">
        <f t="shared" si="45"/>
        <v>NTL</v>
      </c>
      <c r="AN1383">
        <f t="shared" si="46"/>
        <v>0</v>
      </c>
      <c r="AO1383" s="5" t="str">
        <f t="shared" si="47"/>
        <v>Ca sáng</v>
      </c>
    </row>
    <row r="1384" spans="2:41">
      <c r="B1384" s="57"/>
      <c r="D1384" s="11"/>
      <c r="E1384" s="56"/>
      <c r="F1384" s="11"/>
      <c r="G1384" s="11"/>
      <c r="H1384" s="11"/>
      <c r="L1384" s="55"/>
      <c r="M1384" s="42"/>
      <c r="N1384" s="55"/>
      <c r="O1384" s="42"/>
      <c r="Q1384" s="55"/>
      <c r="R1384" s="55"/>
      <c r="S1384" s="55"/>
      <c r="T1384" s="55"/>
      <c r="U1384" s="55"/>
      <c r="V1384" s="55"/>
      <c r="W1384" s="55"/>
      <c r="X1384" s="55"/>
      <c r="Y1384" s="42"/>
      <c r="AD1384" s="55"/>
      <c r="AE1384" s="56"/>
      <c r="AM1384" t="str">
        <f t="shared" si="45"/>
        <v>NTL</v>
      </c>
      <c r="AN1384">
        <f t="shared" si="46"/>
        <v>0</v>
      </c>
      <c r="AO1384" s="5" t="str">
        <f t="shared" si="47"/>
        <v>Ca sáng</v>
      </c>
    </row>
    <row r="1385" spans="2:41">
      <c r="B1385" s="57"/>
      <c r="D1385" s="11"/>
      <c r="E1385" s="56"/>
      <c r="F1385" s="11"/>
      <c r="G1385" s="11"/>
      <c r="H1385" s="11"/>
      <c r="L1385" s="55"/>
      <c r="M1385" s="42"/>
      <c r="N1385" s="55"/>
      <c r="O1385" s="42"/>
      <c r="Q1385" s="55"/>
      <c r="R1385" s="55"/>
      <c r="S1385" s="55"/>
      <c r="T1385" s="55"/>
      <c r="U1385" s="55"/>
      <c r="V1385" s="55"/>
      <c r="W1385" s="55"/>
      <c r="X1385" s="55"/>
      <c r="Y1385" s="42"/>
      <c r="AD1385" s="55"/>
      <c r="AE1385" s="56"/>
      <c r="AL1385" s="11"/>
      <c r="AM1385" t="str">
        <f t="shared" si="45"/>
        <v>NTL</v>
      </c>
      <c r="AN1385">
        <f t="shared" si="46"/>
        <v>0</v>
      </c>
      <c r="AO1385" s="5" t="str">
        <f t="shared" si="47"/>
        <v>Ca sáng</v>
      </c>
    </row>
    <row r="1386" spans="2:41">
      <c r="B1386" s="57"/>
      <c r="D1386" s="11"/>
      <c r="E1386" s="56"/>
      <c r="F1386" s="11"/>
      <c r="G1386" s="11"/>
      <c r="H1386" s="11"/>
      <c r="L1386" s="55"/>
      <c r="M1386" s="42"/>
      <c r="N1386" s="55"/>
      <c r="O1386" s="42"/>
      <c r="Q1386" s="55"/>
      <c r="R1386" s="55"/>
      <c r="S1386" s="55"/>
      <c r="T1386" s="55"/>
      <c r="U1386" s="55"/>
      <c r="V1386" s="55"/>
      <c r="W1386" s="55"/>
      <c r="X1386" s="55"/>
      <c r="Y1386" s="42"/>
      <c r="AD1386" s="55"/>
      <c r="AE1386" s="56"/>
      <c r="AM1386" t="str">
        <f t="shared" si="45"/>
        <v>NTL</v>
      </c>
      <c r="AN1386">
        <f t="shared" si="46"/>
        <v>0</v>
      </c>
      <c r="AO1386" s="5" t="str">
        <f t="shared" si="47"/>
        <v>Ca sáng</v>
      </c>
    </row>
    <row r="1387" spans="2:41">
      <c r="B1387" s="57"/>
      <c r="D1387" s="11"/>
      <c r="E1387" s="56"/>
      <c r="F1387" s="11"/>
      <c r="G1387" s="11"/>
      <c r="H1387" s="11"/>
      <c r="L1387" s="55"/>
      <c r="M1387" s="42"/>
      <c r="N1387" s="55"/>
      <c r="O1387" s="42"/>
      <c r="Q1387" s="55"/>
      <c r="R1387" s="55"/>
      <c r="S1387" s="55"/>
      <c r="T1387" s="55"/>
      <c r="U1387" s="55"/>
      <c r="V1387" s="55"/>
      <c r="W1387" s="55"/>
      <c r="X1387" s="55"/>
      <c r="Y1387" s="42"/>
      <c r="AD1387" s="55"/>
      <c r="AE1387" s="56"/>
      <c r="AL1387" s="11"/>
      <c r="AM1387" t="str">
        <f t="shared" si="45"/>
        <v>NTL</v>
      </c>
      <c r="AN1387">
        <f t="shared" si="46"/>
        <v>0</v>
      </c>
      <c r="AO1387" s="5" t="str">
        <f t="shared" si="47"/>
        <v>Ca sáng</v>
      </c>
    </row>
    <row r="1388" spans="2:41">
      <c r="B1388" s="57"/>
      <c r="D1388" s="11"/>
      <c r="E1388" s="56"/>
      <c r="F1388" s="11"/>
      <c r="G1388" s="11"/>
      <c r="H1388" s="11"/>
      <c r="L1388" s="55"/>
      <c r="M1388" s="42"/>
      <c r="N1388" s="55"/>
      <c r="O1388" s="42"/>
      <c r="Q1388" s="55"/>
      <c r="R1388" s="55"/>
      <c r="S1388" s="55"/>
      <c r="T1388" s="55"/>
      <c r="U1388" s="55"/>
      <c r="V1388" s="55"/>
      <c r="W1388" s="55"/>
      <c r="X1388" s="55"/>
      <c r="Y1388" s="42"/>
      <c r="AD1388" s="55"/>
      <c r="AE1388" s="56"/>
      <c r="AL1388" s="11"/>
      <c r="AM1388" t="str">
        <f t="shared" si="45"/>
        <v>NTL</v>
      </c>
      <c r="AN1388">
        <f t="shared" si="46"/>
        <v>0</v>
      </c>
      <c r="AO1388" s="5" t="str">
        <f t="shared" si="47"/>
        <v>Ca sáng</v>
      </c>
    </row>
    <row r="1389" spans="2:41">
      <c r="B1389" s="57"/>
      <c r="D1389" s="11"/>
      <c r="E1389" s="56"/>
      <c r="F1389" s="11"/>
      <c r="G1389" s="11"/>
      <c r="H1389" s="11"/>
      <c r="L1389" s="55"/>
      <c r="M1389" s="42"/>
      <c r="N1389" s="55"/>
      <c r="O1389" s="42"/>
      <c r="Q1389" s="55"/>
      <c r="R1389" s="55"/>
      <c r="S1389" s="55"/>
      <c r="T1389" s="55"/>
      <c r="U1389" s="55"/>
      <c r="V1389" s="55"/>
      <c r="W1389" s="55"/>
      <c r="X1389" s="55"/>
      <c r="Y1389" s="42"/>
      <c r="AD1389" s="55"/>
      <c r="AE1389" s="56"/>
      <c r="AL1389" s="11"/>
      <c r="AM1389" t="str">
        <f t="shared" si="45"/>
        <v>NTL</v>
      </c>
      <c r="AN1389">
        <f t="shared" si="46"/>
        <v>0</v>
      </c>
      <c r="AO1389" s="5" t="str">
        <f t="shared" si="47"/>
        <v>Ca sáng</v>
      </c>
    </row>
    <row r="1390" spans="2:41">
      <c r="B1390" s="57"/>
      <c r="D1390" s="11"/>
      <c r="E1390" s="56"/>
      <c r="F1390" s="11"/>
      <c r="G1390" s="11"/>
      <c r="H1390" s="11"/>
      <c r="L1390" s="55"/>
      <c r="M1390" s="42"/>
      <c r="N1390" s="55"/>
      <c r="O1390" s="42"/>
      <c r="Q1390" s="55"/>
      <c r="R1390" s="55"/>
      <c r="S1390" s="55"/>
      <c r="T1390" s="55"/>
      <c r="U1390" s="55"/>
      <c r="V1390" s="55"/>
      <c r="W1390" s="55"/>
      <c r="X1390" s="55"/>
      <c r="Y1390" s="42"/>
      <c r="AD1390" s="55"/>
      <c r="AE1390" s="56"/>
      <c r="AM1390" t="str">
        <f t="shared" si="45"/>
        <v>NTL</v>
      </c>
      <c r="AN1390">
        <f t="shared" si="46"/>
        <v>0</v>
      </c>
      <c r="AO1390" s="5" t="str">
        <f t="shared" si="47"/>
        <v>Ca sáng</v>
      </c>
    </row>
    <row r="1391" spans="2:41">
      <c r="B1391" s="57"/>
      <c r="D1391" s="11"/>
      <c r="E1391" s="56"/>
      <c r="F1391" s="11"/>
      <c r="G1391" s="11"/>
      <c r="H1391" s="11"/>
      <c r="L1391" s="55"/>
      <c r="M1391" s="42"/>
      <c r="N1391" s="55"/>
      <c r="O1391" s="42"/>
      <c r="Q1391" s="55"/>
      <c r="R1391" s="55"/>
      <c r="S1391" s="55"/>
      <c r="T1391" s="55"/>
      <c r="U1391" s="55"/>
      <c r="V1391" s="55"/>
      <c r="W1391" s="55"/>
      <c r="X1391" s="55"/>
      <c r="Y1391" s="42"/>
      <c r="AD1391" s="55"/>
      <c r="AE1391" s="56"/>
      <c r="AL1391" s="11"/>
      <c r="AM1391" t="str">
        <f t="shared" si="45"/>
        <v>NTL</v>
      </c>
      <c r="AN1391">
        <f t="shared" si="46"/>
        <v>0</v>
      </c>
      <c r="AO1391" s="5" t="str">
        <f t="shared" si="47"/>
        <v>Ca sáng</v>
      </c>
    </row>
    <row r="1392" spans="2:41">
      <c r="B1392" s="57"/>
      <c r="D1392" s="11"/>
      <c r="E1392" s="56"/>
      <c r="F1392" s="11"/>
      <c r="G1392" s="11"/>
      <c r="H1392" s="11"/>
      <c r="L1392" s="55"/>
      <c r="M1392" s="42"/>
      <c r="N1392" s="55"/>
      <c r="O1392" s="42"/>
      <c r="Q1392" s="55"/>
      <c r="R1392" s="55"/>
      <c r="S1392" s="55"/>
      <c r="T1392" s="55"/>
      <c r="U1392" s="55"/>
      <c r="V1392" s="55"/>
      <c r="W1392" s="55"/>
      <c r="X1392" s="55"/>
      <c r="Y1392" s="42"/>
      <c r="AD1392" s="55"/>
      <c r="AE1392" s="56"/>
      <c r="AL1392" s="11"/>
      <c r="AM1392" t="str">
        <f t="shared" si="45"/>
        <v>NTL</v>
      </c>
      <c r="AN1392">
        <f t="shared" si="46"/>
        <v>0</v>
      </c>
      <c r="AO1392" s="5" t="str">
        <f t="shared" si="47"/>
        <v>Ca sáng</v>
      </c>
    </row>
    <row r="1393" spans="2:41">
      <c r="B1393" s="57"/>
      <c r="D1393" s="11"/>
      <c r="E1393" s="56"/>
      <c r="F1393" s="11"/>
      <c r="G1393" s="11"/>
      <c r="H1393" s="11"/>
      <c r="I1393" s="11"/>
      <c r="L1393" s="55"/>
      <c r="M1393" s="42"/>
      <c r="N1393" s="55"/>
      <c r="O1393" s="42"/>
      <c r="Q1393" s="55"/>
      <c r="R1393" s="55"/>
      <c r="S1393" s="55"/>
      <c r="T1393" s="55"/>
      <c r="U1393" s="55"/>
      <c r="V1393" s="55"/>
      <c r="W1393" s="55"/>
      <c r="X1393" s="55"/>
      <c r="Y1393" s="42"/>
      <c r="AD1393" s="55"/>
      <c r="AE1393" s="56"/>
      <c r="AM1393" t="str">
        <f t="shared" si="45"/>
        <v>NTL</v>
      </c>
      <c r="AN1393">
        <f t="shared" si="46"/>
        <v>0</v>
      </c>
      <c r="AO1393" s="5" t="str">
        <f t="shared" si="47"/>
        <v>Ca sáng</v>
      </c>
    </row>
    <row r="1394" spans="2:41">
      <c r="B1394" s="57"/>
      <c r="D1394" s="11"/>
      <c r="E1394" s="56"/>
      <c r="F1394" s="11"/>
      <c r="G1394" s="11"/>
      <c r="H1394" s="11"/>
      <c r="L1394" s="55"/>
      <c r="M1394" s="42"/>
      <c r="N1394" s="55"/>
      <c r="O1394" s="42"/>
      <c r="Q1394" s="55"/>
      <c r="R1394" s="55"/>
      <c r="S1394" s="55"/>
      <c r="T1394" s="55"/>
      <c r="U1394" s="55"/>
      <c r="V1394" s="55"/>
      <c r="W1394" s="55"/>
      <c r="X1394" s="55"/>
      <c r="Y1394" s="42"/>
      <c r="AD1394" s="55"/>
      <c r="AE1394" s="56"/>
      <c r="AM1394" t="str">
        <f t="shared" si="45"/>
        <v>NTL</v>
      </c>
      <c r="AN1394">
        <f t="shared" si="46"/>
        <v>0</v>
      </c>
      <c r="AO1394" s="5" t="str">
        <f t="shared" si="47"/>
        <v>Ca sáng</v>
      </c>
    </row>
    <row r="1395" spans="2:41">
      <c r="B1395" s="57"/>
      <c r="D1395" s="11"/>
      <c r="E1395" s="56"/>
      <c r="F1395" s="11"/>
      <c r="G1395" s="11"/>
      <c r="H1395" s="11"/>
      <c r="L1395" s="55"/>
      <c r="M1395" s="42"/>
      <c r="N1395" s="55"/>
      <c r="O1395" s="42"/>
      <c r="Q1395" s="55"/>
      <c r="R1395" s="55"/>
      <c r="S1395" s="55"/>
      <c r="T1395" s="55"/>
      <c r="U1395" s="55"/>
      <c r="V1395" s="55"/>
      <c r="W1395" s="55"/>
      <c r="X1395" s="55"/>
      <c r="Y1395" s="42"/>
      <c r="AD1395" s="55"/>
      <c r="AE1395" s="56"/>
      <c r="AM1395" t="str">
        <f t="shared" si="45"/>
        <v>NTL</v>
      </c>
      <c r="AN1395">
        <f t="shared" si="46"/>
        <v>0</v>
      </c>
      <c r="AO1395" s="5" t="str">
        <f t="shared" si="47"/>
        <v>Ca sáng</v>
      </c>
    </row>
    <row r="1396" spans="2:41">
      <c r="B1396" s="57"/>
      <c r="D1396" s="11"/>
      <c r="E1396" s="56"/>
      <c r="F1396" s="11"/>
      <c r="G1396" s="11"/>
      <c r="H1396" s="11"/>
      <c r="L1396" s="55"/>
      <c r="M1396" s="42"/>
      <c r="N1396" s="55"/>
      <c r="O1396" s="42"/>
      <c r="Q1396" s="55"/>
      <c r="R1396" s="55"/>
      <c r="S1396" s="55"/>
      <c r="T1396" s="55"/>
      <c r="U1396" s="55"/>
      <c r="V1396" s="55"/>
      <c r="W1396" s="55"/>
      <c r="X1396" s="55"/>
      <c r="Y1396" s="42"/>
      <c r="AD1396" s="55"/>
      <c r="AE1396" s="56"/>
      <c r="AM1396" t="str">
        <f t="shared" si="45"/>
        <v>NTL</v>
      </c>
      <c r="AN1396">
        <f t="shared" si="46"/>
        <v>0</v>
      </c>
      <c r="AO1396" s="5" t="str">
        <f t="shared" si="47"/>
        <v>Ca sáng</v>
      </c>
    </row>
    <row r="1397" spans="2:41">
      <c r="B1397" s="57"/>
      <c r="D1397" s="11"/>
      <c r="E1397" s="56"/>
      <c r="F1397" s="11"/>
      <c r="G1397" s="11"/>
      <c r="H1397" s="11"/>
      <c r="L1397" s="55"/>
      <c r="M1397" s="42"/>
      <c r="N1397" s="55"/>
      <c r="O1397" s="42"/>
      <c r="Q1397" s="55"/>
      <c r="R1397" s="55"/>
      <c r="S1397" s="55"/>
      <c r="T1397" s="55"/>
      <c r="U1397" s="55"/>
      <c r="V1397" s="55"/>
      <c r="W1397" s="55"/>
      <c r="X1397" s="55"/>
      <c r="Y1397" s="42"/>
      <c r="AD1397" s="55"/>
      <c r="AE1397" s="56"/>
      <c r="AL1397" s="11"/>
      <c r="AM1397" t="str">
        <f t="shared" si="45"/>
        <v>NTL</v>
      </c>
      <c r="AN1397">
        <f t="shared" si="46"/>
        <v>0</v>
      </c>
      <c r="AO1397" s="5" t="str">
        <f t="shared" si="47"/>
        <v>Ca sáng</v>
      </c>
    </row>
    <row r="1398" spans="2:41">
      <c r="B1398" s="57"/>
      <c r="D1398" s="11"/>
      <c r="E1398" s="56"/>
      <c r="F1398" s="11"/>
      <c r="G1398" s="11"/>
      <c r="H1398" s="11"/>
      <c r="L1398" s="55"/>
      <c r="M1398" s="42"/>
      <c r="N1398" s="55"/>
      <c r="O1398" s="42"/>
      <c r="Q1398" s="55"/>
      <c r="R1398" s="55"/>
      <c r="S1398" s="55"/>
      <c r="T1398" s="55"/>
      <c r="U1398" s="55"/>
      <c r="V1398" s="55"/>
      <c r="W1398" s="55"/>
      <c r="X1398" s="55"/>
      <c r="AA1398" s="42"/>
      <c r="AD1398" s="55"/>
      <c r="AE1398" s="56"/>
      <c r="AL1398" s="11"/>
      <c r="AM1398" t="str">
        <f t="shared" si="45"/>
        <v>NTL</v>
      </c>
      <c r="AN1398">
        <f t="shared" si="46"/>
        <v>0</v>
      </c>
      <c r="AO1398" s="5" t="str">
        <f t="shared" si="47"/>
        <v>Ca sáng</v>
      </c>
    </row>
    <row r="1399" spans="2:41">
      <c r="B1399" s="57"/>
      <c r="D1399" s="11"/>
      <c r="E1399" s="56"/>
      <c r="F1399" s="11"/>
      <c r="G1399" s="11"/>
      <c r="H1399" s="11"/>
      <c r="L1399" s="55"/>
      <c r="M1399" s="42"/>
      <c r="N1399" s="55"/>
      <c r="O1399" s="42"/>
      <c r="Q1399" s="55"/>
      <c r="R1399" s="55"/>
      <c r="S1399" s="55"/>
      <c r="T1399" s="55"/>
      <c r="U1399" s="55"/>
      <c r="V1399" s="55"/>
      <c r="W1399" s="55"/>
      <c r="X1399" s="55"/>
      <c r="AA1399" s="42"/>
      <c r="AD1399" s="55"/>
      <c r="AE1399" s="56"/>
      <c r="AL1399" s="11"/>
      <c r="AM1399" t="str">
        <f t="shared" si="45"/>
        <v>NTL</v>
      </c>
      <c r="AN1399">
        <f t="shared" si="46"/>
        <v>0</v>
      </c>
      <c r="AO1399" s="5" t="str">
        <f t="shared" si="47"/>
        <v>Ca sáng</v>
      </c>
    </row>
    <row r="1400" spans="2:41">
      <c r="B1400" s="57"/>
      <c r="D1400" s="11"/>
      <c r="E1400" s="56"/>
      <c r="F1400" s="11"/>
      <c r="G1400" s="11"/>
      <c r="H1400" s="11"/>
      <c r="L1400" s="55"/>
      <c r="M1400" s="42"/>
      <c r="N1400" s="55"/>
      <c r="O1400" s="42"/>
      <c r="Q1400" s="55"/>
      <c r="R1400" s="55"/>
      <c r="S1400" s="55"/>
      <c r="T1400" s="55"/>
      <c r="U1400" s="55"/>
      <c r="V1400" s="55"/>
      <c r="W1400" s="55"/>
      <c r="X1400" s="55"/>
      <c r="Y1400" s="42"/>
      <c r="AD1400" s="55"/>
      <c r="AE1400" s="56"/>
      <c r="AM1400" t="str">
        <f t="shared" si="45"/>
        <v>NTL</v>
      </c>
      <c r="AN1400">
        <f t="shared" si="46"/>
        <v>0</v>
      </c>
      <c r="AO1400" s="5" t="str">
        <f t="shared" si="47"/>
        <v>Ca sáng</v>
      </c>
    </row>
    <row r="1401" spans="2:41">
      <c r="B1401" s="57"/>
      <c r="D1401" s="11"/>
      <c r="E1401" s="56"/>
      <c r="F1401" s="11"/>
      <c r="G1401" s="11"/>
      <c r="H1401" s="11"/>
      <c r="I1401" s="11"/>
      <c r="L1401" s="55"/>
      <c r="M1401" s="42"/>
      <c r="N1401" s="55"/>
      <c r="O1401" s="42"/>
      <c r="Q1401" s="55"/>
      <c r="R1401" s="55"/>
      <c r="S1401" s="55"/>
      <c r="T1401" s="55"/>
      <c r="U1401" s="55"/>
      <c r="V1401" s="55"/>
      <c r="W1401" s="55"/>
      <c r="X1401" s="55"/>
      <c r="Y1401" s="42"/>
      <c r="AD1401" s="55"/>
      <c r="AE1401" s="56"/>
      <c r="AL1401" s="11"/>
      <c r="AM1401" t="str">
        <f t="shared" si="45"/>
        <v>NTL</v>
      </c>
      <c r="AN1401">
        <f t="shared" si="46"/>
        <v>0</v>
      </c>
      <c r="AO1401" s="5" t="str">
        <f t="shared" si="47"/>
        <v>Ca sáng</v>
      </c>
    </row>
    <row r="1402" spans="2:41">
      <c r="B1402" s="57"/>
      <c r="D1402" s="11"/>
      <c r="E1402" s="56"/>
      <c r="F1402" s="11"/>
      <c r="G1402" s="11"/>
      <c r="H1402" s="11"/>
      <c r="L1402" s="55"/>
      <c r="M1402" s="42"/>
      <c r="N1402" s="55"/>
      <c r="O1402" s="42"/>
      <c r="Q1402" s="55"/>
      <c r="R1402" s="55"/>
      <c r="S1402" s="55"/>
      <c r="T1402" s="55"/>
      <c r="U1402" s="55"/>
      <c r="V1402" s="55"/>
      <c r="W1402" s="55"/>
      <c r="X1402" s="55"/>
      <c r="Y1402" s="42"/>
      <c r="AD1402" s="55"/>
      <c r="AE1402" s="56"/>
      <c r="AL1402" s="11"/>
      <c r="AM1402" t="str">
        <f t="shared" si="45"/>
        <v>NTL</v>
      </c>
      <c r="AN1402">
        <f t="shared" si="46"/>
        <v>0</v>
      </c>
      <c r="AO1402" s="5" t="str">
        <f t="shared" si="47"/>
        <v>Ca sáng</v>
      </c>
    </row>
    <row r="1403" spans="2:41">
      <c r="B1403" s="57"/>
      <c r="D1403" s="11"/>
      <c r="E1403" s="56"/>
      <c r="F1403" s="11"/>
      <c r="G1403" s="11"/>
      <c r="H1403" s="11"/>
      <c r="L1403" s="55"/>
      <c r="M1403" s="42"/>
      <c r="N1403" s="55"/>
      <c r="O1403" s="42"/>
      <c r="Q1403" s="55"/>
      <c r="R1403" s="55"/>
      <c r="S1403" s="55"/>
      <c r="T1403" s="55"/>
      <c r="U1403" s="55"/>
      <c r="V1403" s="55"/>
      <c r="W1403" s="55"/>
      <c r="X1403" s="55"/>
      <c r="Y1403" s="42"/>
      <c r="AD1403" s="55"/>
      <c r="AE1403" s="56"/>
      <c r="AM1403" t="str">
        <f t="shared" si="45"/>
        <v>NTL</v>
      </c>
      <c r="AN1403">
        <f t="shared" si="46"/>
        <v>0</v>
      </c>
      <c r="AO1403" s="5" t="str">
        <f t="shared" si="47"/>
        <v>Ca sáng</v>
      </c>
    </row>
    <row r="1404" spans="2:41">
      <c r="B1404" s="57"/>
      <c r="D1404" s="11"/>
      <c r="E1404" s="56"/>
      <c r="F1404" s="11"/>
      <c r="G1404" s="11"/>
      <c r="H1404" s="11"/>
      <c r="L1404" s="55"/>
      <c r="M1404" s="42"/>
      <c r="N1404" s="55"/>
      <c r="O1404" s="42"/>
      <c r="Q1404" s="55"/>
      <c r="R1404" s="55"/>
      <c r="S1404" s="55"/>
      <c r="T1404" s="55"/>
      <c r="U1404" s="55"/>
      <c r="V1404" s="55"/>
      <c r="W1404" s="55"/>
      <c r="X1404" s="55"/>
      <c r="Y1404" s="42"/>
      <c r="AD1404" s="55"/>
      <c r="AE1404" s="56"/>
      <c r="AM1404" t="str">
        <f t="shared" si="45"/>
        <v>NTL</v>
      </c>
      <c r="AN1404">
        <f t="shared" si="46"/>
        <v>0</v>
      </c>
      <c r="AO1404" s="5" t="str">
        <f t="shared" si="47"/>
        <v>Ca sáng</v>
      </c>
    </row>
    <row r="1405" spans="2:41">
      <c r="B1405" s="57"/>
      <c r="D1405" s="11"/>
      <c r="E1405" s="56"/>
      <c r="F1405" s="11"/>
      <c r="G1405" s="11"/>
      <c r="H1405" s="11"/>
      <c r="L1405" s="55"/>
      <c r="M1405" s="42"/>
      <c r="N1405" s="55"/>
      <c r="O1405" s="42"/>
      <c r="Q1405" s="55"/>
      <c r="R1405" s="55"/>
      <c r="S1405" s="55"/>
      <c r="T1405" s="55"/>
      <c r="U1405" s="55"/>
      <c r="V1405" s="55"/>
      <c r="W1405" s="55"/>
      <c r="X1405" s="55"/>
      <c r="Y1405" s="42"/>
      <c r="AD1405" s="55"/>
      <c r="AE1405" s="56"/>
      <c r="AM1405" t="str">
        <f t="shared" si="45"/>
        <v>NTL</v>
      </c>
      <c r="AN1405">
        <f t="shared" si="46"/>
        <v>0</v>
      </c>
      <c r="AO1405" s="5" t="str">
        <f t="shared" si="47"/>
        <v>Ca sáng</v>
      </c>
    </row>
    <row r="1406" spans="2:41">
      <c r="B1406" s="57"/>
      <c r="D1406" s="11"/>
      <c r="E1406" s="56"/>
      <c r="F1406" s="11"/>
      <c r="G1406" s="11"/>
      <c r="H1406" s="11"/>
      <c r="L1406" s="55"/>
      <c r="M1406" s="42"/>
      <c r="N1406" s="55"/>
      <c r="O1406" s="42"/>
      <c r="Q1406" s="55"/>
      <c r="R1406" s="55"/>
      <c r="S1406" s="55"/>
      <c r="T1406" s="55"/>
      <c r="U1406" s="55"/>
      <c r="V1406" s="55"/>
      <c r="W1406" s="55"/>
      <c r="X1406" s="55"/>
      <c r="Y1406" s="42"/>
      <c r="Z1406" s="42"/>
      <c r="AD1406" s="55"/>
      <c r="AE1406" s="56"/>
      <c r="AM1406" t="str">
        <f t="shared" si="45"/>
        <v>NTL</v>
      </c>
      <c r="AN1406">
        <f t="shared" si="46"/>
        <v>0</v>
      </c>
      <c r="AO1406" s="5" t="str">
        <f t="shared" si="47"/>
        <v>Ca sáng</v>
      </c>
    </row>
    <row r="1407" spans="2:41">
      <c r="B1407" s="57"/>
      <c r="D1407" s="11"/>
      <c r="E1407" s="56"/>
      <c r="F1407" s="11"/>
      <c r="G1407" s="11"/>
      <c r="H1407" s="11"/>
      <c r="L1407" s="55"/>
      <c r="M1407" s="42"/>
      <c r="N1407" s="55"/>
      <c r="O1407" s="42"/>
      <c r="Q1407" s="55"/>
      <c r="R1407" s="55"/>
      <c r="S1407" s="55"/>
      <c r="T1407" s="55"/>
      <c r="U1407" s="55"/>
      <c r="V1407" s="55"/>
      <c r="W1407" s="55"/>
      <c r="X1407" s="55"/>
      <c r="Y1407" s="42"/>
      <c r="AD1407" s="55"/>
      <c r="AE1407" s="56"/>
      <c r="AM1407" t="str">
        <f t="shared" si="45"/>
        <v>NTL</v>
      </c>
      <c r="AN1407">
        <f t="shared" si="46"/>
        <v>0</v>
      </c>
      <c r="AO1407" s="5" t="str">
        <f t="shared" si="47"/>
        <v>Ca sáng</v>
      </c>
    </row>
    <row r="1408" spans="2:41">
      <c r="B1408" s="57"/>
      <c r="D1408" s="11"/>
      <c r="E1408" s="56"/>
      <c r="F1408" s="11"/>
      <c r="G1408" s="11"/>
      <c r="H1408" s="11"/>
      <c r="L1408" s="55"/>
      <c r="M1408" s="42"/>
      <c r="N1408" s="55"/>
      <c r="O1408" s="42"/>
      <c r="Q1408" s="55"/>
      <c r="R1408" s="55"/>
      <c r="S1408" s="55"/>
      <c r="T1408" s="55"/>
      <c r="U1408" s="55"/>
      <c r="V1408" s="55"/>
      <c r="W1408" s="55"/>
      <c r="X1408" s="55"/>
      <c r="Y1408" s="42"/>
      <c r="AD1408" s="55"/>
      <c r="AE1408" s="56"/>
      <c r="AM1408" t="str">
        <f t="shared" si="45"/>
        <v>NTL</v>
      </c>
      <c r="AN1408">
        <f t="shared" si="46"/>
        <v>0</v>
      </c>
      <c r="AO1408" s="5" t="str">
        <f t="shared" si="47"/>
        <v>Ca sáng</v>
      </c>
    </row>
    <row r="1409" spans="2:41">
      <c r="B1409" s="57"/>
      <c r="D1409" s="11"/>
      <c r="E1409" s="56"/>
      <c r="F1409" s="11"/>
      <c r="G1409" s="11"/>
      <c r="H1409" s="11"/>
      <c r="L1409" s="55"/>
      <c r="M1409" s="42"/>
      <c r="N1409" s="55"/>
      <c r="O1409" s="42"/>
      <c r="Q1409" s="55"/>
      <c r="R1409" s="55"/>
      <c r="S1409" s="55"/>
      <c r="T1409" s="55"/>
      <c r="U1409" s="55"/>
      <c r="V1409" s="55"/>
      <c r="W1409" s="55"/>
      <c r="X1409" s="55"/>
      <c r="Y1409" s="42"/>
      <c r="AD1409" s="55"/>
      <c r="AE1409" s="56"/>
      <c r="AL1409" s="11"/>
      <c r="AM1409" t="str">
        <f t="shared" si="45"/>
        <v>NTL</v>
      </c>
      <c r="AN1409">
        <f t="shared" si="46"/>
        <v>0</v>
      </c>
      <c r="AO1409" s="5" t="str">
        <f t="shared" si="47"/>
        <v>Ca sáng</v>
      </c>
    </row>
    <row r="1410" spans="2:41">
      <c r="B1410" s="57"/>
      <c r="D1410" s="11"/>
      <c r="E1410" s="56"/>
      <c r="F1410" s="11"/>
      <c r="G1410" s="11"/>
      <c r="H1410" s="11"/>
      <c r="L1410" s="55"/>
      <c r="M1410" s="42"/>
      <c r="N1410" s="55"/>
      <c r="O1410" s="42"/>
      <c r="Q1410" s="55"/>
      <c r="R1410" s="55"/>
      <c r="S1410" s="55"/>
      <c r="T1410" s="55"/>
      <c r="U1410" s="55"/>
      <c r="V1410" s="55"/>
      <c r="W1410" s="55"/>
      <c r="X1410" s="55"/>
      <c r="Y1410" s="42"/>
      <c r="AD1410" s="55"/>
      <c r="AE1410" s="56"/>
      <c r="AL1410" s="11"/>
      <c r="AM1410" t="str">
        <f t="shared" si="45"/>
        <v>NTL</v>
      </c>
      <c r="AN1410">
        <f t="shared" si="46"/>
        <v>0</v>
      </c>
      <c r="AO1410" s="5" t="str">
        <f t="shared" si="47"/>
        <v>Ca sáng</v>
      </c>
    </row>
    <row r="1411" spans="2:41">
      <c r="B1411" s="57"/>
      <c r="D1411" s="11"/>
      <c r="E1411" s="56"/>
      <c r="F1411" s="11"/>
      <c r="G1411" s="11"/>
      <c r="H1411" s="11"/>
      <c r="L1411" s="55"/>
      <c r="M1411" s="42"/>
      <c r="N1411" s="55"/>
      <c r="O1411" s="42"/>
      <c r="Q1411" s="55"/>
      <c r="R1411" s="55"/>
      <c r="S1411" s="55"/>
      <c r="T1411" s="55"/>
      <c r="U1411" s="55"/>
      <c r="V1411" s="55"/>
      <c r="W1411" s="55"/>
      <c r="X1411" s="55"/>
      <c r="Y1411" s="42"/>
      <c r="AD1411" s="55"/>
      <c r="AE1411" s="56"/>
      <c r="AM1411" t="str">
        <f t="shared" ref="AM1411:AM1474" si="48">IF(LEFT(F1687,3)="XBL","XBL","NTL")</f>
        <v>NTL</v>
      </c>
      <c r="AN1411">
        <f t="shared" ref="AN1411:AN1474" si="49">IF(AM1411="NTL",O1687*-1,O1687)</f>
        <v>0</v>
      </c>
      <c r="AO1411" s="5" t="str">
        <f t="shared" ref="AO1411:AO1474" si="50">IF(TIME(HOUR(AE1690),MINUTE(AE1690),SECOND(AE1690))&gt;$T$6,"Ca chiều","Ca sáng")</f>
        <v>Ca sáng</v>
      </c>
    </row>
    <row r="1412" spans="2:41">
      <c r="B1412" s="57"/>
      <c r="D1412" s="11"/>
      <c r="E1412" s="56"/>
      <c r="F1412" s="11"/>
      <c r="G1412" s="11"/>
      <c r="H1412" s="11"/>
      <c r="I1412" s="11"/>
      <c r="L1412" s="55"/>
      <c r="M1412" s="42"/>
      <c r="N1412" s="55"/>
      <c r="O1412" s="42"/>
      <c r="Q1412" s="55"/>
      <c r="R1412" s="55"/>
      <c r="S1412" s="55"/>
      <c r="T1412" s="55"/>
      <c r="U1412" s="55"/>
      <c r="V1412" s="55"/>
      <c r="W1412" s="55"/>
      <c r="X1412" s="55"/>
      <c r="Y1412" s="42"/>
      <c r="AA1412" s="42"/>
      <c r="AD1412" s="55"/>
      <c r="AE1412" s="56"/>
      <c r="AL1412" s="11"/>
      <c r="AM1412" t="str">
        <f t="shared" si="48"/>
        <v>NTL</v>
      </c>
      <c r="AN1412">
        <f t="shared" si="49"/>
        <v>0</v>
      </c>
      <c r="AO1412" s="5" t="str">
        <f t="shared" si="50"/>
        <v>Ca sáng</v>
      </c>
    </row>
    <row r="1413" spans="2:41">
      <c r="B1413" s="57"/>
      <c r="D1413" s="11"/>
      <c r="E1413" s="56"/>
      <c r="F1413" s="11"/>
      <c r="G1413" s="11"/>
      <c r="H1413" s="11"/>
      <c r="L1413" s="55"/>
      <c r="M1413" s="42"/>
      <c r="N1413" s="55"/>
      <c r="O1413" s="42"/>
      <c r="Q1413" s="55"/>
      <c r="R1413" s="55"/>
      <c r="S1413" s="55"/>
      <c r="T1413" s="55"/>
      <c r="U1413" s="55"/>
      <c r="V1413" s="55"/>
      <c r="W1413" s="55"/>
      <c r="X1413" s="55"/>
      <c r="Y1413" s="42"/>
      <c r="AD1413" s="55"/>
      <c r="AE1413" s="56"/>
      <c r="AL1413" s="11"/>
      <c r="AM1413" t="str">
        <f t="shared" si="48"/>
        <v>NTL</v>
      </c>
      <c r="AN1413">
        <f t="shared" si="49"/>
        <v>0</v>
      </c>
      <c r="AO1413" s="5" t="str">
        <f t="shared" si="50"/>
        <v>Ca sáng</v>
      </c>
    </row>
    <row r="1414" spans="2:41">
      <c r="B1414" s="57"/>
      <c r="D1414" s="11"/>
      <c r="E1414" s="56"/>
      <c r="F1414" s="11"/>
      <c r="G1414" s="11"/>
      <c r="H1414" s="11"/>
      <c r="L1414" s="55"/>
      <c r="M1414" s="42"/>
      <c r="N1414" s="55"/>
      <c r="O1414" s="42"/>
      <c r="Q1414" s="55"/>
      <c r="R1414" s="55"/>
      <c r="S1414" s="55"/>
      <c r="T1414" s="55"/>
      <c r="U1414" s="55"/>
      <c r="V1414" s="55"/>
      <c r="W1414" s="55"/>
      <c r="X1414" s="55"/>
      <c r="Y1414" s="42"/>
      <c r="AD1414" s="55"/>
      <c r="AE1414" s="56"/>
      <c r="AL1414" s="11"/>
      <c r="AM1414" t="str">
        <f t="shared" si="48"/>
        <v>NTL</v>
      </c>
      <c r="AN1414">
        <f t="shared" si="49"/>
        <v>0</v>
      </c>
      <c r="AO1414" s="5" t="str">
        <f t="shared" si="50"/>
        <v>Ca sáng</v>
      </c>
    </row>
    <row r="1415" spans="2:41">
      <c r="B1415" s="57"/>
      <c r="D1415" s="11"/>
      <c r="E1415" s="56"/>
      <c r="F1415" s="11"/>
      <c r="G1415" s="11"/>
      <c r="H1415" s="11"/>
      <c r="L1415" s="55"/>
      <c r="M1415" s="42"/>
      <c r="N1415" s="55"/>
      <c r="O1415" s="42"/>
      <c r="Q1415" s="55"/>
      <c r="R1415" s="55"/>
      <c r="S1415" s="55"/>
      <c r="T1415" s="55"/>
      <c r="U1415" s="55"/>
      <c r="V1415" s="55"/>
      <c r="W1415" s="55"/>
      <c r="X1415" s="55"/>
      <c r="Y1415" s="42"/>
      <c r="Z1415" s="42"/>
      <c r="AD1415" s="55"/>
      <c r="AE1415" s="56"/>
      <c r="AM1415" t="str">
        <f t="shared" si="48"/>
        <v>NTL</v>
      </c>
      <c r="AN1415">
        <f t="shared" si="49"/>
        <v>0</v>
      </c>
      <c r="AO1415" s="5" t="str">
        <f t="shared" si="50"/>
        <v>Ca sáng</v>
      </c>
    </row>
    <row r="1416" spans="2:41">
      <c r="B1416" s="57"/>
      <c r="D1416" s="11"/>
      <c r="E1416" s="56"/>
      <c r="F1416" s="11"/>
      <c r="G1416" s="11"/>
      <c r="H1416" s="11"/>
      <c r="L1416" s="55"/>
      <c r="M1416" s="42"/>
      <c r="N1416" s="55"/>
      <c r="O1416" s="42"/>
      <c r="Q1416" s="55"/>
      <c r="R1416" s="55"/>
      <c r="S1416" s="55"/>
      <c r="T1416" s="55"/>
      <c r="U1416" s="55"/>
      <c r="V1416" s="55"/>
      <c r="W1416" s="55"/>
      <c r="X1416" s="55"/>
      <c r="Y1416" s="42"/>
      <c r="AA1416" s="42"/>
      <c r="AD1416" s="55"/>
      <c r="AE1416" s="56"/>
      <c r="AL1416" s="11"/>
      <c r="AM1416" t="str">
        <f t="shared" si="48"/>
        <v>NTL</v>
      </c>
      <c r="AN1416">
        <f t="shared" si="49"/>
        <v>0</v>
      </c>
      <c r="AO1416" s="5" t="str">
        <f t="shared" si="50"/>
        <v>Ca sáng</v>
      </c>
    </row>
    <row r="1417" spans="2:41">
      <c r="B1417" s="57"/>
      <c r="D1417" s="11"/>
      <c r="E1417" s="56"/>
      <c r="F1417" s="11"/>
      <c r="G1417" s="11"/>
      <c r="H1417" s="11"/>
      <c r="L1417" s="55"/>
      <c r="M1417" s="42"/>
      <c r="N1417" s="55"/>
      <c r="O1417" s="42"/>
      <c r="Q1417" s="55"/>
      <c r="R1417" s="55"/>
      <c r="S1417" s="55"/>
      <c r="T1417" s="55"/>
      <c r="U1417" s="55"/>
      <c r="V1417" s="55"/>
      <c r="W1417" s="55"/>
      <c r="X1417" s="55"/>
      <c r="AA1417" s="42"/>
      <c r="AD1417" s="55"/>
      <c r="AE1417" s="56"/>
      <c r="AL1417" s="11"/>
      <c r="AM1417" t="str">
        <f t="shared" si="48"/>
        <v>NTL</v>
      </c>
      <c r="AN1417">
        <f t="shared" si="49"/>
        <v>0</v>
      </c>
      <c r="AO1417" s="5" t="str">
        <f t="shared" si="50"/>
        <v>Ca sáng</v>
      </c>
    </row>
    <row r="1418" spans="2:41">
      <c r="B1418" s="57"/>
      <c r="D1418" s="11"/>
      <c r="E1418" s="56"/>
      <c r="F1418" s="11"/>
      <c r="G1418" s="11"/>
      <c r="H1418" s="11"/>
      <c r="L1418" s="55"/>
      <c r="M1418" s="42"/>
      <c r="N1418" s="55"/>
      <c r="O1418" s="42"/>
      <c r="Q1418" s="55"/>
      <c r="R1418" s="55"/>
      <c r="S1418" s="55"/>
      <c r="T1418" s="55"/>
      <c r="U1418" s="55"/>
      <c r="V1418" s="55"/>
      <c r="W1418" s="55"/>
      <c r="X1418" s="55"/>
      <c r="Y1418" s="42"/>
      <c r="AD1418" s="55"/>
      <c r="AE1418" s="56"/>
      <c r="AM1418" t="str">
        <f t="shared" si="48"/>
        <v>NTL</v>
      </c>
      <c r="AN1418">
        <f t="shared" si="49"/>
        <v>0</v>
      </c>
      <c r="AO1418" s="5" t="str">
        <f t="shared" si="50"/>
        <v>Ca sáng</v>
      </c>
    </row>
    <row r="1419" spans="2:41">
      <c r="B1419" s="57"/>
      <c r="D1419" s="11"/>
      <c r="E1419" s="56"/>
      <c r="F1419" s="11"/>
      <c r="G1419" s="11"/>
      <c r="H1419" s="11"/>
      <c r="L1419" s="55"/>
      <c r="M1419" s="42"/>
      <c r="N1419" s="55"/>
      <c r="O1419" s="42"/>
      <c r="Q1419" s="55"/>
      <c r="R1419" s="55"/>
      <c r="S1419" s="55"/>
      <c r="T1419" s="55"/>
      <c r="U1419" s="55"/>
      <c r="V1419" s="55"/>
      <c r="W1419" s="55"/>
      <c r="X1419" s="55"/>
      <c r="Y1419" s="42"/>
      <c r="AD1419" s="55"/>
      <c r="AE1419" s="56"/>
      <c r="AL1419" s="11"/>
      <c r="AM1419" t="str">
        <f t="shared" si="48"/>
        <v>NTL</v>
      </c>
      <c r="AN1419">
        <f t="shared" si="49"/>
        <v>0</v>
      </c>
      <c r="AO1419" s="5" t="str">
        <f t="shared" si="50"/>
        <v>Ca sáng</v>
      </c>
    </row>
    <row r="1420" spans="2:41">
      <c r="B1420" s="57"/>
      <c r="D1420" s="11"/>
      <c r="E1420" s="56"/>
      <c r="F1420" s="11"/>
      <c r="G1420" s="11"/>
      <c r="H1420" s="11"/>
      <c r="I1420" s="11"/>
      <c r="L1420" s="55"/>
      <c r="M1420" s="42"/>
      <c r="N1420" s="55"/>
      <c r="O1420" s="42"/>
      <c r="Q1420" s="55"/>
      <c r="R1420" s="55"/>
      <c r="S1420" s="55"/>
      <c r="T1420" s="55"/>
      <c r="U1420" s="55"/>
      <c r="V1420" s="55"/>
      <c r="W1420" s="55"/>
      <c r="X1420" s="55"/>
      <c r="Y1420" s="42"/>
      <c r="AD1420" s="55"/>
      <c r="AE1420" s="56"/>
      <c r="AL1420" s="11"/>
      <c r="AM1420" t="str">
        <f t="shared" si="48"/>
        <v>NTL</v>
      </c>
      <c r="AN1420">
        <f t="shared" si="49"/>
        <v>0</v>
      </c>
      <c r="AO1420" s="5" t="str">
        <f t="shared" si="50"/>
        <v>Ca sáng</v>
      </c>
    </row>
    <row r="1421" spans="2:41">
      <c r="B1421" s="57"/>
      <c r="D1421" s="11"/>
      <c r="E1421" s="56"/>
      <c r="F1421" s="11"/>
      <c r="G1421" s="11"/>
      <c r="H1421" s="11"/>
      <c r="L1421" s="55"/>
      <c r="M1421" s="42"/>
      <c r="N1421" s="55"/>
      <c r="O1421" s="42"/>
      <c r="Q1421" s="55"/>
      <c r="R1421" s="55"/>
      <c r="S1421" s="55"/>
      <c r="T1421" s="55"/>
      <c r="U1421" s="55"/>
      <c r="V1421" s="55"/>
      <c r="W1421" s="55"/>
      <c r="X1421" s="55"/>
      <c r="Y1421" s="42"/>
      <c r="AD1421" s="55"/>
      <c r="AE1421" s="56"/>
      <c r="AL1421" s="11"/>
      <c r="AM1421" t="str">
        <f t="shared" si="48"/>
        <v>NTL</v>
      </c>
      <c r="AN1421">
        <f t="shared" si="49"/>
        <v>0</v>
      </c>
      <c r="AO1421" s="5" t="str">
        <f t="shared" si="50"/>
        <v>Ca sáng</v>
      </c>
    </row>
    <row r="1422" spans="2:41">
      <c r="B1422" s="57"/>
      <c r="C1422" s="11"/>
      <c r="D1422" s="11"/>
      <c r="E1422" s="56"/>
      <c r="F1422" s="11"/>
      <c r="G1422" s="11"/>
      <c r="H1422" s="11"/>
      <c r="L1422" s="55"/>
      <c r="M1422" s="42"/>
      <c r="N1422" s="55"/>
      <c r="O1422" s="42"/>
      <c r="P1422" s="55"/>
      <c r="Q1422" s="55"/>
      <c r="S1422" s="55"/>
      <c r="T1422" s="55"/>
      <c r="U1422" s="55"/>
      <c r="V1422" s="55"/>
      <c r="W1422" s="55"/>
      <c r="X1422" s="55"/>
      <c r="AA1422" s="42"/>
      <c r="AD1422" s="55"/>
      <c r="AE1422" s="56"/>
      <c r="AL1422" s="11"/>
      <c r="AM1422" t="str">
        <f t="shared" si="48"/>
        <v>NTL</v>
      </c>
      <c r="AN1422">
        <f t="shared" si="49"/>
        <v>0</v>
      </c>
      <c r="AO1422" s="5" t="str">
        <f t="shared" si="50"/>
        <v>Ca sáng</v>
      </c>
    </row>
    <row r="1423" spans="2:41">
      <c r="B1423" s="57"/>
      <c r="C1423" s="11"/>
      <c r="D1423" s="11"/>
      <c r="E1423" s="56"/>
      <c r="F1423" s="11"/>
      <c r="G1423" s="11"/>
      <c r="H1423" s="11"/>
      <c r="L1423" s="55"/>
      <c r="M1423" s="42"/>
      <c r="N1423" s="55"/>
      <c r="O1423" s="42"/>
      <c r="P1423" s="55"/>
      <c r="Q1423" s="55"/>
      <c r="S1423" s="55"/>
      <c r="T1423" s="55"/>
      <c r="U1423" s="55"/>
      <c r="V1423" s="55"/>
      <c r="W1423" s="55"/>
      <c r="X1423" s="55"/>
      <c r="AD1423" s="55"/>
      <c r="AE1423" s="56"/>
      <c r="AL1423" s="11"/>
      <c r="AM1423" t="str">
        <f t="shared" si="48"/>
        <v>NTL</v>
      </c>
      <c r="AN1423">
        <f t="shared" si="49"/>
        <v>0</v>
      </c>
      <c r="AO1423" s="5" t="str">
        <f t="shared" si="50"/>
        <v>Ca sáng</v>
      </c>
    </row>
    <row r="1424" spans="2:41">
      <c r="B1424" s="57"/>
      <c r="C1424" s="11"/>
      <c r="D1424" s="11"/>
      <c r="E1424" s="56"/>
      <c r="F1424" s="11"/>
      <c r="G1424" s="11"/>
      <c r="H1424" s="11"/>
      <c r="L1424" s="55"/>
      <c r="M1424" s="42"/>
      <c r="N1424" s="55"/>
      <c r="O1424" s="42"/>
      <c r="P1424" s="55"/>
      <c r="Q1424" s="55"/>
      <c r="S1424" s="55"/>
      <c r="T1424" s="55"/>
      <c r="U1424" s="55"/>
      <c r="V1424" s="55"/>
      <c r="W1424" s="55"/>
      <c r="X1424" s="55"/>
      <c r="Y1424" s="42"/>
      <c r="AD1424" s="55"/>
      <c r="AE1424" s="56"/>
      <c r="AM1424" t="str">
        <f t="shared" si="48"/>
        <v>NTL</v>
      </c>
      <c r="AN1424">
        <f t="shared" si="49"/>
        <v>0</v>
      </c>
      <c r="AO1424" s="5" t="str">
        <f t="shared" si="50"/>
        <v>Ca sáng</v>
      </c>
    </row>
    <row r="1425" spans="2:41">
      <c r="B1425" s="57"/>
      <c r="C1425" s="11"/>
      <c r="D1425" s="11"/>
      <c r="E1425" s="56"/>
      <c r="F1425" s="11"/>
      <c r="G1425" s="11"/>
      <c r="H1425" s="11"/>
      <c r="L1425" s="55"/>
      <c r="M1425" s="42"/>
      <c r="N1425" s="55"/>
      <c r="O1425" s="42"/>
      <c r="P1425" s="55"/>
      <c r="Q1425" s="55"/>
      <c r="T1425" s="55"/>
      <c r="U1425" s="55"/>
      <c r="V1425" s="55"/>
      <c r="W1425" s="55"/>
      <c r="X1425" s="55"/>
      <c r="Y1425" s="42"/>
      <c r="AD1425" s="55"/>
      <c r="AE1425" s="56"/>
      <c r="AH1425" s="11"/>
      <c r="AM1425" t="str">
        <f t="shared" si="48"/>
        <v>NTL</v>
      </c>
      <c r="AN1425">
        <f t="shared" si="49"/>
        <v>0</v>
      </c>
      <c r="AO1425" s="5" t="str">
        <f t="shared" si="50"/>
        <v>Ca sáng</v>
      </c>
    </row>
    <row r="1426" spans="2:41">
      <c r="B1426" s="57"/>
      <c r="D1426" s="11"/>
      <c r="E1426" s="56"/>
      <c r="F1426" s="11"/>
      <c r="G1426" s="11"/>
      <c r="H1426" s="11"/>
      <c r="L1426" s="55"/>
      <c r="M1426" s="42"/>
      <c r="N1426" s="55"/>
      <c r="O1426" s="42"/>
      <c r="Q1426" s="55"/>
      <c r="R1426" s="55"/>
      <c r="T1426" s="55"/>
      <c r="U1426" s="55"/>
      <c r="V1426" s="55"/>
      <c r="W1426" s="55"/>
      <c r="X1426" s="55"/>
      <c r="Y1426" s="42"/>
      <c r="AD1426" s="55"/>
      <c r="AE1426" s="56"/>
      <c r="AH1426" s="11"/>
      <c r="AL1426" s="11"/>
      <c r="AM1426" t="str">
        <f t="shared" si="48"/>
        <v>NTL</v>
      </c>
      <c r="AN1426">
        <f t="shared" si="49"/>
        <v>0</v>
      </c>
      <c r="AO1426" s="5" t="str">
        <f t="shared" si="50"/>
        <v>Ca sáng</v>
      </c>
    </row>
    <row r="1427" spans="2:41">
      <c r="B1427" s="57"/>
      <c r="D1427" s="11"/>
      <c r="E1427" s="56"/>
      <c r="F1427" s="11"/>
      <c r="G1427" s="11"/>
      <c r="H1427" s="11"/>
      <c r="L1427" s="55"/>
      <c r="M1427" s="42"/>
      <c r="N1427" s="55"/>
      <c r="O1427" s="42"/>
      <c r="Q1427" s="55"/>
      <c r="R1427" s="55"/>
      <c r="T1427" s="55"/>
      <c r="U1427" s="55"/>
      <c r="V1427" s="55"/>
      <c r="W1427" s="55"/>
      <c r="X1427" s="55"/>
      <c r="Y1427" s="42"/>
      <c r="AD1427" s="55"/>
      <c r="AE1427" s="56"/>
      <c r="AH1427" s="11"/>
      <c r="AL1427" s="11"/>
      <c r="AM1427" t="str">
        <f t="shared" si="48"/>
        <v>NTL</v>
      </c>
      <c r="AN1427">
        <f t="shared" si="49"/>
        <v>0</v>
      </c>
      <c r="AO1427" s="5" t="str">
        <f t="shared" si="50"/>
        <v>Ca sáng</v>
      </c>
    </row>
    <row r="1428" spans="2:41">
      <c r="B1428" s="57"/>
      <c r="D1428" s="11"/>
      <c r="E1428" s="56"/>
      <c r="F1428" s="11"/>
      <c r="G1428" s="11"/>
      <c r="H1428" s="11"/>
      <c r="L1428" s="55"/>
      <c r="M1428" s="42"/>
      <c r="N1428" s="55"/>
      <c r="O1428" s="42"/>
      <c r="Q1428" s="55"/>
      <c r="R1428" s="55"/>
      <c r="T1428" s="55"/>
      <c r="U1428" s="55"/>
      <c r="V1428" s="55"/>
      <c r="W1428" s="55"/>
      <c r="X1428" s="55"/>
      <c r="Y1428" s="42"/>
      <c r="AD1428" s="55"/>
      <c r="AE1428" s="56"/>
      <c r="AH1428" s="11"/>
      <c r="AL1428" s="11"/>
      <c r="AM1428" t="str">
        <f t="shared" si="48"/>
        <v>NTL</v>
      </c>
      <c r="AN1428">
        <f t="shared" si="49"/>
        <v>0</v>
      </c>
      <c r="AO1428" s="5" t="str">
        <f t="shared" si="50"/>
        <v>Ca sáng</v>
      </c>
    </row>
    <row r="1429" spans="2:41">
      <c r="B1429" s="57"/>
      <c r="D1429" s="11"/>
      <c r="E1429" s="56"/>
      <c r="F1429" s="11"/>
      <c r="G1429" s="11"/>
      <c r="H1429" s="11"/>
      <c r="L1429" s="55"/>
      <c r="M1429" s="42"/>
      <c r="N1429" s="55"/>
      <c r="O1429" s="42"/>
      <c r="Q1429" s="55"/>
      <c r="R1429" s="55"/>
      <c r="S1429" s="55"/>
      <c r="T1429" s="55"/>
      <c r="U1429" s="55"/>
      <c r="V1429" s="55"/>
      <c r="W1429" s="55"/>
      <c r="X1429" s="55"/>
      <c r="Y1429" s="42"/>
      <c r="AD1429" s="55"/>
      <c r="AE1429" s="56"/>
      <c r="AL1429" s="11"/>
      <c r="AM1429" t="str">
        <f t="shared" si="48"/>
        <v>NTL</v>
      </c>
      <c r="AN1429">
        <f t="shared" si="49"/>
        <v>0</v>
      </c>
      <c r="AO1429" s="5" t="str">
        <f t="shared" si="50"/>
        <v>Ca sáng</v>
      </c>
    </row>
    <row r="1430" spans="2:41">
      <c r="B1430" s="57"/>
      <c r="D1430" s="11"/>
      <c r="E1430" s="56"/>
      <c r="F1430" s="11"/>
      <c r="G1430" s="11"/>
      <c r="H1430" s="11"/>
      <c r="L1430" s="55"/>
      <c r="M1430" s="42"/>
      <c r="N1430" s="55"/>
      <c r="O1430" s="42"/>
      <c r="Q1430" s="55"/>
      <c r="R1430" s="55"/>
      <c r="S1430" s="55"/>
      <c r="T1430" s="55"/>
      <c r="U1430" s="55"/>
      <c r="V1430" s="55"/>
      <c r="W1430" s="55"/>
      <c r="X1430" s="55"/>
      <c r="AA1430" s="42"/>
      <c r="AD1430" s="55"/>
      <c r="AE1430" s="56"/>
      <c r="AL1430" s="11"/>
      <c r="AM1430" t="str">
        <f t="shared" si="48"/>
        <v>NTL</v>
      </c>
      <c r="AN1430">
        <f t="shared" si="49"/>
        <v>0</v>
      </c>
      <c r="AO1430" s="5" t="str">
        <f t="shared" si="50"/>
        <v>Ca sáng</v>
      </c>
    </row>
    <row r="1431" spans="2:41">
      <c r="B1431" s="57"/>
      <c r="D1431" s="11"/>
      <c r="E1431" s="56"/>
      <c r="F1431" s="11"/>
      <c r="G1431" s="11"/>
      <c r="H1431" s="11"/>
      <c r="L1431" s="55"/>
      <c r="M1431" s="42"/>
      <c r="N1431" s="55"/>
      <c r="O1431" s="42"/>
      <c r="Q1431" s="55"/>
      <c r="R1431" s="55"/>
      <c r="S1431" s="55"/>
      <c r="T1431" s="55"/>
      <c r="U1431" s="55"/>
      <c r="V1431" s="55"/>
      <c r="W1431" s="55"/>
      <c r="X1431" s="55"/>
      <c r="AA1431" s="42"/>
      <c r="AD1431" s="55"/>
      <c r="AE1431" s="56"/>
      <c r="AL1431" s="11"/>
      <c r="AM1431" t="str">
        <f t="shared" si="48"/>
        <v>NTL</v>
      </c>
      <c r="AN1431">
        <f t="shared" si="49"/>
        <v>0</v>
      </c>
      <c r="AO1431" s="5" t="str">
        <f t="shared" si="50"/>
        <v>Ca sáng</v>
      </c>
    </row>
    <row r="1432" spans="2:41">
      <c r="B1432" s="57"/>
      <c r="D1432" s="11"/>
      <c r="E1432" s="56"/>
      <c r="F1432" s="11"/>
      <c r="G1432" s="11"/>
      <c r="H1432" s="11"/>
      <c r="L1432" s="55"/>
      <c r="M1432" s="42"/>
      <c r="N1432" s="55"/>
      <c r="O1432" s="42"/>
      <c r="Q1432" s="55"/>
      <c r="R1432" s="55"/>
      <c r="S1432" s="55"/>
      <c r="T1432" s="55"/>
      <c r="U1432" s="55"/>
      <c r="V1432" s="55"/>
      <c r="W1432" s="55"/>
      <c r="X1432" s="55"/>
      <c r="Y1432" s="42"/>
      <c r="AD1432" s="55"/>
      <c r="AE1432" s="56"/>
      <c r="AL1432" s="11"/>
      <c r="AM1432" t="str">
        <f t="shared" si="48"/>
        <v>NTL</v>
      </c>
      <c r="AN1432">
        <f t="shared" si="49"/>
        <v>0</v>
      </c>
      <c r="AO1432" s="5" t="str">
        <f t="shared" si="50"/>
        <v>Ca sáng</v>
      </c>
    </row>
    <row r="1433" spans="2:41">
      <c r="B1433" s="57"/>
      <c r="D1433" s="11"/>
      <c r="E1433" s="56"/>
      <c r="F1433" s="11"/>
      <c r="G1433" s="11"/>
      <c r="H1433" s="11"/>
      <c r="L1433" s="55"/>
      <c r="M1433" s="42"/>
      <c r="N1433" s="55"/>
      <c r="O1433" s="42"/>
      <c r="Q1433" s="55"/>
      <c r="R1433" s="55"/>
      <c r="S1433" s="55"/>
      <c r="T1433" s="55"/>
      <c r="U1433" s="55"/>
      <c r="V1433" s="55"/>
      <c r="W1433" s="55"/>
      <c r="X1433" s="55"/>
      <c r="AA1433" s="42"/>
      <c r="AD1433" s="55"/>
      <c r="AE1433" s="56"/>
      <c r="AL1433" s="11"/>
      <c r="AM1433" t="str">
        <f t="shared" si="48"/>
        <v>NTL</v>
      </c>
      <c r="AN1433">
        <f t="shared" si="49"/>
        <v>0</v>
      </c>
      <c r="AO1433" s="5" t="str">
        <f t="shared" si="50"/>
        <v>Ca sáng</v>
      </c>
    </row>
    <row r="1434" spans="2:41">
      <c r="B1434" s="57"/>
      <c r="D1434" s="11"/>
      <c r="E1434" s="56"/>
      <c r="F1434" s="11"/>
      <c r="G1434" s="11"/>
      <c r="H1434" s="11"/>
      <c r="L1434" s="55"/>
      <c r="M1434" s="42"/>
      <c r="N1434" s="55"/>
      <c r="O1434" s="42"/>
      <c r="Q1434" s="55"/>
      <c r="R1434" s="55"/>
      <c r="S1434" s="55"/>
      <c r="T1434" s="55"/>
      <c r="U1434" s="55"/>
      <c r="V1434" s="55"/>
      <c r="W1434" s="55"/>
      <c r="X1434" s="55"/>
      <c r="AA1434" s="42"/>
      <c r="AD1434" s="55"/>
      <c r="AE1434" s="56"/>
      <c r="AL1434" s="11"/>
      <c r="AM1434" t="str">
        <f t="shared" si="48"/>
        <v>NTL</v>
      </c>
      <c r="AN1434">
        <f t="shared" si="49"/>
        <v>0</v>
      </c>
      <c r="AO1434" s="5" t="str">
        <f t="shared" si="50"/>
        <v>Ca sáng</v>
      </c>
    </row>
    <row r="1435" spans="2:41">
      <c r="B1435" s="57"/>
      <c r="D1435" s="11"/>
      <c r="E1435" s="56"/>
      <c r="F1435" s="11"/>
      <c r="G1435" s="11"/>
      <c r="H1435" s="11"/>
      <c r="L1435" s="55"/>
      <c r="M1435" s="42"/>
      <c r="N1435" s="55"/>
      <c r="O1435" s="42"/>
      <c r="Q1435" s="55"/>
      <c r="R1435" s="55"/>
      <c r="S1435" s="55"/>
      <c r="T1435" s="55"/>
      <c r="U1435" s="55"/>
      <c r="V1435" s="55"/>
      <c r="W1435" s="55"/>
      <c r="X1435" s="55"/>
      <c r="Y1435" s="42"/>
      <c r="AD1435" s="55"/>
      <c r="AE1435" s="56"/>
      <c r="AM1435" t="str">
        <f t="shared" si="48"/>
        <v>NTL</v>
      </c>
      <c r="AN1435">
        <f t="shared" si="49"/>
        <v>0</v>
      </c>
      <c r="AO1435" s="5" t="str">
        <f t="shared" si="50"/>
        <v>Ca sáng</v>
      </c>
    </row>
    <row r="1436" spans="2:41">
      <c r="B1436" s="57"/>
      <c r="D1436" s="11"/>
      <c r="E1436" s="56"/>
      <c r="F1436" s="11"/>
      <c r="G1436" s="11"/>
      <c r="H1436" s="11"/>
      <c r="L1436" s="55"/>
      <c r="M1436" s="42"/>
      <c r="N1436" s="55"/>
      <c r="O1436" s="42"/>
      <c r="Q1436" s="55"/>
      <c r="R1436" s="55"/>
      <c r="S1436" s="55"/>
      <c r="T1436" s="55"/>
      <c r="U1436" s="55"/>
      <c r="V1436" s="55"/>
      <c r="W1436" s="55"/>
      <c r="X1436" s="55"/>
      <c r="AA1436" s="42"/>
      <c r="AD1436" s="55"/>
      <c r="AE1436" s="56"/>
      <c r="AL1436" s="11"/>
      <c r="AM1436" t="str">
        <f t="shared" si="48"/>
        <v>NTL</v>
      </c>
      <c r="AN1436">
        <f t="shared" si="49"/>
        <v>0</v>
      </c>
      <c r="AO1436" s="5" t="str">
        <f t="shared" si="50"/>
        <v>Ca sáng</v>
      </c>
    </row>
    <row r="1437" spans="2:41">
      <c r="B1437" s="57"/>
      <c r="D1437" s="11"/>
      <c r="E1437" s="56"/>
      <c r="F1437" s="11"/>
      <c r="G1437" s="11"/>
      <c r="H1437" s="11"/>
      <c r="L1437" s="55"/>
      <c r="M1437" s="42"/>
      <c r="N1437" s="55"/>
      <c r="O1437" s="42"/>
      <c r="Q1437" s="55"/>
      <c r="R1437" s="55"/>
      <c r="S1437" s="55"/>
      <c r="T1437" s="55"/>
      <c r="U1437" s="55"/>
      <c r="V1437" s="55"/>
      <c r="W1437" s="55"/>
      <c r="X1437" s="55"/>
      <c r="Y1437" s="42"/>
      <c r="AD1437" s="55"/>
      <c r="AE1437" s="56"/>
      <c r="AL1437" s="11"/>
      <c r="AM1437" t="str">
        <f t="shared" si="48"/>
        <v>NTL</v>
      </c>
      <c r="AN1437">
        <f t="shared" si="49"/>
        <v>0</v>
      </c>
      <c r="AO1437" s="5" t="str">
        <f t="shared" si="50"/>
        <v>Ca sáng</v>
      </c>
    </row>
    <row r="1438" spans="2:41">
      <c r="B1438" s="57"/>
      <c r="D1438" s="11"/>
      <c r="E1438" s="56"/>
      <c r="F1438" s="11"/>
      <c r="G1438" s="11"/>
      <c r="H1438" s="11"/>
      <c r="L1438" s="55"/>
      <c r="M1438" s="42"/>
      <c r="N1438" s="55"/>
      <c r="O1438" s="42"/>
      <c r="Q1438" s="55"/>
      <c r="R1438" s="55"/>
      <c r="S1438" s="55"/>
      <c r="T1438" s="55"/>
      <c r="U1438" s="55"/>
      <c r="V1438" s="55"/>
      <c r="W1438" s="55"/>
      <c r="X1438" s="55"/>
      <c r="AD1438" s="55"/>
      <c r="AE1438" s="56"/>
      <c r="AH1438" s="11"/>
      <c r="AM1438" t="str">
        <f t="shared" si="48"/>
        <v>NTL</v>
      </c>
      <c r="AN1438">
        <f t="shared" si="49"/>
        <v>0</v>
      </c>
      <c r="AO1438" s="5" t="str">
        <f t="shared" si="50"/>
        <v>Ca sáng</v>
      </c>
    </row>
    <row r="1439" spans="2:41">
      <c r="B1439" s="57"/>
      <c r="D1439" s="11"/>
      <c r="E1439" s="56"/>
      <c r="F1439" s="11"/>
      <c r="G1439" s="11"/>
      <c r="H1439" s="11"/>
      <c r="L1439" s="55"/>
      <c r="M1439" s="42"/>
      <c r="N1439" s="55"/>
      <c r="O1439" s="42"/>
      <c r="Q1439" s="55"/>
      <c r="R1439" s="55"/>
      <c r="S1439" s="55"/>
      <c r="T1439" s="55"/>
      <c r="U1439" s="55"/>
      <c r="V1439" s="55"/>
      <c r="W1439" s="55"/>
      <c r="X1439" s="55"/>
      <c r="Y1439" s="42"/>
      <c r="AA1439" s="42"/>
      <c r="AD1439" s="55"/>
      <c r="AE1439" s="56"/>
      <c r="AL1439" s="11"/>
      <c r="AM1439" t="str">
        <f t="shared" si="48"/>
        <v>NTL</v>
      </c>
      <c r="AN1439">
        <f t="shared" si="49"/>
        <v>0</v>
      </c>
      <c r="AO1439" s="5" t="str">
        <f t="shared" si="50"/>
        <v>Ca sáng</v>
      </c>
    </row>
    <row r="1440" spans="2:41">
      <c r="B1440" s="57"/>
      <c r="D1440" s="11"/>
      <c r="E1440" s="56"/>
      <c r="F1440" s="11"/>
      <c r="G1440" s="11"/>
      <c r="H1440" s="11"/>
      <c r="L1440" s="55"/>
      <c r="M1440" s="42"/>
      <c r="N1440" s="55"/>
      <c r="O1440" s="42"/>
      <c r="Q1440" s="55"/>
      <c r="R1440" s="55"/>
      <c r="S1440" s="55"/>
      <c r="T1440" s="55"/>
      <c r="U1440" s="55"/>
      <c r="V1440" s="55"/>
      <c r="W1440" s="55"/>
      <c r="X1440" s="55"/>
      <c r="Y1440" s="42"/>
      <c r="AD1440" s="55"/>
      <c r="AE1440" s="56"/>
      <c r="AL1440" s="11"/>
      <c r="AM1440" t="str">
        <f t="shared" si="48"/>
        <v>NTL</v>
      </c>
      <c r="AN1440">
        <f t="shared" si="49"/>
        <v>0</v>
      </c>
      <c r="AO1440" s="5" t="str">
        <f t="shared" si="50"/>
        <v>Ca sáng</v>
      </c>
    </row>
    <row r="1441" spans="2:41">
      <c r="B1441" s="57"/>
      <c r="D1441" s="11"/>
      <c r="E1441" s="56"/>
      <c r="F1441" s="11"/>
      <c r="G1441" s="11"/>
      <c r="H1441" s="11"/>
      <c r="L1441" s="55"/>
      <c r="M1441" s="42"/>
      <c r="N1441" s="55"/>
      <c r="O1441" s="42"/>
      <c r="Q1441" s="55"/>
      <c r="R1441" s="55"/>
      <c r="S1441" s="55"/>
      <c r="T1441" s="55"/>
      <c r="U1441" s="55"/>
      <c r="V1441" s="55"/>
      <c r="W1441" s="55"/>
      <c r="X1441" s="55"/>
      <c r="AA1441" s="42"/>
      <c r="AD1441" s="55"/>
      <c r="AE1441" s="56"/>
      <c r="AL1441" s="11"/>
      <c r="AM1441" t="str">
        <f t="shared" si="48"/>
        <v>NTL</v>
      </c>
      <c r="AN1441">
        <f t="shared" si="49"/>
        <v>0</v>
      </c>
      <c r="AO1441" s="5" t="str">
        <f t="shared" si="50"/>
        <v>Ca sáng</v>
      </c>
    </row>
    <row r="1442" spans="2:41">
      <c r="B1442" s="57"/>
      <c r="D1442" s="11"/>
      <c r="E1442" s="56"/>
      <c r="F1442" s="11"/>
      <c r="G1442" s="11"/>
      <c r="H1442" s="11"/>
      <c r="L1442" s="55"/>
      <c r="M1442" s="42"/>
      <c r="N1442" s="55"/>
      <c r="O1442" s="42"/>
      <c r="Q1442" s="55"/>
      <c r="R1442" s="55"/>
      <c r="S1442" s="55"/>
      <c r="T1442" s="55"/>
      <c r="U1442" s="55"/>
      <c r="V1442" s="55"/>
      <c r="W1442" s="55"/>
      <c r="X1442" s="55"/>
      <c r="Y1442" s="42"/>
      <c r="AD1442" s="55"/>
      <c r="AE1442" s="56"/>
      <c r="AL1442" s="11"/>
      <c r="AM1442" t="str">
        <f t="shared" si="48"/>
        <v>NTL</v>
      </c>
      <c r="AN1442">
        <f t="shared" si="49"/>
        <v>0</v>
      </c>
      <c r="AO1442" s="5" t="str">
        <f t="shared" si="50"/>
        <v>Ca sáng</v>
      </c>
    </row>
    <row r="1443" spans="2:41">
      <c r="B1443" s="57"/>
      <c r="D1443" s="11"/>
      <c r="E1443" s="56"/>
      <c r="F1443" s="11"/>
      <c r="G1443" s="11"/>
      <c r="H1443" s="11"/>
      <c r="L1443" s="55"/>
      <c r="M1443" s="42"/>
      <c r="N1443" s="55"/>
      <c r="O1443" s="42"/>
      <c r="Q1443" s="55"/>
      <c r="R1443" s="55"/>
      <c r="S1443" s="55"/>
      <c r="T1443" s="55"/>
      <c r="U1443" s="55"/>
      <c r="V1443" s="55"/>
      <c r="W1443" s="55"/>
      <c r="X1443" s="55"/>
      <c r="AD1443" s="55"/>
      <c r="AE1443" s="56"/>
      <c r="AH1443" s="11"/>
      <c r="AL1443" s="11"/>
      <c r="AM1443" t="str">
        <f t="shared" si="48"/>
        <v>NTL</v>
      </c>
      <c r="AN1443">
        <f t="shared" si="49"/>
        <v>0</v>
      </c>
      <c r="AO1443" s="5" t="str">
        <f t="shared" si="50"/>
        <v>Ca sáng</v>
      </c>
    </row>
    <row r="1444" spans="2:41">
      <c r="B1444" s="57"/>
      <c r="D1444" s="11"/>
      <c r="E1444" s="56"/>
      <c r="F1444" s="11"/>
      <c r="G1444" s="11"/>
      <c r="H1444" s="11"/>
      <c r="L1444" s="55"/>
      <c r="M1444" s="42"/>
      <c r="N1444" s="55"/>
      <c r="O1444" s="42"/>
      <c r="Q1444" s="55"/>
      <c r="R1444" s="55"/>
      <c r="S1444" s="55"/>
      <c r="T1444" s="55"/>
      <c r="U1444" s="55"/>
      <c r="V1444" s="55"/>
      <c r="W1444" s="55"/>
      <c r="X1444" s="55"/>
      <c r="Y1444" s="42"/>
      <c r="AD1444" s="55"/>
      <c r="AE1444" s="56"/>
      <c r="AM1444" t="str">
        <f t="shared" si="48"/>
        <v>NTL</v>
      </c>
      <c r="AN1444">
        <f t="shared" si="49"/>
        <v>0</v>
      </c>
      <c r="AO1444" s="5" t="str">
        <f t="shared" si="50"/>
        <v>Ca sáng</v>
      </c>
    </row>
    <row r="1445" spans="2:41">
      <c r="B1445" s="57"/>
      <c r="D1445" s="11"/>
      <c r="E1445" s="56"/>
      <c r="F1445" s="11"/>
      <c r="G1445" s="11"/>
      <c r="H1445" s="11"/>
      <c r="L1445" s="55"/>
      <c r="M1445" s="42"/>
      <c r="N1445" s="55"/>
      <c r="O1445" s="42"/>
      <c r="Q1445" s="55"/>
      <c r="R1445" s="55"/>
      <c r="S1445" s="55"/>
      <c r="T1445" s="55"/>
      <c r="U1445" s="55"/>
      <c r="V1445" s="55"/>
      <c r="W1445" s="55"/>
      <c r="X1445" s="55"/>
      <c r="Y1445" s="42"/>
      <c r="AD1445" s="55"/>
      <c r="AE1445" s="56"/>
      <c r="AL1445" s="11"/>
      <c r="AM1445" t="str">
        <f t="shared" si="48"/>
        <v>NTL</v>
      </c>
      <c r="AN1445">
        <f t="shared" si="49"/>
        <v>0</v>
      </c>
      <c r="AO1445" s="5" t="str">
        <f t="shared" si="50"/>
        <v>Ca sáng</v>
      </c>
    </row>
    <row r="1446" spans="2:41">
      <c r="B1446" s="57"/>
      <c r="D1446" s="11"/>
      <c r="E1446" s="56"/>
      <c r="F1446" s="11"/>
      <c r="G1446" s="11"/>
      <c r="H1446" s="11"/>
      <c r="L1446" s="55"/>
      <c r="M1446" s="42"/>
      <c r="N1446" s="55"/>
      <c r="O1446" s="42"/>
      <c r="Q1446" s="55"/>
      <c r="R1446" s="55"/>
      <c r="S1446" s="55"/>
      <c r="T1446" s="55"/>
      <c r="U1446" s="55"/>
      <c r="V1446" s="55"/>
      <c r="W1446" s="55"/>
      <c r="X1446" s="55"/>
      <c r="Y1446" s="42"/>
      <c r="AD1446" s="55"/>
      <c r="AE1446" s="56"/>
      <c r="AM1446" t="str">
        <f t="shared" si="48"/>
        <v>NTL</v>
      </c>
      <c r="AN1446">
        <f t="shared" si="49"/>
        <v>0</v>
      </c>
      <c r="AO1446" s="5" t="str">
        <f t="shared" si="50"/>
        <v>Ca sáng</v>
      </c>
    </row>
    <row r="1447" spans="2:41">
      <c r="B1447" s="57"/>
      <c r="D1447" s="11"/>
      <c r="E1447" s="56"/>
      <c r="F1447" s="11"/>
      <c r="G1447" s="11"/>
      <c r="H1447" s="11"/>
      <c r="I1447" s="11"/>
      <c r="L1447" s="55"/>
      <c r="M1447" s="42"/>
      <c r="N1447" s="55"/>
      <c r="O1447" s="42"/>
      <c r="Q1447" s="55"/>
      <c r="R1447" s="55"/>
      <c r="S1447" s="55"/>
      <c r="T1447" s="55"/>
      <c r="U1447" s="55"/>
      <c r="V1447" s="55"/>
      <c r="W1447" s="55"/>
      <c r="X1447" s="55"/>
      <c r="Y1447" s="42"/>
      <c r="AD1447" s="55"/>
      <c r="AE1447" s="56"/>
      <c r="AM1447" t="str">
        <f t="shared" si="48"/>
        <v>NTL</v>
      </c>
      <c r="AN1447">
        <f t="shared" si="49"/>
        <v>0</v>
      </c>
      <c r="AO1447" s="5" t="str">
        <f t="shared" si="50"/>
        <v>Ca sáng</v>
      </c>
    </row>
    <row r="1448" spans="2:41">
      <c r="B1448" s="57"/>
      <c r="D1448" s="11"/>
      <c r="E1448" s="56"/>
      <c r="F1448" s="11"/>
      <c r="G1448" s="11"/>
      <c r="H1448" s="11"/>
      <c r="L1448" s="55"/>
      <c r="M1448" s="42"/>
      <c r="N1448" s="55"/>
      <c r="O1448" s="42"/>
      <c r="Q1448" s="55"/>
      <c r="R1448" s="55"/>
      <c r="S1448" s="55"/>
      <c r="T1448" s="55"/>
      <c r="U1448" s="55"/>
      <c r="V1448" s="55"/>
      <c r="W1448" s="55"/>
      <c r="X1448" s="55"/>
      <c r="Y1448" s="42"/>
      <c r="AD1448" s="55"/>
      <c r="AE1448" s="56"/>
      <c r="AL1448" s="11"/>
      <c r="AM1448" t="str">
        <f t="shared" si="48"/>
        <v>NTL</v>
      </c>
      <c r="AN1448">
        <f t="shared" si="49"/>
        <v>0</v>
      </c>
      <c r="AO1448" s="5" t="str">
        <f t="shared" si="50"/>
        <v>Ca sáng</v>
      </c>
    </row>
    <row r="1449" spans="2:41">
      <c r="B1449" s="57"/>
      <c r="D1449" s="11"/>
      <c r="E1449" s="56"/>
      <c r="F1449" s="11"/>
      <c r="G1449" s="11"/>
      <c r="H1449" s="11"/>
      <c r="L1449" s="55"/>
      <c r="M1449" s="42"/>
      <c r="N1449" s="55"/>
      <c r="O1449" s="42"/>
      <c r="Q1449" s="55"/>
      <c r="R1449" s="55"/>
      <c r="S1449" s="55"/>
      <c r="T1449" s="55"/>
      <c r="U1449" s="55"/>
      <c r="V1449" s="55"/>
      <c r="W1449" s="55"/>
      <c r="X1449" s="55"/>
      <c r="Y1449" s="42"/>
      <c r="AD1449" s="55"/>
      <c r="AE1449" s="56"/>
      <c r="AM1449" t="str">
        <f t="shared" si="48"/>
        <v>NTL</v>
      </c>
      <c r="AN1449">
        <f t="shared" si="49"/>
        <v>0</v>
      </c>
      <c r="AO1449" s="5" t="str">
        <f t="shared" si="50"/>
        <v>Ca sáng</v>
      </c>
    </row>
    <row r="1450" spans="2:41">
      <c r="B1450" s="57"/>
      <c r="D1450" s="11"/>
      <c r="E1450" s="56"/>
      <c r="F1450" s="11"/>
      <c r="G1450" s="11"/>
      <c r="H1450" s="11"/>
      <c r="L1450" s="55"/>
      <c r="M1450" s="42"/>
      <c r="N1450" s="55"/>
      <c r="O1450" s="42"/>
      <c r="Q1450" s="55"/>
      <c r="R1450" s="55"/>
      <c r="S1450" s="55"/>
      <c r="T1450" s="55"/>
      <c r="U1450" s="55"/>
      <c r="V1450" s="55"/>
      <c r="W1450" s="55"/>
      <c r="X1450" s="55"/>
      <c r="Y1450" s="42"/>
      <c r="AD1450" s="55"/>
      <c r="AE1450" s="56"/>
      <c r="AL1450" s="11"/>
      <c r="AM1450" t="str">
        <f t="shared" si="48"/>
        <v>NTL</v>
      </c>
      <c r="AN1450">
        <f t="shared" si="49"/>
        <v>0</v>
      </c>
      <c r="AO1450" s="5" t="str">
        <f t="shared" si="50"/>
        <v>Ca sáng</v>
      </c>
    </row>
    <row r="1451" spans="2:41">
      <c r="B1451" s="57"/>
      <c r="D1451" s="11"/>
      <c r="E1451" s="56"/>
      <c r="F1451" s="11"/>
      <c r="G1451" s="11"/>
      <c r="H1451" s="11"/>
      <c r="L1451" s="55"/>
      <c r="M1451" s="42"/>
      <c r="N1451" s="55"/>
      <c r="O1451" s="42"/>
      <c r="Q1451" s="55"/>
      <c r="R1451" s="55"/>
      <c r="S1451" s="55"/>
      <c r="T1451" s="55"/>
      <c r="U1451" s="55"/>
      <c r="V1451" s="55"/>
      <c r="W1451" s="55"/>
      <c r="X1451" s="55"/>
      <c r="Y1451" s="42"/>
      <c r="AD1451" s="55"/>
      <c r="AE1451" s="56"/>
      <c r="AL1451" s="11"/>
      <c r="AM1451" t="str">
        <f t="shared" si="48"/>
        <v>NTL</v>
      </c>
      <c r="AN1451">
        <f t="shared" si="49"/>
        <v>0</v>
      </c>
      <c r="AO1451" s="5" t="str">
        <f t="shared" si="50"/>
        <v>Ca sáng</v>
      </c>
    </row>
    <row r="1452" spans="2:41">
      <c r="B1452" s="57"/>
      <c r="D1452" s="11"/>
      <c r="E1452" s="56"/>
      <c r="F1452" s="11"/>
      <c r="G1452" s="11"/>
      <c r="H1452" s="11"/>
      <c r="I1452" s="11"/>
      <c r="L1452" s="55"/>
      <c r="M1452" s="42"/>
      <c r="N1452" s="55"/>
      <c r="O1452" s="42"/>
      <c r="Q1452" s="55"/>
      <c r="R1452" s="55"/>
      <c r="S1452" s="55"/>
      <c r="T1452" s="55"/>
      <c r="U1452" s="55"/>
      <c r="V1452" s="55"/>
      <c r="W1452" s="55"/>
      <c r="X1452" s="55"/>
      <c r="AA1452" s="42"/>
      <c r="AD1452" s="55"/>
      <c r="AE1452" s="56"/>
      <c r="AL1452" s="11"/>
      <c r="AM1452" t="str">
        <f t="shared" si="48"/>
        <v>NTL</v>
      </c>
      <c r="AN1452">
        <f t="shared" si="49"/>
        <v>0</v>
      </c>
      <c r="AO1452" s="5" t="str">
        <f t="shared" si="50"/>
        <v>Ca sáng</v>
      </c>
    </row>
    <row r="1453" spans="2:41">
      <c r="B1453" s="57"/>
      <c r="D1453" s="11"/>
      <c r="E1453" s="56"/>
      <c r="F1453" s="11"/>
      <c r="G1453" s="11"/>
      <c r="H1453" s="11"/>
      <c r="L1453" s="55"/>
      <c r="M1453" s="42"/>
      <c r="N1453" s="55"/>
      <c r="O1453" s="42"/>
      <c r="Q1453" s="55"/>
      <c r="R1453" s="55"/>
      <c r="S1453" s="55"/>
      <c r="T1453" s="55"/>
      <c r="U1453" s="55"/>
      <c r="V1453" s="55"/>
      <c r="W1453" s="55"/>
      <c r="X1453" s="55"/>
      <c r="Y1453" s="42"/>
      <c r="AD1453" s="55"/>
      <c r="AE1453" s="56"/>
      <c r="AM1453" t="str">
        <f t="shared" si="48"/>
        <v>NTL</v>
      </c>
      <c r="AN1453">
        <f t="shared" si="49"/>
        <v>0</v>
      </c>
      <c r="AO1453" s="5" t="str">
        <f t="shared" si="50"/>
        <v>Ca sáng</v>
      </c>
    </row>
    <row r="1454" spans="2:41">
      <c r="B1454" s="57"/>
      <c r="D1454" s="11"/>
      <c r="E1454" s="56"/>
      <c r="F1454" s="11"/>
      <c r="G1454" s="11"/>
      <c r="H1454" s="11"/>
      <c r="L1454" s="55"/>
      <c r="M1454" s="42"/>
      <c r="N1454" s="55"/>
      <c r="O1454" s="42"/>
      <c r="Q1454" s="55"/>
      <c r="R1454" s="55"/>
      <c r="S1454" s="55"/>
      <c r="T1454" s="55"/>
      <c r="U1454" s="55"/>
      <c r="V1454" s="55"/>
      <c r="W1454" s="55"/>
      <c r="X1454" s="55"/>
      <c r="Y1454" s="42"/>
      <c r="AD1454" s="55"/>
      <c r="AE1454" s="56"/>
      <c r="AL1454" s="11"/>
      <c r="AM1454" t="str">
        <f t="shared" si="48"/>
        <v>NTL</v>
      </c>
      <c r="AN1454">
        <f t="shared" si="49"/>
        <v>0</v>
      </c>
      <c r="AO1454" s="5" t="str">
        <f t="shared" si="50"/>
        <v>Ca sáng</v>
      </c>
    </row>
    <row r="1455" spans="2:41">
      <c r="B1455" s="57"/>
      <c r="D1455" s="11"/>
      <c r="E1455" s="56"/>
      <c r="F1455" s="11"/>
      <c r="G1455" s="11"/>
      <c r="H1455" s="11"/>
      <c r="L1455" s="55"/>
      <c r="M1455" s="42"/>
      <c r="N1455" s="55"/>
      <c r="O1455" s="42"/>
      <c r="Q1455" s="55"/>
      <c r="R1455" s="55"/>
      <c r="S1455" s="55"/>
      <c r="T1455" s="55"/>
      <c r="U1455" s="55"/>
      <c r="V1455" s="55"/>
      <c r="W1455" s="55"/>
      <c r="X1455" s="55"/>
      <c r="AA1455" s="42"/>
      <c r="AD1455" s="55"/>
      <c r="AE1455" s="56"/>
      <c r="AL1455" s="11"/>
      <c r="AM1455" t="str">
        <f t="shared" si="48"/>
        <v>NTL</v>
      </c>
      <c r="AN1455">
        <f t="shared" si="49"/>
        <v>0</v>
      </c>
      <c r="AO1455" s="5" t="str">
        <f t="shared" si="50"/>
        <v>Ca sáng</v>
      </c>
    </row>
    <row r="1456" spans="2:41">
      <c r="B1456" s="57"/>
      <c r="D1456" s="11"/>
      <c r="E1456" s="56"/>
      <c r="F1456" s="11"/>
      <c r="G1456" s="11"/>
      <c r="H1456" s="11"/>
      <c r="L1456" s="55"/>
      <c r="M1456" s="42"/>
      <c r="N1456" s="55"/>
      <c r="O1456" s="42"/>
      <c r="Q1456" s="55"/>
      <c r="R1456" s="55"/>
      <c r="S1456" s="55"/>
      <c r="T1456" s="55"/>
      <c r="U1456" s="55"/>
      <c r="V1456" s="55"/>
      <c r="W1456" s="55"/>
      <c r="X1456" s="55"/>
      <c r="Y1456" s="42"/>
      <c r="AD1456" s="55"/>
      <c r="AE1456" s="56"/>
      <c r="AM1456" t="str">
        <f t="shared" si="48"/>
        <v>NTL</v>
      </c>
      <c r="AN1456">
        <f t="shared" si="49"/>
        <v>0</v>
      </c>
      <c r="AO1456" s="5" t="str">
        <f t="shared" si="50"/>
        <v>Ca sáng</v>
      </c>
    </row>
    <row r="1457" spans="2:41">
      <c r="B1457" s="57"/>
      <c r="D1457" s="11"/>
      <c r="E1457" s="56"/>
      <c r="F1457" s="11"/>
      <c r="G1457" s="11"/>
      <c r="H1457" s="11"/>
      <c r="L1457" s="55"/>
      <c r="M1457" s="42"/>
      <c r="N1457" s="55"/>
      <c r="O1457" s="42"/>
      <c r="Q1457" s="55"/>
      <c r="R1457" s="55"/>
      <c r="S1457" s="55"/>
      <c r="T1457" s="55"/>
      <c r="U1457" s="55"/>
      <c r="V1457" s="55"/>
      <c r="W1457" s="55"/>
      <c r="X1457" s="55"/>
      <c r="Y1457" s="42"/>
      <c r="AD1457" s="55"/>
      <c r="AE1457" s="56"/>
      <c r="AL1457" s="11"/>
      <c r="AM1457" t="str">
        <f t="shared" si="48"/>
        <v>NTL</v>
      </c>
      <c r="AN1457">
        <f t="shared" si="49"/>
        <v>0</v>
      </c>
      <c r="AO1457" s="5" t="str">
        <f t="shared" si="50"/>
        <v>Ca sáng</v>
      </c>
    </row>
    <row r="1458" spans="2:41">
      <c r="B1458" s="57"/>
      <c r="D1458" s="11"/>
      <c r="E1458" s="56"/>
      <c r="F1458" s="11"/>
      <c r="G1458" s="11"/>
      <c r="H1458" s="11"/>
      <c r="L1458" s="55"/>
      <c r="M1458" s="42"/>
      <c r="N1458" s="55"/>
      <c r="O1458" s="42"/>
      <c r="Q1458" s="55"/>
      <c r="R1458" s="55"/>
      <c r="S1458" s="55"/>
      <c r="T1458" s="55"/>
      <c r="U1458" s="55"/>
      <c r="V1458" s="55"/>
      <c r="W1458" s="55"/>
      <c r="X1458" s="55"/>
      <c r="Y1458" s="42"/>
      <c r="AD1458" s="55"/>
      <c r="AE1458" s="56"/>
      <c r="AM1458" t="str">
        <f t="shared" si="48"/>
        <v>NTL</v>
      </c>
      <c r="AN1458">
        <f t="shared" si="49"/>
        <v>0</v>
      </c>
      <c r="AO1458" s="5" t="str">
        <f t="shared" si="50"/>
        <v>Ca sáng</v>
      </c>
    </row>
    <row r="1459" spans="2:41">
      <c r="B1459" s="57"/>
      <c r="D1459" s="11"/>
      <c r="E1459" s="56"/>
      <c r="F1459" s="11"/>
      <c r="G1459" s="11"/>
      <c r="H1459" s="11"/>
      <c r="L1459" s="55"/>
      <c r="M1459" s="42"/>
      <c r="N1459" s="55"/>
      <c r="O1459" s="42"/>
      <c r="Q1459" s="55"/>
      <c r="R1459" s="55"/>
      <c r="S1459" s="55"/>
      <c r="T1459" s="55"/>
      <c r="U1459" s="55"/>
      <c r="V1459" s="55"/>
      <c r="W1459" s="55"/>
      <c r="X1459" s="55"/>
      <c r="Y1459" s="42"/>
      <c r="AD1459" s="55"/>
      <c r="AE1459" s="56"/>
      <c r="AM1459" t="str">
        <f t="shared" si="48"/>
        <v>NTL</v>
      </c>
      <c r="AN1459">
        <f t="shared" si="49"/>
        <v>0</v>
      </c>
      <c r="AO1459" s="5" t="str">
        <f t="shared" si="50"/>
        <v>Ca sáng</v>
      </c>
    </row>
    <row r="1460" spans="2:41">
      <c r="B1460" s="57"/>
      <c r="D1460" s="11"/>
      <c r="E1460" s="56"/>
      <c r="F1460" s="11"/>
      <c r="G1460" s="11"/>
      <c r="H1460" s="11"/>
      <c r="L1460" s="55"/>
      <c r="M1460" s="42"/>
      <c r="N1460" s="55"/>
      <c r="O1460" s="42"/>
      <c r="Q1460" s="55"/>
      <c r="R1460" s="55"/>
      <c r="S1460" s="55"/>
      <c r="T1460" s="55"/>
      <c r="U1460" s="55"/>
      <c r="V1460" s="55"/>
      <c r="W1460" s="55"/>
      <c r="X1460" s="55"/>
      <c r="Y1460" s="42"/>
      <c r="AD1460" s="55"/>
      <c r="AE1460" s="56"/>
      <c r="AL1460" s="11"/>
      <c r="AM1460" t="str">
        <f t="shared" si="48"/>
        <v>NTL</v>
      </c>
      <c r="AN1460">
        <f t="shared" si="49"/>
        <v>0</v>
      </c>
      <c r="AO1460" s="5" t="str">
        <f t="shared" si="50"/>
        <v>Ca sáng</v>
      </c>
    </row>
    <row r="1461" spans="2:41">
      <c r="B1461" s="57"/>
      <c r="D1461" s="11"/>
      <c r="E1461" s="56"/>
      <c r="F1461" s="11"/>
      <c r="G1461" s="11"/>
      <c r="H1461" s="11"/>
      <c r="L1461" s="55"/>
      <c r="M1461" s="42"/>
      <c r="N1461" s="55"/>
      <c r="O1461" s="42"/>
      <c r="Q1461" s="55"/>
      <c r="R1461" s="55"/>
      <c r="S1461" s="55"/>
      <c r="T1461" s="55"/>
      <c r="U1461" s="55"/>
      <c r="V1461" s="55"/>
      <c r="W1461" s="55"/>
      <c r="X1461" s="55"/>
      <c r="Y1461" s="42"/>
      <c r="AD1461" s="55"/>
      <c r="AE1461" s="56"/>
      <c r="AM1461" t="str">
        <f t="shared" si="48"/>
        <v>NTL</v>
      </c>
      <c r="AN1461">
        <f t="shared" si="49"/>
        <v>0</v>
      </c>
      <c r="AO1461" s="5" t="str">
        <f t="shared" si="50"/>
        <v>Ca sáng</v>
      </c>
    </row>
    <row r="1462" spans="2:41">
      <c r="B1462" s="57"/>
      <c r="D1462" s="11"/>
      <c r="E1462" s="56"/>
      <c r="F1462" s="11"/>
      <c r="G1462" s="11"/>
      <c r="H1462" s="11"/>
      <c r="L1462" s="55"/>
      <c r="M1462" s="42"/>
      <c r="N1462" s="55"/>
      <c r="O1462" s="42"/>
      <c r="Q1462" s="55"/>
      <c r="R1462" s="55"/>
      <c r="S1462" s="55"/>
      <c r="T1462" s="55"/>
      <c r="U1462" s="55"/>
      <c r="V1462" s="55"/>
      <c r="W1462" s="55"/>
      <c r="X1462" s="55"/>
      <c r="AA1462" s="42"/>
      <c r="AD1462" s="55"/>
      <c r="AE1462" s="56"/>
      <c r="AL1462" s="11"/>
      <c r="AM1462" t="str">
        <f t="shared" si="48"/>
        <v>NTL</v>
      </c>
      <c r="AN1462">
        <f t="shared" si="49"/>
        <v>0</v>
      </c>
      <c r="AO1462" s="5" t="str">
        <f t="shared" si="50"/>
        <v>Ca sáng</v>
      </c>
    </row>
    <row r="1463" spans="2:41">
      <c r="B1463" s="57"/>
      <c r="D1463" s="11"/>
      <c r="E1463" s="56"/>
      <c r="F1463" s="11"/>
      <c r="G1463" s="11"/>
      <c r="H1463" s="11"/>
      <c r="I1463" s="11"/>
      <c r="L1463" s="55"/>
      <c r="M1463" s="42"/>
      <c r="N1463" s="55"/>
      <c r="O1463" s="42"/>
      <c r="Q1463" s="55"/>
      <c r="R1463" s="55"/>
      <c r="S1463" s="55"/>
      <c r="T1463" s="55"/>
      <c r="U1463" s="55"/>
      <c r="V1463" s="55"/>
      <c r="W1463" s="55"/>
      <c r="X1463" s="55"/>
      <c r="Y1463" s="42"/>
      <c r="AD1463" s="55"/>
      <c r="AE1463" s="56"/>
      <c r="AL1463" s="11"/>
      <c r="AM1463" t="str">
        <f t="shared" si="48"/>
        <v>NTL</v>
      </c>
      <c r="AN1463">
        <f t="shared" si="49"/>
        <v>0</v>
      </c>
      <c r="AO1463" s="5" t="str">
        <f t="shared" si="50"/>
        <v>Ca sáng</v>
      </c>
    </row>
    <row r="1464" spans="2:41">
      <c r="B1464" s="57"/>
      <c r="D1464" s="11"/>
      <c r="E1464" s="56"/>
      <c r="F1464" s="11"/>
      <c r="G1464" s="11"/>
      <c r="H1464" s="11"/>
      <c r="L1464" s="55"/>
      <c r="M1464" s="42"/>
      <c r="N1464" s="55"/>
      <c r="O1464" s="42"/>
      <c r="Q1464" s="55"/>
      <c r="R1464" s="55"/>
      <c r="S1464" s="55"/>
      <c r="T1464" s="55"/>
      <c r="U1464" s="55"/>
      <c r="V1464" s="55"/>
      <c r="W1464" s="55"/>
      <c r="X1464" s="55"/>
      <c r="AA1464" s="42"/>
      <c r="AD1464" s="55"/>
      <c r="AE1464" s="56"/>
      <c r="AM1464" t="str">
        <f t="shared" si="48"/>
        <v>NTL</v>
      </c>
      <c r="AN1464">
        <f t="shared" si="49"/>
        <v>0</v>
      </c>
      <c r="AO1464" s="5" t="str">
        <f t="shared" si="50"/>
        <v>Ca sáng</v>
      </c>
    </row>
    <row r="1465" spans="2:41">
      <c r="B1465" s="57"/>
      <c r="D1465" s="11"/>
      <c r="E1465" s="56"/>
      <c r="F1465" s="11"/>
      <c r="G1465" s="11"/>
      <c r="H1465" s="11"/>
      <c r="L1465" s="55"/>
      <c r="M1465" s="42"/>
      <c r="N1465" s="55"/>
      <c r="O1465" s="42"/>
      <c r="Q1465" s="55"/>
      <c r="R1465" s="55"/>
      <c r="S1465" s="55"/>
      <c r="T1465" s="55"/>
      <c r="U1465" s="55"/>
      <c r="V1465" s="55"/>
      <c r="W1465" s="55"/>
      <c r="X1465" s="55"/>
      <c r="AA1465" s="42"/>
      <c r="AD1465" s="55"/>
      <c r="AE1465" s="56"/>
      <c r="AL1465" s="11"/>
      <c r="AM1465" t="str">
        <f t="shared" si="48"/>
        <v>NTL</v>
      </c>
      <c r="AN1465">
        <f t="shared" si="49"/>
        <v>0</v>
      </c>
      <c r="AO1465" s="5" t="str">
        <f t="shared" si="50"/>
        <v>Ca sáng</v>
      </c>
    </row>
    <row r="1466" spans="2:41">
      <c r="B1466" s="57"/>
      <c r="D1466" s="11"/>
      <c r="E1466" s="56"/>
      <c r="F1466" s="11"/>
      <c r="G1466" s="11"/>
      <c r="H1466" s="11"/>
      <c r="L1466" s="55"/>
      <c r="M1466" s="42"/>
      <c r="N1466" s="55"/>
      <c r="O1466" s="42"/>
      <c r="Q1466" s="55"/>
      <c r="R1466" s="55"/>
      <c r="S1466" s="55"/>
      <c r="T1466" s="55"/>
      <c r="U1466" s="55"/>
      <c r="V1466" s="55"/>
      <c r="W1466" s="55"/>
      <c r="X1466" s="55"/>
      <c r="Y1466" s="42"/>
      <c r="AD1466" s="55"/>
      <c r="AE1466" s="56"/>
      <c r="AM1466" t="str">
        <f t="shared" si="48"/>
        <v>NTL</v>
      </c>
      <c r="AN1466">
        <f t="shared" si="49"/>
        <v>0</v>
      </c>
      <c r="AO1466" s="5" t="str">
        <f t="shared" si="50"/>
        <v>Ca sáng</v>
      </c>
    </row>
    <row r="1467" spans="2:41">
      <c r="B1467" s="57"/>
      <c r="D1467" s="11"/>
      <c r="E1467" s="56"/>
      <c r="F1467" s="11"/>
      <c r="G1467" s="11"/>
      <c r="H1467" s="11"/>
      <c r="L1467" s="55"/>
      <c r="M1467" s="42"/>
      <c r="N1467" s="55"/>
      <c r="O1467" s="42"/>
      <c r="Q1467" s="55"/>
      <c r="R1467" s="55"/>
      <c r="S1467" s="55"/>
      <c r="T1467" s="55"/>
      <c r="U1467" s="55"/>
      <c r="V1467" s="55"/>
      <c r="W1467" s="55"/>
      <c r="X1467" s="55"/>
      <c r="Y1467" s="42"/>
      <c r="AD1467" s="55"/>
      <c r="AE1467" s="56"/>
      <c r="AM1467" t="str">
        <f t="shared" si="48"/>
        <v>NTL</v>
      </c>
      <c r="AN1467">
        <f t="shared" si="49"/>
        <v>0</v>
      </c>
      <c r="AO1467" s="5" t="str">
        <f t="shared" si="50"/>
        <v>Ca sáng</v>
      </c>
    </row>
    <row r="1468" spans="2:41">
      <c r="B1468" s="57"/>
      <c r="D1468" s="11"/>
      <c r="E1468" s="56"/>
      <c r="F1468" s="11"/>
      <c r="G1468" s="11"/>
      <c r="H1468" s="11"/>
      <c r="L1468" s="55"/>
      <c r="M1468" s="42"/>
      <c r="N1468" s="55"/>
      <c r="O1468" s="42"/>
      <c r="Q1468" s="55"/>
      <c r="R1468" s="55"/>
      <c r="S1468" s="55"/>
      <c r="T1468" s="55"/>
      <c r="U1468" s="55"/>
      <c r="V1468" s="55"/>
      <c r="W1468" s="55"/>
      <c r="X1468" s="55"/>
      <c r="AA1468" s="42"/>
      <c r="AD1468" s="55"/>
      <c r="AE1468" s="56"/>
      <c r="AL1468" s="11"/>
      <c r="AM1468" t="str">
        <f t="shared" si="48"/>
        <v>NTL</v>
      </c>
      <c r="AN1468">
        <f t="shared" si="49"/>
        <v>0</v>
      </c>
      <c r="AO1468" s="5" t="str">
        <f t="shared" si="50"/>
        <v>Ca sáng</v>
      </c>
    </row>
    <row r="1469" spans="2:41">
      <c r="B1469" s="57"/>
      <c r="D1469" s="11"/>
      <c r="E1469" s="56"/>
      <c r="F1469" s="11"/>
      <c r="G1469" s="11"/>
      <c r="H1469" s="11"/>
      <c r="L1469" s="55"/>
      <c r="M1469" s="42"/>
      <c r="N1469" s="55"/>
      <c r="O1469" s="42"/>
      <c r="Q1469" s="55"/>
      <c r="R1469" s="55"/>
      <c r="S1469" s="55"/>
      <c r="T1469" s="55"/>
      <c r="U1469" s="55"/>
      <c r="V1469" s="55"/>
      <c r="W1469" s="55"/>
      <c r="X1469" s="55"/>
      <c r="Y1469" s="42"/>
      <c r="AD1469" s="55"/>
      <c r="AE1469" s="56"/>
      <c r="AL1469" s="11"/>
      <c r="AM1469" t="str">
        <f t="shared" si="48"/>
        <v>NTL</v>
      </c>
      <c r="AN1469">
        <f t="shared" si="49"/>
        <v>0</v>
      </c>
      <c r="AO1469" s="5" t="str">
        <f t="shared" si="50"/>
        <v>Ca sáng</v>
      </c>
    </row>
    <row r="1470" spans="2:41">
      <c r="B1470" s="57"/>
      <c r="D1470" s="11"/>
      <c r="E1470" s="56"/>
      <c r="F1470" s="11"/>
      <c r="G1470" s="11"/>
      <c r="H1470" s="11"/>
      <c r="L1470" s="55"/>
      <c r="M1470" s="42"/>
      <c r="N1470" s="55"/>
      <c r="O1470" s="42"/>
      <c r="Q1470" s="55"/>
      <c r="R1470" s="55"/>
      <c r="S1470" s="55"/>
      <c r="T1470" s="55"/>
      <c r="U1470" s="55"/>
      <c r="V1470" s="55"/>
      <c r="W1470" s="55"/>
      <c r="X1470" s="55"/>
      <c r="Y1470" s="42"/>
      <c r="AD1470" s="55"/>
      <c r="AE1470" s="56"/>
      <c r="AM1470" t="str">
        <f t="shared" si="48"/>
        <v>NTL</v>
      </c>
      <c r="AN1470">
        <f t="shared" si="49"/>
        <v>0</v>
      </c>
      <c r="AO1470" s="5" t="str">
        <f t="shared" si="50"/>
        <v>Ca sáng</v>
      </c>
    </row>
    <row r="1471" spans="2:41">
      <c r="B1471" s="57"/>
      <c r="D1471" s="11"/>
      <c r="E1471" s="56"/>
      <c r="F1471" s="11"/>
      <c r="G1471" s="11"/>
      <c r="H1471" s="11"/>
      <c r="L1471" s="55"/>
      <c r="M1471" s="42"/>
      <c r="N1471" s="55"/>
      <c r="O1471" s="42"/>
      <c r="Q1471" s="55"/>
      <c r="R1471" s="55"/>
      <c r="S1471" s="55"/>
      <c r="T1471" s="55"/>
      <c r="U1471" s="55"/>
      <c r="V1471" s="55"/>
      <c r="W1471" s="55"/>
      <c r="X1471" s="55"/>
      <c r="Y1471" s="42"/>
      <c r="AD1471" s="55"/>
      <c r="AE1471" s="56"/>
      <c r="AL1471" s="11"/>
      <c r="AM1471" t="str">
        <f t="shared" si="48"/>
        <v>NTL</v>
      </c>
      <c r="AN1471">
        <f t="shared" si="49"/>
        <v>0</v>
      </c>
      <c r="AO1471" s="5" t="str">
        <f t="shared" si="50"/>
        <v>Ca sáng</v>
      </c>
    </row>
    <row r="1472" spans="2:41">
      <c r="B1472" s="57"/>
      <c r="D1472" s="11"/>
      <c r="E1472" s="56"/>
      <c r="F1472" s="11"/>
      <c r="G1472" s="11"/>
      <c r="H1472" s="11"/>
      <c r="L1472" s="55"/>
      <c r="M1472" s="42"/>
      <c r="N1472" s="55"/>
      <c r="O1472" s="42"/>
      <c r="Q1472" s="55"/>
      <c r="R1472" s="55"/>
      <c r="S1472" s="55"/>
      <c r="T1472" s="55"/>
      <c r="U1472" s="55"/>
      <c r="V1472" s="55"/>
      <c r="W1472" s="55"/>
      <c r="X1472" s="55"/>
      <c r="Y1472" s="42"/>
      <c r="AD1472" s="55"/>
      <c r="AE1472" s="56"/>
      <c r="AL1472" s="11"/>
      <c r="AM1472" t="str">
        <f t="shared" si="48"/>
        <v>NTL</v>
      </c>
      <c r="AN1472">
        <f t="shared" si="49"/>
        <v>0</v>
      </c>
      <c r="AO1472" s="5" t="str">
        <f t="shared" si="50"/>
        <v>Ca sáng</v>
      </c>
    </row>
    <row r="1473" spans="2:41">
      <c r="B1473" s="57"/>
      <c r="D1473" s="11"/>
      <c r="E1473" s="56"/>
      <c r="F1473" s="11"/>
      <c r="G1473" s="11"/>
      <c r="H1473" s="11"/>
      <c r="L1473" s="55"/>
      <c r="M1473" s="42"/>
      <c r="N1473" s="55"/>
      <c r="O1473" s="42"/>
      <c r="Q1473" s="55"/>
      <c r="R1473" s="55"/>
      <c r="S1473" s="55"/>
      <c r="T1473" s="55"/>
      <c r="U1473" s="55"/>
      <c r="V1473" s="55"/>
      <c r="W1473" s="55"/>
      <c r="X1473" s="55"/>
      <c r="Y1473" s="42"/>
      <c r="AD1473" s="55"/>
      <c r="AE1473" s="56"/>
      <c r="AL1473" s="11"/>
      <c r="AM1473" t="str">
        <f t="shared" si="48"/>
        <v>NTL</v>
      </c>
      <c r="AN1473">
        <f t="shared" si="49"/>
        <v>0</v>
      </c>
      <c r="AO1473" s="5" t="str">
        <f t="shared" si="50"/>
        <v>Ca sáng</v>
      </c>
    </row>
    <row r="1474" spans="2:41">
      <c r="B1474" s="57"/>
      <c r="D1474" s="11"/>
      <c r="E1474" s="56"/>
      <c r="F1474" s="11"/>
      <c r="G1474" s="11"/>
      <c r="H1474" s="11"/>
      <c r="L1474" s="55"/>
      <c r="M1474" s="42"/>
      <c r="N1474" s="55"/>
      <c r="O1474" s="42"/>
      <c r="Q1474" s="55"/>
      <c r="R1474" s="55"/>
      <c r="S1474" s="55"/>
      <c r="T1474" s="55"/>
      <c r="U1474" s="55"/>
      <c r="V1474" s="55"/>
      <c r="W1474" s="55"/>
      <c r="X1474" s="55"/>
      <c r="AA1474" s="42"/>
      <c r="AD1474" s="55"/>
      <c r="AE1474" s="56"/>
      <c r="AL1474" s="11"/>
      <c r="AM1474" t="str">
        <f t="shared" si="48"/>
        <v>NTL</v>
      </c>
      <c r="AN1474">
        <f t="shared" si="49"/>
        <v>0</v>
      </c>
      <c r="AO1474" s="5" t="str">
        <f t="shared" si="50"/>
        <v>Ca sáng</v>
      </c>
    </row>
    <row r="1475" spans="2:41">
      <c r="B1475" s="57"/>
      <c r="D1475" s="11"/>
      <c r="E1475" s="56"/>
      <c r="F1475" s="11"/>
      <c r="G1475" s="11"/>
      <c r="H1475" s="11"/>
      <c r="L1475" s="55"/>
      <c r="M1475" s="42"/>
      <c r="N1475" s="55"/>
      <c r="O1475" s="42"/>
      <c r="Q1475" s="55"/>
      <c r="R1475" s="55"/>
      <c r="S1475" s="55"/>
      <c r="T1475" s="55"/>
      <c r="U1475" s="55"/>
      <c r="V1475" s="55"/>
      <c r="W1475" s="55"/>
      <c r="X1475" s="55"/>
      <c r="Y1475" s="42"/>
      <c r="AD1475" s="55"/>
      <c r="AE1475" s="56"/>
      <c r="AL1475" s="11"/>
      <c r="AM1475" t="str">
        <f t="shared" ref="AM1475:AM1538" si="51">IF(LEFT(F1751,3)="XBL","XBL","NTL")</f>
        <v>NTL</v>
      </c>
      <c r="AN1475">
        <f t="shared" ref="AN1475:AN1538" si="52">IF(AM1475="NTL",O1751*-1,O1751)</f>
        <v>0</v>
      </c>
      <c r="AO1475" s="5" t="str">
        <f t="shared" ref="AO1475:AO1538" si="53">IF(TIME(HOUR(AE1754),MINUTE(AE1754),SECOND(AE1754))&gt;$T$6,"Ca chiều","Ca sáng")</f>
        <v>Ca sáng</v>
      </c>
    </row>
    <row r="1476" spans="2:41">
      <c r="B1476" s="57"/>
      <c r="D1476" s="11"/>
      <c r="E1476" s="56"/>
      <c r="F1476" s="11"/>
      <c r="G1476" s="11"/>
      <c r="H1476" s="11"/>
      <c r="L1476" s="55"/>
      <c r="M1476" s="42"/>
      <c r="N1476" s="55"/>
      <c r="O1476" s="42"/>
      <c r="Q1476" s="55"/>
      <c r="R1476" s="55"/>
      <c r="S1476" s="55"/>
      <c r="T1476" s="55"/>
      <c r="U1476" s="55"/>
      <c r="V1476" s="55"/>
      <c r="W1476" s="55"/>
      <c r="X1476" s="55"/>
      <c r="Y1476" s="42"/>
      <c r="AD1476" s="55"/>
      <c r="AE1476" s="56"/>
      <c r="AM1476" t="str">
        <f t="shared" si="51"/>
        <v>NTL</v>
      </c>
      <c r="AN1476">
        <f t="shared" si="52"/>
        <v>0</v>
      </c>
      <c r="AO1476" s="5" t="str">
        <f t="shared" si="53"/>
        <v>Ca sáng</v>
      </c>
    </row>
    <row r="1477" spans="2:41">
      <c r="B1477" s="57"/>
      <c r="D1477" s="11"/>
      <c r="E1477" s="56"/>
      <c r="F1477" s="11"/>
      <c r="G1477" s="11"/>
      <c r="H1477" s="11"/>
      <c r="L1477" s="55"/>
      <c r="M1477" s="42"/>
      <c r="N1477" s="55"/>
      <c r="O1477" s="42"/>
      <c r="Q1477" s="55"/>
      <c r="R1477" s="55"/>
      <c r="S1477" s="55"/>
      <c r="T1477" s="55"/>
      <c r="U1477" s="55"/>
      <c r="V1477" s="55"/>
      <c r="W1477" s="55"/>
      <c r="X1477" s="55"/>
      <c r="Y1477" s="42"/>
      <c r="AD1477" s="55"/>
      <c r="AE1477" s="56"/>
      <c r="AL1477" s="11"/>
      <c r="AM1477" t="str">
        <f t="shared" si="51"/>
        <v>NTL</v>
      </c>
      <c r="AN1477">
        <f t="shared" si="52"/>
        <v>0</v>
      </c>
      <c r="AO1477" s="5" t="str">
        <f t="shared" si="53"/>
        <v>Ca sáng</v>
      </c>
    </row>
    <row r="1478" spans="2:41">
      <c r="B1478" s="57"/>
      <c r="D1478" s="11"/>
      <c r="E1478" s="56"/>
      <c r="F1478" s="11"/>
      <c r="G1478" s="11"/>
      <c r="H1478" s="11"/>
      <c r="L1478" s="55"/>
      <c r="M1478" s="42"/>
      <c r="N1478" s="55"/>
      <c r="O1478" s="42"/>
      <c r="Q1478" s="55"/>
      <c r="R1478" s="55"/>
      <c r="S1478" s="55"/>
      <c r="T1478" s="55"/>
      <c r="U1478" s="55"/>
      <c r="V1478" s="55"/>
      <c r="W1478" s="55"/>
      <c r="X1478" s="55"/>
      <c r="Y1478" s="42"/>
      <c r="AD1478" s="55"/>
      <c r="AE1478" s="56"/>
      <c r="AM1478" t="str">
        <f t="shared" si="51"/>
        <v>NTL</v>
      </c>
      <c r="AN1478">
        <f t="shared" si="52"/>
        <v>0</v>
      </c>
      <c r="AO1478" s="5" t="str">
        <f t="shared" si="53"/>
        <v>Ca sáng</v>
      </c>
    </row>
    <row r="1479" spans="2:41">
      <c r="B1479" s="57"/>
      <c r="D1479" s="11"/>
      <c r="E1479" s="56"/>
      <c r="F1479" s="11"/>
      <c r="G1479" s="11"/>
      <c r="H1479" s="11"/>
      <c r="L1479" s="55"/>
      <c r="M1479" s="42"/>
      <c r="N1479" s="55"/>
      <c r="O1479" s="42"/>
      <c r="Q1479" s="55"/>
      <c r="R1479" s="55"/>
      <c r="S1479" s="55"/>
      <c r="T1479" s="55"/>
      <c r="U1479" s="55"/>
      <c r="V1479" s="55"/>
      <c r="W1479" s="55"/>
      <c r="X1479" s="55"/>
      <c r="Y1479" s="42"/>
      <c r="AD1479" s="55"/>
      <c r="AE1479" s="56"/>
      <c r="AM1479" t="str">
        <f t="shared" si="51"/>
        <v>NTL</v>
      </c>
      <c r="AN1479">
        <f t="shared" si="52"/>
        <v>0</v>
      </c>
      <c r="AO1479" s="5" t="str">
        <f t="shared" si="53"/>
        <v>Ca sáng</v>
      </c>
    </row>
    <row r="1480" spans="2:41">
      <c r="B1480" s="57"/>
      <c r="D1480" s="11"/>
      <c r="E1480" s="56"/>
      <c r="F1480" s="11"/>
      <c r="G1480" s="11"/>
      <c r="H1480" s="11"/>
      <c r="L1480" s="55"/>
      <c r="M1480" s="42"/>
      <c r="N1480" s="55"/>
      <c r="O1480" s="42"/>
      <c r="Q1480" s="55"/>
      <c r="R1480" s="55"/>
      <c r="S1480" s="55"/>
      <c r="T1480" s="55"/>
      <c r="U1480" s="55"/>
      <c r="V1480" s="55"/>
      <c r="W1480" s="55"/>
      <c r="X1480" s="55"/>
      <c r="Y1480" s="42"/>
      <c r="AD1480" s="55"/>
      <c r="AE1480" s="56"/>
      <c r="AL1480" s="11"/>
      <c r="AM1480" t="str">
        <f t="shared" si="51"/>
        <v>NTL</v>
      </c>
      <c r="AN1480">
        <f t="shared" si="52"/>
        <v>0</v>
      </c>
      <c r="AO1480" s="5" t="str">
        <f t="shared" si="53"/>
        <v>Ca sáng</v>
      </c>
    </row>
    <row r="1481" spans="2:41">
      <c r="B1481" s="57"/>
      <c r="D1481" s="11"/>
      <c r="E1481" s="56"/>
      <c r="F1481" s="11"/>
      <c r="G1481" s="11"/>
      <c r="H1481" s="11"/>
      <c r="L1481" s="55"/>
      <c r="M1481" s="42"/>
      <c r="N1481" s="55"/>
      <c r="O1481" s="42"/>
      <c r="Q1481" s="55"/>
      <c r="R1481" s="55"/>
      <c r="S1481" s="55"/>
      <c r="T1481" s="55"/>
      <c r="U1481" s="55"/>
      <c r="V1481" s="55"/>
      <c r="W1481" s="55"/>
      <c r="X1481" s="55"/>
      <c r="Y1481" s="42"/>
      <c r="AD1481" s="55"/>
      <c r="AE1481" s="56"/>
      <c r="AH1481" s="11"/>
      <c r="AL1481" s="11"/>
      <c r="AM1481" t="str">
        <f t="shared" si="51"/>
        <v>NTL</v>
      </c>
      <c r="AN1481">
        <f t="shared" si="52"/>
        <v>0</v>
      </c>
      <c r="AO1481" s="5" t="str">
        <f t="shared" si="53"/>
        <v>Ca sáng</v>
      </c>
    </row>
    <row r="1482" spans="2:41">
      <c r="B1482" s="57"/>
      <c r="D1482" s="11"/>
      <c r="E1482" s="56"/>
      <c r="F1482" s="11"/>
      <c r="G1482" s="11"/>
      <c r="H1482" s="11"/>
      <c r="L1482" s="55"/>
      <c r="M1482" s="42"/>
      <c r="N1482" s="55"/>
      <c r="O1482" s="42"/>
      <c r="Q1482" s="55"/>
      <c r="R1482" s="55"/>
      <c r="S1482" s="55"/>
      <c r="T1482" s="55"/>
      <c r="U1482" s="55"/>
      <c r="V1482" s="55"/>
      <c r="W1482" s="55"/>
      <c r="X1482" s="55"/>
      <c r="Y1482" s="42"/>
      <c r="AD1482" s="55"/>
      <c r="AE1482" s="56"/>
      <c r="AL1482" s="11"/>
      <c r="AM1482" t="str">
        <f t="shared" si="51"/>
        <v>NTL</v>
      </c>
      <c r="AN1482">
        <f t="shared" si="52"/>
        <v>0</v>
      </c>
      <c r="AO1482" s="5" t="str">
        <f t="shared" si="53"/>
        <v>Ca sáng</v>
      </c>
    </row>
    <row r="1483" spans="2:41">
      <c r="B1483" s="57"/>
      <c r="D1483" s="11"/>
      <c r="E1483" s="56"/>
      <c r="F1483" s="11"/>
      <c r="G1483" s="11"/>
      <c r="H1483" s="11"/>
      <c r="L1483" s="55"/>
      <c r="M1483" s="42"/>
      <c r="N1483" s="55"/>
      <c r="O1483" s="42"/>
      <c r="Q1483" s="55"/>
      <c r="R1483" s="55"/>
      <c r="S1483" s="55"/>
      <c r="T1483" s="55"/>
      <c r="U1483" s="55"/>
      <c r="V1483" s="55"/>
      <c r="W1483" s="55"/>
      <c r="X1483" s="55"/>
      <c r="Y1483" s="42"/>
      <c r="AD1483" s="55"/>
      <c r="AE1483" s="56"/>
      <c r="AL1483" s="11"/>
      <c r="AM1483" t="str">
        <f t="shared" si="51"/>
        <v>NTL</v>
      </c>
      <c r="AN1483">
        <f t="shared" si="52"/>
        <v>0</v>
      </c>
      <c r="AO1483" s="5" t="str">
        <f t="shared" si="53"/>
        <v>Ca sáng</v>
      </c>
    </row>
    <row r="1484" spans="2:41">
      <c r="B1484" s="57"/>
      <c r="D1484" s="11"/>
      <c r="E1484" s="56"/>
      <c r="F1484" s="11"/>
      <c r="G1484" s="11"/>
      <c r="H1484" s="11"/>
      <c r="L1484" s="55"/>
      <c r="M1484" s="42"/>
      <c r="N1484" s="55"/>
      <c r="O1484" s="42"/>
      <c r="Q1484" s="55"/>
      <c r="R1484" s="55"/>
      <c r="S1484" s="55"/>
      <c r="T1484" s="55"/>
      <c r="U1484" s="55"/>
      <c r="V1484" s="55"/>
      <c r="W1484" s="55"/>
      <c r="X1484" s="55"/>
      <c r="Y1484" s="42"/>
      <c r="AD1484" s="55"/>
      <c r="AE1484" s="56"/>
      <c r="AM1484" t="str">
        <f t="shared" si="51"/>
        <v>NTL</v>
      </c>
      <c r="AN1484">
        <f t="shared" si="52"/>
        <v>0</v>
      </c>
      <c r="AO1484" s="5" t="str">
        <f t="shared" si="53"/>
        <v>Ca sáng</v>
      </c>
    </row>
    <row r="1485" spans="2:41">
      <c r="B1485" s="57"/>
      <c r="D1485" s="11"/>
      <c r="E1485" s="56"/>
      <c r="F1485" s="11"/>
      <c r="G1485" s="11"/>
      <c r="H1485" s="11"/>
      <c r="L1485" s="55"/>
      <c r="M1485" s="42"/>
      <c r="N1485" s="55"/>
      <c r="O1485" s="42"/>
      <c r="Q1485" s="55"/>
      <c r="R1485" s="55"/>
      <c r="S1485" s="55"/>
      <c r="T1485" s="55"/>
      <c r="U1485" s="55"/>
      <c r="V1485" s="55"/>
      <c r="W1485" s="55"/>
      <c r="X1485" s="55"/>
      <c r="AD1485" s="55"/>
      <c r="AE1485" s="56"/>
      <c r="AH1485" s="11"/>
      <c r="AL1485" s="11"/>
      <c r="AM1485" t="str">
        <f t="shared" si="51"/>
        <v>NTL</v>
      </c>
      <c r="AN1485">
        <f t="shared" si="52"/>
        <v>0</v>
      </c>
      <c r="AO1485" s="5" t="str">
        <f t="shared" si="53"/>
        <v>Ca sáng</v>
      </c>
    </row>
    <row r="1486" spans="2:41">
      <c r="B1486" s="57"/>
      <c r="D1486" s="11"/>
      <c r="E1486" s="56"/>
      <c r="F1486" s="11"/>
      <c r="G1486" s="11"/>
      <c r="H1486" s="11"/>
      <c r="L1486" s="55"/>
      <c r="M1486" s="42"/>
      <c r="N1486" s="55"/>
      <c r="O1486" s="42"/>
      <c r="Q1486" s="55"/>
      <c r="R1486" s="55"/>
      <c r="S1486" s="55"/>
      <c r="T1486" s="55"/>
      <c r="U1486" s="55"/>
      <c r="V1486" s="55"/>
      <c r="W1486" s="55"/>
      <c r="X1486" s="55"/>
      <c r="Y1486" s="42"/>
      <c r="AD1486" s="55"/>
      <c r="AE1486" s="56"/>
      <c r="AM1486" t="str">
        <f t="shared" si="51"/>
        <v>NTL</v>
      </c>
      <c r="AN1486">
        <f t="shared" si="52"/>
        <v>0</v>
      </c>
      <c r="AO1486" s="5" t="str">
        <f t="shared" si="53"/>
        <v>Ca sáng</v>
      </c>
    </row>
    <row r="1487" spans="2:41">
      <c r="B1487" s="57"/>
      <c r="D1487" s="11"/>
      <c r="E1487" s="56"/>
      <c r="F1487" s="11"/>
      <c r="G1487" s="11"/>
      <c r="H1487" s="11"/>
      <c r="L1487" s="55"/>
      <c r="M1487" s="42"/>
      <c r="N1487" s="55"/>
      <c r="O1487" s="42"/>
      <c r="Q1487" s="55"/>
      <c r="R1487" s="55"/>
      <c r="S1487" s="55"/>
      <c r="T1487" s="55"/>
      <c r="U1487" s="55"/>
      <c r="V1487" s="55"/>
      <c r="W1487" s="55"/>
      <c r="X1487" s="55"/>
      <c r="Y1487" s="42"/>
      <c r="AD1487" s="55"/>
      <c r="AE1487" s="56"/>
      <c r="AM1487" t="str">
        <f t="shared" si="51"/>
        <v>NTL</v>
      </c>
      <c r="AN1487">
        <f t="shared" si="52"/>
        <v>0</v>
      </c>
      <c r="AO1487" s="5" t="str">
        <f t="shared" si="53"/>
        <v>Ca sáng</v>
      </c>
    </row>
    <row r="1488" spans="2:41">
      <c r="B1488" s="57"/>
      <c r="D1488" s="11"/>
      <c r="E1488" s="56"/>
      <c r="F1488" s="11"/>
      <c r="G1488" s="11"/>
      <c r="H1488" s="11"/>
      <c r="L1488" s="55"/>
      <c r="M1488" s="42"/>
      <c r="N1488" s="55"/>
      <c r="O1488" s="42"/>
      <c r="Q1488" s="55"/>
      <c r="R1488" s="55"/>
      <c r="S1488" s="55"/>
      <c r="T1488" s="55"/>
      <c r="U1488" s="55"/>
      <c r="V1488" s="55"/>
      <c r="W1488" s="55"/>
      <c r="X1488" s="55"/>
      <c r="Y1488" s="42"/>
      <c r="AD1488" s="55"/>
      <c r="AE1488" s="56"/>
      <c r="AL1488" s="11"/>
      <c r="AM1488" t="str">
        <f t="shared" si="51"/>
        <v>NTL</v>
      </c>
      <c r="AN1488">
        <f t="shared" si="52"/>
        <v>0</v>
      </c>
      <c r="AO1488" s="5" t="str">
        <f t="shared" si="53"/>
        <v>Ca sáng</v>
      </c>
    </row>
    <row r="1489" spans="2:41">
      <c r="B1489" s="57"/>
      <c r="D1489" s="11"/>
      <c r="E1489" s="56"/>
      <c r="F1489" s="11"/>
      <c r="G1489" s="11"/>
      <c r="H1489" s="11"/>
      <c r="L1489" s="55"/>
      <c r="M1489" s="42"/>
      <c r="N1489" s="55"/>
      <c r="O1489" s="42"/>
      <c r="Q1489" s="55"/>
      <c r="R1489" s="55"/>
      <c r="S1489" s="55"/>
      <c r="T1489" s="55"/>
      <c r="U1489" s="55"/>
      <c r="V1489" s="55"/>
      <c r="W1489" s="55"/>
      <c r="X1489" s="55"/>
      <c r="Y1489" s="42"/>
      <c r="AD1489" s="55"/>
      <c r="AE1489" s="56"/>
      <c r="AM1489" t="str">
        <f t="shared" si="51"/>
        <v>NTL</v>
      </c>
      <c r="AN1489">
        <f t="shared" si="52"/>
        <v>0</v>
      </c>
      <c r="AO1489" s="5" t="str">
        <f t="shared" si="53"/>
        <v>Ca sáng</v>
      </c>
    </row>
    <row r="1490" spans="2:41">
      <c r="B1490" s="57"/>
      <c r="D1490" s="11"/>
      <c r="E1490" s="56"/>
      <c r="F1490" s="11"/>
      <c r="G1490" s="11"/>
      <c r="H1490" s="11"/>
      <c r="L1490" s="55"/>
      <c r="M1490" s="42"/>
      <c r="N1490" s="55"/>
      <c r="O1490" s="42"/>
      <c r="Q1490" s="55"/>
      <c r="R1490" s="55"/>
      <c r="S1490" s="55"/>
      <c r="T1490" s="55"/>
      <c r="U1490" s="55"/>
      <c r="V1490" s="55"/>
      <c r="W1490" s="55"/>
      <c r="X1490" s="55"/>
      <c r="Y1490" s="42"/>
      <c r="AD1490" s="55"/>
      <c r="AE1490" s="56"/>
      <c r="AL1490" s="11"/>
      <c r="AM1490" t="str">
        <f t="shared" si="51"/>
        <v>NTL</v>
      </c>
      <c r="AN1490">
        <f t="shared" si="52"/>
        <v>0</v>
      </c>
      <c r="AO1490" s="5" t="str">
        <f t="shared" si="53"/>
        <v>Ca sáng</v>
      </c>
    </row>
    <row r="1491" spans="2:41">
      <c r="B1491" s="57"/>
      <c r="D1491" s="11"/>
      <c r="E1491" s="56"/>
      <c r="F1491" s="11"/>
      <c r="G1491" s="11"/>
      <c r="H1491" s="11"/>
      <c r="L1491" s="55"/>
      <c r="M1491" s="42"/>
      <c r="N1491" s="55"/>
      <c r="O1491" s="42"/>
      <c r="Q1491" s="55"/>
      <c r="R1491" s="55"/>
      <c r="S1491" s="55"/>
      <c r="T1491" s="55"/>
      <c r="U1491" s="55"/>
      <c r="V1491" s="55"/>
      <c r="W1491" s="55"/>
      <c r="X1491" s="55"/>
      <c r="Y1491" s="42"/>
      <c r="AD1491" s="55"/>
      <c r="AE1491" s="56"/>
      <c r="AM1491" t="str">
        <f t="shared" si="51"/>
        <v>NTL</v>
      </c>
      <c r="AN1491">
        <f t="shared" si="52"/>
        <v>0</v>
      </c>
      <c r="AO1491" s="5" t="str">
        <f t="shared" si="53"/>
        <v>Ca sáng</v>
      </c>
    </row>
    <row r="1492" spans="2:41">
      <c r="B1492" s="57"/>
      <c r="D1492" s="11"/>
      <c r="E1492" s="56"/>
      <c r="F1492" s="11"/>
      <c r="G1492" s="11"/>
      <c r="H1492" s="11"/>
      <c r="I1492" s="11"/>
      <c r="L1492" s="55"/>
      <c r="M1492" s="42"/>
      <c r="N1492" s="55"/>
      <c r="O1492" s="42"/>
      <c r="Q1492" s="55"/>
      <c r="R1492" s="55"/>
      <c r="S1492" s="55"/>
      <c r="T1492" s="55"/>
      <c r="U1492" s="55"/>
      <c r="V1492" s="55"/>
      <c r="W1492" s="55"/>
      <c r="X1492" s="55"/>
      <c r="Y1492" s="42"/>
      <c r="AD1492" s="55"/>
      <c r="AE1492" s="56"/>
      <c r="AM1492" t="str">
        <f t="shared" si="51"/>
        <v>NTL</v>
      </c>
      <c r="AN1492">
        <f t="shared" si="52"/>
        <v>0</v>
      </c>
      <c r="AO1492" s="5" t="str">
        <f t="shared" si="53"/>
        <v>Ca sáng</v>
      </c>
    </row>
    <row r="1493" spans="2:41">
      <c r="B1493" s="57"/>
      <c r="D1493" s="11"/>
      <c r="E1493" s="56"/>
      <c r="F1493" s="11"/>
      <c r="G1493" s="11"/>
      <c r="H1493" s="11"/>
      <c r="L1493" s="55"/>
      <c r="M1493" s="42"/>
      <c r="N1493" s="55"/>
      <c r="O1493" s="42"/>
      <c r="Q1493" s="55"/>
      <c r="R1493" s="55"/>
      <c r="S1493" s="55"/>
      <c r="T1493" s="55"/>
      <c r="U1493" s="55"/>
      <c r="V1493" s="55"/>
      <c r="W1493" s="55"/>
      <c r="X1493" s="55"/>
      <c r="Y1493" s="42"/>
      <c r="AD1493" s="55"/>
      <c r="AE1493" s="56"/>
      <c r="AL1493" s="11"/>
      <c r="AM1493" t="str">
        <f t="shared" si="51"/>
        <v>NTL</v>
      </c>
      <c r="AN1493">
        <f t="shared" si="52"/>
        <v>0</v>
      </c>
      <c r="AO1493" s="5" t="str">
        <f t="shared" si="53"/>
        <v>Ca sáng</v>
      </c>
    </row>
    <row r="1494" spans="2:41">
      <c r="B1494" s="57"/>
      <c r="D1494" s="11"/>
      <c r="E1494" s="56"/>
      <c r="F1494" s="11"/>
      <c r="G1494" s="11"/>
      <c r="H1494" s="11"/>
      <c r="L1494" s="55"/>
      <c r="M1494" s="42"/>
      <c r="N1494" s="55"/>
      <c r="O1494" s="42"/>
      <c r="Q1494" s="55"/>
      <c r="R1494" s="55"/>
      <c r="S1494" s="55"/>
      <c r="T1494" s="55"/>
      <c r="U1494" s="55"/>
      <c r="V1494" s="55"/>
      <c r="W1494" s="55"/>
      <c r="X1494" s="55"/>
      <c r="Y1494" s="42"/>
      <c r="AD1494" s="55"/>
      <c r="AE1494" s="56"/>
      <c r="AL1494" s="11"/>
      <c r="AM1494" t="str">
        <f t="shared" si="51"/>
        <v>NTL</v>
      </c>
      <c r="AN1494">
        <f t="shared" si="52"/>
        <v>0</v>
      </c>
      <c r="AO1494" s="5" t="str">
        <f t="shared" si="53"/>
        <v>Ca sáng</v>
      </c>
    </row>
    <row r="1495" spans="2:41">
      <c r="B1495" s="57"/>
      <c r="D1495" s="11"/>
      <c r="E1495" s="56"/>
      <c r="F1495" s="11"/>
      <c r="G1495" s="11"/>
      <c r="H1495" s="11"/>
      <c r="L1495" s="55"/>
      <c r="M1495" s="42"/>
      <c r="N1495" s="55"/>
      <c r="O1495" s="42"/>
      <c r="Q1495" s="55"/>
      <c r="R1495" s="55"/>
      <c r="S1495" s="55"/>
      <c r="T1495" s="55"/>
      <c r="U1495" s="55"/>
      <c r="V1495" s="55"/>
      <c r="W1495" s="55"/>
      <c r="X1495" s="55"/>
      <c r="Y1495" s="42"/>
      <c r="AD1495" s="55"/>
      <c r="AE1495" s="56"/>
      <c r="AL1495" s="11"/>
      <c r="AM1495" t="str">
        <f t="shared" si="51"/>
        <v>NTL</v>
      </c>
      <c r="AN1495">
        <f t="shared" si="52"/>
        <v>0</v>
      </c>
      <c r="AO1495" s="5" t="str">
        <f t="shared" si="53"/>
        <v>Ca sáng</v>
      </c>
    </row>
    <row r="1496" spans="2:41">
      <c r="B1496" s="57"/>
      <c r="D1496" s="11"/>
      <c r="E1496" s="56"/>
      <c r="F1496" s="11"/>
      <c r="G1496" s="11"/>
      <c r="H1496" s="11"/>
      <c r="L1496" s="55"/>
      <c r="M1496" s="42"/>
      <c r="N1496" s="55"/>
      <c r="O1496" s="42"/>
      <c r="Q1496" s="55"/>
      <c r="R1496" s="55"/>
      <c r="S1496" s="55"/>
      <c r="T1496" s="55"/>
      <c r="U1496" s="55"/>
      <c r="V1496" s="55"/>
      <c r="W1496" s="55"/>
      <c r="X1496" s="55"/>
      <c r="Y1496" s="42"/>
      <c r="AD1496" s="55"/>
      <c r="AE1496" s="56"/>
      <c r="AL1496" s="11"/>
      <c r="AM1496" t="str">
        <f t="shared" si="51"/>
        <v>NTL</v>
      </c>
      <c r="AN1496">
        <f t="shared" si="52"/>
        <v>0</v>
      </c>
      <c r="AO1496" s="5" t="str">
        <f t="shared" si="53"/>
        <v>Ca sáng</v>
      </c>
    </row>
    <row r="1497" spans="2:41">
      <c r="B1497" s="57"/>
      <c r="D1497" s="11"/>
      <c r="E1497" s="56"/>
      <c r="F1497" s="11"/>
      <c r="G1497" s="11"/>
      <c r="H1497" s="11"/>
      <c r="L1497" s="55"/>
      <c r="M1497" s="42"/>
      <c r="N1497" s="55"/>
      <c r="O1497" s="42"/>
      <c r="Q1497" s="55"/>
      <c r="R1497" s="55"/>
      <c r="S1497" s="55"/>
      <c r="T1497" s="55"/>
      <c r="U1497" s="55"/>
      <c r="V1497" s="55"/>
      <c r="W1497" s="55"/>
      <c r="X1497" s="55"/>
      <c r="Y1497" s="42"/>
      <c r="AD1497" s="55"/>
      <c r="AE1497" s="56"/>
      <c r="AM1497" t="str">
        <f t="shared" si="51"/>
        <v>NTL</v>
      </c>
      <c r="AN1497">
        <f t="shared" si="52"/>
        <v>0</v>
      </c>
      <c r="AO1497" s="5" t="str">
        <f t="shared" si="53"/>
        <v>Ca sáng</v>
      </c>
    </row>
    <row r="1498" spans="2:41">
      <c r="B1498" s="57"/>
      <c r="D1498" s="11"/>
      <c r="E1498" s="56"/>
      <c r="F1498" s="11"/>
      <c r="G1498" s="11"/>
      <c r="H1498" s="11"/>
      <c r="L1498" s="55"/>
      <c r="M1498" s="42"/>
      <c r="N1498" s="55"/>
      <c r="O1498" s="42"/>
      <c r="Q1498" s="55"/>
      <c r="R1498" s="55"/>
      <c r="S1498" s="55"/>
      <c r="T1498" s="55"/>
      <c r="U1498" s="55"/>
      <c r="V1498" s="55"/>
      <c r="W1498" s="55"/>
      <c r="X1498" s="55"/>
      <c r="Y1498" s="42"/>
      <c r="AD1498" s="55"/>
      <c r="AE1498" s="56"/>
      <c r="AL1498" s="11"/>
      <c r="AM1498" t="str">
        <f t="shared" si="51"/>
        <v>NTL</v>
      </c>
      <c r="AN1498">
        <f t="shared" si="52"/>
        <v>0</v>
      </c>
      <c r="AO1498" s="5" t="str">
        <f t="shared" si="53"/>
        <v>Ca sáng</v>
      </c>
    </row>
    <row r="1499" spans="2:41">
      <c r="B1499" s="57"/>
      <c r="D1499" s="11"/>
      <c r="E1499" s="56"/>
      <c r="F1499" s="11"/>
      <c r="G1499" s="11"/>
      <c r="H1499" s="11"/>
      <c r="I1499" s="11"/>
      <c r="L1499" s="55"/>
      <c r="M1499" s="42"/>
      <c r="N1499" s="55"/>
      <c r="O1499" s="42"/>
      <c r="Q1499" s="55"/>
      <c r="R1499" s="55"/>
      <c r="S1499" s="55"/>
      <c r="T1499" s="55"/>
      <c r="U1499" s="55"/>
      <c r="V1499" s="55"/>
      <c r="W1499" s="55"/>
      <c r="X1499" s="55"/>
      <c r="Y1499" s="42"/>
      <c r="AD1499" s="55"/>
      <c r="AE1499" s="56"/>
      <c r="AL1499" s="11"/>
      <c r="AM1499" t="str">
        <f t="shared" si="51"/>
        <v>NTL</v>
      </c>
      <c r="AN1499">
        <f t="shared" si="52"/>
        <v>0</v>
      </c>
      <c r="AO1499" s="5" t="str">
        <f t="shared" si="53"/>
        <v>Ca sáng</v>
      </c>
    </row>
    <row r="1500" spans="2:41">
      <c r="B1500" s="57"/>
      <c r="D1500" s="11"/>
      <c r="E1500" s="56"/>
      <c r="F1500" s="11"/>
      <c r="G1500" s="11"/>
      <c r="H1500" s="11"/>
      <c r="L1500" s="55"/>
      <c r="M1500" s="42"/>
      <c r="N1500" s="55"/>
      <c r="O1500" s="42"/>
      <c r="Q1500" s="55"/>
      <c r="R1500" s="55"/>
      <c r="S1500" s="55"/>
      <c r="T1500" s="55"/>
      <c r="U1500" s="55"/>
      <c r="V1500" s="55"/>
      <c r="W1500" s="55"/>
      <c r="X1500" s="55"/>
      <c r="AA1500" s="42"/>
      <c r="AD1500" s="55"/>
      <c r="AE1500" s="56"/>
      <c r="AL1500" s="11"/>
      <c r="AM1500" t="str">
        <f t="shared" si="51"/>
        <v>NTL</v>
      </c>
      <c r="AN1500">
        <f t="shared" si="52"/>
        <v>0</v>
      </c>
      <c r="AO1500" s="5" t="str">
        <f t="shared" si="53"/>
        <v>Ca sáng</v>
      </c>
    </row>
    <row r="1501" spans="2:41">
      <c r="B1501" s="57"/>
      <c r="C1501" s="11"/>
      <c r="D1501" s="11"/>
      <c r="E1501" s="56"/>
      <c r="F1501" s="11"/>
      <c r="G1501" s="11"/>
      <c r="H1501" s="11"/>
      <c r="L1501" s="55"/>
      <c r="M1501" s="42"/>
      <c r="N1501" s="55"/>
      <c r="O1501" s="42"/>
      <c r="P1501" s="55"/>
      <c r="Q1501" s="55"/>
      <c r="S1501" s="55"/>
      <c r="T1501" s="55"/>
      <c r="U1501" s="55"/>
      <c r="V1501" s="55"/>
      <c r="W1501" s="55"/>
      <c r="X1501" s="55"/>
      <c r="Y1501" s="42"/>
      <c r="AD1501" s="55"/>
      <c r="AE1501" s="56"/>
      <c r="AL1501" s="11"/>
      <c r="AM1501" t="str">
        <f t="shared" si="51"/>
        <v>NTL</v>
      </c>
      <c r="AN1501">
        <f t="shared" si="52"/>
        <v>0</v>
      </c>
      <c r="AO1501" s="5" t="str">
        <f t="shared" si="53"/>
        <v>Ca sáng</v>
      </c>
    </row>
    <row r="1502" spans="2:41">
      <c r="B1502" s="57"/>
      <c r="C1502" s="11"/>
      <c r="D1502" s="11"/>
      <c r="E1502" s="56"/>
      <c r="F1502" s="11"/>
      <c r="G1502" s="11"/>
      <c r="H1502" s="11"/>
      <c r="L1502" s="55"/>
      <c r="M1502" s="42"/>
      <c r="N1502" s="55"/>
      <c r="O1502" s="42"/>
      <c r="P1502" s="55"/>
      <c r="Q1502" s="55"/>
      <c r="S1502" s="55"/>
      <c r="T1502" s="55"/>
      <c r="U1502" s="55"/>
      <c r="V1502" s="55"/>
      <c r="W1502" s="55"/>
      <c r="X1502" s="55"/>
      <c r="Y1502" s="42"/>
      <c r="AD1502" s="55"/>
      <c r="AE1502" s="56"/>
      <c r="AM1502" t="str">
        <f t="shared" si="51"/>
        <v>NTL</v>
      </c>
      <c r="AN1502">
        <f t="shared" si="52"/>
        <v>0</v>
      </c>
      <c r="AO1502" s="5" t="str">
        <f t="shared" si="53"/>
        <v>Ca sáng</v>
      </c>
    </row>
    <row r="1503" spans="2:41">
      <c r="B1503" s="57"/>
      <c r="C1503" s="11"/>
      <c r="D1503" s="11"/>
      <c r="E1503" s="56"/>
      <c r="F1503" s="11"/>
      <c r="G1503" s="11"/>
      <c r="H1503" s="11"/>
      <c r="L1503" s="55"/>
      <c r="M1503" s="42"/>
      <c r="N1503" s="55"/>
      <c r="O1503" s="42"/>
      <c r="P1503" s="55"/>
      <c r="Q1503" s="55"/>
      <c r="S1503" s="55"/>
      <c r="T1503" s="55"/>
      <c r="U1503" s="55"/>
      <c r="V1503" s="55"/>
      <c r="W1503" s="55"/>
      <c r="X1503" s="55"/>
      <c r="Y1503" s="42"/>
      <c r="AD1503" s="55"/>
      <c r="AE1503" s="56"/>
      <c r="AL1503" s="11"/>
      <c r="AM1503" t="str">
        <f t="shared" si="51"/>
        <v>NTL</v>
      </c>
      <c r="AN1503">
        <f t="shared" si="52"/>
        <v>0</v>
      </c>
      <c r="AO1503" s="5" t="str">
        <f t="shared" si="53"/>
        <v>Ca sáng</v>
      </c>
    </row>
    <row r="1504" spans="2:41">
      <c r="B1504" s="57"/>
      <c r="C1504" s="11"/>
      <c r="D1504" s="11"/>
      <c r="E1504" s="56"/>
      <c r="F1504" s="11"/>
      <c r="G1504" s="11"/>
      <c r="H1504" s="11"/>
      <c r="L1504" s="55"/>
      <c r="M1504" s="42"/>
      <c r="N1504" s="55"/>
      <c r="O1504" s="42"/>
      <c r="P1504" s="55"/>
      <c r="Q1504" s="55"/>
      <c r="T1504" s="55"/>
      <c r="U1504" s="55"/>
      <c r="V1504" s="55"/>
      <c r="W1504" s="55"/>
      <c r="X1504" s="55"/>
      <c r="Y1504" s="42"/>
      <c r="AD1504" s="55"/>
      <c r="AE1504" s="56"/>
      <c r="AH1504" s="11"/>
      <c r="AM1504" t="str">
        <f t="shared" si="51"/>
        <v>NTL</v>
      </c>
      <c r="AN1504">
        <f t="shared" si="52"/>
        <v>0</v>
      </c>
      <c r="AO1504" s="5" t="str">
        <f t="shared" si="53"/>
        <v>Ca sáng</v>
      </c>
    </row>
    <row r="1505" spans="2:41">
      <c r="B1505" s="57"/>
      <c r="C1505" s="11"/>
      <c r="D1505" s="11"/>
      <c r="E1505" s="56"/>
      <c r="F1505" s="11"/>
      <c r="G1505" s="11"/>
      <c r="H1505" s="11"/>
      <c r="L1505" s="55"/>
      <c r="M1505" s="42"/>
      <c r="N1505" s="55"/>
      <c r="O1505" s="42"/>
      <c r="P1505" s="55"/>
      <c r="Q1505" s="55"/>
      <c r="T1505" s="55"/>
      <c r="U1505" s="55"/>
      <c r="V1505" s="55"/>
      <c r="W1505" s="55"/>
      <c r="X1505" s="55"/>
      <c r="Y1505" s="42"/>
      <c r="AD1505" s="55"/>
      <c r="AE1505" s="56"/>
      <c r="AH1505" s="11"/>
      <c r="AL1505" s="11"/>
      <c r="AM1505" t="str">
        <f t="shared" si="51"/>
        <v>NTL</v>
      </c>
      <c r="AN1505">
        <f t="shared" si="52"/>
        <v>0</v>
      </c>
      <c r="AO1505" s="5" t="str">
        <f t="shared" si="53"/>
        <v>Ca sáng</v>
      </c>
    </row>
    <row r="1506" spans="2:41">
      <c r="B1506" s="57"/>
      <c r="C1506" s="11"/>
      <c r="D1506" s="11"/>
      <c r="E1506" s="56"/>
      <c r="F1506" s="11"/>
      <c r="G1506" s="11"/>
      <c r="H1506" s="11"/>
      <c r="L1506" s="55"/>
      <c r="M1506" s="42"/>
      <c r="N1506" s="55"/>
      <c r="O1506" s="42"/>
      <c r="P1506" s="55"/>
      <c r="Q1506" s="55"/>
      <c r="T1506" s="55"/>
      <c r="U1506" s="55"/>
      <c r="V1506" s="55"/>
      <c r="W1506" s="55"/>
      <c r="X1506" s="55"/>
      <c r="Y1506" s="42"/>
      <c r="AD1506" s="55"/>
      <c r="AE1506" s="56"/>
      <c r="AH1506" s="11"/>
      <c r="AL1506" s="11"/>
      <c r="AM1506" t="str">
        <f t="shared" si="51"/>
        <v>NTL</v>
      </c>
      <c r="AN1506">
        <f t="shared" si="52"/>
        <v>0</v>
      </c>
      <c r="AO1506" s="5" t="str">
        <f t="shared" si="53"/>
        <v>Ca sáng</v>
      </c>
    </row>
    <row r="1507" spans="2:41">
      <c r="B1507" s="57"/>
      <c r="D1507" s="11"/>
      <c r="E1507" s="56"/>
      <c r="F1507" s="11"/>
      <c r="G1507" s="11"/>
      <c r="H1507" s="11"/>
      <c r="L1507" s="55"/>
      <c r="M1507" s="42"/>
      <c r="N1507" s="55"/>
      <c r="O1507" s="42"/>
      <c r="Q1507" s="55"/>
      <c r="R1507" s="55"/>
      <c r="T1507" s="55"/>
      <c r="U1507" s="55"/>
      <c r="V1507" s="55"/>
      <c r="W1507" s="55"/>
      <c r="X1507" s="55"/>
      <c r="Y1507" s="42"/>
      <c r="AD1507" s="55"/>
      <c r="AE1507" s="56"/>
      <c r="AH1507" s="11"/>
      <c r="AL1507" s="11"/>
      <c r="AM1507" t="str">
        <f t="shared" si="51"/>
        <v>NTL</v>
      </c>
      <c r="AN1507">
        <f t="shared" si="52"/>
        <v>0</v>
      </c>
      <c r="AO1507" s="5" t="str">
        <f t="shared" si="53"/>
        <v>Ca sáng</v>
      </c>
    </row>
    <row r="1508" spans="2:41">
      <c r="B1508" s="57"/>
      <c r="D1508" s="11"/>
      <c r="E1508" s="56"/>
      <c r="F1508" s="11"/>
      <c r="G1508" s="11"/>
      <c r="H1508" s="11"/>
      <c r="L1508" s="55"/>
      <c r="M1508" s="42"/>
      <c r="N1508" s="55"/>
      <c r="O1508" s="42"/>
      <c r="Q1508" s="55"/>
      <c r="R1508" s="55"/>
      <c r="T1508" s="55"/>
      <c r="U1508" s="55"/>
      <c r="V1508" s="55"/>
      <c r="W1508" s="55"/>
      <c r="X1508" s="55"/>
      <c r="Y1508" s="42"/>
      <c r="AD1508" s="55"/>
      <c r="AE1508" s="56"/>
      <c r="AH1508" s="11"/>
      <c r="AM1508" t="str">
        <f t="shared" si="51"/>
        <v>NTL</v>
      </c>
      <c r="AN1508">
        <f t="shared" si="52"/>
        <v>0</v>
      </c>
      <c r="AO1508" s="5" t="str">
        <f t="shared" si="53"/>
        <v>Ca sáng</v>
      </c>
    </row>
    <row r="1509" spans="2:41">
      <c r="B1509" s="57"/>
      <c r="D1509" s="11"/>
      <c r="E1509" s="56"/>
      <c r="F1509" s="11"/>
      <c r="G1509" s="11"/>
      <c r="H1509" s="11"/>
      <c r="L1509" s="55"/>
      <c r="M1509" s="42"/>
      <c r="N1509" s="55"/>
      <c r="O1509" s="42"/>
      <c r="Q1509" s="55"/>
      <c r="R1509" s="55"/>
      <c r="T1509" s="55"/>
      <c r="U1509" s="55"/>
      <c r="V1509" s="55"/>
      <c r="W1509" s="55"/>
      <c r="X1509" s="55"/>
      <c r="Y1509" s="42"/>
      <c r="AD1509" s="55"/>
      <c r="AE1509" s="56"/>
      <c r="AH1509" s="11"/>
      <c r="AL1509" s="11"/>
      <c r="AM1509" t="str">
        <f t="shared" si="51"/>
        <v>NTL</v>
      </c>
      <c r="AN1509">
        <f t="shared" si="52"/>
        <v>0</v>
      </c>
      <c r="AO1509" s="5" t="str">
        <f t="shared" si="53"/>
        <v>Ca sáng</v>
      </c>
    </row>
    <row r="1510" spans="2:41">
      <c r="B1510" s="57"/>
      <c r="D1510" s="11"/>
      <c r="E1510" s="56"/>
      <c r="F1510" s="11"/>
      <c r="G1510" s="11"/>
      <c r="H1510" s="11"/>
      <c r="L1510" s="55"/>
      <c r="M1510" s="42"/>
      <c r="N1510" s="55"/>
      <c r="O1510" s="42"/>
      <c r="Q1510" s="55"/>
      <c r="R1510" s="55"/>
      <c r="S1510" s="55"/>
      <c r="T1510" s="55"/>
      <c r="U1510" s="55"/>
      <c r="V1510" s="55"/>
      <c r="W1510" s="55"/>
      <c r="X1510" s="55"/>
      <c r="Y1510" s="42"/>
      <c r="AD1510" s="55"/>
      <c r="AE1510" s="56"/>
      <c r="AL1510" s="11"/>
      <c r="AM1510" t="str">
        <f t="shared" si="51"/>
        <v>NTL</v>
      </c>
      <c r="AN1510">
        <f t="shared" si="52"/>
        <v>0</v>
      </c>
      <c r="AO1510" s="5" t="str">
        <f t="shared" si="53"/>
        <v>Ca sáng</v>
      </c>
    </row>
    <row r="1511" spans="2:41">
      <c r="B1511" s="57"/>
      <c r="D1511" s="11"/>
      <c r="E1511" s="56"/>
      <c r="F1511" s="11"/>
      <c r="G1511" s="11"/>
      <c r="H1511" s="11"/>
      <c r="L1511" s="55"/>
      <c r="M1511" s="42"/>
      <c r="N1511" s="55"/>
      <c r="O1511" s="42"/>
      <c r="Q1511" s="55"/>
      <c r="R1511" s="55"/>
      <c r="S1511" s="55"/>
      <c r="T1511" s="55"/>
      <c r="U1511" s="55"/>
      <c r="V1511" s="55"/>
      <c r="W1511" s="55"/>
      <c r="X1511" s="55"/>
      <c r="AD1511" s="55"/>
      <c r="AE1511" s="56"/>
      <c r="AH1511" s="11"/>
      <c r="AM1511" t="str">
        <f t="shared" si="51"/>
        <v>NTL</v>
      </c>
      <c r="AN1511">
        <f t="shared" si="52"/>
        <v>0</v>
      </c>
      <c r="AO1511" s="5" t="str">
        <f t="shared" si="53"/>
        <v>Ca sáng</v>
      </c>
    </row>
    <row r="1512" spans="2:41">
      <c r="B1512" s="57"/>
      <c r="D1512" s="11"/>
      <c r="E1512" s="56"/>
      <c r="F1512" s="11"/>
      <c r="G1512" s="11"/>
      <c r="H1512" s="11"/>
      <c r="L1512" s="55"/>
      <c r="M1512" s="42"/>
      <c r="N1512" s="55"/>
      <c r="O1512" s="42"/>
      <c r="Q1512" s="55"/>
      <c r="R1512" s="55"/>
      <c r="S1512" s="55"/>
      <c r="T1512" s="55"/>
      <c r="U1512" s="55"/>
      <c r="V1512" s="55"/>
      <c r="W1512" s="55"/>
      <c r="X1512" s="55"/>
      <c r="Y1512" s="42"/>
      <c r="AD1512" s="55"/>
      <c r="AE1512" s="56"/>
      <c r="AM1512" t="str">
        <f t="shared" si="51"/>
        <v>NTL</v>
      </c>
      <c r="AN1512">
        <f t="shared" si="52"/>
        <v>0</v>
      </c>
      <c r="AO1512" s="5" t="str">
        <f t="shared" si="53"/>
        <v>Ca sáng</v>
      </c>
    </row>
    <row r="1513" spans="2:41">
      <c r="B1513" s="57"/>
      <c r="D1513" s="11"/>
      <c r="E1513" s="56"/>
      <c r="F1513" s="11"/>
      <c r="G1513" s="11"/>
      <c r="H1513" s="11"/>
      <c r="L1513" s="55"/>
      <c r="M1513" s="42"/>
      <c r="N1513" s="55"/>
      <c r="O1513" s="42"/>
      <c r="Q1513" s="55"/>
      <c r="R1513" s="55"/>
      <c r="S1513" s="55"/>
      <c r="T1513" s="55"/>
      <c r="U1513" s="55"/>
      <c r="V1513" s="55"/>
      <c r="W1513" s="55"/>
      <c r="X1513" s="55"/>
      <c r="Y1513" s="42"/>
      <c r="AD1513" s="55"/>
      <c r="AE1513" s="56"/>
      <c r="AL1513" s="11"/>
      <c r="AM1513" t="str">
        <f t="shared" si="51"/>
        <v>NTL</v>
      </c>
      <c r="AN1513">
        <f t="shared" si="52"/>
        <v>0</v>
      </c>
      <c r="AO1513" s="5" t="str">
        <f t="shared" si="53"/>
        <v>Ca sáng</v>
      </c>
    </row>
    <row r="1514" spans="2:41">
      <c r="B1514" s="57"/>
      <c r="D1514" s="11"/>
      <c r="E1514" s="56"/>
      <c r="F1514" s="11"/>
      <c r="G1514" s="11"/>
      <c r="H1514" s="11"/>
      <c r="L1514" s="55"/>
      <c r="M1514" s="42"/>
      <c r="N1514" s="55"/>
      <c r="O1514" s="42"/>
      <c r="Q1514" s="55"/>
      <c r="R1514" s="55"/>
      <c r="S1514" s="55"/>
      <c r="T1514" s="55"/>
      <c r="U1514" s="55"/>
      <c r="V1514" s="55"/>
      <c r="W1514" s="55"/>
      <c r="X1514" s="55"/>
      <c r="Z1514" s="42"/>
      <c r="AD1514" s="55"/>
      <c r="AE1514" s="56"/>
      <c r="AL1514" s="11"/>
      <c r="AM1514" t="str">
        <f t="shared" si="51"/>
        <v>NTL</v>
      </c>
      <c r="AN1514">
        <f t="shared" si="52"/>
        <v>0</v>
      </c>
      <c r="AO1514" s="5" t="str">
        <f t="shared" si="53"/>
        <v>Ca sáng</v>
      </c>
    </row>
    <row r="1515" spans="2:41">
      <c r="B1515" s="57"/>
      <c r="D1515" s="11"/>
      <c r="E1515" s="56"/>
      <c r="F1515" s="11"/>
      <c r="G1515" s="11"/>
      <c r="H1515" s="11"/>
      <c r="L1515" s="55"/>
      <c r="M1515" s="42"/>
      <c r="N1515" s="55"/>
      <c r="O1515" s="42"/>
      <c r="Q1515" s="55"/>
      <c r="R1515" s="55"/>
      <c r="S1515" s="55"/>
      <c r="T1515" s="55"/>
      <c r="U1515" s="55"/>
      <c r="V1515" s="55"/>
      <c r="W1515" s="55"/>
      <c r="X1515" s="55"/>
      <c r="Y1515" s="42"/>
      <c r="AD1515" s="55"/>
      <c r="AE1515" s="56"/>
      <c r="AM1515" t="str">
        <f t="shared" si="51"/>
        <v>NTL</v>
      </c>
      <c r="AN1515">
        <f t="shared" si="52"/>
        <v>0</v>
      </c>
      <c r="AO1515" s="5" t="str">
        <f t="shared" si="53"/>
        <v>Ca sáng</v>
      </c>
    </row>
    <row r="1516" spans="2:41">
      <c r="B1516" s="57"/>
      <c r="D1516" s="11"/>
      <c r="E1516" s="56"/>
      <c r="F1516" s="11"/>
      <c r="G1516" s="11"/>
      <c r="H1516" s="11"/>
      <c r="L1516" s="55"/>
      <c r="M1516" s="42"/>
      <c r="N1516" s="55"/>
      <c r="O1516" s="42"/>
      <c r="Q1516" s="55"/>
      <c r="R1516" s="55"/>
      <c r="S1516" s="55"/>
      <c r="T1516" s="55"/>
      <c r="U1516" s="55"/>
      <c r="V1516" s="55"/>
      <c r="W1516" s="55"/>
      <c r="X1516" s="55"/>
      <c r="Y1516" s="42"/>
      <c r="AD1516" s="55"/>
      <c r="AE1516" s="56"/>
      <c r="AM1516" t="str">
        <f t="shared" si="51"/>
        <v>NTL</v>
      </c>
      <c r="AN1516">
        <f t="shared" si="52"/>
        <v>0</v>
      </c>
      <c r="AO1516" s="5" t="str">
        <f t="shared" si="53"/>
        <v>Ca sáng</v>
      </c>
    </row>
    <row r="1517" spans="2:41">
      <c r="B1517" s="57"/>
      <c r="D1517" s="11"/>
      <c r="E1517" s="56"/>
      <c r="F1517" s="11"/>
      <c r="G1517" s="11"/>
      <c r="H1517" s="11"/>
      <c r="L1517" s="55"/>
      <c r="M1517" s="42"/>
      <c r="N1517" s="55"/>
      <c r="O1517" s="42"/>
      <c r="Q1517" s="55"/>
      <c r="R1517" s="55"/>
      <c r="S1517" s="55"/>
      <c r="T1517" s="55"/>
      <c r="U1517" s="55"/>
      <c r="V1517" s="55"/>
      <c r="W1517" s="55"/>
      <c r="X1517" s="55"/>
      <c r="Y1517" s="42"/>
      <c r="AD1517" s="55"/>
      <c r="AE1517" s="56"/>
      <c r="AL1517" s="11"/>
      <c r="AM1517" t="str">
        <f t="shared" si="51"/>
        <v>NTL</v>
      </c>
      <c r="AN1517">
        <f t="shared" si="52"/>
        <v>0</v>
      </c>
      <c r="AO1517" s="5" t="str">
        <f t="shared" si="53"/>
        <v>Ca sáng</v>
      </c>
    </row>
    <row r="1518" spans="2:41">
      <c r="B1518" s="57"/>
      <c r="D1518" s="11"/>
      <c r="E1518" s="56"/>
      <c r="F1518" s="11"/>
      <c r="G1518" s="11"/>
      <c r="H1518" s="11"/>
      <c r="L1518" s="55"/>
      <c r="M1518" s="42"/>
      <c r="N1518" s="55"/>
      <c r="O1518" s="42"/>
      <c r="Q1518" s="55"/>
      <c r="R1518" s="55"/>
      <c r="S1518" s="55"/>
      <c r="T1518" s="55"/>
      <c r="U1518" s="55"/>
      <c r="V1518" s="55"/>
      <c r="W1518" s="55"/>
      <c r="X1518" s="55"/>
      <c r="Y1518" s="42"/>
      <c r="AD1518" s="55"/>
      <c r="AE1518" s="56"/>
      <c r="AL1518" s="11"/>
      <c r="AM1518" t="str">
        <f t="shared" si="51"/>
        <v>NTL</v>
      </c>
      <c r="AN1518">
        <f t="shared" si="52"/>
        <v>0</v>
      </c>
      <c r="AO1518" s="5" t="str">
        <f t="shared" si="53"/>
        <v>Ca sáng</v>
      </c>
    </row>
    <row r="1519" spans="2:41">
      <c r="B1519" s="57"/>
      <c r="D1519" s="11"/>
      <c r="E1519" s="56"/>
      <c r="F1519" s="11"/>
      <c r="G1519" s="11"/>
      <c r="H1519" s="11"/>
      <c r="L1519" s="55"/>
      <c r="M1519" s="42"/>
      <c r="N1519" s="55"/>
      <c r="O1519" s="42"/>
      <c r="Q1519" s="55"/>
      <c r="R1519" s="55"/>
      <c r="S1519" s="55"/>
      <c r="T1519" s="55"/>
      <c r="U1519" s="55"/>
      <c r="V1519" s="55"/>
      <c r="W1519" s="55"/>
      <c r="X1519" s="55"/>
      <c r="Y1519" s="42"/>
      <c r="AD1519" s="55"/>
      <c r="AE1519" s="56"/>
      <c r="AM1519" t="str">
        <f t="shared" si="51"/>
        <v>NTL</v>
      </c>
      <c r="AN1519">
        <f t="shared" si="52"/>
        <v>0</v>
      </c>
      <c r="AO1519" s="5" t="str">
        <f t="shared" si="53"/>
        <v>Ca sáng</v>
      </c>
    </row>
    <row r="1520" spans="2:41">
      <c r="B1520" s="57"/>
      <c r="D1520" s="11"/>
      <c r="E1520" s="56"/>
      <c r="F1520" s="11"/>
      <c r="G1520" s="11"/>
      <c r="H1520" s="11"/>
      <c r="I1520" s="11"/>
      <c r="L1520" s="55"/>
      <c r="M1520" s="42"/>
      <c r="N1520" s="55"/>
      <c r="O1520" s="42"/>
      <c r="Q1520" s="55"/>
      <c r="R1520" s="55"/>
      <c r="S1520" s="55"/>
      <c r="T1520" s="55"/>
      <c r="U1520" s="55"/>
      <c r="V1520" s="55"/>
      <c r="W1520" s="55"/>
      <c r="X1520" s="55"/>
      <c r="Y1520" s="42"/>
      <c r="AD1520" s="55"/>
      <c r="AE1520" s="56"/>
      <c r="AL1520" s="11"/>
      <c r="AM1520" t="str">
        <f t="shared" si="51"/>
        <v>NTL</v>
      </c>
      <c r="AN1520">
        <f t="shared" si="52"/>
        <v>0</v>
      </c>
      <c r="AO1520" s="5" t="str">
        <f t="shared" si="53"/>
        <v>Ca sáng</v>
      </c>
    </row>
    <row r="1521" spans="2:41">
      <c r="B1521" s="57"/>
      <c r="D1521" s="11"/>
      <c r="E1521" s="56"/>
      <c r="F1521" s="11"/>
      <c r="G1521" s="11"/>
      <c r="H1521" s="11"/>
      <c r="L1521" s="55"/>
      <c r="M1521" s="42"/>
      <c r="N1521" s="55"/>
      <c r="O1521" s="42"/>
      <c r="Q1521" s="55"/>
      <c r="R1521" s="55"/>
      <c r="S1521" s="55"/>
      <c r="T1521" s="55"/>
      <c r="U1521" s="55"/>
      <c r="V1521" s="55"/>
      <c r="W1521" s="55"/>
      <c r="X1521" s="55"/>
      <c r="Y1521" s="42"/>
      <c r="AD1521" s="55"/>
      <c r="AE1521" s="56"/>
      <c r="AM1521" t="str">
        <f t="shared" si="51"/>
        <v>NTL</v>
      </c>
      <c r="AN1521">
        <f t="shared" si="52"/>
        <v>0</v>
      </c>
      <c r="AO1521" s="5" t="str">
        <f t="shared" si="53"/>
        <v>Ca sáng</v>
      </c>
    </row>
    <row r="1522" spans="2:41">
      <c r="B1522" s="57"/>
      <c r="D1522" s="11"/>
      <c r="E1522" s="56"/>
      <c r="F1522" s="11"/>
      <c r="G1522" s="11"/>
      <c r="H1522" s="11"/>
      <c r="L1522" s="55"/>
      <c r="M1522" s="42"/>
      <c r="N1522" s="55"/>
      <c r="O1522" s="42"/>
      <c r="Q1522" s="55"/>
      <c r="R1522" s="55"/>
      <c r="S1522" s="55"/>
      <c r="T1522" s="55"/>
      <c r="U1522" s="55"/>
      <c r="V1522" s="55"/>
      <c r="W1522" s="55"/>
      <c r="X1522" s="55"/>
      <c r="Y1522" s="42"/>
      <c r="AD1522" s="55"/>
      <c r="AE1522" s="56"/>
      <c r="AL1522" s="11"/>
      <c r="AM1522" t="str">
        <f t="shared" si="51"/>
        <v>NTL</v>
      </c>
      <c r="AN1522">
        <f t="shared" si="52"/>
        <v>0</v>
      </c>
      <c r="AO1522" s="5" t="str">
        <f t="shared" si="53"/>
        <v>Ca sáng</v>
      </c>
    </row>
    <row r="1523" spans="2:41">
      <c r="B1523" s="57"/>
      <c r="D1523" s="11"/>
      <c r="E1523" s="56"/>
      <c r="F1523" s="11"/>
      <c r="G1523" s="11"/>
      <c r="H1523" s="11"/>
      <c r="L1523" s="55"/>
      <c r="M1523" s="42"/>
      <c r="N1523" s="55"/>
      <c r="O1523" s="42"/>
      <c r="Q1523" s="55"/>
      <c r="R1523" s="55"/>
      <c r="S1523" s="55"/>
      <c r="T1523" s="55"/>
      <c r="U1523" s="55"/>
      <c r="V1523" s="55"/>
      <c r="W1523" s="55"/>
      <c r="X1523" s="55"/>
      <c r="Y1523" s="42"/>
      <c r="AD1523" s="55"/>
      <c r="AE1523" s="56"/>
      <c r="AL1523" s="11"/>
      <c r="AM1523" t="str">
        <f t="shared" si="51"/>
        <v>NTL</v>
      </c>
      <c r="AN1523">
        <f t="shared" si="52"/>
        <v>0</v>
      </c>
      <c r="AO1523" s="5" t="str">
        <f t="shared" si="53"/>
        <v>Ca sáng</v>
      </c>
    </row>
    <row r="1524" spans="2:41">
      <c r="B1524" s="57"/>
      <c r="D1524" s="11"/>
      <c r="E1524" s="56"/>
      <c r="F1524" s="11"/>
      <c r="G1524" s="11"/>
      <c r="H1524" s="11"/>
      <c r="L1524" s="55"/>
      <c r="M1524" s="42"/>
      <c r="N1524" s="55"/>
      <c r="O1524" s="42"/>
      <c r="Q1524" s="55"/>
      <c r="R1524" s="55"/>
      <c r="S1524" s="55"/>
      <c r="T1524" s="55"/>
      <c r="U1524" s="55"/>
      <c r="V1524" s="55"/>
      <c r="W1524" s="55"/>
      <c r="X1524" s="55"/>
      <c r="Y1524" s="42"/>
      <c r="AD1524" s="55"/>
      <c r="AE1524" s="56"/>
      <c r="AM1524" t="str">
        <f t="shared" si="51"/>
        <v>NTL</v>
      </c>
      <c r="AN1524">
        <f t="shared" si="52"/>
        <v>0</v>
      </c>
      <c r="AO1524" s="5" t="str">
        <f t="shared" si="53"/>
        <v>Ca sáng</v>
      </c>
    </row>
    <row r="1525" spans="2:41">
      <c r="B1525" s="57"/>
      <c r="D1525" s="11"/>
      <c r="E1525" s="56"/>
      <c r="F1525" s="11"/>
      <c r="G1525" s="11"/>
      <c r="H1525" s="11"/>
      <c r="I1525" s="11"/>
      <c r="L1525" s="55"/>
      <c r="M1525" s="42"/>
      <c r="N1525" s="55"/>
      <c r="O1525" s="42"/>
      <c r="Q1525" s="55"/>
      <c r="R1525" s="55"/>
      <c r="S1525" s="55"/>
      <c r="T1525" s="55"/>
      <c r="U1525" s="55"/>
      <c r="V1525" s="55"/>
      <c r="W1525" s="55"/>
      <c r="X1525" s="55"/>
      <c r="Y1525" s="42"/>
      <c r="AD1525" s="55"/>
      <c r="AE1525" s="56"/>
      <c r="AM1525" t="str">
        <f t="shared" si="51"/>
        <v>NTL</v>
      </c>
      <c r="AN1525">
        <f t="shared" si="52"/>
        <v>0</v>
      </c>
      <c r="AO1525" s="5" t="str">
        <f t="shared" si="53"/>
        <v>Ca sáng</v>
      </c>
    </row>
    <row r="1526" spans="2:41">
      <c r="B1526" s="57"/>
      <c r="D1526" s="11"/>
      <c r="E1526" s="56"/>
      <c r="F1526" s="11"/>
      <c r="G1526" s="11"/>
      <c r="H1526" s="11"/>
      <c r="L1526" s="55"/>
      <c r="M1526" s="42"/>
      <c r="N1526" s="55"/>
      <c r="O1526" s="42"/>
      <c r="Q1526" s="55"/>
      <c r="R1526" s="55"/>
      <c r="S1526" s="55"/>
      <c r="T1526" s="55"/>
      <c r="U1526" s="55"/>
      <c r="V1526" s="55"/>
      <c r="W1526" s="55"/>
      <c r="X1526" s="55"/>
      <c r="Y1526" s="42"/>
      <c r="AD1526" s="55"/>
      <c r="AE1526" s="56"/>
      <c r="AM1526" t="str">
        <f t="shared" si="51"/>
        <v>NTL</v>
      </c>
      <c r="AN1526">
        <f t="shared" si="52"/>
        <v>0</v>
      </c>
      <c r="AO1526" s="5" t="str">
        <f t="shared" si="53"/>
        <v>Ca sáng</v>
      </c>
    </row>
    <row r="1527" spans="2:41">
      <c r="B1527" s="57"/>
      <c r="D1527" s="11"/>
      <c r="E1527" s="56"/>
      <c r="F1527" s="11"/>
      <c r="G1527" s="11"/>
      <c r="H1527" s="11"/>
      <c r="L1527" s="55"/>
      <c r="M1527" s="42"/>
      <c r="N1527" s="55"/>
      <c r="O1527" s="42"/>
      <c r="Q1527" s="55"/>
      <c r="R1527" s="55"/>
      <c r="S1527" s="55"/>
      <c r="T1527" s="55"/>
      <c r="U1527" s="55"/>
      <c r="V1527" s="55"/>
      <c r="W1527" s="55"/>
      <c r="X1527" s="55"/>
      <c r="Y1527" s="42"/>
      <c r="AD1527" s="55"/>
      <c r="AE1527" s="56"/>
      <c r="AL1527" s="11"/>
      <c r="AM1527" t="str">
        <f t="shared" si="51"/>
        <v>NTL</v>
      </c>
      <c r="AN1527">
        <f t="shared" si="52"/>
        <v>0</v>
      </c>
      <c r="AO1527" s="5" t="str">
        <f t="shared" si="53"/>
        <v>Ca sáng</v>
      </c>
    </row>
    <row r="1528" spans="2:41">
      <c r="B1528" s="57"/>
      <c r="D1528" s="11"/>
      <c r="E1528" s="56"/>
      <c r="F1528" s="11"/>
      <c r="G1528" s="11"/>
      <c r="H1528" s="11"/>
      <c r="L1528" s="55"/>
      <c r="M1528" s="42"/>
      <c r="N1528" s="55"/>
      <c r="O1528" s="42"/>
      <c r="Q1528" s="55"/>
      <c r="R1528" s="55"/>
      <c r="S1528" s="55"/>
      <c r="T1528" s="55"/>
      <c r="U1528" s="55"/>
      <c r="V1528" s="55"/>
      <c r="W1528" s="55"/>
      <c r="X1528" s="55"/>
      <c r="Y1528" s="42"/>
      <c r="AD1528" s="55"/>
      <c r="AE1528" s="56"/>
      <c r="AL1528" s="11"/>
      <c r="AM1528" t="str">
        <f t="shared" si="51"/>
        <v>NTL</v>
      </c>
      <c r="AN1528">
        <f t="shared" si="52"/>
        <v>0</v>
      </c>
      <c r="AO1528" s="5" t="str">
        <f t="shared" si="53"/>
        <v>Ca sáng</v>
      </c>
    </row>
    <row r="1529" spans="2:41">
      <c r="B1529" s="57"/>
      <c r="D1529" s="11"/>
      <c r="E1529" s="56"/>
      <c r="F1529" s="11"/>
      <c r="G1529" s="11"/>
      <c r="H1529" s="11"/>
      <c r="L1529" s="55"/>
      <c r="M1529" s="42"/>
      <c r="N1529" s="55"/>
      <c r="O1529" s="42"/>
      <c r="Q1529" s="55"/>
      <c r="R1529" s="55"/>
      <c r="S1529" s="55"/>
      <c r="T1529" s="55"/>
      <c r="U1529" s="55"/>
      <c r="V1529" s="55"/>
      <c r="W1529" s="55"/>
      <c r="X1529" s="55"/>
      <c r="Y1529" s="42"/>
      <c r="AD1529" s="55"/>
      <c r="AE1529" s="56"/>
      <c r="AM1529" t="str">
        <f t="shared" si="51"/>
        <v>NTL</v>
      </c>
      <c r="AN1529">
        <f t="shared" si="52"/>
        <v>0</v>
      </c>
      <c r="AO1529" s="5" t="str">
        <f t="shared" si="53"/>
        <v>Ca sáng</v>
      </c>
    </row>
    <row r="1530" spans="2:41">
      <c r="B1530" s="57"/>
      <c r="D1530" s="11"/>
      <c r="E1530" s="56"/>
      <c r="F1530" s="11"/>
      <c r="G1530" s="11"/>
      <c r="H1530" s="11"/>
      <c r="L1530" s="55"/>
      <c r="M1530" s="42"/>
      <c r="N1530" s="55"/>
      <c r="O1530" s="42"/>
      <c r="Q1530" s="55"/>
      <c r="R1530" s="55"/>
      <c r="S1530" s="55"/>
      <c r="T1530" s="55"/>
      <c r="U1530" s="55"/>
      <c r="V1530" s="55"/>
      <c r="W1530" s="55"/>
      <c r="X1530" s="55"/>
      <c r="Y1530" s="42"/>
      <c r="AD1530" s="55"/>
      <c r="AE1530" s="56"/>
      <c r="AL1530" s="11"/>
      <c r="AM1530" t="str">
        <f t="shared" si="51"/>
        <v>NTL</v>
      </c>
      <c r="AN1530">
        <f t="shared" si="52"/>
        <v>0</v>
      </c>
      <c r="AO1530" s="5" t="str">
        <f t="shared" si="53"/>
        <v>Ca sáng</v>
      </c>
    </row>
    <row r="1531" spans="2:41">
      <c r="B1531" s="57"/>
      <c r="D1531" s="11"/>
      <c r="E1531" s="56"/>
      <c r="F1531" s="11"/>
      <c r="G1531" s="11"/>
      <c r="H1531" s="11"/>
      <c r="L1531" s="55"/>
      <c r="M1531" s="42"/>
      <c r="N1531" s="55"/>
      <c r="O1531" s="42"/>
      <c r="Q1531" s="55"/>
      <c r="R1531" s="55"/>
      <c r="S1531" s="55"/>
      <c r="T1531" s="55"/>
      <c r="U1531" s="55"/>
      <c r="V1531" s="55"/>
      <c r="W1531" s="55"/>
      <c r="X1531" s="55"/>
      <c r="Y1531" s="42"/>
      <c r="AD1531" s="55"/>
      <c r="AE1531" s="56"/>
      <c r="AL1531" s="11"/>
      <c r="AM1531" t="str">
        <f t="shared" si="51"/>
        <v>NTL</v>
      </c>
      <c r="AN1531">
        <f t="shared" si="52"/>
        <v>0</v>
      </c>
      <c r="AO1531" s="5" t="str">
        <f t="shared" si="53"/>
        <v>Ca sáng</v>
      </c>
    </row>
    <row r="1532" spans="2:41">
      <c r="B1532" s="57"/>
      <c r="D1532" s="11"/>
      <c r="E1532" s="56"/>
      <c r="F1532" s="11"/>
      <c r="G1532" s="11"/>
      <c r="H1532" s="11"/>
      <c r="L1532" s="55"/>
      <c r="M1532" s="42"/>
      <c r="N1532" s="55"/>
      <c r="O1532" s="42"/>
      <c r="Q1532" s="55"/>
      <c r="R1532" s="55"/>
      <c r="S1532" s="55"/>
      <c r="T1532" s="55"/>
      <c r="U1532" s="55"/>
      <c r="V1532" s="55"/>
      <c r="W1532" s="55"/>
      <c r="X1532" s="55"/>
      <c r="AD1532" s="55"/>
      <c r="AE1532" s="56"/>
      <c r="AH1532" s="11"/>
      <c r="AL1532" s="11"/>
      <c r="AM1532" t="str">
        <f t="shared" si="51"/>
        <v>NTL</v>
      </c>
      <c r="AN1532">
        <f t="shared" si="52"/>
        <v>0</v>
      </c>
      <c r="AO1532" s="5" t="str">
        <f t="shared" si="53"/>
        <v>Ca sáng</v>
      </c>
    </row>
    <row r="1533" spans="2:41">
      <c r="B1533" s="57"/>
      <c r="D1533" s="11"/>
      <c r="E1533" s="56"/>
      <c r="F1533" s="11"/>
      <c r="G1533" s="11"/>
      <c r="H1533" s="11"/>
      <c r="L1533" s="55"/>
      <c r="M1533" s="42"/>
      <c r="N1533" s="55"/>
      <c r="O1533" s="42"/>
      <c r="Q1533" s="55"/>
      <c r="R1533" s="55"/>
      <c r="S1533" s="55"/>
      <c r="T1533" s="55"/>
      <c r="U1533" s="55"/>
      <c r="V1533" s="55"/>
      <c r="W1533" s="55"/>
      <c r="X1533" s="55"/>
      <c r="Y1533" s="42"/>
      <c r="AD1533" s="55"/>
      <c r="AE1533" s="56"/>
      <c r="AL1533" s="11"/>
      <c r="AM1533" t="str">
        <f t="shared" si="51"/>
        <v>NTL</v>
      </c>
      <c r="AN1533">
        <f t="shared" si="52"/>
        <v>0</v>
      </c>
      <c r="AO1533" s="5" t="str">
        <f t="shared" si="53"/>
        <v>Ca sáng</v>
      </c>
    </row>
    <row r="1534" spans="2:41">
      <c r="B1534" s="57"/>
      <c r="D1534" s="11"/>
      <c r="E1534" s="56"/>
      <c r="F1534" s="11"/>
      <c r="G1534" s="11"/>
      <c r="H1534" s="11"/>
      <c r="L1534" s="55"/>
      <c r="M1534" s="42"/>
      <c r="N1534" s="55"/>
      <c r="O1534" s="42"/>
      <c r="Q1534" s="55"/>
      <c r="R1534" s="55"/>
      <c r="S1534" s="55"/>
      <c r="T1534" s="55"/>
      <c r="U1534" s="55"/>
      <c r="V1534" s="55"/>
      <c r="W1534" s="55"/>
      <c r="X1534" s="55"/>
      <c r="AA1534" s="42"/>
      <c r="AD1534" s="55"/>
      <c r="AE1534" s="56"/>
      <c r="AM1534" t="str">
        <f t="shared" si="51"/>
        <v>NTL</v>
      </c>
      <c r="AN1534">
        <f t="shared" si="52"/>
        <v>0</v>
      </c>
      <c r="AO1534" s="5" t="str">
        <f t="shared" si="53"/>
        <v>Ca sáng</v>
      </c>
    </row>
    <row r="1535" spans="2:41">
      <c r="B1535" s="57"/>
      <c r="D1535" s="11"/>
      <c r="E1535" s="56"/>
      <c r="F1535" s="11"/>
      <c r="G1535" s="11"/>
      <c r="H1535" s="11"/>
      <c r="L1535" s="55"/>
      <c r="M1535" s="42"/>
      <c r="N1535" s="55"/>
      <c r="O1535" s="42"/>
      <c r="Q1535" s="55"/>
      <c r="R1535" s="55"/>
      <c r="S1535" s="55"/>
      <c r="T1535" s="55"/>
      <c r="U1535" s="55"/>
      <c r="V1535" s="55"/>
      <c r="W1535" s="55"/>
      <c r="X1535" s="55"/>
      <c r="Y1535" s="42"/>
      <c r="AD1535" s="55"/>
      <c r="AE1535" s="56"/>
      <c r="AL1535" s="11"/>
      <c r="AM1535" t="str">
        <f t="shared" si="51"/>
        <v>NTL</v>
      </c>
      <c r="AN1535">
        <f t="shared" si="52"/>
        <v>0</v>
      </c>
      <c r="AO1535" s="5" t="str">
        <f t="shared" si="53"/>
        <v>Ca sáng</v>
      </c>
    </row>
    <row r="1536" spans="2:41">
      <c r="B1536" s="57"/>
      <c r="D1536" s="11"/>
      <c r="E1536" s="56"/>
      <c r="F1536" s="11"/>
      <c r="G1536" s="11"/>
      <c r="H1536" s="11"/>
      <c r="I1536" s="11"/>
      <c r="L1536" s="55"/>
      <c r="M1536" s="42"/>
      <c r="N1536" s="55"/>
      <c r="O1536" s="42"/>
      <c r="Q1536" s="55"/>
      <c r="R1536" s="55"/>
      <c r="S1536" s="55"/>
      <c r="T1536" s="55"/>
      <c r="U1536" s="55"/>
      <c r="V1536" s="55"/>
      <c r="W1536" s="55"/>
      <c r="X1536" s="55"/>
      <c r="Y1536" s="42"/>
      <c r="AD1536" s="55"/>
      <c r="AE1536" s="56"/>
      <c r="AL1536" s="11"/>
      <c r="AM1536" t="str">
        <f t="shared" si="51"/>
        <v>NTL</v>
      </c>
      <c r="AN1536">
        <f t="shared" si="52"/>
        <v>0</v>
      </c>
      <c r="AO1536" s="5" t="str">
        <f t="shared" si="53"/>
        <v>Ca sáng</v>
      </c>
    </row>
    <row r="1537" spans="2:41">
      <c r="B1537" s="57"/>
      <c r="D1537" s="11"/>
      <c r="E1537" s="56"/>
      <c r="F1537" s="11"/>
      <c r="G1537" s="11"/>
      <c r="H1537" s="11"/>
      <c r="L1537" s="55"/>
      <c r="M1537" s="42"/>
      <c r="N1537" s="55"/>
      <c r="O1537" s="42"/>
      <c r="Q1537" s="55"/>
      <c r="R1537" s="55"/>
      <c r="S1537" s="55"/>
      <c r="T1537" s="55"/>
      <c r="U1537" s="55"/>
      <c r="V1537" s="55"/>
      <c r="W1537" s="55"/>
      <c r="X1537" s="55"/>
      <c r="Y1537" s="42"/>
      <c r="AD1537" s="55"/>
      <c r="AE1537" s="56"/>
      <c r="AL1537" s="11"/>
      <c r="AM1537" t="str">
        <f t="shared" si="51"/>
        <v>NTL</v>
      </c>
      <c r="AN1537">
        <f t="shared" si="52"/>
        <v>0</v>
      </c>
      <c r="AO1537" s="5" t="str">
        <f t="shared" si="53"/>
        <v>Ca sáng</v>
      </c>
    </row>
    <row r="1538" spans="2:41">
      <c r="B1538" s="57"/>
      <c r="D1538" s="11"/>
      <c r="E1538" s="56"/>
      <c r="F1538" s="11"/>
      <c r="G1538" s="11"/>
      <c r="H1538" s="11"/>
      <c r="I1538" s="11"/>
      <c r="L1538" s="55"/>
      <c r="M1538" s="42"/>
      <c r="N1538" s="55"/>
      <c r="O1538" s="42"/>
      <c r="Q1538" s="55"/>
      <c r="R1538" s="55"/>
      <c r="S1538" s="55"/>
      <c r="T1538" s="55"/>
      <c r="U1538" s="55"/>
      <c r="V1538" s="55"/>
      <c r="W1538" s="55"/>
      <c r="X1538" s="55"/>
      <c r="Y1538" s="42"/>
      <c r="AD1538" s="55"/>
      <c r="AE1538" s="56"/>
      <c r="AL1538" s="11"/>
      <c r="AM1538" t="str">
        <f t="shared" si="51"/>
        <v>NTL</v>
      </c>
      <c r="AN1538">
        <f t="shared" si="52"/>
        <v>0</v>
      </c>
      <c r="AO1538" s="5" t="str">
        <f t="shared" si="53"/>
        <v>Ca sáng</v>
      </c>
    </row>
    <row r="1539" spans="2:41">
      <c r="B1539" s="57"/>
      <c r="D1539" s="11"/>
      <c r="E1539" s="56"/>
      <c r="F1539" s="11"/>
      <c r="G1539" s="11"/>
      <c r="H1539" s="11"/>
      <c r="L1539" s="55"/>
      <c r="M1539" s="42"/>
      <c r="N1539" s="55"/>
      <c r="O1539" s="42"/>
      <c r="Q1539" s="55"/>
      <c r="R1539" s="55"/>
      <c r="S1539" s="55"/>
      <c r="T1539" s="55"/>
      <c r="U1539" s="55"/>
      <c r="V1539" s="55"/>
      <c r="W1539" s="55"/>
      <c r="X1539" s="55"/>
      <c r="Y1539" s="42"/>
      <c r="AA1539" s="42"/>
      <c r="AD1539" s="55"/>
      <c r="AE1539" s="56"/>
      <c r="AL1539" s="11"/>
      <c r="AM1539" t="str">
        <f t="shared" ref="AM1539:AM1602" si="54">IF(LEFT(F1815,3)="XBL","XBL","NTL")</f>
        <v>NTL</v>
      </c>
      <c r="AN1539">
        <f t="shared" ref="AN1539:AN1602" si="55">IF(AM1539="NTL",O1815*-1,O1815)</f>
        <v>0</v>
      </c>
      <c r="AO1539" s="5" t="str">
        <f t="shared" ref="AO1539:AO1602" si="56">IF(TIME(HOUR(AE1818),MINUTE(AE1818),SECOND(AE1818))&gt;$T$6,"Ca chiều","Ca sáng")</f>
        <v>Ca sáng</v>
      </c>
    </row>
    <row r="1540" spans="2:41">
      <c r="B1540" s="57"/>
      <c r="D1540" s="11"/>
      <c r="E1540" s="56"/>
      <c r="F1540" s="11"/>
      <c r="G1540" s="11"/>
      <c r="H1540" s="11"/>
      <c r="L1540" s="55"/>
      <c r="M1540" s="42"/>
      <c r="N1540" s="55"/>
      <c r="O1540" s="42"/>
      <c r="Q1540" s="55"/>
      <c r="R1540" s="55"/>
      <c r="S1540" s="55"/>
      <c r="T1540" s="55"/>
      <c r="U1540" s="55"/>
      <c r="V1540" s="55"/>
      <c r="W1540" s="55"/>
      <c r="X1540" s="55"/>
      <c r="AA1540" s="42"/>
      <c r="AD1540" s="55"/>
      <c r="AE1540" s="56"/>
      <c r="AL1540" s="11"/>
      <c r="AM1540" t="str">
        <f t="shared" si="54"/>
        <v>NTL</v>
      </c>
      <c r="AN1540">
        <f t="shared" si="55"/>
        <v>0</v>
      </c>
      <c r="AO1540" s="5" t="str">
        <f t="shared" si="56"/>
        <v>Ca sáng</v>
      </c>
    </row>
    <row r="1541" spans="2:41">
      <c r="B1541" s="57"/>
      <c r="D1541" s="11"/>
      <c r="E1541" s="56"/>
      <c r="F1541" s="11"/>
      <c r="G1541" s="11"/>
      <c r="H1541" s="11"/>
      <c r="L1541" s="55"/>
      <c r="M1541" s="42"/>
      <c r="N1541" s="55"/>
      <c r="O1541" s="42"/>
      <c r="Q1541" s="55"/>
      <c r="R1541" s="55"/>
      <c r="S1541" s="55"/>
      <c r="T1541" s="55"/>
      <c r="U1541" s="55"/>
      <c r="V1541" s="55"/>
      <c r="W1541" s="55"/>
      <c r="X1541" s="55"/>
      <c r="AA1541" s="42"/>
      <c r="AD1541" s="55"/>
      <c r="AE1541" s="56"/>
      <c r="AL1541" s="11"/>
      <c r="AM1541" t="str">
        <f t="shared" si="54"/>
        <v>NTL</v>
      </c>
      <c r="AN1541">
        <f t="shared" si="55"/>
        <v>0</v>
      </c>
      <c r="AO1541" s="5" t="str">
        <f t="shared" si="56"/>
        <v>Ca sáng</v>
      </c>
    </row>
    <row r="1542" spans="2:41">
      <c r="B1542" s="57"/>
      <c r="D1542" s="11"/>
      <c r="E1542" s="56"/>
      <c r="F1542" s="11"/>
      <c r="G1542" s="11"/>
      <c r="H1542" s="11"/>
      <c r="I1542" s="11"/>
      <c r="L1542" s="55"/>
      <c r="M1542" s="42"/>
      <c r="N1542" s="55"/>
      <c r="O1542" s="42"/>
      <c r="Q1542" s="55"/>
      <c r="R1542" s="55"/>
      <c r="S1542" s="55"/>
      <c r="T1542" s="55"/>
      <c r="U1542" s="55"/>
      <c r="V1542" s="55"/>
      <c r="W1542" s="55"/>
      <c r="X1542" s="55"/>
      <c r="Y1542" s="42"/>
      <c r="AD1542" s="55"/>
      <c r="AE1542" s="56"/>
      <c r="AL1542" s="11"/>
      <c r="AM1542" t="str">
        <f t="shared" si="54"/>
        <v>NTL</v>
      </c>
      <c r="AN1542">
        <f t="shared" si="55"/>
        <v>0</v>
      </c>
      <c r="AO1542" s="5" t="str">
        <f t="shared" si="56"/>
        <v>Ca sáng</v>
      </c>
    </row>
    <row r="1543" spans="2:41">
      <c r="B1543" s="57"/>
      <c r="D1543" s="11"/>
      <c r="E1543" s="56"/>
      <c r="F1543" s="11"/>
      <c r="G1543" s="11"/>
      <c r="H1543" s="11"/>
      <c r="L1543" s="55"/>
      <c r="M1543" s="42"/>
      <c r="N1543" s="55"/>
      <c r="O1543" s="42"/>
      <c r="Q1543" s="55"/>
      <c r="R1543" s="55"/>
      <c r="S1543" s="55"/>
      <c r="T1543" s="55"/>
      <c r="U1543" s="55"/>
      <c r="V1543" s="55"/>
      <c r="W1543" s="55"/>
      <c r="X1543" s="55"/>
      <c r="Y1543" s="42"/>
      <c r="AD1543" s="55"/>
      <c r="AE1543" s="56"/>
      <c r="AM1543" t="str">
        <f t="shared" si="54"/>
        <v>NTL</v>
      </c>
      <c r="AN1543">
        <f t="shared" si="55"/>
        <v>0</v>
      </c>
      <c r="AO1543" s="5" t="str">
        <f t="shared" si="56"/>
        <v>Ca sáng</v>
      </c>
    </row>
    <row r="1544" spans="2:41">
      <c r="B1544" s="57"/>
      <c r="D1544" s="11"/>
      <c r="E1544" s="56"/>
      <c r="F1544" s="11"/>
      <c r="G1544" s="11"/>
      <c r="H1544" s="11"/>
      <c r="L1544" s="55"/>
      <c r="M1544" s="42"/>
      <c r="N1544" s="55"/>
      <c r="O1544" s="42"/>
      <c r="Q1544" s="55"/>
      <c r="R1544" s="55"/>
      <c r="S1544" s="55"/>
      <c r="T1544" s="55"/>
      <c r="U1544" s="55"/>
      <c r="V1544" s="55"/>
      <c r="W1544" s="55"/>
      <c r="X1544" s="55"/>
      <c r="AA1544" s="42"/>
      <c r="AD1544" s="55"/>
      <c r="AE1544" s="56"/>
      <c r="AL1544" s="11"/>
      <c r="AM1544" t="str">
        <f t="shared" si="54"/>
        <v>NTL</v>
      </c>
      <c r="AN1544">
        <f t="shared" si="55"/>
        <v>0</v>
      </c>
      <c r="AO1544" s="5" t="str">
        <f t="shared" si="56"/>
        <v>Ca sáng</v>
      </c>
    </row>
    <row r="1545" spans="2:41">
      <c r="B1545" s="57"/>
      <c r="D1545" s="11"/>
      <c r="E1545" s="56"/>
      <c r="F1545" s="11"/>
      <c r="G1545" s="11"/>
      <c r="H1545" s="11"/>
      <c r="L1545" s="55"/>
      <c r="M1545" s="42"/>
      <c r="N1545" s="55"/>
      <c r="O1545" s="42"/>
      <c r="Q1545" s="55"/>
      <c r="R1545" s="55"/>
      <c r="S1545" s="55"/>
      <c r="T1545" s="55"/>
      <c r="U1545" s="55"/>
      <c r="V1545" s="55"/>
      <c r="W1545" s="55"/>
      <c r="X1545" s="55"/>
      <c r="Y1545" s="42"/>
      <c r="AD1545" s="55"/>
      <c r="AE1545" s="56"/>
      <c r="AL1545" s="11"/>
      <c r="AM1545" t="str">
        <f t="shared" si="54"/>
        <v>NTL</v>
      </c>
      <c r="AN1545">
        <f t="shared" si="55"/>
        <v>0</v>
      </c>
      <c r="AO1545" s="5" t="str">
        <f t="shared" si="56"/>
        <v>Ca sáng</v>
      </c>
    </row>
    <row r="1546" spans="2:41">
      <c r="B1546" s="57"/>
      <c r="D1546" s="11"/>
      <c r="E1546" s="56"/>
      <c r="F1546" s="11"/>
      <c r="G1546" s="11"/>
      <c r="H1546" s="11"/>
      <c r="L1546" s="55"/>
      <c r="M1546" s="42"/>
      <c r="N1546" s="55"/>
      <c r="O1546" s="42"/>
      <c r="Q1546" s="55"/>
      <c r="R1546" s="55"/>
      <c r="S1546" s="55"/>
      <c r="T1546" s="55"/>
      <c r="U1546" s="55"/>
      <c r="V1546" s="55"/>
      <c r="W1546" s="55"/>
      <c r="X1546" s="55"/>
      <c r="Y1546" s="42"/>
      <c r="AD1546" s="55"/>
      <c r="AE1546" s="56"/>
      <c r="AM1546" t="str">
        <f t="shared" si="54"/>
        <v>NTL</v>
      </c>
      <c r="AN1546">
        <f t="shared" si="55"/>
        <v>0</v>
      </c>
      <c r="AO1546" s="5" t="str">
        <f t="shared" si="56"/>
        <v>Ca sáng</v>
      </c>
    </row>
    <row r="1547" spans="2:41">
      <c r="B1547" s="57"/>
      <c r="D1547" s="11"/>
      <c r="E1547" s="56"/>
      <c r="F1547" s="11"/>
      <c r="G1547" s="11"/>
      <c r="H1547" s="11"/>
      <c r="L1547" s="55"/>
      <c r="M1547" s="42"/>
      <c r="N1547" s="55"/>
      <c r="O1547" s="42"/>
      <c r="Q1547" s="55"/>
      <c r="R1547" s="55"/>
      <c r="S1547" s="55"/>
      <c r="T1547" s="55"/>
      <c r="U1547" s="55"/>
      <c r="V1547" s="55"/>
      <c r="W1547" s="55"/>
      <c r="X1547" s="55"/>
      <c r="Y1547" s="42"/>
      <c r="AD1547" s="55"/>
      <c r="AE1547" s="56"/>
      <c r="AM1547" t="str">
        <f t="shared" si="54"/>
        <v>NTL</v>
      </c>
      <c r="AN1547">
        <f t="shared" si="55"/>
        <v>0</v>
      </c>
      <c r="AO1547" s="5" t="str">
        <f t="shared" si="56"/>
        <v>Ca sáng</v>
      </c>
    </row>
    <row r="1548" spans="2:41">
      <c r="B1548" s="57"/>
      <c r="D1548" s="11"/>
      <c r="E1548" s="56"/>
      <c r="F1548" s="11"/>
      <c r="G1548" s="11"/>
      <c r="H1548" s="11"/>
      <c r="L1548" s="55"/>
      <c r="M1548" s="42"/>
      <c r="N1548" s="55"/>
      <c r="O1548" s="42"/>
      <c r="Q1548" s="55"/>
      <c r="R1548" s="55"/>
      <c r="S1548" s="55"/>
      <c r="T1548" s="55"/>
      <c r="U1548" s="55"/>
      <c r="V1548" s="55"/>
      <c r="W1548" s="55"/>
      <c r="X1548" s="55"/>
      <c r="Y1548" s="42"/>
      <c r="AD1548" s="55"/>
      <c r="AE1548" s="56"/>
      <c r="AL1548" s="11"/>
      <c r="AM1548" t="str">
        <f t="shared" si="54"/>
        <v>NTL</v>
      </c>
      <c r="AN1548">
        <f t="shared" si="55"/>
        <v>0</v>
      </c>
      <c r="AO1548" s="5" t="str">
        <f t="shared" si="56"/>
        <v>Ca sáng</v>
      </c>
    </row>
    <row r="1549" spans="2:41">
      <c r="B1549" s="57"/>
      <c r="D1549" s="11"/>
      <c r="E1549" s="56"/>
      <c r="F1549" s="11"/>
      <c r="G1549" s="11"/>
      <c r="H1549" s="11"/>
      <c r="L1549" s="55"/>
      <c r="M1549" s="42"/>
      <c r="N1549" s="55"/>
      <c r="O1549" s="42"/>
      <c r="Q1549" s="55"/>
      <c r="R1549" s="55"/>
      <c r="S1549" s="55"/>
      <c r="T1549" s="55"/>
      <c r="U1549" s="55"/>
      <c r="V1549" s="55"/>
      <c r="W1549" s="55"/>
      <c r="X1549" s="55"/>
      <c r="Y1549" s="42"/>
      <c r="AD1549" s="55"/>
      <c r="AE1549" s="56"/>
      <c r="AL1549" s="11"/>
      <c r="AM1549" t="str">
        <f t="shared" si="54"/>
        <v>NTL</v>
      </c>
      <c r="AN1549">
        <f t="shared" si="55"/>
        <v>0</v>
      </c>
      <c r="AO1549" s="5" t="str">
        <f t="shared" si="56"/>
        <v>Ca sáng</v>
      </c>
    </row>
    <row r="1550" spans="2:41">
      <c r="B1550" s="57"/>
      <c r="D1550" s="11"/>
      <c r="E1550" s="56"/>
      <c r="F1550" s="11"/>
      <c r="G1550" s="11"/>
      <c r="H1550" s="11"/>
      <c r="L1550" s="55"/>
      <c r="M1550" s="42"/>
      <c r="N1550" s="55"/>
      <c r="O1550" s="42"/>
      <c r="Q1550" s="55"/>
      <c r="R1550" s="55"/>
      <c r="S1550" s="55"/>
      <c r="T1550" s="55"/>
      <c r="U1550" s="55"/>
      <c r="V1550" s="55"/>
      <c r="W1550" s="55"/>
      <c r="X1550" s="55"/>
      <c r="Y1550" s="42"/>
      <c r="AD1550" s="55"/>
      <c r="AE1550" s="56"/>
      <c r="AL1550" s="11"/>
      <c r="AM1550" t="str">
        <f t="shared" si="54"/>
        <v>NTL</v>
      </c>
      <c r="AN1550">
        <f t="shared" si="55"/>
        <v>0</v>
      </c>
      <c r="AO1550" s="5" t="str">
        <f t="shared" si="56"/>
        <v>Ca sáng</v>
      </c>
    </row>
    <row r="1551" spans="2:41">
      <c r="B1551" s="57"/>
      <c r="D1551" s="11"/>
      <c r="E1551" s="56"/>
      <c r="F1551" s="11"/>
      <c r="G1551" s="11"/>
      <c r="H1551" s="11"/>
      <c r="L1551" s="55"/>
      <c r="M1551" s="42"/>
      <c r="N1551" s="55"/>
      <c r="O1551" s="42"/>
      <c r="Q1551" s="55"/>
      <c r="R1551" s="55"/>
      <c r="S1551" s="55"/>
      <c r="T1551" s="55"/>
      <c r="U1551" s="55"/>
      <c r="V1551" s="55"/>
      <c r="W1551" s="55"/>
      <c r="X1551" s="55"/>
      <c r="Y1551" s="42"/>
      <c r="AD1551" s="55"/>
      <c r="AE1551" s="56"/>
      <c r="AM1551" t="str">
        <f t="shared" si="54"/>
        <v>NTL</v>
      </c>
      <c r="AN1551">
        <f t="shared" si="55"/>
        <v>0</v>
      </c>
      <c r="AO1551" s="5" t="str">
        <f t="shared" si="56"/>
        <v>Ca sáng</v>
      </c>
    </row>
    <row r="1552" spans="2:41">
      <c r="B1552" s="57"/>
      <c r="D1552" s="11"/>
      <c r="E1552" s="56"/>
      <c r="F1552" s="11"/>
      <c r="G1552" s="11"/>
      <c r="H1552" s="11"/>
      <c r="L1552" s="55"/>
      <c r="M1552" s="42"/>
      <c r="N1552" s="55"/>
      <c r="O1552" s="42"/>
      <c r="Q1552" s="55"/>
      <c r="R1552" s="55"/>
      <c r="S1552" s="55"/>
      <c r="T1552" s="55"/>
      <c r="U1552" s="55"/>
      <c r="V1552" s="55"/>
      <c r="W1552" s="55"/>
      <c r="X1552" s="55"/>
      <c r="Y1552" s="42"/>
      <c r="AD1552" s="55"/>
      <c r="AE1552" s="56"/>
      <c r="AL1552" s="11"/>
      <c r="AM1552" t="str">
        <f t="shared" si="54"/>
        <v>NTL</v>
      </c>
      <c r="AN1552">
        <f t="shared" si="55"/>
        <v>0</v>
      </c>
      <c r="AO1552" s="5" t="str">
        <f t="shared" si="56"/>
        <v>Ca sáng</v>
      </c>
    </row>
    <row r="1553" spans="2:41">
      <c r="B1553" s="57"/>
      <c r="D1553" s="11"/>
      <c r="E1553" s="56"/>
      <c r="F1553" s="11"/>
      <c r="G1553" s="11"/>
      <c r="H1553" s="11"/>
      <c r="L1553" s="55"/>
      <c r="M1553" s="42"/>
      <c r="N1553" s="55"/>
      <c r="O1553" s="42"/>
      <c r="Q1553" s="55"/>
      <c r="R1553" s="55"/>
      <c r="S1553" s="55"/>
      <c r="T1553" s="55"/>
      <c r="U1553" s="55"/>
      <c r="V1553" s="55"/>
      <c r="W1553" s="55"/>
      <c r="X1553" s="55"/>
      <c r="Y1553" s="42"/>
      <c r="AD1553" s="55"/>
      <c r="AE1553" s="56"/>
      <c r="AL1553" s="11"/>
      <c r="AM1553" t="str">
        <f t="shared" si="54"/>
        <v>NTL</v>
      </c>
      <c r="AN1553">
        <f t="shared" si="55"/>
        <v>0</v>
      </c>
      <c r="AO1553" s="5" t="str">
        <f t="shared" si="56"/>
        <v>Ca sáng</v>
      </c>
    </row>
    <row r="1554" spans="2:41">
      <c r="B1554" s="57"/>
      <c r="D1554" s="11"/>
      <c r="E1554" s="56"/>
      <c r="F1554" s="11"/>
      <c r="G1554" s="11"/>
      <c r="H1554" s="11"/>
      <c r="L1554" s="55"/>
      <c r="M1554" s="42"/>
      <c r="N1554" s="55"/>
      <c r="O1554" s="42"/>
      <c r="Q1554" s="55"/>
      <c r="R1554" s="55"/>
      <c r="S1554" s="55"/>
      <c r="T1554" s="55"/>
      <c r="U1554" s="55"/>
      <c r="V1554" s="55"/>
      <c r="W1554" s="55"/>
      <c r="X1554" s="55"/>
      <c r="Y1554" s="42"/>
      <c r="AD1554" s="55"/>
      <c r="AE1554" s="56"/>
      <c r="AM1554" t="str">
        <f t="shared" si="54"/>
        <v>NTL</v>
      </c>
      <c r="AN1554">
        <f t="shared" si="55"/>
        <v>0</v>
      </c>
      <c r="AO1554" s="5" t="str">
        <f t="shared" si="56"/>
        <v>Ca sáng</v>
      </c>
    </row>
    <row r="1555" spans="2:41">
      <c r="B1555" s="57"/>
      <c r="D1555" s="11"/>
      <c r="E1555" s="56"/>
      <c r="F1555" s="11"/>
      <c r="G1555" s="11"/>
      <c r="H1555" s="11"/>
      <c r="L1555" s="55"/>
      <c r="M1555" s="42"/>
      <c r="N1555" s="55"/>
      <c r="O1555" s="42"/>
      <c r="Q1555" s="55"/>
      <c r="R1555" s="55"/>
      <c r="S1555" s="55"/>
      <c r="T1555" s="55"/>
      <c r="U1555" s="55"/>
      <c r="V1555" s="55"/>
      <c r="W1555" s="55"/>
      <c r="X1555" s="55"/>
      <c r="Y1555" s="42"/>
      <c r="AD1555" s="55"/>
      <c r="AE1555" s="56"/>
      <c r="AM1555" t="str">
        <f t="shared" si="54"/>
        <v>NTL</v>
      </c>
      <c r="AN1555">
        <f t="shared" si="55"/>
        <v>0</v>
      </c>
      <c r="AO1555" s="5" t="str">
        <f t="shared" si="56"/>
        <v>Ca sáng</v>
      </c>
    </row>
    <row r="1556" spans="2:41">
      <c r="B1556" s="57"/>
      <c r="D1556" s="11"/>
      <c r="E1556" s="56"/>
      <c r="F1556" s="11"/>
      <c r="G1556" s="11"/>
      <c r="H1556" s="11"/>
      <c r="L1556" s="55"/>
      <c r="M1556" s="42"/>
      <c r="N1556" s="55"/>
      <c r="O1556" s="42"/>
      <c r="Q1556" s="55"/>
      <c r="R1556" s="55"/>
      <c r="S1556" s="55"/>
      <c r="T1556" s="55"/>
      <c r="U1556" s="55"/>
      <c r="V1556" s="55"/>
      <c r="W1556" s="55"/>
      <c r="X1556" s="55"/>
      <c r="Y1556" s="42"/>
      <c r="AD1556" s="55"/>
      <c r="AE1556" s="56"/>
      <c r="AH1556" s="11"/>
      <c r="AL1556" s="11"/>
      <c r="AM1556" t="str">
        <f t="shared" si="54"/>
        <v>NTL</v>
      </c>
      <c r="AN1556">
        <f t="shared" si="55"/>
        <v>0</v>
      </c>
      <c r="AO1556" s="5" t="str">
        <f t="shared" si="56"/>
        <v>Ca sáng</v>
      </c>
    </row>
    <row r="1557" spans="2:41">
      <c r="B1557" s="57"/>
      <c r="D1557" s="11"/>
      <c r="E1557" s="56"/>
      <c r="F1557" s="11"/>
      <c r="G1557" s="11"/>
      <c r="H1557" s="11"/>
      <c r="L1557" s="55"/>
      <c r="M1557" s="42"/>
      <c r="N1557" s="55"/>
      <c r="O1557" s="42"/>
      <c r="Q1557" s="55"/>
      <c r="R1557" s="55"/>
      <c r="S1557" s="55"/>
      <c r="T1557" s="55"/>
      <c r="U1557" s="55"/>
      <c r="V1557" s="55"/>
      <c r="W1557" s="55"/>
      <c r="X1557" s="55"/>
      <c r="AA1557" s="42"/>
      <c r="AD1557" s="55"/>
      <c r="AE1557" s="56"/>
      <c r="AL1557" s="11"/>
      <c r="AM1557" t="str">
        <f t="shared" si="54"/>
        <v>NTL</v>
      </c>
      <c r="AN1557">
        <f t="shared" si="55"/>
        <v>0</v>
      </c>
      <c r="AO1557" s="5" t="str">
        <f t="shared" si="56"/>
        <v>Ca sáng</v>
      </c>
    </row>
    <row r="1558" spans="2:41">
      <c r="B1558" s="57"/>
      <c r="D1558" s="11"/>
      <c r="E1558" s="56"/>
      <c r="F1558" s="11"/>
      <c r="G1558" s="11"/>
      <c r="H1558" s="11"/>
      <c r="L1558" s="55"/>
      <c r="M1558" s="42"/>
      <c r="N1558" s="55"/>
      <c r="O1558" s="42"/>
      <c r="Q1558" s="55"/>
      <c r="R1558" s="55"/>
      <c r="S1558" s="55"/>
      <c r="T1558" s="55"/>
      <c r="U1558" s="55"/>
      <c r="V1558" s="55"/>
      <c r="W1558" s="55"/>
      <c r="X1558" s="55"/>
      <c r="Z1558" s="42"/>
      <c r="AD1558" s="55"/>
      <c r="AE1558" s="56"/>
      <c r="AL1558" s="11"/>
      <c r="AM1558" t="str">
        <f t="shared" si="54"/>
        <v>NTL</v>
      </c>
      <c r="AN1558">
        <f t="shared" si="55"/>
        <v>0</v>
      </c>
      <c r="AO1558" s="5" t="str">
        <f t="shared" si="56"/>
        <v>Ca sáng</v>
      </c>
    </row>
    <row r="1559" spans="2:41">
      <c r="B1559" s="57"/>
      <c r="D1559" s="11"/>
      <c r="E1559" s="56"/>
      <c r="F1559" s="11"/>
      <c r="G1559" s="11"/>
      <c r="H1559" s="11"/>
      <c r="L1559" s="55"/>
      <c r="M1559" s="42"/>
      <c r="N1559" s="55"/>
      <c r="O1559" s="42"/>
      <c r="Q1559" s="55"/>
      <c r="R1559" s="55"/>
      <c r="S1559" s="55"/>
      <c r="T1559" s="55"/>
      <c r="U1559" s="55"/>
      <c r="V1559" s="55"/>
      <c r="W1559" s="55"/>
      <c r="X1559" s="55"/>
      <c r="Y1559" s="42"/>
      <c r="AD1559" s="55"/>
      <c r="AE1559" s="56"/>
      <c r="AM1559" t="str">
        <f t="shared" si="54"/>
        <v>NTL</v>
      </c>
      <c r="AN1559">
        <f t="shared" si="55"/>
        <v>0</v>
      </c>
      <c r="AO1559" s="5" t="str">
        <f t="shared" si="56"/>
        <v>Ca sáng</v>
      </c>
    </row>
    <row r="1560" spans="2:41">
      <c r="B1560" s="57"/>
      <c r="D1560" s="11"/>
      <c r="E1560" s="56"/>
      <c r="F1560" s="11"/>
      <c r="G1560" s="11"/>
      <c r="H1560" s="11"/>
      <c r="L1560" s="55"/>
      <c r="M1560" s="42"/>
      <c r="N1560" s="55"/>
      <c r="O1560" s="42"/>
      <c r="Q1560" s="55"/>
      <c r="R1560" s="55"/>
      <c r="S1560" s="55"/>
      <c r="T1560" s="55"/>
      <c r="U1560" s="55"/>
      <c r="V1560" s="55"/>
      <c r="W1560" s="55"/>
      <c r="X1560" s="55"/>
      <c r="AA1560" s="42"/>
      <c r="AD1560" s="55"/>
      <c r="AE1560" s="56"/>
      <c r="AL1560" s="11"/>
      <c r="AM1560" t="str">
        <f t="shared" si="54"/>
        <v>NTL</v>
      </c>
      <c r="AN1560">
        <f t="shared" si="55"/>
        <v>0</v>
      </c>
      <c r="AO1560" s="5" t="str">
        <f t="shared" si="56"/>
        <v>Ca sáng</v>
      </c>
    </row>
    <row r="1561" spans="2:41">
      <c r="B1561" s="57"/>
      <c r="D1561" s="11"/>
      <c r="E1561" s="56"/>
      <c r="F1561" s="11"/>
      <c r="G1561" s="11"/>
      <c r="H1561" s="11"/>
      <c r="L1561" s="55"/>
      <c r="M1561" s="42"/>
      <c r="N1561" s="55"/>
      <c r="O1561" s="42"/>
      <c r="Q1561" s="55"/>
      <c r="R1561" s="55"/>
      <c r="S1561" s="55"/>
      <c r="T1561" s="55"/>
      <c r="U1561" s="55"/>
      <c r="V1561" s="55"/>
      <c r="W1561" s="55"/>
      <c r="X1561" s="55"/>
      <c r="Y1561" s="42"/>
      <c r="AD1561" s="55"/>
      <c r="AE1561" s="56"/>
      <c r="AL1561" s="11"/>
      <c r="AM1561" t="str">
        <f t="shared" si="54"/>
        <v>NTL</v>
      </c>
      <c r="AN1561">
        <f t="shared" si="55"/>
        <v>0</v>
      </c>
      <c r="AO1561" s="5" t="str">
        <f t="shared" si="56"/>
        <v>Ca sáng</v>
      </c>
    </row>
    <row r="1562" spans="2:41">
      <c r="B1562" s="57"/>
      <c r="D1562" s="11"/>
      <c r="E1562" s="56"/>
      <c r="F1562" s="11"/>
      <c r="G1562" s="11"/>
      <c r="H1562" s="11"/>
      <c r="L1562" s="55"/>
      <c r="M1562" s="42"/>
      <c r="N1562" s="55"/>
      <c r="O1562" s="42"/>
      <c r="Q1562" s="55"/>
      <c r="R1562" s="55"/>
      <c r="S1562" s="55"/>
      <c r="T1562" s="55"/>
      <c r="U1562" s="55"/>
      <c r="V1562" s="55"/>
      <c r="W1562" s="55"/>
      <c r="X1562" s="55"/>
      <c r="Y1562" s="42"/>
      <c r="AD1562" s="55"/>
      <c r="AE1562" s="56"/>
      <c r="AM1562" t="str">
        <f t="shared" si="54"/>
        <v>NTL</v>
      </c>
      <c r="AN1562">
        <f t="shared" si="55"/>
        <v>0</v>
      </c>
      <c r="AO1562" s="5" t="str">
        <f t="shared" si="56"/>
        <v>Ca sáng</v>
      </c>
    </row>
    <row r="1563" spans="2:41">
      <c r="B1563" s="57"/>
      <c r="D1563" s="11"/>
      <c r="E1563" s="56"/>
      <c r="F1563" s="11"/>
      <c r="G1563" s="11"/>
      <c r="H1563" s="11"/>
      <c r="L1563" s="55"/>
      <c r="M1563" s="42"/>
      <c r="N1563" s="55"/>
      <c r="O1563" s="42"/>
      <c r="Q1563" s="55"/>
      <c r="R1563" s="55"/>
      <c r="S1563" s="55"/>
      <c r="T1563" s="55"/>
      <c r="U1563" s="55"/>
      <c r="V1563" s="55"/>
      <c r="W1563" s="55"/>
      <c r="X1563" s="55"/>
      <c r="Y1563" s="42"/>
      <c r="AD1563" s="55"/>
      <c r="AE1563" s="56"/>
      <c r="AL1563" s="11"/>
      <c r="AM1563" t="str">
        <f t="shared" si="54"/>
        <v>NTL</v>
      </c>
      <c r="AN1563">
        <f t="shared" si="55"/>
        <v>0</v>
      </c>
      <c r="AO1563" s="5" t="str">
        <f t="shared" si="56"/>
        <v>Ca sáng</v>
      </c>
    </row>
    <row r="1564" spans="2:41">
      <c r="B1564" s="57"/>
      <c r="D1564" s="11"/>
      <c r="E1564" s="56"/>
      <c r="F1564" s="11"/>
      <c r="G1564" s="11"/>
      <c r="H1564" s="11"/>
      <c r="L1564" s="55"/>
      <c r="M1564" s="42"/>
      <c r="N1564" s="55"/>
      <c r="O1564" s="42"/>
      <c r="Q1564" s="55"/>
      <c r="R1564" s="55"/>
      <c r="S1564" s="55"/>
      <c r="T1564" s="55"/>
      <c r="U1564" s="55"/>
      <c r="V1564" s="55"/>
      <c r="W1564" s="55"/>
      <c r="X1564" s="55"/>
      <c r="AA1564" s="42"/>
      <c r="AD1564" s="55"/>
      <c r="AE1564" s="56"/>
      <c r="AL1564" s="11"/>
      <c r="AM1564" t="str">
        <f t="shared" si="54"/>
        <v>NTL</v>
      </c>
      <c r="AN1564">
        <f t="shared" si="55"/>
        <v>0</v>
      </c>
      <c r="AO1564" s="5" t="str">
        <f t="shared" si="56"/>
        <v>Ca sáng</v>
      </c>
    </row>
    <row r="1565" spans="2:41">
      <c r="B1565" s="57"/>
      <c r="D1565" s="11"/>
      <c r="E1565" s="56"/>
      <c r="F1565" s="11"/>
      <c r="G1565" s="11"/>
      <c r="H1565" s="11"/>
      <c r="L1565" s="55"/>
      <c r="M1565" s="42"/>
      <c r="N1565" s="55"/>
      <c r="O1565" s="42"/>
      <c r="Q1565" s="55"/>
      <c r="R1565" s="55"/>
      <c r="S1565" s="55"/>
      <c r="T1565" s="55"/>
      <c r="U1565" s="55"/>
      <c r="V1565" s="55"/>
      <c r="W1565" s="55"/>
      <c r="X1565" s="55"/>
      <c r="Y1565" s="42"/>
      <c r="AD1565" s="55"/>
      <c r="AE1565" s="56"/>
      <c r="AL1565" s="11"/>
      <c r="AM1565" t="str">
        <f t="shared" si="54"/>
        <v>NTL</v>
      </c>
      <c r="AN1565">
        <f t="shared" si="55"/>
        <v>0</v>
      </c>
      <c r="AO1565" s="5" t="str">
        <f t="shared" si="56"/>
        <v>Ca sáng</v>
      </c>
    </row>
    <row r="1566" spans="2:41">
      <c r="B1566" s="57"/>
      <c r="D1566" s="11"/>
      <c r="E1566" s="56"/>
      <c r="F1566" s="11"/>
      <c r="G1566" s="11"/>
      <c r="H1566" s="11"/>
      <c r="L1566" s="55"/>
      <c r="M1566" s="42"/>
      <c r="N1566" s="55"/>
      <c r="O1566" s="42"/>
      <c r="Q1566" s="55"/>
      <c r="R1566" s="55"/>
      <c r="S1566" s="55"/>
      <c r="T1566" s="55"/>
      <c r="U1566" s="55"/>
      <c r="V1566" s="55"/>
      <c r="W1566" s="55"/>
      <c r="X1566" s="55"/>
      <c r="Y1566" s="42"/>
      <c r="AD1566" s="55"/>
      <c r="AE1566" s="56"/>
      <c r="AL1566" s="11"/>
      <c r="AM1566" t="str">
        <f t="shared" si="54"/>
        <v>NTL</v>
      </c>
      <c r="AN1566">
        <f t="shared" si="55"/>
        <v>0</v>
      </c>
      <c r="AO1566" s="5" t="str">
        <f t="shared" si="56"/>
        <v>Ca sáng</v>
      </c>
    </row>
    <row r="1567" spans="2:41">
      <c r="B1567" s="57"/>
      <c r="D1567" s="11"/>
      <c r="E1567" s="56"/>
      <c r="F1567" s="11"/>
      <c r="G1567" s="11"/>
      <c r="H1567" s="11"/>
      <c r="L1567" s="55"/>
      <c r="M1567" s="42"/>
      <c r="N1567" s="55"/>
      <c r="O1567" s="42"/>
      <c r="Q1567" s="55"/>
      <c r="R1567" s="55"/>
      <c r="S1567" s="55"/>
      <c r="T1567" s="55"/>
      <c r="U1567" s="55"/>
      <c r="V1567" s="55"/>
      <c r="W1567" s="55"/>
      <c r="X1567" s="55"/>
      <c r="Y1567" s="42"/>
      <c r="AD1567" s="55"/>
      <c r="AE1567" s="56"/>
      <c r="AL1567" s="11"/>
      <c r="AM1567" t="str">
        <f t="shared" si="54"/>
        <v>NTL</v>
      </c>
      <c r="AN1567">
        <f t="shared" si="55"/>
        <v>0</v>
      </c>
      <c r="AO1567" s="5" t="str">
        <f t="shared" si="56"/>
        <v>Ca sáng</v>
      </c>
    </row>
    <row r="1568" spans="2:41">
      <c r="B1568" s="57"/>
      <c r="D1568" s="11"/>
      <c r="E1568" s="56"/>
      <c r="F1568" s="11"/>
      <c r="G1568" s="11"/>
      <c r="H1568" s="11"/>
      <c r="L1568" s="55"/>
      <c r="M1568" s="42"/>
      <c r="N1568" s="55"/>
      <c r="O1568" s="42"/>
      <c r="Q1568" s="55"/>
      <c r="R1568" s="55"/>
      <c r="S1568" s="55"/>
      <c r="T1568" s="55"/>
      <c r="U1568" s="55"/>
      <c r="V1568" s="55"/>
      <c r="W1568" s="55"/>
      <c r="X1568" s="55"/>
      <c r="AA1568" s="42"/>
      <c r="AD1568" s="55"/>
      <c r="AE1568" s="56"/>
      <c r="AM1568" t="str">
        <f t="shared" si="54"/>
        <v>NTL</v>
      </c>
      <c r="AN1568">
        <f t="shared" si="55"/>
        <v>0</v>
      </c>
      <c r="AO1568" s="5" t="str">
        <f t="shared" si="56"/>
        <v>Ca sáng</v>
      </c>
    </row>
    <row r="1569" spans="2:41">
      <c r="B1569" s="57"/>
      <c r="D1569" s="11"/>
      <c r="E1569" s="56"/>
      <c r="F1569" s="11"/>
      <c r="G1569" s="11"/>
      <c r="H1569" s="11"/>
      <c r="L1569" s="55"/>
      <c r="M1569" s="42"/>
      <c r="N1569" s="55"/>
      <c r="O1569" s="42"/>
      <c r="Q1569" s="55"/>
      <c r="R1569" s="55"/>
      <c r="S1569" s="55"/>
      <c r="T1569" s="55"/>
      <c r="U1569" s="55"/>
      <c r="V1569" s="55"/>
      <c r="W1569" s="55"/>
      <c r="X1569" s="55"/>
      <c r="Y1569" s="42"/>
      <c r="AD1569" s="55"/>
      <c r="AE1569" s="56"/>
      <c r="AL1569" s="11"/>
      <c r="AM1569" t="str">
        <f t="shared" si="54"/>
        <v>NTL</v>
      </c>
      <c r="AN1569">
        <f t="shared" si="55"/>
        <v>0</v>
      </c>
      <c r="AO1569" s="5" t="str">
        <f t="shared" si="56"/>
        <v>Ca sáng</v>
      </c>
    </row>
    <row r="1570" spans="2:41">
      <c r="B1570" s="57"/>
      <c r="D1570" s="11"/>
      <c r="E1570" s="56"/>
      <c r="F1570" s="11"/>
      <c r="G1570" s="11"/>
      <c r="H1570" s="11"/>
      <c r="L1570" s="55"/>
      <c r="M1570" s="42"/>
      <c r="N1570" s="55"/>
      <c r="O1570" s="42"/>
      <c r="Q1570" s="55"/>
      <c r="R1570" s="55"/>
      <c r="S1570" s="55"/>
      <c r="T1570" s="55"/>
      <c r="U1570" s="55"/>
      <c r="V1570" s="55"/>
      <c r="W1570" s="55"/>
      <c r="X1570" s="55"/>
      <c r="Y1570" s="42"/>
      <c r="AD1570" s="55"/>
      <c r="AE1570" s="56"/>
      <c r="AL1570" s="11"/>
      <c r="AM1570" t="str">
        <f t="shared" si="54"/>
        <v>NTL</v>
      </c>
      <c r="AN1570">
        <f t="shared" si="55"/>
        <v>0</v>
      </c>
      <c r="AO1570" s="5" t="str">
        <f t="shared" si="56"/>
        <v>Ca sáng</v>
      </c>
    </row>
    <row r="1571" spans="2:41">
      <c r="B1571" s="57"/>
      <c r="D1571" s="11"/>
      <c r="E1571" s="56"/>
      <c r="F1571" s="11"/>
      <c r="G1571" s="11"/>
      <c r="H1571" s="11"/>
      <c r="L1571" s="55"/>
      <c r="M1571" s="42"/>
      <c r="N1571" s="55"/>
      <c r="O1571" s="42"/>
      <c r="Q1571" s="55"/>
      <c r="R1571" s="55"/>
      <c r="S1571" s="55"/>
      <c r="T1571" s="55"/>
      <c r="U1571" s="55"/>
      <c r="V1571" s="55"/>
      <c r="W1571" s="55"/>
      <c r="X1571" s="55"/>
      <c r="Y1571" s="42"/>
      <c r="AD1571" s="55"/>
      <c r="AE1571" s="56"/>
      <c r="AL1571" s="11"/>
      <c r="AM1571" t="str">
        <f t="shared" si="54"/>
        <v>NTL</v>
      </c>
      <c r="AN1571">
        <f t="shared" si="55"/>
        <v>0</v>
      </c>
      <c r="AO1571" s="5" t="str">
        <f t="shared" si="56"/>
        <v>Ca sáng</v>
      </c>
    </row>
    <row r="1572" spans="2:41">
      <c r="B1572" s="57"/>
      <c r="D1572" s="11"/>
      <c r="E1572" s="56"/>
      <c r="F1572" s="11"/>
      <c r="G1572" s="11"/>
      <c r="H1572" s="11"/>
      <c r="L1572" s="55"/>
      <c r="M1572" s="42"/>
      <c r="N1572" s="55"/>
      <c r="O1572" s="42"/>
      <c r="Q1572" s="55"/>
      <c r="R1572" s="55"/>
      <c r="S1572" s="55"/>
      <c r="T1572" s="55"/>
      <c r="U1572" s="55"/>
      <c r="V1572" s="55"/>
      <c r="W1572" s="55"/>
      <c r="X1572" s="55"/>
      <c r="Y1572" s="42"/>
      <c r="AD1572" s="55"/>
      <c r="AE1572" s="56"/>
      <c r="AL1572" s="11"/>
      <c r="AM1572" t="str">
        <f t="shared" si="54"/>
        <v>NTL</v>
      </c>
      <c r="AN1572">
        <f t="shared" si="55"/>
        <v>0</v>
      </c>
      <c r="AO1572" s="5" t="str">
        <f t="shared" si="56"/>
        <v>Ca sáng</v>
      </c>
    </row>
    <row r="1573" spans="2:41">
      <c r="B1573" s="57"/>
      <c r="D1573" s="11"/>
      <c r="E1573" s="56"/>
      <c r="F1573" s="11"/>
      <c r="G1573" s="11"/>
      <c r="H1573" s="11"/>
      <c r="L1573" s="55"/>
      <c r="M1573" s="42"/>
      <c r="N1573" s="55"/>
      <c r="O1573" s="42"/>
      <c r="Q1573" s="55"/>
      <c r="R1573" s="55"/>
      <c r="S1573" s="55"/>
      <c r="T1573" s="55"/>
      <c r="U1573" s="55"/>
      <c r="V1573" s="55"/>
      <c r="W1573" s="55"/>
      <c r="X1573" s="55"/>
      <c r="Y1573" s="42"/>
      <c r="AD1573" s="55"/>
      <c r="AE1573" s="56"/>
      <c r="AL1573" s="11"/>
      <c r="AM1573" t="str">
        <f t="shared" si="54"/>
        <v>NTL</v>
      </c>
      <c r="AN1573">
        <f t="shared" si="55"/>
        <v>0</v>
      </c>
      <c r="AO1573" s="5" t="str">
        <f t="shared" si="56"/>
        <v>Ca sáng</v>
      </c>
    </row>
    <row r="1574" spans="2:41">
      <c r="B1574" s="57"/>
      <c r="D1574" s="11"/>
      <c r="E1574" s="56"/>
      <c r="F1574" s="11"/>
      <c r="G1574" s="11"/>
      <c r="H1574" s="11"/>
      <c r="L1574" s="55"/>
      <c r="M1574" s="42"/>
      <c r="N1574" s="55"/>
      <c r="O1574" s="42"/>
      <c r="Q1574" s="55"/>
      <c r="R1574" s="55"/>
      <c r="S1574" s="55"/>
      <c r="T1574" s="55"/>
      <c r="U1574" s="55"/>
      <c r="V1574" s="55"/>
      <c r="W1574" s="55"/>
      <c r="X1574" s="55"/>
      <c r="Y1574" s="42"/>
      <c r="AD1574" s="55"/>
      <c r="AE1574" s="56"/>
      <c r="AL1574" s="11"/>
      <c r="AM1574" t="str">
        <f t="shared" si="54"/>
        <v>NTL</v>
      </c>
      <c r="AN1574">
        <f t="shared" si="55"/>
        <v>0</v>
      </c>
      <c r="AO1574" s="5" t="str">
        <f t="shared" si="56"/>
        <v>Ca sáng</v>
      </c>
    </row>
    <row r="1575" spans="2:41">
      <c r="B1575" s="57"/>
      <c r="D1575" s="11"/>
      <c r="E1575" s="56"/>
      <c r="F1575" s="11"/>
      <c r="G1575" s="11"/>
      <c r="H1575" s="11"/>
      <c r="I1575" s="11"/>
      <c r="L1575" s="55"/>
      <c r="M1575" s="42"/>
      <c r="N1575" s="55"/>
      <c r="O1575" s="42"/>
      <c r="Q1575" s="55"/>
      <c r="R1575" s="55"/>
      <c r="S1575" s="55"/>
      <c r="T1575" s="55"/>
      <c r="U1575" s="55"/>
      <c r="V1575" s="55"/>
      <c r="W1575" s="55"/>
      <c r="X1575" s="55"/>
      <c r="Y1575" s="42"/>
      <c r="AD1575" s="55"/>
      <c r="AE1575" s="56"/>
      <c r="AL1575" s="11"/>
      <c r="AM1575" t="str">
        <f t="shared" si="54"/>
        <v>NTL</v>
      </c>
      <c r="AN1575">
        <f t="shared" si="55"/>
        <v>0</v>
      </c>
      <c r="AO1575" s="5" t="str">
        <f t="shared" si="56"/>
        <v>Ca sáng</v>
      </c>
    </row>
    <row r="1576" spans="2:41">
      <c r="B1576" s="57"/>
      <c r="D1576" s="11"/>
      <c r="E1576" s="56"/>
      <c r="F1576" s="11"/>
      <c r="G1576" s="11"/>
      <c r="H1576" s="11"/>
      <c r="L1576" s="55"/>
      <c r="M1576" s="42"/>
      <c r="N1576" s="55"/>
      <c r="O1576" s="42"/>
      <c r="Q1576" s="55"/>
      <c r="R1576" s="55"/>
      <c r="S1576" s="55"/>
      <c r="T1576" s="55"/>
      <c r="U1576" s="55"/>
      <c r="V1576" s="55"/>
      <c r="W1576" s="55"/>
      <c r="X1576" s="55"/>
      <c r="Y1576" s="42"/>
      <c r="AD1576" s="55"/>
      <c r="AE1576" s="56"/>
      <c r="AM1576" t="str">
        <f t="shared" si="54"/>
        <v>NTL</v>
      </c>
      <c r="AN1576">
        <f t="shared" si="55"/>
        <v>0</v>
      </c>
      <c r="AO1576" s="5" t="str">
        <f t="shared" si="56"/>
        <v>Ca sáng</v>
      </c>
    </row>
    <row r="1577" spans="2:41">
      <c r="B1577" s="57"/>
      <c r="D1577" s="11"/>
      <c r="E1577" s="56"/>
      <c r="F1577" s="11"/>
      <c r="G1577" s="11"/>
      <c r="H1577" s="11"/>
      <c r="L1577" s="55"/>
      <c r="M1577" s="42"/>
      <c r="N1577" s="55"/>
      <c r="O1577" s="42"/>
      <c r="Q1577" s="55"/>
      <c r="R1577" s="55"/>
      <c r="S1577" s="55"/>
      <c r="T1577" s="55"/>
      <c r="U1577" s="55"/>
      <c r="V1577" s="55"/>
      <c r="W1577" s="55"/>
      <c r="X1577" s="55"/>
      <c r="Y1577" s="42"/>
      <c r="AD1577" s="55"/>
      <c r="AE1577" s="56"/>
      <c r="AM1577" t="str">
        <f t="shared" si="54"/>
        <v>NTL</v>
      </c>
      <c r="AN1577">
        <f t="shared" si="55"/>
        <v>0</v>
      </c>
      <c r="AO1577" s="5" t="str">
        <f t="shared" si="56"/>
        <v>Ca sáng</v>
      </c>
    </row>
    <row r="1578" spans="2:41">
      <c r="B1578" s="57"/>
      <c r="D1578" s="11"/>
      <c r="E1578" s="56"/>
      <c r="F1578" s="11"/>
      <c r="G1578" s="11"/>
      <c r="H1578" s="11"/>
      <c r="I1578" s="11"/>
      <c r="L1578" s="55"/>
      <c r="M1578" s="42"/>
      <c r="N1578" s="55"/>
      <c r="O1578" s="42"/>
      <c r="Q1578" s="55"/>
      <c r="R1578" s="55"/>
      <c r="S1578" s="55"/>
      <c r="T1578" s="55"/>
      <c r="U1578" s="55"/>
      <c r="V1578" s="55"/>
      <c r="W1578" s="55"/>
      <c r="X1578" s="55"/>
      <c r="Y1578" s="42"/>
      <c r="AD1578" s="55"/>
      <c r="AE1578" s="56"/>
      <c r="AM1578" t="str">
        <f t="shared" si="54"/>
        <v>NTL</v>
      </c>
      <c r="AN1578">
        <f t="shared" si="55"/>
        <v>0</v>
      </c>
      <c r="AO1578" s="5" t="str">
        <f t="shared" si="56"/>
        <v>Ca sáng</v>
      </c>
    </row>
    <row r="1579" spans="2:41">
      <c r="B1579" s="57"/>
      <c r="D1579" s="11"/>
      <c r="E1579" s="56"/>
      <c r="F1579" s="11"/>
      <c r="G1579" s="11"/>
      <c r="H1579" s="11"/>
      <c r="L1579" s="55"/>
      <c r="M1579" s="42"/>
      <c r="N1579" s="55"/>
      <c r="O1579" s="42"/>
      <c r="Q1579" s="55"/>
      <c r="R1579" s="55"/>
      <c r="S1579" s="55"/>
      <c r="T1579" s="55"/>
      <c r="U1579" s="55"/>
      <c r="V1579" s="55"/>
      <c r="W1579" s="55"/>
      <c r="X1579" s="55"/>
      <c r="AA1579" s="42"/>
      <c r="AD1579" s="55"/>
      <c r="AE1579" s="56"/>
      <c r="AL1579" s="11"/>
      <c r="AM1579" t="str">
        <f t="shared" si="54"/>
        <v>NTL</v>
      </c>
      <c r="AN1579">
        <f t="shared" si="55"/>
        <v>0</v>
      </c>
      <c r="AO1579" s="5" t="str">
        <f t="shared" si="56"/>
        <v>Ca sáng</v>
      </c>
    </row>
    <row r="1580" spans="2:41">
      <c r="B1580" s="57"/>
      <c r="D1580" s="11"/>
      <c r="E1580" s="56"/>
      <c r="F1580" s="11"/>
      <c r="G1580" s="11"/>
      <c r="H1580" s="11"/>
      <c r="L1580" s="55"/>
      <c r="M1580" s="42"/>
      <c r="N1580" s="55"/>
      <c r="O1580" s="42"/>
      <c r="Q1580" s="55"/>
      <c r="R1580" s="55"/>
      <c r="S1580" s="55"/>
      <c r="T1580" s="55"/>
      <c r="U1580" s="55"/>
      <c r="V1580" s="55"/>
      <c r="W1580" s="55"/>
      <c r="X1580" s="55"/>
      <c r="Y1580" s="42"/>
      <c r="AD1580" s="55"/>
      <c r="AE1580" s="56"/>
      <c r="AL1580" s="11"/>
      <c r="AM1580" t="str">
        <f t="shared" si="54"/>
        <v>NTL</v>
      </c>
      <c r="AN1580">
        <f t="shared" si="55"/>
        <v>0</v>
      </c>
      <c r="AO1580" s="5" t="str">
        <f t="shared" si="56"/>
        <v>Ca sáng</v>
      </c>
    </row>
    <row r="1581" spans="2:41">
      <c r="B1581" s="57"/>
      <c r="D1581" s="11"/>
      <c r="E1581" s="56"/>
      <c r="F1581" s="11"/>
      <c r="G1581" s="11"/>
      <c r="H1581" s="11"/>
      <c r="L1581" s="55"/>
      <c r="M1581" s="42"/>
      <c r="N1581" s="55"/>
      <c r="O1581" s="42"/>
      <c r="Q1581" s="55"/>
      <c r="R1581" s="55"/>
      <c r="S1581" s="55"/>
      <c r="T1581" s="55"/>
      <c r="U1581" s="55"/>
      <c r="V1581" s="55"/>
      <c r="W1581" s="55"/>
      <c r="X1581" s="55"/>
      <c r="Y1581" s="42"/>
      <c r="AD1581" s="55"/>
      <c r="AE1581" s="56"/>
      <c r="AL1581" s="11"/>
      <c r="AM1581" t="str">
        <f t="shared" si="54"/>
        <v>NTL</v>
      </c>
      <c r="AN1581">
        <f t="shared" si="55"/>
        <v>0</v>
      </c>
      <c r="AO1581" s="5" t="str">
        <f t="shared" si="56"/>
        <v>Ca sáng</v>
      </c>
    </row>
    <row r="1582" spans="2:41">
      <c r="B1582" s="57"/>
      <c r="D1582" s="11"/>
      <c r="E1582" s="56"/>
      <c r="F1582" s="11"/>
      <c r="G1582" s="11"/>
      <c r="H1582" s="11"/>
      <c r="L1582" s="55"/>
      <c r="M1582" s="42"/>
      <c r="N1582" s="55"/>
      <c r="O1582" s="42"/>
      <c r="Q1582" s="55"/>
      <c r="R1582" s="55"/>
      <c r="S1582" s="55"/>
      <c r="T1582" s="55"/>
      <c r="U1582" s="55"/>
      <c r="V1582" s="55"/>
      <c r="W1582" s="55"/>
      <c r="X1582" s="55"/>
      <c r="Y1582" s="42"/>
      <c r="AD1582" s="55"/>
      <c r="AE1582" s="56"/>
      <c r="AM1582" t="str">
        <f t="shared" si="54"/>
        <v>NTL</v>
      </c>
      <c r="AN1582">
        <f t="shared" si="55"/>
        <v>0</v>
      </c>
      <c r="AO1582" s="5" t="str">
        <f t="shared" si="56"/>
        <v>Ca sáng</v>
      </c>
    </row>
    <row r="1583" spans="2:41">
      <c r="B1583" s="57"/>
      <c r="D1583" s="11"/>
      <c r="E1583" s="56"/>
      <c r="F1583" s="11"/>
      <c r="G1583" s="11"/>
      <c r="H1583" s="11"/>
      <c r="I1583" s="11"/>
      <c r="L1583" s="55"/>
      <c r="M1583" s="42"/>
      <c r="N1583" s="55"/>
      <c r="O1583" s="42"/>
      <c r="Q1583" s="55"/>
      <c r="R1583" s="55"/>
      <c r="S1583" s="55"/>
      <c r="T1583" s="55"/>
      <c r="U1583" s="55"/>
      <c r="V1583" s="55"/>
      <c r="W1583" s="55"/>
      <c r="X1583" s="55"/>
      <c r="Y1583" s="42"/>
      <c r="AD1583" s="55"/>
      <c r="AE1583" s="56"/>
      <c r="AL1583" s="11"/>
      <c r="AM1583" t="str">
        <f t="shared" si="54"/>
        <v>NTL</v>
      </c>
      <c r="AN1583">
        <f t="shared" si="55"/>
        <v>0</v>
      </c>
      <c r="AO1583" s="5" t="str">
        <f t="shared" si="56"/>
        <v>Ca sáng</v>
      </c>
    </row>
    <row r="1584" spans="2:41">
      <c r="B1584" s="57"/>
      <c r="D1584" s="11"/>
      <c r="E1584" s="56"/>
      <c r="F1584" s="11"/>
      <c r="G1584" s="11"/>
      <c r="H1584" s="11"/>
      <c r="L1584" s="55"/>
      <c r="M1584" s="42"/>
      <c r="N1584" s="55"/>
      <c r="O1584" s="42"/>
      <c r="Q1584" s="55"/>
      <c r="R1584" s="55"/>
      <c r="S1584" s="55"/>
      <c r="T1584" s="55"/>
      <c r="U1584" s="55"/>
      <c r="V1584" s="55"/>
      <c r="W1584" s="55"/>
      <c r="X1584" s="55"/>
      <c r="Y1584" s="42"/>
      <c r="AD1584" s="55"/>
      <c r="AE1584" s="56"/>
      <c r="AM1584" t="str">
        <f t="shared" si="54"/>
        <v>NTL</v>
      </c>
      <c r="AN1584">
        <f t="shared" si="55"/>
        <v>0</v>
      </c>
      <c r="AO1584" s="5" t="str">
        <f t="shared" si="56"/>
        <v>Ca sáng</v>
      </c>
    </row>
    <row r="1585" spans="2:41">
      <c r="B1585" s="57"/>
      <c r="D1585" s="11"/>
      <c r="E1585" s="56"/>
      <c r="F1585" s="11"/>
      <c r="G1585" s="11"/>
      <c r="H1585" s="11"/>
      <c r="L1585" s="55"/>
      <c r="M1585" s="42"/>
      <c r="N1585" s="55"/>
      <c r="O1585" s="42"/>
      <c r="Q1585" s="55"/>
      <c r="R1585" s="55"/>
      <c r="S1585" s="55"/>
      <c r="T1585" s="55"/>
      <c r="U1585" s="55"/>
      <c r="V1585" s="55"/>
      <c r="W1585" s="55"/>
      <c r="X1585" s="55"/>
      <c r="Y1585" s="42"/>
      <c r="AD1585" s="55"/>
      <c r="AE1585" s="56"/>
      <c r="AH1585" s="11"/>
      <c r="AL1585" s="11"/>
      <c r="AM1585" t="str">
        <f t="shared" si="54"/>
        <v>NTL</v>
      </c>
      <c r="AN1585">
        <f t="shared" si="55"/>
        <v>0</v>
      </c>
      <c r="AO1585" s="5" t="str">
        <f t="shared" si="56"/>
        <v>Ca sáng</v>
      </c>
    </row>
    <row r="1586" spans="2:41">
      <c r="B1586" s="57"/>
      <c r="D1586" s="11"/>
      <c r="E1586" s="56"/>
      <c r="F1586" s="11"/>
      <c r="G1586" s="11"/>
      <c r="H1586" s="11"/>
      <c r="L1586" s="55"/>
      <c r="M1586" s="42"/>
      <c r="N1586" s="55"/>
      <c r="O1586" s="42"/>
      <c r="Q1586" s="55"/>
      <c r="R1586" s="55"/>
      <c r="S1586" s="55"/>
      <c r="T1586" s="55"/>
      <c r="U1586" s="55"/>
      <c r="V1586" s="55"/>
      <c r="W1586" s="55"/>
      <c r="X1586" s="55"/>
      <c r="Y1586" s="42"/>
      <c r="AD1586" s="55"/>
      <c r="AE1586" s="56"/>
      <c r="AH1586" s="11"/>
      <c r="AM1586" t="str">
        <f t="shared" si="54"/>
        <v>NTL</v>
      </c>
      <c r="AN1586">
        <f t="shared" si="55"/>
        <v>0</v>
      </c>
      <c r="AO1586" s="5" t="str">
        <f t="shared" si="56"/>
        <v>Ca sáng</v>
      </c>
    </row>
    <row r="1587" spans="2:41">
      <c r="B1587" s="57"/>
      <c r="D1587" s="11"/>
      <c r="E1587" s="56"/>
      <c r="F1587" s="11"/>
      <c r="G1587" s="11"/>
      <c r="H1587" s="11"/>
      <c r="L1587" s="55"/>
      <c r="M1587" s="42"/>
      <c r="N1587" s="55"/>
      <c r="O1587" s="42"/>
      <c r="Q1587" s="55"/>
      <c r="R1587" s="55"/>
      <c r="S1587" s="55"/>
      <c r="T1587" s="55"/>
      <c r="U1587" s="55"/>
      <c r="V1587" s="55"/>
      <c r="W1587" s="55"/>
      <c r="X1587" s="55"/>
      <c r="Y1587" s="42"/>
      <c r="AD1587" s="55"/>
      <c r="AE1587" s="56"/>
      <c r="AL1587" s="11"/>
      <c r="AM1587" t="str">
        <f t="shared" si="54"/>
        <v>NTL</v>
      </c>
      <c r="AN1587">
        <f t="shared" si="55"/>
        <v>0</v>
      </c>
      <c r="AO1587" s="5" t="str">
        <f t="shared" si="56"/>
        <v>Ca sáng</v>
      </c>
    </row>
    <row r="1588" spans="2:41">
      <c r="B1588" s="57"/>
      <c r="D1588" s="11"/>
      <c r="E1588" s="56"/>
      <c r="F1588" s="11"/>
      <c r="G1588" s="11"/>
      <c r="H1588" s="11"/>
      <c r="L1588" s="55"/>
      <c r="M1588" s="42"/>
      <c r="N1588" s="55"/>
      <c r="O1588" s="42"/>
      <c r="Q1588" s="55"/>
      <c r="R1588" s="55"/>
      <c r="S1588" s="55"/>
      <c r="T1588" s="55"/>
      <c r="U1588" s="55"/>
      <c r="V1588" s="55"/>
      <c r="W1588" s="55"/>
      <c r="X1588" s="55"/>
      <c r="Y1588" s="42"/>
      <c r="AD1588" s="55"/>
      <c r="AE1588" s="56"/>
      <c r="AL1588" s="11"/>
      <c r="AM1588" t="str">
        <f t="shared" si="54"/>
        <v>NTL</v>
      </c>
      <c r="AN1588">
        <f t="shared" si="55"/>
        <v>0</v>
      </c>
      <c r="AO1588" s="5" t="str">
        <f t="shared" si="56"/>
        <v>Ca sáng</v>
      </c>
    </row>
    <row r="1589" spans="2:41">
      <c r="B1589" s="57"/>
      <c r="D1589" s="11"/>
      <c r="E1589" s="56"/>
      <c r="F1589" s="11"/>
      <c r="G1589" s="11"/>
      <c r="H1589" s="11"/>
      <c r="L1589" s="55"/>
      <c r="M1589" s="42"/>
      <c r="N1589" s="55"/>
      <c r="O1589" s="42"/>
      <c r="Q1589" s="55"/>
      <c r="R1589" s="55"/>
      <c r="S1589" s="55"/>
      <c r="T1589" s="55"/>
      <c r="U1589" s="55"/>
      <c r="V1589" s="55"/>
      <c r="W1589" s="55"/>
      <c r="X1589" s="55"/>
      <c r="Z1589" s="42"/>
      <c r="AD1589" s="55"/>
      <c r="AE1589" s="56"/>
      <c r="AM1589" t="str">
        <f t="shared" si="54"/>
        <v>NTL</v>
      </c>
      <c r="AN1589">
        <f t="shared" si="55"/>
        <v>0</v>
      </c>
      <c r="AO1589" s="5" t="str">
        <f t="shared" si="56"/>
        <v>Ca sáng</v>
      </c>
    </row>
    <row r="1590" spans="2:41">
      <c r="B1590" s="57"/>
      <c r="D1590" s="11"/>
      <c r="E1590" s="56"/>
      <c r="F1590" s="11"/>
      <c r="G1590" s="11"/>
      <c r="H1590" s="11"/>
      <c r="L1590" s="55"/>
      <c r="M1590" s="42"/>
      <c r="N1590" s="55"/>
      <c r="O1590" s="42"/>
      <c r="Q1590" s="55"/>
      <c r="R1590" s="55"/>
      <c r="S1590" s="55"/>
      <c r="T1590" s="55"/>
      <c r="U1590" s="55"/>
      <c r="V1590" s="55"/>
      <c r="W1590" s="55"/>
      <c r="X1590" s="55"/>
      <c r="Y1590" s="42"/>
      <c r="AD1590" s="55"/>
      <c r="AE1590" s="56"/>
      <c r="AM1590" t="str">
        <f t="shared" si="54"/>
        <v>NTL</v>
      </c>
      <c r="AN1590">
        <f t="shared" si="55"/>
        <v>0</v>
      </c>
      <c r="AO1590" s="5" t="str">
        <f t="shared" si="56"/>
        <v>Ca sáng</v>
      </c>
    </row>
    <row r="1591" spans="2:41">
      <c r="B1591" s="57"/>
      <c r="D1591" s="11"/>
      <c r="E1591" s="56"/>
      <c r="F1591" s="11"/>
      <c r="G1591" s="11"/>
      <c r="H1591" s="11"/>
      <c r="L1591" s="55"/>
      <c r="M1591" s="42"/>
      <c r="N1591" s="55"/>
      <c r="O1591" s="42"/>
      <c r="Q1591" s="55"/>
      <c r="R1591" s="55"/>
      <c r="S1591" s="55"/>
      <c r="T1591" s="55"/>
      <c r="U1591" s="55"/>
      <c r="V1591" s="55"/>
      <c r="W1591" s="55"/>
      <c r="X1591" s="55"/>
      <c r="Y1591" s="42"/>
      <c r="AD1591" s="55"/>
      <c r="AE1591" s="56"/>
      <c r="AM1591" t="str">
        <f t="shared" si="54"/>
        <v>NTL</v>
      </c>
      <c r="AN1591">
        <f t="shared" si="55"/>
        <v>0</v>
      </c>
      <c r="AO1591" s="5" t="str">
        <f t="shared" si="56"/>
        <v>Ca sáng</v>
      </c>
    </row>
    <row r="1592" spans="2:41">
      <c r="B1592" s="57"/>
      <c r="D1592" s="11"/>
      <c r="E1592" s="56"/>
      <c r="F1592" s="11"/>
      <c r="G1592" s="11"/>
      <c r="H1592" s="11"/>
      <c r="L1592" s="55"/>
      <c r="M1592" s="42"/>
      <c r="N1592" s="55"/>
      <c r="O1592" s="42"/>
      <c r="Q1592" s="55"/>
      <c r="R1592" s="55"/>
      <c r="S1592" s="55"/>
      <c r="T1592" s="55"/>
      <c r="U1592" s="55"/>
      <c r="V1592" s="55"/>
      <c r="W1592" s="55"/>
      <c r="X1592" s="55"/>
      <c r="Y1592" s="42"/>
      <c r="AD1592" s="55"/>
      <c r="AE1592" s="56"/>
      <c r="AM1592" t="str">
        <f t="shared" si="54"/>
        <v>NTL</v>
      </c>
      <c r="AN1592">
        <f t="shared" si="55"/>
        <v>0</v>
      </c>
      <c r="AO1592" s="5" t="str">
        <f t="shared" si="56"/>
        <v>Ca sáng</v>
      </c>
    </row>
    <row r="1593" spans="2:41">
      <c r="B1593" s="57"/>
      <c r="D1593" s="11"/>
      <c r="E1593" s="56"/>
      <c r="F1593" s="11"/>
      <c r="G1593" s="11"/>
      <c r="H1593" s="11"/>
      <c r="L1593" s="55"/>
      <c r="M1593" s="42"/>
      <c r="N1593" s="55"/>
      <c r="O1593" s="42"/>
      <c r="Q1593" s="55"/>
      <c r="R1593" s="55"/>
      <c r="S1593" s="55"/>
      <c r="T1593" s="55"/>
      <c r="U1593" s="55"/>
      <c r="V1593" s="55"/>
      <c r="W1593" s="55"/>
      <c r="X1593" s="55"/>
      <c r="Y1593" s="42"/>
      <c r="AD1593" s="55"/>
      <c r="AE1593" s="56"/>
      <c r="AL1593" s="11"/>
      <c r="AM1593" t="str">
        <f t="shared" si="54"/>
        <v>NTL</v>
      </c>
      <c r="AN1593">
        <f t="shared" si="55"/>
        <v>0</v>
      </c>
      <c r="AO1593" s="5" t="str">
        <f t="shared" si="56"/>
        <v>Ca sáng</v>
      </c>
    </row>
    <row r="1594" spans="2:41">
      <c r="B1594" s="57"/>
      <c r="D1594" s="11"/>
      <c r="E1594" s="56"/>
      <c r="F1594" s="11"/>
      <c r="G1594" s="11"/>
      <c r="H1594" s="11"/>
      <c r="L1594" s="55"/>
      <c r="M1594" s="42"/>
      <c r="N1594" s="55"/>
      <c r="O1594" s="42"/>
      <c r="Q1594" s="55"/>
      <c r="R1594" s="55"/>
      <c r="S1594" s="55"/>
      <c r="T1594" s="55"/>
      <c r="U1594" s="55"/>
      <c r="V1594" s="55"/>
      <c r="W1594" s="55"/>
      <c r="X1594" s="55"/>
      <c r="Y1594" s="42"/>
      <c r="AD1594" s="55"/>
      <c r="AE1594" s="56"/>
      <c r="AM1594" t="str">
        <f t="shared" si="54"/>
        <v>NTL</v>
      </c>
      <c r="AN1594">
        <f t="shared" si="55"/>
        <v>0</v>
      </c>
      <c r="AO1594" s="5" t="str">
        <f t="shared" si="56"/>
        <v>Ca sáng</v>
      </c>
    </row>
    <row r="1595" spans="2:41">
      <c r="B1595" s="57"/>
      <c r="D1595" s="11"/>
      <c r="E1595" s="56"/>
      <c r="F1595" s="11"/>
      <c r="G1595" s="11"/>
      <c r="H1595" s="11"/>
      <c r="L1595" s="55"/>
      <c r="M1595" s="42"/>
      <c r="N1595" s="55"/>
      <c r="O1595" s="42"/>
      <c r="Q1595" s="55"/>
      <c r="R1595" s="55"/>
      <c r="S1595" s="55"/>
      <c r="T1595" s="55"/>
      <c r="U1595" s="55"/>
      <c r="V1595" s="55"/>
      <c r="W1595" s="55"/>
      <c r="X1595" s="55"/>
      <c r="Y1595" s="42"/>
      <c r="AD1595" s="55"/>
      <c r="AE1595" s="56"/>
      <c r="AL1595" s="11"/>
      <c r="AM1595" t="str">
        <f t="shared" si="54"/>
        <v>NTL</v>
      </c>
      <c r="AN1595">
        <f t="shared" si="55"/>
        <v>0</v>
      </c>
      <c r="AO1595" s="5" t="str">
        <f t="shared" si="56"/>
        <v>Ca sáng</v>
      </c>
    </row>
    <row r="1596" spans="2:41">
      <c r="B1596" s="57"/>
      <c r="D1596" s="11"/>
      <c r="E1596" s="56"/>
      <c r="F1596" s="11"/>
      <c r="G1596" s="11"/>
      <c r="H1596" s="11"/>
      <c r="I1596" s="11"/>
      <c r="L1596" s="55"/>
      <c r="M1596" s="42"/>
      <c r="N1596" s="55"/>
      <c r="O1596" s="42"/>
      <c r="Q1596" s="55"/>
      <c r="R1596" s="55"/>
      <c r="S1596" s="55"/>
      <c r="T1596" s="55"/>
      <c r="U1596" s="55"/>
      <c r="V1596" s="55"/>
      <c r="W1596" s="55"/>
      <c r="X1596" s="55"/>
      <c r="Y1596" s="42"/>
      <c r="AD1596" s="55"/>
      <c r="AE1596" s="56"/>
      <c r="AL1596" s="11"/>
      <c r="AM1596" t="str">
        <f t="shared" si="54"/>
        <v>NTL</v>
      </c>
      <c r="AN1596">
        <f t="shared" si="55"/>
        <v>0</v>
      </c>
      <c r="AO1596" s="5" t="str">
        <f t="shared" si="56"/>
        <v>Ca sáng</v>
      </c>
    </row>
    <row r="1597" spans="2:41">
      <c r="B1597" s="57"/>
      <c r="D1597" s="11"/>
      <c r="E1597" s="56"/>
      <c r="F1597" s="11"/>
      <c r="G1597" s="11"/>
      <c r="H1597" s="11"/>
      <c r="I1597" s="11"/>
      <c r="L1597" s="55"/>
      <c r="M1597" s="42"/>
      <c r="N1597" s="55"/>
      <c r="O1597" s="42"/>
      <c r="Q1597" s="55"/>
      <c r="R1597" s="55"/>
      <c r="S1597" s="55"/>
      <c r="T1597" s="55"/>
      <c r="U1597" s="55"/>
      <c r="V1597" s="55"/>
      <c r="W1597" s="55"/>
      <c r="X1597" s="55"/>
      <c r="Y1597" s="42"/>
      <c r="AD1597" s="55"/>
      <c r="AE1597" s="56"/>
      <c r="AM1597" t="str">
        <f t="shared" si="54"/>
        <v>NTL</v>
      </c>
      <c r="AN1597">
        <f t="shared" si="55"/>
        <v>0</v>
      </c>
      <c r="AO1597" s="5" t="str">
        <f t="shared" si="56"/>
        <v>Ca sáng</v>
      </c>
    </row>
    <row r="1598" spans="2:41">
      <c r="B1598" s="57"/>
      <c r="D1598" s="11"/>
      <c r="E1598" s="56"/>
      <c r="F1598" s="11"/>
      <c r="G1598" s="11"/>
      <c r="H1598" s="11"/>
      <c r="L1598" s="55"/>
      <c r="M1598" s="42"/>
      <c r="N1598" s="55"/>
      <c r="O1598" s="42"/>
      <c r="Q1598" s="55"/>
      <c r="R1598" s="55"/>
      <c r="S1598" s="55"/>
      <c r="T1598" s="55"/>
      <c r="U1598" s="55"/>
      <c r="V1598" s="55"/>
      <c r="W1598" s="55"/>
      <c r="X1598" s="55"/>
      <c r="Y1598" s="42"/>
      <c r="AD1598" s="55"/>
      <c r="AE1598" s="56"/>
      <c r="AM1598" t="str">
        <f t="shared" si="54"/>
        <v>NTL</v>
      </c>
      <c r="AN1598">
        <f t="shared" si="55"/>
        <v>0</v>
      </c>
      <c r="AO1598" s="5" t="str">
        <f t="shared" si="56"/>
        <v>Ca sáng</v>
      </c>
    </row>
    <row r="1599" spans="2:41">
      <c r="B1599" s="57"/>
      <c r="D1599" s="11"/>
      <c r="E1599" s="56"/>
      <c r="F1599" s="11"/>
      <c r="G1599" s="11"/>
      <c r="H1599" s="11"/>
      <c r="L1599" s="55"/>
      <c r="M1599" s="42"/>
      <c r="N1599" s="55"/>
      <c r="O1599" s="42"/>
      <c r="Q1599" s="55"/>
      <c r="R1599" s="55"/>
      <c r="S1599" s="55"/>
      <c r="T1599" s="55"/>
      <c r="U1599" s="55"/>
      <c r="V1599" s="55"/>
      <c r="W1599" s="55"/>
      <c r="X1599" s="55"/>
      <c r="Y1599" s="42"/>
      <c r="AD1599" s="55"/>
      <c r="AE1599" s="56"/>
      <c r="AL1599" s="11"/>
      <c r="AM1599" t="str">
        <f t="shared" si="54"/>
        <v>NTL</v>
      </c>
      <c r="AN1599">
        <f t="shared" si="55"/>
        <v>0</v>
      </c>
      <c r="AO1599" s="5" t="str">
        <f t="shared" si="56"/>
        <v>Ca sáng</v>
      </c>
    </row>
    <row r="1600" spans="2:41">
      <c r="B1600" s="57"/>
      <c r="D1600" s="11"/>
      <c r="E1600" s="56"/>
      <c r="F1600" s="11"/>
      <c r="G1600" s="11"/>
      <c r="H1600" s="11"/>
      <c r="L1600" s="55"/>
      <c r="M1600" s="42"/>
      <c r="N1600" s="55"/>
      <c r="O1600" s="42"/>
      <c r="Q1600" s="55"/>
      <c r="R1600" s="55"/>
      <c r="S1600" s="55"/>
      <c r="T1600" s="55"/>
      <c r="U1600" s="55"/>
      <c r="V1600" s="55"/>
      <c r="W1600" s="55"/>
      <c r="X1600" s="55"/>
      <c r="Y1600" s="42"/>
      <c r="AD1600" s="55"/>
      <c r="AE1600" s="56"/>
      <c r="AL1600" s="11"/>
      <c r="AM1600" t="str">
        <f t="shared" si="54"/>
        <v>NTL</v>
      </c>
      <c r="AN1600">
        <f t="shared" si="55"/>
        <v>0</v>
      </c>
      <c r="AO1600" s="5" t="str">
        <f t="shared" si="56"/>
        <v>Ca sáng</v>
      </c>
    </row>
    <row r="1601" spans="2:41">
      <c r="B1601" s="57"/>
      <c r="D1601" s="11"/>
      <c r="E1601" s="56"/>
      <c r="F1601" s="11"/>
      <c r="G1601" s="11"/>
      <c r="H1601" s="11"/>
      <c r="L1601" s="55"/>
      <c r="M1601" s="42"/>
      <c r="N1601" s="55"/>
      <c r="O1601" s="42"/>
      <c r="Q1601" s="55"/>
      <c r="R1601" s="55"/>
      <c r="S1601" s="55"/>
      <c r="T1601" s="55"/>
      <c r="U1601" s="55"/>
      <c r="V1601" s="55"/>
      <c r="W1601" s="55"/>
      <c r="X1601" s="55"/>
      <c r="Y1601" s="42"/>
      <c r="AD1601" s="55"/>
      <c r="AE1601" s="56"/>
      <c r="AM1601" t="str">
        <f t="shared" si="54"/>
        <v>NTL</v>
      </c>
      <c r="AN1601">
        <f t="shared" si="55"/>
        <v>0</v>
      </c>
      <c r="AO1601" s="5" t="str">
        <f t="shared" si="56"/>
        <v>Ca sáng</v>
      </c>
    </row>
    <row r="1602" spans="2:41">
      <c r="B1602" s="57"/>
      <c r="D1602" s="11"/>
      <c r="E1602" s="56"/>
      <c r="F1602" s="11"/>
      <c r="G1602" s="11"/>
      <c r="H1602" s="11"/>
      <c r="L1602" s="55"/>
      <c r="M1602" s="42"/>
      <c r="N1602" s="55"/>
      <c r="O1602" s="42"/>
      <c r="Q1602" s="55"/>
      <c r="R1602" s="55"/>
      <c r="S1602" s="55"/>
      <c r="T1602" s="55"/>
      <c r="U1602" s="55"/>
      <c r="V1602" s="55"/>
      <c r="W1602" s="55"/>
      <c r="X1602" s="55"/>
      <c r="Y1602" s="42"/>
      <c r="AD1602" s="55"/>
      <c r="AE1602" s="56"/>
      <c r="AL1602" s="11"/>
      <c r="AM1602" t="str">
        <f t="shared" si="54"/>
        <v>NTL</v>
      </c>
      <c r="AN1602">
        <f t="shared" si="55"/>
        <v>0</v>
      </c>
      <c r="AO1602" s="5" t="str">
        <f t="shared" si="56"/>
        <v>Ca sáng</v>
      </c>
    </row>
    <row r="1603" spans="2:41">
      <c r="B1603" s="57"/>
      <c r="D1603" s="11"/>
      <c r="E1603" s="56"/>
      <c r="F1603" s="11"/>
      <c r="G1603" s="11"/>
      <c r="H1603" s="11"/>
      <c r="L1603" s="55"/>
      <c r="M1603" s="42"/>
      <c r="N1603" s="55"/>
      <c r="O1603" s="42"/>
      <c r="Q1603" s="55"/>
      <c r="R1603" s="55"/>
      <c r="S1603" s="55"/>
      <c r="T1603" s="55"/>
      <c r="U1603" s="55"/>
      <c r="V1603" s="55"/>
      <c r="W1603" s="55"/>
      <c r="X1603" s="55"/>
      <c r="Y1603" s="42"/>
      <c r="AD1603" s="55"/>
      <c r="AE1603" s="56"/>
      <c r="AL1603" s="11"/>
      <c r="AM1603" t="str">
        <f t="shared" ref="AM1603:AM1666" si="57">IF(LEFT(F1879,3)="XBL","XBL","NTL")</f>
        <v>NTL</v>
      </c>
      <c r="AN1603">
        <f t="shared" ref="AN1603:AN1666" si="58">IF(AM1603="NTL",O1879*-1,O1879)</f>
        <v>0</v>
      </c>
      <c r="AO1603" s="5" t="str">
        <f t="shared" ref="AO1603:AO1666" si="59">IF(TIME(HOUR(AE1882),MINUTE(AE1882),SECOND(AE1882))&gt;$T$6,"Ca chiều","Ca sáng")</f>
        <v>Ca sáng</v>
      </c>
    </row>
    <row r="1604" spans="2:41">
      <c r="B1604" s="57"/>
      <c r="D1604" s="11"/>
      <c r="E1604" s="56"/>
      <c r="F1604" s="11"/>
      <c r="G1604" s="11"/>
      <c r="H1604" s="11"/>
      <c r="I1604" s="11"/>
      <c r="L1604" s="55"/>
      <c r="M1604" s="42"/>
      <c r="N1604" s="55"/>
      <c r="O1604" s="42"/>
      <c r="Q1604" s="55"/>
      <c r="R1604" s="55"/>
      <c r="S1604" s="55"/>
      <c r="T1604" s="55"/>
      <c r="U1604" s="55"/>
      <c r="V1604" s="55"/>
      <c r="W1604" s="55"/>
      <c r="X1604" s="55"/>
      <c r="Y1604" s="42"/>
      <c r="AD1604" s="55"/>
      <c r="AE1604" s="56"/>
      <c r="AL1604" s="11"/>
      <c r="AM1604" t="str">
        <f t="shared" si="57"/>
        <v>NTL</v>
      </c>
      <c r="AN1604">
        <f t="shared" si="58"/>
        <v>0</v>
      </c>
      <c r="AO1604" s="5" t="str">
        <f t="shared" si="59"/>
        <v>Ca sáng</v>
      </c>
    </row>
    <row r="1605" spans="2:41">
      <c r="B1605" s="57"/>
      <c r="D1605" s="11"/>
      <c r="E1605" s="56"/>
      <c r="F1605" s="11"/>
      <c r="G1605" s="11"/>
      <c r="H1605" s="11"/>
      <c r="L1605" s="55"/>
      <c r="M1605" s="42"/>
      <c r="N1605" s="55"/>
      <c r="O1605" s="42"/>
      <c r="Q1605" s="55"/>
      <c r="R1605" s="55"/>
      <c r="S1605" s="55"/>
      <c r="T1605" s="55"/>
      <c r="U1605" s="55"/>
      <c r="V1605" s="55"/>
      <c r="W1605" s="55"/>
      <c r="X1605" s="55"/>
      <c r="Y1605" s="42"/>
      <c r="AD1605" s="55"/>
      <c r="AE1605" s="56"/>
      <c r="AM1605" t="str">
        <f t="shared" si="57"/>
        <v>NTL</v>
      </c>
      <c r="AN1605">
        <f t="shared" si="58"/>
        <v>0</v>
      </c>
      <c r="AO1605" s="5" t="str">
        <f t="shared" si="59"/>
        <v>Ca sáng</v>
      </c>
    </row>
    <row r="1606" spans="2:41">
      <c r="B1606" s="57"/>
      <c r="D1606" s="11"/>
      <c r="E1606" s="56"/>
      <c r="F1606" s="11"/>
      <c r="G1606" s="11"/>
      <c r="H1606" s="11"/>
      <c r="L1606" s="55"/>
      <c r="M1606" s="42"/>
      <c r="N1606" s="55"/>
      <c r="O1606" s="42"/>
      <c r="Q1606" s="55"/>
      <c r="R1606" s="55"/>
      <c r="S1606" s="55"/>
      <c r="T1606" s="55"/>
      <c r="U1606" s="55"/>
      <c r="V1606" s="55"/>
      <c r="W1606" s="55"/>
      <c r="X1606" s="55"/>
      <c r="Y1606" s="42"/>
      <c r="AD1606" s="55"/>
      <c r="AE1606" s="56"/>
      <c r="AL1606" s="11"/>
      <c r="AM1606" t="str">
        <f t="shared" si="57"/>
        <v>NTL</v>
      </c>
      <c r="AN1606">
        <f t="shared" si="58"/>
        <v>0</v>
      </c>
      <c r="AO1606" s="5" t="str">
        <f t="shared" si="59"/>
        <v>Ca sáng</v>
      </c>
    </row>
    <row r="1607" spans="2:41">
      <c r="B1607" s="57"/>
      <c r="D1607" s="11"/>
      <c r="E1607" s="56"/>
      <c r="F1607" s="11"/>
      <c r="G1607" s="11"/>
      <c r="H1607" s="11"/>
      <c r="L1607" s="55"/>
      <c r="M1607" s="42"/>
      <c r="N1607" s="55"/>
      <c r="O1607" s="42"/>
      <c r="Q1607" s="55"/>
      <c r="R1607" s="55"/>
      <c r="S1607" s="55"/>
      <c r="T1607" s="55"/>
      <c r="U1607" s="55"/>
      <c r="V1607" s="55"/>
      <c r="W1607" s="55"/>
      <c r="X1607" s="55"/>
      <c r="Y1607" s="42"/>
      <c r="AD1607" s="55"/>
      <c r="AE1607" s="56"/>
      <c r="AL1607" s="11"/>
      <c r="AM1607" t="str">
        <f t="shared" si="57"/>
        <v>NTL</v>
      </c>
      <c r="AN1607">
        <f t="shared" si="58"/>
        <v>0</v>
      </c>
      <c r="AO1607" s="5" t="str">
        <f t="shared" si="59"/>
        <v>Ca sáng</v>
      </c>
    </row>
    <row r="1608" spans="2:41">
      <c r="B1608" s="57"/>
      <c r="D1608" s="11"/>
      <c r="E1608" s="56"/>
      <c r="F1608" s="11"/>
      <c r="G1608" s="11"/>
      <c r="H1608" s="11"/>
      <c r="L1608" s="55"/>
      <c r="M1608" s="42"/>
      <c r="N1608" s="55"/>
      <c r="O1608" s="42"/>
      <c r="Q1608" s="55"/>
      <c r="R1608" s="55"/>
      <c r="S1608" s="55"/>
      <c r="T1608" s="55"/>
      <c r="U1608" s="55"/>
      <c r="V1608" s="55"/>
      <c r="W1608" s="55"/>
      <c r="X1608" s="55"/>
      <c r="Y1608" s="42"/>
      <c r="AD1608" s="55"/>
      <c r="AE1608" s="56"/>
      <c r="AL1608" s="11"/>
      <c r="AM1608" t="str">
        <f t="shared" si="57"/>
        <v>NTL</v>
      </c>
      <c r="AN1608">
        <f t="shared" si="58"/>
        <v>0</v>
      </c>
      <c r="AO1608" s="5" t="str">
        <f t="shared" si="59"/>
        <v>Ca sáng</v>
      </c>
    </row>
    <row r="1609" spans="2:41">
      <c r="B1609" s="57"/>
      <c r="D1609" s="11"/>
      <c r="E1609" s="56"/>
      <c r="F1609" s="11"/>
      <c r="G1609" s="11"/>
      <c r="H1609" s="11"/>
      <c r="L1609" s="55"/>
      <c r="M1609" s="42"/>
      <c r="N1609" s="55"/>
      <c r="O1609" s="42"/>
      <c r="Q1609" s="55"/>
      <c r="R1609" s="55"/>
      <c r="S1609" s="55"/>
      <c r="T1609" s="55"/>
      <c r="U1609" s="55"/>
      <c r="V1609" s="55"/>
      <c r="W1609" s="55"/>
      <c r="X1609" s="55"/>
      <c r="Y1609" s="42"/>
      <c r="AD1609" s="55"/>
      <c r="AE1609" s="56"/>
      <c r="AM1609" t="str">
        <f t="shared" si="57"/>
        <v>NTL</v>
      </c>
      <c r="AN1609">
        <f t="shared" si="58"/>
        <v>0</v>
      </c>
      <c r="AO1609" s="5" t="str">
        <f t="shared" si="59"/>
        <v>Ca sáng</v>
      </c>
    </row>
    <row r="1610" spans="2:41">
      <c r="B1610" s="57"/>
      <c r="D1610" s="11"/>
      <c r="E1610" s="56"/>
      <c r="F1610" s="11"/>
      <c r="G1610" s="11"/>
      <c r="H1610" s="11"/>
      <c r="I1610" s="11"/>
      <c r="L1610" s="55"/>
      <c r="M1610" s="42"/>
      <c r="N1610" s="55"/>
      <c r="O1610" s="42"/>
      <c r="Q1610" s="55"/>
      <c r="R1610" s="55"/>
      <c r="S1610" s="55"/>
      <c r="T1610" s="55"/>
      <c r="U1610" s="55"/>
      <c r="V1610" s="55"/>
      <c r="W1610" s="55"/>
      <c r="X1610" s="55"/>
      <c r="Y1610" s="42"/>
      <c r="AD1610" s="55"/>
      <c r="AE1610" s="56"/>
      <c r="AL1610" s="11"/>
      <c r="AM1610" t="str">
        <f t="shared" si="57"/>
        <v>NTL</v>
      </c>
      <c r="AN1610">
        <f t="shared" si="58"/>
        <v>0</v>
      </c>
      <c r="AO1610" s="5" t="str">
        <f t="shared" si="59"/>
        <v>Ca sáng</v>
      </c>
    </row>
    <row r="1611" spans="2:41">
      <c r="B1611" s="57"/>
      <c r="D1611" s="11"/>
      <c r="E1611" s="56"/>
      <c r="F1611" s="11"/>
      <c r="G1611" s="11"/>
      <c r="H1611" s="11"/>
      <c r="L1611" s="55"/>
      <c r="M1611" s="42"/>
      <c r="N1611" s="55"/>
      <c r="O1611" s="42"/>
      <c r="Q1611" s="55"/>
      <c r="R1611" s="55"/>
      <c r="S1611" s="55"/>
      <c r="T1611" s="55"/>
      <c r="U1611" s="55"/>
      <c r="V1611" s="55"/>
      <c r="W1611" s="55"/>
      <c r="X1611" s="55"/>
      <c r="Y1611" s="42"/>
      <c r="AD1611" s="55"/>
      <c r="AE1611" s="56"/>
      <c r="AL1611" s="11"/>
      <c r="AM1611" t="str">
        <f t="shared" si="57"/>
        <v>NTL</v>
      </c>
      <c r="AN1611">
        <f t="shared" si="58"/>
        <v>0</v>
      </c>
      <c r="AO1611" s="5" t="str">
        <f t="shared" si="59"/>
        <v>Ca sáng</v>
      </c>
    </row>
    <row r="1612" spans="2:41">
      <c r="B1612" s="57"/>
      <c r="D1612" s="11"/>
      <c r="E1612" s="56"/>
      <c r="F1612" s="11"/>
      <c r="G1612" s="11"/>
      <c r="H1612" s="11"/>
      <c r="L1612" s="55"/>
      <c r="M1612" s="42"/>
      <c r="N1612" s="55"/>
      <c r="O1612" s="42"/>
      <c r="Q1612" s="55"/>
      <c r="R1612" s="55"/>
      <c r="S1612" s="55"/>
      <c r="T1612" s="55"/>
      <c r="U1612" s="55"/>
      <c r="V1612" s="55"/>
      <c r="W1612" s="55"/>
      <c r="X1612" s="55"/>
      <c r="Y1612" s="42"/>
      <c r="AD1612" s="55"/>
      <c r="AE1612" s="56"/>
      <c r="AH1612" s="11"/>
      <c r="AL1612" s="11"/>
      <c r="AM1612" t="str">
        <f t="shared" si="57"/>
        <v>NTL</v>
      </c>
      <c r="AN1612">
        <f t="shared" si="58"/>
        <v>0</v>
      </c>
      <c r="AO1612" s="5" t="str">
        <f t="shared" si="59"/>
        <v>Ca sáng</v>
      </c>
    </row>
    <row r="1613" spans="2:41">
      <c r="B1613" s="57"/>
      <c r="D1613" s="11"/>
      <c r="E1613" s="56"/>
      <c r="F1613" s="11"/>
      <c r="G1613" s="11"/>
      <c r="H1613" s="11"/>
      <c r="L1613" s="55"/>
      <c r="M1613" s="42"/>
      <c r="N1613" s="55"/>
      <c r="O1613" s="42"/>
      <c r="Q1613" s="55"/>
      <c r="R1613" s="55"/>
      <c r="S1613" s="55"/>
      <c r="T1613" s="55"/>
      <c r="U1613" s="55"/>
      <c r="V1613" s="55"/>
      <c r="W1613" s="55"/>
      <c r="X1613" s="55"/>
      <c r="Y1613" s="42"/>
      <c r="AD1613" s="55"/>
      <c r="AE1613" s="56"/>
      <c r="AL1613" s="11"/>
      <c r="AM1613" t="str">
        <f t="shared" si="57"/>
        <v>NTL</v>
      </c>
      <c r="AN1613">
        <f t="shared" si="58"/>
        <v>0</v>
      </c>
      <c r="AO1613" s="5" t="str">
        <f t="shared" si="59"/>
        <v>Ca sáng</v>
      </c>
    </row>
    <row r="1614" spans="2:41">
      <c r="B1614" s="57"/>
      <c r="D1614" s="11"/>
      <c r="E1614" s="56"/>
      <c r="F1614" s="11"/>
      <c r="G1614" s="11"/>
      <c r="H1614" s="11"/>
      <c r="L1614" s="55"/>
      <c r="M1614" s="42"/>
      <c r="N1614" s="55"/>
      <c r="O1614" s="42"/>
      <c r="Q1614" s="55"/>
      <c r="R1614" s="55"/>
      <c r="S1614" s="55"/>
      <c r="T1614" s="55"/>
      <c r="U1614" s="55"/>
      <c r="V1614" s="55"/>
      <c r="W1614" s="55"/>
      <c r="X1614" s="55"/>
      <c r="Y1614" s="42"/>
      <c r="AD1614" s="55"/>
      <c r="AE1614" s="56"/>
      <c r="AL1614" s="11"/>
      <c r="AM1614" t="str">
        <f t="shared" si="57"/>
        <v>NTL</v>
      </c>
      <c r="AN1614">
        <f t="shared" si="58"/>
        <v>0</v>
      </c>
      <c r="AO1614" s="5" t="str">
        <f t="shared" si="59"/>
        <v>Ca sáng</v>
      </c>
    </row>
    <row r="1615" spans="2:41">
      <c r="B1615" s="57"/>
      <c r="D1615" s="11"/>
      <c r="E1615" s="56"/>
      <c r="F1615" s="11"/>
      <c r="G1615" s="11"/>
      <c r="H1615" s="11"/>
      <c r="L1615" s="55"/>
      <c r="M1615" s="42"/>
      <c r="N1615" s="55"/>
      <c r="O1615" s="42"/>
      <c r="Q1615" s="55"/>
      <c r="R1615" s="55"/>
      <c r="S1615" s="55"/>
      <c r="T1615" s="55"/>
      <c r="U1615" s="55"/>
      <c r="V1615" s="55"/>
      <c r="W1615" s="55"/>
      <c r="X1615" s="55"/>
      <c r="Y1615" s="42"/>
      <c r="AD1615" s="55"/>
      <c r="AE1615" s="56"/>
      <c r="AM1615" t="str">
        <f t="shared" si="57"/>
        <v>NTL</v>
      </c>
      <c r="AN1615">
        <f t="shared" si="58"/>
        <v>0</v>
      </c>
      <c r="AO1615" s="5" t="str">
        <f t="shared" si="59"/>
        <v>Ca sáng</v>
      </c>
    </row>
    <row r="1616" spans="2:41">
      <c r="B1616" s="57"/>
      <c r="D1616" s="11"/>
      <c r="E1616" s="56"/>
      <c r="F1616" s="11"/>
      <c r="G1616" s="11"/>
      <c r="H1616" s="11"/>
      <c r="L1616" s="55"/>
      <c r="M1616" s="42"/>
      <c r="N1616" s="55"/>
      <c r="O1616" s="42"/>
      <c r="Q1616" s="55"/>
      <c r="R1616" s="55"/>
      <c r="S1616" s="55"/>
      <c r="T1616" s="55"/>
      <c r="U1616" s="55"/>
      <c r="V1616" s="55"/>
      <c r="W1616" s="55"/>
      <c r="X1616" s="55"/>
      <c r="Y1616" s="42"/>
      <c r="AD1616" s="55"/>
      <c r="AE1616" s="56"/>
      <c r="AL1616" s="11"/>
      <c r="AM1616" t="str">
        <f t="shared" si="57"/>
        <v>NTL</v>
      </c>
      <c r="AN1616">
        <f t="shared" si="58"/>
        <v>0</v>
      </c>
      <c r="AO1616" s="5" t="str">
        <f t="shared" si="59"/>
        <v>Ca sáng</v>
      </c>
    </row>
    <row r="1617" spans="2:41">
      <c r="B1617" s="57"/>
      <c r="D1617" s="11"/>
      <c r="E1617" s="56"/>
      <c r="F1617" s="11"/>
      <c r="G1617" s="11"/>
      <c r="H1617" s="11"/>
      <c r="I1617" s="11"/>
      <c r="L1617" s="55"/>
      <c r="M1617" s="42"/>
      <c r="N1617" s="55"/>
      <c r="O1617" s="42"/>
      <c r="Q1617" s="55"/>
      <c r="R1617" s="55"/>
      <c r="S1617" s="55"/>
      <c r="T1617" s="55"/>
      <c r="U1617" s="55"/>
      <c r="V1617" s="55"/>
      <c r="W1617" s="55"/>
      <c r="X1617" s="55"/>
      <c r="Y1617" s="42"/>
      <c r="AD1617" s="55"/>
      <c r="AE1617" s="56"/>
      <c r="AM1617" t="str">
        <f t="shared" si="57"/>
        <v>NTL</v>
      </c>
      <c r="AN1617">
        <f t="shared" si="58"/>
        <v>0</v>
      </c>
      <c r="AO1617" s="5" t="str">
        <f t="shared" si="59"/>
        <v>Ca sáng</v>
      </c>
    </row>
    <row r="1618" spans="2:41">
      <c r="B1618" s="57"/>
      <c r="D1618" s="11"/>
      <c r="E1618" s="56"/>
      <c r="F1618" s="11"/>
      <c r="G1618" s="11"/>
      <c r="H1618" s="11"/>
      <c r="L1618" s="55"/>
      <c r="M1618" s="42"/>
      <c r="N1618" s="55"/>
      <c r="O1618" s="42"/>
      <c r="Q1618" s="55"/>
      <c r="R1618" s="55"/>
      <c r="S1618" s="55"/>
      <c r="T1618" s="55"/>
      <c r="U1618" s="55"/>
      <c r="V1618" s="55"/>
      <c r="W1618" s="55"/>
      <c r="X1618" s="55"/>
      <c r="Y1618" s="42"/>
      <c r="AD1618" s="55"/>
      <c r="AE1618" s="56"/>
      <c r="AL1618" s="11"/>
      <c r="AM1618" t="str">
        <f t="shared" si="57"/>
        <v>NTL</v>
      </c>
      <c r="AN1618">
        <f t="shared" si="58"/>
        <v>0</v>
      </c>
      <c r="AO1618" s="5" t="str">
        <f t="shared" si="59"/>
        <v>Ca sáng</v>
      </c>
    </row>
    <row r="1619" spans="2:41">
      <c r="B1619" s="57"/>
      <c r="D1619" s="11"/>
      <c r="E1619" s="56"/>
      <c r="F1619" s="11"/>
      <c r="G1619" s="11"/>
      <c r="H1619" s="11"/>
      <c r="L1619" s="55"/>
      <c r="M1619" s="42"/>
      <c r="N1619" s="55"/>
      <c r="O1619" s="42"/>
      <c r="Q1619" s="55"/>
      <c r="R1619" s="55"/>
      <c r="S1619" s="55"/>
      <c r="T1619" s="55"/>
      <c r="U1619" s="55"/>
      <c r="V1619" s="55"/>
      <c r="W1619" s="55"/>
      <c r="X1619" s="55"/>
      <c r="Y1619" s="42"/>
      <c r="AD1619" s="55"/>
      <c r="AE1619" s="56"/>
      <c r="AM1619" t="str">
        <f t="shared" si="57"/>
        <v>NTL</v>
      </c>
      <c r="AN1619">
        <f t="shared" si="58"/>
        <v>0</v>
      </c>
      <c r="AO1619" s="5" t="str">
        <f t="shared" si="59"/>
        <v>Ca sáng</v>
      </c>
    </row>
    <row r="1620" spans="2:41">
      <c r="B1620" s="57"/>
      <c r="D1620" s="11"/>
      <c r="E1620" s="56"/>
      <c r="F1620" s="11"/>
      <c r="G1620" s="11"/>
      <c r="H1620" s="11"/>
      <c r="L1620" s="55"/>
      <c r="M1620" s="42"/>
      <c r="N1620" s="55"/>
      <c r="O1620" s="42"/>
      <c r="Q1620" s="55"/>
      <c r="R1620" s="55"/>
      <c r="S1620" s="55"/>
      <c r="T1620" s="55"/>
      <c r="U1620" s="55"/>
      <c r="V1620" s="55"/>
      <c r="W1620" s="55"/>
      <c r="X1620" s="55"/>
      <c r="Z1620" s="42"/>
      <c r="AA1620" s="42"/>
      <c r="AD1620" s="55"/>
      <c r="AE1620" s="56"/>
      <c r="AL1620" s="11"/>
      <c r="AM1620" t="str">
        <f t="shared" si="57"/>
        <v>NTL</v>
      </c>
      <c r="AN1620">
        <f t="shared" si="58"/>
        <v>0</v>
      </c>
      <c r="AO1620" s="5" t="str">
        <f t="shared" si="59"/>
        <v>Ca sáng</v>
      </c>
    </row>
    <row r="1621" spans="2:41">
      <c r="B1621" s="57"/>
      <c r="D1621" s="11"/>
      <c r="E1621" s="56"/>
      <c r="F1621" s="11"/>
      <c r="G1621" s="11"/>
      <c r="H1621" s="11"/>
      <c r="L1621" s="55"/>
      <c r="M1621" s="42"/>
      <c r="N1621" s="55"/>
      <c r="O1621" s="42"/>
      <c r="Q1621" s="55"/>
      <c r="R1621" s="55"/>
      <c r="S1621" s="55"/>
      <c r="T1621" s="55"/>
      <c r="U1621" s="55"/>
      <c r="V1621" s="55"/>
      <c r="W1621" s="55"/>
      <c r="X1621" s="55"/>
      <c r="AA1621" s="42"/>
      <c r="AD1621" s="55"/>
      <c r="AE1621" s="56"/>
      <c r="AL1621" s="11"/>
      <c r="AM1621" t="str">
        <f t="shared" si="57"/>
        <v>NTL</v>
      </c>
      <c r="AN1621">
        <f t="shared" si="58"/>
        <v>0</v>
      </c>
      <c r="AO1621" s="5" t="str">
        <f t="shared" si="59"/>
        <v>Ca sáng</v>
      </c>
    </row>
    <row r="1622" spans="2:41">
      <c r="B1622" s="57"/>
      <c r="D1622" s="11"/>
      <c r="E1622" s="56"/>
      <c r="F1622" s="11"/>
      <c r="G1622" s="11"/>
      <c r="H1622" s="11"/>
      <c r="L1622" s="55"/>
      <c r="M1622" s="42"/>
      <c r="N1622" s="55"/>
      <c r="O1622" s="42"/>
      <c r="Q1622" s="55"/>
      <c r="R1622" s="55"/>
      <c r="S1622" s="55"/>
      <c r="T1622" s="55"/>
      <c r="U1622" s="55"/>
      <c r="V1622" s="55"/>
      <c r="W1622" s="55"/>
      <c r="X1622" s="55"/>
      <c r="Y1622" s="42"/>
      <c r="AD1622" s="55"/>
      <c r="AE1622" s="56"/>
      <c r="AM1622" t="str">
        <f t="shared" si="57"/>
        <v>NTL</v>
      </c>
      <c r="AN1622">
        <f t="shared" si="58"/>
        <v>0</v>
      </c>
      <c r="AO1622" s="5" t="str">
        <f t="shared" si="59"/>
        <v>Ca sáng</v>
      </c>
    </row>
    <row r="1623" spans="2:41">
      <c r="B1623" s="57"/>
      <c r="D1623" s="11"/>
      <c r="E1623" s="56"/>
      <c r="F1623" s="11"/>
      <c r="G1623" s="11"/>
      <c r="H1623" s="11"/>
      <c r="L1623" s="55"/>
      <c r="M1623" s="42"/>
      <c r="N1623" s="55"/>
      <c r="O1623" s="42"/>
      <c r="Q1623" s="55"/>
      <c r="R1623" s="55"/>
      <c r="S1623" s="55"/>
      <c r="T1623" s="55"/>
      <c r="U1623" s="55"/>
      <c r="V1623" s="55"/>
      <c r="W1623" s="55"/>
      <c r="X1623" s="55"/>
      <c r="Y1623" s="42"/>
      <c r="AD1623" s="55"/>
      <c r="AE1623" s="56"/>
      <c r="AL1623" s="11"/>
      <c r="AM1623" t="str">
        <f t="shared" si="57"/>
        <v>NTL</v>
      </c>
      <c r="AN1623">
        <f t="shared" si="58"/>
        <v>0</v>
      </c>
      <c r="AO1623" s="5" t="str">
        <f t="shared" si="59"/>
        <v>Ca sáng</v>
      </c>
    </row>
    <row r="1624" spans="2:41">
      <c r="B1624" s="57"/>
      <c r="D1624" s="11"/>
      <c r="E1624" s="56"/>
      <c r="F1624" s="11"/>
      <c r="G1624" s="11"/>
      <c r="H1624" s="11"/>
      <c r="I1624" s="11"/>
      <c r="L1624" s="55"/>
      <c r="M1624" s="42"/>
      <c r="N1624" s="55"/>
      <c r="O1624" s="42"/>
      <c r="Q1624" s="55"/>
      <c r="R1624" s="55"/>
      <c r="S1624" s="55"/>
      <c r="T1624" s="55"/>
      <c r="U1624" s="55"/>
      <c r="V1624" s="55"/>
      <c r="W1624" s="55"/>
      <c r="X1624" s="55"/>
      <c r="Y1624" s="42"/>
      <c r="AD1624" s="55"/>
      <c r="AE1624" s="56"/>
      <c r="AM1624" t="str">
        <f t="shared" si="57"/>
        <v>NTL</v>
      </c>
      <c r="AN1624">
        <f t="shared" si="58"/>
        <v>0</v>
      </c>
      <c r="AO1624" s="5" t="str">
        <f t="shared" si="59"/>
        <v>Ca sáng</v>
      </c>
    </row>
    <row r="1625" spans="2:41">
      <c r="B1625" s="57"/>
      <c r="D1625" s="11"/>
      <c r="E1625" s="56"/>
      <c r="F1625" s="11"/>
      <c r="G1625" s="11"/>
      <c r="H1625" s="11"/>
      <c r="I1625" s="11"/>
      <c r="L1625" s="55"/>
      <c r="M1625" s="42"/>
      <c r="N1625" s="55"/>
      <c r="O1625" s="42"/>
      <c r="Q1625" s="55"/>
      <c r="R1625" s="55"/>
      <c r="S1625" s="55"/>
      <c r="T1625" s="55"/>
      <c r="U1625" s="55"/>
      <c r="V1625" s="55"/>
      <c r="W1625" s="55"/>
      <c r="X1625" s="55"/>
      <c r="Y1625" s="42"/>
      <c r="AD1625" s="55"/>
      <c r="AE1625" s="56"/>
      <c r="AL1625" s="11"/>
      <c r="AM1625" t="str">
        <f t="shared" si="57"/>
        <v>NTL</v>
      </c>
      <c r="AN1625">
        <f t="shared" si="58"/>
        <v>0</v>
      </c>
      <c r="AO1625" s="5" t="str">
        <f t="shared" si="59"/>
        <v>Ca sáng</v>
      </c>
    </row>
    <row r="1626" spans="2:41">
      <c r="B1626" s="57"/>
      <c r="D1626" s="11"/>
      <c r="E1626" s="56"/>
      <c r="F1626" s="11"/>
      <c r="G1626" s="11"/>
      <c r="H1626" s="11"/>
      <c r="I1626" s="11"/>
      <c r="L1626" s="55"/>
      <c r="M1626" s="42"/>
      <c r="N1626" s="55"/>
      <c r="O1626" s="42"/>
      <c r="Q1626" s="55"/>
      <c r="R1626" s="55"/>
      <c r="S1626" s="55"/>
      <c r="T1626" s="55"/>
      <c r="U1626" s="55"/>
      <c r="V1626" s="55"/>
      <c r="W1626" s="55"/>
      <c r="X1626" s="55"/>
      <c r="AA1626" s="42"/>
      <c r="AD1626" s="55"/>
      <c r="AE1626" s="56"/>
      <c r="AL1626" s="11"/>
      <c r="AM1626" t="str">
        <f t="shared" si="57"/>
        <v>NTL</v>
      </c>
      <c r="AN1626">
        <f t="shared" si="58"/>
        <v>0</v>
      </c>
      <c r="AO1626" s="5" t="str">
        <f t="shared" si="59"/>
        <v>Ca sáng</v>
      </c>
    </row>
    <row r="1627" spans="2:41">
      <c r="B1627" s="57"/>
      <c r="D1627" s="11"/>
      <c r="E1627" s="56"/>
      <c r="F1627" s="11"/>
      <c r="G1627" s="11"/>
      <c r="H1627" s="11"/>
      <c r="L1627" s="55"/>
      <c r="M1627" s="42"/>
      <c r="N1627" s="55"/>
      <c r="O1627" s="42"/>
      <c r="Q1627" s="55"/>
      <c r="R1627" s="55"/>
      <c r="S1627" s="55"/>
      <c r="T1627" s="55"/>
      <c r="U1627" s="55"/>
      <c r="V1627" s="55"/>
      <c r="W1627" s="55"/>
      <c r="X1627" s="55"/>
      <c r="Y1627" s="42"/>
      <c r="AD1627" s="55"/>
      <c r="AE1627" s="56"/>
      <c r="AL1627" s="11"/>
      <c r="AM1627" t="str">
        <f t="shared" si="57"/>
        <v>NTL</v>
      </c>
      <c r="AN1627">
        <f t="shared" si="58"/>
        <v>0</v>
      </c>
      <c r="AO1627" s="5" t="str">
        <f t="shared" si="59"/>
        <v>Ca sáng</v>
      </c>
    </row>
    <row r="1628" spans="2:41">
      <c r="B1628" s="57"/>
      <c r="D1628" s="11"/>
      <c r="E1628" s="56"/>
      <c r="F1628" s="11"/>
      <c r="G1628" s="11"/>
      <c r="H1628" s="11"/>
      <c r="L1628" s="55"/>
      <c r="M1628" s="42"/>
      <c r="N1628" s="55"/>
      <c r="O1628" s="42"/>
      <c r="Q1628" s="55"/>
      <c r="R1628" s="55"/>
      <c r="S1628" s="55"/>
      <c r="T1628" s="55"/>
      <c r="U1628" s="55"/>
      <c r="V1628" s="55"/>
      <c r="W1628" s="55"/>
      <c r="X1628" s="55"/>
      <c r="Y1628" s="42"/>
      <c r="AD1628" s="55"/>
      <c r="AE1628" s="56"/>
      <c r="AL1628" s="11"/>
      <c r="AM1628" t="str">
        <f t="shared" si="57"/>
        <v>NTL</v>
      </c>
      <c r="AN1628">
        <f t="shared" si="58"/>
        <v>0</v>
      </c>
      <c r="AO1628" s="5" t="str">
        <f t="shared" si="59"/>
        <v>Ca sáng</v>
      </c>
    </row>
    <row r="1629" spans="2:41">
      <c r="B1629" s="57"/>
      <c r="D1629" s="11"/>
      <c r="E1629" s="56"/>
      <c r="F1629" s="11"/>
      <c r="G1629" s="11"/>
      <c r="H1629" s="11"/>
      <c r="L1629" s="55"/>
      <c r="M1629" s="42"/>
      <c r="N1629" s="55"/>
      <c r="O1629" s="42"/>
      <c r="Q1629" s="55"/>
      <c r="R1629" s="55"/>
      <c r="S1629" s="55"/>
      <c r="T1629" s="55"/>
      <c r="U1629" s="55"/>
      <c r="V1629" s="55"/>
      <c r="W1629" s="55"/>
      <c r="X1629" s="55"/>
      <c r="AA1629" s="42"/>
      <c r="AD1629" s="55"/>
      <c r="AE1629" s="56"/>
      <c r="AL1629" s="11"/>
      <c r="AM1629" t="str">
        <f t="shared" si="57"/>
        <v>NTL</v>
      </c>
      <c r="AN1629">
        <f t="shared" si="58"/>
        <v>0</v>
      </c>
      <c r="AO1629" s="5" t="str">
        <f t="shared" si="59"/>
        <v>Ca sáng</v>
      </c>
    </row>
    <row r="1630" spans="2:41">
      <c r="B1630" s="57"/>
      <c r="D1630" s="11"/>
      <c r="E1630" s="56"/>
      <c r="F1630" s="11"/>
      <c r="G1630" s="11"/>
      <c r="H1630" s="11"/>
      <c r="L1630" s="55"/>
      <c r="M1630" s="42"/>
      <c r="N1630" s="55"/>
      <c r="O1630" s="42"/>
      <c r="Q1630" s="55"/>
      <c r="R1630" s="55"/>
      <c r="S1630" s="55"/>
      <c r="T1630" s="55"/>
      <c r="U1630" s="55"/>
      <c r="V1630" s="55"/>
      <c r="W1630" s="55"/>
      <c r="X1630" s="55"/>
      <c r="Y1630" s="42"/>
      <c r="AD1630" s="55"/>
      <c r="AE1630" s="56"/>
      <c r="AM1630" t="str">
        <f t="shared" si="57"/>
        <v>NTL</v>
      </c>
      <c r="AN1630">
        <f t="shared" si="58"/>
        <v>0</v>
      </c>
      <c r="AO1630" s="5" t="str">
        <f t="shared" si="59"/>
        <v>Ca sáng</v>
      </c>
    </row>
    <row r="1631" spans="2:41">
      <c r="B1631" s="57"/>
      <c r="C1631" s="11"/>
      <c r="D1631" s="11"/>
      <c r="E1631" s="56"/>
      <c r="F1631" s="11"/>
      <c r="G1631" s="11"/>
      <c r="H1631" s="11"/>
      <c r="L1631" s="55"/>
      <c r="M1631" s="42"/>
      <c r="N1631" s="55"/>
      <c r="O1631" s="42"/>
      <c r="P1631" s="55"/>
      <c r="Q1631" s="55"/>
      <c r="S1631" s="55"/>
      <c r="T1631" s="55"/>
      <c r="U1631" s="55"/>
      <c r="V1631" s="55"/>
      <c r="W1631" s="55"/>
      <c r="X1631" s="55"/>
      <c r="Z1631" s="42"/>
      <c r="AD1631" s="55"/>
      <c r="AE1631" s="56"/>
      <c r="AL1631" s="11"/>
      <c r="AM1631" t="str">
        <f t="shared" si="57"/>
        <v>NTL</v>
      </c>
      <c r="AN1631">
        <f t="shared" si="58"/>
        <v>0</v>
      </c>
      <c r="AO1631" s="5" t="str">
        <f t="shared" si="59"/>
        <v>Ca sáng</v>
      </c>
    </row>
    <row r="1632" spans="2:41">
      <c r="B1632" s="57"/>
      <c r="C1632" s="11"/>
      <c r="D1632" s="11"/>
      <c r="E1632" s="56"/>
      <c r="F1632" s="11"/>
      <c r="G1632" s="11"/>
      <c r="H1632" s="11"/>
      <c r="L1632" s="55"/>
      <c r="M1632" s="42"/>
      <c r="N1632" s="55"/>
      <c r="O1632" s="42"/>
      <c r="P1632" s="55"/>
      <c r="Q1632" s="55"/>
      <c r="S1632" s="55"/>
      <c r="T1632" s="55"/>
      <c r="U1632" s="55"/>
      <c r="V1632" s="55"/>
      <c r="W1632" s="55"/>
      <c r="X1632" s="55"/>
      <c r="Z1632" s="42"/>
      <c r="AD1632" s="55"/>
      <c r="AE1632" s="56"/>
      <c r="AL1632" s="11"/>
      <c r="AM1632" t="str">
        <f t="shared" si="57"/>
        <v>NTL</v>
      </c>
      <c r="AN1632">
        <f t="shared" si="58"/>
        <v>0</v>
      </c>
      <c r="AO1632" s="5" t="str">
        <f t="shared" si="59"/>
        <v>Ca sáng</v>
      </c>
    </row>
    <row r="1633" spans="2:41">
      <c r="B1633" s="57"/>
      <c r="C1633" s="11"/>
      <c r="D1633" s="11"/>
      <c r="E1633" s="56"/>
      <c r="F1633" s="11"/>
      <c r="G1633" s="11"/>
      <c r="H1633" s="11"/>
      <c r="L1633" s="55"/>
      <c r="M1633" s="42"/>
      <c r="N1633" s="55"/>
      <c r="O1633" s="42"/>
      <c r="P1633" s="55"/>
      <c r="Q1633" s="55"/>
      <c r="S1633" s="55"/>
      <c r="T1633" s="55"/>
      <c r="U1633" s="55"/>
      <c r="V1633" s="55"/>
      <c r="W1633" s="55"/>
      <c r="X1633" s="55"/>
      <c r="Y1633" s="42"/>
      <c r="AD1633" s="55"/>
      <c r="AE1633" s="56"/>
      <c r="AL1633" s="11"/>
      <c r="AM1633" t="str">
        <f t="shared" si="57"/>
        <v>NTL</v>
      </c>
      <c r="AN1633">
        <f t="shared" si="58"/>
        <v>0</v>
      </c>
      <c r="AO1633" s="5" t="str">
        <f t="shared" si="59"/>
        <v>Ca sáng</v>
      </c>
    </row>
    <row r="1634" spans="2:41">
      <c r="B1634" s="57"/>
      <c r="C1634" s="11"/>
      <c r="D1634" s="11"/>
      <c r="E1634" s="56"/>
      <c r="F1634" s="11"/>
      <c r="G1634" s="11"/>
      <c r="H1634" s="11"/>
      <c r="L1634" s="55"/>
      <c r="M1634" s="42"/>
      <c r="N1634" s="55"/>
      <c r="O1634" s="42"/>
      <c r="P1634" s="55"/>
      <c r="Q1634" s="55"/>
      <c r="T1634" s="55"/>
      <c r="U1634" s="55"/>
      <c r="V1634" s="55"/>
      <c r="W1634" s="55"/>
      <c r="X1634" s="55"/>
      <c r="Y1634" s="42"/>
      <c r="AD1634" s="55"/>
      <c r="AE1634" s="56"/>
      <c r="AH1634" s="11"/>
      <c r="AL1634" s="11"/>
      <c r="AM1634" t="str">
        <f t="shared" si="57"/>
        <v>NTL</v>
      </c>
      <c r="AN1634">
        <f t="shared" si="58"/>
        <v>0</v>
      </c>
      <c r="AO1634" s="5" t="str">
        <f t="shared" si="59"/>
        <v>Ca sáng</v>
      </c>
    </row>
    <row r="1635" spans="2:41">
      <c r="B1635" s="57"/>
      <c r="C1635" s="11"/>
      <c r="D1635" s="11"/>
      <c r="E1635" s="56"/>
      <c r="F1635" s="11"/>
      <c r="G1635" s="11"/>
      <c r="H1635" s="11"/>
      <c r="L1635" s="55"/>
      <c r="M1635" s="42"/>
      <c r="N1635" s="55"/>
      <c r="O1635" s="42"/>
      <c r="P1635" s="55"/>
      <c r="Q1635" s="55"/>
      <c r="T1635" s="55"/>
      <c r="U1635" s="55"/>
      <c r="V1635" s="55"/>
      <c r="W1635" s="55"/>
      <c r="X1635" s="55"/>
      <c r="Y1635" s="42"/>
      <c r="AD1635" s="55"/>
      <c r="AE1635" s="56"/>
      <c r="AH1635" s="11"/>
      <c r="AL1635" s="11"/>
      <c r="AM1635" t="str">
        <f t="shared" si="57"/>
        <v>NTL</v>
      </c>
      <c r="AN1635">
        <f t="shared" si="58"/>
        <v>0</v>
      </c>
      <c r="AO1635" s="5" t="str">
        <f t="shared" si="59"/>
        <v>Ca sáng</v>
      </c>
    </row>
    <row r="1636" spans="2:41">
      <c r="B1636" s="57"/>
      <c r="C1636" s="11"/>
      <c r="D1636" s="11"/>
      <c r="E1636" s="56"/>
      <c r="F1636" s="11"/>
      <c r="G1636" s="11"/>
      <c r="H1636" s="11"/>
      <c r="L1636" s="55"/>
      <c r="M1636" s="42"/>
      <c r="N1636" s="55"/>
      <c r="O1636" s="42"/>
      <c r="P1636" s="55"/>
      <c r="Q1636" s="55"/>
      <c r="T1636" s="55"/>
      <c r="U1636" s="55"/>
      <c r="V1636" s="55"/>
      <c r="W1636" s="55"/>
      <c r="X1636" s="55"/>
      <c r="Y1636" s="42"/>
      <c r="AD1636" s="55"/>
      <c r="AE1636" s="56"/>
      <c r="AH1636" s="11"/>
      <c r="AL1636" s="11"/>
      <c r="AM1636" t="str">
        <f t="shared" si="57"/>
        <v>NTL</v>
      </c>
      <c r="AN1636">
        <f t="shared" si="58"/>
        <v>0</v>
      </c>
      <c r="AO1636" s="5" t="str">
        <f t="shared" si="59"/>
        <v>Ca sáng</v>
      </c>
    </row>
    <row r="1637" spans="2:41">
      <c r="B1637" s="57"/>
      <c r="C1637" s="11"/>
      <c r="D1637" s="11"/>
      <c r="E1637" s="56"/>
      <c r="F1637" s="11"/>
      <c r="G1637" s="11"/>
      <c r="H1637" s="11"/>
      <c r="L1637" s="55"/>
      <c r="M1637" s="42"/>
      <c r="N1637" s="55"/>
      <c r="O1637" s="42"/>
      <c r="P1637" s="55"/>
      <c r="Q1637" s="55"/>
      <c r="T1637" s="55"/>
      <c r="U1637" s="55"/>
      <c r="V1637" s="55"/>
      <c r="W1637" s="55"/>
      <c r="X1637" s="55"/>
      <c r="Y1637" s="42"/>
      <c r="AD1637" s="55"/>
      <c r="AE1637" s="56"/>
      <c r="AH1637" s="11"/>
      <c r="AL1637" s="11"/>
      <c r="AM1637" t="str">
        <f t="shared" si="57"/>
        <v>NTL</v>
      </c>
      <c r="AN1637">
        <f t="shared" si="58"/>
        <v>0</v>
      </c>
      <c r="AO1637" s="5" t="str">
        <f t="shared" si="59"/>
        <v>Ca sáng</v>
      </c>
    </row>
    <row r="1638" spans="2:41">
      <c r="B1638" s="57"/>
      <c r="D1638" s="11"/>
      <c r="E1638" s="56"/>
      <c r="F1638" s="11"/>
      <c r="G1638" s="11"/>
      <c r="H1638" s="11"/>
      <c r="L1638" s="55"/>
      <c r="M1638" s="42"/>
      <c r="N1638" s="55"/>
      <c r="O1638" s="42"/>
      <c r="Q1638" s="55"/>
      <c r="R1638" s="55"/>
      <c r="T1638" s="55"/>
      <c r="U1638" s="55"/>
      <c r="V1638" s="55"/>
      <c r="W1638" s="55"/>
      <c r="X1638" s="55"/>
      <c r="Y1638" s="42"/>
      <c r="AD1638" s="55"/>
      <c r="AE1638" s="56"/>
      <c r="AH1638" s="11"/>
      <c r="AL1638" s="11"/>
      <c r="AM1638" t="str">
        <f t="shared" si="57"/>
        <v>NTL</v>
      </c>
      <c r="AN1638">
        <f t="shared" si="58"/>
        <v>0</v>
      </c>
      <c r="AO1638" s="5" t="str">
        <f t="shared" si="59"/>
        <v>Ca sáng</v>
      </c>
    </row>
    <row r="1639" spans="2:41">
      <c r="B1639" s="57"/>
      <c r="D1639" s="11"/>
      <c r="E1639" s="56"/>
      <c r="F1639" s="11"/>
      <c r="G1639" s="11"/>
      <c r="H1639" s="11"/>
      <c r="L1639" s="55"/>
      <c r="M1639" s="42"/>
      <c r="N1639" s="55"/>
      <c r="O1639" s="42"/>
      <c r="Q1639" s="55"/>
      <c r="R1639" s="55"/>
      <c r="T1639" s="55"/>
      <c r="U1639" s="55"/>
      <c r="V1639" s="55"/>
      <c r="W1639" s="55"/>
      <c r="X1639" s="55"/>
      <c r="Y1639" s="42"/>
      <c r="AD1639" s="55"/>
      <c r="AE1639" s="56"/>
      <c r="AH1639" s="11"/>
      <c r="AM1639" t="str">
        <f t="shared" si="57"/>
        <v>NTL</v>
      </c>
      <c r="AN1639">
        <f t="shared" si="58"/>
        <v>0</v>
      </c>
      <c r="AO1639" s="5" t="str">
        <f t="shared" si="59"/>
        <v>Ca sáng</v>
      </c>
    </row>
    <row r="1640" spans="2:41">
      <c r="B1640" s="57"/>
      <c r="D1640" s="11"/>
      <c r="E1640" s="56"/>
      <c r="F1640" s="11"/>
      <c r="G1640" s="11"/>
      <c r="H1640" s="11"/>
      <c r="I1640" s="11"/>
      <c r="L1640" s="55"/>
      <c r="M1640" s="42"/>
      <c r="N1640" s="55"/>
      <c r="O1640" s="42"/>
      <c r="Q1640" s="55"/>
      <c r="R1640" s="55"/>
      <c r="T1640" s="55"/>
      <c r="U1640" s="55"/>
      <c r="V1640" s="55"/>
      <c r="W1640" s="55"/>
      <c r="X1640" s="55"/>
      <c r="Y1640" s="42"/>
      <c r="AD1640" s="55"/>
      <c r="AE1640" s="56"/>
      <c r="AH1640" s="11"/>
      <c r="AL1640" s="11"/>
      <c r="AM1640" t="str">
        <f t="shared" si="57"/>
        <v>NTL</v>
      </c>
      <c r="AN1640">
        <f t="shared" si="58"/>
        <v>0</v>
      </c>
      <c r="AO1640" s="5" t="str">
        <f t="shared" si="59"/>
        <v>Ca sáng</v>
      </c>
    </row>
    <row r="1641" spans="2:41">
      <c r="B1641" s="57"/>
      <c r="D1641" s="11"/>
      <c r="E1641" s="56"/>
      <c r="F1641" s="11"/>
      <c r="G1641" s="11"/>
      <c r="H1641" s="11"/>
      <c r="L1641" s="55"/>
      <c r="M1641" s="42"/>
      <c r="N1641" s="55"/>
      <c r="O1641" s="42"/>
      <c r="Q1641" s="55"/>
      <c r="R1641" s="55"/>
      <c r="S1641" s="55"/>
      <c r="T1641" s="55"/>
      <c r="U1641" s="55"/>
      <c r="V1641" s="55"/>
      <c r="W1641" s="55"/>
      <c r="X1641" s="55"/>
      <c r="Y1641" s="42"/>
      <c r="AD1641" s="55"/>
      <c r="AE1641" s="56"/>
      <c r="AM1641" t="str">
        <f t="shared" si="57"/>
        <v>NTL</v>
      </c>
      <c r="AN1641">
        <f t="shared" si="58"/>
        <v>0</v>
      </c>
      <c r="AO1641" s="5" t="str">
        <f t="shared" si="59"/>
        <v>Ca sáng</v>
      </c>
    </row>
    <row r="1642" spans="2:41">
      <c r="B1642" s="57"/>
      <c r="D1642" s="11"/>
      <c r="E1642" s="56"/>
      <c r="F1642" s="11"/>
      <c r="G1642" s="11"/>
      <c r="H1642" s="11"/>
      <c r="L1642" s="55"/>
      <c r="M1642" s="42"/>
      <c r="N1642" s="55"/>
      <c r="O1642" s="42"/>
      <c r="Q1642" s="55"/>
      <c r="R1642" s="55"/>
      <c r="S1642" s="55"/>
      <c r="T1642" s="55"/>
      <c r="U1642" s="55"/>
      <c r="V1642" s="55"/>
      <c r="W1642" s="55"/>
      <c r="X1642" s="55"/>
      <c r="Y1642" s="42"/>
      <c r="AD1642" s="55"/>
      <c r="AE1642" s="56"/>
      <c r="AM1642" t="str">
        <f t="shared" si="57"/>
        <v>NTL</v>
      </c>
      <c r="AN1642">
        <f t="shared" si="58"/>
        <v>0</v>
      </c>
      <c r="AO1642" s="5" t="str">
        <f t="shared" si="59"/>
        <v>Ca sáng</v>
      </c>
    </row>
    <row r="1643" spans="2:41">
      <c r="B1643" s="57"/>
      <c r="D1643" s="11"/>
      <c r="E1643" s="56"/>
      <c r="F1643" s="11"/>
      <c r="G1643" s="11"/>
      <c r="H1643" s="11"/>
      <c r="L1643" s="55"/>
      <c r="M1643" s="42"/>
      <c r="N1643" s="55"/>
      <c r="O1643" s="42"/>
      <c r="Q1643" s="55"/>
      <c r="R1643" s="55"/>
      <c r="S1643" s="55"/>
      <c r="T1643" s="55"/>
      <c r="U1643" s="55"/>
      <c r="V1643" s="55"/>
      <c r="W1643" s="55"/>
      <c r="X1643" s="55"/>
      <c r="Y1643" s="42"/>
      <c r="AD1643" s="55"/>
      <c r="AE1643" s="56"/>
      <c r="AL1643" s="11"/>
      <c r="AM1643" t="str">
        <f t="shared" si="57"/>
        <v>NTL</v>
      </c>
      <c r="AN1643">
        <f t="shared" si="58"/>
        <v>0</v>
      </c>
      <c r="AO1643" s="5" t="str">
        <f t="shared" si="59"/>
        <v>Ca sáng</v>
      </c>
    </row>
    <row r="1644" spans="2:41">
      <c r="B1644" s="57"/>
      <c r="D1644" s="11"/>
      <c r="E1644" s="56"/>
      <c r="F1644" s="11"/>
      <c r="G1644" s="11"/>
      <c r="H1644" s="11"/>
      <c r="L1644" s="55"/>
      <c r="M1644" s="42"/>
      <c r="N1644" s="55"/>
      <c r="O1644" s="42"/>
      <c r="Q1644" s="55"/>
      <c r="R1644" s="55"/>
      <c r="S1644" s="55"/>
      <c r="T1644" s="55"/>
      <c r="U1644" s="55"/>
      <c r="V1644" s="55"/>
      <c r="W1644" s="55"/>
      <c r="X1644" s="55"/>
      <c r="Y1644" s="42"/>
      <c r="AD1644" s="55"/>
      <c r="AE1644" s="56"/>
      <c r="AM1644" t="str">
        <f t="shared" si="57"/>
        <v>NTL</v>
      </c>
      <c r="AN1644">
        <f t="shared" si="58"/>
        <v>0</v>
      </c>
      <c r="AO1644" s="5" t="str">
        <f t="shared" si="59"/>
        <v>Ca sáng</v>
      </c>
    </row>
    <row r="1645" spans="2:41">
      <c r="B1645" s="57"/>
      <c r="D1645" s="11"/>
      <c r="E1645" s="56"/>
      <c r="F1645" s="11"/>
      <c r="G1645" s="11"/>
      <c r="H1645" s="11"/>
      <c r="L1645" s="55"/>
      <c r="M1645" s="42"/>
      <c r="N1645" s="55"/>
      <c r="O1645" s="42"/>
      <c r="Q1645" s="55"/>
      <c r="R1645" s="55"/>
      <c r="S1645" s="55"/>
      <c r="T1645" s="55"/>
      <c r="U1645" s="55"/>
      <c r="V1645" s="55"/>
      <c r="W1645" s="55"/>
      <c r="X1645" s="55"/>
      <c r="Y1645" s="42"/>
      <c r="AD1645" s="55"/>
      <c r="AE1645" s="56"/>
      <c r="AM1645" t="str">
        <f t="shared" si="57"/>
        <v>NTL</v>
      </c>
      <c r="AN1645">
        <f t="shared" si="58"/>
        <v>0</v>
      </c>
      <c r="AO1645" s="5" t="str">
        <f t="shared" si="59"/>
        <v>Ca sáng</v>
      </c>
    </row>
    <row r="1646" spans="2:41">
      <c r="B1646" s="57"/>
      <c r="D1646" s="11"/>
      <c r="E1646" s="56"/>
      <c r="F1646" s="11"/>
      <c r="G1646" s="11"/>
      <c r="H1646" s="11"/>
      <c r="L1646" s="55"/>
      <c r="M1646" s="42"/>
      <c r="N1646" s="55"/>
      <c r="O1646" s="42"/>
      <c r="Q1646" s="55"/>
      <c r="R1646" s="55"/>
      <c r="S1646" s="55"/>
      <c r="T1646" s="55"/>
      <c r="U1646" s="55"/>
      <c r="V1646" s="55"/>
      <c r="W1646" s="55"/>
      <c r="X1646" s="55"/>
      <c r="Y1646" s="42"/>
      <c r="AD1646" s="55"/>
      <c r="AE1646" s="56"/>
      <c r="AL1646" s="11"/>
      <c r="AM1646" t="str">
        <f t="shared" si="57"/>
        <v>NTL</v>
      </c>
      <c r="AN1646">
        <f t="shared" si="58"/>
        <v>0</v>
      </c>
      <c r="AO1646" s="5" t="str">
        <f t="shared" si="59"/>
        <v>Ca sáng</v>
      </c>
    </row>
    <row r="1647" spans="2:41">
      <c r="B1647" s="57"/>
      <c r="D1647" s="11"/>
      <c r="E1647" s="56"/>
      <c r="F1647" s="11"/>
      <c r="G1647" s="11"/>
      <c r="H1647" s="11"/>
      <c r="L1647" s="55"/>
      <c r="M1647" s="42"/>
      <c r="N1647" s="55"/>
      <c r="O1647" s="42"/>
      <c r="Q1647" s="55"/>
      <c r="R1647" s="55"/>
      <c r="S1647" s="55"/>
      <c r="T1647" s="55"/>
      <c r="U1647" s="55"/>
      <c r="V1647" s="55"/>
      <c r="W1647" s="55"/>
      <c r="X1647" s="55"/>
      <c r="Y1647" s="42"/>
      <c r="AD1647" s="55"/>
      <c r="AE1647" s="56"/>
      <c r="AM1647" t="str">
        <f t="shared" si="57"/>
        <v>NTL</v>
      </c>
      <c r="AN1647">
        <f t="shared" si="58"/>
        <v>0</v>
      </c>
      <c r="AO1647" s="5" t="str">
        <f t="shared" si="59"/>
        <v>Ca sáng</v>
      </c>
    </row>
    <row r="1648" spans="2:41">
      <c r="B1648" s="57"/>
      <c r="D1648" s="11"/>
      <c r="E1648" s="56"/>
      <c r="F1648" s="11"/>
      <c r="G1648" s="11"/>
      <c r="H1648" s="11"/>
      <c r="L1648" s="55"/>
      <c r="M1648" s="42"/>
      <c r="N1648" s="55"/>
      <c r="O1648" s="42"/>
      <c r="Q1648" s="55"/>
      <c r="R1648" s="55"/>
      <c r="S1648" s="55"/>
      <c r="T1648" s="55"/>
      <c r="U1648" s="55"/>
      <c r="V1648" s="55"/>
      <c r="W1648" s="55"/>
      <c r="X1648" s="55"/>
      <c r="Y1648" s="42"/>
      <c r="AD1648" s="55"/>
      <c r="AE1648" s="56"/>
      <c r="AL1648" s="11"/>
      <c r="AM1648" t="str">
        <f t="shared" si="57"/>
        <v>NTL</v>
      </c>
      <c r="AN1648">
        <f t="shared" si="58"/>
        <v>0</v>
      </c>
      <c r="AO1648" s="5" t="str">
        <f t="shared" si="59"/>
        <v>Ca sáng</v>
      </c>
    </row>
    <row r="1649" spans="2:41">
      <c r="B1649" s="57"/>
      <c r="D1649" s="11"/>
      <c r="E1649" s="56"/>
      <c r="F1649" s="11"/>
      <c r="G1649" s="11"/>
      <c r="H1649" s="11"/>
      <c r="L1649" s="55"/>
      <c r="M1649" s="42"/>
      <c r="N1649" s="55"/>
      <c r="O1649" s="42"/>
      <c r="Q1649" s="55"/>
      <c r="R1649" s="55"/>
      <c r="S1649" s="55"/>
      <c r="T1649" s="55"/>
      <c r="U1649" s="55"/>
      <c r="V1649" s="55"/>
      <c r="W1649" s="55"/>
      <c r="X1649" s="55"/>
      <c r="Y1649" s="42"/>
      <c r="AD1649" s="55"/>
      <c r="AE1649" s="56"/>
      <c r="AL1649" s="11"/>
      <c r="AM1649" t="str">
        <f t="shared" si="57"/>
        <v>NTL</v>
      </c>
      <c r="AN1649">
        <f t="shared" si="58"/>
        <v>0</v>
      </c>
      <c r="AO1649" s="5" t="str">
        <f t="shared" si="59"/>
        <v>Ca sáng</v>
      </c>
    </row>
    <row r="1650" spans="2:41">
      <c r="B1650" s="57"/>
      <c r="D1650" s="11"/>
      <c r="E1650" s="56"/>
      <c r="F1650" s="11"/>
      <c r="G1650" s="11"/>
      <c r="H1650" s="11"/>
      <c r="L1650" s="55"/>
      <c r="M1650" s="42"/>
      <c r="N1650" s="55"/>
      <c r="O1650" s="42"/>
      <c r="Q1650" s="55"/>
      <c r="R1650" s="55"/>
      <c r="S1650" s="55"/>
      <c r="T1650" s="55"/>
      <c r="U1650" s="55"/>
      <c r="V1650" s="55"/>
      <c r="W1650" s="55"/>
      <c r="X1650" s="55"/>
      <c r="Y1650" s="42"/>
      <c r="AD1650" s="55"/>
      <c r="AE1650" s="56"/>
      <c r="AL1650" s="11"/>
      <c r="AM1650" t="str">
        <f t="shared" si="57"/>
        <v>NTL</v>
      </c>
      <c r="AN1650">
        <f t="shared" si="58"/>
        <v>0</v>
      </c>
      <c r="AO1650" s="5" t="str">
        <f t="shared" si="59"/>
        <v>Ca sáng</v>
      </c>
    </row>
    <row r="1651" spans="2:41">
      <c r="B1651" s="57"/>
      <c r="D1651" s="11"/>
      <c r="E1651" s="56"/>
      <c r="F1651" s="11"/>
      <c r="G1651" s="11"/>
      <c r="H1651" s="11"/>
      <c r="L1651" s="55"/>
      <c r="M1651" s="42"/>
      <c r="N1651" s="55"/>
      <c r="O1651" s="42"/>
      <c r="Q1651" s="55"/>
      <c r="R1651" s="55"/>
      <c r="S1651" s="55"/>
      <c r="T1651" s="55"/>
      <c r="U1651" s="55"/>
      <c r="V1651" s="55"/>
      <c r="W1651" s="55"/>
      <c r="X1651" s="55"/>
      <c r="Y1651" s="42"/>
      <c r="AD1651" s="55"/>
      <c r="AE1651" s="56"/>
      <c r="AL1651" s="11"/>
      <c r="AM1651" t="str">
        <f t="shared" si="57"/>
        <v>NTL</v>
      </c>
      <c r="AN1651">
        <f t="shared" si="58"/>
        <v>0</v>
      </c>
      <c r="AO1651" s="5" t="str">
        <f t="shared" si="59"/>
        <v>Ca sáng</v>
      </c>
    </row>
    <row r="1652" spans="2:41">
      <c r="B1652" s="57"/>
      <c r="D1652" s="11"/>
      <c r="E1652" s="56"/>
      <c r="F1652" s="11"/>
      <c r="G1652" s="11"/>
      <c r="H1652" s="11"/>
      <c r="L1652" s="55"/>
      <c r="M1652" s="42"/>
      <c r="N1652" s="55"/>
      <c r="O1652" s="42"/>
      <c r="Q1652" s="55"/>
      <c r="R1652" s="55"/>
      <c r="S1652" s="55"/>
      <c r="T1652" s="55"/>
      <c r="U1652" s="55"/>
      <c r="V1652" s="55"/>
      <c r="W1652" s="55"/>
      <c r="X1652" s="55"/>
      <c r="Y1652" s="42"/>
      <c r="AD1652" s="55"/>
      <c r="AE1652" s="56"/>
      <c r="AL1652" s="11"/>
      <c r="AM1652" t="str">
        <f t="shared" si="57"/>
        <v>NTL</v>
      </c>
      <c r="AN1652">
        <f t="shared" si="58"/>
        <v>0</v>
      </c>
      <c r="AO1652" s="5" t="str">
        <f t="shared" si="59"/>
        <v>Ca sáng</v>
      </c>
    </row>
    <row r="1653" spans="2:41">
      <c r="B1653" s="57"/>
      <c r="D1653" s="11"/>
      <c r="E1653" s="56"/>
      <c r="F1653" s="11"/>
      <c r="G1653" s="11"/>
      <c r="H1653" s="11"/>
      <c r="L1653" s="55"/>
      <c r="M1653" s="42"/>
      <c r="N1653" s="55"/>
      <c r="O1653" s="42"/>
      <c r="Q1653" s="55"/>
      <c r="R1653" s="55"/>
      <c r="S1653" s="55"/>
      <c r="T1653" s="55"/>
      <c r="U1653" s="55"/>
      <c r="V1653" s="55"/>
      <c r="W1653" s="55"/>
      <c r="X1653" s="55"/>
      <c r="Y1653" s="42"/>
      <c r="AD1653" s="55"/>
      <c r="AE1653" s="56"/>
      <c r="AL1653" s="11"/>
      <c r="AM1653" t="str">
        <f t="shared" si="57"/>
        <v>NTL</v>
      </c>
      <c r="AN1653">
        <f t="shared" si="58"/>
        <v>0</v>
      </c>
      <c r="AO1653" s="5" t="str">
        <f t="shared" si="59"/>
        <v>Ca sáng</v>
      </c>
    </row>
    <row r="1654" spans="2:41">
      <c r="B1654" s="57"/>
      <c r="D1654" s="11"/>
      <c r="E1654" s="56"/>
      <c r="F1654" s="11"/>
      <c r="G1654" s="11"/>
      <c r="H1654" s="11"/>
      <c r="L1654" s="55"/>
      <c r="M1654" s="42"/>
      <c r="N1654" s="55"/>
      <c r="O1654" s="42"/>
      <c r="Q1654" s="55"/>
      <c r="R1654" s="55"/>
      <c r="S1654" s="55"/>
      <c r="T1654" s="55"/>
      <c r="U1654" s="55"/>
      <c r="V1654" s="55"/>
      <c r="W1654" s="55"/>
      <c r="X1654" s="55"/>
      <c r="AD1654" s="55"/>
      <c r="AE1654" s="56"/>
      <c r="AH1654" s="11"/>
      <c r="AL1654" s="11"/>
      <c r="AM1654" t="str">
        <f t="shared" si="57"/>
        <v>NTL</v>
      </c>
      <c r="AN1654">
        <f t="shared" si="58"/>
        <v>0</v>
      </c>
      <c r="AO1654" s="5" t="str">
        <f t="shared" si="59"/>
        <v>Ca sáng</v>
      </c>
    </row>
    <row r="1655" spans="2:41">
      <c r="B1655" s="57"/>
      <c r="D1655" s="11"/>
      <c r="E1655" s="56"/>
      <c r="F1655" s="11"/>
      <c r="G1655" s="11"/>
      <c r="H1655" s="11"/>
      <c r="L1655" s="55"/>
      <c r="M1655" s="42"/>
      <c r="N1655" s="55"/>
      <c r="O1655" s="42"/>
      <c r="Q1655" s="55"/>
      <c r="R1655" s="55"/>
      <c r="S1655" s="55"/>
      <c r="T1655" s="55"/>
      <c r="U1655" s="55"/>
      <c r="V1655" s="55"/>
      <c r="W1655" s="55"/>
      <c r="X1655" s="55"/>
      <c r="Y1655" s="42"/>
      <c r="AD1655" s="55"/>
      <c r="AE1655" s="56"/>
      <c r="AM1655" t="str">
        <f t="shared" si="57"/>
        <v>NTL</v>
      </c>
      <c r="AN1655">
        <f t="shared" si="58"/>
        <v>0</v>
      </c>
      <c r="AO1655" s="5" t="str">
        <f t="shared" si="59"/>
        <v>Ca sáng</v>
      </c>
    </row>
    <row r="1656" spans="2:41">
      <c r="B1656" s="57"/>
      <c r="D1656" s="11"/>
      <c r="E1656" s="56"/>
      <c r="F1656" s="11"/>
      <c r="G1656" s="11"/>
      <c r="H1656" s="11"/>
      <c r="L1656" s="55"/>
      <c r="M1656" s="42"/>
      <c r="N1656" s="55"/>
      <c r="O1656" s="42"/>
      <c r="Q1656" s="55"/>
      <c r="R1656" s="55"/>
      <c r="S1656" s="55"/>
      <c r="T1656" s="55"/>
      <c r="U1656" s="55"/>
      <c r="V1656" s="55"/>
      <c r="W1656" s="55"/>
      <c r="X1656" s="55"/>
      <c r="Y1656" s="42"/>
      <c r="AD1656" s="55"/>
      <c r="AE1656" s="56"/>
      <c r="AL1656" s="11"/>
      <c r="AM1656" t="str">
        <f t="shared" si="57"/>
        <v>NTL</v>
      </c>
      <c r="AN1656">
        <f t="shared" si="58"/>
        <v>0</v>
      </c>
      <c r="AO1656" s="5" t="str">
        <f t="shared" si="59"/>
        <v>Ca sáng</v>
      </c>
    </row>
    <row r="1657" spans="2:41">
      <c r="B1657" s="57"/>
      <c r="D1657" s="11"/>
      <c r="E1657" s="56"/>
      <c r="F1657" s="11"/>
      <c r="G1657" s="11"/>
      <c r="H1657" s="11"/>
      <c r="L1657" s="55"/>
      <c r="M1657" s="42"/>
      <c r="N1657" s="55"/>
      <c r="O1657" s="42"/>
      <c r="Q1657" s="55"/>
      <c r="R1657" s="55"/>
      <c r="S1657" s="55"/>
      <c r="T1657" s="55"/>
      <c r="U1657" s="55"/>
      <c r="V1657" s="55"/>
      <c r="W1657" s="55"/>
      <c r="X1657" s="55"/>
      <c r="Y1657" s="42"/>
      <c r="AD1657" s="55"/>
      <c r="AE1657" s="56"/>
      <c r="AL1657" s="11"/>
      <c r="AM1657" t="str">
        <f t="shared" si="57"/>
        <v>NTL</v>
      </c>
      <c r="AN1657">
        <f t="shared" si="58"/>
        <v>0</v>
      </c>
      <c r="AO1657" s="5" t="str">
        <f t="shared" si="59"/>
        <v>Ca sáng</v>
      </c>
    </row>
    <row r="1658" spans="2:41">
      <c r="B1658" s="57"/>
      <c r="D1658" s="11"/>
      <c r="E1658" s="56"/>
      <c r="F1658" s="11"/>
      <c r="G1658" s="11"/>
      <c r="H1658" s="11"/>
      <c r="L1658" s="55"/>
      <c r="M1658" s="42"/>
      <c r="N1658" s="55"/>
      <c r="O1658" s="42"/>
      <c r="Q1658" s="55"/>
      <c r="R1658" s="55"/>
      <c r="S1658" s="55"/>
      <c r="T1658" s="55"/>
      <c r="U1658" s="55"/>
      <c r="V1658" s="55"/>
      <c r="W1658" s="55"/>
      <c r="X1658" s="55"/>
      <c r="AD1658" s="55"/>
      <c r="AE1658" s="56"/>
      <c r="AH1658" s="11"/>
      <c r="AL1658" s="11"/>
      <c r="AM1658" t="str">
        <f t="shared" si="57"/>
        <v>NTL</v>
      </c>
      <c r="AN1658">
        <f t="shared" si="58"/>
        <v>0</v>
      </c>
      <c r="AO1658" s="5" t="str">
        <f t="shared" si="59"/>
        <v>Ca sáng</v>
      </c>
    </row>
    <row r="1659" spans="2:41">
      <c r="B1659" s="57"/>
      <c r="D1659" s="11"/>
      <c r="E1659" s="56"/>
      <c r="F1659" s="11"/>
      <c r="G1659" s="11"/>
      <c r="H1659" s="11"/>
      <c r="I1659" s="11"/>
      <c r="L1659" s="55"/>
      <c r="M1659" s="42"/>
      <c r="N1659" s="55"/>
      <c r="O1659" s="42"/>
      <c r="Q1659" s="55"/>
      <c r="R1659" s="55"/>
      <c r="S1659" s="55"/>
      <c r="T1659" s="55"/>
      <c r="U1659" s="55"/>
      <c r="V1659" s="55"/>
      <c r="W1659" s="55"/>
      <c r="X1659" s="55"/>
      <c r="AD1659" s="55"/>
      <c r="AE1659" s="56"/>
      <c r="AH1659" s="11"/>
      <c r="AL1659" s="11"/>
      <c r="AM1659" t="str">
        <f t="shared" si="57"/>
        <v>NTL</v>
      </c>
      <c r="AN1659">
        <f t="shared" si="58"/>
        <v>0</v>
      </c>
      <c r="AO1659" s="5" t="str">
        <f t="shared" si="59"/>
        <v>Ca sáng</v>
      </c>
    </row>
    <row r="1660" spans="2:41">
      <c r="B1660" s="57"/>
      <c r="D1660" s="11"/>
      <c r="E1660" s="56"/>
      <c r="F1660" s="11"/>
      <c r="G1660" s="11"/>
      <c r="H1660" s="11"/>
      <c r="L1660" s="55"/>
      <c r="M1660" s="42"/>
      <c r="N1660" s="55"/>
      <c r="O1660" s="42"/>
      <c r="Q1660" s="55"/>
      <c r="R1660" s="55"/>
      <c r="S1660" s="55"/>
      <c r="T1660" s="55"/>
      <c r="U1660" s="55"/>
      <c r="V1660" s="55"/>
      <c r="W1660" s="55"/>
      <c r="X1660" s="55"/>
      <c r="Y1660" s="42"/>
      <c r="AD1660" s="55"/>
      <c r="AE1660" s="56"/>
      <c r="AM1660" t="str">
        <f t="shared" si="57"/>
        <v>NTL</v>
      </c>
      <c r="AN1660">
        <f t="shared" si="58"/>
        <v>0</v>
      </c>
      <c r="AO1660" s="5" t="str">
        <f t="shared" si="59"/>
        <v>Ca sáng</v>
      </c>
    </row>
    <row r="1661" spans="2:41">
      <c r="B1661" s="57"/>
      <c r="D1661" s="11"/>
      <c r="E1661" s="56"/>
      <c r="F1661" s="11"/>
      <c r="G1661" s="11"/>
      <c r="H1661" s="11"/>
      <c r="L1661" s="55"/>
      <c r="M1661" s="42"/>
      <c r="N1661" s="55"/>
      <c r="O1661" s="42"/>
      <c r="Q1661" s="55"/>
      <c r="R1661" s="55"/>
      <c r="S1661" s="55"/>
      <c r="T1661" s="55"/>
      <c r="U1661" s="55"/>
      <c r="V1661" s="55"/>
      <c r="W1661" s="55"/>
      <c r="X1661" s="55"/>
      <c r="Y1661" s="42"/>
      <c r="AD1661" s="55"/>
      <c r="AE1661" s="56"/>
      <c r="AL1661" s="11"/>
      <c r="AM1661" t="str">
        <f t="shared" si="57"/>
        <v>NTL</v>
      </c>
      <c r="AN1661">
        <f t="shared" si="58"/>
        <v>0</v>
      </c>
      <c r="AO1661" s="5" t="str">
        <f t="shared" si="59"/>
        <v>Ca sáng</v>
      </c>
    </row>
    <row r="1662" spans="2:41">
      <c r="B1662" s="57"/>
      <c r="D1662" s="11"/>
      <c r="E1662" s="56"/>
      <c r="F1662" s="11"/>
      <c r="G1662" s="11"/>
      <c r="H1662" s="11"/>
      <c r="L1662" s="55"/>
      <c r="M1662" s="42"/>
      <c r="N1662" s="55"/>
      <c r="O1662" s="42"/>
      <c r="Q1662" s="55"/>
      <c r="R1662" s="55"/>
      <c r="S1662" s="55"/>
      <c r="T1662" s="55"/>
      <c r="U1662" s="55"/>
      <c r="V1662" s="55"/>
      <c r="W1662" s="55"/>
      <c r="X1662" s="55"/>
      <c r="Y1662" s="42"/>
      <c r="AD1662" s="55"/>
      <c r="AE1662" s="56"/>
      <c r="AH1662" s="11"/>
      <c r="AL1662" s="11"/>
      <c r="AM1662" t="str">
        <f t="shared" si="57"/>
        <v>NTL</v>
      </c>
      <c r="AN1662">
        <f t="shared" si="58"/>
        <v>0</v>
      </c>
      <c r="AO1662" s="5" t="str">
        <f t="shared" si="59"/>
        <v>Ca sáng</v>
      </c>
    </row>
    <row r="1663" spans="2:41">
      <c r="B1663" s="57"/>
      <c r="D1663" s="11"/>
      <c r="E1663" s="56"/>
      <c r="F1663" s="11"/>
      <c r="G1663" s="11"/>
      <c r="H1663" s="11"/>
      <c r="L1663" s="55"/>
      <c r="M1663" s="42"/>
      <c r="N1663" s="55"/>
      <c r="O1663" s="42"/>
      <c r="Q1663" s="55"/>
      <c r="R1663" s="55"/>
      <c r="S1663" s="55"/>
      <c r="T1663" s="55"/>
      <c r="U1663" s="55"/>
      <c r="V1663" s="55"/>
      <c r="W1663" s="55"/>
      <c r="X1663" s="55"/>
      <c r="Y1663" s="42"/>
      <c r="AD1663" s="55"/>
      <c r="AE1663" s="56"/>
      <c r="AL1663" s="11"/>
      <c r="AM1663" t="str">
        <f t="shared" si="57"/>
        <v>NTL</v>
      </c>
      <c r="AN1663">
        <f t="shared" si="58"/>
        <v>0</v>
      </c>
      <c r="AO1663" s="5" t="str">
        <f t="shared" si="59"/>
        <v>Ca sáng</v>
      </c>
    </row>
    <row r="1664" spans="2:41">
      <c r="B1664" s="57"/>
      <c r="D1664" s="11"/>
      <c r="E1664" s="56"/>
      <c r="F1664" s="11"/>
      <c r="G1664" s="11"/>
      <c r="H1664" s="11"/>
      <c r="L1664" s="55"/>
      <c r="M1664" s="42"/>
      <c r="N1664" s="55"/>
      <c r="O1664" s="42"/>
      <c r="Q1664" s="55"/>
      <c r="R1664" s="55"/>
      <c r="S1664" s="55"/>
      <c r="T1664" s="55"/>
      <c r="U1664" s="55"/>
      <c r="V1664" s="55"/>
      <c r="W1664" s="55"/>
      <c r="X1664" s="55"/>
      <c r="Y1664" s="42"/>
      <c r="AD1664" s="55"/>
      <c r="AE1664" s="56"/>
      <c r="AL1664" s="11"/>
      <c r="AM1664" t="str">
        <f t="shared" si="57"/>
        <v>NTL</v>
      </c>
      <c r="AN1664">
        <f t="shared" si="58"/>
        <v>0</v>
      </c>
      <c r="AO1664" s="5" t="str">
        <f t="shared" si="59"/>
        <v>Ca sáng</v>
      </c>
    </row>
    <row r="1665" spans="2:41">
      <c r="B1665" s="57"/>
      <c r="D1665" s="11"/>
      <c r="E1665" s="56"/>
      <c r="F1665" s="11"/>
      <c r="G1665" s="11"/>
      <c r="H1665" s="11"/>
      <c r="I1665" s="11"/>
      <c r="L1665" s="55"/>
      <c r="M1665" s="42"/>
      <c r="N1665" s="55"/>
      <c r="O1665" s="42"/>
      <c r="Q1665" s="55"/>
      <c r="R1665" s="55"/>
      <c r="S1665" s="55"/>
      <c r="T1665" s="55"/>
      <c r="U1665" s="55"/>
      <c r="V1665" s="55"/>
      <c r="W1665" s="55"/>
      <c r="X1665" s="55"/>
      <c r="Y1665" s="42"/>
      <c r="AD1665" s="55"/>
      <c r="AE1665" s="56"/>
      <c r="AM1665" t="str">
        <f t="shared" si="57"/>
        <v>NTL</v>
      </c>
      <c r="AN1665">
        <f t="shared" si="58"/>
        <v>0</v>
      </c>
      <c r="AO1665" s="5" t="str">
        <f t="shared" si="59"/>
        <v>Ca sáng</v>
      </c>
    </row>
    <row r="1666" spans="2:41">
      <c r="B1666" s="57"/>
      <c r="D1666" s="11"/>
      <c r="E1666" s="56"/>
      <c r="F1666" s="11"/>
      <c r="G1666" s="11"/>
      <c r="H1666" s="11"/>
      <c r="L1666" s="55"/>
      <c r="M1666" s="42"/>
      <c r="N1666" s="55"/>
      <c r="O1666" s="42"/>
      <c r="Q1666" s="55"/>
      <c r="R1666" s="55"/>
      <c r="S1666" s="55"/>
      <c r="T1666" s="55"/>
      <c r="U1666" s="55"/>
      <c r="V1666" s="55"/>
      <c r="W1666" s="55"/>
      <c r="X1666" s="55"/>
      <c r="Y1666" s="42"/>
      <c r="AD1666" s="55"/>
      <c r="AE1666" s="56"/>
      <c r="AM1666" t="str">
        <f t="shared" si="57"/>
        <v>NTL</v>
      </c>
      <c r="AN1666">
        <f t="shared" si="58"/>
        <v>0</v>
      </c>
      <c r="AO1666" s="5" t="str">
        <f t="shared" si="59"/>
        <v>Ca sáng</v>
      </c>
    </row>
    <row r="1667" spans="2:41">
      <c r="B1667" s="57"/>
      <c r="D1667" s="11"/>
      <c r="E1667" s="56"/>
      <c r="F1667" s="11"/>
      <c r="G1667" s="11"/>
      <c r="H1667" s="11"/>
      <c r="L1667" s="55"/>
      <c r="M1667" s="42"/>
      <c r="N1667" s="55"/>
      <c r="O1667" s="42"/>
      <c r="Q1667" s="55"/>
      <c r="R1667" s="55"/>
      <c r="S1667" s="55"/>
      <c r="T1667" s="55"/>
      <c r="U1667" s="55"/>
      <c r="V1667" s="55"/>
      <c r="W1667" s="55"/>
      <c r="X1667" s="55"/>
      <c r="Y1667" s="42"/>
      <c r="AD1667" s="55"/>
      <c r="AE1667" s="56"/>
      <c r="AL1667" s="11"/>
      <c r="AM1667" t="str">
        <f t="shared" ref="AM1667:AM1730" si="60">IF(LEFT(F1943,3)="XBL","XBL","NTL")</f>
        <v>NTL</v>
      </c>
      <c r="AN1667">
        <f t="shared" ref="AN1667:AN1730" si="61">IF(AM1667="NTL",O1943*-1,O1943)</f>
        <v>0</v>
      </c>
      <c r="AO1667" s="5" t="str">
        <f t="shared" ref="AO1667:AO1730" si="62">IF(TIME(HOUR(AE1946),MINUTE(AE1946),SECOND(AE1946))&gt;$T$6,"Ca chiều","Ca sáng")</f>
        <v>Ca sáng</v>
      </c>
    </row>
    <row r="1668" spans="2:41">
      <c r="B1668" s="57"/>
      <c r="D1668" s="11"/>
      <c r="E1668" s="56"/>
      <c r="F1668" s="11"/>
      <c r="G1668" s="11"/>
      <c r="H1668" s="11"/>
      <c r="L1668" s="55"/>
      <c r="M1668" s="42"/>
      <c r="N1668" s="55"/>
      <c r="O1668" s="42"/>
      <c r="Q1668" s="55"/>
      <c r="R1668" s="55"/>
      <c r="S1668" s="55"/>
      <c r="T1668" s="55"/>
      <c r="U1668" s="55"/>
      <c r="V1668" s="55"/>
      <c r="W1668" s="55"/>
      <c r="X1668" s="55"/>
      <c r="Y1668" s="42"/>
      <c r="AA1668" s="42"/>
      <c r="AD1668" s="55"/>
      <c r="AE1668" s="56"/>
      <c r="AL1668" s="11"/>
      <c r="AM1668" t="str">
        <f t="shared" si="60"/>
        <v>NTL</v>
      </c>
      <c r="AN1668">
        <f t="shared" si="61"/>
        <v>0</v>
      </c>
      <c r="AO1668" s="5" t="str">
        <f t="shared" si="62"/>
        <v>Ca sáng</v>
      </c>
    </row>
    <row r="1669" spans="2:41">
      <c r="B1669" s="57"/>
      <c r="D1669" s="11"/>
      <c r="E1669" s="56"/>
      <c r="F1669" s="11"/>
      <c r="G1669" s="11"/>
      <c r="H1669" s="11"/>
      <c r="L1669" s="55"/>
      <c r="M1669" s="42"/>
      <c r="N1669" s="55"/>
      <c r="O1669" s="42"/>
      <c r="Q1669" s="55"/>
      <c r="R1669" s="55"/>
      <c r="S1669" s="55"/>
      <c r="T1669" s="55"/>
      <c r="U1669" s="55"/>
      <c r="V1669" s="55"/>
      <c r="W1669" s="55"/>
      <c r="X1669" s="55"/>
      <c r="Y1669" s="42"/>
      <c r="AD1669" s="55"/>
      <c r="AE1669" s="56"/>
      <c r="AL1669" s="11"/>
      <c r="AM1669" t="str">
        <f t="shared" si="60"/>
        <v>NTL</v>
      </c>
      <c r="AN1669">
        <f t="shared" si="61"/>
        <v>0</v>
      </c>
      <c r="AO1669" s="5" t="str">
        <f t="shared" si="62"/>
        <v>Ca sáng</v>
      </c>
    </row>
    <row r="1670" spans="2:41">
      <c r="B1670" s="57"/>
      <c r="D1670" s="11"/>
      <c r="E1670" s="56"/>
      <c r="F1670" s="11"/>
      <c r="G1670" s="11"/>
      <c r="H1670" s="11"/>
      <c r="L1670" s="55"/>
      <c r="M1670" s="42"/>
      <c r="N1670" s="55"/>
      <c r="O1670" s="42"/>
      <c r="Q1670" s="55"/>
      <c r="R1670" s="55"/>
      <c r="S1670" s="55"/>
      <c r="T1670" s="55"/>
      <c r="U1670" s="55"/>
      <c r="V1670" s="55"/>
      <c r="W1670" s="55"/>
      <c r="X1670" s="55"/>
      <c r="Y1670" s="42"/>
      <c r="AD1670" s="55"/>
      <c r="AE1670" s="56"/>
      <c r="AL1670" s="11"/>
      <c r="AM1670" t="str">
        <f t="shared" si="60"/>
        <v>NTL</v>
      </c>
      <c r="AN1670">
        <f t="shared" si="61"/>
        <v>0</v>
      </c>
      <c r="AO1670" s="5" t="str">
        <f t="shared" si="62"/>
        <v>Ca sáng</v>
      </c>
    </row>
    <row r="1671" spans="2:41">
      <c r="B1671" s="57"/>
      <c r="D1671" s="11"/>
      <c r="E1671" s="56"/>
      <c r="F1671" s="11"/>
      <c r="G1671" s="11"/>
      <c r="H1671" s="11"/>
      <c r="L1671" s="55"/>
      <c r="M1671" s="42"/>
      <c r="N1671" s="55"/>
      <c r="O1671" s="42"/>
      <c r="Q1671" s="55"/>
      <c r="R1671" s="55"/>
      <c r="S1671" s="55"/>
      <c r="T1671" s="55"/>
      <c r="U1671" s="55"/>
      <c r="V1671" s="55"/>
      <c r="W1671" s="55"/>
      <c r="X1671" s="55"/>
      <c r="Y1671" s="42"/>
      <c r="AD1671" s="55"/>
      <c r="AE1671" s="56"/>
      <c r="AM1671" t="str">
        <f t="shared" si="60"/>
        <v>NTL</v>
      </c>
      <c r="AN1671">
        <f t="shared" si="61"/>
        <v>0</v>
      </c>
      <c r="AO1671" s="5" t="str">
        <f t="shared" si="62"/>
        <v>Ca sáng</v>
      </c>
    </row>
    <row r="1672" spans="2:41">
      <c r="B1672" s="57"/>
      <c r="D1672" s="11"/>
      <c r="E1672" s="56"/>
      <c r="F1672" s="11"/>
      <c r="G1672" s="11"/>
      <c r="H1672" s="11"/>
      <c r="L1672" s="55"/>
      <c r="M1672" s="42"/>
      <c r="N1672" s="55"/>
      <c r="O1672" s="42"/>
      <c r="Q1672" s="55"/>
      <c r="R1672" s="55"/>
      <c r="S1672" s="55"/>
      <c r="T1672" s="55"/>
      <c r="U1672" s="55"/>
      <c r="V1672" s="55"/>
      <c r="W1672" s="55"/>
      <c r="X1672" s="55"/>
      <c r="Y1672" s="42"/>
      <c r="AD1672" s="55"/>
      <c r="AE1672" s="56"/>
      <c r="AL1672" s="11"/>
      <c r="AM1672" t="str">
        <f t="shared" si="60"/>
        <v>NTL</v>
      </c>
      <c r="AN1672">
        <f t="shared" si="61"/>
        <v>0</v>
      </c>
      <c r="AO1672" s="5" t="str">
        <f t="shared" si="62"/>
        <v>Ca sáng</v>
      </c>
    </row>
    <row r="1673" spans="2:41">
      <c r="B1673" s="57"/>
      <c r="D1673" s="11"/>
      <c r="E1673" s="56"/>
      <c r="F1673" s="11"/>
      <c r="G1673" s="11"/>
      <c r="H1673" s="11"/>
      <c r="L1673" s="55"/>
      <c r="M1673" s="42"/>
      <c r="N1673" s="55"/>
      <c r="O1673" s="42"/>
      <c r="Q1673" s="55"/>
      <c r="R1673" s="55"/>
      <c r="S1673" s="55"/>
      <c r="T1673" s="55"/>
      <c r="U1673" s="55"/>
      <c r="V1673" s="55"/>
      <c r="W1673" s="55"/>
      <c r="X1673" s="55"/>
      <c r="Y1673" s="42"/>
      <c r="AD1673" s="55"/>
      <c r="AE1673" s="56"/>
      <c r="AL1673" s="11"/>
      <c r="AM1673" t="str">
        <f t="shared" si="60"/>
        <v>NTL</v>
      </c>
      <c r="AN1673">
        <f t="shared" si="61"/>
        <v>0</v>
      </c>
      <c r="AO1673" s="5" t="str">
        <f t="shared" si="62"/>
        <v>Ca sáng</v>
      </c>
    </row>
    <row r="1674" spans="2:41">
      <c r="B1674" s="57"/>
      <c r="D1674" s="11"/>
      <c r="E1674" s="56"/>
      <c r="F1674" s="11"/>
      <c r="G1674" s="11"/>
      <c r="H1674" s="11"/>
      <c r="L1674" s="55"/>
      <c r="M1674" s="42"/>
      <c r="N1674" s="55"/>
      <c r="O1674" s="42"/>
      <c r="Q1674" s="55"/>
      <c r="R1674" s="55"/>
      <c r="S1674" s="55"/>
      <c r="T1674" s="55"/>
      <c r="U1674" s="55"/>
      <c r="V1674" s="55"/>
      <c r="W1674" s="55"/>
      <c r="X1674" s="55"/>
      <c r="Y1674" s="42"/>
      <c r="AD1674" s="55"/>
      <c r="AE1674" s="56"/>
      <c r="AH1674" s="11"/>
      <c r="AL1674" s="11"/>
      <c r="AM1674" t="str">
        <f t="shared" si="60"/>
        <v>NTL</v>
      </c>
      <c r="AN1674">
        <f t="shared" si="61"/>
        <v>0</v>
      </c>
      <c r="AO1674" s="5" t="str">
        <f t="shared" si="62"/>
        <v>Ca sáng</v>
      </c>
    </row>
    <row r="1675" spans="2:41">
      <c r="B1675" s="57"/>
      <c r="D1675" s="11"/>
      <c r="E1675" s="56"/>
      <c r="F1675" s="11"/>
      <c r="G1675" s="11"/>
      <c r="H1675" s="11"/>
      <c r="L1675" s="55"/>
      <c r="M1675" s="42"/>
      <c r="N1675" s="55"/>
      <c r="O1675" s="42"/>
      <c r="Q1675" s="55"/>
      <c r="R1675" s="55"/>
      <c r="S1675" s="55"/>
      <c r="T1675" s="55"/>
      <c r="U1675" s="55"/>
      <c r="V1675" s="55"/>
      <c r="W1675" s="55"/>
      <c r="X1675" s="55"/>
      <c r="AA1675" s="42"/>
      <c r="AD1675" s="55"/>
      <c r="AE1675" s="56"/>
      <c r="AL1675" s="11"/>
      <c r="AM1675" t="str">
        <f t="shared" si="60"/>
        <v>NTL</v>
      </c>
      <c r="AN1675">
        <f t="shared" si="61"/>
        <v>0</v>
      </c>
      <c r="AO1675" s="5" t="str">
        <f t="shared" si="62"/>
        <v>Ca sáng</v>
      </c>
    </row>
    <row r="1676" spans="2:41">
      <c r="B1676" s="57"/>
      <c r="D1676" s="11"/>
      <c r="E1676" s="56"/>
      <c r="F1676" s="11"/>
      <c r="G1676" s="11"/>
      <c r="H1676" s="11"/>
      <c r="L1676" s="55"/>
      <c r="M1676" s="42"/>
      <c r="N1676" s="55"/>
      <c r="O1676" s="42"/>
      <c r="Q1676" s="55"/>
      <c r="R1676" s="55"/>
      <c r="S1676" s="55"/>
      <c r="T1676" s="55"/>
      <c r="U1676" s="55"/>
      <c r="V1676" s="55"/>
      <c r="W1676" s="55"/>
      <c r="X1676" s="55"/>
      <c r="Y1676" s="42"/>
      <c r="AD1676" s="55"/>
      <c r="AE1676" s="56"/>
      <c r="AM1676" t="str">
        <f t="shared" si="60"/>
        <v>NTL</v>
      </c>
      <c r="AN1676">
        <f t="shared" si="61"/>
        <v>0</v>
      </c>
      <c r="AO1676" s="5" t="str">
        <f t="shared" si="62"/>
        <v>Ca sáng</v>
      </c>
    </row>
    <row r="1677" spans="2:41">
      <c r="B1677" s="57"/>
      <c r="D1677" s="11"/>
      <c r="E1677" s="56"/>
      <c r="F1677" s="11"/>
      <c r="G1677" s="11"/>
      <c r="H1677" s="11"/>
      <c r="L1677" s="55"/>
      <c r="M1677" s="42"/>
      <c r="N1677" s="55"/>
      <c r="O1677" s="42"/>
      <c r="Q1677" s="55"/>
      <c r="R1677" s="55"/>
      <c r="S1677" s="55"/>
      <c r="T1677" s="55"/>
      <c r="U1677" s="55"/>
      <c r="V1677" s="55"/>
      <c r="W1677" s="55"/>
      <c r="X1677" s="55"/>
      <c r="Y1677" s="42"/>
      <c r="AD1677" s="55"/>
      <c r="AE1677" s="56"/>
      <c r="AM1677" t="str">
        <f t="shared" si="60"/>
        <v>NTL</v>
      </c>
      <c r="AN1677">
        <f t="shared" si="61"/>
        <v>0</v>
      </c>
      <c r="AO1677" s="5" t="str">
        <f t="shared" si="62"/>
        <v>Ca sáng</v>
      </c>
    </row>
    <row r="1678" spans="2:41">
      <c r="B1678" s="57"/>
      <c r="D1678" s="11"/>
      <c r="E1678" s="56"/>
      <c r="F1678" s="11"/>
      <c r="G1678" s="11"/>
      <c r="H1678" s="11"/>
      <c r="L1678" s="55"/>
      <c r="M1678" s="42"/>
      <c r="N1678" s="55"/>
      <c r="O1678" s="42"/>
      <c r="Q1678" s="55"/>
      <c r="R1678" s="55"/>
      <c r="S1678" s="55"/>
      <c r="T1678" s="55"/>
      <c r="U1678" s="55"/>
      <c r="V1678" s="55"/>
      <c r="W1678" s="55"/>
      <c r="X1678" s="55"/>
      <c r="Y1678" s="42"/>
      <c r="AD1678" s="55"/>
      <c r="AE1678" s="56"/>
      <c r="AL1678" s="11"/>
      <c r="AM1678" t="str">
        <f t="shared" si="60"/>
        <v>NTL</v>
      </c>
      <c r="AN1678">
        <f t="shared" si="61"/>
        <v>0</v>
      </c>
      <c r="AO1678" s="5" t="str">
        <f t="shared" si="62"/>
        <v>Ca sáng</v>
      </c>
    </row>
    <row r="1679" spans="2:41">
      <c r="B1679" s="57"/>
      <c r="D1679" s="11"/>
      <c r="E1679" s="56"/>
      <c r="F1679" s="11"/>
      <c r="G1679" s="11"/>
      <c r="H1679" s="11"/>
      <c r="L1679" s="55"/>
      <c r="M1679" s="42"/>
      <c r="N1679" s="55"/>
      <c r="O1679" s="42"/>
      <c r="Q1679" s="55"/>
      <c r="R1679" s="55"/>
      <c r="S1679" s="55"/>
      <c r="T1679" s="55"/>
      <c r="U1679" s="55"/>
      <c r="V1679" s="55"/>
      <c r="W1679" s="55"/>
      <c r="X1679" s="55"/>
      <c r="Y1679" s="42"/>
      <c r="AD1679" s="55"/>
      <c r="AE1679" s="56"/>
      <c r="AM1679" t="str">
        <f t="shared" si="60"/>
        <v>NTL</v>
      </c>
      <c r="AN1679">
        <f t="shared" si="61"/>
        <v>0</v>
      </c>
      <c r="AO1679" s="5" t="str">
        <f t="shared" si="62"/>
        <v>Ca sáng</v>
      </c>
    </row>
    <row r="1680" spans="2:41">
      <c r="B1680" s="57"/>
      <c r="D1680" s="11"/>
      <c r="E1680" s="56"/>
      <c r="F1680" s="11"/>
      <c r="G1680" s="11"/>
      <c r="H1680" s="11"/>
      <c r="L1680" s="55"/>
      <c r="M1680" s="42"/>
      <c r="N1680" s="55"/>
      <c r="O1680" s="42"/>
      <c r="Q1680" s="55"/>
      <c r="R1680" s="55"/>
      <c r="S1680" s="55"/>
      <c r="T1680" s="55"/>
      <c r="U1680" s="55"/>
      <c r="V1680" s="55"/>
      <c r="W1680" s="55"/>
      <c r="X1680" s="55"/>
      <c r="AA1680" s="42"/>
      <c r="AD1680" s="55"/>
      <c r="AE1680" s="56"/>
      <c r="AL1680" s="11"/>
      <c r="AM1680" t="str">
        <f t="shared" si="60"/>
        <v>NTL</v>
      </c>
      <c r="AN1680">
        <f t="shared" si="61"/>
        <v>0</v>
      </c>
      <c r="AO1680" s="5" t="str">
        <f t="shared" si="62"/>
        <v>Ca sáng</v>
      </c>
    </row>
    <row r="1681" spans="2:41">
      <c r="B1681" s="57"/>
      <c r="D1681" s="11"/>
      <c r="E1681" s="56"/>
      <c r="F1681" s="11"/>
      <c r="G1681" s="11"/>
      <c r="H1681" s="11"/>
      <c r="I1681" s="11"/>
      <c r="L1681" s="55"/>
      <c r="M1681" s="42"/>
      <c r="N1681" s="55"/>
      <c r="O1681" s="42"/>
      <c r="Q1681" s="55"/>
      <c r="R1681" s="55"/>
      <c r="S1681" s="55"/>
      <c r="T1681" s="55"/>
      <c r="U1681" s="55"/>
      <c r="V1681" s="55"/>
      <c r="W1681" s="55"/>
      <c r="X1681" s="55"/>
      <c r="Y1681" s="42"/>
      <c r="AD1681" s="55"/>
      <c r="AE1681" s="56"/>
      <c r="AL1681" s="11"/>
      <c r="AM1681" t="str">
        <f t="shared" si="60"/>
        <v>NTL</v>
      </c>
      <c r="AN1681">
        <f t="shared" si="61"/>
        <v>0</v>
      </c>
      <c r="AO1681" s="5" t="str">
        <f t="shared" si="62"/>
        <v>Ca sáng</v>
      </c>
    </row>
    <row r="1682" spans="2:41">
      <c r="B1682" s="57"/>
      <c r="D1682" s="11"/>
      <c r="E1682" s="56"/>
      <c r="F1682" s="11"/>
      <c r="G1682" s="11"/>
      <c r="H1682" s="11"/>
      <c r="L1682" s="55"/>
      <c r="M1682" s="42"/>
      <c r="N1682" s="55"/>
      <c r="O1682" s="42"/>
      <c r="Q1682" s="55"/>
      <c r="R1682" s="55"/>
      <c r="S1682" s="55"/>
      <c r="T1682" s="55"/>
      <c r="U1682" s="55"/>
      <c r="V1682" s="55"/>
      <c r="W1682" s="55"/>
      <c r="X1682" s="55"/>
      <c r="Y1682" s="42"/>
      <c r="AD1682" s="55"/>
      <c r="AE1682" s="56"/>
      <c r="AM1682" t="str">
        <f t="shared" si="60"/>
        <v>NTL</v>
      </c>
      <c r="AN1682">
        <f t="shared" si="61"/>
        <v>0</v>
      </c>
      <c r="AO1682" s="5" t="str">
        <f t="shared" si="62"/>
        <v>Ca sáng</v>
      </c>
    </row>
    <row r="1683" spans="2:41">
      <c r="B1683" s="57"/>
      <c r="D1683" s="11"/>
      <c r="E1683" s="56"/>
      <c r="F1683" s="11"/>
      <c r="G1683" s="11"/>
      <c r="H1683" s="11"/>
      <c r="L1683" s="55"/>
      <c r="M1683" s="42"/>
      <c r="N1683" s="55"/>
      <c r="O1683" s="42"/>
      <c r="Q1683" s="55"/>
      <c r="R1683" s="55"/>
      <c r="S1683" s="55"/>
      <c r="T1683" s="55"/>
      <c r="U1683" s="55"/>
      <c r="V1683" s="55"/>
      <c r="W1683" s="55"/>
      <c r="X1683" s="55"/>
      <c r="AD1683" s="55"/>
      <c r="AE1683" s="56"/>
      <c r="AH1683" s="11"/>
      <c r="AM1683" t="str">
        <f t="shared" si="60"/>
        <v>NTL</v>
      </c>
      <c r="AN1683">
        <f t="shared" si="61"/>
        <v>0</v>
      </c>
      <c r="AO1683" s="5" t="str">
        <f t="shared" si="62"/>
        <v>Ca sáng</v>
      </c>
    </row>
    <row r="1684" spans="2:41">
      <c r="B1684" s="57"/>
      <c r="D1684" s="11"/>
      <c r="E1684" s="56"/>
      <c r="F1684" s="11"/>
      <c r="G1684" s="11"/>
      <c r="H1684" s="11"/>
      <c r="L1684" s="55"/>
      <c r="M1684" s="42"/>
      <c r="N1684" s="55"/>
      <c r="O1684" s="42"/>
      <c r="Q1684" s="55"/>
      <c r="R1684" s="55"/>
      <c r="S1684" s="55"/>
      <c r="T1684" s="55"/>
      <c r="U1684" s="55"/>
      <c r="V1684" s="55"/>
      <c r="W1684" s="55"/>
      <c r="X1684" s="55"/>
      <c r="Y1684" s="42"/>
      <c r="AD1684" s="55"/>
      <c r="AE1684" s="56"/>
      <c r="AL1684" s="11"/>
      <c r="AM1684" t="str">
        <f t="shared" si="60"/>
        <v>NTL</v>
      </c>
      <c r="AN1684">
        <f t="shared" si="61"/>
        <v>0</v>
      </c>
      <c r="AO1684" s="5" t="str">
        <f t="shared" si="62"/>
        <v>Ca sáng</v>
      </c>
    </row>
    <row r="1685" spans="2:41">
      <c r="B1685" s="57"/>
      <c r="D1685" s="11"/>
      <c r="E1685" s="56"/>
      <c r="F1685" s="11"/>
      <c r="G1685" s="11"/>
      <c r="H1685" s="11"/>
      <c r="L1685" s="55"/>
      <c r="M1685" s="42"/>
      <c r="N1685" s="55"/>
      <c r="O1685" s="42"/>
      <c r="Q1685" s="55"/>
      <c r="R1685" s="55"/>
      <c r="S1685" s="55"/>
      <c r="T1685" s="55"/>
      <c r="U1685" s="55"/>
      <c r="V1685" s="55"/>
      <c r="W1685" s="55"/>
      <c r="X1685" s="55"/>
      <c r="Y1685" s="42"/>
      <c r="AD1685" s="55"/>
      <c r="AE1685" s="56"/>
      <c r="AL1685" s="11"/>
      <c r="AM1685" t="str">
        <f t="shared" si="60"/>
        <v>NTL</v>
      </c>
      <c r="AN1685">
        <f t="shared" si="61"/>
        <v>0</v>
      </c>
      <c r="AO1685" s="5" t="str">
        <f t="shared" si="62"/>
        <v>Ca sáng</v>
      </c>
    </row>
    <row r="1686" spans="2:41">
      <c r="B1686" s="57"/>
      <c r="D1686" s="11"/>
      <c r="E1686" s="56"/>
      <c r="F1686" s="11"/>
      <c r="G1686" s="11"/>
      <c r="H1686" s="11"/>
      <c r="L1686" s="55"/>
      <c r="M1686" s="42"/>
      <c r="N1686" s="55"/>
      <c r="O1686" s="42"/>
      <c r="Q1686" s="55"/>
      <c r="R1686" s="55"/>
      <c r="S1686" s="55"/>
      <c r="T1686" s="55"/>
      <c r="U1686" s="55"/>
      <c r="V1686" s="55"/>
      <c r="W1686" s="55"/>
      <c r="X1686" s="55"/>
      <c r="AA1686" s="42"/>
      <c r="AD1686" s="55"/>
      <c r="AE1686" s="56"/>
      <c r="AM1686" t="str">
        <f t="shared" si="60"/>
        <v>NTL</v>
      </c>
      <c r="AN1686">
        <f t="shared" si="61"/>
        <v>0</v>
      </c>
      <c r="AO1686" s="5" t="str">
        <f t="shared" si="62"/>
        <v>Ca sáng</v>
      </c>
    </row>
    <row r="1687" spans="2:41">
      <c r="B1687" s="57"/>
      <c r="D1687" s="11"/>
      <c r="E1687" s="56"/>
      <c r="F1687" s="11"/>
      <c r="G1687" s="11"/>
      <c r="H1687" s="11"/>
      <c r="L1687" s="55"/>
      <c r="M1687" s="42"/>
      <c r="N1687" s="55"/>
      <c r="O1687" s="42"/>
      <c r="Q1687" s="55"/>
      <c r="R1687" s="55"/>
      <c r="S1687" s="55"/>
      <c r="T1687" s="55"/>
      <c r="U1687" s="55"/>
      <c r="V1687" s="55"/>
      <c r="W1687" s="55"/>
      <c r="X1687" s="55"/>
      <c r="Y1687" s="42"/>
      <c r="AD1687" s="55"/>
      <c r="AE1687" s="56"/>
      <c r="AM1687" t="str">
        <f t="shared" si="60"/>
        <v>NTL</v>
      </c>
      <c r="AN1687">
        <f t="shared" si="61"/>
        <v>0</v>
      </c>
      <c r="AO1687" s="5" t="str">
        <f t="shared" si="62"/>
        <v>Ca sáng</v>
      </c>
    </row>
    <row r="1688" spans="2:41">
      <c r="B1688" s="57"/>
      <c r="D1688" s="11"/>
      <c r="E1688" s="56"/>
      <c r="F1688" s="11"/>
      <c r="G1688" s="11"/>
      <c r="H1688" s="11"/>
      <c r="I1688" s="11"/>
      <c r="L1688" s="55"/>
      <c r="M1688" s="42"/>
      <c r="N1688" s="55"/>
      <c r="O1688" s="42"/>
      <c r="Q1688" s="55"/>
      <c r="R1688" s="55"/>
      <c r="S1688" s="55"/>
      <c r="T1688" s="55"/>
      <c r="U1688" s="55"/>
      <c r="V1688" s="55"/>
      <c r="W1688" s="55"/>
      <c r="X1688" s="55"/>
      <c r="Y1688" s="42"/>
      <c r="AD1688" s="55"/>
      <c r="AE1688" s="56"/>
      <c r="AL1688" s="11"/>
      <c r="AM1688" t="str">
        <f t="shared" si="60"/>
        <v>NTL</v>
      </c>
      <c r="AN1688">
        <f t="shared" si="61"/>
        <v>0</v>
      </c>
      <c r="AO1688" s="5" t="str">
        <f t="shared" si="62"/>
        <v>Ca sáng</v>
      </c>
    </row>
    <row r="1689" spans="2:41">
      <c r="B1689" s="57"/>
      <c r="D1689" s="11"/>
      <c r="E1689" s="56"/>
      <c r="F1689" s="11"/>
      <c r="G1689" s="11"/>
      <c r="H1689" s="11"/>
      <c r="L1689" s="55"/>
      <c r="M1689" s="42"/>
      <c r="N1689" s="55"/>
      <c r="O1689" s="42"/>
      <c r="Q1689" s="55"/>
      <c r="R1689" s="55"/>
      <c r="S1689" s="55"/>
      <c r="T1689" s="55"/>
      <c r="U1689" s="55"/>
      <c r="V1689" s="55"/>
      <c r="W1689" s="55"/>
      <c r="X1689" s="55"/>
      <c r="AA1689" s="42"/>
      <c r="AD1689" s="55"/>
      <c r="AE1689" s="56"/>
      <c r="AL1689" s="11"/>
      <c r="AM1689" t="str">
        <f t="shared" si="60"/>
        <v>NTL</v>
      </c>
      <c r="AN1689">
        <f t="shared" si="61"/>
        <v>0</v>
      </c>
      <c r="AO1689" s="5" t="str">
        <f t="shared" si="62"/>
        <v>Ca sáng</v>
      </c>
    </row>
    <row r="1690" spans="2:41">
      <c r="B1690" s="57"/>
      <c r="D1690" s="11"/>
      <c r="E1690" s="56"/>
      <c r="F1690" s="11"/>
      <c r="G1690" s="11"/>
      <c r="H1690" s="11"/>
      <c r="L1690" s="55"/>
      <c r="M1690" s="42"/>
      <c r="N1690" s="55"/>
      <c r="O1690" s="42"/>
      <c r="Q1690" s="55"/>
      <c r="R1690" s="55"/>
      <c r="S1690" s="55"/>
      <c r="T1690" s="55"/>
      <c r="U1690" s="55"/>
      <c r="V1690" s="55"/>
      <c r="W1690" s="55"/>
      <c r="X1690" s="55"/>
      <c r="AA1690" s="42"/>
      <c r="AD1690" s="55"/>
      <c r="AE1690" s="56"/>
      <c r="AL1690" s="11"/>
      <c r="AM1690" t="str">
        <f t="shared" si="60"/>
        <v>NTL</v>
      </c>
      <c r="AN1690">
        <f t="shared" si="61"/>
        <v>0</v>
      </c>
      <c r="AO1690" s="5" t="str">
        <f t="shared" si="62"/>
        <v>Ca sáng</v>
      </c>
    </row>
    <row r="1691" spans="2:41">
      <c r="B1691" s="57"/>
      <c r="D1691" s="11"/>
      <c r="E1691" s="56"/>
      <c r="F1691" s="11"/>
      <c r="G1691" s="11"/>
      <c r="H1691" s="11"/>
      <c r="L1691" s="55"/>
      <c r="M1691" s="42"/>
      <c r="N1691" s="55"/>
      <c r="O1691" s="42"/>
      <c r="Q1691" s="55"/>
      <c r="R1691" s="55"/>
      <c r="S1691" s="55"/>
      <c r="T1691" s="55"/>
      <c r="U1691" s="55"/>
      <c r="V1691" s="55"/>
      <c r="W1691" s="55"/>
      <c r="X1691" s="55"/>
      <c r="Y1691" s="42"/>
      <c r="AD1691" s="55"/>
      <c r="AE1691" s="56"/>
      <c r="AL1691" s="11"/>
      <c r="AM1691" t="str">
        <f t="shared" si="60"/>
        <v>NTL</v>
      </c>
      <c r="AN1691">
        <f t="shared" si="61"/>
        <v>0</v>
      </c>
      <c r="AO1691" s="5" t="str">
        <f t="shared" si="62"/>
        <v>Ca sáng</v>
      </c>
    </row>
    <row r="1692" spans="2:41">
      <c r="B1692" s="57"/>
      <c r="D1692" s="11"/>
      <c r="E1692" s="56"/>
      <c r="F1692" s="11"/>
      <c r="G1692" s="11"/>
      <c r="H1692" s="11"/>
      <c r="L1692" s="55"/>
      <c r="M1692" s="42"/>
      <c r="N1692" s="55"/>
      <c r="O1692" s="42"/>
      <c r="Q1692" s="55"/>
      <c r="R1692" s="55"/>
      <c r="S1692" s="55"/>
      <c r="T1692" s="55"/>
      <c r="U1692" s="55"/>
      <c r="V1692" s="55"/>
      <c r="W1692" s="55"/>
      <c r="X1692" s="55"/>
      <c r="Y1692" s="42"/>
      <c r="AD1692" s="55"/>
      <c r="AE1692" s="56"/>
      <c r="AM1692" t="str">
        <f t="shared" si="60"/>
        <v>NTL</v>
      </c>
      <c r="AN1692">
        <f t="shared" si="61"/>
        <v>0</v>
      </c>
      <c r="AO1692" s="5" t="str">
        <f t="shared" si="62"/>
        <v>Ca sáng</v>
      </c>
    </row>
    <row r="1693" spans="2:41">
      <c r="B1693" s="57"/>
      <c r="D1693" s="11"/>
      <c r="E1693" s="56"/>
      <c r="F1693" s="11"/>
      <c r="G1693" s="11"/>
      <c r="H1693" s="11"/>
      <c r="L1693" s="55"/>
      <c r="M1693" s="42"/>
      <c r="N1693" s="55"/>
      <c r="O1693" s="42"/>
      <c r="Q1693" s="55"/>
      <c r="R1693" s="55"/>
      <c r="S1693" s="55"/>
      <c r="T1693" s="55"/>
      <c r="U1693" s="55"/>
      <c r="V1693" s="55"/>
      <c r="W1693" s="55"/>
      <c r="X1693" s="55"/>
      <c r="Y1693" s="42"/>
      <c r="AD1693" s="55"/>
      <c r="AE1693" s="56"/>
      <c r="AM1693" t="str">
        <f t="shared" si="60"/>
        <v>NTL</v>
      </c>
      <c r="AN1693">
        <f t="shared" si="61"/>
        <v>0</v>
      </c>
      <c r="AO1693" s="5" t="str">
        <f t="shared" si="62"/>
        <v>Ca sáng</v>
      </c>
    </row>
    <row r="1694" spans="2:41">
      <c r="B1694" s="57"/>
      <c r="D1694" s="11"/>
      <c r="E1694" s="56"/>
      <c r="F1694" s="11"/>
      <c r="G1694" s="11"/>
      <c r="H1694" s="11"/>
      <c r="L1694" s="55"/>
      <c r="M1694" s="42"/>
      <c r="N1694" s="55"/>
      <c r="O1694" s="42"/>
      <c r="Q1694" s="55"/>
      <c r="R1694" s="55"/>
      <c r="S1694" s="55"/>
      <c r="T1694" s="55"/>
      <c r="U1694" s="55"/>
      <c r="V1694" s="55"/>
      <c r="W1694" s="55"/>
      <c r="X1694" s="55"/>
      <c r="Y1694" s="42"/>
      <c r="AD1694" s="55"/>
      <c r="AE1694" s="56"/>
      <c r="AL1694" s="11"/>
      <c r="AM1694" t="str">
        <f t="shared" si="60"/>
        <v>NTL</v>
      </c>
      <c r="AN1694">
        <f t="shared" si="61"/>
        <v>0</v>
      </c>
      <c r="AO1694" s="5" t="str">
        <f t="shared" si="62"/>
        <v>Ca sáng</v>
      </c>
    </row>
    <row r="1695" spans="2:41">
      <c r="B1695" s="57"/>
      <c r="D1695" s="11"/>
      <c r="E1695" s="56"/>
      <c r="F1695" s="11"/>
      <c r="G1695" s="11"/>
      <c r="H1695" s="11"/>
      <c r="L1695" s="55"/>
      <c r="M1695" s="42"/>
      <c r="N1695" s="55"/>
      <c r="O1695" s="42"/>
      <c r="Q1695" s="55"/>
      <c r="R1695" s="55"/>
      <c r="S1695" s="55"/>
      <c r="T1695" s="55"/>
      <c r="U1695" s="55"/>
      <c r="V1695" s="55"/>
      <c r="W1695" s="55"/>
      <c r="X1695" s="55"/>
      <c r="Y1695" s="42"/>
      <c r="AD1695" s="55"/>
      <c r="AE1695" s="56"/>
      <c r="AL1695" s="11"/>
      <c r="AM1695" t="str">
        <f t="shared" si="60"/>
        <v>NTL</v>
      </c>
      <c r="AN1695">
        <f t="shared" si="61"/>
        <v>0</v>
      </c>
      <c r="AO1695" s="5" t="str">
        <f t="shared" si="62"/>
        <v>Ca sáng</v>
      </c>
    </row>
    <row r="1696" spans="2:41">
      <c r="B1696" s="57"/>
      <c r="D1696" s="11"/>
      <c r="E1696" s="56"/>
      <c r="F1696" s="11"/>
      <c r="G1696" s="11"/>
      <c r="H1696" s="11"/>
      <c r="L1696" s="55"/>
      <c r="M1696" s="42"/>
      <c r="N1696" s="55"/>
      <c r="O1696" s="42"/>
      <c r="Q1696" s="55"/>
      <c r="R1696" s="55"/>
      <c r="S1696" s="55"/>
      <c r="T1696" s="55"/>
      <c r="U1696" s="55"/>
      <c r="V1696" s="55"/>
      <c r="W1696" s="55"/>
      <c r="X1696" s="55"/>
      <c r="Y1696" s="42"/>
      <c r="AD1696" s="55"/>
      <c r="AE1696" s="56"/>
      <c r="AL1696" s="11"/>
      <c r="AM1696" t="str">
        <f t="shared" si="60"/>
        <v>NTL</v>
      </c>
      <c r="AN1696">
        <f t="shared" si="61"/>
        <v>0</v>
      </c>
      <c r="AO1696" s="5" t="str">
        <f t="shared" si="62"/>
        <v>Ca sáng</v>
      </c>
    </row>
    <row r="1697" spans="2:41">
      <c r="B1697" s="57"/>
      <c r="D1697" s="11"/>
      <c r="E1697" s="56"/>
      <c r="F1697" s="11"/>
      <c r="G1697" s="11"/>
      <c r="H1697" s="11"/>
      <c r="L1697" s="55"/>
      <c r="M1697" s="42"/>
      <c r="N1697" s="55"/>
      <c r="O1697" s="42"/>
      <c r="Q1697" s="55"/>
      <c r="R1697" s="55"/>
      <c r="S1697" s="55"/>
      <c r="T1697" s="55"/>
      <c r="U1697" s="55"/>
      <c r="V1697" s="55"/>
      <c r="W1697" s="55"/>
      <c r="X1697" s="55"/>
      <c r="Y1697" s="42"/>
      <c r="AD1697" s="55"/>
      <c r="AE1697" s="56"/>
      <c r="AM1697" t="str">
        <f t="shared" si="60"/>
        <v>NTL</v>
      </c>
      <c r="AN1697">
        <f t="shared" si="61"/>
        <v>0</v>
      </c>
      <c r="AO1697" s="5" t="str">
        <f t="shared" si="62"/>
        <v>Ca sáng</v>
      </c>
    </row>
    <row r="1698" spans="2:41">
      <c r="B1698" s="57"/>
      <c r="D1698" s="11"/>
      <c r="E1698" s="56"/>
      <c r="F1698" s="11"/>
      <c r="G1698" s="11"/>
      <c r="H1698" s="11"/>
      <c r="L1698" s="55"/>
      <c r="M1698" s="42"/>
      <c r="N1698" s="55"/>
      <c r="O1698" s="42"/>
      <c r="Q1698" s="55"/>
      <c r="R1698" s="55"/>
      <c r="S1698" s="55"/>
      <c r="T1698" s="55"/>
      <c r="U1698" s="55"/>
      <c r="V1698" s="55"/>
      <c r="W1698" s="55"/>
      <c r="X1698" s="55"/>
      <c r="Y1698" s="42"/>
      <c r="AD1698" s="55"/>
      <c r="AE1698" s="56"/>
      <c r="AM1698" t="str">
        <f t="shared" si="60"/>
        <v>NTL</v>
      </c>
      <c r="AN1698">
        <f t="shared" si="61"/>
        <v>0</v>
      </c>
      <c r="AO1698" s="5" t="str">
        <f t="shared" si="62"/>
        <v>Ca sáng</v>
      </c>
    </row>
    <row r="1699" spans="2:41">
      <c r="B1699" s="57"/>
      <c r="D1699" s="11"/>
      <c r="E1699" s="56"/>
      <c r="F1699" s="11"/>
      <c r="G1699" s="11"/>
      <c r="H1699" s="11"/>
      <c r="L1699" s="55"/>
      <c r="M1699" s="42"/>
      <c r="N1699" s="55"/>
      <c r="O1699" s="42"/>
      <c r="Q1699" s="55"/>
      <c r="R1699" s="55"/>
      <c r="S1699" s="55"/>
      <c r="T1699" s="55"/>
      <c r="U1699" s="55"/>
      <c r="V1699" s="55"/>
      <c r="W1699" s="55"/>
      <c r="X1699" s="55"/>
      <c r="Y1699" s="42"/>
      <c r="AD1699" s="55"/>
      <c r="AE1699" s="56"/>
      <c r="AH1699" s="11"/>
      <c r="AL1699" s="11"/>
      <c r="AM1699" t="str">
        <f t="shared" si="60"/>
        <v>NTL</v>
      </c>
      <c r="AN1699">
        <f t="shared" si="61"/>
        <v>0</v>
      </c>
      <c r="AO1699" s="5" t="str">
        <f t="shared" si="62"/>
        <v>Ca sáng</v>
      </c>
    </row>
    <row r="1700" spans="2:41">
      <c r="B1700" s="57"/>
      <c r="C1700" s="11"/>
      <c r="D1700" s="11"/>
      <c r="E1700" s="56"/>
      <c r="F1700" s="11"/>
      <c r="G1700" s="11"/>
      <c r="H1700" s="11"/>
      <c r="L1700" s="55"/>
      <c r="M1700" s="42"/>
      <c r="N1700" s="55"/>
      <c r="O1700" s="42"/>
      <c r="P1700" s="55"/>
      <c r="Q1700" s="55"/>
      <c r="S1700" s="55"/>
      <c r="T1700" s="55"/>
      <c r="U1700" s="55"/>
      <c r="V1700" s="55"/>
      <c r="W1700" s="55"/>
      <c r="X1700" s="55"/>
      <c r="AA1700" s="42"/>
      <c r="AD1700" s="55"/>
      <c r="AE1700" s="56"/>
      <c r="AM1700" t="str">
        <f t="shared" si="60"/>
        <v>NTL</v>
      </c>
      <c r="AN1700">
        <f t="shared" si="61"/>
        <v>0</v>
      </c>
      <c r="AO1700" s="5" t="str">
        <f t="shared" si="62"/>
        <v>Ca sáng</v>
      </c>
    </row>
    <row r="1701" spans="2:41">
      <c r="B1701" s="57"/>
      <c r="C1701" s="11"/>
      <c r="D1701" s="11"/>
      <c r="E1701" s="56"/>
      <c r="F1701" s="11"/>
      <c r="G1701" s="11"/>
      <c r="H1701" s="11"/>
      <c r="L1701" s="55"/>
      <c r="M1701" s="42"/>
      <c r="N1701" s="55"/>
      <c r="O1701" s="42"/>
      <c r="P1701" s="55"/>
      <c r="Q1701" s="55"/>
      <c r="S1701" s="55"/>
      <c r="T1701" s="55"/>
      <c r="U1701" s="55"/>
      <c r="V1701" s="55"/>
      <c r="W1701" s="55"/>
      <c r="X1701" s="55"/>
      <c r="Y1701" s="42"/>
      <c r="AD1701" s="55"/>
      <c r="AE1701" s="56"/>
      <c r="AM1701" t="str">
        <f t="shared" si="60"/>
        <v>NTL</v>
      </c>
      <c r="AN1701">
        <f t="shared" si="61"/>
        <v>0</v>
      </c>
      <c r="AO1701" s="5" t="str">
        <f t="shared" si="62"/>
        <v>Ca sáng</v>
      </c>
    </row>
    <row r="1702" spans="2:41">
      <c r="B1702" s="57"/>
      <c r="C1702" s="11"/>
      <c r="D1702" s="11"/>
      <c r="E1702" s="56"/>
      <c r="F1702" s="11"/>
      <c r="G1702" s="11"/>
      <c r="H1702" s="11"/>
      <c r="L1702" s="55"/>
      <c r="M1702" s="42"/>
      <c r="N1702" s="55"/>
      <c r="O1702" s="42"/>
      <c r="P1702" s="55"/>
      <c r="Q1702" s="55"/>
      <c r="S1702" s="55"/>
      <c r="T1702" s="55"/>
      <c r="U1702" s="55"/>
      <c r="V1702" s="55"/>
      <c r="W1702" s="55"/>
      <c r="X1702" s="55"/>
      <c r="Y1702" s="42"/>
      <c r="AD1702" s="55"/>
      <c r="AE1702" s="56"/>
      <c r="AL1702" s="11"/>
      <c r="AM1702" t="str">
        <f t="shared" si="60"/>
        <v>NTL</v>
      </c>
      <c r="AN1702">
        <f t="shared" si="61"/>
        <v>0</v>
      </c>
      <c r="AO1702" s="5" t="str">
        <f t="shared" si="62"/>
        <v>Ca sáng</v>
      </c>
    </row>
    <row r="1703" spans="2:41">
      <c r="B1703" s="57"/>
      <c r="C1703" s="11"/>
      <c r="D1703" s="11"/>
      <c r="E1703" s="56"/>
      <c r="F1703" s="11"/>
      <c r="G1703" s="11"/>
      <c r="H1703" s="11"/>
      <c r="L1703" s="55"/>
      <c r="M1703" s="42"/>
      <c r="N1703" s="55"/>
      <c r="O1703" s="42"/>
      <c r="P1703" s="55"/>
      <c r="Q1703" s="55"/>
      <c r="T1703" s="55"/>
      <c r="U1703" s="55"/>
      <c r="V1703" s="55"/>
      <c r="W1703" s="55"/>
      <c r="X1703" s="55"/>
      <c r="Y1703" s="42"/>
      <c r="AD1703" s="55"/>
      <c r="AE1703" s="56"/>
      <c r="AH1703" s="11"/>
      <c r="AL1703" s="11"/>
      <c r="AM1703" t="str">
        <f t="shared" si="60"/>
        <v>NTL</v>
      </c>
      <c r="AN1703">
        <f t="shared" si="61"/>
        <v>0</v>
      </c>
      <c r="AO1703" s="5" t="str">
        <f t="shared" si="62"/>
        <v>Ca sáng</v>
      </c>
    </row>
    <row r="1704" spans="2:41">
      <c r="B1704" s="57"/>
      <c r="C1704" s="11"/>
      <c r="D1704" s="11"/>
      <c r="E1704" s="56"/>
      <c r="F1704" s="11"/>
      <c r="G1704" s="11"/>
      <c r="H1704" s="11"/>
      <c r="L1704" s="55"/>
      <c r="M1704" s="42"/>
      <c r="N1704" s="55"/>
      <c r="O1704" s="42"/>
      <c r="P1704" s="55"/>
      <c r="Q1704" s="55"/>
      <c r="T1704" s="55"/>
      <c r="U1704" s="55"/>
      <c r="V1704" s="55"/>
      <c r="W1704" s="55"/>
      <c r="X1704" s="55"/>
      <c r="Y1704" s="42"/>
      <c r="AD1704" s="55"/>
      <c r="AE1704" s="56"/>
      <c r="AH1704" s="11"/>
      <c r="AL1704" s="11"/>
      <c r="AM1704" t="str">
        <f t="shared" si="60"/>
        <v>NTL</v>
      </c>
      <c r="AN1704">
        <f t="shared" si="61"/>
        <v>0</v>
      </c>
      <c r="AO1704" s="5" t="str">
        <f t="shared" si="62"/>
        <v>Ca sáng</v>
      </c>
    </row>
    <row r="1705" spans="2:41">
      <c r="B1705" s="57"/>
      <c r="C1705" s="11"/>
      <c r="D1705" s="11"/>
      <c r="E1705" s="56"/>
      <c r="F1705" s="11"/>
      <c r="G1705" s="11"/>
      <c r="H1705" s="11"/>
      <c r="L1705" s="55"/>
      <c r="M1705" s="42"/>
      <c r="N1705" s="55"/>
      <c r="O1705" s="42"/>
      <c r="P1705" s="55"/>
      <c r="Q1705" s="55"/>
      <c r="T1705" s="55"/>
      <c r="U1705" s="55"/>
      <c r="V1705" s="55"/>
      <c r="W1705" s="55"/>
      <c r="X1705" s="55"/>
      <c r="Y1705" s="42"/>
      <c r="AD1705" s="55"/>
      <c r="AE1705" s="56"/>
      <c r="AH1705" s="11"/>
      <c r="AL1705" s="11"/>
      <c r="AM1705" t="str">
        <f t="shared" si="60"/>
        <v>NTL</v>
      </c>
      <c r="AN1705">
        <f t="shared" si="61"/>
        <v>0</v>
      </c>
      <c r="AO1705" s="5" t="str">
        <f t="shared" si="62"/>
        <v>Ca sáng</v>
      </c>
    </row>
    <row r="1706" spans="2:41">
      <c r="B1706" s="57"/>
      <c r="D1706" s="11"/>
      <c r="E1706" s="56"/>
      <c r="F1706" s="11"/>
      <c r="G1706" s="11"/>
      <c r="H1706" s="11"/>
      <c r="L1706" s="55"/>
      <c r="M1706" s="42"/>
      <c r="N1706" s="55"/>
      <c r="O1706" s="42"/>
      <c r="Q1706" s="55"/>
      <c r="R1706" s="55"/>
      <c r="T1706" s="55"/>
      <c r="U1706" s="55"/>
      <c r="V1706" s="55"/>
      <c r="W1706" s="55"/>
      <c r="X1706" s="55"/>
      <c r="Y1706" s="42"/>
      <c r="AD1706" s="55"/>
      <c r="AE1706" s="56"/>
      <c r="AH1706" s="11"/>
      <c r="AL1706" s="11"/>
      <c r="AM1706" t="str">
        <f t="shared" si="60"/>
        <v>NTL</v>
      </c>
      <c r="AN1706">
        <f t="shared" si="61"/>
        <v>0</v>
      </c>
      <c r="AO1706" s="5" t="str">
        <f t="shared" si="62"/>
        <v>Ca sáng</v>
      </c>
    </row>
    <row r="1707" spans="2:41">
      <c r="B1707" s="57"/>
      <c r="D1707" s="11"/>
      <c r="E1707" s="56"/>
      <c r="F1707" s="11"/>
      <c r="G1707" s="11"/>
      <c r="H1707" s="11"/>
      <c r="L1707" s="55"/>
      <c r="M1707" s="42"/>
      <c r="N1707" s="55"/>
      <c r="O1707" s="42"/>
      <c r="Q1707" s="55"/>
      <c r="R1707" s="55"/>
      <c r="T1707" s="55"/>
      <c r="U1707" s="55"/>
      <c r="V1707" s="55"/>
      <c r="W1707" s="55"/>
      <c r="X1707" s="55"/>
      <c r="Y1707" s="42"/>
      <c r="AD1707" s="55"/>
      <c r="AE1707" s="56"/>
      <c r="AH1707" s="11"/>
      <c r="AM1707" t="str">
        <f t="shared" si="60"/>
        <v>NTL</v>
      </c>
      <c r="AN1707">
        <f t="shared" si="61"/>
        <v>0</v>
      </c>
      <c r="AO1707" s="5" t="str">
        <f t="shared" si="62"/>
        <v>Ca sáng</v>
      </c>
    </row>
    <row r="1708" spans="2:41">
      <c r="B1708" s="57"/>
      <c r="D1708" s="11"/>
      <c r="E1708" s="56"/>
      <c r="F1708" s="11"/>
      <c r="G1708" s="11"/>
      <c r="H1708" s="11"/>
      <c r="L1708" s="55"/>
      <c r="M1708" s="42"/>
      <c r="N1708" s="55"/>
      <c r="O1708" s="42"/>
      <c r="Q1708" s="55"/>
      <c r="R1708" s="55"/>
      <c r="T1708" s="55"/>
      <c r="U1708" s="55"/>
      <c r="V1708" s="55"/>
      <c r="W1708" s="55"/>
      <c r="X1708" s="55"/>
      <c r="Y1708" s="42"/>
      <c r="AD1708" s="55"/>
      <c r="AE1708" s="56"/>
      <c r="AH1708" s="11"/>
      <c r="AL1708" s="11"/>
      <c r="AM1708" t="str">
        <f t="shared" si="60"/>
        <v>NTL</v>
      </c>
      <c r="AN1708">
        <f t="shared" si="61"/>
        <v>0</v>
      </c>
      <c r="AO1708" s="5" t="str">
        <f t="shared" si="62"/>
        <v>Ca sáng</v>
      </c>
    </row>
    <row r="1709" spans="2:41">
      <c r="B1709" s="57"/>
      <c r="D1709" s="11"/>
      <c r="E1709" s="56"/>
      <c r="F1709" s="11"/>
      <c r="G1709" s="11"/>
      <c r="H1709" s="11"/>
      <c r="L1709" s="55"/>
      <c r="M1709" s="42"/>
      <c r="N1709" s="55"/>
      <c r="O1709" s="42"/>
      <c r="Q1709" s="55"/>
      <c r="R1709" s="55"/>
      <c r="S1709" s="55"/>
      <c r="T1709" s="55"/>
      <c r="U1709" s="55"/>
      <c r="V1709" s="55"/>
      <c r="W1709" s="55"/>
      <c r="X1709" s="55"/>
      <c r="Y1709" s="42"/>
      <c r="AD1709" s="55"/>
      <c r="AE1709" s="56"/>
      <c r="AM1709" t="str">
        <f t="shared" si="60"/>
        <v>NTL</v>
      </c>
      <c r="AN1709">
        <f t="shared" si="61"/>
        <v>0</v>
      </c>
      <c r="AO1709" s="5" t="str">
        <f t="shared" si="62"/>
        <v>Ca sáng</v>
      </c>
    </row>
    <row r="1710" spans="2:41">
      <c r="B1710" s="57"/>
      <c r="D1710" s="11"/>
      <c r="E1710" s="56"/>
      <c r="F1710" s="11"/>
      <c r="G1710" s="11"/>
      <c r="H1710" s="11"/>
      <c r="L1710" s="55"/>
      <c r="M1710" s="42"/>
      <c r="N1710" s="55"/>
      <c r="O1710" s="42"/>
      <c r="Q1710" s="55"/>
      <c r="R1710" s="55"/>
      <c r="S1710" s="55"/>
      <c r="T1710" s="55"/>
      <c r="U1710" s="55"/>
      <c r="V1710" s="55"/>
      <c r="W1710" s="55"/>
      <c r="X1710" s="55"/>
      <c r="Y1710" s="42"/>
      <c r="AD1710" s="55"/>
      <c r="AE1710" s="56"/>
      <c r="AL1710" s="11"/>
      <c r="AM1710" t="str">
        <f t="shared" si="60"/>
        <v>NTL</v>
      </c>
      <c r="AN1710">
        <f t="shared" si="61"/>
        <v>0</v>
      </c>
      <c r="AO1710" s="5" t="str">
        <f t="shared" si="62"/>
        <v>Ca sáng</v>
      </c>
    </row>
    <row r="1711" spans="2:41">
      <c r="B1711" s="57"/>
      <c r="D1711" s="11"/>
      <c r="E1711" s="56"/>
      <c r="F1711" s="11"/>
      <c r="G1711" s="11"/>
      <c r="H1711" s="11"/>
      <c r="L1711" s="55"/>
      <c r="M1711" s="42"/>
      <c r="N1711" s="55"/>
      <c r="O1711" s="42"/>
      <c r="Q1711" s="55"/>
      <c r="R1711" s="55"/>
      <c r="S1711" s="55"/>
      <c r="T1711" s="55"/>
      <c r="U1711" s="55"/>
      <c r="V1711" s="55"/>
      <c r="W1711" s="55"/>
      <c r="X1711" s="55"/>
      <c r="Y1711" s="42"/>
      <c r="AD1711" s="55"/>
      <c r="AE1711" s="56"/>
      <c r="AH1711" s="11"/>
      <c r="AL1711" s="11"/>
      <c r="AM1711" t="str">
        <f t="shared" si="60"/>
        <v>NTL</v>
      </c>
      <c r="AN1711">
        <f t="shared" si="61"/>
        <v>0</v>
      </c>
      <c r="AO1711" s="5" t="str">
        <f t="shared" si="62"/>
        <v>Ca sáng</v>
      </c>
    </row>
    <row r="1712" spans="2:41">
      <c r="B1712" s="57"/>
      <c r="D1712" s="11"/>
      <c r="E1712" s="56"/>
      <c r="F1712" s="11"/>
      <c r="G1712" s="11"/>
      <c r="H1712" s="11"/>
      <c r="L1712" s="55"/>
      <c r="M1712" s="42"/>
      <c r="N1712" s="55"/>
      <c r="O1712" s="42"/>
      <c r="Q1712" s="55"/>
      <c r="R1712" s="55"/>
      <c r="S1712" s="55"/>
      <c r="T1712" s="55"/>
      <c r="U1712" s="55"/>
      <c r="V1712" s="55"/>
      <c r="W1712" s="55"/>
      <c r="X1712" s="55"/>
      <c r="Y1712" s="42"/>
      <c r="AD1712" s="55"/>
      <c r="AE1712" s="56"/>
      <c r="AL1712" s="11"/>
      <c r="AM1712" t="str">
        <f t="shared" si="60"/>
        <v>NTL</v>
      </c>
      <c r="AN1712">
        <f t="shared" si="61"/>
        <v>0</v>
      </c>
      <c r="AO1712" s="5" t="str">
        <f t="shared" si="62"/>
        <v>Ca sáng</v>
      </c>
    </row>
    <row r="1713" spans="2:41">
      <c r="B1713" s="57"/>
      <c r="D1713" s="11"/>
      <c r="E1713" s="56"/>
      <c r="F1713" s="11"/>
      <c r="G1713" s="11"/>
      <c r="H1713" s="11"/>
      <c r="L1713" s="55"/>
      <c r="M1713" s="42"/>
      <c r="N1713" s="55"/>
      <c r="O1713" s="42"/>
      <c r="Q1713" s="55"/>
      <c r="R1713" s="55"/>
      <c r="S1713" s="55"/>
      <c r="T1713" s="55"/>
      <c r="U1713" s="55"/>
      <c r="V1713" s="55"/>
      <c r="W1713" s="55"/>
      <c r="X1713" s="55"/>
      <c r="Y1713" s="42"/>
      <c r="AD1713" s="55"/>
      <c r="AE1713" s="56"/>
      <c r="AM1713" t="str">
        <f t="shared" si="60"/>
        <v>NTL</v>
      </c>
      <c r="AN1713">
        <f t="shared" si="61"/>
        <v>0</v>
      </c>
      <c r="AO1713" s="5" t="str">
        <f t="shared" si="62"/>
        <v>Ca sáng</v>
      </c>
    </row>
    <row r="1714" spans="2:41">
      <c r="B1714" s="57"/>
      <c r="D1714" s="11"/>
      <c r="E1714" s="56"/>
      <c r="F1714" s="11"/>
      <c r="G1714" s="11"/>
      <c r="H1714" s="11"/>
      <c r="L1714" s="55"/>
      <c r="M1714" s="42"/>
      <c r="N1714" s="55"/>
      <c r="O1714" s="42"/>
      <c r="Q1714" s="55"/>
      <c r="R1714" s="55"/>
      <c r="S1714" s="55"/>
      <c r="T1714" s="55"/>
      <c r="U1714" s="55"/>
      <c r="V1714" s="55"/>
      <c r="W1714" s="55"/>
      <c r="X1714" s="55"/>
      <c r="Y1714" s="42"/>
      <c r="AD1714" s="55"/>
      <c r="AE1714" s="56"/>
      <c r="AH1714" s="11"/>
      <c r="AL1714" s="11"/>
      <c r="AM1714" t="str">
        <f t="shared" si="60"/>
        <v>NTL</v>
      </c>
      <c r="AN1714">
        <f t="shared" si="61"/>
        <v>0</v>
      </c>
      <c r="AO1714" s="5" t="str">
        <f t="shared" si="62"/>
        <v>Ca sáng</v>
      </c>
    </row>
    <row r="1715" spans="2:41">
      <c r="B1715" s="57"/>
      <c r="D1715" s="11"/>
      <c r="E1715" s="56"/>
      <c r="F1715" s="11"/>
      <c r="G1715" s="11"/>
      <c r="H1715" s="11"/>
      <c r="L1715" s="55"/>
      <c r="M1715" s="42"/>
      <c r="N1715" s="55"/>
      <c r="O1715" s="42"/>
      <c r="Q1715" s="55"/>
      <c r="R1715" s="55"/>
      <c r="S1715" s="55"/>
      <c r="T1715" s="55"/>
      <c r="U1715" s="55"/>
      <c r="V1715" s="55"/>
      <c r="W1715" s="55"/>
      <c r="X1715" s="55"/>
      <c r="Y1715" s="42"/>
      <c r="AD1715" s="55"/>
      <c r="AE1715" s="56"/>
      <c r="AL1715" s="11"/>
      <c r="AM1715" t="str">
        <f t="shared" si="60"/>
        <v>NTL</v>
      </c>
      <c r="AN1715">
        <f t="shared" si="61"/>
        <v>0</v>
      </c>
      <c r="AO1715" s="5" t="str">
        <f t="shared" si="62"/>
        <v>Ca sáng</v>
      </c>
    </row>
    <row r="1716" spans="2:41">
      <c r="B1716" s="57"/>
      <c r="D1716" s="11"/>
      <c r="E1716" s="56"/>
      <c r="F1716" s="11"/>
      <c r="G1716" s="11"/>
      <c r="H1716" s="11"/>
      <c r="L1716" s="55"/>
      <c r="M1716" s="42"/>
      <c r="N1716" s="55"/>
      <c r="O1716" s="42"/>
      <c r="Q1716" s="55"/>
      <c r="R1716" s="55"/>
      <c r="S1716" s="55"/>
      <c r="T1716" s="55"/>
      <c r="U1716" s="55"/>
      <c r="V1716" s="55"/>
      <c r="W1716" s="55"/>
      <c r="X1716" s="55"/>
      <c r="Y1716" s="42"/>
      <c r="AD1716" s="55"/>
      <c r="AE1716" s="56"/>
      <c r="AH1716" s="11"/>
      <c r="AL1716" s="11"/>
      <c r="AM1716" t="str">
        <f t="shared" si="60"/>
        <v>NTL</v>
      </c>
      <c r="AN1716">
        <f t="shared" si="61"/>
        <v>0</v>
      </c>
      <c r="AO1716" s="5" t="str">
        <f t="shared" si="62"/>
        <v>Ca sáng</v>
      </c>
    </row>
    <row r="1717" spans="2:41">
      <c r="B1717" s="57"/>
      <c r="D1717" s="11"/>
      <c r="E1717" s="56"/>
      <c r="F1717" s="11"/>
      <c r="G1717" s="11"/>
      <c r="H1717" s="11"/>
      <c r="L1717" s="55"/>
      <c r="M1717" s="42"/>
      <c r="N1717" s="55"/>
      <c r="O1717" s="42"/>
      <c r="Q1717" s="55"/>
      <c r="R1717" s="55"/>
      <c r="S1717" s="55"/>
      <c r="T1717" s="55"/>
      <c r="U1717" s="55"/>
      <c r="V1717" s="55"/>
      <c r="W1717" s="55"/>
      <c r="X1717" s="55"/>
      <c r="Y1717" s="42"/>
      <c r="AD1717" s="55"/>
      <c r="AE1717" s="56"/>
      <c r="AL1717" s="11"/>
      <c r="AM1717" t="str">
        <f t="shared" si="60"/>
        <v>NTL</v>
      </c>
      <c r="AN1717">
        <f t="shared" si="61"/>
        <v>0</v>
      </c>
      <c r="AO1717" s="5" t="str">
        <f t="shared" si="62"/>
        <v>Ca sáng</v>
      </c>
    </row>
    <row r="1718" spans="2:41">
      <c r="B1718" s="57"/>
      <c r="D1718" s="11"/>
      <c r="E1718" s="56"/>
      <c r="F1718" s="11"/>
      <c r="G1718" s="11"/>
      <c r="H1718" s="11"/>
      <c r="L1718" s="55"/>
      <c r="M1718" s="42"/>
      <c r="N1718" s="55"/>
      <c r="O1718" s="42"/>
      <c r="Q1718" s="55"/>
      <c r="R1718" s="55"/>
      <c r="S1718" s="55"/>
      <c r="T1718" s="55"/>
      <c r="U1718" s="55"/>
      <c r="V1718" s="55"/>
      <c r="W1718" s="55"/>
      <c r="X1718" s="55"/>
      <c r="AA1718" s="42"/>
      <c r="AD1718" s="55"/>
      <c r="AE1718" s="56"/>
      <c r="AL1718" s="11"/>
      <c r="AM1718" t="str">
        <f t="shared" si="60"/>
        <v>NTL</v>
      </c>
      <c r="AN1718">
        <f t="shared" si="61"/>
        <v>0</v>
      </c>
      <c r="AO1718" s="5" t="str">
        <f t="shared" si="62"/>
        <v>Ca sáng</v>
      </c>
    </row>
    <row r="1719" spans="2:41">
      <c r="B1719" s="57"/>
      <c r="D1719" s="11"/>
      <c r="E1719" s="56"/>
      <c r="F1719" s="11"/>
      <c r="G1719" s="11"/>
      <c r="H1719" s="11"/>
      <c r="L1719" s="55"/>
      <c r="M1719" s="42"/>
      <c r="N1719" s="55"/>
      <c r="O1719" s="42"/>
      <c r="Q1719" s="55"/>
      <c r="R1719" s="55"/>
      <c r="S1719" s="55"/>
      <c r="T1719" s="55"/>
      <c r="U1719" s="55"/>
      <c r="V1719" s="55"/>
      <c r="W1719" s="55"/>
      <c r="X1719" s="55"/>
      <c r="Y1719" s="42"/>
      <c r="AD1719" s="55"/>
      <c r="AE1719" s="56"/>
      <c r="AM1719" t="str">
        <f t="shared" si="60"/>
        <v>NTL</v>
      </c>
      <c r="AN1719">
        <f t="shared" si="61"/>
        <v>0</v>
      </c>
      <c r="AO1719" s="5" t="str">
        <f t="shared" si="62"/>
        <v>Ca sáng</v>
      </c>
    </row>
    <row r="1720" spans="2:41">
      <c r="B1720" s="57"/>
      <c r="D1720" s="11"/>
      <c r="E1720" s="56"/>
      <c r="F1720" s="11"/>
      <c r="G1720" s="11"/>
      <c r="H1720" s="11"/>
      <c r="L1720" s="55"/>
      <c r="M1720" s="42"/>
      <c r="N1720" s="55"/>
      <c r="O1720" s="42"/>
      <c r="Q1720" s="55"/>
      <c r="R1720" s="55"/>
      <c r="S1720" s="55"/>
      <c r="T1720" s="55"/>
      <c r="U1720" s="55"/>
      <c r="V1720" s="55"/>
      <c r="W1720" s="55"/>
      <c r="X1720" s="55"/>
      <c r="Y1720" s="42"/>
      <c r="AD1720" s="55"/>
      <c r="AE1720" s="56"/>
      <c r="AM1720" t="str">
        <f t="shared" si="60"/>
        <v>NTL</v>
      </c>
      <c r="AN1720">
        <f t="shared" si="61"/>
        <v>0</v>
      </c>
      <c r="AO1720" s="5" t="str">
        <f t="shared" si="62"/>
        <v>Ca sáng</v>
      </c>
    </row>
    <row r="1721" spans="2:41">
      <c r="B1721" s="57"/>
      <c r="D1721" s="11"/>
      <c r="E1721" s="56"/>
      <c r="F1721" s="11"/>
      <c r="G1721" s="11"/>
      <c r="H1721" s="11"/>
      <c r="L1721" s="55"/>
      <c r="M1721" s="42"/>
      <c r="N1721" s="55"/>
      <c r="O1721" s="42"/>
      <c r="Q1721" s="55"/>
      <c r="R1721" s="55"/>
      <c r="S1721" s="55"/>
      <c r="T1721" s="55"/>
      <c r="U1721" s="55"/>
      <c r="V1721" s="55"/>
      <c r="W1721" s="55"/>
      <c r="X1721" s="55"/>
      <c r="AD1721" s="55"/>
      <c r="AE1721" s="56"/>
      <c r="AH1721" s="11"/>
      <c r="AL1721" s="11"/>
      <c r="AM1721" t="str">
        <f t="shared" si="60"/>
        <v>NTL</v>
      </c>
      <c r="AN1721">
        <f t="shared" si="61"/>
        <v>0</v>
      </c>
      <c r="AO1721" s="5" t="str">
        <f t="shared" si="62"/>
        <v>Ca sáng</v>
      </c>
    </row>
    <row r="1722" spans="2:41">
      <c r="B1722" s="57"/>
      <c r="D1722" s="11"/>
      <c r="E1722" s="56"/>
      <c r="F1722" s="11"/>
      <c r="G1722" s="11"/>
      <c r="H1722" s="11"/>
      <c r="L1722" s="55"/>
      <c r="M1722" s="42"/>
      <c r="N1722" s="55"/>
      <c r="O1722" s="42"/>
      <c r="Q1722" s="55"/>
      <c r="R1722" s="55"/>
      <c r="S1722" s="55"/>
      <c r="T1722" s="55"/>
      <c r="U1722" s="55"/>
      <c r="V1722" s="55"/>
      <c r="W1722" s="55"/>
      <c r="X1722" s="55"/>
      <c r="Y1722" s="42"/>
      <c r="AD1722" s="55"/>
      <c r="AE1722" s="56"/>
      <c r="AM1722" t="str">
        <f t="shared" si="60"/>
        <v>NTL</v>
      </c>
      <c r="AN1722">
        <f t="shared" si="61"/>
        <v>0</v>
      </c>
      <c r="AO1722" s="5" t="str">
        <f t="shared" si="62"/>
        <v>Ca sáng</v>
      </c>
    </row>
    <row r="1723" spans="2:41">
      <c r="B1723" s="57"/>
      <c r="D1723" s="11"/>
      <c r="E1723" s="56"/>
      <c r="F1723" s="11"/>
      <c r="G1723" s="11"/>
      <c r="H1723" s="11"/>
      <c r="L1723" s="55"/>
      <c r="M1723" s="42"/>
      <c r="N1723" s="55"/>
      <c r="O1723" s="42"/>
      <c r="Q1723" s="55"/>
      <c r="R1723" s="55"/>
      <c r="S1723" s="55"/>
      <c r="T1723" s="55"/>
      <c r="U1723" s="55"/>
      <c r="V1723" s="55"/>
      <c r="W1723" s="55"/>
      <c r="X1723" s="55"/>
      <c r="Y1723" s="42"/>
      <c r="AD1723" s="55"/>
      <c r="AE1723" s="56"/>
      <c r="AM1723" t="str">
        <f t="shared" si="60"/>
        <v>NTL</v>
      </c>
      <c r="AN1723">
        <f t="shared" si="61"/>
        <v>0</v>
      </c>
      <c r="AO1723" s="5" t="str">
        <f t="shared" si="62"/>
        <v>Ca sáng</v>
      </c>
    </row>
    <row r="1724" spans="2:41">
      <c r="B1724" s="57"/>
      <c r="D1724" s="11"/>
      <c r="E1724" s="56"/>
      <c r="F1724" s="11"/>
      <c r="G1724" s="11"/>
      <c r="H1724" s="11"/>
      <c r="L1724" s="55"/>
      <c r="M1724" s="42"/>
      <c r="N1724" s="55"/>
      <c r="O1724" s="42"/>
      <c r="Q1724" s="55"/>
      <c r="R1724" s="55"/>
      <c r="S1724" s="55"/>
      <c r="T1724" s="55"/>
      <c r="U1724" s="55"/>
      <c r="V1724" s="55"/>
      <c r="W1724" s="55"/>
      <c r="X1724" s="55"/>
      <c r="Y1724" s="42"/>
      <c r="AD1724" s="55"/>
      <c r="AE1724" s="56"/>
      <c r="AL1724" s="11"/>
      <c r="AM1724" t="str">
        <f t="shared" si="60"/>
        <v>NTL</v>
      </c>
      <c r="AN1724">
        <f t="shared" si="61"/>
        <v>0</v>
      </c>
      <c r="AO1724" s="5" t="str">
        <f t="shared" si="62"/>
        <v>Ca sáng</v>
      </c>
    </row>
    <row r="1725" spans="2:41">
      <c r="B1725" s="57"/>
      <c r="D1725" s="11"/>
      <c r="E1725" s="56"/>
      <c r="F1725" s="11"/>
      <c r="G1725" s="11"/>
      <c r="H1725" s="11"/>
      <c r="L1725" s="55"/>
      <c r="M1725" s="42"/>
      <c r="N1725" s="55"/>
      <c r="O1725" s="42"/>
      <c r="Q1725" s="55"/>
      <c r="R1725" s="55"/>
      <c r="S1725" s="55"/>
      <c r="T1725" s="55"/>
      <c r="U1725" s="55"/>
      <c r="V1725" s="55"/>
      <c r="W1725" s="55"/>
      <c r="X1725" s="55"/>
      <c r="Y1725" s="42"/>
      <c r="AD1725" s="55"/>
      <c r="AE1725" s="56"/>
      <c r="AM1725" t="str">
        <f t="shared" si="60"/>
        <v>NTL</v>
      </c>
      <c r="AN1725">
        <f t="shared" si="61"/>
        <v>0</v>
      </c>
      <c r="AO1725" s="5" t="str">
        <f t="shared" si="62"/>
        <v>Ca sáng</v>
      </c>
    </row>
    <row r="1726" spans="2:41">
      <c r="B1726" s="57"/>
      <c r="D1726" s="11"/>
      <c r="E1726" s="56"/>
      <c r="F1726" s="11"/>
      <c r="G1726" s="11"/>
      <c r="H1726" s="11"/>
      <c r="L1726" s="55"/>
      <c r="M1726" s="42"/>
      <c r="N1726" s="55"/>
      <c r="O1726" s="42"/>
      <c r="Q1726" s="55"/>
      <c r="R1726" s="55"/>
      <c r="S1726" s="55"/>
      <c r="T1726" s="55"/>
      <c r="U1726" s="55"/>
      <c r="V1726" s="55"/>
      <c r="W1726" s="55"/>
      <c r="X1726" s="55"/>
      <c r="Y1726" s="42"/>
      <c r="AD1726" s="55"/>
      <c r="AE1726" s="56"/>
      <c r="AL1726" s="11"/>
      <c r="AM1726" t="str">
        <f t="shared" si="60"/>
        <v>NTL</v>
      </c>
      <c r="AN1726">
        <f t="shared" si="61"/>
        <v>0</v>
      </c>
      <c r="AO1726" s="5" t="str">
        <f t="shared" si="62"/>
        <v>Ca sáng</v>
      </c>
    </row>
    <row r="1727" spans="2:41">
      <c r="B1727" s="57"/>
      <c r="D1727" s="11"/>
      <c r="E1727" s="56"/>
      <c r="F1727" s="11"/>
      <c r="G1727" s="11"/>
      <c r="H1727" s="11"/>
      <c r="L1727" s="55"/>
      <c r="M1727" s="42"/>
      <c r="N1727" s="55"/>
      <c r="O1727" s="42"/>
      <c r="Q1727" s="55"/>
      <c r="R1727" s="55"/>
      <c r="S1727" s="55"/>
      <c r="T1727" s="55"/>
      <c r="U1727" s="55"/>
      <c r="V1727" s="55"/>
      <c r="W1727" s="55"/>
      <c r="X1727" s="55"/>
      <c r="Y1727" s="42"/>
      <c r="AD1727" s="55"/>
      <c r="AE1727" s="56"/>
      <c r="AL1727" s="11"/>
      <c r="AM1727" t="str">
        <f t="shared" si="60"/>
        <v>NTL</v>
      </c>
      <c r="AN1727">
        <f t="shared" si="61"/>
        <v>0</v>
      </c>
      <c r="AO1727" s="5" t="str">
        <f t="shared" si="62"/>
        <v>Ca sáng</v>
      </c>
    </row>
    <row r="1728" spans="2:41">
      <c r="B1728" s="57"/>
      <c r="D1728" s="11"/>
      <c r="E1728" s="56"/>
      <c r="F1728" s="11"/>
      <c r="G1728" s="11"/>
      <c r="H1728" s="11"/>
      <c r="L1728" s="55"/>
      <c r="M1728" s="42"/>
      <c r="N1728" s="55"/>
      <c r="O1728" s="42"/>
      <c r="Q1728" s="55"/>
      <c r="R1728" s="55"/>
      <c r="S1728" s="55"/>
      <c r="T1728" s="55"/>
      <c r="U1728" s="55"/>
      <c r="V1728" s="55"/>
      <c r="W1728" s="55"/>
      <c r="X1728" s="55"/>
      <c r="AA1728" s="42"/>
      <c r="AD1728" s="55"/>
      <c r="AE1728" s="56"/>
      <c r="AL1728" s="11"/>
      <c r="AM1728" t="str">
        <f t="shared" si="60"/>
        <v>NTL</v>
      </c>
      <c r="AN1728">
        <f t="shared" si="61"/>
        <v>0</v>
      </c>
      <c r="AO1728" s="5" t="str">
        <f t="shared" si="62"/>
        <v>Ca sáng</v>
      </c>
    </row>
    <row r="1729" spans="2:41">
      <c r="B1729" s="57"/>
      <c r="D1729" s="11"/>
      <c r="E1729" s="56"/>
      <c r="F1729" s="11"/>
      <c r="G1729" s="11"/>
      <c r="H1729" s="11"/>
      <c r="L1729" s="55"/>
      <c r="M1729" s="42"/>
      <c r="N1729" s="55"/>
      <c r="O1729" s="42"/>
      <c r="Q1729" s="55"/>
      <c r="R1729" s="55"/>
      <c r="S1729" s="55"/>
      <c r="T1729" s="55"/>
      <c r="U1729" s="55"/>
      <c r="V1729" s="55"/>
      <c r="W1729" s="55"/>
      <c r="X1729" s="55"/>
      <c r="Y1729" s="42"/>
      <c r="AD1729" s="55"/>
      <c r="AE1729" s="56"/>
      <c r="AM1729" t="str">
        <f t="shared" si="60"/>
        <v>NTL</v>
      </c>
      <c r="AN1729">
        <f t="shared" si="61"/>
        <v>0</v>
      </c>
      <c r="AO1729" s="5" t="str">
        <f t="shared" si="62"/>
        <v>Ca sáng</v>
      </c>
    </row>
    <row r="1730" spans="2:41">
      <c r="B1730" s="57"/>
      <c r="D1730" s="11"/>
      <c r="E1730" s="56"/>
      <c r="F1730" s="11"/>
      <c r="G1730" s="11"/>
      <c r="H1730" s="11"/>
      <c r="L1730" s="55"/>
      <c r="M1730" s="42"/>
      <c r="N1730" s="55"/>
      <c r="O1730" s="42"/>
      <c r="Q1730" s="55"/>
      <c r="R1730" s="55"/>
      <c r="S1730" s="55"/>
      <c r="T1730" s="55"/>
      <c r="U1730" s="55"/>
      <c r="V1730" s="55"/>
      <c r="W1730" s="55"/>
      <c r="X1730" s="55"/>
      <c r="Y1730" s="42"/>
      <c r="AD1730" s="55"/>
      <c r="AE1730" s="56"/>
      <c r="AL1730" s="11"/>
      <c r="AM1730" t="str">
        <f t="shared" si="60"/>
        <v>NTL</v>
      </c>
      <c r="AN1730">
        <f t="shared" si="61"/>
        <v>0</v>
      </c>
      <c r="AO1730" s="5" t="str">
        <f t="shared" si="62"/>
        <v>Ca sáng</v>
      </c>
    </row>
    <row r="1731" spans="2:41">
      <c r="B1731" s="57"/>
      <c r="D1731" s="11"/>
      <c r="E1731" s="56"/>
      <c r="F1731" s="11"/>
      <c r="G1731" s="11"/>
      <c r="H1731" s="11"/>
      <c r="L1731" s="55"/>
      <c r="M1731" s="42"/>
      <c r="N1731" s="55"/>
      <c r="O1731" s="42"/>
      <c r="Q1731" s="55"/>
      <c r="R1731" s="55"/>
      <c r="S1731" s="55"/>
      <c r="T1731" s="55"/>
      <c r="U1731" s="55"/>
      <c r="V1731" s="55"/>
      <c r="W1731" s="55"/>
      <c r="X1731" s="55"/>
      <c r="Y1731" s="42"/>
      <c r="AD1731" s="55"/>
      <c r="AE1731" s="56"/>
      <c r="AL1731" s="11"/>
      <c r="AM1731" t="str">
        <f t="shared" ref="AM1731:AM1794" si="63">IF(LEFT(F2007,3)="XBL","XBL","NTL")</f>
        <v>NTL</v>
      </c>
      <c r="AN1731">
        <f t="shared" ref="AN1731:AN1794" si="64">IF(AM1731="NTL",O2007*-1,O2007)</f>
        <v>0</v>
      </c>
      <c r="AO1731" s="5" t="str">
        <f t="shared" ref="AO1731:AO1794" si="65">IF(TIME(HOUR(AE2010),MINUTE(AE2010),SECOND(AE2010))&gt;$T$6,"Ca chiều","Ca sáng")</f>
        <v>Ca sáng</v>
      </c>
    </row>
    <row r="1732" spans="2:41">
      <c r="B1732" s="57"/>
      <c r="D1732" s="11"/>
      <c r="E1732" s="56"/>
      <c r="F1732" s="11"/>
      <c r="G1732" s="11"/>
      <c r="H1732" s="11"/>
      <c r="L1732" s="55"/>
      <c r="M1732" s="42"/>
      <c r="N1732" s="55"/>
      <c r="O1732" s="42"/>
      <c r="Q1732" s="55"/>
      <c r="R1732" s="55"/>
      <c r="S1732" s="55"/>
      <c r="T1732" s="55"/>
      <c r="U1732" s="55"/>
      <c r="V1732" s="55"/>
      <c r="W1732" s="55"/>
      <c r="X1732" s="55"/>
      <c r="Y1732" s="42"/>
      <c r="AD1732" s="55"/>
      <c r="AE1732" s="56"/>
      <c r="AL1732" s="11"/>
      <c r="AM1732" t="str">
        <f t="shared" si="63"/>
        <v>NTL</v>
      </c>
      <c r="AN1732">
        <f t="shared" si="64"/>
        <v>0</v>
      </c>
      <c r="AO1732" s="5" t="str">
        <f t="shared" si="65"/>
        <v>Ca sáng</v>
      </c>
    </row>
    <row r="1733" spans="2:41">
      <c r="B1733" s="57"/>
      <c r="D1733" s="11"/>
      <c r="E1733" s="56"/>
      <c r="F1733" s="11"/>
      <c r="G1733" s="11"/>
      <c r="H1733" s="11"/>
      <c r="L1733" s="55"/>
      <c r="M1733" s="42"/>
      <c r="N1733" s="55"/>
      <c r="O1733" s="42"/>
      <c r="Q1733" s="55"/>
      <c r="R1733" s="55"/>
      <c r="S1733" s="55"/>
      <c r="T1733" s="55"/>
      <c r="U1733" s="55"/>
      <c r="V1733" s="55"/>
      <c r="W1733" s="55"/>
      <c r="X1733" s="55"/>
      <c r="Y1733" s="42"/>
      <c r="AD1733" s="55"/>
      <c r="AE1733" s="56"/>
      <c r="AL1733" s="11"/>
      <c r="AM1733" t="str">
        <f t="shared" si="63"/>
        <v>NTL</v>
      </c>
      <c r="AN1733">
        <f t="shared" si="64"/>
        <v>0</v>
      </c>
      <c r="AO1733" s="5" t="str">
        <f t="shared" si="65"/>
        <v>Ca sáng</v>
      </c>
    </row>
    <row r="1734" spans="2:41">
      <c r="B1734" s="57"/>
      <c r="D1734" s="11"/>
      <c r="E1734" s="56"/>
      <c r="F1734" s="11"/>
      <c r="G1734" s="11"/>
      <c r="H1734" s="11"/>
      <c r="L1734" s="55"/>
      <c r="M1734" s="42"/>
      <c r="N1734" s="55"/>
      <c r="O1734" s="42"/>
      <c r="Q1734" s="55"/>
      <c r="R1734" s="55"/>
      <c r="S1734" s="55"/>
      <c r="T1734" s="55"/>
      <c r="U1734" s="55"/>
      <c r="V1734" s="55"/>
      <c r="W1734" s="55"/>
      <c r="X1734" s="55"/>
      <c r="Y1734" s="42"/>
      <c r="AD1734" s="55"/>
      <c r="AE1734" s="56"/>
      <c r="AL1734" s="11"/>
      <c r="AM1734" t="str">
        <f t="shared" si="63"/>
        <v>NTL</v>
      </c>
      <c r="AN1734">
        <f t="shared" si="64"/>
        <v>0</v>
      </c>
      <c r="AO1734" s="5" t="str">
        <f t="shared" si="65"/>
        <v>Ca sáng</v>
      </c>
    </row>
    <row r="1735" spans="2:41">
      <c r="B1735" s="57"/>
      <c r="D1735" s="11"/>
      <c r="E1735" s="56"/>
      <c r="F1735" s="11"/>
      <c r="G1735" s="11"/>
      <c r="H1735" s="11"/>
      <c r="L1735" s="55"/>
      <c r="M1735" s="42"/>
      <c r="N1735" s="55"/>
      <c r="O1735" s="42"/>
      <c r="Q1735" s="55"/>
      <c r="R1735" s="55"/>
      <c r="S1735" s="55"/>
      <c r="T1735" s="55"/>
      <c r="U1735" s="55"/>
      <c r="V1735" s="55"/>
      <c r="W1735" s="55"/>
      <c r="X1735" s="55"/>
      <c r="Y1735" s="42"/>
      <c r="AD1735" s="55"/>
      <c r="AE1735" s="56"/>
      <c r="AM1735" t="str">
        <f t="shared" si="63"/>
        <v>NTL</v>
      </c>
      <c r="AN1735">
        <f t="shared" si="64"/>
        <v>0</v>
      </c>
      <c r="AO1735" s="5" t="str">
        <f t="shared" si="65"/>
        <v>Ca sáng</v>
      </c>
    </row>
    <row r="1736" spans="2:41">
      <c r="B1736" s="57"/>
      <c r="D1736" s="11"/>
      <c r="E1736" s="56"/>
      <c r="F1736" s="11"/>
      <c r="G1736" s="11"/>
      <c r="H1736" s="11"/>
      <c r="L1736" s="55"/>
      <c r="M1736" s="42"/>
      <c r="N1736" s="55"/>
      <c r="O1736" s="42"/>
      <c r="Q1736" s="55"/>
      <c r="R1736" s="55"/>
      <c r="S1736" s="55"/>
      <c r="T1736" s="55"/>
      <c r="U1736" s="55"/>
      <c r="V1736" s="55"/>
      <c r="W1736" s="55"/>
      <c r="X1736" s="55"/>
      <c r="Y1736" s="42"/>
      <c r="AD1736" s="55"/>
      <c r="AE1736" s="56"/>
      <c r="AM1736" t="str">
        <f t="shared" si="63"/>
        <v>NTL</v>
      </c>
      <c r="AN1736">
        <f t="shared" si="64"/>
        <v>0</v>
      </c>
      <c r="AO1736" s="5" t="str">
        <f t="shared" si="65"/>
        <v>Ca sáng</v>
      </c>
    </row>
    <row r="1737" spans="2:41">
      <c r="B1737" s="57"/>
      <c r="D1737" s="11"/>
      <c r="E1737" s="56"/>
      <c r="F1737" s="11"/>
      <c r="G1737" s="11"/>
      <c r="H1737" s="11"/>
      <c r="L1737" s="55"/>
      <c r="M1737" s="42"/>
      <c r="N1737" s="55"/>
      <c r="O1737" s="42"/>
      <c r="Q1737" s="55"/>
      <c r="R1737" s="55"/>
      <c r="S1737" s="55"/>
      <c r="T1737" s="55"/>
      <c r="U1737" s="55"/>
      <c r="V1737" s="55"/>
      <c r="W1737" s="55"/>
      <c r="X1737" s="55"/>
      <c r="AA1737" s="42"/>
      <c r="AD1737" s="55"/>
      <c r="AE1737" s="56"/>
      <c r="AL1737" s="11"/>
      <c r="AM1737" t="str">
        <f t="shared" si="63"/>
        <v>NTL</v>
      </c>
      <c r="AN1737">
        <f t="shared" si="64"/>
        <v>0</v>
      </c>
      <c r="AO1737" s="5" t="str">
        <f t="shared" si="65"/>
        <v>Ca sáng</v>
      </c>
    </row>
    <row r="1738" spans="2:41">
      <c r="B1738" s="57"/>
      <c r="D1738" s="11"/>
      <c r="E1738" s="56"/>
      <c r="F1738" s="11"/>
      <c r="G1738" s="11"/>
      <c r="H1738" s="11"/>
      <c r="L1738" s="55"/>
      <c r="M1738" s="42"/>
      <c r="N1738" s="55"/>
      <c r="O1738" s="42"/>
      <c r="Q1738" s="55"/>
      <c r="R1738" s="55"/>
      <c r="S1738" s="55"/>
      <c r="T1738" s="55"/>
      <c r="U1738" s="55"/>
      <c r="V1738" s="55"/>
      <c r="W1738" s="55"/>
      <c r="X1738" s="55"/>
      <c r="Y1738" s="42"/>
      <c r="AD1738" s="55"/>
      <c r="AE1738" s="56"/>
      <c r="AL1738" s="11"/>
      <c r="AM1738" t="str">
        <f t="shared" si="63"/>
        <v>NTL</v>
      </c>
      <c r="AN1738">
        <f t="shared" si="64"/>
        <v>0</v>
      </c>
      <c r="AO1738" s="5" t="str">
        <f t="shared" si="65"/>
        <v>Ca sáng</v>
      </c>
    </row>
    <row r="1739" spans="2:41">
      <c r="B1739" s="57"/>
      <c r="D1739" s="11"/>
      <c r="E1739" s="56"/>
      <c r="F1739" s="11"/>
      <c r="G1739" s="11"/>
      <c r="H1739" s="11"/>
      <c r="L1739" s="55"/>
      <c r="M1739" s="42"/>
      <c r="N1739" s="55"/>
      <c r="O1739" s="42"/>
      <c r="Q1739" s="55"/>
      <c r="R1739" s="55"/>
      <c r="S1739" s="55"/>
      <c r="T1739" s="55"/>
      <c r="U1739" s="55"/>
      <c r="V1739" s="55"/>
      <c r="W1739" s="55"/>
      <c r="X1739" s="55"/>
      <c r="Y1739" s="42"/>
      <c r="AD1739" s="55"/>
      <c r="AE1739" s="56"/>
      <c r="AL1739" s="11"/>
      <c r="AM1739" t="str">
        <f t="shared" si="63"/>
        <v>NTL</v>
      </c>
      <c r="AN1739">
        <f t="shared" si="64"/>
        <v>0</v>
      </c>
      <c r="AO1739" s="5" t="str">
        <f t="shared" si="65"/>
        <v>Ca sáng</v>
      </c>
    </row>
    <row r="1740" spans="2:41">
      <c r="B1740" s="57"/>
      <c r="D1740" s="11"/>
      <c r="E1740" s="56"/>
      <c r="F1740" s="11"/>
      <c r="G1740" s="11"/>
      <c r="H1740" s="11"/>
      <c r="L1740" s="55"/>
      <c r="M1740" s="42"/>
      <c r="N1740" s="55"/>
      <c r="O1740" s="42"/>
      <c r="Q1740" s="55"/>
      <c r="R1740" s="55"/>
      <c r="S1740" s="55"/>
      <c r="T1740" s="55"/>
      <c r="U1740" s="55"/>
      <c r="V1740" s="55"/>
      <c r="W1740" s="55"/>
      <c r="X1740" s="55"/>
      <c r="AA1740" s="42"/>
      <c r="AD1740" s="55"/>
      <c r="AE1740" s="56"/>
      <c r="AL1740" s="11"/>
      <c r="AM1740" t="str">
        <f t="shared" si="63"/>
        <v>NTL</v>
      </c>
      <c r="AN1740">
        <f t="shared" si="64"/>
        <v>0</v>
      </c>
      <c r="AO1740" s="5" t="str">
        <f t="shared" si="65"/>
        <v>Ca sáng</v>
      </c>
    </row>
    <row r="1741" spans="2:41">
      <c r="B1741" s="57"/>
      <c r="D1741" s="11"/>
      <c r="E1741" s="56"/>
      <c r="F1741" s="11"/>
      <c r="G1741" s="11"/>
      <c r="H1741" s="11"/>
      <c r="L1741" s="55"/>
      <c r="M1741" s="42"/>
      <c r="N1741" s="55"/>
      <c r="O1741" s="42"/>
      <c r="Q1741" s="55"/>
      <c r="R1741" s="55"/>
      <c r="S1741" s="55"/>
      <c r="T1741" s="55"/>
      <c r="U1741" s="55"/>
      <c r="V1741" s="55"/>
      <c r="W1741" s="55"/>
      <c r="X1741" s="55"/>
      <c r="Y1741" s="42"/>
      <c r="AD1741" s="55"/>
      <c r="AE1741" s="56"/>
      <c r="AM1741" t="str">
        <f t="shared" si="63"/>
        <v>NTL</v>
      </c>
      <c r="AN1741">
        <f t="shared" si="64"/>
        <v>0</v>
      </c>
      <c r="AO1741" s="5" t="str">
        <f t="shared" si="65"/>
        <v>Ca sáng</v>
      </c>
    </row>
    <row r="1742" spans="2:41">
      <c r="B1742" s="57"/>
      <c r="D1742" s="11"/>
      <c r="E1742" s="56"/>
      <c r="F1742" s="11"/>
      <c r="G1742" s="11"/>
      <c r="H1742" s="11"/>
      <c r="L1742" s="55"/>
      <c r="M1742" s="42"/>
      <c r="N1742" s="55"/>
      <c r="O1742" s="42"/>
      <c r="Q1742" s="55"/>
      <c r="R1742" s="55"/>
      <c r="S1742" s="55"/>
      <c r="T1742" s="55"/>
      <c r="U1742" s="55"/>
      <c r="V1742" s="55"/>
      <c r="W1742" s="55"/>
      <c r="X1742" s="55"/>
      <c r="Y1742" s="42"/>
      <c r="AD1742" s="55"/>
      <c r="AE1742" s="56"/>
      <c r="AL1742" s="11"/>
      <c r="AM1742" t="str">
        <f t="shared" si="63"/>
        <v>NTL</v>
      </c>
      <c r="AN1742">
        <f t="shared" si="64"/>
        <v>0</v>
      </c>
      <c r="AO1742" s="5" t="str">
        <f t="shared" si="65"/>
        <v>Ca sáng</v>
      </c>
    </row>
    <row r="1743" spans="2:41">
      <c r="B1743" s="57"/>
      <c r="D1743" s="11"/>
      <c r="E1743" s="56"/>
      <c r="F1743" s="11"/>
      <c r="G1743" s="11"/>
      <c r="H1743" s="11"/>
      <c r="L1743" s="55"/>
      <c r="M1743" s="42"/>
      <c r="N1743" s="55"/>
      <c r="O1743" s="42"/>
      <c r="Q1743" s="55"/>
      <c r="R1743" s="55"/>
      <c r="S1743" s="55"/>
      <c r="T1743" s="55"/>
      <c r="U1743" s="55"/>
      <c r="V1743" s="55"/>
      <c r="W1743" s="55"/>
      <c r="X1743" s="55"/>
      <c r="Z1743" s="42"/>
      <c r="AD1743" s="55"/>
      <c r="AE1743" s="56"/>
      <c r="AL1743" s="11"/>
      <c r="AM1743" t="str">
        <f t="shared" si="63"/>
        <v>NTL</v>
      </c>
      <c r="AN1743">
        <f t="shared" si="64"/>
        <v>0</v>
      </c>
      <c r="AO1743" s="5" t="str">
        <f t="shared" si="65"/>
        <v>Ca sáng</v>
      </c>
    </row>
    <row r="1744" spans="2:41">
      <c r="B1744" s="57"/>
      <c r="D1744" s="11"/>
      <c r="E1744" s="56"/>
      <c r="F1744" s="11"/>
      <c r="G1744" s="11"/>
      <c r="H1744" s="11"/>
      <c r="L1744" s="55"/>
      <c r="M1744" s="42"/>
      <c r="N1744" s="55"/>
      <c r="O1744" s="42"/>
      <c r="Q1744" s="55"/>
      <c r="R1744" s="55"/>
      <c r="S1744" s="55"/>
      <c r="T1744" s="55"/>
      <c r="U1744" s="55"/>
      <c r="V1744" s="55"/>
      <c r="W1744" s="55"/>
      <c r="X1744" s="55"/>
      <c r="Y1744" s="42"/>
      <c r="AD1744" s="55"/>
      <c r="AE1744" s="56"/>
      <c r="AH1744" s="11"/>
      <c r="AM1744" t="str">
        <f t="shared" si="63"/>
        <v>NTL</v>
      </c>
      <c r="AN1744">
        <f t="shared" si="64"/>
        <v>0</v>
      </c>
      <c r="AO1744" s="5" t="str">
        <f t="shared" si="65"/>
        <v>Ca sáng</v>
      </c>
    </row>
    <row r="1745" spans="2:41">
      <c r="B1745" s="57"/>
      <c r="D1745" s="11"/>
      <c r="E1745" s="56"/>
      <c r="F1745" s="11"/>
      <c r="G1745" s="11"/>
      <c r="H1745" s="11"/>
      <c r="L1745" s="55"/>
      <c r="M1745" s="42"/>
      <c r="N1745" s="55"/>
      <c r="O1745" s="42"/>
      <c r="Q1745" s="55"/>
      <c r="R1745" s="55"/>
      <c r="S1745" s="55"/>
      <c r="T1745" s="55"/>
      <c r="U1745" s="55"/>
      <c r="V1745" s="55"/>
      <c r="W1745" s="55"/>
      <c r="X1745" s="55"/>
      <c r="Y1745" s="42"/>
      <c r="AD1745" s="55"/>
      <c r="AE1745" s="56"/>
      <c r="AL1745" s="11"/>
      <c r="AM1745" t="str">
        <f t="shared" si="63"/>
        <v>NTL</v>
      </c>
      <c r="AN1745">
        <f t="shared" si="64"/>
        <v>0</v>
      </c>
      <c r="AO1745" s="5" t="str">
        <f t="shared" si="65"/>
        <v>Ca sáng</v>
      </c>
    </row>
    <row r="1746" spans="2:41">
      <c r="B1746" s="57"/>
      <c r="D1746" s="11"/>
      <c r="E1746" s="56"/>
      <c r="F1746" s="11"/>
      <c r="G1746" s="11"/>
      <c r="H1746" s="11"/>
      <c r="L1746" s="55"/>
      <c r="M1746" s="42"/>
      <c r="N1746" s="55"/>
      <c r="O1746" s="42"/>
      <c r="Q1746" s="55"/>
      <c r="R1746" s="55"/>
      <c r="S1746" s="55"/>
      <c r="T1746" s="55"/>
      <c r="U1746" s="55"/>
      <c r="V1746" s="55"/>
      <c r="W1746" s="55"/>
      <c r="X1746" s="55"/>
      <c r="Y1746" s="42"/>
      <c r="AD1746" s="55"/>
      <c r="AE1746" s="56"/>
      <c r="AL1746" s="11"/>
      <c r="AM1746" t="str">
        <f t="shared" si="63"/>
        <v>NTL</v>
      </c>
      <c r="AN1746">
        <f t="shared" si="64"/>
        <v>0</v>
      </c>
      <c r="AO1746" s="5" t="str">
        <f t="shared" si="65"/>
        <v>Ca sáng</v>
      </c>
    </row>
    <row r="1747" spans="2:41">
      <c r="B1747" s="57"/>
      <c r="D1747" s="11"/>
      <c r="E1747" s="56"/>
      <c r="F1747" s="11"/>
      <c r="G1747" s="11"/>
      <c r="H1747" s="11"/>
      <c r="L1747" s="55"/>
      <c r="M1747" s="42"/>
      <c r="N1747" s="55"/>
      <c r="O1747" s="42"/>
      <c r="Q1747" s="55"/>
      <c r="R1747" s="55"/>
      <c r="S1747" s="55"/>
      <c r="T1747" s="55"/>
      <c r="U1747" s="55"/>
      <c r="V1747" s="55"/>
      <c r="W1747" s="55"/>
      <c r="X1747" s="55"/>
      <c r="Y1747" s="42"/>
      <c r="AD1747" s="55"/>
      <c r="AE1747" s="56"/>
      <c r="AL1747" s="11"/>
      <c r="AM1747" t="str">
        <f t="shared" si="63"/>
        <v>NTL</v>
      </c>
      <c r="AN1747">
        <f t="shared" si="64"/>
        <v>0</v>
      </c>
      <c r="AO1747" s="5" t="str">
        <f t="shared" si="65"/>
        <v>Ca sáng</v>
      </c>
    </row>
    <row r="1748" spans="2:41">
      <c r="B1748" s="57"/>
      <c r="D1748" s="11"/>
      <c r="E1748" s="56"/>
      <c r="F1748" s="11"/>
      <c r="G1748" s="11"/>
      <c r="H1748" s="11"/>
      <c r="L1748" s="55"/>
      <c r="M1748" s="42"/>
      <c r="N1748" s="55"/>
      <c r="O1748" s="42"/>
      <c r="Q1748" s="55"/>
      <c r="R1748" s="55"/>
      <c r="S1748" s="55"/>
      <c r="T1748" s="55"/>
      <c r="U1748" s="55"/>
      <c r="V1748" s="55"/>
      <c r="W1748" s="55"/>
      <c r="X1748" s="55"/>
      <c r="Y1748" s="42"/>
      <c r="AD1748" s="55"/>
      <c r="AE1748" s="56"/>
      <c r="AL1748" s="11"/>
      <c r="AM1748" t="str">
        <f t="shared" si="63"/>
        <v>NTL</v>
      </c>
      <c r="AN1748">
        <f t="shared" si="64"/>
        <v>0</v>
      </c>
      <c r="AO1748" s="5" t="str">
        <f t="shared" si="65"/>
        <v>Ca sáng</v>
      </c>
    </row>
    <row r="1749" spans="2:41">
      <c r="B1749" s="57"/>
      <c r="D1749" s="11"/>
      <c r="E1749" s="56"/>
      <c r="F1749" s="11"/>
      <c r="G1749" s="11"/>
      <c r="H1749" s="11"/>
      <c r="L1749" s="55"/>
      <c r="M1749" s="42"/>
      <c r="N1749" s="55"/>
      <c r="O1749" s="42"/>
      <c r="Q1749" s="55"/>
      <c r="R1749" s="55"/>
      <c r="S1749" s="55"/>
      <c r="T1749" s="55"/>
      <c r="U1749" s="55"/>
      <c r="V1749" s="55"/>
      <c r="W1749" s="55"/>
      <c r="X1749" s="55"/>
      <c r="Y1749" s="42"/>
      <c r="AD1749" s="55"/>
      <c r="AE1749" s="56"/>
      <c r="AL1749" s="11"/>
      <c r="AM1749" t="str">
        <f t="shared" si="63"/>
        <v>NTL</v>
      </c>
      <c r="AN1749">
        <f t="shared" si="64"/>
        <v>0</v>
      </c>
      <c r="AO1749" s="5" t="str">
        <f t="shared" si="65"/>
        <v>Ca sáng</v>
      </c>
    </row>
    <row r="1750" spans="2:41">
      <c r="B1750" s="57"/>
      <c r="D1750" s="11"/>
      <c r="E1750" s="56"/>
      <c r="F1750" s="11"/>
      <c r="G1750" s="11"/>
      <c r="H1750" s="11"/>
      <c r="L1750" s="55"/>
      <c r="M1750" s="42"/>
      <c r="N1750" s="55"/>
      <c r="O1750" s="42"/>
      <c r="Q1750" s="55"/>
      <c r="R1750" s="55"/>
      <c r="S1750" s="55"/>
      <c r="T1750" s="55"/>
      <c r="U1750" s="55"/>
      <c r="V1750" s="55"/>
      <c r="W1750" s="55"/>
      <c r="X1750" s="55"/>
      <c r="Y1750" s="42"/>
      <c r="AD1750" s="55"/>
      <c r="AE1750" s="56"/>
      <c r="AL1750" s="11"/>
      <c r="AM1750" t="str">
        <f t="shared" si="63"/>
        <v>NTL</v>
      </c>
      <c r="AN1750">
        <f t="shared" si="64"/>
        <v>0</v>
      </c>
      <c r="AO1750" s="5" t="str">
        <f t="shared" si="65"/>
        <v>Ca sáng</v>
      </c>
    </row>
    <row r="1751" spans="2:41">
      <c r="B1751" s="57"/>
      <c r="D1751" s="11"/>
      <c r="E1751" s="56"/>
      <c r="F1751" s="11"/>
      <c r="G1751" s="11"/>
      <c r="H1751" s="11"/>
      <c r="L1751" s="55"/>
      <c r="M1751" s="42"/>
      <c r="N1751" s="55"/>
      <c r="O1751" s="42"/>
      <c r="Q1751" s="55"/>
      <c r="R1751" s="55"/>
      <c r="S1751" s="55"/>
      <c r="T1751" s="55"/>
      <c r="U1751" s="55"/>
      <c r="V1751" s="55"/>
      <c r="W1751" s="55"/>
      <c r="X1751" s="55"/>
      <c r="Y1751" s="42"/>
      <c r="AD1751" s="55"/>
      <c r="AE1751" s="56"/>
      <c r="AM1751" t="str">
        <f t="shared" si="63"/>
        <v>NTL</v>
      </c>
      <c r="AN1751">
        <f t="shared" si="64"/>
        <v>0</v>
      </c>
      <c r="AO1751" s="5" t="str">
        <f t="shared" si="65"/>
        <v>Ca sáng</v>
      </c>
    </row>
    <row r="1752" spans="2:41">
      <c r="B1752" s="57"/>
      <c r="D1752" s="11"/>
      <c r="E1752" s="56"/>
      <c r="F1752" s="11"/>
      <c r="G1752" s="11"/>
      <c r="H1752" s="11"/>
      <c r="L1752" s="55"/>
      <c r="M1752" s="42"/>
      <c r="N1752" s="55"/>
      <c r="O1752" s="42"/>
      <c r="Q1752" s="55"/>
      <c r="R1752" s="55"/>
      <c r="S1752" s="55"/>
      <c r="T1752" s="55"/>
      <c r="U1752" s="55"/>
      <c r="V1752" s="55"/>
      <c r="W1752" s="55"/>
      <c r="X1752" s="55"/>
      <c r="Y1752" s="42"/>
      <c r="AD1752" s="55"/>
      <c r="AE1752" s="56"/>
      <c r="AL1752" s="11"/>
      <c r="AM1752" t="str">
        <f t="shared" si="63"/>
        <v>NTL</v>
      </c>
      <c r="AN1752">
        <f t="shared" si="64"/>
        <v>0</v>
      </c>
      <c r="AO1752" s="5" t="str">
        <f t="shared" si="65"/>
        <v>Ca sáng</v>
      </c>
    </row>
    <row r="1753" spans="2:41">
      <c r="B1753" s="57"/>
      <c r="D1753" s="11"/>
      <c r="E1753" s="56"/>
      <c r="F1753" s="11"/>
      <c r="G1753" s="11"/>
      <c r="H1753" s="11"/>
      <c r="L1753" s="55"/>
      <c r="M1753" s="42"/>
      <c r="N1753" s="55"/>
      <c r="O1753" s="42"/>
      <c r="Q1753" s="55"/>
      <c r="R1753" s="55"/>
      <c r="S1753" s="55"/>
      <c r="T1753" s="55"/>
      <c r="U1753" s="55"/>
      <c r="V1753" s="55"/>
      <c r="W1753" s="55"/>
      <c r="X1753" s="55"/>
      <c r="Y1753" s="42"/>
      <c r="AD1753" s="55"/>
      <c r="AE1753" s="56"/>
      <c r="AL1753" s="11"/>
      <c r="AM1753" t="str">
        <f t="shared" si="63"/>
        <v>NTL</v>
      </c>
      <c r="AN1753">
        <f t="shared" si="64"/>
        <v>0</v>
      </c>
      <c r="AO1753" s="5" t="str">
        <f t="shared" si="65"/>
        <v>Ca sáng</v>
      </c>
    </row>
    <row r="1754" spans="2:41">
      <c r="B1754" s="57"/>
      <c r="D1754" s="11"/>
      <c r="E1754" s="56"/>
      <c r="F1754" s="11"/>
      <c r="G1754" s="11"/>
      <c r="H1754" s="11"/>
      <c r="L1754" s="55"/>
      <c r="M1754" s="42"/>
      <c r="N1754" s="55"/>
      <c r="O1754" s="42"/>
      <c r="Q1754" s="55"/>
      <c r="R1754" s="55"/>
      <c r="S1754" s="55"/>
      <c r="T1754" s="55"/>
      <c r="U1754" s="55"/>
      <c r="V1754" s="55"/>
      <c r="W1754" s="55"/>
      <c r="X1754" s="55"/>
      <c r="AA1754" s="42"/>
      <c r="AD1754" s="55"/>
      <c r="AE1754" s="56"/>
      <c r="AL1754" s="11"/>
      <c r="AM1754" t="str">
        <f t="shared" si="63"/>
        <v>NTL</v>
      </c>
      <c r="AN1754">
        <f t="shared" si="64"/>
        <v>0</v>
      </c>
      <c r="AO1754" s="5" t="str">
        <f t="shared" si="65"/>
        <v>Ca sáng</v>
      </c>
    </row>
    <row r="1755" spans="2:41">
      <c r="B1755" s="57"/>
      <c r="D1755" s="11"/>
      <c r="E1755" s="56"/>
      <c r="F1755" s="11"/>
      <c r="G1755" s="11"/>
      <c r="H1755" s="11"/>
      <c r="L1755" s="55"/>
      <c r="M1755" s="42"/>
      <c r="N1755" s="55"/>
      <c r="O1755" s="42"/>
      <c r="Q1755" s="55"/>
      <c r="R1755" s="55"/>
      <c r="S1755" s="55"/>
      <c r="T1755" s="55"/>
      <c r="U1755" s="55"/>
      <c r="V1755" s="55"/>
      <c r="W1755" s="55"/>
      <c r="X1755" s="55"/>
      <c r="Y1755" s="42"/>
      <c r="AD1755" s="55"/>
      <c r="AE1755" s="56"/>
      <c r="AM1755" t="str">
        <f t="shared" si="63"/>
        <v>NTL</v>
      </c>
      <c r="AN1755">
        <f t="shared" si="64"/>
        <v>0</v>
      </c>
      <c r="AO1755" s="5" t="str">
        <f t="shared" si="65"/>
        <v>Ca sáng</v>
      </c>
    </row>
    <row r="1756" spans="2:41">
      <c r="B1756" s="57"/>
      <c r="D1756" s="11"/>
      <c r="E1756" s="56"/>
      <c r="F1756" s="11"/>
      <c r="G1756" s="11"/>
      <c r="H1756" s="11"/>
      <c r="L1756" s="55"/>
      <c r="M1756" s="42"/>
      <c r="N1756" s="55"/>
      <c r="O1756" s="42"/>
      <c r="Q1756" s="55"/>
      <c r="R1756" s="55"/>
      <c r="S1756" s="55"/>
      <c r="T1756" s="55"/>
      <c r="U1756" s="55"/>
      <c r="V1756" s="55"/>
      <c r="W1756" s="55"/>
      <c r="X1756" s="55"/>
      <c r="Y1756" s="42"/>
      <c r="AD1756" s="55"/>
      <c r="AE1756" s="56"/>
      <c r="AL1756" s="11"/>
      <c r="AM1756" t="str">
        <f t="shared" si="63"/>
        <v>NTL</v>
      </c>
      <c r="AN1756">
        <f t="shared" si="64"/>
        <v>0</v>
      </c>
      <c r="AO1756" s="5" t="str">
        <f t="shared" si="65"/>
        <v>Ca sáng</v>
      </c>
    </row>
    <row r="1757" spans="2:41">
      <c r="B1757" s="57"/>
      <c r="D1757" s="11"/>
      <c r="E1757" s="56"/>
      <c r="F1757" s="11"/>
      <c r="G1757" s="11"/>
      <c r="H1757" s="11"/>
      <c r="L1757" s="55"/>
      <c r="M1757" s="42"/>
      <c r="N1757" s="55"/>
      <c r="O1757" s="42"/>
      <c r="Q1757" s="55"/>
      <c r="R1757" s="55"/>
      <c r="S1757" s="55"/>
      <c r="T1757" s="55"/>
      <c r="U1757" s="55"/>
      <c r="V1757" s="55"/>
      <c r="W1757" s="55"/>
      <c r="X1757" s="55"/>
      <c r="Y1757" s="42"/>
      <c r="AD1757" s="55"/>
      <c r="AE1757" s="56"/>
      <c r="AL1757" s="11"/>
      <c r="AM1757" t="str">
        <f t="shared" si="63"/>
        <v>NTL</v>
      </c>
      <c r="AN1757">
        <f t="shared" si="64"/>
        <v>0</v>
      </c>
      <c r="AO1757" s="5" t="str">
        <f t="shared" si="65"/>
        <v>Ca sáng</v>
      </c>
    </row>
    <row r="1758" spans="2:41">
      <c r="B1758" s="57"/>
      <c r="D1758" s="11"/>
      <c r="E1758" s="56"/>
      <c r="F1758" s="11"/>
      <c r="G1758" s="11"/>
      <c r="H1758" s="11"/>
      <c r="L1758" s="55"/>
      <c r="M1758" s="42"/>
      <c r="N1758" s="55"/>
      <c r="O1758" s="42"/>
      <c r="Q1758" s="55"/>
      <c r="R1758" s="55"/>
      <c r="S1758" s="55"/>
      <c r="T1758" s="55"/>
      <c r="U1758" s="55"/>
      <c r="V1758" s="55"/>
      <c r="W1758" s="55"/>
      <c r="X1758" s="55"/>
      <c r="Y1758" s="42"/>
      <c r="AA1758" s="42"/>
      <c r="AD1758" s="55"/>
      <c r="AE1758" s="56"/>
      <c r="AL1758" s="11"/>
      <c r="AM1758" t="str">
        <f t="shared" si="63"/>
        <v>NTL</v>
      </c>
      <c r="AN1758">
        <f t="shared" si="64"/>
        <v>0</v>
      </c>
      <c r="AO1758" s="5" t="str">
        <f t="shared" si="65"/>
        <v>Ca sáng</v>
      </c>
    </row>
    <row r="1759" spans="2:41">
      <c r="B1759" s="57"/>
      <c r="D1759" s="11"/>
      <c r="E1759" s="56"/>
      <c r="F1759" s="11"/>
      <c r="G1759" s="11"/>
      <c r="H1759" s="11"/>
      <c r="I1759" s="11"/>
      <c r="L1759" s="55"/>
      <c r="M1759" s="42"/>
      <c r="N1759" s="55"/>
      <c r="O1759" s="42"/>
      <c r="Q1759" s="55"/>
      <c r="R1759" s="55"/>
      <c r="S1759" s="55"/>
      <c r="T1759" s="55"/>
      <c r="U1759" s="55"/>
      <c r="V1759" s="55"/>
      <c r="W1759" s="55"/>
      <c r="X1759" s="55"/>
      <c r="AD1759" s="55"/>
      <c r="AE1759" s="56"/>
      <c r="AL1759" s="11"/>
      <c r="AM1759" t="str">
        <f t="shared" si="63"/>
        <v>NTL</v>
      </c>
      <c r="AN1759">
        <f t="shared" si="64"/>
        <v>0</v>
      </c>
      <c r="AO1759" s="5" t="str">
        <f t="shared" si="65"/>
        <v>Ca sáng</v>
      </c>
    </row>
    <row r="1760" spans="2:41">
      <c r="B1760" s="57"/>
      <c r="D1760" s="11"/>
      <c r="E1760" s="56"/>
      <c r="F1760" s="11"/>
      <c r="G1760" s="11"/>
      <c r="H1760" s="11"/>
      <c r="I1760" s="11"/>
      <c r="L1760" s="55"/>
      <c r="M1760" s="42"/>
      <c r="N1760" s="55"/>
      <c r="O1760" s="42"/>
      <c r="Q1760" s="55"/>
      <c r="R1760" s="55"/>
      <c r="S1760" s="55"/>
      <c r="T1760" s="55"/>
      <c r="U1760" s="55"/>
      <c r="V1760" s="55"/>
      <c r="W1760" s="55"/>
      <c r="X1760" s="55"/>
      <c r="Y1760" s="42"/>
      <c r="AD1760" s="55"/>
      <c r="AE1760" s="56"/>
      <c r="AH1760" s="11"/>
      <c r="AL1760" s="11"/>
      <c r="AM1760" t="str">
        <f t="shared" si="63"/>
        <v>NTL</v>
      </c>
      <c r="AN1760">
        <f t="shared" si="64"/>
        <v>0</v>
      </c>
      <c r="AO1760" s="5" t="str">
        <f t="shared" si="65"/>
        <v>Ca sáng</v>
      </c>
    </row>
    <row r="1761" spans="2:41">
      <c r="B1761" s="57"/>
      <c r="D1761" s="11"/>
      <c r="E1761" s="56"/>
      <c r="F1761" s="11"/>
      <c r="G1761" s="11"/>
      <c r="H1761" s="11"/>
      <c r="L1761" s="55"/>
      <c r="M1761" s="42"/>
      <c r="N1761" s="55"/>
      <c r="O1761" s="42"/>
      <c r="Q1761" s="55"/>
      <c r="R1761" s="55"/>
      <c r="S1761" s="55"/>
      <c r="T1761" s="55"/>
      <c r="U1761" s="55"/>
      <c r="V1761" s="55"/>
      <c r="W1761" s="55"/>
      <c r="X1761" s="55"/>
      <c r="Y1761" s="42"/>
      <c r="AD1761" s="55"/>
      <c r="AE1761" s="56"/>
      <c r="AL1761" s="11"/>
      <c r="AM1761" t="str">
        <f t="shared" si="63"/>
        <v>NTL</v>
      </c>
      <c r="AN1761">
        <f t="shared" si="64"/>
        <v>0</v>
      </c>
      <c r="AO1761" s="5" t="str">
        <f t="shared" si="65"/>
        <v>Ca sáng</v>
      </c>
    </row>
    <row r="1762" spans="2:41">
      <c r="B1762" s="57"/>
      <c r="D1762" s="11"/>
      <c r="E1762" s="56"/>
      <c r="F1762" s="11"/>
      <c r="G1762" s="11"/>
      <c r="H1762" s="11"/>
      <c r="L1762" s="55"/>
      <c r="M1762" s="42"/>
      <c r="N1762" s="55"/>
      <c r="O1762" s="42"/>
      <c r="Q1762" s="55"/>
      <c r="R1762" s="55"/>
      <c r="S1762" s="55"/>
      <c r="T1762" s="55"/>
      <c r="U1762" s="55"/>
      <c r="V1762" s="55"/>
      <c r="W1762" s="55"/>
      <c r="X1762" s="55"/>
      <c r="Y1762" s="42"/>
      <c r="AD1762" s="55"/>
      <c r="AE1762" s="56"/>
      <c r="AL1762" s="11"/>
      <c r="AM1762" t="str">
        <f t="shared" si="63"/>
        <v>NTL</v>
      </c>
      <c r="AN1762">
        <f t="shared" si="64"/>
        <v>0</v>
      </c>
      <c r="AO1762" s="5" t="str">
        <f t="shared" si="65"/>
        <v>Ca sáng</v>
      </c>
    </row>
    <row r="1763" spans="2:41">
      <c r="B1763" s="57"/>
      <c r="D1763" s="11"/>
      <c r="E1763" s="56"/>
      <c r="F1763" s="11"/>
      <c r="G1763" s="11"/>
      <c r="H1763" s="11"/>
      <c r="I1763" s="11"/>
      <c r="L1763" s="55"/>
      <c r="M1763" s="42"/>
      <c r="N1763" s="55"/>
      <c r="O1763" s="42"/>
      <c r="Q1763" s="55"/>
      <c r="R1763" s="55"/>
      <c r="S1763" s="55"/>
      <c r="T1763" s="55"/>
      <c r="U1763" s="55"/>
      <c r="V1763" s="55"/>
      <c r="W1763" s="55"/>
      <c r="X1763" s="55"/>
      <c r="AA1763" s="42"/>
      <c r="AD1763" s="55"/>
      <c r="AE1763" s="56"/>
      <c r="AL1763" s="11"/>
      <c r="AM1763" t="str">
        <f t="shared" si="63"/>
        <v>NTL</v>
      </c>
      <c r="AN1763">
        <f t="shared" si="64"/>
        <v>0</v>
      </c>
      <c r="AO1763" s="5" t="str">
        <f t="shared" si="65"/>
        <v>Ca sáng</v>
      </c>
    </row>
    <row r="1764" spans="2:41">
      <c r="B1764" s="57"/>
      <c r="D1764" s="11"/>
      <c r="E1764" s="56"/>
      <c r="F1764" s="11"/>
      <c r="G1764" s="11"/>
      <c r="H1764" s="11"/>
      <c r="L1764" s="55"/>
      <c r="M1764" s="42"/>
      <c r="N1764" s="55"/>
      <c r="O1764" s="42"/>
      <c r="Q1764" s="55"/>
      <c r="R1764" s="55"/>
      <c r="S1764" s="55"/>
      <c r="T1764" s="55"/>
      <c r="U1764" s="55"/>
      <c r="V1764" s="55"/>
      <c r="W1764" s="55"/>
      <c r="X1764" s="55"/>
      <c r="Y1764" s="42"/>
      <c r="AD1764" s="55"/>
      <c r="AE1764" s="56"/>
      <c r="AL1764" s="11"/>
      <c r="AM1764" t="str">
        <f t="shared" si="63"/>
        <v>NTL</v>
      </c>
      <c r="AN1764">
        <f t="shared" si="64"/>
        <v>0</v>
      </c>
      <c r="AO1764" s="5" t="str">
        <f t="shared" si="65"/>
        <v>Ca sáng</v>
      </c>
    </row>
    <row r="1765" spans="2:41">
      <c r="B1765" s="57"/>
      <c r="C1765" s="11"/>
      <c r="D1765" s="11"/>
      <c r="E1765" s="56"/>
      <c r="F1765" s="11"/>
      <c r="G1765" s="11"/>
      <c r="H1765" s="11"/>
      <c r="L1765" s="55"/>
      <c r="M1765" s="42"/>
      <c r="N1765" s="55"/>
      <c r="O1765" s="42"/>
      <c r="P1765" s="55"/>
      <c r="Q1765" s="55"/>
      <c r="S1765" s="55"/>
      <c r="T1765" s="55"/>
      <c r="U1765" s="55"/>
      <c r="V1765" s="55"/>
      <c r="W1765" s="55"/>
      <c r="X1765" s="55"/>
      <c r="Y1765" s="42"/>
      <c r="AD1765" s="55"/>
      <c r="AE1765" s="56"/>
      <c r="AL1765" s="11"/>
      <c r="AM1765" t="str">
        <f t="shared" si="63"/>
        <v>NTL</v>
      </c>
      <c r="AN1765">
        <f t="shared" si="64"/>
        <v>0</v>
      </c>
      <c r="AO1765" s="5" t="str">
        <f t="shared" si="65"/>
        <v>Ca sáng</v>
      </c>
    </row>
    <row r="1766" spans="2:41">
      <c r="B1766" s="57"/>
      <c r="C1766" s="11"/>
      <c r="D1766" s="11"/>
      <c r="E1766" s="56"/>
      <c r="F1766" s="11"/>
      <c r="G1766" s="11"/>
      <c r="H1766" s="11"/>
      <c r="L1766" s="55"/>
      <c r="M1766" s="42"/>
      <c r="N1766" s="55"/>
      <c r="O1766" s="42"/>
      <c r="P1766" s="55"/>
      <c r="Q1766" s="55"/>
      <c r="S1766" s="55"/>
      <c r="T1766" s="55"/>
      <c r="U1766" s="55"/>
      <c r="V1766" s="55"/>
      <c r="W1766" s="55"/>
      <c r="X1766" s="55"/>
      <c r="Y1766" s="42"/>
      <c r="AD1766" s="55"/>
      <c r="AE1766" s="56"/>
      <c r="AL1766" s="11"/>
      <c r="AM1766" t="str">
        <f t="shared" si="63"/>
        <v>NTL</v>
      </c>
      <c r="AN1766">
        <f t="shared" si="64"/>
        <v>0</v>
      </c>
      <c r="AO1766" s="5" t="str">
        <f t="shared" si="65"/>
        <v>Ca sáng</v>
      </c>
    </row>
    <row r="1767" spans="2:41">
      <c r="B1767" s="57"/>
      <c r="C1767" s="11"/>
      <c r="D1767" s="11"/>
      <c r="E1767" s="56"/>
      <c r="F1767" s="11"/>
      <c r="G1767" s="11"/>
      <c r="H1767" s="11"/>
      <c r="L1767" s="55"/>
      <c r="M1767" s="42"/>
      <c r="N1767" s="55"/>
      <c r="O1767" s="42"/>
      <c r="P1767" s="55"/>
      <c r="Q1767" s="55"/>
      <c r="S1767" s="55"/>
      <c r="T1767" s="55"/>
      <c r="U1767" s="55"/>
      <c r="V1767" s="55"/>
      <c r="W1767" s="55"/>
      <c r="X1767" s="55"/>
      <c r="Y1767" s="42"/>
      <c r="AD1767" s="55"/>
      <c r="AE1767" s="56"/>
      <c r="AL1767" s="11"/>
      <c r="AM1767" t="str">
        <f t="shared" si="63"/>
        <v>NTL</v>
      </c>
      <c r="AN1767">
        <f t="shared" si="64"/>
        <v>0</v>
      </c>
      <c r="AO1767" s="5" t="str">
        <f t="shared" si="65"/>
        <v>Ca sáng</v>
      </c>
    </row>
    <row r="1768" spans="2:41">
      <c r="B1768" s="57"/>
      <c r="C1768" s="11"/>
      <c r="D1768" s="11"/>
      <c r="E1768" s="56"/>
      <c r="F1768" s="11"/>
      <c r="G1768" s="11"/>
      <c r="H1768" s="11"/>
      <c r="L1768" s="55"/>
      <c r="M1768" s="42"/>
      <c r="N1768" s="55"/>
      <c r="O1768" s="42"/>
      <c r="P1768" s="55"/>
      <c r="Q1768" s="55"/>
      <c r="T1768" s="55"/>
      <c r="U1768" s="55"/>
      <c r="V1768" s="55"/>
      <c r="W1768" s="55"/>
      <c r="X1768" s="55"/>
      <c r="Y1768" s="42"/>
      <c r="AD1768" s="55"/>
      <c r="AE1768" s="56"/>
      <c r="AH1768" s="11"/>
      <c r="AL1768" s="11"/>
      <c r="AM1768" t="str">
        <f t="shared" si="63"/>
        <v>NTL</v>
      </c>
      <c r="AN1768">
        <f t="shared" si="64"/>
        <v>0</v>
      </c>
      <c r="AO1768" s="5" t="str">
        <f t="shared" si="65"/>
        <v>Ca sáng</v>
      </c>
    </row>
    <row r="1769" spans="2:41">
      <c r="B1769" s="57"/>
      <c r="D1769" s="11"/>
      <c r="E1769" s="56"/>
      <c r="F1769" s="11"/>
      <c r="G1769" s="11"/>
      <c r="H1769" s="11"/>
      <c r="L1769" s="55"/>
      <c r="M1769" s="42"/>
      <c r="N1769" s="55"/>
      <c r="O1769" s="42"/>
      <c r="Q1769" s="55"/>
      <c r="R1769" s="55"/>
      <c r="T1769" s="55"/>
      <c r="U1769" s="55"/>
      <c r="V1769" s="55"/>
      <c r="W1769" s="55"/>
      <c r="X1769" s="55"/>
      <c r="Y1769" s="42"/>
      <c r="AD1769" s="55"/>
      <c r="AE1769" s="56"/>
      <c r="AH1769" s="11"/>
      <c r="AL1769" s="11"/>
      <c r="AM1769" t="str">
        <f t="shared" si="63"/>
        <v>NTL</v>
      </c>
      <c r="AN1769">
        <f t="shared" si="64"/>
        <v>0</v>
      </c>
      <c r="AO1769" s="5" t="str">
        <f t="shared" si="65"/>
        <v>Ca sáng</v>
      </c>
    </row>
    <row r="1770" spans="2:41">
      <c r="B1770" s="57"/>
      <c r="D1770" s="11"/>
      <c r="E1770" s="56"/>
      <c r="F1770" s="11"/>
      <c r="G1770" s="11"/>
      <c r="H1770" s="11"/>
      <c r="L1770" s="55"/>
      <c r="M1770" s="42"/>
      <c r="N1770" s="55"/>
      <c r="O1770" s="42"/>
      <c r="Q1770" s="55"/>
      <c r="R1770" s="55"/>
      <c r="T1770" s="55"/>
      <c r="U1770" s="55"/>
      <c r="V1770" s="55"/>
      <c r="W1770" s="55"/>
      <c r="X1770" s="55"/>
      <c r="Y1770" s="42"/>
      <c r="AD1770" s="55"/>
      <c r="AE1770" s="56"/>
      <c r="AH1770" s="11"/>
      <c r="AM1770" t="str">
        <f t="shared" si="63"/>
        <v>NTL</v>
      </c>
      <c r="AN1770">
        <f t="shared" si="64"/>
        <v>0</v>
      </c>
      <c r="AO1770" s="5" t="str">
        <f t="shared" si="65"/>
        <v>Ca sáng</v>
      </c>
    </row>
    <row r="1771" spans="2:41">
      <c r="B1771" s="57"/>
      <c r="D1771" s="11"/>
      <c r="E1771" s="56"/>
      <c r="F1771" s="11"/>
      <c r="G1771" s="11"/>
      <c r="H1771" s="11"/>
      <c r="I1771" s="11"/>
      <c r="L1771" s="55"/>
      <c r="M1771" s="42"/>
      <c r="N1771" s="55"/>
      <c r="O1771" s="42"/>
      <c r="Q1771" s="55"/>
      <c r="R1771" s="55"/>
      <c r="T1771" s="55"/>
      <c r="U1771" s="55"/>
      <c r="V1771" s="55"/>
      <c r="W1771" s="55"/>
      <c r="X1771" s="55"/>
      <c r="Y1771" s="42"/>
      <c r="AD1771" s="55"/>
      <c r="AE1771" s="56"/>
      <c r="AH1771" s="11"/>
      <c r="AM1771" t="str">
        <f t="shared" si="63"/>
        <v>NTL</v>
      </c>
      <c r="AN1771">
        <f t="shared" si="64"/>
        <v>0</v>
      </c>
      <c r="AO1771" s="5" t="str">
        <f t="shared" si="65"/>
        <v>Ca sáng</v>
      </c>
    </row>
    <row r="1772" spans="2:41">
      <c r="B1772" s="57"/>
      <c r="D1772" s="11"/>
      <c r="E1772" s="56"/>
      <c r="F1772" s="11"/>
      <c r="G1772" s="11"/>
      <c r="H1772" s="11"/>
      <c r="L1772" s="55"/>
      <c r="M1772" s="42"/>
      <c r="N1772" s="55"/>
      <c r="O1772" s="42"/>
      <c r="Q1772" s="55"/>
      <c r="R1772" s="55"/>
      <c r="S1772" s="55"/>
      <c r="T1772" s="55"/>
      <c r="U1772" s="55"/>
      <c r="V1772" s="55"/>
      <c r="W1772" s="55"/>
      <c r="X1772" s="55"/>
      <c r="Y1772" s="42"/>
      <c r="AD1772" s="55"/>
      <c r="AE1772" s="56"/>
      <c r="AM1772" t="str">
        <f t="shared" si="63"/>
        <v>NTL</v>
      </c>
      <c r="AN1772">
        <f t="shared" si="64"/>
        <v>0</v>
      </c>
      <c r="AO1772" s="5" t="str">
        <f t="shared" si="65"/>
        <v>Ca sáng</v>
      </c>
    </row>
    <row r="1773" spans="2:41">
      <c r="B1773" s="57"/>
      <c r="D1773" s="11"/>
      <c r="E1773" s="56"/>
      <c r="F1773" s="11"/>
      <c r="G1773" s="11"/>
      <c r="H1773" s="11"/>
      <c r="L1773" s="55"/>
      <c r="M1773" s="42"/>
      <c r="N1773" s="55"/>
      <c r="O1773" s="42"/>
      <c r="Q1773" s="55"/>
      <c r="R1773" s="55"/>
      <c r="S1773" s="55"/>
      <c r="T1773" s="55"/>
      <c r="U1773" s="55"/>
      <c r="V1773" s="55"/>
      <c r="W1773" s="55"/>
      <c r="X1773" s="55"/>
      <c r="Y1773" s="42"/>
      <c r="AD1773" s="55"/>
      <c r="AE1773" s="56"/>
      <c r="AM1773" t="str">
        <f t="shared" si="63"/>
        <v>NTL</v>
      </c>
      <c r="AN1773">
        <f t="shared" si="64"/>
        <v>0</v>
      </c>
      <c r="AO1773" s="5" t="str">
        <f t="shared" si="65"/>
        <v>Ca sáng</v>
      </c>
    </row>
    <row r="1774" spans="2:41">
      <c r="B1774" s="57"/>
      <c r="D1774" s="11"/>
      <c r="E1774" s="56"/>
      <c r="F1774" s="11"/>
      <c r="G1774" s="11"/>
      <c r="H1774" s="11"/>
      <c r="I1774" s="11"/>
      <c r="L1774" s="55"/>
      <c r="M1774" s="42"/>
      <c r="N1774" s="55"/>
      <c r="O1774" s="42"/>
      <c r="Q1774" s="55"/>
      <c r="R1774" s="55"/>
      <c r="S1774" s="55"/>
      <c r="T1774" s="55"/>
      <c r="U1774" s="55"/>
      <c r="V1774" s="55"/>
      <c r="W1774" s="55"/>
      <c r="X1774" s="55"/>
      <c r="Y1774" s="42"/>
      <c r="AD1774" s="55"/>
      <c r="AE1774" s="56"/>
      <c r="AL1774" s="11"/>
      <c r="AM1774" t="str">
        <f t="shared" si="63"/>
        <v>NTL</v>
      </c>
      <c r="AN1774">
        <f t="shared" si="64"/>
        <v>0</v>
      </c>
      <c r="AO1774" s="5" t="str">
        <f t="shared" si="65"/>
        <v>Ca sáng</v>
      </c>
    </row>
    <row r="1775" spans="2:41">
      <c r="B1775" s="57"/>
      <c r="D1775" s="11"/>
      <c r="E1775" s="56"/>
      <c r="F1775" s="11"/>
      <c r="G1775" s="11"/>
      <c r="H1775" s="11"/>
      <c r="I1775" s="11"/>
      <c r="L1775" s="55"/>
      <c r="M1775" s="42"/>
      <c r="N1775" s="55"/>
      <c r="O1775" s="42"/>
      <c r="Q1775" s="55"/>
      <c r="R1775" s="55"/>
      <c r="S1775" s="55"/>
      <c r="T1775" s="55"/>
      <c r="U1775" s="55"/>
      <c r="V1775" s="55"/>
      <c r="W1775" s="55"/>
      <c r="X1775" s="55"/>
      <c r="Y1775" s="42"/>
      <c r="AD1775" s="55"/>
      <c r="AE1775" s="56"/>
      <c r="AL1775" s="11"/>
      <c r="AM1775" t="str">
        <f t="shared" si="63"/>
        <v>NTL</v>
      </c>
      <c r="AN1775">
        <f t="shared" si="64"/>
        <v>0</v>
      </c>
      <c r="AO1775" s="5" t="str">
        <f t="shared" si="65"/>
        <v>Ca sáng</v>
      </c>
    </row>
    <row r="1776" spans="2:41">
      <c r="B1776" s="57"/>
      <c r="D1776" s="11"/>
      <c r="E1776" s="56"/>
      <c r="F1776" s="11"/>
      <c r="G1776" s="11"/>
      <c r="H1776" s="11"/>
      <c r="L1776" s="55"/>
      <c r="M1776" s="42"/>
      <c r="N1776" s="55"/>
      <c r="O1776" s="42"/>
      <c r="Q1776" s="55"/>
      <c r="R1776" s="55"/>
      <c r="S1776" s="55"/>
      <c r="T1776" s="55"/>
      <c r="U1776" s="55"/>
      <c r="V1776" s="55"/>
      <c r="W1776" s="55"/>
      <c r="X1776" s="55"/>
      <c r="Y1776" s="42"/>
      <c r="AD1776" s="55"/>
      <c r="AE1776" s="56"/>
      <c r="AL1776" s="11"/>
      <c r="AM1776" t="str">
        <f t="shared" si="63"/>
        <v>NTL</v>
      </c>
      <c r="AN1776">
        <f t="shared" si="64"/>
        <v>0</v>
      </c>
      <c r="AO1776" s="5" t="str">
        <f t="shared" si="65"/>
        <v>Ca sáng</v>
      </c>
    </row>
    <row r="1777" spans="2:41">
      <c r="B1777" s="57"/>
      <c r="D1777" s="11"/>
      <c r="E1777" s="56"/>
      <c r="F1777" s="11"/>
      <c r="G1777" s="11"/>
      <c r="H1777" s="11"/>
      <c r="L1777" s="55"/>
      <c r="M1777" s="42"/>
      <c r="N1777" s="55"/>
      <c r="O1777" s="42"/>
      <c r="Q1777" s="55"/>
      <c r="R1777" s="55"/>
      <c r="S1777" s="55"/>
      <c r="T1777" s="55"/>
      <c r="U1777" s="55"/>
      <c r="V1777" s="55"/>
      <c r="W1777" s="55"/>
      <c r="X1777" s="55"/>
      <c r="Y1777" s="42"/>
      <c r="AD1777" s="55"/>
      <c r="AE1777" s="56"/>
      <c r="AM1777" t="str">
        <f t="shared" si="63"/>
        <v>NTL</v>
      </c>
      <c r="AN1777">
        <f t="shared" si="64"/>
        <v>0</v>
      </c>
      <c r="AO1777" s="5" t="str">
        <f t="shared" si="65"/>
        <v>Ca sáng</v>
      </c>
    </row>
    <row r="1778" spans="2:41">
      <c r="B1778" s="57"/>
      <c r="D1778" s="11"/>
      <c r="E1778" s="56"/>
      <c r="F1778" s="11"/>
      <c r="G1778" s="11"/>
      <c r="H1778" s="11"/>
      <c r="L1778" s="55"/>
      <c r="M1778" s="42"/>
      <c r="N1778" s="55"/>
      <c r="O1778" s="42"/>
      <c r="Q1778" s="55"/>
      <c r="R1778" s="55"/>
      <c r="S1778" s="55"/>
      <c r="T1778" s="55"/>
      <c r="U1778" s="55"/>
      <c r="V1778" s="55"/>
      <c r="W1778" s="55"/>
      <c r="X1778" s="55"/>
      <c r="Y1778" s="42"/>
      <c r="AD1778" s="55"/>
      <c r="AE1778" s="56"/>
      <c r="AM1778" t="str">
        <f t="shared" si="63"/>
        <v>NTL</v>
      </c>
      <c r="AN1778">
        <f t="shared" si="64"/>
        <v>0</v>
      </c>
      <c r="AO1778" s="5" t="str">
        <f t="shared" si="65"/>
        <v>Ca sáng</v>
      </c>
    </row>
    <row r="1779" spans="2:41">
      <c r="B1779" s="57"/>
      <c r="D1779" s="11"/>
      <c r="E1779" s="56"/>
      <c r="F1779" s="11"/>
      <c r="G1779" s="11"/>
      <c r="H1779" s="11"/>
      <c r="L1779" s="55"/>
      <c r="M1779" s="42"/>
      <c r="N1779" s="55"/>
      <c r="O1779" s="42"/>
      <c r="Q1779" s="55"/>
      <c r="R1779" s="55"/>
      <c r="S1779" s="55"/>
      <c r="T1779" s="55"/>
      <c r="U1779" s="55"/>
      <c r="V1779" s="55"/>
      <c r="W1779" s="55"/>
      <c r="X1779" s="55"/>
      <c r="Y1779" s="42"/>
      <c r="AD1779" s="55"/>
      <c r="AE1779" s="56"/>
      <c r="AL1779" s="11"/>
      <c r="AM1779" t="str">
        <f t="shared" si="63"/>
        <v>NTL</v>
      </c>
      <c r="AN1779">
        <f t="shared" si="64"/>
        <v>0</v>
      </c>
      <c r="AO1779" s="5" t="str">
        <f t="shared" si="65"/>
        <v>Ca sáng</v>
      </c>
    </row>
    <row r="1780" spans="2:41">
      <c r="B1780" s="57"/>
      <c r="D1780" s="11"/>
      <c r="E1780" s="56"/>
      <c r="F1780" s="11"/>
      <c r="G1780" s="11"/>
      <c r="H1780" s="11"/>
      <c r="L1780" s="55"/>
      <c r="M1780" s="42"/>
      <c r="N1780" s="55"/>
      <c r="O1780" s="42"/>
      <c r="Q1780" s="55"/>
      <c r="R1780" s="55"/>
      <c r="S1780" s="55"/>
      <c r="T1780" s="55"/>
      <c r="U1780" s="55"/>
      <c r="V1780" s="55"/>
      <c r="W1780" s="55"/>
      <c r="X1780" s="55"/>
      <c r="Y1780" s="42"/>
      <c r="AD1780" s="55"/>
      <c r="AE1780" s="56"/>
      <c r="AH1780" s="11"/>
      <c r="AL1780" s="11"/>
      <c r="AM1780" t="str">
        <f t="shared" si="63"/>
        <v>NTL</v>
      </c>
      <c r="AN1780">
        <f t="shared" si="64"/>
        <v>0</v>
      </c>
      <c r="AO1780" s="5" t="str">
        <f t="shared" si="65"/>
        <v>Ca sáng</v>
      </c>
    </row>
    <row r="1781" spans="2:41">
      <c r="B1781" s="57"/>
      <c r="D1781" s="11"/>
      <c r="E1781" s="56"/>
      <c r="F1781" s="11"/>
      <c r="G1781" s="11"/>
      <c r="H1781" s="11"/>
      <c r="L1781" s="55"/>
      <c r="M1781" s="42"/>
      <c r="N1781" s="55"/>
      <c r="O1781" s="42"/>
      <c r="Q1781" s="55"/>
      <c r="R1781" s="55"/>
      <c r="S1781" s="55"/>
      <c r="T1781" s="55"/>
      <c r="U1781" s="55"/>
      <c r="V1781" s="55"/>
      <c r="W1781" s="55"/>
      <c r="X1781" s="55"/>
      <c r="Y1781" s="42"/>
      <c r="AD1781" s="55"/>
      <c r="AE1781" s="56"/>
      <c r="AL1781" s="11"/>
      <c r="AM1781" t="str">
        <f t="shared" si="63"/>
        <v>NTL</v>
      </c>
      <c r="AN1781">
        <f t="shared" si="64"/>
        <v>0</v>
      </c>
      <c r="AO1781" s="5" t="str">
        <f t="shared" si="65"/>
        <v>Ca sáng</v>
      </c>
    </row>
    <row r="1782" spans="2:41">
      <c r="B1782" s="57"/>
      <c r="D1782" s="11"/>
      <c r="E1782" s="56"/>
      <c r="F1782" s="11"/>
      <c r="G1782" s="11"/>
      <c r="H1782" s="11"/>
      <c r="L1782" s="55"/>
      <c r="M1782" s="42"/>
      <c r="N1782" s="55"/>
      <c r="O1782" s="42"/>
      <c r="Q1782" s="55"/>
      <c r="R1782" s="55"/>
      <c r="S1782" s="55"/>
      <c r="T1782" s="55"/>
      <c r="U1782" s="55"/>
      <c r="V1782" s="55"/>
      <c r="W1782" s="55"/>
      <c r="X1782" s="55"/>
      <c r="Y1782" s="42"/>
      <c r="AD1782" s="55"/>
      <c r="AE1782" s="56"/>
      <c r="AL1782" s="11"/>
      <c r="AM1782" t="str">
        <f t="shared" si="63"/>
        <v>NTL</v>
      </c>
      <c r="AN1782">
        <f t="shared" si="64"/>
        <v>0</v>
      </c>
      <c r="AO1782" s="5" t="str">
        <f t="shared" si="65"/>
        <v>Ca sáng</v>
      </c>
    </row>
    <row r="1783" spans="2:41">
      <c r="B1783" s="57"/>
      <c r="D1783" s="11"/>
      <c r="E1783" s="56"/>
      <c r="F1783" s="11"/>
      <c r="G1783" s="11"/>
      <c r="H1783" s="11"/>
      <c r="L1783" s="55"/>
      <c r="M1783" s="42"/>
      <c r="N1783" s="55"/>
      <c r="O1783" s="42"/>
      <c r="Q1783" s="55"/>
      <c r="R1783" s="55"/>
      <c r="S1783" s="55"/>
      <c r="T1783" s="55"/>
      <c r="U1783" s="55"/>
      <c r="V1783" s="55"/>
      <c r="W1783" s="55"/>
      <c r="X1783" s="55"/>
      <c r="Y1783" s="42"/>
      <c r="AD1783" s="55"/>
      <c r="AE1783" s="56"/>
      <c r="AL1783" s="11"/>
      <c r="AM1783" t="str">
        <f t="shared" si="63"/>
        <v>NTL</v>
      </c>
      <c r="AN1783">
        <f t="shared" si="64"/>
        <v>0</v>
      </c>
      <c r="AO1783" s="5" t="str">
        <f t="shared" si="65"/>
        <v>Ca sáng</v>
      </c>
    </row>
    <row r="1784" spans="2:41">
      <c r="B1784" s="57"/>
      <c r="D1784" s="11"/>
      <c r="E1784" s="56"/>
      <c r="F1784" s="11"/>
      <c r="G1784" s="11"/>
      <c r="H1784" s="11"/>
      <c r="L1784" s="55"/>
      <c r="M1784" s="42"/>
      <c r="N1784" s="55"/>
      <c r="O1784" s="42"/>
      <c r="Q1784" s="55"/>
      <c r="R1784" s="55"/>
      <c r="S1784" s="55"/>
      <c r="T1784" s="55"/>
      <c r="U1784" s="55"/>
      <c r="V1784" s="55"/>
      <c r="W1784" s="55"/>
      <c r="X1784" s="55"/>
      <c r="AD1784" s="55"/>
      <c r="AE1784" s="56"/>
      <c r="AH1784" s="11"/>
      <c r="AL1784" s="11"/>
      <c r="AM1784" t="str">
        <f t="shared" si="63"/>
        <v>NTL</v>
      </c>
      <c r="AN1784">
        <f t="shared" si="64"/>
        <v>0</v>
      </c>
      <c r="AO1784" s="5" t="str">
        <f t="shared" si="65"/>
        <v>Ca sáng</v>
      </c>
    </row>
    <row r="1785" spans="2:41">
      <c r="B1785" s="57"/>
      <c r="D1785" s="11"/>
      <c r="E1785" s="56"/>
      <c r="F1785" s="11"/>
      <c r="G1785" s="11"/>
      <c r="H1785" s="11"/>
      <c r="L1785" s="55"/>
      <c r="M1785" s="42"/>
      <c r="N1785" s="55"/>
      <c r="O1785" s="42"/>
      <c r="Q1785" s="55"/>
      <c r="R1785" s="55"/>
      <c r="S1785" s="55"/>
      <c r="T1785" s="55"/>
      <c r="U1785" s="55"/>
      <c r="V1785" s="55"/>
      <c r="W1785" s="55"/>
      <c r="X1785" s="55"/>
      <c r="Y1785" s="42"/>
      <c r="AD1785" s="55"/>
      <c r="AE1785" s="56"/>
      <c r="AM1785" t="str">
        <f t="shared" si="63"/>
        <v>NTL</v>
      </c>
      <c r="AN1785">
        <f t="shared" si="64"/>
        <v>0</v>
      </c>
      <c r="AO1785" s="5" t="str">
        <f t="shared" si="65"/>
        <v>Ca sáng</v>
      </c>
    </row>
    <row r="1786" spans="2:41">
      <c r="B1786" s="57"/>
      <c r="D1786" s="11"/>
      <c r="E1786" s="56"/>
      <c r="F1786" s="11"/>
      <c r="G1786" s="11"/>
      <c r="H1786" s="11"/>
      <c r="L1786" s="55"/>
      <c r="M1786" s="42"/>
      <c r="N1786" s="55"/>
      <c r="O1786" s="42"/>
      <c r="Q1786" s="55"/>
      <c r="R1786" s="55"/>
      <c r="S1786" s="55"/>
      <c r="T1786" s="55"/>
      <c r="U1786" s="55"/>
      <c r="V1786" s="55"/>
      <c r="W1786" s="55"/>
      <c r="X1786" s="55"/>
      <c r="AA1786" s="42"/>
      <c r="AD1786" s="55"/>
      <c r="AE1786" s="56"/>
      <c r="AL1786" s="11"/>
      <c r="AM1786" t="str">
        <f t="shared" si="63"/>
        <v>NTL</v>
      </c>
      <c r="AN1786">
        <f t="shared" si="64"/>
        <v>0</v>
      </c>
      <c r="AO1786" s="5" t="str">
        <f t="shared" si="65"/>
        <v>Ca sáng</v>
      </c>
    </row>
    <row r="1787" spans="2:41">
      <c r="B1787" s="57"/>
      <c r="D1787" s="11"/>
      <c r="E1787" s="56"/>
      <c r="F1787" s="11"/>
      <c r="G1787" s="11"/>
      <c r="H1787" s="11"/>
      <c r="I1787" s="11"/>
      <c r="L1787" s="55"/>
      <c r="M1787" s="42"/>
      <c r="N1787" s="55"/>
      <c r="O1787" s="42"/>
      <c r="Q1787" s="55"/>
      <c r="R1787" s="55"/>
      <c r="S1787" s="55"/>
      <c r="T1787" s="55"/>
      <c r="U1787" s="55"/>
      <c r="V1787" s="55"/>
      <c r="W1787" s="55"/>
      <c r="X1787" s="55"/>
      <c r="Y1787" s="42"/>
      <c r="AD1787" s="55"/>
      <c r="AE1787" s="56"/>
      <c r="AM1787" t="str">
        <f t="shared" si="63"/>
        <v>NTL</v>
      </c>
      <c r="AN1787">
        <f t="shared" si="64"/>
        <v>0</v>
      </c>
      <c r="AO1787" s="5" t="str">
        <f t="shared" si="65"/>
        <v>Ca sáng</v>
      </c>
    </row>
    <row r="1788" spans="2:41">
      <c r="B1788" s="57"/>
      <c r="D1788" s="11"/>
      <c r="E1788" s="56"/>
      <c r="F1788" s="11"/>
      <c r="G1788" s="11"/>
      <c r="H1788" s="11"/>
      <c r="L1788" s="55"/>
      <c r="M1788" s="42"/>
      <c r="N1788" s="55"/>
      <c r="O1788" s="42"/>
      <c r="Q1788" s="55"/>
      <c r="R1788" s="55"/>
      <c r="S1788" s="55"/>
      <c r="T1788" s="55"/>
      <c r="U1788" s="55"/>
      <c r="V1788" s="55"/>
      <c r="W1788" s="55"/>
      <c r="X1788" s="55"/>
      <c r="Y1788" s="42"/>
      <c r="AD1788" s="55"/>
      <c r="AE1788" s="56"/>
      <c r="AL1788" s="11"/>
      <c r="AM1788" t="str">
        <f t="shared" si="63"/>
        <v>NTL</v>
      </c>
      <c r="AN1788">
        <f t="shared" si="64"/>
        <v>0</v>
      </c>
      <c r="AO1788" s="5" t="str">
        <f t="shared" si="65"/>
        <v>Ca sáng</v>
      </c>
    </row>
    <row r="1789" spans="2:41">
      <c r="B1789" s="57"/>
      <c r="D1789" s="11"/>
      <c r="E1789" s="56"/>
      <c r="F1789" s="11"/>
      <c r="G1789" s="11"/>
      <c r="H1789" s="11"/>
      <c r="L1789" s="55"/>
      <c r="M1789" s="42"/>
      <c r="N1789" s="55"/>
      <c r="O1789" s="42"/>
      <c r="Q1789" s="55"/>
      <c r="R1789" s="55"/>
      <c r="S1789" s="55"/>
      <c r="T1789" s="55"/>
      <c r="U1789" s="55"/>
      <c r="V1789" s="55"/>
      <c r="W1789" s="55"/>
      <c r="X1789" s="55"/>
      <c r="AA1789" s="42"/>
      <c r="AD1789" s="55"/>
      <c r="AE1789" s="56"/>
      <c r="AL1789" s="11"/>
      <c r="AM1789" t="str">
        <f t="shared" si="63"/>
        <v>NTL</v>
      </c>
      <c r="AN1789">
        <f t="shared" si="64"/>
        <v>0</v>
      </c>
      <c r="AO1789" s="5" t="str">
        <f t="shared" si="65"/>
        <v>Ca sáng</v>
      </c>
    </row>
    <row r="1790" spans="2:41">
      <c r="B1790" s="57"/>
      <c r="D1790" s="11"/>
      <c r="E1790" s="56"/>
      <c r="F1790" s="11"/>
      <c r="G1790" s="11"/>
      <c r="H1790" s="11"/>
      <c r="L1790" s="55"/>
      <c r="M1790" s="42"/>
      <c r="N1790" s="55"/>
      <c r="O1790" s="42"/>
      <c r="Q1790" s="55"/>
      <c r="R1790" s="55"/>
      <c r="S1790" s="55"/>
      <c r="T1790" s="55"/>
      <c r="U1790" s="55"/>
      <c r="V1790" s="55"/>
      <c r="W1790" s="55"/>
      <c r="X1790" s="55"/>
      <c r="Y1790" s="42"/>
      <c r="AD1790" s="55"/>
      <c r="AE1790" s="56"/>
      <c r="AM1790" t="str">
        <f t="shared" si="63"/>
        <v>NTL</v>
      </c>
      <c r="AN1790">
        <f t="shared" si="64"/>
        <v>0</v>
      </c>
      <c r="AO1790" s="5" t="str">
        <f t="shared" si="65"/>
        <v>Ca sáng</v>
      </c>
    </row>
    <row r="1791" spans="2:41">
      <c r="B1791" s="57"/>
      <c r="D1791" s="11"/>
      <c r="E1791" s="56"/>
      <c r="F1791" s="11"/>
      <c r="G1791" s="11"/>
      <c r="H1791" s="11"/>
      <c r="I1791" s="11"/>
      <c r="L1791" s="55"/>
      <c r="M1791" s="42"/>
      <c r="N1791" s="55"/>
      <c r="O1791" s="42"/>
      <c r="Q1791" s="55"/>
      <c r="R1791" s="55"/>
      <c r="S1791" s="55"/>
      <c r="T1791" s="55"/>
      <c r="U1791" s="55"/>
      <c r="V1791" s="55"/>
      <c r="W1791" s="55"/>
      <c r="X1791" s="55"/>
      <c r="Y1791" s="42"/>
      <c r="AD1791" s="55"/>
      <c r="AE1791" s="56"/>
      <c r="AM1791" t="str">
        <f t="shared" si="63"/>
        <v>NTL</v>
      </c>
      <c r="AN1791">
        <f t="shared" si="64"/>
        <v>0</v>
      </c>
      <c r="AO1791" s="5" t="str">
        <f t="shared" si="65"/>
        <v>Ca sáng</v>
      </c>
    </row>
    <row r="1792" spans="2:41">
      <c r="B1792" s="57"/>
      <c r="D1792" s="11"/>
      <c r="E1792" s="56"/>
      <c r="F1792" s="11"/>
      <c r="G1792" s="11"/>
      <c r="H1792" s="11"/>
      <c r="L1792" s="55"/>
      <c r="M1792" s="42"/>
      <c r="N1792" s="55"/>
      <c r="O1792" s="42"/>
      <c r="Q1792" s="55"/>
      <c r="R1792" s="55"/>
      <c r="S1792" s="55"/>
      <c r="T1792" s="55"/>
      <c r="U1792" s="55"/>
      <c r="V1792" s="55"/>
      <c r="W1792" s="55"/>
      <c r="X1792" s="55"/>
      <c r="Y1792" s="42"/>
      <c r="AD1792" s="55"/>
      <c r="AE1792" s="56"/>
      <c r="AM1792" t="str">
        <f t="shared" si="63"/>
        <v>NTL</v>
      </c>
      <c r="AN1792">
        <f t="shared" si="64"/>
        <v>0</v>
      </c>
      <c r="AO1792" s="5" t="str">
        <f t="shared" si="65"/>
        <v>Ca sáng</v>
      </c>
    </row>
    <row r="1793" spans="2:41">
      <c r="B1793" s="57"/>
      <c r="D1793" s="11"/>
      <c r="E1793" s="56"/>
      <c r="F1793" s="11"/>
      <c r="G1793" s="11"/>
      <c r="H1793" s="11"/>
      <c r="L1793" s="55"/>
      <c r="M1793" s="42"/>
      <c r="N1793" s="55"/>
      <c r="O1793" s="42"/>
      <c r="Q1793" s="55"/>
      <c r="R1793" s="55"/>
      <c r="S1793" s="55"/>
      <c r="T1793" s="55"/>
      <c r="U1793" s="55"/>
      <c r="V1793" s="55"/>
      <c r="W1793" s="55"/>
      <c r="X1793" s="55"/>
      <c r="Y1793" s="42"/>
      <c r="AD1793" s="55"/>
      <c r="AE1793" s="56"/>
      <c r="AL1793" s="11"/>
      <c r="AM1793" t="str">
        <f t="shared" si="63"/>
        <v>NTL</v>
      </c>
      <c r="AN1793">
        <f t="shared" si="64"/>
        <v>0</v>
      </c>
      <c r="AO1793" s="5" t="str">
        <f t="shared" si="65"/>
        <v>Ca sáng</v>
      </c>
    </row>
    <row r="1794" spans="2:41">
      <c r="B1794" s="57"/>
      <c r="D1794" s="11"/>
      <c r="E1794" s="56"/>
      <c r="F1794" s="11"/>
      <c r="G1794" s="11"/>
      <c r="H1794" s="11"/>
      <c r="L1794" s="55"/>
      <c r="M1794" s="42"/>
      <c r="N1794" s="55"/>
      <c r="O1794" s="42"/>
      <c r="Q1794" s="55"/>
      <c r="R1794" s="55"/>
      <c r="S1794" s="55"/>
      <c r="T1794" s="55"/>
      <c r="U1794" s="55"/>
      <c r="V1794" s="55"/>
      <c r="W1794" s="55"/>
      <c r="X1794" s="55"/>
      <c r="Y1794" s="42"/>
      <c r="AD1794" s="55"/>
      <c r="AE1794" s="56"/>
      <c r="AL1794" s="11"/>
      <c r="AM1794" t="str">
        <f t="shared" si="63"/>
        <v>NTL</v>
      </c>
      <c r="AN1794">
        <f t="shared" si="64"/>
        <v>0</v>
      </c>
      <c r="AO1794" s="5" t="str">
        <f t="shared" si="65"/>
        <v>Ca sáng</v>
      </c>
    </row>
    <row r="1795" spans="2:41">
      <c r="B1795" s="57"/>
      <c r="D1795" s="11"/>
      <c r="E1795" s="56"/>
      <c r="F1795" s="11"/>
      <c r="G1795" s="11"/>
      <c r="H1795" s="11"/>
      <c r="I1795" s="11"/>
      <c r="L1795" s="55"/>
      <c r="M1795" s="42"/>
      <c r="N1795" s="55"/>
      <c r="O1795" s="42"/>
      <c r="Q1795" s="55"/>
      <c r="R1795" s="55"/>
      <c r="S1795" s="55"/>
      <c r="T1795" s="55"/>
      <c r="U1795" s="55"/>
      <c r="V1795" s="55"/>
      <c r="W1795" s="55"/>
      <c r="X1795" s="55"/>
      <c r="Y1795" s="42"/>
      <c r="AD1795" s="55"/>
      <c r="AE1795" s="56"/>
      <c r="AM1795" t="str">
        <f t="shared" ref="AM1795:AM1858" si="66">IF(LEFT(F2071,3)="XBL","XBL","NTL")</f>
        <v>NTL</v>
      </c>
      <c r="AN1795">
        <f t="shared" ref="AN1795:AN1858" si="67">IF(AM1795="NTL",O2071*-1,O2071)</f>
        <v>0</v>
      </c>
      <c r="AO1795" s="5" t="str">
        <f t="shared" ref="AO1795:AO1858" si="68">IF(TIME(HOUR(AE2074),MINUTE(AE2074),SECOND(AE2074))&gt;$T$6,"Ca chiều","Ca sáng")</f>
        <v>Ca sáng</v>
      </c>
    </row>
    <row r="1796" spans="2:41">
      <c r="B1796" s="57"/>
      <c r="D1796" s="11"/>
      <c r="E1796" s="56"/>
      <c r="F1796" s="11"/>
      <c r="G1796" s="11"/>
      <c r="H1796" s="11"/>
      <c r="L1796" s="55"/>
      <c r="M1796" s="42"/>
      <c r="N1796" s="55"/>
      <c r="O1796" s="42"/>
      <c r="Q1796" s="55"/>
      <c r="R1796" s="55"/>
      <c r="S1796" s="55"/>
      <c r="T1796" s="55"/>
      <c r="U1796" s="55"/>
      <c r="V1796" s="55"/>
      <c r="W1796" s="55"/>
      <c r="X1796" s="55"/>
      <c r="AA1796" s="42"/>
      <c r="AD1796" s="55"/>
      <c r="AE1796" s="56"/>
      <c r="AM1796" t="str">
        <f t="shared" si="66"/>
        <v>NTL</v>
      </c>
      <c r="AN1796">
        <f t="shared" si="67"/>
        <v>0</v>
      </c>
      <c r="AO1796" s="5" t="str">
        <f t="shared" si="68"/>
        <v>Ca sáng</v>
      </c>
    </row>
    <row r="1797" spans="2:41">
      <c r="B1797" s="57"/>
      <c r="D1797" s="11"/>
      <c r="E1797" s="56"/>
      <c r="F1797" s="11"/>
      <c r="G1797" s="11"/>
      <c r="H1797" s="11"/>
      <c r="L1797" s="55"/>
      <c r="M1797" s="42"/>
      <c r="N1797" s="55"/>
      <c r="O1797" s="42"/>
      <c r="Q1797" s="55"/>
      <c r="R1797" s="55"/>
      <c r="S1797" s="55"/>
      <c r="T1797" s="55"/>
      <c r="U1797" s="55"/>
      <c r="V1797" s="55"/>
      <c r="W1797" s="55"/>
      <c r="X1797" s="55"/>
      <c r="Y1797" s="42"/>
      <c r="AD1797" s="55"/>
      <c r="AE1797" s="56"/>
      <c r="AL1797" s="11"/>
      <c r="AM1797" t="str">
        <f t="shared" si="66"/>
        <v>NTL</v>
      </c>
      <c r="AN1797">
        <f t="shared" si="67"/>
        <v>0</v>
      </c>
      <c r="AO1797" s="5" t="str">
        <f t="shared" si="68"/>
        <v>Ca sáng</v>
      </c>
    </row>
    <row r="1798" spans="2:41">
      <c r="B1798" s="57"/>
      <c r="D1798" s="11"/>
      <c r="E1798" s="56"/>
      <c r="F1798" s="11"/>
      <c r="G1798" s="11"/>
      <c r="H1798" s="11"/>
      <c r="I1798" s="11"/>
      <c r="L1798" s="55"/>
      <c r="M1798" s="42"/>
      <c r="N1798" s="55"/>
      <c r="O1798" s="42"/>
      <c r="Q1798" s="55"/>
      <c r="R1798" s="55"/>
      <c r="S1798" s="55"/>
      <c r="T1798" s="55"/>
      <c r="U1798" s="55"/>
      <c r="V1798" s="55"/>
      <c r="W1798" s="55"/>
      <c r="X1798" s="55"/>
      <c r="Y1798" s="42"/>
      <c r="AD1798" s="55"/>
      <c r="AE1798" s="56"/>
      <c r="AL1798" s="11"/>
      <c r="AM1798" t="str">
        <f t="shared" si="66"/>
        <v>NTL</v>
      </c>
      <c r="AN1798">
        <f t="shared" si="67"/>
        <v>0</v>
      </c>
      <c r="AO1798" s="5" t="str">
        <f t="shared" si="68"/>
        <v>Ca sáng</v>
      </c>
    </row>
    <row r="1799" spans="2:41">
      <c r="B1799" s="57"/>
      <c r="D1799" s="11"/>
      <c r="E1799" s="56"/>
      <c r="F1799" s="11"/>
      <c r="G1799" s="11"/>
      <c r="H1799" s="11"/>
      <c r="L1799" s="55"/>
      <c r="M1799" s="42"/>
      <c r="N1799" s="55"/>
      <c r="O1799" s="42"/>
      <c r="Q1799" s="55"/>
      <c r="R1799" s="55"/>
      <c r="S1799" s="55"/>
      <c r="T1799" s="55"/>
      <c r="U1799" s="55"/>
      <c r="V1799" s="55"/>
      <c r="W1799" s="55"/>
      <c r="X1799" s="55"/>
      <c r="Y1799" s="42"/>
      <c r="AD1799" s="55"/>
      <c r="AE1799" s="56"/>
      <c r="AL1799" s="11"/>
      <c r="AM1799" t="str">
        <f t="shared" si="66"/>
        <v>NTL</v>
      </c>
      <c r="AN1799">
        <f t="shared" si="67"/>
        <v>0</v>
      </c>
      <c r="AO1799" s="5" t="str">
        <f t="shared" si="68"/>
        <v>Ca sáng</v>
      </c>
    </row>
    <row r="1800" spans="2:41">
      <c r="B1800" s="57"/>
      <c r="D1800" s="11"/>
      <c r="E1800" s="56"/>
      <c r="F1800" s="11"/>
      <c r="G1800" s="11"/>
      <c r="H1800" s="11"/>
      <c r="I1800" s="11"/>
      <c r="L1800" s="55"/>
      <c r="M1800" s="42"/>
      <c r="N1800" s="55"/>
      <c r="O1800" s="42"/>
      <c r="Q1800" s="55"/>
      <c r="R1800" s="55"/>
      <c r="S1800" s="55"/>
      <c r="T1800" s="55"/>
      <c r="U1800" s="55"/>
      <c r="V1800" s="55"/>
      <c r="W1800" s="55"/>
      <c r="X1800" s="55"/>
      <c r="Y1800" s="42"/>
      <c r="AD1800" s="55"/>
      <c r="AE1800" s="56"/>
      <c r="AM1800" t="str">
        <f t="shared" si="66"/>
        <v>NTL</v>
      </c>
      <c r="AN1800">
        <f t="shared" si="67"/>
        <v>0</v>
      </c>
      <c r="AO1800" s="5" t="str">
        <f t="shared" si="68"/>
        <v>Ca sáng</v>
      </c>
    </row>
    <row r="1801" spans="2:41">
      <c r="B1801" s="57"/>
      <c r="D1801" s="11"/>
      <c r="E1801" s="56"/>
      <c r="F1801" s="11"/>
      <c r="G1801" s="11"/>
      <c r="H1801" s="11"/>
      <c r="L1801" s="55"/>
      <c r="M1801" s="42"/>
      <c r="N1801" s="55"/>
      <c r="O1801" s="42"/>
      <c r="Q1801" s="55"/>
      <c r="R1801" s="55"/>
      <c r="S1801" s="55"/>
      <c r="T1801" s="55"/>
      <c r="U1801" s="55"/>
      <c r="V1801" s="55"/>
      <c r="W1801" s="55"/>
      <c r="X1801" s="55"/>
      <c r="Y1801" s="42"/>
      <c r="AD1801" s="55"/>
      <c r="AE1801" s="56"/>
      <c r="AM1801" t="str">
        <f t="shared" si="66"/>
        <v>NTL</v>
      </c>
      <c r="AN1801">
        <f t="shared" si="67"/>
        <v>0</v>
      </c>
      <c r="AO1801" s="5" t="str">
        <f t="shared" si="68"/>
        <v>Ca sáng</v>
      </c>
    </row>
    <row r="1802" spans="2:41">
      <c r="B1802" s="57"/>
      <c r="D1802" s="11"/>
      <c r="E1802" s="56"/>
      <c r="F1802" s="11"/>
      <c r="G1802" s="11"/>
      <c r="H1802" s="11"/>
      <c r="L1802" s="55"/>
      <c r="M1802" s="42"/>
      <c r="N1802" s="55"/>
      <c r="O1802" s="42"/>
      <c r="Q1802" s="55"/>
      <c r="R1802" s="55"/>
      <c r="S1802" s="55"/>
      <c r="T1802" s="55"/>
      <c r="U1802" s="55"/>
      <c r="V1802" s="55"/>
      <c r="W1802" s="55"/>
      <c r="X1802" s="55"/>
      <c r="Y1802" s="42"/>
      <c r="AD1802" s="55"/>
      <c r="AE1802" s="56"/>
      <c r="AH1802" s="11"/>
      <c r="AM1802" t="str">
        <f t="shared" si="66"/>
        <v>NTL</v>
      </c>
      <c r="AN1802">
        <f t="shared" si="67"/>
        <v>0</v>
      </c>
      <c r="AO1802" s="5" t="str">
        <f t="shared" si="68"/>
        <v>Ca sáng</v>
      </c>
    </row>
    <row r="1803" spans="2:41">
      <c r="B1803" s="57"/>
      <c r="D1803" s="11"/>
      <c r="E1803" s="56"/>
      <c r="F1803" s="11"/>
      <c r="G1803" s="11"/>
      <c r="H1803" s="11"/>
      <c r="L1803" s="55"/>
      <c r="M1803" s="42"/>
      <c r="N1803" s="55"/>
      <c r="O1803" s="42"/>
      <c r="Q1803" s="55"/>
      <c r="R1803" s="55"/>
      <c r="S1803" s="55"/>
      <c r="T1803" s="55"/>
      <c r="U1803" s="55"/>
      <c r="V1803" s="55"/>
      <c r="W1803" s="55"/>
      <c r="X1803" s="55"/>
      <c r="Y1803" s="42"/>
      <c r="AD1803" s="55"/>
      <c r="AE1803" s="56"/>
      <c r="AL1803" s="11"/>
      <c r="AM1803" t="str">
        <f t="shared" si="66"/>
        <v>NTL</v>
      </c>
      <c r="AN1803">
        <f t="shared" si="67"/>
        <v>0</v>
      </c>
      <c r="AO1803" s="5" t="str">
        <f t="shared" si="68"/>
        <v>Ca sáng</v>
      </c>
    </row>
    <row r="1804" spans="2:41">
      <c r="B1804" s="57"/>
      <c r="D1804" s="11"/>
      <c r="E1804" s="56"/>
      <c r="F1804" s="11"/>
      <c r="G1804" s="11"/>
      <c r="H1804" s="11"/>
      <c r="L1804" s="55"/>
      <c r="M1804" s="42"/>
      <c r="N1804" s="55"/>
      <c r="O1804" s="42"/>
      <c r="Q1804" s="55"/>
      <c r="R1804" s="55"/>
      <c r="S1804" s="55"/>
      <c r="T1804" s="55"/>
      <c r="U1804" s="55"/>
      <c r="V1804" s="55"/>
      <c r="W1804" s="55"/>
      <c r="X1804" s="55"/>
      <c r="Y1804" s="42"/>
      <c r="AD1804" s="55"/>
      <c r="AE1804" s="56"/>
      <c r="AL1804" s="11"/>
      <c r="AM1804" t="str">
        <f t="shared" si="66"/>
        <v>NTL</v>
      </c>
      <c r="AN1804">
        <f t="shared" si="67"/>
        <v>0</v>
      </c>
      <c r="AO1804" s="5" t="str">
        <f t="shared" si="68"/>
        <v>Ca sáng</v>
      </c>
    </row>
    <row r="1805" spans="2:41">
      <c r="B1805" s="57"/>
      <c r="D1805" s="11"/>
      <c r="E1805" s="56"/>
      <c r="F1805" s="11"/>
      <c r="G1805" s="11"/>
      <c r="H1805" s="11"/>
      <c r="L1805" s="55"/>
      <c r="M1805" s="42"/>
      <c r="N1805" s="55"/>
      <c r="O1805" s="42"/>
      <c r="Q1805" s="55"/>
      <c r="R1805" s="55"/>
      <c r="S1805" s="55"/>
      <c r="T1805" s="55"/>
      <c r="U1805" s="55"/>
      <c r="V1805" s="55"/>
      <c r="W1805" s="55"/>
      <c r="X1805" s="55"/>
      <c r="AA1805" s="42"/>
      <c r="AD1805" s="55"/>
      <c r="AE1805" s="56"/>
      <c r="AL1805" s="11"/>
      <c r="AM1805" t="str">
        <f t="shared" si="66"/>
        <v>NTL</v>
      </c>
      <c r="AN1805">
        <f t="shared" si="67"/>
        <v>0</v>
      </c>
      <c r="AO1805" s="5" t="str">
        <f t="shared" si="68"/>
        <v>Ca sáng</v>
      </c>
    </row>
    <row r="1806" spans="2:41">
      <c r="B1806" s="57"/>
      <c r="D1806" s="11"/>
      <c r="E1806" s="56"/>
      <c r="F1806" s="11"/>
      <c r="G1806" s="11"/>
      <c r="H1806" s="11"/>
      <c r="L1806" s="55"/>
      <c r="M1806" s="42"/>
      <c r="N1806" s="55"/>
      <c r="O1806" s="42"/>
      <c r="Q1806" s="55"/>
      <c r="R1806" s="55"/>
      <c r="S1806" s="55"/>
      <c r="T1806" s="55"/>
      <c r="U1806" s="55"/>
      <c r="V1806" s="55"/>
      <c r="W1806" s="55"/>
      <c r="X1806" s="55"/>
      <c r="Y1806" s="42"/>
      <c r="AD1806" s="55"/>
      <c r="AE1806" s="56"/>
      <c r="AL1806" s="11"/>
      <c r="AM1806" t="str">
        <f t="shared" si="66"/>
        <v>NTL</v>
      </c>
      <c r="AN1806">
        <f t="shared" si="67"/>
        <v>0</v>
      </c>
      <c r="AO1806" s="5" t="str">
        <f t="shared" si="68"/>
        <v>Ca sáng</v>
      </c>
    </row>
    <row r="1807" spans="2:41">
      <c r="B1807" s="57"/>
      <c r="D1807" s="11"/>
      <c r="E1807" s="56"/>
      <c r="F1807" s="11"/>
      <c r="G1807" s="11"/>
      <c r="H1807" s="11"/>
      <c r="L1807" s="55"/>
      <c r="M1807" s="42"/>
      <c r="N1807" s="55"/>
      <c r="O1807" s="42"/>
      <c r="Q1807" s="55"/>
      <c r="R1807" s="55"/>
      <c r="S1807" s="55"/>
      <c r="T1807" s="55"/>
      <c r="U1807" s="55"/>
      <c r="V1807" s="55"/>
      <c r="W1807" s="55"/>
      <c r="X1807" s="55"/>
      <c r="Y1807" s="42"/>
      <c r="AD1807" s="55"/>
      <c r="AE1807" s="56"/>
      <c r="AH1807" s="11"/>
      <c r="AM1807" t="str">
        <f t="shared" si="66"/>
        <v>NTL</v>
      </c>
      <c r="AN1807">
        <f t="shared" si="67"/>
        <v>0</v>
      </c>
      <c r="AO1807" s="5" t="str">
        <f t="shared" si="68"/>
        <v>Ca sáng</v>
      </c>
    </row>
    <row r="1808" spans="2:41">
      <c r="B1808" s="57"/>
      <c r="D1808" s="11"/>
      <c r="E1808" s="56"/>
      <c r="F1808" s="11"/>
      <c r="G1808" s="11"/>
      <c r="H1808" s="11"/>
      <c r="L1808" s="55"/>
      <c r="M1808" s="42"/>
      <c r="N1808" s="55"/>
      <c r="O1808" s="42"/>
      <c r="Q1808" s="55"/>
      <c r="R1808" s="55"/>
      <c r="S1808" s="55"/>
      <c r="T1808" s="55"/>
      <c r="U1808" s="55"/>
      <c r="V1808" s="55"/>
      <c r="W1808" s="55"/>
      <c r="X1808" s="55"/>
      <c r="AA1808" s="42"/>
      <c r="AD1808" s="55"/>
      <c r="AE1808" s="56"/>
      <c r="AL1808" s="11"/>
      <c r="AM1808" t="str">
        <f t="shared" si="66"/>
        <v>NTL</v>
      </c>
      <c r="AN1808">
        <f t="shared" si="67"/>
        <v>0</v>
      </c>
      <c r="AO1808" s="5" t="str">
        <f t="shared" si="68"/>
        <v>Ca sáng</v>
      </c>
    </row>
    <row r="1809" spans="2:41">
      <c r="B1809" s="57"/>
      <c r="D1809" s="11"/>
      <c r="E1809" s="56"/>
      <c r="F1809" s="11"/>
      <c r="G1809" s="11"/>
      <c r="H1809" s="11"/>
      <c r="L1809" s="55"/>
      <c r="M1809" s="42"/>
      <c r="N1809" s="55"/>
      <c r="O1809" s="42"/>
      <c r="Q1809" s="55"/>
      <c r="R1809" s="55"/>
      <c r="S1809" s="55"/>
      <c r="T1809" s="55"/>
      <c r="U1809" s="55"/>
      <c r="V1809" s="55"/>
      <c r="W1809" s="55"/>
      <c r="X1809" s="55"/>
      <c r="Y1809" s="42"/>
      <c r="AD1809" s="55"/>
      <c r="AE1809" s="56"/>
      <c r="AL1809" s="11"/>
      <c r="AM1809" t="str">
        <f t="shared" si="66"/>
        <v>NTL</v>
      </c>
      <c r="AN1809">
        <f t="shared" si="67"/>
        <v>0</v>
      </c>
      <c r="AO1809" s="5" t="str">
        <f t="shared" si="68"/>
        <v>Ca sáng</v>
      </c>
    </row>
    <row r="1810" spans="2:41">
      <c r="B1810" s="57"/>
      <c r="D1810" s="11"/>
      <c r="E1810" s="56"/>
      <c r="F1810" s="11"/>
      <c r="G1810" s="11"/>
      <c r="H1810" s="11"/>
      <c r="L1810" s="55"/>
      <c r="M1810" s="42"/>
      <c r="N1810" s="55"/>
      <c r="O1810" s="42"/>
      <c r="Q1810" s="55"/>
      <c r="R1810" s="55"/>
      <c r="S1810" s="55"/>
      <c r="T1810" s="55"/>
      <c r="U1810" s="55"/>
      <c r="V1810" s="55"/>
      <c r="W1810" s="55"/>
      <c r="X1810" s="55"/>
      <c r="Y1810" s="42"/>
      <c r="AD1810" s="55"/>
      <c r="AE1810" s="56"/>
      <c r="AL1810" s="11"/>
      <c r="AM1810" t="str">
        <f t="shared" si="66"/>
        <v>NTL</v>
      </c>
      <c r="AN1810">
        <f t="shared" si="67"/>
        <v>0</v>
      </c>
      <c r="AO1810" s="5" t="str">
        <f t="shared" si="68"/>
        <v>Ca sáng</v>
      </c>
    </row>
    <row r="1811" spans="2:41">
      <c r="B1811" s="57"/>
      <c r="D1811" s="11"/>
      <c r="E1811" s="56"/>
      <c r="F1811" s="11"/>
      <c r="G1811" s="11"/>
      <c r="H1811" s="11"/>
      <c r="L1811" s="55"/>
      <c r="M1811" s="42"/>
      <c r="N1811" s="55"/>
      <c r="O1811" s="42"/>
      <c r="Q1811" s="55"/>
      <c r="R1811" s="55"/>
      <c r="S1811" s="55"/>
      <c r="T1811" s="55"/>
      <c r="U1811" s="55"/>
      <c r="V1811" s="55"/>
      <c r="W1811" s="55"/>
      <c r="X1811" s="55"/>
      <c r="Y1811" s="42"/>
      <c r="AD1811" s="55"/>
      <c r="AE1811" s="56"/>
      <c r="AM1811" t="str">
        <f t="shared" si="66"/>
        <v>NTL</v>
      </c>
      <c r="AN1811">
        <f t="shared" si="67"/>
        <v>0</v>
      </c>
      <c r="AO1811" s="5" t="str">
        <f t="shared" si="68"/>
        <v>Ca sáng</v>
      </c>
    </row>
    <row r="1812" spans="2:41">
      <c r="B1812" s="57"/>
      <c r="D1812" s="11"/>
      <c r="E1812" s="56"/>
      <c r="F1812" s="11"/>
      <c r="G1812" s="11"/>
      <c r="H1812" s="11"/>
      <c r="L1812" s="55"/>
      <c r="M1812" s="42"/>
      <c r="N1812" s="55"/>
      <c r="O1812" s="42"/>
      <c r="Q1812" s="55"/>
      <c r="R1812" s="55"/>
      <c r="S1812" s="55"/>
      <c r="T1812" s="55"/>
      <c r="U1812" s="55"/>
      <c r="V1812" s="55"/>
      <c r="W1812" s="55"/>
      <c r="X1812" s="55"/>
      <c r="Y1812" s="42"/>
      <c r="AD1812" s="55"/>
      <c r="AE1812" s="56"/>
      <c r="AM1812" t="str">
        <f t="shared" si="66"/>
        <v>NTL</v>
      </c>
      <c r="AN1812">
        <f t="shared" si="67"/>
        <v>0</v>
      </c>
      <c r="AO1812" s="5" t="str">
        <f t="shared" si="68"/>
        <v>Ca sáng</v>
      </c>
    </row>
    <row r="1813" spans="2:41">
      <c r="B1813" s="57"/>
      <c r="D1813" s="11"/>
      <c r="E1813" s="56"/>
      <c r="F1813" s="11"/>
      <c r="G1813" s="11"/>
      <c r="H1813" s="11"/>
      <c r="L1813" s="55"/>
      <c r="M1813" s="42"/>
      <c r="N1813" s="55"/>
      <c r="O1813" s="42"/>
      <c r="Q1813" s="55"/>
      <c r="R1813" s="55"/>
      <c r="S1813" s="55"/>
      <c r="T1813" s="55"/>
      <c r="U1813" s="55"/>
      <c r="V1813" s="55"/>
      <c r="W1813" s="55"/>
      <c r="X1813" s="55"/>
      <c r="Y1813" s="42"/>
      <c r="AD1813" s="55"/>
      <c r="AE1813" s="56"/>
      <c r="AL1813" s="11"/>
      <c r="AM1813" t="str">
        <f t="shared" si="66"/>
        <v>NTL</v>
      </c>
      <c r="AN1813">
        <f t="shared" si="67"/>
        <v>0</v>
      </c>
      <c r="AO1813" s="5" t="str">
        <f t="shared" si="68"/>
        <v>Ca sáng</v>
      </c>
    </row>
    <row r="1814" spans="2:41">
      <c r="B1814" s="57"/>
      <c r="D1814" s="11"/>
      <c r="E1814" s="56"/>
      <c r="F1814" s="11"/>
      <c r="G1814" s="11"/>
      <c r="H1814" s="11"/>
      <c r="L1814" s="55"/>
      <c r="M1814" s="42"/>
      <c r="N1814" s="55"/>
      <c r="O1814" s="42"/>
      <c r="Q1814" s="55"/>
      <c r="R1814" s="55"/>
      <c r="S1814" s="55"/>
      <c r="T1814" s="55"/>
      <c r="U1814" s="55"/>
      <c r="V1814" s="55"/>
      <c r="W1814" s="55"/>
      <c r="X1814" s="55"/>
      <c r="Y1814" s="42"/>
      <c r="AD1814" s="55"/>
      <c r="AE1814" s="56"/>
      <c r="AM1814" t="str">
        <f t="shared" si="66"/>
        <v>NTL</v>
      </c>
      <c r="AN1814">
        <f t="shared" si="67"/>
        <v>0</v>
      </c>
      <c r="AO1814" s="5" t="str">
        <f t="shared" si="68"/>
        <v>Ca sáng</v>
      </c>
    </row>
    <row r="1815" spans="2:41">
      <c r="B1815" s="57"/>
      <c r="D1815" s="11"/>
      <c r="E1815" s="56"/>
      <c r="F1815" s="11"/>
      <c r="G1815" s="11"/>
      <c r="H1815" s="11"/>
      <c r="L1815" s="55"/>
      <c r="M1815" s="42"/>
      <c r="N1815" s="55"/>
      <c r="O1815" s="42"/>
      <c r="Q1815" s="55"/>
      <c r="R1815" s="55"/>
      <c r="S1815" s="55"/>
      <c r="T1815" s="55"/>
      <c r="U1815" s="55"/>
      <c r="V1815" s="55"/>
      <c r="W1815" s="55"/>
      <c r="X1815" s="55"/>
      <c r="Y1815" s="42"/>
      <c r="AD1815" s="55"/>
      <c r="AE1815" s="56"/>
      <c r="AL1815" s="11"/>
      <c r="AM1815" t="str">
        <f t="shared" si="66"/>
        <v>NTL</v>
      </c>
      <c r="AN1815">
        <f t="shared" si="67"/>
        <v>0</v>
      </c>
      <c r="AO1815" s="5" t="str">
        <f t="shared" si="68"/>
        <v>Ca sáng</v>
      </c>
    </row>
    <row r="1816" spans="2:41">
      <c r="B1816" s="57"/>
      <c r="D1816" s="11"/>
      <c r="E1816" s="56"/>
      <c r="F1816" s="11"/>
      <c r="G1816" s="11"/>
      <c r="H1816" s="11"/>
      <c r="I1816" s="11"/>
      <c r="L1816" s="55"/>
      <c r="M1816" s="42"/>
      <c r="N1816" s="55"/>
      <c r="O1816" s="42"/>
      <c r="Q1816" s="55"/>
      <c r="R1816" s="55"/>
      <c r="S1816" s="55"/>
      <c r="T1816" s="55"/>
      <c r="U1816" s="55"/>
      <c r="V1816" s="55"/>
      <c r="W1816" s="55"/>
      <c r="X1816" s="55"/>
      <c r="Y1816" s="42"/>
      <c r="AD1816" s="55"/>
      <c r="AE1816" s="56"/>
      <c r="AM1816" t="str">
        <f t="shared" si="66"/>
        <v>NTL</v>
      </c>
      <c r="AN1816">
        <f t="shared" si="67"/>
        <v>0</v>
      </c>
      <c r="AO1816" s="5" t="str">
        <f t="shared" si="68"/>
        <v>Ca sáng</v>
      </c>
    </row>
    <row r="1817" spans="2:41">
      <c r="B1817" s="57"/>
      <c r="D1817" s="11"/>
      <c r="E1817" s="56"/>
      <c r="F1817" s="11"/>
      <c r="G1817" s="11"/>
      <c r="H1817" s="11"/>
      <c r="L1817" s="55"/>
      <c r="M1817" s="42"/>
      <c r="N1817" s="55"/>
      <c r="O1817" s="42"/>
      <c r="Q1817" s="55"/>
      <c r="R1817" s="55"/>
      <c r="S1817" s="55"/>
      <c r="T1817" s="55"/>
      <c r="U1817" s="55"/>
      <c r="V1817" s="55"/>
      <c r="W1817" s="55"/>
      <c r="X1817" s="55"/>
      <c r="Y1817" s="42"/>
      <c r="AD1817" s="55"/>
      <c r="AE1817" s="56"/>
      <c r="AM1817" t="str">
        <f t="shared" si="66"/>
        <v>NTL</v>
      </c>
      <c r="AN1817">
        <f t="shared" si="67"/>
        <v>0</v>
      </c>
      <c r="AO1817" s="5" t="str">
        <f t="shared" si="68"/>
        <v>Ca sáng</v>
      </c>
    </row>
    <row r="1818" spans="2:41">
      <c r="B1818" s="57"/>
      <c r="D1818" s="11"/>
      <c r="E1818" s="56"/>
      <c r="F1818" s="11"/>
      <c r="G1818" s="11"/>
      <c r="H1818" s="11"/>
      <c r="L1818" s="55"/>
      <c r="M1818" s="42"/>
      <c r="N1818" s="55"/>
      <c r="O1818" s="42"/>
      <c r="Q1818" s="55"/>
      <c r="R1818" s="55"/>
      <c r="S1818" s="55"/>
      <c r="T1818" s="55"/>
      <c r="U1818" s="55"/>
      <c r="V1818" s="55"/>
      <c r="W1818" s="55"/>
      <c r="X1818" s="55"/>
      <c r="Y1818" s="42"/>
      <c r="AD1818" s="55"/>
      <c r="AE1818" s="56"/>
      <c r="AM1818" t="str">
        <f t="shared" si="66"/>
        <v>NTL</v>
      </c>
      <c r="AN1818">
        <f t="shared" si="67"/>
        <v>0</v>
      </c>
      <c r="AO1818" s="5" t="str">
        <f t="shared" si="68"/>
        <v>Ca sáng</v>
      </c>
    </row>
    <row r="1819" spans="2:41">
      <c r="B1819" s="57"/>
      <c r="D1819" s="11"/>
      <c r="E1819" s="56"/>
      <c r="F1819" s="11"/>
      <c r="G1819" s="11"/>
      <c r="H1819" s="11"/>
      <c r="L1819" s="55"/>
      <c r="M1819" s="42"/>
      <c r="N1819" s="55"/>
      <c r="O1819" s="42"/>
      <c r="Q1819" s="55"/>
      <c r="R1819" s="55"/>
      <c r="S1819" s="55"/>
      <c r="T1819" s="55"/>
      <c r="U1819" s="55"/>
      <c r="V1819" s="55"/>
      <c r="W1819" s="55"/>
      <c r="X1819" s="55"/>
      <c r="Y1819" s="42"/>
      <c r="AD1819" s="55"/>
      <c r="AE1819" s="56"/>
      <c r="AL1819" s="11"/>
      <c r="AM1819" t="str">
        <f t="shared" si="66"/>
        <v>NTL</v>
      </c>
      <c r="AN1819">
        <f t="shared" si="67"/>
        <v>0</v>
      </c>
      <c r="AO1819" s="5" t="str">
        <f t="shared" si="68"/>
        <v>Ca sáng</v>
      </c>
    </row>
    <row r="1820" spans="2:41">
      <c r="B1820" s="57"/>
      <c r="D1820" s="11"/>
      <c r="E1820" s="56"/>
      <c r="F1820" s="11"/>
      <c r="G1820" s="11"/>
      <c r="H1820" s="11"/>
      <c r="L1820" s="55"/>
      <c r="M1820" s="42"/>
      <c r="N1820" s="55"/>
      <c r="O1820" s="42"/>
      <c r="Q1820" s="55"/>
      <c r="R1820" s="55"/>
      <c r="S1820" s="55"/>
      <c r="T1820" s="55"/>
      <c r="U1820" s="55"/>
      <c r="V1820" s="55"/>
      <c r="W1820" s="55"/>
      <c r="X1820" s="55"/>
      <c r="Y1820" s="42"/>
      <c r="AD1820" s="55"/>
      <c r="AE1820" s="56"/>
      <c r="AL1820" s="11"/>
      <c r="AM1820" t="str">
        <f t="shared" si="66"/>
        <v>NTL</v>
      </c>
      <c r="AN1820">
        <f t="shared" si="67"/>
        <v>0</v>
      </c>
      <c r="AO1820" s="5" t="str">
        <f t="shared" si="68"/>
        <v>Ca sáng</v>
      </c>
    </row>
    <row r="1821" spans="2:41">
      <c r="B1821" s="57"/>
      <c r="D1821" s="11"/>
      <c r="E1821" s="56"/>
      <c r="F1821" s="11"/>
      <c r="G1821" s="11"/>
      <c r="H1821" s="11"/>
      <c r="L1821" s="55"/>
      <c r="M1821" s="42"/>
      <c r="N1821" s="55"/>
      <c r="O1821" s="42"/>
      <c r="Q1821" s="55"/>
      <c r="R1821" s="55"/>
      <c r="S1821" s="55"/>
      <c r="T1821" s="55"/>
      <c r="U1821" s="55"/>
      <c r="V1821" s="55"/>
      <c r="W1821" s="55"/>
      <c r="X1821" s="55"/>
      <c r="Y1821" s="42"/>
      <c r="AD1821" s="55"/>
      <c r="AE1821" s="56"/>
      <c r="AL1821" s="11"/>
      <c r="AM1821" t="str">
        <f t="shared" si="66"/>
        <v>NTL</v>
      </c>
      <c r="AN1821">
        <f t="shared" si="67"/>
        <v>0</v>
      </c>
      <c r="AO1821" s="5" t="str">
        <f t="shared" si="68"/>
        <v>Ca sáng</v>
      </c>
    </row>
    <row r="1822" spans="2:41">
      <c r="B1822" s="57"/>
      <c r="D1822" s="11"/>
      <c r="E1822" s="56"/>
      <c r="F1822" s="11"/>
      <c r="G1822" s="11"/>
      <c r="H1822" s="11"/>
      <c r="L1822" s="55"/>
      <c r="M1822" s="42"/>
      <c r="N1822" s="55"/>
      <c r="O1822" s="42"/>
      <c r="Q1822" s="55"/>
      <c r="R1822" s="55"/>
      <c r="S1822" s="55"/>
      <c r="T1822" s="55"/>
      <c r="U1822" s="55"/>
      <c r="V1822" s="55"/>
      <c r="W1822" s="55"/>
      <c r="X1822" s="55"/>
      <c r="Y1822" s="42"/>
      <c r="AD1822" s="55"/>
      <c r="AE1822" s="56"/>
      <c r="AL1822" s="11"/>
      <c r="AM1822" t="str">
        <f t="shared" si="66"/>
        <v>NTL</v>
      </c>
      <c r="AN1822">
        <f t="shared" si="67"/>
        <v>0</v>
      </c>
      <c r="AO1822" s="5" t="str">
        <f t="shared" si="68"/>
        <v>Ca sáng</v>
      </c>
    </row>
    <row r="1823" spans="2:41">
      <c r="B1823" s="57"/>
      <c r="D1823" s="11"/>
      <c r="E1823" s="56"/>
      <c r="F1823" s="11"/>
      <c r="G1823" s="11"/>
      <c r="H1823" s="11"/>
      <c r="L1823" s="55"/>
      <c r="M1823" s="42"/>
      <c r="N1823" s="55"/>
      <c r="O1823" s="42"/>
      <c r="Q1823" s="55"/>
      <c r="R1823" s="55"/>
      <c r="S1823" s="55"/>
      <c r="T1823" s="55"/>
      <c r="U1823" s="55"/>
      <c r="V1823" s="55"/>
      <c r="W1823" s="55"/>
      <c r="X1823" s="55"/>
      <c r="Y1823" s="42"/>
      <c r="AD1823" s="55"/>
      <c r="AE1823" s="56"/>
      <c r="AL1823" s="11"/>
      <c r="AM1823" t="str">
        <f t="shared" si="66"/>
        <v>NTL</v>
      </c>
      <c r="AN1823">
        <f t="shared" si="67"/>
        <v>0</v>
      </c>
      <c r="AO1823" s="5" t="str">
        <f t="shared" si="68"/>
        <v>Ca sáng</v>
      </c>
    </row>
    <row r="1824" spans="2:41">
      <c r="B1824" s="57"/>
      <c r="D1824" s="11"/>
      <c r="E1824" s="56"/>
      <c r="F1824" s="11"/>
      <c r="G1824" s="11"/>
      <c r="H1824" s="11"/>
      <c r="L1824" s="55"/>
      <c r="M1824" s="42"/>
      <c r="N1824" s="55"/>
      <c r="O1824" s="42"/>
      <c r="Q1824" s="55"/>
      <c r="R1824" s="55"/>
      <c r="S1824" s="55"/>
      <c r="T1824" s="55"/>
      <c r="U1824" s="55"/>
      <c r="V1824" s="55"/>
      <c r="W1824" s="55"/>
      <c r="X1824" s="55"/>
      <c r="Y1824" s="42"/>
      <c r="AD1824" s="55"/>
      <c r="AE1824" s="56"/>
      <c r="AL1824" s="11"/>
      <c r="AM1824" t="str">
        <f t="shared" si="66"/>
        <v>NTL</v>
      </c>
      <c r="AN1824">
        <f t="shared" si="67"/>
        <v>0</v>
      </c>
      <c r="AO1824" s="5" t="str">
        <f t="shared" si="68"/>
        <v>Ca sáng</v>
      </c>
    </row>
    <row r="1825" spans="2:41">
      <c r="B1825" s="57"/>
      <c r="D1825" s="11"/>
      <c r="E1825" s="56"/>
      <c r="F1825" s="11"/>
      <c r="G1825" s="11"/>
      <c r="H1825" s="11"/>
      <c r="L1825" s="55"/>
      <c r="M1825" s="42"/>
      <c r="N1825" s="55"/>
      <c r="O1825" s="42"/>
      <c r="Q1825" s="55"/>
      <c r="R1825" s="55"/>
      <c r="S1825" s="55"/>
      <c r="T1825" s="55"/>
      <c r="U1825" s="55"/>
      <c r="V1825" s="55"/>
      <c r="W1825" s="55"/>
      <c r="X1825" s="55"/>
      <c r="Y1825" s="42"/>
      <c r="AD1825" s="55"/>
      <c r="AE1825" s="56"/>
      <c r="AM1825" t="str">
        <f t="shared" si="66"/>
        <v>NTL</v>
      </c>
      <c r="AN1825">
        <f t="shared" si="67"/>
        <v>0</v>
      </c>
      <c r="AO1825" s="5" t="str">
        <f t="shared" si="68"/>
        <v>Ca sáng</v>
      </c>
    </row>
    <row r="1826" spans="2:41">
      <c r="B1826" s="57"/>
      <c r="C1826" s="11"/>
      <c r="D1826" s="11"/>
      <c r="E1826" s="56"/>
      <c r="F1826" s="11"/>
      <c r="G1826" s="11"/>
      <c r="H1826" s="11"/>
      <c r="L1826" s="55"/>
      <c r="M1826" s="42"/>
      <c r="N1826" s="55"/>
      <c r="O1826" s="42"/>
      <c r="P1826" s="55"/>
      <c r="Q1826" s="55"/>
      <c r="S1826" s="55"/>
      <c r="T1826" s="55"/>
      <c r="U1826" s="55"/>
      <c r="V1826" s="55"/>
      <c r="W1826" s="55"/>
      <c r="X1826" s="55"/>
      <c r="AA1826" s="42"/>
      <c r="AD1826" s="55"/>
      <c r="AE1826" s="56"/>
      <c r="AL1826" s="11"/>
      <c r="AM1826" t="str">
        <f t="shared" si="66"/>
        <v>NTL</v>
      </c>
      <c r="AN1826">
        <f t="shared" si="67"/>
        <v>0</v>
      </c>
      <c r="AO1826" s="5" t="str">
        <f t="shared" si="68"/>
        <v>Ca sáng</v>
      </c>
    </row>
    <row r="1827" spans="2:41">
      <c r="B1827" s="57"/>
      <c r="C1827" s="11"/>
      <c r="D1827" s="11"/>
      <c r="E1827" s="56"/>
      <c r="F1827" s="11"/>
      <c r="G1827" s="11"/>
      <c r="H1827" s="11"/>
      <c r="L1827" s="55"/>
      <c r="M1827" s="42"/>
      <c r="N1827" s="55"/>
      <c r="O1827" s="42"/>
      <c r="P1827" s="55"/>
      <c r="Q1827" s="55"/>
      <c r="S1827" s="55"/>
      <c r="T1827" s="55"/>
      <c r="U1827" s="55"/>
      <c r="V1827" s="55"/>
      <c r="W1827" s="55"/>
      <c r="X1827" s="55"/>
      <c r="Y1827" s="42"/>
      <c r="AD1827" s="55"/>
      <c r="AE1827" s="56"/>
      <c r="AL1827" s="11"/>
      <c r="AM1827" t="str">
        <f t="shared" si="66"/>
        <v>NTL</v>
      </c>
      <c r="AN1827">
        <f t="shared" si="67"/>
        <v>0</v>
      </c>
      <c r="AO1827" s="5" t="str">
        <f t="shared" si="68"/>
        <v>Ca sáng</v>
      </c>
    </row>
    <row r="1828" spans="2:41">
      <c r="B1828" s="57"/>
      <c r="C1828" s="11"/>
      <c r="D1828" s="11"/>
      <c r="E1828" s="56"/>
      <c r="F1828" s="11"/>
      <c r="G1828" s="11"/>
      <c r="H1828" s="11"/>
      <c r="L1828" s="55"/>
      <c r="M1828" s="42"/>
      <c r="N1828" s="55"/>
      <c r="O1828" s="42"/>
      <c r="P1828" s="55"/>
      <c r="Q1828" s="55"/>
      <c r="S1828" s="55"/>
      <c r="T1828" s="55"/>
      <c r="U1828" s="55"/>
      <c r="V1828" s="55"/>
      <c r="W1828" s="55"/>
      <c r="X1828" s="55"/>
      <c r="Y1828" s="42"/>
      <c r="AD1828" s="55"/>
      <c r="AE1828" s="56"/>
      <c r="AM1828" t="str">
        <f t="shared" si="66"/>
        <v>NTL</v>
      </c>
      <c r="AN1828">
        <f t="shared" si="67"/>
        <v>0</v>
      </c>
      <c r="AO1828" s="5" t="str">
        <f t="shared" si="68"/>
        <v>Ca sáng</v>
      </c>
    </row>
    <row r="1829" spans="2:41">
      <c r="B1829" s="57"/>
      <c r="C1829" s="11"/>
      <c r="D1829" s="11"/>
      <c r="E1829" s="56"/>
      <c r="F1829" s="11"/>
      <c r="G1829" s="11"/>
      <c r="H1829" s="11"/>
      <c r="L1829" s="55"/>
      <c r="M1829" s="42"/>
      <c r="N1829" s="55"/>
      <c r="O1829" s="42"/>
      <c r="P1829" s="55"/>
      <c r="Q1829" s="55"/>
      <c r="T1829" s="55"/>
      <c r="U1829" s="55"/>
      <c r="V1829" s="55"/>
      <c r="W1829" s="55"/>
      <c r="X1829" s="55"/>
      <c r="Y1829" s="42"/>
      <c r="AD1829" s="55"/>
      <c r="AE1829" s="56"/>
      <c r="AH1829" s="11"/>
      <c r="AL1829" s="11"/>
      <c r="AM1829" t="str">
        <f t="shared" si="66"/>
        <v>NTL</v>
      </c>
      <c r="AN1829">
        <f t="shared" si="67"/>
        <v>0</v>
      </c>
      <c r="AO1829" s="5" t="str">
        <f t="shared" si="68"/>
        <v>Ca sáng</v>
      </c>
    </row>
    <row r="1830" spans="2:41">
      <c r="B1830" s="57"/>
      <c r="D1830" s="11"/>
      <c r="E1830" s="56"/>
      <c r="F1830" s="11"/>
      <c r="G1830" s="11"/>
      <c r="H1830" s="11"/>
      <c r="L1830" s="55"/>
      <c r="M1830" s="42"/>
      <c r="N1830" s="55"/>
      <c r="O1830" s="42"/>
      <c r="Q1830" s="55"/>
      <c r="R1830" s="55"/>
      <c r="T1830" s="55"/>
      <c r="U1830" s="55"/>
      <c r="V1830" s="55"/>
      <c r="W1830" s="55"/>
      <c r="X1830" s="55"/>
      <c r="Y1830" s="42"/>
      <c r="AD1830" s="55"/>
      <c r="AE1830" s="56"/>
      <c r="AH1830" s="11"/>
      <c r="AL1830" s="11"/>
      <c r="AM1830" t="str">
        <f t="shared" si="66"/>
        <v>NTL</v>
      </c>
      <c r="AN1830">
        <f t="shared" si="67"/>
        <v>0</v>
      </c>
      <c r="AO1830" s="5" t="str">
        <f t="shared" si="68"/>
        <v>Ca sáng</v>
      </c>
    </row>
    <row r="1831" spans="2:41">
      <c r="B1831" s="57"/>
      <c r="D1831" s="11"/>
      <c r="E1831" s="56"/>
      <c r="F1831" s="11"/>
      <c r="G1831" s="11"/>
      <c r="H1831" s="11"/>
      <c r="L1831" s="55"/>
      <c r="M1831" s="42"/>
      <c r="N1831" s="55"/>
      <c r="O1831" s="42"/>
      <c r="Q1831" s="55"/>
      <c r="R1831" s="55"/>
      <c r="T1831" s="55"/>
      <c r="U1831" s="55"/>
      <c r="V1831" s="55"/>
      <c r="W1831" s="55"/>
      <c r="X1831" s="55"/>
      <c r="Y1831" s="42"/>
      <c r="AD1831" s="55"/>
      <c r="AE1831" s="56"/>
      <c r="AH1831" s="11"/>
      <c r="AM1831" t="str">
        <f t="shared" si="66"/>
        <v>NTL</v>
      </c>
      <c r="AN1831">
        <f t="shared" si="67"/>
        <v>0</v>
      </c>
      <c r="AO1831" s="5" t="str">
        <f t="shared" si="68"/>
        <v>Ca sáng</v>
      </c>
    </row>
    <row r="1832" spans="2:41">
      <c r="B1832" s="57"/>
      <c r="D1832" s="11"/>
      <c r="E1832" s="56"/>
      <c r="F1832" s="11"/>
      <c r="G1832" s="11"/>
      <c r="H1832" s="11"/>
      <c r="L1832" s="55"/>
      <c r="M1832" s="42"/>
      <c r="N1832" s="55"/>
      <c r="O1832" s="42"/>
      <c r="Q1832" s="55"/>
      <c r="R1832" s="55"/>
      <c r="T1832" s="55"/>
      <c r="U1832" s="55"/>
      <c r="V1832" s="55"/>
      <c r="W1832" s="55"/>
      <c r="X1832" s="55"/>
      <c r="Y1832" s="42"/>
      <c r="AD1832" s="55"/>
      <c r="AE1832" s="56"/>
      <c r="AH1832" s="11"/>
      <c r="AL1832" s="11"/>
      <c r="AM1832" t="str">
        <f t="shared" si="66"/>
        <v>NTL</v>
      </c>
      <c r="AN1832">
        <f t="shared" si="67"/>
        <v>0</v>
      </c>
      <c r="AO1832" s="5" t="str">
        <f t="shared" si="68"/>
        <v>Ca sáng</v>
      </c>
    </row>
    <row r="1833" spans="2:41">
      <c r="B1833" s="57"/>
      <c r="D1833" s="11"/>
      <c r="E1833" s="56"/>
      <c r="F1833" s="11"/>
      <c r="G1833" s="11"/>
      <c r="H1833" s="11"/>
      <c r="L1833" s="55"/>
      <c r="M1833" s="42"/>
      <c r="N1833" s="55"/>
      <c r="O1833" s="42"/>
      <c r="Q1833" s="55"/>
      <c r="R1833" s="55"/>
      <c r="S1833" s="55"/>
      <c r="T1833" s="55"/>
      <c r="U1833" s="55"/>
      <c r="V1833" s="55"/>
      <c r="W1833" s="55"/>
      <c r="X1833" s="55"/>
      <c r="Y1833" s="42"/>
      <c r="AD1833" s="55"/>
      <c r="AE1833" s="56"/>
      <c r="AM1833" t="str">
        <f t="shared" si="66"/>
        <v>NTL</v>
      </c>
      <c r="AN1833">
        <f t="shared" si="67"/>
        <v>0</v>
      </c>
      <c r="AO1833" s="5" t="str">
        <f t="shared" si="68"/>
        <v>Ca sáng</v>
      </c>
    </row>
    <row r="1834" spans="2:41">
      <c r="B1834" s="57"/>
      <c r="D1834" s="11"/>
      <c r="E1834" s="56"/>
      <c r="F1834" s="11"/>
      <c r="G1834" s="11"/>
      <c r="H1834" s="11"/>
      <c r="L1834" s="55"/>
      <c r="M1834" s="42"/>
      <c r="N1834" s="55"/>
      <c r="O1834" s="42"/>
      <c r="Q1834" s="55"/>
      <c r="R1834" s="55"/>
      <c r="S1834" s="55"/>
      <c r="T1834" s="55"/>
      <c r="U1834" s="55"/>
      <c r="V1834" s="55"/>
      <c r="W1834" s="55"/>
      <c r="X1834" s="55"/>
      <c r="Y1834" s="42"/>
      <c r="AD1834" s="55"/>
      <c r="AE1834" s="56"/>
      <c r="AM1834" t="str">
        <f t="shared" si="66"/>
        <v>NTL</v>
      </c>
      <c r="AN1834">
        <f t="shared" si="67"/>
        <v>0</v>
      </c>
      <c r="AO1834" s="5" t="str">
        <f t="shared" si="68"/>
        <v>Ca sáng</v>
      </c>
    </row>
    <row r="1835" spans="2:41">
      <c r="B1835" s="57"/>
      <c r="D1835" s="11"/>
      <c r="E1835" s="56"/>
      <c r="F1835" s="11"/>
      <c r="G1835" s="11"/>
      <c r="H1835" s="11"/>
      <c r="L1835" s="55"/>
      <c r="M1835" s="42"/>
      <c r="N1835" s="55"/>
      <c r="O1835" s="42"/>
      <c r="Q1835" s="55"/>
      <c r="R1835" s="55"/>
      <c r="S1835" s="55"/>
      <c r="T1835" s="55"/>
      <c r="U1835" s="55"/>
      <c r="V1835" s="55"/>
      <c r="W1835" s="55"/>
      <c r="X1835" s="55"/>
      <c r="Y1835" s="42"/>
      <c r="AD1835" s="55"/>
      <c r="AE1835" s="56"/>
      <c r="AM1835" t="str">
        <f t="shared" si="66"/>
        <v>NTL</v>
      </c>
      <c r="AN1835">
        <f t="shared" si="67"/>
        <v>0</v>
      </c>
      <c r="AO1835" s="5" t="str">
        <f t="shared" si="68"/>
        <v>Ca sáng</v>
      </c>
    </row>
    <row r="1836" spans="2:41">
      <c r="B1836" s="57"/>
      <c r="D1836" s="11"/>
      <c r="E1836" s="56"/>
      <c r="F1836" s="11"/>
      <c r="G1836" s="11"/>
      <c r="H1836" s="11"/>
      <c r="L1836" s="55"/>
      <c r="M1836" s="42"/>
      <c r="N1836" s="55"/>
      <c r="O1836" s="42"/>
      <c r="Q1836" s="55"/>
      <c r="R1836" s="55"/>
      <c r="S1836" s="55"/>
      <c r="T1836" s="55"/>
      <c r="U1836" s="55"/>
      <c r="V1836" s="55"/>
      <c r="W1836" s="55"/>
      <c r="X1836" s="55"/>
      <c r="Y1836" s="42"/>
      <c r="AD1836" s="55"/>
      <c r="AE1836" s="56"/>
      <c r="AM1836" t="str">
        <f t="shared" si="66"/>
        <v>NTL</v>
      </c>
      <c r="AN1836">
        <f t="shared" si="67"/>
        <v>0</v>
      </c>
      <c r="AO1836" s="5" t="str">
        <f t="shared" si="68"/>
        <v>Ca sáng</v>
      </c>
    </row>
    <row r="1837" spans="2:41">
      <c r="B1837" s="57"/>
      <c r="D1837" s="11"/>
      <c r="E1837" s="56"/>
      <c r="F1837" s="11"/>
      <c r="G1837" s="11"/>
      <c r="H1837" s="11"/>
      <c r="L1837" s="55"/>
      <c r="M1837" s="42"/>
      <c r="N1837" s="55"/>
      <c r="O1837" s="42"/>
      <c r="Q1837" s="55"/>
      <c r="R1837" s="55"/>
      <c r="S1837" s="55"/>
      <c r="T1837" s="55"/>
      <c r="U1837" s="55"/>
      <c r="V1837" s="55"/>
      <c r="W1837" s="55"/>
      <c r="X1837" s="55"/>
      <c r="Y1837" s="42"/>
      <c r="AD1837" s="55"/>
      <c r="AE1837" s="56"/>
      <c r="AM1837" t="str">
        <f t="shared" si="66"/>
        <v>NTL</v>
      </c>
      <c r="AN1837">
        <f t="shared" si="67"/>
        <v>0</v>
      </c>
      <c r="AO1837" s="5" t="str">
        <f t="shared" si="68"/>
        <v>Ca sáng</v>
      </c>
    </row>
    <row r="1838" spans="2:41">
      <c r="B1838" s="57"/>
      <c r="D1838" s="11"/>
      <c r="E1838" s="56"/>
      <c r="F1838" s="11"/>
      <c r="G1838" s="11"/>
      <c r="H1838" s="11"/>
      <c r="L1838" s="55"/>
      <c r="M1838" s="42"/>
      <c r="N1838" s="55"/>
      <c r="O1838" s="42"/>
      <c r="Q1838" s="55"/>
      <c r="R1838" s="55"/>
      <c r="S1838" s="55"/>
      <c r="T1838" s="55"/>
      <c r="U1838" s="55"/>
      <c r="V1838" s="55"/>
      <c r="W1838" s="55"/>
      <c r="X1838" s="55"/>
      <c r="Y1838" s="42"/>
      <c r="AD1838" s="55"/>
      <c r="AE1838" s="56"/>
      <c r="AL1838" s="11"/>
      <c r="AM1838" t="str">
        <f t="shared" si="66"/>
        <v>NTL</v>
      </c>
      <c r="AN1838">
        <f t="shared" si="67"/>
        <v>0</v>
      </c>
      <c r="AO1838" s="5" t="str">
        <f t="shared" si="68"/>
        <v>Ca sáng</v>
      </c>
    </row>
    <row r="1839" spans="2:41">
      <c r="B1839" s="57"/>
      <c r="D1839" s="11"/>
      <c r="E1839" s="56"/>
      <c r="F1839" s="11"/>
      <c r="G1839" s="11"/>
      <c r="H1839" s="11"/>
      <c r="L1839" s="55"/>
      <c r="M1839" s="42"/>
      <c r="N1839" s="55"/>
      <c r="O1839" s="42"/>
      <c r="Q1839" s="55"/>
      <c r="R1839" s="55"/>
      <c r="S1839" s="55"/>
      <c r="T1839" s="55"/>
      <c r="U1839" s="55"/>
      <c r="V1839" s="55"/>
      <c r="W1839" s="55"/>
      <c r="X1839" s="55"/>
      <c r="Y1839" s="42"/>
      <c r="AD1839" s="55"/>
      <c r="AE1839" s="56"/>
      <c r="AL1839" s="11"/>
      <c r="AM1839" t="str">
        <f t="shared" si="66"/>
        <v>NTL</v>
      </c>
      <c r="AN1839">
        <f t="shared" si="67"/>
        <v>0</v>
      </c>
      <c r="AO1839" s="5" t="str">
        <f t="shared" si="68"/>
        <v>Ca sáng</v>
      </c>
    </row>
    <row r="1840" spans="2:41">
      <c r="B1840" s="57"/>
      <c r="D1840" s="11"/>
      <c r="E1840" s="56"/>
      <c r="F1840" s="11"/>
      <c r="G1840" s="11"/>
      <c r="H1840" s="11"/>
      <c r="I1840" s="11"/>
      <c r="L1840" s="55"/>
      <c r="M1840" s="42"/>
      <c r="N1840" s="55"/>
      <c r="O1840" s="42"/>
      <c r="Q1840" s="55"/>
      <c r="R1840" s="55"/>
      <c r="S1840" s="55"/>
      <c r="T1840" s="55"/>
      <c r="U1840" s="55"/>
      <c r="V1840" s="55"/>
      <c r="W1840" s="55"/>
      <c r="X1840" s="55"/>
      <c r="Y1840" s="42"/>
      <c r="AD1840" s="55"/>
      <c r="AE1840" s="56"/>
      <c r="AM1840" t="str">
        <f t="shared" si="66"/>
        <v>NTL</v>
      </c>
      <c r="AN1840">
        <f t="shared" si="67"/>
        <v>0</v>
      </c>
      <c r="AO1840" s="5" t="str">
        <f t="shared" si="68"/>
        <v>Ca sáng</v>
      </c>
    </row>
    <row r="1841" spans="2:41">
      <c r="B1841" s="57"/>
      <c r="D1841" s="11"/>
      <c r="E1841" s="56"/>
      <c r="F1841" s="11"/>
      <c r="G1841" s="11"/>
      <c r="H1841" s="11"/>
      <c r="L1841" s="55"/>
      <c r="M1841" s="42"/>
      <c r="N1841" s="55"/>
      <c r="O1841" s="42"/>
      <c r="Q1841" s="55"/>
      <c r="R1841" s="55"/>
      <c r="S1841" s="55"/>
      <c r="T1841" s="55"/>
      <c r="U1841" s="55"/>
      <c r="V1841" s="55"/>
      <c r="W1841" s="55"/>
      <c r="X1841" s="55"/>
      <c r="Y1841" s="42"/>
      <c r="AD1841" s="55"/>
      <c r="AE1841" s="56"/>
      <c r="AM1841" t="str">
        <f t="shared" si="66"/>
        <v>NTL</v>
      </c>
      <c r="AN1841">
        <f t="shared" si="67"/>
        <v>0</v>
      </c>
      <c r="AO1841" s="5" t="str">
        <f t="shared" si="68"/>
        <v>Ca sáng</v>
      </c>
    </row>
    <row r="1842" spans="2:41">
      <c r="B1842" s="57"/>
      <c r="D1842" s="11"/>
      <c r="E1842" s="56"/>
      <c r="F1842" s="11"/>
      <c r="G1842" s="11"/>
      <c r="H1842" s="11"/>
      <c r="L1842" s="55"/>
      <c r="M1842" s="42"/>
      <c r="N1842" s="55"/>
      <c r="O1842" s="42"/>
      <c r="Q1842" s="55"/>
      <c r="R1842" s="55"/>
      <c r="S1842" s="55"/>
      <c r="T1842" s="55"/>
      <c r="U1842" s="55"/>
      <c r="V1842" s="55"/>
      <c r="W1842" s="55"/>
      <c r="X1842" s="55"/>
      <c r="Y1842" s="42"/>
      <c r="AD1842" s="55"/>
      <c r="AE1842" s="56"/>
      <c r="AL1842" s="11"/>
      <c r="AM1842" t="str">
        <f t="shared" si="66"/>
        <v>NTL</v>
      </c>
      <c r="AN1842">
        <f t="shared" si="67"/>
        <v>0</v>
      </c>
      <c r="AO1842" s="5" t="str">
        <f t="shared" si="68"/>
        <v>Ca sáng</v>
      </c>
    </row>
    <row r="1843" spans="2:41">
      <c r="B1843" s="57"/>
      <c r="D1843" s="11"/>
      <c r="E1843" s="56"/>
      <c r="F1843" s="11"/>
      <c r="G1843" s="11"/>
      <c r="H1843" s="11"/>
      <c r="L1843" s="55"/>
      <c r="M1843" s="42"/>
      <c r="N1843" s="55"/>
      <c r="O1843" s="42"/>
      <c r="Q1843" s="55"/>
      <c r="R1843" s="55"/>
      <c r="S1843" s="55"/>
      <c r="T1843" s="55"/>
      <c r="U1843" s="55"/>
      <c r="V1843" s="55"/>
      <c r="W1843" s="55"/>
      <c r="X1843" s="55"/>
      <c r="Y1843" s="42"/>
      <c r="AD1843" s="55"/>
      <c r="AE1843" s="56"/>
      <c r="AL1843" s="11"/>
      <c r="AM1843" t="str">
        <f t="shared" si="66"/>
        <v>NTL</v>
      </c>
      <c r="AN1843">
        <f t="shared" si="67"/>
        <v>0</v>
      </c>
      <c r="AO1843" s="5" t="str">
        <f t="shared" si="68"/>
        <v>Ca sáng</v>
      </c>
    </row>
    <row r="1844" spans="2:41">
      <c r="B1844" s="57"/>
      <c r="D1844" s="11"/>
      <c r="E1844" s="56"/>
      <c r="F1844" s="11"/>
      <c r="G1844" s="11"/>
      <c r="H1844" s="11"/>
      <c r="L1844" s="55"/>
      <c r="M1844" s="42"/>
      <c r="N1844" s="55"/>
      <c r="O1844" s="42"/>
      <c r="Q1844" s="55"/>
      <c r="R1844" s="55"/>
      <c r="S1844" s="55"/>
      <c r="T1844" s="55"/>
      <c r="U1844" s="55"/>
      <c r="V1844" s="55"/>
      <c r="W1844" s="55"/>
      <c r="X1844" s="55"/>
      <c r="Y1844" s="42"/>
      <c r="AD1844" s="55"/>
      <c r="AE1844" s="56"/>
      <c r="AL1844" s="11"/>
      <c r="AM1844" t="str">
        <f t="shared" si="66"/>
        <v>NTL</v>
      </c>
      <c r="AN1844">
        <f t="shared" si="67"/>
        <v>0</v>
      </c>
      <c r="AO1844" s="5" t="str">
        <f t="shared" si="68"/>
        <v>Ca sáng</v>
      </c>
    </row>
    <row r="1845" spans="2:41">
      <c r="B1845" s="57"/>
      <c r="D1845" s="11"/>
      <c r="E1845" s="56"/>
      <c r="F1845" s="11"/>
      <c r="G1845" s="11"/>
      <c r="H1845" s="11"/>
      <c r="L1845" s="55"/>
      <c r="M1845" s="42"/>
      <c r="N1845" s="55"/>
      <c r="O1845" s="42"/>
      <c r="Q1845" s="55"/>
      <c r="R1845" s="55"/>
      <c r="S1845" s="55"/>
      <c r="T1845" s="55"/>
      <c r="U1845" s="55"/>
      <c r="V1845" s="55"/>
      <c r="W1845" s="55"/>
      <c r="X1845" s="55"/>
      <c r="Y1845" s="42"/>
      <c r="AD1845" s="55"/>
      <c r="AE1845" s="56"/>
      <c r="AL1845" s="11"/>
      <c r="AM1845" t="str">
        <f t="shared" si="66"/>
        <v>NTL</v>
      </c>
      <c r="AN1845">
        <f t="shared" si="67"/>
        <v>0</v>
      </c>
      <c r="AO1845" s="5" t="str">
        <f t="shared" si="68"/>
        <v>Ca sáng</v>
      </c>
    </row>
    <row r="1846" spans="2:41">
      <c r="B1846" s="57"/>
      <c r="D1846" s="11"/>
      <c r="E1846" s="56"/>
      <c r="F1846" s="11"/>
      <c r="G1846" s="11"/>
      <c r="H1846" s="11"/>
      <c r="L1846" s="55"/>
      <c r="M1846" s="42"/>
      <c r="N1846" s="55"/>
      <c r="O1846" s="42"/>
      <c r="Q1846" s="55"/>
      <c r="R1846" s="55"/>
      <c r="S1846" s="55"/>
      <c r="T1846" s="55"/>
      <c r="U1846" s="55"/>
      <c r="V1846" s="55"/>
      <c r="W1846" s="55"/>
      <c r="X1846" s="55"/>
      <c r="Y1846" s="42"/>
      <c r="AD1846" s="55"/>
      <c r="AE1846" s="56"/>
      <c r="AL1846" s="11"/>
      <c r="AM1846" t="str">
        <f t="shared" si="66"/>
        <v>NTL</v>
      </c>
      <c r="AN1846">
        <f t="shared" si="67"/>
        <v>0</v>
      </c>
      <c r="AO1846" s="5" t="str">
        <f t="shared" si="68"/>
        <v>Ca sáng</v>
      </c>
    </row>
    <row r="1847" spans="2:41">
      <c r="B1847" s="57"/>
      <c r="D1847" s="11"/>
      <c r="E1847" s="56"/>
      <c r="F1847" s="11"/>
      <c r="G1847" s="11"/>
      <c r="H1847" s="11"/>
      <c r="L1847" s="55"/>
      <c r="M1847" s="42"/>
      <c r="N1847" s="55"/>
      <c r="O1847" s="42"/>
      <c r="Q1847" s="55"/>
      <c r="R1847" s="55"/>
      <c r="S1847" s="55"/>
      <c r="T1847" s="55"/>
      <c r="U1847" s="55"/>
      <c r="V1847" s="55"/>
      <c r="W1847" s="55"/>
      <c r="X1847" s="55"/>
      <c r="Y1847" s="42"/>
      <c r="AD1847" s="55"/>
      <c r="AE1847" s="56"/>
      <c r="AM1847" t="str">
        <f t="shared" si="66"/>
        <v>NTL</v>
      </c>
      <c r="AN1847">
        <f t="shared" si="67"/>
        <v>0</v>
      </c>
      <c r="AO1847" s="5" t="str">
        <f t="shared" si="68"/>
        <v>Ca sáng</v>
      </c>
    </row>
    <row r="1848" spans="2:41">
      <c r="B1848" s="57"/>
      <c r="D1848" s="11"/>
      <c r="E1848" s="56"/>
      <c r="F1848" s="11"/>
      <c r="G1848" s="11"/>
      <c r="H1848" s="11"/>
      <c r="L1848" s="55"/>
      <c r="M1848" s="42"/>
      <c r="N1848" s="55"/>
      <c r="O1848" s="42"/>
      <c r="Q1848" s="55"/>
      <c r="R1848" s="55"/>
      <c r="S1848" s="55"/>
      <c r="T1848" s="55"/>
      <c r="U1848" s="55"/>
      <c r="V1848" s="55"/>
      <c r="W1848" s="55"/>
      <c r="X1848" s="55"/>
      <c r="AA1848" s="42"/>
      <c r="AD1848" s="55"/>
      <c r="AE1848" s="56"/>
      <c r="AL1848" s="11"/>
      <c r="AM1848" t="str">
        <f t="shared" si="66"/>
        <v>NTL</v>
      </c>
      <c r="AN1848">
        <f t="shared" si="67"/>
        <v>0</v>
      </c>
      <c r="AO1848" s="5" t="str">
        <f t="shared" si="68"/>
        <v>Ca sáng</v>
      </c>
    </row>
    <row r="1849" spans="2:41">
      <c r="B1849" s="57"/>
      <c r="D1849" s="11"/>
      <c r="E1849" s="56"/>
      <c r="F1849" s="11"/>
      <c r="G1849" s="11"/>
      <c r="H1849" s="11"/>
      <c r="L1849" s="55"/>
      <c r="M1849" s="42"/>
      <c r="N1849" s="55"/>
      <c r="O1849" s="42"/>
      <c r="Q1849" s="55"/>
      <c r="R1849" s="55"/>
      <c r="S1849" s="55"/>
      <c r="T1849" s="55"/>
      <c r="U1849" s="55"/>
      <c r="V1849" s="55"/>
      <c r="W1849" s="55"/>
      <c r="X1849" s="55"/>
      <c r="Y1849" s="42"/>
      <c r="AD1849" s="55"/>
      <c r="AE1849" s="56"/>
      <c r="AL1849" s="11"/>
      <c r="AM1849" t="str">
        <f t="shared" si="66"/>
        <v>NTL</v>
      </c>
      <c r="AN1849">
        <f t="shared" si="67"/>
        <v>0</v>
      </c>
      <c r="AO1849" s="5" t="str">
        <f t="shared" si="68"/>
        <v>Ca sáng</v>
      </c>
    </row>
    <row r="1850" spans="2:41">
      <c r="B1850" s="57"/>
      <c r="D1850" s="11"/>
      <c r="E1850" s="56"/>
      <c r="F1850" s="11"/>
      <c r="G1850" s="11"/>
      <c r="H1850" s="11"/>
      <c r="L1850" s="55"/>
      <c r="M1850" s="42"/>
      <c r="N1850" s="55"/>
      <c r="O1850" s="42"/>
      <c r="Q1850" s="55"/>
      <c r="R1850" s="55"/>
      <c r="S1850" s="55"/>
      <c r="T1850" s="55"/>
      <c r="U1850" s="55"/>
      <c r="V1850" s="55"/>
      <c r="W1850" s="55"/>
      <c r="X1850" s="55"/>
      <c r="AA1850" s="42"/>
      <c r="AD1850" s="55"/>
      <c r="AE1850" s="56"/>
      <c r="AL1850" s="11"/>
      <c r="AM1850" t="str">
        <f t="shared" si="66"/>
        <v>NTL</v>
      </c>
      <c r="AN1850">
        <f t="shared" si="67"/>
        <v>0</v>
      </c>
      <c r="AO1850" s="5" t="str">
        <f t="shared" si="68"/>
        <v>Ca sáng</v>
      </c>
    </row>
    <row r="1851" spans="2:41">
      <c r="B1851" s="57"/>
      <c r="D1851" s="11"/>
      <c r="E1851" s="56"/>
      <c r="F1851" s="11"/>
      <c r="G1851" s="11"/>
      <c r="H1851" s="11"/>
      <c r="L1851" s="55"/>
      <c r="M1851" s="42"/>
      <c r="N1851" s="55"/>
      <c r="O1851" s="42"/>
      <c r="Q1851" s="55"/>
      <c r="R1851" s="55"/>
      <c r="S1851" s="55"/>
      <c r="T1851" s="55"/>
      <c r="U1851" s="55"/>
      <c r="V1851" s="55"/>
      <c r="W1851" s="55"/>
      <c r="X1851" s="55"/>
      <c r="Y1851" s="42"/>
      <c r="AD1851" s="55"/>
      <c r="AE1851" s="56"/>
      <c r="AL1851" s="11"/>
      <c r="AM1851" t="str">
        <f t="shared" si="66"/>
        <v>NTL</v>
      </c>
      <c r="AN1851">
        <f t="shared" si="67"/>
        <v>0</v>
      </c>
      <c r="AO1851" s="5" t="str">
        <f t="shared" si="68"/>
        <v>Ca sáng</v>
      </c>
    </row>
    <row r="1852" spans="2:41">
      <c r="B1852" s="57"/>
      <c r="D1852" s="11"/>
      <c r="E1852" s="56"/>
      <c r="F1852" s="11"/>
      <c r="G1852" s="11"/>
      <c r="H1852" s="11"/>
      <c r="L1852" s="55"/>
      <c r="M1852" s="42"/>
      <c r="N1852" s="55"/>
      <c r="O1852" s="42"/>
      <c r="Q1852" s="55"/>
      <c r="R1852" s="55"/>
      <c r="S1852" s="55"/>
      <c r="T1852" s="55"/>
      <c r="U1852" s="55"/>
      <c r="V1852" s="55"/>
      <c r="W1852" s="55"/>
      <c r="X1852" s="55"/>
      <c r="Y1852" s="42"/>
      <c r="AD1852" s="55"/>
      <c r="AE1852" s="56"/>
      <c r="AM1852" t="str">
        <f t="shared" si="66"/>
        <v>NTL</v>
      </c>
      <c r="AN1852">
        <f t="shared" si="67"/>
        <v>0</v>
      </c>
      <c r="AO1852" s="5" t="str">
        <f t="shared" si="68"/>
        <v>Ca sáng</v>
      </c>
    </row>
    <row r="1853" spans="2:41">
      <c r="B1853" s="57"/>
      <c r="D1853" s="11"/>
      <c r="E1853" s="56"/>
      <c r="F1853" s="11"/>
      <c r="G1853" s="11"/>
      <c r="H1853" s="11"/>
      <c r="L1853" s="55"/>
      <c r="M1853" s="42"/>
      <c r="N1853" s="55"/>
      <c r="O1853" s="42"/>
      <c r="Q1853" s="55"/>
      <c r="R1853" s="55"/>
      <c r="S1853" s="55"/>
      <c r="T1853" s="55"/>
      <c r="U1853" s="55"/>
      <c r="V1853" s="55"/>
      <c r="W1853" s="55"/>
      <c r="X1853" s="55"/>
      <c r="Y1853" s="42"/>
      <c r="AD1853" s="55"/>
      <c r="AE1853" s="56"/>
      <c r="AL1853" s="11"/>
      <c r="AM1853" t="str">
        <f t="shared" si="66"/>
        <v>NTL</v>
      </c>
      <c r="AN1853">
        <f t="shared" si="67"/>
        <v>0</v>
      </c>
      <c r="AO1853" s="5" t="str">
        <f t="shared" si="68"/>
        <v>Ca sáng</v>
      </c>
    </row>
    <row r="1854" spans="2:41">
      <c r="B1854" s="57"/>
      <c r="D1854" s="11"/>
      <c r="E1854" s="56"/>
      <c r="F1854" s="11"/>
      <c r="G1854" s="11"/>
      <c r="H1854" s="11"/>
      <c r="L1854" s="55"/>
      <c r="M1854" s="42"/>
      <c r="N1854" s="55"/>
      <c r="O1854" s="42"/>
      <c r="Q1854" s="55"/>
      <c r="R1854" s="55"/>
      <c r="S1854" s="55"/>
      <c r="T1854" s="55"/>
      <c r="U1854" s="55"/>
      <c r="V1854" s="55"/>
      <c r="W1854" s="55"/>
      <c r="X1854" s="55"/>
      <c r="Y1854" s="42"/>
      <c r="AD1854" s="55"/>
      <c r="AE1854" s="56"/>
      <c r="AL1854" s="11"/>
      <c r="AM1854" t="str">
        <f t="shared" si="66"/>
        <v>NTL</v>
      </c>
      <c r="AN1854">
        <f t="shared" si="67"/>
        <v>0</v>
      </c>
      <c r="AO1854" s="5" t="str">
        <f t="shared" si="68"/>
        <v>Ca sáng</v>
      </c>
    </row>
    <row r="1855" spans="2:41">
      <c r="B1855" s="57"/>
      <c r="D1855" s="11"/>
      <c r="E1855" s="56"/>
      <c r="F1855" s="11"/>
      <c r="G1855" s="11"/>
      <c r="H1855" s="11"/>
      <c r="L1855" s="55"/>
      <c r="M1855" s="42"/>
      <c r="N1855" s="55"/>
      <c r="O1855" s="42"/>
      <c r="Q1855" s="55"/>
      <c r="R1855" s="55"/>
      <c r="S1855" s="55"/>
      <c r="T1855" s="55"/>
      <c r="U1855" s="55"/>
      <c r="V1855" s="55"/>
      <c r="W1855" s="55"/>
      <c r="X1855" s="55"/>
      <c r="Y1855" s="42"/>
      <c r="AD1855" s="55"/>
      <c r="AE1855" s="56"/>
      <c r="AL1855" s="11"/>
      <c r="AM1855" t="str">
        <f t="shared" si="66"/>
        <v>NTL</v>
      </c>
      <c r="AN1855">
        <f t="shared" si="67"/>
        <v>0</v>
      </c>
      <c r="AO1855" s="5" t="str">
        <f t="shared" si="68"/>
        <v>Ca sáng</v>
      </c>
    </row>
    <row r="1856" spans="2:41">
      <c r="B1856" s="57"/>
      <c r="D1856" s="11"/>
      <c r="E1856" s="56"/>
      <c r="F1856" s="11"/>
      <c r="G1856" s="11"/>
      <c r="H1856" s="11"/>
      <c r="L1856" s="55"/>
      <c r="M1856" s="42"/>
      <c r="N1856" s="55"/>
      <c r="O1856" s="42"/>
      <c r="Q1856" s="55"/>
      <c r="R1856" s="55"/>
      <c r="S1856" s="55"/>
      <c r="T1856" s="55"/>
      <c r="U1856" s="55"/>
      <c r="V1856" s="55"/>
      <c r="W1856" s="55"/>
      <c r="X1856" s="55"/>
      <c r="Y1856" s="42"/>
      <c r="AD1856" s="55"/>
      <c r="AE1856" s="56"/>
      <c r="AL1856" s="11"/>
      <c r="AM1856" t="str">
        <f t="shared" si="66"/>
        <v>NTL</v>
      </c>
      <c r="AN1856">
        <f t="shared" si="67"/>
        <v>0</v>
      </c>
      <c r="AO1856" s="5" t="str">
        <f t="shared" si="68"/>
        <v>Ca sáng</v>
      </c>
    </row>
    <row r="1857" spans="2:41">
      <c r="B1857" s="57"/>
      <c r="D1857" s="11"/>
      <c r="E1857" s="56"/>
      <c r="F1857" s="11"/>
      <c r="G1857" s="11"/>
      <c r="H1857" s="11"/>
      <c r="L1857" s="55"/>
      <c r="M1857" s="42"/>
      <c r="N1857" s="55"/>
      <c r="O1857" s="42"/>
      <c r="Q1857" s="55"/>
      <c r="R1857" s="55"/>
      <c r="S1857" s="55"/>
      <c r="T1857" s="55"/>
      <c r="U1857" s="55"/>
      <c r="V1857" s="55"/>
      <c r="W1857" s="55"/>
      <c r="X1857" s="55"/>
      <c r="Y1857" s="42"/>
      <c r="AD1857" s="55"/>
      <c r="AE1857" s="56"/>
      <c r="AL1857" s="11"/>
      <c r="AM1857" t="str">
        <f t="shared" si="66"/>
        <v>NTL</v>
      </c>
      <c r="AN1857">
        <f t="shared" si="67"/>
        <v>0</v>
      </c>
      <c r="AO1857" s="5" t="str">
        <f t="shared" si="68"/>
        <v>Ca sáng</v>
      </c>
    </row>
    <row r="1858" spans="2:41">
      <c r="B1858" s="57"/>
      <c r="D1858" s="11"/>
      <c r="E1858" s="56"/>
      <c r="F1858" s="11"/>
      <c r="G1858" s="11"/>
      <c r="H1858" s="11"/>
      <c r="L1858" s="55"/>
      <c r="M1858" s="42"/>
      <c r="N1858" s="55"/>
      <c r="O1858" s="42"/>
      <c r="Q1858" s="55"/>
      <c r="R1858" s="55"/>
      <c r="S1858" s="55"/>
      <c r="T1858" s="55"/>
      <c r="U1858" s="55"/>
      <c r="V1858" s="55"/>
      <c r="W1858" s="55"/>
      <c r="X1858" s="55"/>
      <c r="Y1858" s="42"/>
      <c r="AD1858" s="55"/>
      <c r="AE1858" s="56"/>
      <c r="AM1858" t="str">
        <f t="shared" si="66"/>
        <v>NTL</v>
      </c>
      <c r="AN1858">
        <f t="shared" si="67"/>
        <v>0</v>
      </c>
      <c r="AO1858" s="5" t="str">
        <f t="shared" si="68"/>
        <v>Ca sáng</v>
      </c>
    </row>
    <row r="1859" spans="2:41">
      <c r="B1859" s="57"/>
      <c r="D1859" s="11"/>
      <c r="E1859" s="56"/>
      <c r="F1859" s="11"/>
      <c r="G1859" s="11"/>
      <c r="H1859" s="11"/>
      <c r="L1859" s="55"/>
      <c r="M1859" s="42"/>
      <c r="N1859" s="55"/>
      <c r="O1859" s="42"/>
      <c r="Q1859" s="55"/>
      <c r="R1859" s="55"/>
      <c r="S1859" s="55"/>
      <c r="T1859" s="55"/>
      <c r="U1859" s="55"/>
      <c r="V1859" s="55"/>
      <c r="W1859" s="55"/>
      <c r="X1859" s="55"/>
      <c r="Y1859" s="42"/>
      <c r="AD1859" s="55"/>
      <c r="AE1859" s="56"/>
      <c r="AM1859" t="str">
        <f t="shared" ref="AM1859:AM1922" si="69">IF(LEFT(F2135,3)="XBL","XBL","NTL")</f>
        <v>NTL</v>
      </c>
      <c r="AN1859">
        <f t="shared" ref="AN1859:AN1922" si="70">IF(AM1859="NTL",O2135*-1,O2135)</f>
        <v>0</v>
      </c>
      <c r="AO1859" s="5" t="str">
        <f t="shared" ref="AO1859:AO1922" si="71">IF(TIME(HOUR(AE2138),MINUTE(AE2138),SECOND(AE2138))&gt;$T$6,"Ca chiều","Ca sáng")</f>
        <v>Ca sáng</v>
      </c>
    </row>
    <row r="1860" spans="2:41">
      <c r="B1860" s="57"/>
      <c r="D1860" s="11"/>
      <c r="E1860" s="56"/>
      <c r="F1860" s="11"/>
      <c r="G1860" s="11"/>
      <c r="H1860" s="11"/>
      <c r="L1860" s="55"/>
      <c r="M1860" s="42"/>
      <c r="N1860" s="55"/>
      <c r="O1860" s="42"/>
      <c r="Q1860" s="55"/>
      <c r="R1860" s="55"/>
      <c r="S1860" s="55"/>
      <c r="T1860" s="55"/>
      <c r="U1860" s="55"/>
      <c r="V1860" s="55"/>
      <c r="W1860" s="55"/>
      <c r="X1860" s="55"/>
      <c r="Y1860" s="42"/>
      <c r="AD1860" s="55"/>
      <c r="AE1860" s="56"/>
      <c r="AL1860" s="11"/>
      <c r="AM1860" t="str">
        <f t="shared" si="69"/>
        <v>NTL</v>
      </c>
      <c r="AN1860">
        <f t="shared" si="70"/>
        <v>0</v>
      </c>
      <c r="AO1860" s="5" t="str">
        <f t="shared" si="71"/>
        <v>Ca sáng</v>
      </c>
    </row>
    <row r="1861" spans="2:41">
      <c r="B1861" s="57"/>
      <c r="D1861" s="11"/>
      <c r="E1861" s="56"/>
      <c r="F1861" s="11"/>
      <c r="G1861" s="11"/>
      <c r="H1861" s="11"/>
      <c r="L1861" s="55"/>
      <c r="M1861" s="42"/>
      <c r="N1861" s="55"/>
      <c r="O1861" s="42"/>
      <c r="Q1861" s="55"/>
      <c r="R1861" s="55"/>
      <c r="S1861" s="55"/>
      <c r="T1861" s="55"/>
      <c r="U1861" s="55"/>
      <c r="V1861" s="55"/>
      <c r="W1861" s="55"/>
      <c r="X1861" s="55"/>
      <c r="Y1861" s="42"/>
      <c r="AD1861" s="55"/>
      <c r="AE1861" s="56"/>
      <c r="AH1861" s="11"/>
      <c r="AL1861" s="11"/>
      <c r="AM1861" t="str">
        <f t="shared" si="69"/>
        <v>NTL</v>
      </c>
      <c r="AN1861">
        <f t="shared" si="70"/>
        <v>0</v>
      </c>
      <c r="AO1861" s="5" t="str">
        <f t="shared" si="71"/>
        <v>Ca sáng</v>
      </c>
    </row>
    <row r="1862" spans="2:41">
      <c r="B1862" s="57"/>
      <c r="D1862" s="11"/>
      <c r="E1862" s="56"/>
      <c r="F1862" s="11"/>
      <c r="G1862" s="11"/>
      <c r="H1862" s="11"/>
      <c r="L1862" s="55"/>
      <c r="M1862" s="42"/>
      <c r="N1862" s="55"/>
      <c r="O1862" s="42"/>
      <c r="Q1862" s="55"/>
      <c r="R1862" s="55"/>
      <c r="S1862" s="55"/>
      <c r="T1862" s="55"/>
      <c r="U1862" s="55"/>
      <c r="V1862" s="55"/>
      <c r="W1862" s="55"/>
      <c r="X1862" s="55"/>
      <c r="AD1862" s="55"/>
      <c r="AE1862" s="56"/>
      <c r="AH1862" s="11"/>
      <c r="AL1862" s="11"/>
      <c r="AM1862" t="str">
        <f t="shared" si="69"/>
        <v>NTL</v>
      </c>
      <c r="AN1862">
        <f t="shared" si="70"/>
        <v>0</v>
      </c>
      <c r="AO1862" s="5" t="str">
        <f t="shared" si="71"/>
        <v>Ca sáng</v>
      </c>
    </row>
    <row r="1863" spans="2:41">
      <c r="B1863" s="57"/>
      <c r="D1863" s="11"/>
      <c r="E1863" s="56"/>
      <c r="F1863" s="11"/>
      <c r="G1863" s="11"/>
      <c r="H1863" s="11"/>
      <c r="L1863" s="55"/>
      <c r="M1863" s="42"/>
      <c r="N1863" s="55"/>
      <c r="O1863" s="42"/>
      <c r="Q1863" s="55"/>
      <c r="R1863" s="55"/>
      <c r="S1863" s="55"/>
      <c r="T1863" s="55"/>
      <c r="U1863" s="55"/>
      <c r="V1863" s="55"/>
      <c r="W1863" s="55"/>
      <c r="X1863" s="55"/>
      <c r="Y1863" s="42"/>
      <c r="AD1863" s="55"/>
      <c r="AE1863" s="56"/>
      <c r="AM1863" t="str">
        <f t="shared" si="69"/>
        <v>NTL</v>
      </c>
      <c r="AN1863">
        <f t="shared" si="70"/>
        <v>0</v>
      </c>
      <c r="AO1863" s="5" t="str">
        <f t="shared" si="71"/>
        <v>Ca sáng</v>
      </c>
    </row>
    <row r="1864" spans="2:41">
      <c r="B1864" s="57"/>
      <c r="D1864" s="11"/>
      <c r="E1864" s="56"/>
      <c r="F1864" s="11"/>
      <c r="G1864" s="11"/>
      <c r="H1864" s="11"/>
      <c r="L1864" s="55"/>
      <c r="M1864" s="42"/>
      <c r="N1864" s="55"/>
      <c r="O1864" s="42"/>
      <c r="Q1864" s="55"/>
      <c r="R1864" s="55"/>
      <c r="S1864" s="55"/>
      <c r="T1864" s="55"/>
      <c r="U1864" s="55"/>
      <c r="V1864" s="55"/>
      <c r="W1864" s="55"/>
      <c r="X1864" s="55"/>
      <c r="Y1864" s="42"/>
      <c r="AD1864" s="55"/>
      <c r="AE1864" s="56"/>
      <c r="AL1864" s="11"/>
      <c r="AM1864" t="str">
        <f t="shared" si="69"/>
        <v>NTL</v>
      </c>
      <c r="AN1864">
        <f t="shared" si="70"/>
        <v>0</v>
      </c>
      <c r="AO1864" s="5" t="str">
        <f t="shared" si="71"/>
        <v>Ca sáng</v>
      </c>
    </row>
    <row r="1865" spans="2:41">
      <c r="B1865" s="57"/>
      <c r="D1865" s="11"/>
      <c r="E1865" s="56"/>
      <c r="F1865" s="11"/>
      <c r="G1865" s="11"/>
      <c r="H1865" s="11"/>
      <c r="L1865" s="55"/>
      <c r="M1865" s="42"/>
      <c r="N1865" s="55"/>
      <c r="O1865" s="42"/>
      <c r="Q1865" s="55"/>
      <c r="R1865" s="55"/>
      <c r="S1865" s="55"/>
      <c r="T1865" s="55"/>
      <c r="U1865" s="55"/>
      <c r="V1865" s="55"/>
      <c r="W1865" s="55"/>
      <c r="X1865" s="55"/>
      <c r="AA1865" s="42"/>
      <c r="AD1865" s="55"/>
      <c r="AE1865" s="56"/>
      <c r="AL1865" s="11"/>
      <c r="AM1865" t="str">
        <f t="shared" si="69"/>
        <v>NTL</v>
      </c>
      <c r="AN1865">
        <f t="shared" si="70"/>
        <v>0</v>
      </c>
      <c r="AO1865" s="5" t="str">
        <f t="shared" si="71"/>
        <v>Ca sáng</v>
      </c>
    </row>
    <row r="1866" spans="2:41">
      <c r="B1866" s="57"/>
      <c r="D1866" s="11"/>
      <c r="E1866" s="56"/>
      <c r="F1866" s="11"/>
      <c r="G1866" s="11"/>
      <c r="H1866" s="11"/>
      <c r="L1866" s="55"/>
      <c r="M1866" s="42"/>
      <c r="N1866" s="55"/>
      <c r="O1866" s="42"/>
      <c r="Q1866" s="55"/>
      <c r="R1866" s="55"/>
      <c r="S1866" s="55"/>
      <c r="T1866" s="55"/>
      <c r="U1866" s="55"/>
      <c r="V1866" s="55"/>
      <c r="W1866" s="55"/>
      <c r="X1866" s="55"/>
      <c r="Y1866" s="42"/>
      <c r="AD1866" s="55"/>
      <c r="AE1866" s="56"/>
      <c r="AL1866" s="11"/>
      <c r="AM1866" t="str">
        <f t="shared" si="69"/>
        <v>NTL</v>
      </c>
      <c r="AN1866">
        <f t="shared" si="70"/>
        <v>0</v>
      </c>
      <c r="AO1866" s="5" t="str">
        <f t="shared" si="71"/>
        <v>Ca sáng</v>
      </c>
    </row>
    <row r="1867" spans="2:41">
      <c r="B1867" s="57"/>
      <c r="D1867" s="11"/>
      <c r="E1867" s="56"/>
      <c r="F1867" s="11"/>
      <c r="G1867" s="11"/>
      <c r="H1867" s="11"/>
      <c r="L1867" s="55"/>
      <c r="M1867" s="42"/>
      <c r="N1867" s="55"/>
      <c r="O1867" s="42"/>
      <c r="Q1867" s="55"/>
      <c r="R1867" s="55"/>
      <c r="S1867" s="55"/>
      <c r="T1867" s="55"/>
      <c r="U1867" s="55"/>
      <c r="V1867" s="55"/>
      <c r="W1867" s="55"/>
      <c r="X1867" s="55"/>
      <c r="Y1867" s="42"/>
      <c r="AD1867" s="55"/>
      <c r="AE1867" s="56"/>
      <c r="AL1867" s="11"/>
      <c r="AM1867" t="str">
        <f t="shared" si="69"/>
        <v>NTL</v>
      </c>
      <c r="AN1867">
        <f t="shared" si="70"/>
        <v>0</v>
      </c>
      <c r="AO1867" s="5" t="str">
        <f t="shared" si="71"/>
        <v>Ca sáng</v>
      </c>
    </row>
    <row r="1868" spans="2:41">
      <c r="B1868" s="57"/>
      <c r="D1868" s="11"/>
      <c r="E1868" s="56"/>
      <c r="F1868" s="11"/>
      <c r="G1868" s="11"/>
      <c r="H1868" s="11"/>
      <c r="L1868" s="55"/>
      <c r="M1868" s="42"/>
      <c r="N1868" s="55"/>
      <c r="O1868" s="42"/>
      <c r="Q1868" s="55"/>
      <c r="R1868" s="55"/>
      <c r="S1868" s="55"/>
      <c r="T1868" s="55"/>
      <c r="U1868" s="55"/>
      <c r="V1868" s="55"/>
      <c r="W1868" s="55"/>
      <c r="X1868" s="55"/>
      <c r="Z1868" s="42"/>
      <c r="AD1868" s="55"/>
      <c r="AE1868" s="56"/>
      <c r="AL1868" s="11"/>
      <c r="AM1868" t="str">
        <f t="shared" si="69"/>
        <v>NTL</v>
      </c>
      <c r="AN1868">
        <f t="shared" si="70"/>
        <v>0</v>
      </c>
      <c r="AO1868" s="5" t="str">
        <f t="shared" si="71"/>
        <v>Ca sáng</v>
      </c>
    </row>
    <row r="1869" spans="2:41">
      <c r="B1869" s="57"/>
      <c r="D1869" s="11"/>
      <c r="E1869" s="56"/>
      <c r="F1869" s="11"/>
      <c r="G1869" s="11"/>
      <c r="H1869" s="11"/>
      <c r="L1869" s="55"/>
      <c r="M1869" s="42"/>
      <c r="N1869" s="55"/>
      <c r="O1869" s="42"/>
      <c r="Q1869" s="55"/>
      <c r="R1869" s="55"/>
      <c r="S1869" s="55"/>
      <c r="T1869" s="55"/>
      <c r="U1869" s="55"/>
      <c r="V1869" s="55"/>
      <c r="W1869" s="55"/>
      <c r="X1869" s="55"/>
      <c r="Y1869" s="42"/>
      <c r="AD1869" s="55"/>
      <c r="AE1869" s="56"/>
      <c r="AL1869" s="11"/>
      <c r="AM1869" t="str">
        <f t="shared" si="69"/>
        <v>NTL</v>
      </c>
      <c r="AN1869">
        <f t="shared" si="70"/>
        <v>0</v>
      </c>
      <c r="AO1869" s="5" t="str">
        <f t="shared" si="71"/>
        <v>Ca sáng</v>
      </c>
    </row>
    <row r="1870" spans="2:41">
      <c r="B1870" s="57"/>
      <c r="D1870" s="11"/>
      <c r="E1870" s="56"/>
      <c r="F1870" s="11"/>
      <c r="G1870" s="11"/>
      <c r="H1870" s="11"/>
      <c r="L1870" s="55"/>
      <c r="M1870" s="42"/>
      <c r="N1870" s="55"/>
      <c r="O1870" s="42"/>
      <c r="Q1870" s="55"/>
      <c r="R1870" s="55"/>
      <c r="S1870" s="55"/>
      <c r="T1870" s="55"/>
      <c r="U1870" s="55"/>
      <c r="V1870" s="55"/>
      <c r="W1870" s="55"/>
      <c r="X1870" s="55"/>
      <c r="Y1870" s="42"/>
      <c r="AD1870" s="55"/>
      <c r="AE1870" s="56"/>
      <c r="AL1870" s="11"/>
      <c r="AM1870" t="str">
        <f t="shared" si="69"/>
        <v>NTL</v>
      </c>
      <c r="AN1870">
        <f t="shared" si="70"/>
        <v>0</v>
      </c>
      <c r="AO1870" s="5" t="str">
        <f t="shared" si="71"/>
        <v>Ca sáng</v>
      </c>
    </row>
    <row r="1871" spans="2:41">
      <c r="B1871" s="57"/>
      <c r="D1871" s="11"/>
      <c r="E1871" s="56"/>
      <c r="F1871" s="11"/>
      <c r="G1871" s="11"/>
      <c r="H1871" s="11"/>
      <c r="L1871" s="55"/>
      <c r="M1871" s="42"/>
      <c r="N1871" s="55"/>
      <c r="O1871" s="42"/>
      <c r="Q1871" s="55"/>
      <c r="R1871" s="55"/>
      <c r="S1871" s="55"/>
      <c r="T1871" s="55"/>
      <c r="U1871" s="55"/>
      <c r="V1871" s="55"/>
      <c r="W1871" s="55"/>
      <c r="X1871" s="55"/>
      <c r="Y1871" s="42"/>
      <c r="AD1871" s="55"/>
      <c r="AE1871" s="56"/>
      <c r="AL1871" s="11"/>
      <c r="AM1871" t="str">
        <f t="shared" si="69"/>
        <v>NTL</v>
      </c>
      <c r="AN1871">
        <f t="shared" si="70"/>
        <v>0</v>
      </c>
      <c r="AO1871" s="5" t="str">
        <f t="shared" si="71"/>
        <v>Ca sáng</v>
      </c>
    </row>
    <row r="1872" spans="2:41">
      <c r="B1872" s="57"/>
      <c r="D1872" s="11"/>
      <c r="E1872" s="56"/>
      <c r="F1872" s="11"/>
      <c r="G1872" s="11"/>
      <c r="H1872" s="11"/>
      <c r="L1872" s="55"/>
      <c r="M1872" s="42"/>
      <c r="N1872" s="55"/>
      <c r="O1872" s="42"/>
      <c r="Q1872" s="55"/>
      <c r="R1872" s="55"/>
      <c r="S1872" s="55"/>
      <c r="T1872" s="55"/>
      <c r="U1872" s="55"/>
      <c r="V1872" s="55"/>
      <c r="W1872" s="55"/>
      <c r="X1872" s="55"/>
      <c r="Y1872" s="42"/>
      <c r="AD1872" s="55"/>
      <c r="AE1872" s="56"/>
      <c r="AM1872" t="str">
        <f t="shared" si="69"/>
        <v>NTL</v>
      </c>
      <c r="AN1872">
        <f t="shared" si="70"/>
        <v>0</v>
      </c>
      <c r="AO1872" s="5" t="str">
        <f t="shared" si="71"/>
        <v>Ca sáng</v>
      </c>
    </row>
    <row r="1873" spans="2:41">
      <c r="B1873" s="57"/>
      <c r="D1873" s="11"/>
      <c r="E1873" s="56"/>
      <c r="F1873" s="11"/>
      <c r="G1873" s="11"/>
      <c r="H1873" s="11"/>
      <c r="L1873" s="55"/>
      <c r="M1873" s="42"/>
      <c r="N1873" s="55"/>
      <c r="O1873" s="42"/>
      <c r="Q1873" s="55"/>
      <c r="R1873" s="55"/>
      <c r="S1873" s="55"/>
      <c r="T1873" s="55"/>
      <c r="U1873" s="55"/>
      <c r="V1873" s="55"/>
      <c r="W1873" s="55"/>
      <c r="X1873" s="55"/>
      <c r="Y1873" s="42"/>
      <c r="AD1873" s="55"/>
      <c r="AE1873" s="56"/>
      <c r="AM1873" t="str">
        <f t="shared" si="69"/>
        <v>NTL</v>
      </c>
      <c r="AN1873">
        <f t="shared" si="70"/>
        <v>0</v>
      </c>
      <c r="AO1873" s="5" t="str">
        <f t="shared" si="71"/>
        <v>Ca sáng</v>
      </c>
    </row>
    <row r="1874" spans="2:41">
      <c r="B1874" s="57"/>
      <c r="D1874" s="11"/>
      <c r="E1874" s="56"/>
      <c r="F1874" s="11"/>
      <c r="G1874" s="11"/>
      <c r="H1874" s="11"/>
      <c r="L1874" s="55"/>
      <c r="M1874" s="42"/>
      <c r="N1874" s="55"/>
      <c r="O1874" s="42"/>
      <c r="Q1874" s="55"/>
      <c r="R1874" s="55"/>
      <c r="S1874" s="55"/>
      <c r="T1874" s="55"/>
      <c r="U1874" s="55"/>
      <c r="V1874" s="55"/>
      <c r="W1874" s="55"/>
      <c r="X1874" s="55"/>
      <c r="Y1874" s="42"/>
      <c r="AD1874" s="55"/>
      <c r="AE1874" s="56"/>
      <c r="AM1874" t="str">
        <f t="shared" si="69"/>
        <v>NTL</v>
      </c>
      <c r="AN1874">
        <f t="shared" si="70"/>
        <v>0</v>
      </c>
      <c r="AO1874" s="5" t="str">
        <f t="shared" si="71"/>
        <v>Ca sáng</v>
      </c>
    </row>
    <row r="1875" spans="2:41">
      <c r="B1875" s="57"/>
      <c r="D1875" s="11"/>
      <c r="E1875" s="56"/>
      <c r="F1875" s="11"/>
      <c r="G1875" s="11"/>
      <c r="H1875" s="11"/>
      <c r="L1875" s="55"/>
      <c r="M1875" s="42"/>
      <c r="N1875" s="55"/>
      <c r="O1875" s="42"/>
      <c r="Q1875" s="55"/>
      <c r="R1875" s="55"/>
      <c r="S1875" s="55"/>
      <c r="T1875" s="55"/>
      <c r="U1875" s="55"/>
      <c r="V1875" s="55"/>
      <c r="W1875" s="55"/>
      <c r="X1875" s="55"/>
      <c r="Y1875" s="42"/>
      <c r="AD1875" s="55"/>
      <c r="AE1875" s="56"/>
      <c r="AL1875" s="11"/>
      <c r="AM1875" t="str">
        <f t="shared" si="69"/>
        <v>NTL</v>
      </c>
      <c r="AN1875">
        <f t="shared" si="70"/>
        <v>0</v>
      </c>
      <c r="AO1875" s="5" t="str">
        <f t="shared" si="71"/>
        <v>Ca sáng</v>
      </c>
    </row>
    <row r="1876" spans="2:41">
      <c r="B1876" s="57"/>
      <c r="D1876" s="11"/>
      <c r="E1876" s="56"/>
      <c r="F1876" s="11"/>
      <c r="G1876" s="11"/>
      <c r="H1876" s="11"/>
      <c r="L1876" s="55"/>
      <c r="M1876" s="42"/>
      <c r="N1876" s="55"/>
      <c r="O1876" s="42"/>
      <c r="Q1876" s="55"/>
      <c r="R1876" s="55"/>
      <c r="S1876" s="55"/>
      <c r="T1876" s="55"/>
      <c r="U1876" s="55"/>
      <c r="V1876" s="55"/>
      <c r="W1876" s="55"/>
      <c r="X1876" s="55"/>
      <c r="Y1876" s="42"/>
      <c r="AD1876" s="55"/>
      <c r="AE1876" s="56"/>
      <c r="AM1876" t="str">
        <f t="shared" si="69"/>
        <v>NTL</v>
      </c>
      <c r="AN1876">
        <f t="shared" si="70"/>
        <v>0</v>
      </c>
      <c r="AO1876" s="5" t="str">
        <f t="shared" si="71"/>
        <v>Ca sáng</v>
      </c>
    </row>
    <row r="1877" spans="2:41">
      <c r="B1877" s="57"/>
      <c r="D1877" s="11"/>
      <c r="E1877" s="56"/>
      <c r="F1877" s="11"/>
      <c r="G1877" s="11"/>
      <c r="H1877" s="11"/>
      <c r="L1877" s="55"/>
      <c r="M1877" s="42"/>
      <c r="N1877" s="55"/>
      <c r="O1877" s="42"/>
      <c r="Q1877" s="55"/>
      <c r="R1877" s="55"/>
      <c r="S1877" s="55"/>
      <c r="T1877" s="55"/>
      <c r="U1877" s="55"/>
      <c r="V1877" s="55"/>
      <c r="W1877" s="55"/>
      <c r="X1877" s="55"/>
      <c r="AA1877" s="42"/>
      <c r="AD1877" s="55"/>
      <c r="AE1877" s="56"/>
      <c r="AL1877" s="11"/>
      <c r="AM1877" t="str">
        <f t="shared" si="69"/>
        <v>NTL</v>
      </c>
      <c r="AN1877">
        <f t="shared" si="70"/>
        <v>0</v>
      </c>
      <c r="AO1877" s="5" t="str">
        <f t="shared" si="71"/>
        <v>Ca sáng</v>
      </c>
    </row>
    <row r="1878" spans="2:41">
      <c r="B1878" s="57"/>
      <c r="D1878" s="11"/>
      <c r="E1878" s="56"/>
      <c r="F1878" s="11"/>
      <c r="G1878" s="11"/>
      <c r="H1878" s="11"/>
      <c r="L1878" s="55"/>
      <c r="M1878" s="42"/>
      <c r="N1878" s="55"/>
      <c r="O1878" s="42"/>
      <c r="Q1878" s="55"/>
      <c r="R1878" s="55"/>
      <c r="S1878" s="55"/>
      <c r="T1878" s="55"/>
      <c r="U1878" s="55"/>
      <c r="V1878" s="55"/>
      <c r="W1878" s="55"/>
      <c r="X1878" s="55"/>
      <c r="Y1878" s="42"/>
      <c r="AD1878" s="55"/>
      <c r="AE1878" s="56"/>
      <c r="AM1878" t="str">
        <f t="shared" si="69"/>
        <v>NTL</v>
      </c>
      <c r="AN1878">
        <f t="shared" si="70"/>
        <v>0</v>
      </c>
      <c r="AO1878" s="5" t="str">
        <f t="shared" si="71"/>
        <v>Ca sáng</v>
      </c>
    </row>
    <row r="1879" spans="2:41">
      <c r="B1879" s="57"/>
      <c r="D1879" s="11"/>
      <c r="E1879" s="56"/>
      <c r="F1879" s="11"/>
      <c r="G1879" s="11"/>
      <c r="H1879" s="11"/>
      <c r="L1879" s="55"/>
      <c r="M1879" s="42"/>
      <c r="N1879" s="55"/>
      <c r="O1879" s="42"/>
      <c r="Q1879" s="55"/>
      <c r="R1879" s="55"/>
      <c r="S1879" s="55"/>
      <c r="T1879" s="55"/>
      <c r="U1879" s="55"/>
      <c r="V1879" s="55"/>
      <c r="W1879" s="55"/>
      <c r="X1879" s="55"/>
      <c r="Y1879" s="42"/>
      <c r="AD1879" s="55"/>
      <c r="AE1879" s="56"/>
      <c r="AL1879" s="11"/>
      <c r="AM1879" t="str">
        <f t="shared" si="69"/>
        <v>NTL</v>
      </c>
      <c r="AN1879">
        <f t="shared" si="70"/>
        <v>0</v>
      </c>
      <c r="AO1879" s="5" t="str">
        <f t="shared" si="71"/>
        <v>Ca sáng</v>
      </c>
    </row>
    <row r="1880" spans="2:41">
      <c r="B1880" s="57"/>
      <c r="D1880" s="11"/>
      <c r="E1880" s="56"/>
      <c r="F1880" s="11"/>
      <c r="G1880" s="11"/>
      <c r="H1880" s="11"/>
      <c r="L1880" s="55"/>
      <c r="M1880" s="42"/>
      <c r="N1880" s="55"/>
      <c r="O1880" s="42"/>
      <c r="Q1880" s="55"/>
      <c r="R1880" s="55"/>
      <c r="S1880" s="55"/>
      <c r="T1880" s="55"/>
      <c r="U1880" s="55"/>
      <c r="V1880" s="55"/>
      <c r="W1880" s="55"/>
      <c r="X1880" s="55"/>
      <c r="Y1880" s="42"/>
      <c r="AD1880" s="55"/>
      <c r="AE1880" s="56"/>
      <c r="AL1880" s="11"/>
      <c r="AM1880" t="str">
        <f t="shared" si="69"/>
        <v>NTL</v>
      </c>
      <c r="AN1880">
        <f t="shared" si="70"/>
        <v>0</v>
      </c>
      <c r="AO1880" s="5" t="str">
        <f t="shared" si="71"/>
        <v>Ca sáng</v>
      </c>
    </row>
    <row r="1881" spans="2:41">
      <c r="B1881" s="57"/>
      <c r="D1881" s="11"/>
      <c r="E1881" s="56"/>
      <c r="F1881" s="11"/>
      <c r="G1881" s="11"/>
      <c r="H1881" s="11"/>
      <c r="L1881" s="55"/>
      <c r="M1881" s="42"/>
      <c r="N1881" s="55"/>
      <c r="O1881" s="42"/>
      <c r="Q1881" s="55"/>
      <c r="R1881" s="55"/>
      <c r="S1881" s="55"/>
      <c r="T1881" s="55"/>
      <c r="U1881" s="55"/>
      <c r="V1881" s="55"/>
      <c r="W1881" s="55"/>
      <c r="X1881" s="55"/>
      <c r="Y1881" s="42"/>
      <c r="AD1881" s="55"/>
      <c r="AE1881" s="56"/>
      <c r="AH1881" s="11"/>
      <c r="AM1881" t="str">
        <f t="shared" si="69"/>
        <v>NTL</v>
      </c>
      <c r="AN1881">
        <f t="shared" si="70"/>
        <v>0</v>
      </c>
      <c r="AO1881" s="5" t="str">
        <f t="shared" si="71"/>
        <v>Ca sáng</v>
      </c>
    </row>
    <row r="1882" spans="2:41">
      <c r="B1882" s="57"/>
      <c r="D1882" s="11"/>
      <c r="E1882" s="56"/>
      <c r="F1882" s="11"/>
      <c r="G1882" s="11"/>
      <c r="H1882" s="11"/>
      <c r="L1882" s="55"/>
      <c r="M1882" s="42"/>
      <c r="N1882" s="55"/>
      <c r="O1882" s="42"/>
      <c r="Q1882" s="55"/>
      <c r="R1882" s="55"/>
      <c r="S1882" s="55"/>
      <c r="T1882" s="55"/>
      <c r="U1882" s="55"/>
      <c r="V1882" s="55"/>
      <c r="W1882" s="55"/>
      <c r="X1882" s="55"/>
      <c r="Y1882" s="42"/>
      <c r="AD1882" s="55"/>
      <c r="AE1882" s="56"/>
      <c r="AL1882" s="11"/>
      <c r="AM1882" t="str">
        <f t="shared" si="69"/>
        <v>NTL</v>
      </c>
      <c r="AN1882">
        <f t="shared" si="70"/>
        <v>0</v>
      </c>
      <c r="AO1882" s="5" t="str">
        <f t="shared" si="71"/>
        <v>Ca sáng</v>
      </c>
    </row>
    <row r="1883" spans="2:41">
      <c r="B1883" s="57"/>
      <c r="D1883" s="11"/>
      <c r="E1883" s="56"/>
      <c r="F1883" s="11"/>
      <c r="G1883" s="11"/>
      <c r="H1883" s="11"/>
      <c r="L1883" s="55"/>
      <c r="M1883" s="42"/>
      <c r="N1883" s="55"/>
      <c r="O1883" s="42"/>
      <c r="Q1883" s="55"/>
      <c r="R1883" s="55"/>
      <c r="S1883" s="55"/>
      <c r="T1883" s="55"/>
      <c r="U1883" s="55"/>
      <c r="V1883" s="55"/>
      <c r="W1883" s="55"/>
      <c r="X1883" s="55"/>
      <c r="Y1883" s="42"/>
      <c r="AD1883" s="55"/>
      <c r="AE1883" s="56"/>
      <c r="AM1883" t="str">
        <f t="shared" si="69"/>
        <v>NTL</v>
      </c>
      <c r="AN1883">
        <f t="shared" si="70"/>
        <v>0</v>
      </c>
      <c r="AO1883" s="5" t="str">
        <f t="shared" si="71"/>
        <v>Ca sáng</v>
      </c>
    </row>
    <row r="1884" spans="2:41">
      <c r="B1884" s="57"/>
      <c r="D1884" s="11"/>
      <c r="E1884" s="56"/>
      <c r="F1884" s="11"/>
      <c r="G1884" s="11"/>
      <c r="H1884" s="11"/>
      <c r="L1884" s="55"/>
      <c r="M1884" s="42"/>
      <c r="N1884" s="55"/>
      <c r="O1884" s="42"/>
      <c r="Q1884" s="55"/>
      <c r="R1884" s="55"/>
      <c r="S1884" s="55"/>
      <c r="T1884" s="55"/>
      <c r="U1884" s="55"/>
      <c r="V1884" s="55"/>
      <c r="W1884" s="55"/>
      <c r="X1884" s="55"/>
      <c r="Y1884" s="42"/>
      <c r="AD1884" s="55"/>
      <c r="AE1884" s="56"/>
      <c r="AM1884" t="str">
        <f t="shared" si="69"/>
        <v>NTL</v>
      </c>
      <c r="AN1884">
        <f t="shared" si="70"/>
        <v>0</v>
      </c>
      <c r="AO1884" s="5" t="str">
        <f t="shared" si="71"/>
        <v>Ca sáng</v>
      </c>
    </row>
    <row r="1885" spans="2:41">
      <c r="B1885" s="57"/>
      <c r="D1885" s="11"/>
      <c r="E1885" s="56"/>
      <c r="F1885" s="11"/>
      <c r="G1885" s="11"/>
      <c r="H1885" s="11"/>
      <c r="L1885" s="55"/>
      <c r="M1885" s="42"/>
      <c r="N1885" s="55"/>
      <c r="O1885" s="42"/>
      <c r="Q1885" s="55"/>
      <c r="R1885" s="55"/>
      <c r="S1885" s="55"/>
      <c r="T1885" s="55"/>
      <c r="U1885" s="55"/>
      <c r="V1885" s="55"/>
      <c r="W1885" s="55"/>
      <c r="X1885" s="55"/>
      <c r="Y1885" s="42"/>
      <c r="AD1885" s="55"/>
      <c r="AE1885" s="56"/>
      <c r="AL1885" s="11"/>
      <c r="AM1885" t="str">
        <f t="shared" si="69"/>
        <v>NTL</v>
      </c>
      <c r="AN1885">
        <f t="shared" si="70"/>
        <v>0</v>
      </c>
      <c r="AO1885" s="5" t="str">
        <f t="shared" si="71"/>
        <v>Ca sáng</v>
      </c>
    </row>
    <row r="1886" spans="2:41">
      <c r="B1886" s="57"/>
      <c r="D1886" s="11"/>
      <c r="E1886" s="56"/>
      <c r="F1886" s="11"/>
      <c r="G1886" s="11"/>
      <c r="H1886" s="11"/>
      <c r="I1886" s="11"/>
      <c r="L1886" s="55"/>
      <c r="M1886" s="42"/>
      <c r="N1886" s="55"/>
      <c r="O1886" s="42"/>
      <c r="Q1886" s="55"/>
      <c r="R1886" s="55"/>
      <c r="S1886" s="55"/>
      <c r="T1886" s="55"/>
      <c r="U1886" s="55"/>
      <c r="V1886" s="55"/>
      <c r="W1886" s="55"/>
      <c r="X1886" s="55"/>
      <c r="Y1886" s="42"/>
      <c r="AD1886" s="55"/>
      <c r="AE1886" s="56"/>
      <c r="AL1886" s="11"/>
      <c r="AM1886" t="str">
        <f t="shared" si="69"/>
        <v>NTL</v>
      </c>
      <c r="AN1886">
        <f t="shared" si="70"/>
        <v>0</v>
      </c>
      <c r="AO1886" s="5" t="str">
        <f t="shared" si="71"/>
        <v>Ca sáng</v>
      </c>
    </row>
    <row r="1887" spans="2:41">
      <c r="B1887" s="57"/>
      <c r="D1887" s="11"/>
      <c r="E1887" s="56"/>
      <c r="F1887" s="11"/>
      <c r="G1887" s="11"/>
      <c r="H1887" s="11"/>
      <c r="L1887" s="55"/>
      <c r="M1887" s="42"/>
      <c r="N1887" s="55"/>
      <c r="O1887" s="42"/>
      <c r="Q1887" s="55"/>
      <c r="R1887" s="55"/>
      <c r="S1887" s="55"/>
      <c r="T1887" s="55"/>
      <c r="U1887" s="55"/>
      <c r="V1887" s="55"/>
      <c r="W1887" s="55"/>
      <c r="X1887" s="55"/>
      <c r="Y1887" s="42"/>
      <c r="AD1887" s="55"/>
      <c r="AE1887" s="56"/>
      <c r="AM1887" t="str">
        <f t="shared" si="69"/>
        <v>NTL</v>
      </c>
      <c r="AN1887">
        <f t="shared" si="70"/>
        <v>0</v>
      </c>
      <c r="AO1887" s="5" t="str">
        <f t="shared" si="71"/>
        <v>Ca sáng</v>
      </c>
    </row>
    <row r="1888" spans="2:41">
      <c r="B1888" s="57"/>
      <c r="D1888" s="11"/>
      <c r="E1888" s="56"/>
      <c r="F1888" s="11"/>
      <c r="G1888" s="11"/>
      <c r="H1888" s="11"/>
      <c r="L1888" s="55"/>
      <c r="M1888" s="42"/>
      <c r="N1888" s="55"/>
      <c r="O1888" s="42"/>
      <c r="Q1888" s="55"/>
      <c r="R1888" s="55"/>
      <c r="S1888" s="55"/>
      <c r="T1888" s="55"/>
      <c r="U1888" s="55"/>
      <c r="V1888" s="55"/>
      <c r="W1888" s="55"/>
      <c r="X1888" s="55"/>
      <c r="Y1888" s="42"/>
      <c r="AD1888" s="55"/>
      <c r="AE1888" s="56"/>
      <c r="AM1888" t="str">
        <f t="shared" si="69"/>
        <v>NTL</v>
      </c>
      <c r="AN1888">
        <f t="shared" si="70"/>
        <v>0</v>
      </c>
      <c r="AO1888" s="5" t="str">
        <f t="shared" si="71"/>
        <v>Ca sáng</v>
      </c>
    </row>
    <row r="1889" spans="2:41">
      <c r="B1889" s="57"/>
      <c r="D1889" s="11"/>
      <c r="E1889" s="56"/>
      <c r="F1889" s="11"/>
      <c r="G1889" s="11"/>
      <c r="H1889" s="11"/>
      <c r="L1889" s="55"/>
      <c r="M1889" s="42"/>
      <c r="N1889" s="55"/>
      <c r="O1889" s="42"/>
      <c r="Q1889" s="55"/>
      <c r="R1889" s="55"/>
      <c r="S1889" s="55"/>
      <c r="T1889" s="55"/>
      <c r="U1889" s="55"/>
      <c r="V1889" s="55"/>
      <c r="W1889" s="55"/>
      <c r="X1889" s="55"/>
      <c r="Y1889" s="42"/>
      <c r="AD1889" s="55"/>
      <c r="AE1889" s="56"/>
      <c r="AL1889" s="11"/>
      <c r="AM1889" t="str">
        <f t="shared" si="69"/>
        <v>NTL</v>
      </c>
      <c r="AN1889">
        <f t="shared" si="70"/>
        <v>0</v>
      </c>
      <c r="AO1889" s="5" t="str">
        <f t="shared" si="71"/>
        <v>Ca sáng</v>
      </c>
    </row>
    <row r="1890" spans="2:41">
      <c r="B1890" s="57"/>
      <c r="D1890" s="11"/>
      <c r="E1890" s="56"/>
      <c r="F1890" s="11"/>
      <c r="G1890" s="11"/>
      <c r="H1890" s="11"/>
      <c r="L1890" s="55"/>
      <c r="M1890" s="42"/>
      <c r="N1890" s="55"/>
      <c r="O1890" s="42"/>
      <c r="Q1890" s="55"/>
      <c r="R1890" s="55"/>
      <c r="S1890" s="55"/>
      <c r="T1890" s="55"/>
      <c r="U1890" s="55"/>
      <c r="V1890" s="55"/>
      <c r="W1890" s="55"/>
      <c r="X1890" s="55"/>
      <c r="Y1890" s="42"/>
      <c r="AD1890" s="55"/>
      <c r="AE1890" s="56"/>
      <c r="AM1890" t="str">
        <f t="shared" si="69"/>
        <v>NTL</v>
      </c>
      <c r="AN1890">
        <f t="shared" si="70"/>
        <v>0</v>
      </c>
      <c r="AO1890" s="5" t="str">
        <f t="shared" si="71"/>
        <v>Ca sáng</v>
      </c>
    </row>
    <row r="1891" spans="2:41">
      <c r="B1891" s="57"/>
      <c r="D1891" s="11"/>
      <c r="E1891" s="56"/>
      <c r="F1891" s="11"/>
      <c r="G1891" s="11"/>
      <c r="H1891" s="11"/>
      <c r="L1891" s="55"/>
      <c r="M1891" s="42"/>
      <c r="N1891" s="55"/>
      <c r="O1891" s="42"/>
      <c r="Q1891" s="55"/>
      <c r="R1891" s="55"/>
      <c r="S1891" s="55"/>
      <c r="T1891" s="55"/>
      <c r="U1891" s="55"/>
      <c r="V1891" s="55"/>
      <c r="W1891" s="55"/>
      <c r="X1891" s="55"/>
      <c r="Y1891" s="42"/>
      <c r="AD1891" s="55"/>
      <c r="AE1891" s="56"/>
      <c r="AM1891" t="str">
        <f t="shared" si="69"/>
        <v>NTL</v>
      </c>
      <c r="AN1891">
        <f t="shared" si="70"/>
        <v>0</v>
      </c>
      <c r="AO1891" s="5" t="str">
        <f t="shared" si="71"/>
        <v>Ca sáng</v>
      </c>
    </row>
    <row r="1892" spans="2:41">
      <c r="B1892" s="57"/>
      <c r="D1892" s="11"/>
      <c r="E1892" s="56"/>
      <c r="F1892" s="11"/>
      <c r="G1892" s="11"/>
      <c r="H1892" s="11"/>
      <c r="L1892" s="55"/>
      <c r="M1892" s="42"/>
      <c r="N1892" s="55"/>
      <c r="O1892" s="42"/>
      <c r="Q1892" s="55"/>
      <c r="R1892" s="55"/>
      <c r="S1892" s="55"/>
      <c r="T1892" s="55"/>
      <c r="U1892" s="55"/>
      <c r="V1892" s="55"/>
      <c r="W1892" s="55"/>
      <c r="X1892" s="55"/>
      <c r="Y1892" s="42"/>
      <c r="AD1892" s="55"/>
      <c r="AE1892" s="56"/>
      <c r="AM1892" t="str">
        <f t="shared" si="69"/>
        <v>NTL</v>
      </c>
      <c r="AN1892">
        <f t="shared" si="70"/>
        <v>0</v>
      </c>
      <c r="AO1892" s="5" t="str">
        <f t="shared" si="71"/>
        <v>Ca sáng</v>
      </c>
    </row>
    <row r="1893" spans="2:41">
      <c r="B1893" s="57"/>
      <c r="D1893" s="11"/>
      <c r="E1893" s="56"/>
      <c r="F1893" s="11"/>
      <c r="G1893" s="11"/>
      <c r="H1893" s="11"/>
      <c r="L1893" s="55"/>
      <c r="M1893" s="42"/>
      <c r="N1893" s="55"/>
      <c r="O1893" s="42"/>
      <c r="Q1893" s="55"/>
      <c r="R1893" s="55"/>
      <c r="S1893" s="55"/>
      <c r="T1893" s="55"/>
      <c r="U1893" s="55"/>
      <c r="V1893" s="55"/>
      <c r="W1893" s="55"/>
      <c r="X1893" s="55"/>
      <c r="Y1893" s="42"/>
      <c r="AD1893" s="55"/>
      <c r="AE1893" s="56"/>
      <c r="AL1893" s="11"/>
      <c r="AM1893" t="str">
        <f t="shared" si="69"/>
        <v>NTL</v>
      </c>
      <c r="AN1893">
        <f t="shared" si="70"/>
        <v>0</v>
      </c>
      <c r="AO1893" s="5" t="str">
        <f t="shared" si="71"/>
        <v>Ca sáng</v>
      </c>
    </row>
    <row r="1894" spans="2:41">
      <c r="B1894" s="57"/>
      <c r="D1894" s="11"/>
      <c r="E1894" s="56"/>
      <c r="F1894" s="11"/>
      <c r="G1894" s="11"/>
      <c r="H1894" s="11"/>
      <c r="L1894" s="55"/>
      <c r="M1894" s="42"/>
      <c r="N1894" s="55"/>
      <c r="O1894" s="42"/>
      <c r="Q1894" s="55"/>
      <c r="R1894" s="55"/>
      <c r="S1894" s="55"/>
      <c r="T1894" s="55"/>
      <c r="U1894" s="55"/>
      <c r="V1894" s="55"/>
      <c r="W1894" s="55"/>
      <c r="X1894" s="55"/>
      <c r="Y1894" s="42"/>
      <c r="AD1894" s="55"/>
      <c r="AE1894" s="56"/>
      <c r="AL1894" s="11"/>
      <c r="AM1894" t="str">
        <f t="shared" si="69"/>
        <v>NTL</v>
      </c>
      <c r="AN1894">
        <f t="shared" si="70"/>
        <v>0</v>
      </c>
      <c r="AO1894" s="5" t="str">
        <f t="shared" si="71"/>
        <v>Ca sáng</v>
      </c>
    </row>
    <row r="1895" spans="2:41">
      <c r="B1895" s="57"/>
      <c r="D1895" s="11"/>
      <c r="E1895" s="56"/>
      <c r="F1895" s="11"/>
      <c r="G1895" s="11"/>
      <c r="H1895" s="11"/>
      <c r="L1895" s="55"/>
      <c r="M1895" s="42"/>
      <c r="N1895" s="55"/>
      <c r="O1895" s="42"/>
      <c r="Q1895" s="55"/>
      <c r="R1895" s="55"/>
      <c r="S1895" s="55"/>
      <c r="T1895" s="55"/>
      <c r="U1895" s="55"/>
      <c r="V1895" s="55"/>
      <c r="W1895" s="55"/>
      <c r="X1895" s="55"/>
      <c r="Y1895" s="42"/>
      <c r="AD1895" s="55"/>
      <c r="AE1895" s="56"/>
      <c r="AL1895" s="11"/>
      <c r="AM1895" t="str">
        <f t="shared" si="69"/>
        <v>NTL</v>
      </c>
      <c r="AN1895">
        <f t="shared" si="70"/>
        <v>0</v>
      </c>
      <c r="AO1895" s="5" t="str">
        <f t="shared" si="71"/>
        <v>Ca sáng</v>
      </c>
    </row>
    <row r="1896" spans="2:41">
      <c r="B1896" s="57"/>
      <c r="D1896" s="11"/>
      <c r="E1896" s="56"/>
      <c r="F1896" s="11"/>
      <c r="G1896" s="11"/>
      <c r="H1896" s="11"/>
      <c r="L1896" s="55"/>
      <c r="M1896" s="42"/>
      <c r="N1896" s="55"/>
      <c r="O1896" s="42"/>
      <c r="Q1896" s="55"/>
      <c r="R1896" s="55"/>
      <c r="S1896" s="55"/>
      <c r="T1896" s="55"/>
      <c r="U1896" s="55"/>
      <c r="V1896" s="55"/>
      <c r="W1896" s="55"/>
      <c r="X1896" s="55"/>
      <c r="Y1896" s="42"/>
      <c r="AD1896" s="55"/>
      <c r="AE1896" s="56"/>
      <c r="AM1896" t="str">
        <f t="shared" si="69"/>
        <v>NTL</v>
      </c>
      <c r="AN1896">
        <f t="shared" si="70"/>
        <v>0</v>
      </c>
      <c r="AO1896" s="5" t="str">
        <f t="shared" si="71"/>
        <v>Ca sáng</v>
      </c>
    </row>
    <row r="1897" spans="2:41">
      <c r="B1897" s="57"/>
      <c r="D1897" s="11"/>
      <c r="E1897" s="56"/>
      <c r="F1897" s="11"/>
      <c r="G1897" s="11"/>
      <c r="H1897" s="11"/>
      <c r="L1897" s="55"/>
      <c r="M1897" s="42"/>
      <c r="N1897" s="55"/>
      <c r="O1897" s="42"/>
      <c r="Q1897" s="55"/>
      <c r="R1897" s="55"/>
      <c r="S1897" s="55"/>
      <c r="T1897" s="55"/>
      <c r="U1897" s="55"/>
      <c r="V1897" s="55"/>
      <c r="W1897" s="55"/>
      <c r="X1897" s="55"/>
      <c r="Y1897" s="42"/>
      <c r="AD1897" s="55"/>
      <c r="AE1897" s="56"/>
      <c r="AM1897" t="str">
        <f t="shared" si="69"/>
        <v>NTL</v>
      </c>
      <c r="AN1897">
        <f t="shared" si="70"/>
        <v>0</v>
      </c>
      <c r="AO1897" s="5" t="str">
        <f t="shared" si="71"/>
        <v>Ca sáng</v>
      </c>
    </row>
    <row r="1898" spans="2:41">
      <c r="B1898" s="57"/>
      <c r="D1898" s="11"/>
      <c r="E1898" s="56"/>
      <c r="F1898" s="11"/>
      <c r="G1898" s="11"/>
      <c r="H1898" s="11"/>
      <c r="L1898" s="55"/>
      <c r="M1898" s="42"/>
      <c r="N1898" s="55"/>
      <c r="O1898" s="42"/>
      <c r="Q1898" s="55"/>
      <c r="R1898" s="55"/>
      <c r="S1898" s="55"/>
      <c r="T1898" s="55"/>
      <c r="U1898" s="55"/>
      <c r="V1898" s="55"/>
      <c r="W1898" s="55"/>
      <c r="X1898" s="55"/>
      <c r="Y1898" s="42"/>
      <c r="AD1898" s="55"/>
      <c r="AE1898" s="56"/>
      <c r="AM1898" t="str">
        <f t="shared" si="69"/>
        <v>NTL</v>
      </c>
      <c r="AN1898">
        <f t="shared" si="70"/>
        <v>0</v>
      </c>
      <c r="AO1898" s="5" t="str">
        <f t="shared" si="71"/>
        <v>Ca sáng</v>
      </c>
    </row>
    <row r="1899" spans="2:41">
      <c r="B1899" s="57"/>
      <c r="D1899" s="11"/>
      <c r="E1899" s="56"/>
      <c r="F1899" s="11"/>
      <c r="G1899" s="11"/>
      <c r="H1899" s="11"/>
      <c r="L1899" s="55"/>
      <c r="M1899" s="42"/>
      <c r="N1899" s="55"/>
      <c r="O1899" s="42"/>
      <c r="Q1899" s="55"/>
      <c r="R1899" s="55"/>
      <c r="S1899" s="55"/>
      <c r="T1899" s="55"/>
      <c r="U1899" s="55"/>
      <c r="V1899" s="55"/>
      <c r="W1899" s="55"/>
      <c r="X1899" s="55"/>
      <c r="Y1899" s="42"/>
      <c r="AD1899" s="55"/>
      <c r="AE1899" s="56"/>
      <c r="AH1899" s="11"/>
      <c r="AL1899" s="11"/>
      <c r="AM1899" t="str">
        <f t="shared" si="69"/>
        <v>NTL</v>
      </c>
      <c r="AN1899">
        <f t="shared" si="70"/>
        <v>0</v>
      </c>
      <c r="AO1899" s="5" t="str">
        <f t="shared" si="71"/>
        <v>Ca sáng</v>
      </c>
    </row>
    <row r="1900" spans="2:41">
      <c r="B1900" s="57"/>
      <c r="D1900" s="11"/>
      <c r="E1900" s="56"/>
      <c r="F1900" s="11"/>
      <c r="G1900" s="11"/>
      <c r="H1900" s="11"/>
      <c r="L1900" s="55"/>
      <c r="M1900" s="42"/>
      <c r="N1900" s="55"/>
      <c r="O1900" s="42"/>
      <c r="Q1900" s="55"/>
      <c r="R1900" s="55"/>
      <c r="S1900" s="55"/>
      <c r="T1900" s="55"/>
      <c r="U1900" s="55"/>
      <c r="V1900" s="55"/>
      <c r="W1900" s="55"/>
      <c r="X1900" s="55"/>
      <c r="Y1900" s="42"/>
      <c r="AD1900" s="55"/>
      <c r="AE1900" s="56"/>
      <c r="AM1900" t="str">
        <f t="shared" si="69"/>
        <v>NTL</v>
      </c>
      <c r="AN1900">
        <f t="shared" si="70"/>
        <v>0</v>
      </c>
      <c r="AO1900" s="5" t="str">
        <f t="shared" si="71"/>
        <v>Ca sáng</v>
      </c>
    </row>
    <row r="1901" spans="2:41">
      <c r="B1901" s="57"/>
      <c r="C1901" s="11"/>
      <c r="D1901" s="11"/>
      <c r="E1901" s="56"/>
      <c r="F1901" s="11"/>
      <c r="G1901" s="11"/>
      <c r="H1901" s="11"/>
      <c r="L1901" s="55"/>
      <c r="M1901" s="42"/>
      <c r="N1901" s="55"/>
      <c r="O1901" s="42"/>
      <c r="P1901" s="55"/>
      <c r="Q1901" s="55"/>
      <c r="S1901" s="55"/>
      <c r="T1901" s="55"/>
      <c r="U1901" s="55"/>
      <c r="V1901" s="55"/>
      <c r="W1901" s="55"/>
      <c r="X1901" s="55"/>
      <c r="Y1901" s="42"/>
      <c r="AD1901" s="55"/>
      <c r="AE1901" s="56"/>
      <c r="AL1901" s="11"/>
      <c r="AM1901" t="str">
        <f t="shared" si="69"/>
        <v>NTL</v>
      </c>
      <c r="AN1901">
        <f t="shared" si="70"/>
        <v>0</v>
      </c>
      <c r="AO1901" s="5" t="str">
        <f t="shared" si="71"/>
        <v>Ca sáng</v>
      </c>
    </row>
    <row r="1902" spans="2:41">
      <c r="B1902" s="57"/>
      <c r="C1902" s="11"/>
      <c r="D1902" s="11"/>
      <c r="E1902" s="56"/>
      <c r="F1902" s="11"/>
      <c r="G1902" s="11"/>
      <c r="H1902" s="11"/>
      <c r="L1902" s="55"/>
      <c r="M1902" s="42"/>
      <c r="N1902" s="55"/>
      <c r="O1902" s="42"/>
      <c r="P1902" s="55"/>
      <c r="Q1902" s="55"/>
      <c r="S1902" s="55"/>
      <c r="T1902" s="55"/>
      <c r="U1902" s="55"/>
      <c r="V1902" s="55"/>
      <c r="W1902" s="55"/>
      <c r="X1902" s="55"/>
      <c r="Y1902" s="42"/>
      <c r="AD1902" s="55"/>
      <c r="AE1902" s="56"/>
      <c r="AL1902" s="11"/>
      <c r="AM1902" t="str">
        <f t="shared" si="69"/>
        <v>NTL</v>
      </c>
      <c r="AN1902">
        <f t="shared" si="70"/>
        <v>0</v>
      </c>
      <c r="AO1902" s="5" t="str">
        <f t="shared" si="71"/>
        <v>Ca sáng</v>
      </c>
    </row>
    <row r="1903" spans="2:41">
      <c r="B1903" s="57"/>
      <c r="C1903" s="11"/>
      <c r="D1903" s="11"/>
      <c r="E1903" s="56"/>
      <c r="F1903" s="11"/>
      <c r="G1903" s="11"/>
      <c r="H1903" s="11"/>
      <c r="L1903" s="55"/>
      <c r="M1903" s="42"/>
      <c r="N1903" s="55"/>
      <c r="O1903" s="42"/>
      <c r="P1903" s="55"/>
      <c r="Q1903" s="55"/>
      <c r="S1903" s="55"/>
      <c r="T1903" s="55"/>
      <c r="U1903" s="55"/>
      <c r="V1903" s="55"/>
      <c r="W1903" s="55"/>
      <c r="X1903" s="55"/>
      <c r="Y1903" s="42"/>
      <c r="AD1903" s="55"/>
      <c r="AE1903" s="56"/>
      <c r="AM1903" t="str">
        <f t="shared" si="69"/>
        <v>NTL</v>
      </c>
      <c r="AN1903">
        <f t="shared" si="70"/>
        <v>0</v>
      </c>
      <c r="AO1903" s="5" t="str">
        <f t="shared" si="71"/>
        <v>Ca sáng</v>
      </c>
    </row>
    <row r="1904" spans="2:41">
      <c r="B1904" s="57"/>
      <c r="C1904" s="11"/>
      <c r="D1904" s="11"/>
      <c r="E1904" s="56"/>
      <c r="F1904" s="11"/>
      <c r="G1904" s="11"/>
      <c r="H1904" s="11"/>
      <c r="L1904" s="55"/>
      <c r="M1904" s="42"/>
      <c r="N1904" s="55"/>
      <c r="O1904" s="42"/>
      <c r="P1904" s="55"/>
      <c r="Q1904" s="55"/>
      <c r="T1904" s="55"/>
      <c r="U1904" s="55"/>
      <c r="V1904" s="55"/>
      <c r="W1904" s="55"/>
      <c r="X1904" s="55"/>
      <c r="Y1904" s="42"/>
      <c r="AD1904" s="55"/>
      <c r="AE1904" s="56"/>
      <c r="AH1904" s="11"/>
      <c r="AL1904" s="11"/>
      <c r="AM1904" t="str">
        <f t="shared" si="69"/>
        <v>NTL</v>
      </c>
      <c r="AN1904">
        <f t="shared" si="70"/>
        <v>0</v>
      </c>
      <c r="AO1904" s="5" t="str">
        <f t="shared" si="71"/>
        <v>Ca sáng</v>
      </c>
    </row>
    <row r="1905" spans="2:41">
      <c r="B1905" s="57"/>
      <c r="C1905" s="11"/>
      <c r="D1905" s="11"/>
      <c r="E1905" s="56"/>
      <c r="F1905" s="11"/>
      <c r="G1905" s="11"/>
      <c r="H1905" s="11"/>
      <c r="L1905" s="55"/>
      <c r="M1905" s="42"/>
      <c r="N1905" s="55"/>
      <c r="O1905" s="42"/>
      <c r="P1905" s="55"/>
      <c r="Q1905" s="55"/>
      <c r="T1905" s="55"/>
      <c r="U1905" s="55"/>
      <c r="V1905" s="55"/>
      <c r="W1905" s="55"/>
      <c r="X1905" s="55"/>
      <c r="Y1905" s="42"/>
      <c r="AD1905" s="55"/>
      <c r="AE1905" s="56"/>
      <c r="AH1905" s="11"/>
      <c r="AM1905" t="str">
        <f t="shared" si="69"/>
        <v>NTL</v>
      </c>
      <c r="AN1905">
        <f t="shared" si="70"/>
        <v>0</v>
      </c>
      <c r="AO1905" s="5" t="str">
        <f t="shared" si="71"/>
        <v>Ca sáng</v>
      </c>
    </row>
    <row r="1906" spans="2:41">
      <c r="B1906" s="57"/>
      <c r="C1906" s="11"/>
      <c r="D1906" s="11"/>
      <c r="E1906" s="56"/>
      <c r="F1906" s="11"/>
      <c r="G1906" s="11"/>
      <c r="H1906" s="11"/>
      <c r="L1906" s="55"/>
      <c r="M1906" s="42"/>
      <c r="N1906" s="55"/>
      <c r="O1906" s="42"/>
      <c r="P1906" s="55"/>
      <c r="Q1906" s="55"/>
      <c r="T1906" s="55"/>
      <c r="U1906" s="55"/>
      <c r="V1906" s="55"/>
      <c r="W1906" s="55"/>
      <c r="X1906" s="55"/>
      <c r="Y1906" s="42"/>
      <c r="AD1906" s="55"/>
      <c r="AE1906" s="56"/>
      <c r="AH1906" s="11"/>
      <c r="AL1906" s="11"/>
      <c r="AM1906" t="str">
        <f t="shared" si="69"/>
        <v>NTL</v>
      </c>
      <c r="AN1906">
        <f t="shared" si="70"/>
        <v>0</v>
      </c>
      <c r="AO1906" s="5" t="str">
        <f t="shared" si="71"/>
        <v>Ca sáng</v>
      </c>
    </row>
    <row r="1907" spans="2:41">
      <c r="B1907" s="57"/>
      <c r="D1907" s="11"/>
      <c r="E1907" s="56"/>
      <c r="F1907" s="11"/>
      <c r="G1907" s="11"/>
      <c r="H1907" s="11"/>
      <c r="L1907" s="55"/>
      <c r="M1907" s="42"/>
      <c r="N1907" s="55"/>
      <c r="O1907" s="42"/>
      <c r="Q1907" s="55"/>
      <c r="R1907" s="55"/>
      <c r="T1907" s="55"/>
      <c r="U1907" s="55"/>
      <c r="V1907" s="55"/>
      <c r="W1907" s="55"/>
      <c r="X1907" s="55"/>
      <c r="Y1907" s="42"/>
      <c r="AD1907" s="55"/>
      <c r="AE1907" s="56"/>
      <c r="AH1907" s="11"/>
      <c r="AL1907" s="11"/>
      <c r="AM1907" t="str">
        <f t="shared" si="69"/>
        <v>NTL</v>
      </c>
      <c r="AN1907">
        <f t="shared" si="70"/>
        <v>0</v>
      </c>
      <c r="AO1907" s="5" t="str">
        <f t="shared" si="71"/>
        <v>Ca sáng</v>
      </c>
    </row>
    <row r="1908" spans="2:41">
      <c r="B1908" s="57"/>
      <c r="D1908" s="11"/>
      <c r="E1908" s="56"/>
      <c r="F1908" s="11"/>
      <c r="G1908" s="11"/>
      <c r="H1908" s="11"/>
      <c r="L1908" s="55"/>
      <c r="M1908" s="42"/>
      <c r="N1908" s="55"/>
      <c r="O1908" s="42"/>
      <c r="Q1908" s="55"/>
      <c r="R1908" s="55"/>
      <c r="T1908" s="55"/>
      <c r="U1908" s="55"/>
      <c r="V1908" s="55"/>
      <c r="W1908" s="55"/>
      <c r="X1908" s="55"/>
      <c r="Y1908" s="42"/>
      <c r="AD1908" s="55"/>
      <c r="AE1908" s="56"/>
      <c r="AH1908" s="11"/>
      <c r="AL1908" s="11"/>
      <c r="AM1908" t="str">
        <f t="shared" si="69"/>
        <v>NTL</v>
      </c>
      <c r="AN1908">
        <f t="shared" si="70"/>
        <v>0</v>
      </c>
      <c r="AO1908" s="5" t="str">
        <f t="shared" si="71"/>
        <v>Ca sáng</v>
      </c>
    </row>
    <row r="1909" spans="2:41">
      <c r="B1909" s="57"/>
      <c r="D1909" s="11"/>
      <c r="E1909" s="56"/>
      <c r="F1909" s="11"/>
      <c r="G1909" s="11"/>
      <c r="H1909" s="11"/>
      <c r="L1909" s="55"/>
      <c r="M1909" s="42"/>
      <c r="N1909" s="55"/>
      <c r="O1909" s="42"/>
      <c r="Q1909" s="55"/>
      <c r="R1909" s="55"/>
      <c r="T1909" s="55"/>
      <c r="U1909" s="55"/>
      <c r="V1909" s="55"/>
      <c r="W1909" s="55"/>
      <c r="X1909" s="55"/>
      <c r="Y1909" s="42"/>
      <c r="AD1909" s="55"/>
      <c r="AE1909" s="56"/>
      <c r="AH1909" s="11"/>
      <c r="AM1909" t="str">
        <f t="shared" si="69"/>
        <v>NTL</v>
      </c>
      <c r="AN1909">
        <f t="shared" si="70"/>
        <v>0</v>
      </c>
      <c r="AO1909" s="5" t="str">
        <f t="shared" si="71"/>
        <v>Ca sáng</v>
      </c>
    </row>
    <row r="1910" spans="2:41">
      <c r="B1910" s="57"/>
      <c r="D1910" s="11"/>
      <c r="E1910" s="56"/>
      <c r="F1910" s="11"/>
      <c r="G1910" s="11"/>
      <c r="H1910" s="11"/>
      <c r="L1910" s="55"/>
      <c r="M1910" s="42"/>
      <c r="N1910" s="55"/>
      <c r="O1910" s="42"/>
      <c r="Q1910" s="55"/>
      <c r="R1910" s="55"/>
      <c r="S1910" s="55"/>
      <c r="T1910" s="55"/>
      <c r="U1910" s="55"/>
      <c r="V1910" s="55"/>
      <c r="W1910" s="55"/>
      <c r="X1910" s="55"/>
      <c r="Y1910" s="42"/>
      <c r="AD1910" s="55"/>
      <c r="AE1910" s="56"/>
      <c r="AM1910" t="str">
        <f t="shared" si="69"/>
        <v>NTL</v>
      </c>
      <c r="AN1910">
        <f t="shared" si="70"/>
        <v>0</v>
      </c>
      <c r="AO1910" s="5" t="str">
        <f t="shared" si="71"/>
        <v>Ca sáng</v>
      </c>
    </row>
    <row r="1911" spans="2:41">
      <c r="B1911" s="57"/>
      <c r="D1911" s="11"/>
      <c r="E1911" s="56"/>
      <c r="F1911" s="11"/>
      <c r="G1911" s="11"/>
      <c r="H1911" s="11"/>
      <c r="L1911" s="55"/>
      <c r="M1911" s="42"/>
      <c r="N1911" s="55"/>
      <c r="O1911" s="42"/>
      <c r="Q1911" s="55"/>
      <c r="R1911" s="55"/>
      <c r="S1911" s="55"/>
      <c r="T1911" s="55"/>
      <c r="U1911" s="55"/>
      <c r="V1911" s="55"/>
      <c r="W1911" s="55"/>
      <c r="X1911" s="55"/>
      <c r="Y1911" s="42"/>
      <c r="AD1911" s="55"/>
      <c r="AE1911" s="56"/>
      <c r="AH1911" s="11"/>
      <c r="AL1911" s="11"/>
      <c r="AM1911" t="str">
        <f t="shared" si="69"/>
        <v>NTL</v>
      </c>
      <c r="AN1911">
        <f t="shared" si="70"/>
        <v>0</v>
      </c>
      <c r="AO1911" s="5" t="str">
        <f t="shared" si="71"/>
        <v>Ca sáng</v>
      </c>
    </row>
    <row r="1912" spans="2:41">
      <c r="B1912" s="57"/>
      <c r="D1912" s="11"/>
      <c r="E1912" s="56"/>
      <c r="F1912" s="11"/>
      <c r="G1912" s="11"/>
      <c r="H1912" s="11"/>
      <c r="L1912" s="55"/>
      <c r="M1912" s="42"/>
      <c r="N1912" s="55"/>
      <c r="O1912" s="42"/>
      <c r="Q1912" s="55"/>
      <c r="R1912" s="55"/>
      <c r="S1912" s="55"/>
      <c r="T1912" s="55"/>
      <c r="U1912" s="55"/>
      <c r="V1912" s="55"/>
      <c r="W1912" s="55"/>
      <c r="X1912" s="55"/>
      <c r="Y1912" s="42"/>
      <c r="AA1912" s="42"/>
      <c r="AD1912" s="55"/>
      <c r="AE1912" s="56"/>
      <c r="AM1912" t="str">
        <f t="shared" si="69"/>
        <v>NTL</v>
      </c>
      <c r="AN1912">
        <f t="shared" si="70"/>
        <v>0</v>
      </c>
      <c r="AO1912" s="5" t="str">
        <f t="shared" si="71"/>
        <v>Ca sáng</v>
      </c>
    </row>
    <row r="1913" spans="2:41">
      <c r="B1913" s="57"/>
      <c r="D1913" s="11"/>
      <c r="E1913" s="56"/>
      <c r="F1913" s="11"/>
      <c r="G1913" s="11"/>
      <c r="H1913" s="11"/>
      <c r="L1913" s="55"/>
      <c r="M1913" s="42"/>
      <c r="N1913" s="55"/>
      <c r="O1913" s="42"/>
      <c r="Q1913" s="55"/>
      <c r="R1913" s="55"/>
      <c r="S1913" s="55"/>
      <c r="T1913" s="55"/>
      <c r="U1913" s="55"/>
      <c r="V1913" s="55"/>
      <c r="W1913" s="55"/>
      <c r="X1913" s="55"/>
      <c r="Y1913" s="42"/>
      <c r="AD1913" s="55"/>
      <c r="AE1913" s="56"/>
      <c r="AL1913" s="11"/>
      <c r="AM1913" t="str">
        <f t="shared" si="69"/>
        <v>NTL</v>
      </c>
      <c r="AN1913">
        <f t="shared" si="70"/>
        <v>0</v>
      </c>
      <c r="AO1913" s="5" t="str">
        <f t="shared" si="71"/>
        <v>Ca sáng</v>
      </c>
    </row>
    <row r="1914" spans="2:41">
      <c r="B1914" s="57"/>
      <c r="D1914" s="11"/>
      <c r="E1914" s="56"/>
      <c r="F1914" s="11"/>
      <c r="G1914" s="11"/>
      <c r="H1914" s="11"/>
      <c r="L1914" s="55"/>
      <c r="M1914" s="42"/>
      <c r="N1914" s="55"/>
      <c r="O1914" s="42"/>
      <c r="Q1914" s="55"/>
      <c r="R1914" s="55"/>
      <c r="S1914" s="55"/>
      <c r="T1914" s="55"/>
      <c r="U1914" s="55"/>
      <c r="V1914" s="55"/>
      <c r="W1914" s="55"/>
      <c r="X1914" s="55"/>
      <c r="Y1914" s="42"/>
      <c r="AD1914" s="55"/>
      <c r="AE1914" s="56"/>
      <c r="AL1914" s="11"/>
      <c r="AM1914" t="str">
        <f t="shared" si="69"/>
        <v>NTL</v>
      </c>
      <c r="AN1914">
        <f t="shared" si="70"/>
        <v>0</v>
      </c>
      <c r="AO1914" s="5" t="str">
        <f t="shared" si="71"/>
        <v>Ca sáng</v>
      </c>
    </row>
    <row r="1915" spans="2:41">
      <c r="B1915" s="57"/>
      <c r="D1915" s="11"/>
      <c r="E1915" s="56"/>
      <c r="F1915" s="11"/>
      <c r="G1915" s="11"/>
      <c r="H1915" s="11"/>
      <c r="L1915" s="55"/>
      <c r="M1915" s="42"/>
      <c r="N1915" s="55"/>
      <c r="O1915" s="42"/>
      <c r="Q1915" s="55"/>
      <c r="R1915" s="55"/>
      <c r="S1915" s="55"/>
      <c r="T1915" s="55"/>
      <c r="U1915" s="55"/>
      <c r="V1915" s="55"/>
      <c r="W1915" s="55"/>
      <c r="X1915" s="55"/>
      <c r="Y1915" s="42"/>
      <c r="AD1915" s="55"/>
      <c r="AE1915" s="56"/>
      <c r="AL1915" s="11"/>
      <c r="AM1915" t="str">
        <f t="shared" si="69"/>
        <v>NTL</v>
      </c>
      <c r="AN1915">
        <f t="shared" si="70"/>
        <v>0</v>
      </c>
      <c r="AO1915" s="5" t="str">
        <f t="shared" si="71"/>
        <v>Ca sáng</v>
      </c>
    </row>
    <row r="1916" spans="2:41">
      <c r="B1916" s="57"/>
      <c r="D1916" s="11"/>
      <c r="E1916" s="56"/>
      <c r="F1916" s="11"/>
      <c r="G1916" s="11"/>
      <c r="H1916" s="11"/>
      <c r="L1916" s="55"/>
      <c r="M1916" s="42"/>
      <c r="N1916" s="55"/>
      <c r="O1916" s="42"/>
      <c r="Q1916" s="55"/>
      <c r="R1916" s="55"/>
      <c r="S1916" s="55"/>
      <c r="T1916" s="55"/>
      <c r="U1916" s="55"/>
      <c r="V1916" s="55"/>
      <c r="W1916" s="55"/>
      <c r="X1916" s="55"/>
      <c r="Y1916" s="42"/>
      <c r="AD1916" s="55"/>
      <c r="AE1916" s="56"/>
      <c r="AL1916" s="11"/>
      <c r="AM1916" t="str">
        <f t="shared" si="69"/>
        <v>NTL</v>
      </c>
      <c r="AN1916">
        <f t="shared" si="70"/>
        <v>0</v>
      </c>
      <c r="AO1916" s="5" t="str">
        <f t="shared" si="71"/>
        <v>Ca sáng</v>
      </c>
    </row>
    <row r="1917" spans="2:41">
      <c r="B1917" s="57"/>
      <c r="D1917" s="11"/>
      <c r="E1917" s="56"/>
      <c r="F1917" s="11"/>
      <c r="G1917" s="11"/>
      <c r="H1917" s="11"/>
      <c r="L1917" s="55"/>
      <c r="M1917" s="42"/>
      <c r="N1917" s="55"/>
      <c r="O1917" s="42"/>
      <c r="Q1917" s="55"/>
      <c r="R1917" s="55"/>
      <c r="S1917" s="55"/>
      <c r="T1917" s="55"/>
      <c r="U1917" s="55"/>
      <c r="V1917" s="55"/>
      <c r="W1917" s="55"/>
      <c r="X1917" s="55"/>
      <c r="Y1917" s="42"/>
      <c r="AD1917" s="55"/>
      <c r="AE1917" s="56"/>
      <c r="AM1917" t="str">
        <f t="shared" si="69"/>
        <v>NTL</v>
      </c>
      <c r="AN1917">
        <f t="shared" si="70"/>
        <v>0</v>
      </c>
      <c r="AO1917" s="5" t="str">
        <f t="shared" si="71"/>
        <v>Ca sáng</v>
      </c>
    </row>
    <row r="1918" spans="2:41">
      <c r="B1918" s="57"/>
      <c r="D1918" s="11"/>
      <c r="E1918" s="56"/>
      <c r="F1918" s="11"/>
      <c r="G1918" s="11"/>
      <c r="H1918" s="11"/>
      <c r="L1918" s="55"/>
      <c r="M1918" s="42"/>
      <c r="N1918" s="55"/>
      <c r="O1918" s="42"/>
      <c r="Q1918" s="55"/>
      <c r="R1918" s="55"/>
      <c r="S1918" s="55"/>
      <c r="T1918" s="55"/>
      <c r="U1918" s="55"/>
      <c r="V1918" s="55"/>
      <c r="W1918" s="55"/>
      <c r="X1918" s="55"/>
      <c r="Y1918" s="42"/>
      <c r="AD1918" s="55"/>
      <c r="AE1918" s="56"/>
      <c r="AM1918" t="str">
        <f t="shared" si="69"/>
        <v>NTL</v>
      </c>
      <c r="AN1918">
        <f t="shared" si="70"/>
        <v>0</v>
      </c>
      <c r="AO1918" s="5" t="str">
        <f t="shared" si="71"/>
        <v>Ca sáng</v>
      </c>
    </row>
    <row r="1919" spans="2:41">
      <c r="B1919" s="57"/>
      <c r="D1919" s="11"/>
      <c r="E1919" s="56"/>
      <c r="F1919" s="11"/>
      <c r="G1919" s="11"/>
      <c r="H1919" s="11"/>
      <c r="L1919" s="55"/>
      <c r="M1919" s="42"/>
      <c r="N1919" s="55"/>
      <c r="O1919" s="42"/>
      <c r="Q1919" s="55"/>
      <c r="R1919" s="55"/>
      <c r="S1919" s="55"/>
      <c r="T1919" s="55"/>
      <c r="U1919" s="55"/>
      <c r="V1919" s="55"/>
      <c r="W1919" s="55"/>
      <c r="X1919" s="55"/>
      <c r="Y1919" s="42"/>
      <c r="AD1919" s="55"/>
      <c r="AE1919" s="56"/>
      <c r="AL1919" s="11"/>
      <c r="AM1919" t="str">
        <f t="shared" si="69"/>
        <v>NTL</v>
      </c>
      <c r="AN1919">
        <f t="shared" si="70"/>
        <v>0</v>
      </c>
      <c r="AO1919" s="5" t="str">
        <f t="shared" si="71"/>
        <v>Ca sáng</v>
      </c>
    </row>
    <row r="1920" spans="2:41">
      <c r="B1920" s="57"/>
      <c r="D1920" s="11"/>
      <c r="E1920" s="56"/>
      <c r="F1920" s="11"/>
      <c r="G1920" s="11"/>
      <c r="H1920" s="11"/>
      <c r="L1920" s="55"/>
      <c r="M1920" s="42"/>
      <c r="N1920" s="55"/>
      <c r="O1920" s="42"/>
      <c r="Q1920" s="55"/>
      <c r="R1920" s="55"/>
      <c r="S1920" s="55"/>
      <c r="T1920" s="55"/>
      <c r="U1920" s="55"/>
      <c r="V1920" s="55"/>
      <c r="W1920" s="55"/>
      <c r="X1920" s="55"/>
      <c r="AA1920" s="42"/>
      <c r="AD1920" s="55"/>
      <c r="AE1920" s="56"/>
      <c r="AL1920" s="11"/>
      <c r="AM1920" t="str">
        <f t="shared" si="69"/>
        <v>NTL</v>
      </c>
      <c r="AN1920">
        <f t="shared" si="70"/>
        <v>0</v>
      </c>
      <c r="AO1920" s="5" t="str">
        <f t="shared" si="71"/>
        <v>Ca sáng</v>
      </c>
    </row>
    <row r="1921" spans="2:41">
      <c r="B1921" s="57"/>
      <c r="D1921" s="11"/>
      <c r="E1921" s="56"/>
      <c r="F1921" s="11"/>
      <c r="G1921" s="11"/>
      <c r="H1921" s="11"/>
      <c r="L1921" s="55"/>
      <c r="M1921" s="42"/>
      <c r="N1921" s="55"/>
      <c r="O1921" s="42"/>
      <c r="Q1921" s="55"/>
      <c r="R1921" s="55"/>
      <c r="S1921" s="55"/>
      <c r="T1921" s="55"/>
      <c r="U1921" s="55"/>
      <c r="V1921" s="55"/>
      <c r="W1921" s="55"/>
      <c r="X1921" s="55"/>
      <c r="Y1921" s="42"/>
      <c r="AD1921" s="55"/>
      <c r="AE1921" s="56"/>
      <c r="AL1921" s="11"/>
      <c r="AM1921" t="str">
        <f t="shared" si="69"/>
        <v>NTL</v>
      </c>
      <c r="AN1921">
        <f t="shared" si="70"/>
        <v>0</v>
      </c>
      <c r="AO1921" s="5" t="str">
        <f t="shared" si="71"/>
        <v>Ca sáng</v>
      </c>
    </row>
    <row r="1922" spans="2:41">
      <c r="B1922" s="57"/>
      <c r="D1922" s="11"/>
      <c r="E1922" s="56"/>
      <c r="F1922" s="11"/>
      <c r="G1922" s="11"/>
      <c r="H1922" s="11"/>
      <c r="L1922" s="55"/>
      <c r="M1922" s="42"/>
      <c r="N1922" s="55"/>
      <c r="O1922" s="42"/>
      <c r="Q1922" s="55"/>
      <c r="R1922" s="55"/>
      <c r="S1922" s="55"/>
      <c r="T1922" s="55"/>
      <c r="U1922" s="55"/>
      <c r="V1922" s="55"/>
      <c r="W1922" s="55"/>
      <c r="X1922" s="55"/>
      <c r="Y1922" s="42"/>
      <c r="AD1922" s="55"/>
      <c r="AE1922" s="56"/>
      <c r="AM1922" t="str">
        <f t="shared" si="69"/>
        <v>NTL</v>
      </c>
      <c r="AN1922">
        <f t="shared" si="70"/>
        <v>0</v>
      </c>
      <c r="AO1922" s="5" t="str">
        <f t="shared" si="71"/>
        <v>Ca sáng</v>
      </c>
    </row>
    <row r="1923" spans="2:41">
      <c r="B1923" s="57"/>
      <c r="D1923" s="11"/>
      <c r="E1923" s="56"/>
      <c r="F1923" s="11"/>
      <c r="G1923" s="11"/>
      <c r="H1923" s="11"/>
      <c r="L1923" s="55"/>
      <c r="M1923" s="42"/>
      <c r="N1923" s="55"/>
      <c r="O1923" s="42"/>
      <c r="Q1923" s="55"/>
      <c r="R1923" s="55"/>
      <c r="S1923" s="55"/>
      <c r="T1923" s="55"/>
      <c r="U1923" s="55"/>
      <c r="V1923" s="55"/>
      <c r="W1923" s="55"/>
      <c r="X1923" s="55"/>
      <c r="Y1923" s="42"/>
      <c r="AD1923" s="55"/>
      <c r="AE1923" s="56"/>
      <c r="AM1923" t="str">
        <f t="shared" ref="AM1923:AM1986" si="72">IF(LEFT(F2199,3)="XBL","XBL","NTL")</f>
        <v>NTL</v>
      </c>
      <c r="AN1923">
        <f t="shared" ref="AN1923:AN1986" si="73">IF(AM1923="NTL",O2199*-1,O2199)</f>
        <v>0</v>
      </c>
      <c r="AO1923" s="5" t="str">
        <f t="shared" ref="AO1923:AO1986" si="74">IF(TIME(HOUR(AE2202),MINUTE(AE2202),SECOND(AE2202))&gt;$T$6,"Ca chiều","Ca sáng")</f>
        <v>Ca sáng</v>
      </c>
    </row>
    <row r="1924" spans="2:41">
      <c r="B1924" s="57"/>
      <c r="D1924" s="11"/>
      <c r="E1924" s="56"/>
      <c r="F1924" s="11"/>
      <c r="G1924" s="11"/>
      <c r="H1924" s="11"/>
      <c r="L1924" s="55"/>
      <c r="M1924" s="42"/>
      <c r="N1924" s="55"/>
      <c r="O1924" s="42"/>
      <c r="Q1924" s="55"/>
      <c r="R1924" s="55"/>
      <c r="S1924" s="55"/>
      <c r="T1924" s="55"/>
      <c r="U1924" s="55"/>
      <c r="V1924" s="55"/>
      <c r="W1924" s="55"/>
      <c r="X1924" s="55"/>
      <c r="Y1924" s="42"/>
      <c r="AD1924" s="55"/>
      <c r="AE1924" s="56"/>
      <c r="AM1924" t="str">
        <f t="shared" si="72"/>
        <v>NTL</v>
      </c>
      <c r="AN1924">
        <f t="shared" si="73"/>
        <v>0</v>
      </c>
      <c r="AO1924" s="5" t="str">
        <f t="shared" si="74"/>
        <v>Ca sáng</v>
      </c>
    </row>
    <row r="1925" spans="2:41">
      <c r="B1925" s="57"/>
      <c r="D1925" s="11"/>
      <c r="E1925" s="56"/>
      <c r="F1925" s="11"/>
      <c r="G1925" s="11"/>
      <c r="H1925" s="11"/>
      <c r="L1925" s="55"/>
      <c r="M1925" s="42"/>
      <c r="N1925" s="55"/>
      <c r="O1925" s="42"/>
      <c r="Q1925" s="55"/>
      <c r="R1925" s="55"/>
      <c r="S1925" s="55"/>
      <c r="T1925" s="55"/>
      <c r="U1925" s="55"/>
      <c r="V1925" s="55"/>
      <c r="W1925" s="55"/>
      <c r="X1925" s="55"/>
      <c r="Y1925" s="42"/>
      <c r="AD1925" s="55"/>
      <c r="AE1925" s="56"/>
      <c r="AM1925" t="str">
        <f t="shared" si="72"/>
        <v>NTL</v>
      </c>
      <c r="AN1925">
        <f t="shared" si="73"/>
        <v>0</v>
      </c>
      <c r="AO1925" s="5" t="str">
        <f t="shared" si="74"/>
        <v>Ca sáng</v>
      </c>
    </row>
    <row r="1926" spans="2:41">
      <c r="B1926" s="57"/>
      <c r="D1926" s="11"/>
      <c r="E1926" s="56"/>
      <c r="F1926" s="11"/>
      <c r="G1926" s="11"/>
      <c r="H1926" s="11"/>
      <c r="L1926" s="55"/>
      <c r="M1926" s="42"/>
      <c r="N1926" s="55"/>
      <c r="O1926" s="42"/>
      <c r="Q1926" s="55"/>
      <c r="R1926" s="55"/>
      <c r="S1926" s="55"/>
      <c r="T1926" s="55"/>
      <c r="U1926" s="55"/>
      <c r="V1926" s="55"/>
      <c r="W1926" s="55"/>
      <c r="X1926" s="55"/>
      <c r="Y1926" s="42"/>
      <c r="AD1926" s="55"/>
      <c r="AE1926" s="56"/>
      <c r="AL1926" s="11"/>
      <c r="AM1926" t="str">
        <f t="shared" si="72"/>
        <v>NTL</v>
      </c>
      <c r="AN1926">
        <f t="shared" si="73"/>
        <v>0</v>
      </c>
      <c r="AO1926" s="5" t="str">
        <f t="shared" si="74"/>
        <v>Ca sáng</v>
      </c>
    </row>
    <row r="1927" spans="2:41">
      <c r="B1927" s="57"/>
      <c r="D1927" s="11"/>
      <c r="E1927" s="56"/>
      <c r="F1927" s="11"/>
      <c r="G1927" s="11"/>
      <c r="H1927" s="11"/>
      <c r="L1927" s="55"/>
      <c r="M1927" s="42"/>
      <c r="N1927" s="55"/>
      <c r="O1927" s="42"/>
      <c r="Q1927" s="55"/>
      <c r="R1927" s="55"/>
      <c r="S1927" s="55"/>
      <c r="T1927" s="55"/>
      <c r="U1927" s="55"/>
      <c r="V1927" s="55"/>
      <c r="W1927" s="55"/>
      <c r="X1927" s="55"/>
      <c r="Y1927" s="42"/>
      <c r="AD1927" s="55"/>
      <c r="AE1927" s="56"/>
      <c r="AL1927" s="11"/>
      <c r="AM1927" t="str">
        <f t="shared" si="72"/>
        <v>NTL</v>
      </c>
      <c r="AN1927">
        <f t="shared" si="73"/>
        <v>0</v>
      </c>
      <c r="AO1927" s="5" t="str">
        <f t="shared" si="74"/>
        <v>Ca sáng</v>
      </c>
    </row>
    <row r="1928" spans="2:41">
      <c r="B1928" s="57"/>
      <c r="D1928" s="11"/>
      <c r="E1928" s="56"/>
      <c r="F1928" s="11"/>
      <c r="G1928" s="11"/>
      <c r="H1928" s="11"/>
      <c r="L1928" s="55"/>
      <c r="M1928" s="42"/>
      <c r="N1928" s="55"/>
      <c r="O1928" s="42"/>
      <c r="Q1928" s="55"/>
      <c r="R1928" s="55"/>
      <c r="S1928" s="55"/>
      <c r="T1928" s="55"/>
      <c r="U1928" s="55"/>
      <c r="V1928" s="55"/>
      <c r="W1928" s="55"/>
      <c r="X1928" s="55"/>
      <c r="Y1928" s="42"/>
      <c r="AD1928" s="55"/>
      <c r="AE1928" s="56"/>
      <c r="AL1928" s="11"/>
      <c r="AM1928" t="str">
        <f t="shared" si="72"/>
        <v>NTL</v>
      </c>
      <c r="AN1928">
        <f t="shared" si="73"/>
        <v>0</v>
      </c>
      <c r="AO1928" s="5" t="str">
        <f t="shared" si="74"/>
        <v>Ca sáng</v>
      </c>
    </row>
    <row r="1929" spans="2:41">
      <c r="B1929" s="57"/>
      <c r="D1929" s="11"/>
      <c r="E1929" s="56"/>
      <c r="F1929" s="11"/>
      <c r="G1929" s="11"/>
      <c r="H1929" s="11"/>
      <c r="L1929" s="55"/>
      <c r="M1929" s="42"/>
      <c r="N1929" s="55"/>
      <c r="O1929" s="42"/>
      <c r="Q1929" s="55"/>
      <c r="R1929" s="55"/>
      <c r="S1929" s="55"/>
      <c r="T1929" s="55"/>
      <c r="U1929" s="55"/>
      <c r="V1929" s="55"/>
      <c r="W1929" s="55"/>
      <c r="X1929" s="55"/>
      <c r="AD1929" s="55"/>
      <c r="AE1929" s="56"/>
      <c r="AH1929" s="11"/>
      <c r="AM1929" t="str">
        <f t="shared" si="72"/>
        <v>NTL</v>
      </c>
      <c r="AN1929">
        <f t="shared" si="73"/>
        <v>0</v>
      </c>
      <c r="AO1929" s="5" t="str">
        <f t="shared" si="74"/>
        <v>Ca sáng</v>
      </c>
    </row>
    <row r="1930" spans="2:41">
      <c r="B1930" s="57"/>
      <c r="D1930" s="11"/>
      <c r="E1930" s="56"/>
      <c r="F1930" s="11"/>
      <c r="G1930" s="11"/>
      <c r="H1930" s="11"/>
      <c r="L1930" s="55"/>
      <c r="M1930" s="42"/>
      <c r="N1930" s="55"/>
      <c r="O1930" s="42"/>
      <c r="Q1930" s="55"/>
      <c r="R1930" s="55"/>
      <c r="S1930" s="55"/>
      <c r="T1930" s="55"/>
      <c r="U1930" s="55"/>
      <c r="V1930" s="55"/>
      <c r="W1930" s="55"/>
      <c r="X1930" s="55"/>
      <c r="Y1930" s="42"/>
      <c r="AD1930" s="55"/>
      <c r="AE1930" s="56"/>
      <c r="AM1930" t="str">
        <f t="shared" si="72"/>
        <v>NTL</v>
      </c>
      <c r="AN1930">
        <f t="shared" si="73"/>
        <v>0</v>
      </c>
      <c r="AO1930" s="5" t="str">
        <f t="shared" si="74"/>
        <v>Ca sáng</v>
      </c>
    </row>
    <row r="1931" spans="2:41">
      <c r="B1931" s="57"/>
      <c r="D1931" s="11"/>
      <c r="E1931" s="56"/>
      <c r="F1931" s="11"/>
      <c r="G1931" s="11"/>
      <c r="H1931" s="11"/>
      <c r="L1931" s="55"/>
      <c r="M1931" s="42"/>
      <c r="N1931" s="55"/>
      <c r="O1931" s="42"/>
      <c r="Q1931" s="55"/>
      <c r="R1931" s="55"/>
      <c r="S1931" s="55"/>
      <c r="T1931" s="55"/>
      <c r="U1931" s="55"/>
      <c r="V1931" s="55"/>
      <c r="W1931" s="55"/>
      <c r="X1931" s="55"/>
      <c r="Y1931" s="42"/>
      <c r="AD1931" s="55"/>
      <c r="AE1931" s="56"/>
      <c r="AL1931" s="11"/>
      <c r="AM1931" t="str">
        <f t="shared" si="72"/>
        <v>NTL</v>
      </c>
      <c r="AN1931">
        <f t="shared" si="73"/>
        <v>0</v>
      </c>
      <c r="AO1931" s="5" t="str">
        <f t="shared" si="74"/>
        <v>Ca sáng</v>
      </c>
    </row>
    <row r="1932" spans="2:41">
      <c r="B1932" s="57"/>
      <c r="D1932" s="11"/>
      <c r="E1932" s="56"/>
      <c r="F1932" s="11"/>
      <c r="G1932" s="11"/>
      <c r="H1932" s="11"/>
      <c r="L1932" s="55"/>
      <c r="M1932" s="42"/>
      <c r="N1932" s="55"/>
      <c r="O1932" s="42"/>
      <c r="Q1932" s="55"/>
      <c r="R1932" s="55"/>
      <c r="S1932" s="55"/>
      <c r="T1932" s="55"/>
      <c r="U1932" s="55"/>
      <c r="V1932" s="55"/>
      <c r="W1932" s="55"/>
      <c r="X1932" s="55"/>
      <c r="Y1932" s="42"/>
      <c r="AD1932" s="55"/>
      <c r="AE1932" s="56"/>
      <c r="AM1932" t="str">
        <f t="shared" si="72"/>
        <v>NTL</v>
      </c>
      <c r="AN1932">
        <f t="shared" si="73"/>
        <v>0</v>
      </c>
      <c r="AO1932" s="5" t="str">
        <f t="shared" si="74"/>
        <v>Ca sáng</v>
      </c>
    </row>
    <row r="1933" spans="2:41">
      <c r="B1933" s="57"/>
      <c r="D1933" s="11"/>
      <c r="E1933" s="56"/>
      <c r="F1933" s="11"/>
      <c r="G1933" s="11"/>
      <c r="H1933" s="11"/>
      <c r="L1933" s="55"/>
      <c r="M1933" s="42"/>
      <c r="N1933" s="55"/>
      <c r="O1933" s="42"/>
      <c r="Q1933" s="55"/>
      <c r="R1933" s="55"/>
      <c r="S1933" s="55"/>
      <c r="T1933" s="55"/>
      <c r="U1933" s="55"/>
      <c r="V1933" s="55"/>
      <c r="W1933" s="55"/>
      <c r="X1933" s="55"/>
      <c r="Y1933" s="42"/>
      <c r="AD1933" s="55"/>
      <c r="AE1933" s="56"/>
      <c r="AL1933" s="11"/>
      <c r="AM1933" t="str">
        <f t="shared" si="72"/>
        <v>NTL</v>
      </c>
      <c r="AN1933">
        <f t="shared" si="73"/>
        <v>0</v>
      </c>
      <c r="AO1933" s="5" t="str">
        <f t="shared" si="74"/>
        <v>Ca sáng</v>
      </c>
    </row>
    <row r="1934" spans="2:41">
      <c r="B1934" s="57"/>
      <c r="D1934" s="11"/>
      <c r="E1934" s="56"/>
      <c r="F1934" s="11"/>
      <c r="G1934" s="11"/>
      <c r="H1934" s="11"/>
      <c r="L1934" s="55"/>
      <c r="M1934" s="42"/>
      <c r="N1934" s="55"/>
      <c r="O1934" s="42"/>
      <c r="Q1934" s="55"/>
      <c r="R1934" s="55"/>
      <c r="S1934" s="55"/>
      <c r="T1934" s="55"/>
      <c r="U1934" s="55"/>
      <c r="V1934" s="55"/>
      <c r="W1934" s="55"/>
      <c r="X1934" s="55"/>
      <c r="Y1934" s="42"/>
      <c r="AD1934" s="55"/>
      <c r="AE1934" s="56"/>
      <c r="AM1934" t="str">
        <f t="shared" si="72"/>
        <v>NTL</v>
      </c>
      <c r="AN1934">
        <f t="shared" si="73"/>
        <v>0</v>
      </c>
      <c r="AO1934" s="5" t="str">
        <f t="shared" si="74"/>
        <v>Ca sáng</v>
      </c>
    </row>
    <row r="1935" spans="2:41">
      <c r="B1935" s="57"/>
      <c r="D1935" s="11"/>
      <c r="E1935" s="56"/>
      <c r="F1935" s="11"/>
      <c r="G1935" s="11"/>
      <c r="H1935" s="11"/>
      <c r="L1935" s="55"/>
      <c r="M1935" s="42"/>
      <c r="N1935" s="55"/>
      <c r="O1935" s="42"/>
      <c r="Q1935" s="55"/>
      <c r="R1935" s="55"/>
      <c r="S1935" s="55"/>
      <c r="T1935" s="55"/>
      <c r="U1935" s="55"/>
      <c r="V1935" s="55"/>
      <c r="W1935" s="55"/>
      <c r="X1935" s="55"/>
      <c r="Y1935" s="42"/>
      <c r="AD1935" s="55"/>
      <c r="AE1935" s="56"/>
      <c r="AM1935" t="str">
        <f t="shared" si="72"/>
        <v>NTL</v>
      </c>
      <c r="AN1935">
        <f t="shared" si="73"/>
        <v>0</v>
      </c>
      <c r="AO1935" s="5" t="str">
        <f t="shared" si="74"/>
        <v>Ca sáng</v>
      </c>
    </row>
    <row r="1936" spans="2:41">
      <c r="B1936" s="57"/>
      <c r="D1936" s="11"/>
      <c r="E1936" s="56"/>
      <c r="F1936" s="11"/>
      <c r="G1936" s="11"/>
      <c r="H1936" s="11"/>
      <c r="L1936" s="55"/>
      <c r="M1936" s="42"/>
      <c r="N1936" s="55"/>
      <c r="O1936" s="42"/>
      <c r="Q1936" s="55"/>
      <c r="R1936" s="55"/>
      <c r="S1936" s="55"/>
      <c r="T1936" s="55"/>
      <c r="U1936" s="55"/>
      <c r="V1936" s="55"/>
      <c r="W1936" s="55"/>
      <c r="X1936" s="55"/>
      <c r="Y1936" s="42"/>
      <c r="AD1936" s="55"/>
      <c r="AE1936" s="56"/>
      <c r="AL1936" s="11"/>
      <c r="AM1936" t="str">
        <f t="shared" si="72"/>
        <v>NTL</v>
      </c>
      <c r="AN1936">
        <f t="shared" si="73"/>
        <v>0</v>
      </c>
      <c r="AO1936" s="5" t="str">
        <f t="shared" si="74"/>
        <v>Ca sáng</v>
      </c>
    </row>
    <row r="1937" spans="2:41">
      <c r="B1937" s="57"/>
      <c r="D1937" s="11"/>
      <c r="E1937" s="56"/>
      <c r="F1937" s="11"/>
      <c r="G1937" s="11"/>
      <c r="H1937" s="11"/>
      <c r="L1937" s="55"/>
      <c r="M1937" s="42"/>
      <c r="N1937" s="55"/>
      <c r="O1937" s="42"/>
      <c r="Q1937" s="55"/>
      <c r="R1937" s="55"/>
      <c r="S1937" s="55"/>
      <c r="T1937" s="55"/>
      <c r="U1937" s="55"/>
      <c r="V1937" s="55"/>
      <c r="W1937" s="55"/>
      <c r="X1937" s="55"/>
      <c r="Y1937" s="42"/>
      <c r="AD1937" s="55"/>
      <c r="AE1937" s="56"/>
      <c r="AL1937" s="11"/>
      <c r="AM1937" t="str">
        <f t="shared" si="72"/>
        <v>NTL</v>
      </c>
      <c r="AN1937">
        <f t="shared" si="73"/>
        <v>0</v>
      </c>
      <c r="AO1937" s="5" t="str">
        <f t="shared" si="74"/>
        <v>Ca sáng</v>
      </c>
    </row>
    <row r="1938" spans="2:41">
      <c r="B1938" s="57"/>
      <c r="D1938" s="11"/>
      <c r="E1938" s="56"/>
      <c r="F1938" s="11"/>
      <c r="G1938" s="11"/>
      <c r="H1938" s="11"/>
      <c r="L1938" s="55"/>
      <c r="M1938" s="42"/>
      <c r="N1938" s="55"/>
      <c r="O1938" s="42"/>
      <c r="Q1938" s="55"/>
      <c r="R1938" s="55"/>
      <c r="S1938" s="55"/>
      <c r="T1938" s="55"/>
      <c r="U1938" s="55"/>
      <c r="V1938" s="55"/>
      <c r="W1938" s="55"/>
      <c r="X1938" s="55"/>
      <c r="AD1938" s="55"/>
      <c r="AE1938" s="56"/>
      <c r="AH1938" s="11"/>
      <c r="AL1938" s="11"/>
      <c r="AM1938" t="str">
        <f t="shared" si="72"/>
        <v>NTL</v>
      </c>
      <c r="AN1938">
        <f t="shared" si="73"/>
        <v>0</v>
      </c>
      <c r="AO1938" s="5" t="str">
        <f t="shared" si="74"/>
        <v>Ca sáng</v>
      </c>
    </row>
    <row r="1939" spans="2:41">
      <c r="B1939" s="57"/>
      <c r="D1939" s="11"/>
      <c r="E1939" s="56"/>
      <c r="F1939" s="11"/>
      <c r="G1939" s="11"/>
      <c r="H1939" s="11"/>
      <c r="L1939" s="55"/>
      <c r="M1939" s="42"/>
      <c r="N1939" s="55"/>
      <c r="O1939" s="42"/>
      <c r="Q1939" s="55"/>
      <c r="R1939" s="55"/>
      <c r="S1939" s="55"/>
      <c r="T1939" s="55"/>
      <c r="U1939" s="55"/>
      <c r="V1939" s="55"/>
      <c r="W1939" s="55"/>
      <c r="X1939" s="55"/>
      <c r="Y1939" s="42"/>
      <c r="AD1939" s="55"/>
      <c r="AE1939" s="56"/>
      <c r="AL1939" s="11"/>
      <c r="AM1939" t="str">
        <f t="shared" si="72"/>
        <v>NTL</v>
      </c>
      <c r="AN1939">
        <f t="shared" si="73"/>
        <v>0</v>
      </c>
      <c r="AO1939" s="5" t="str">
        <f t="shared" si="74"/>
        <v>Ca sáng</v>
      </c>
    </row>
    <row r="1940" spans="2:41">
      <c r="B1940" s="57"/>
      <c r="D1940" s="11"/>
      <c r="E1940" s="56"/>
      <c r="F1940" s="11"/>
      <c r="G1940" s="11"/>
      <c r="H1940" s="11"/>
      <c r="L1940" s="55"/>
      <c r="M1940" s="42"/>
      <c r="N1940" s="55"/>
      <c r="O1940" s="42"/>
      <c r="Q1940" s="55"/>
      <c r="R1940" s="55"/>
      <c r="S1940" s="55"/>
      <c r="T1940" s="55"/>
      <c r="U1940" s="55"/>
      <c r="V1940" s="55"/>
      <c r="W1940" s="55"/>
      <c r="X1940" s="55"/>
      <c r="Y1940" s="42"/>
      <c r="AD1940" s="55"/>
      <c r="AE1940" s="56"/>
      <c r="AL1940" s="11"/>
      <c r="AM1940" t="str">
        <f t="shared" si="72"/>
        <v>NTL</v>
      </c>
      <c r="AN1940">
        <f t="shared" si="73"/>
        <v>0</v>
      </c>
      <c r="AO1940" s="5" t="str">
        <f t="shared" si="74"/>
        <v>Ca sáng</v>
      </c>
    </row>
    <row r="1941" spans="2:41">
      <c r="B1941" s="57"/>
      <c r="D1941" s="11"/>
      <c r="E1941" s="56"/>
      <c r="F1941" s="11"/>
      <c r="G1941" s="11"/>
      <c r="H1941" s="11"/>
      <c r="I1941" s="11"/>
      <c r="L1941" s="55"/>
      <c r="M1941" s="42"/>
      <c r="N1941" s="55"/>
      <c r="O1941" s="42"/>
      <c r="Q1941" s="55"/>
      <c r="R1941" s="55"/>
      <c r="S1941" s="55"/>
      <c r="T1941" s="55"/>
      <c r="U1941" s="55"/>
      <c r="V1941" s="55"/>
      <c r="W1941" s="55"/>
      <c r="X1941" s="55"/>
      <c r="Y1941" s="42"/>
      <c r="AD1941" s="55"/>
      <c r="AE1941" s="56"/>
      <c r="AM1941" t="str">
        <f t="shared" si="72"/>
        <v>NTL</v>
      </c>
      <c r="AN1941">
        <f t="shared" si="73"/>
        <v>0</v>
      </c>
      <c r="AO1941" s="5" t="str">
        <f t="shared" si="74"/>
        <v>Ca sáng</v>
      </c>
    </row>
    <row r="1942" spans="2:41">
      <c r="B1942" s="57"/>
      <c r="D1942" s="11"/>
      <c r="E1942" s="56"/>
      <c r="F1942" s="11"/>
      <c r="G1942" s="11"/>
      <c r="H1942" s="11"/>
      <c r="L1942" s="55"/>
      <c r="M1942" s="42"/>
      <c r="N1942" s="55"/>
      <c r="O1942" s="42"/>
      <c r="Q1942" s="55"/>
      <c r="R1942" s="55"/>
      <c r="S1942" s="55"/>
      <c r="T1942" s="55"/>
      <c r="U1942" s="55"/>
      <c r="V1942" s="55"/>
      <c r="W1942" s="55"/>
      <c r="X1942" s="55"/>
      <c r="AD1942" s="55"/>
      <c r="AE1942" s="56"/>
      <c r="AH1942" s="11"/>
      <c r="AL1942" s="11"/>
      <c r="AM1942" t="str">
        <f t="shared" si="72"/>
        <v>NTL</v>
      </c>
      <c r="AN1942">
        <f t="shared" si="73"/>
        <v>0</v>
      </c>
      <c r="AO1942" s="5" t="str">
        <f t="shared" si="74"/>
        <v>Ca sáng</v>
      </c>
    </row>
    <row r="1943" spans="2:41">
      <c r="B1943" s="57"/>
      <c r="D1943" s="11"/>
      <c r="E1943" s="56"/>
      <c r="F1943" s="11"/>
      <c r="G1943" s="11"/>
      <c r="H1943" s="11"/>
      <c r="L1943" s="55"/>
      <c r="M1943" s="42"/>
      <c r="N1943" s="55"/>
      <c r="O1943" s="42"/>
      <c r="Q1943" s="55"/>
      <c r="R1943" s="55"/>
      <c r="S1943" s="55"/>
      <c r="T1943" s="55"/>
      <c r="U1943" s="55"/>
      <c r="V1943" s="55"/>
      <c r="W1943" s="55"/>
      <c r="X1943" s="55"/>
      <c r="Y1943" s="42"/>
      <c r="AD1943" s="55"/>
      <c r="AE1943" s="56"/>
      <c r="AM1943" t="str">
        <f t="shared" si="72"/>
        <v>NTL</v>
      </c>
      <c r="AN1943">
        <f t="shared" si="73"/>
        <v>0</v>
      </c>
      <c r="AO1943" s="5" t="str">
        <f t="shared" si="74"/>
        <v>Ca sáng</v>
      </c>
    </row>
    <row r="1944" spans="2:41">
      <c r="B1944" s="57"/>
      <c r="D1944" s="11"/>
      <c r="E1944" s="56"/>
      <c r="F1944" s="11"/>
      <c r="G1944" s="11"/>
      <c r="H1944" s="11"/>
      <c r="I1944" s="11"/>
      <c r="L1944" s="55"/>
      <c r="M1944" s="42"/>
      <c r="N1944" s="55"/>
      <c r="O1944" s="42"/>
      <c r="Q1944" s="55"/>
      <c r="R1944" s="55"/>
      <c r="S1944" s="55"/>
      <c r="T1944" s="55"/>
      <c r="U1944" s="55"/>
      <c r="V1944" s="55"/>
      <c r="W1944" s="55"/>
      <c r="X1944" s="55"/>
      <c r="Y1944" s="42"/>
      <c r="AD1944" s="55"/>
      <c r="AE1944" s="56"/>
      <c r="AM1944" t="str">
        <f t="shared" si="72"/>
        <v>NTL</v>
      </c>
      <c r="AN1944">
        <f t="shared" si="73"/>
        <v>0</v>
      </c>
      <c r="AO1944" s="5" t="str">
        <f t="shared" si="74"/>
        <v>Ca sáng</v>
      </c>
    </row>
    <row r="1945" spans="2:41">
      <c r="B1945" s="57"/>
      <c r="D1945" s="11"/>
      <c r="E1945" s="56"/>
      <c r="F1945" s="11"/>
      <c r="G1945" s="11"/>
      <c r="H1945" s="11"/>
      <c r="L1945" s="55"/>
      <c r="M1945" s="42"/>
      <c r="N1945" s="55"/>
      <c r="O1945" s="42"/>
      <c r="Q1945" s="55"/>
      <c r="R1945" s="55"/>
      <c r="S1945" s="55"/>
      <c r="T1945" s="55"/>
      <c r="U1945" s="55"/>
      <c r="V1945" s="55"/>
      <c r="W1945" s="55"/>
      <c r="X1945" s="55"/>
      <c r="Y1945" s="42"/>
      <c r="AD1945" s="55"/>
      <c r="AE1945" s="56"/>
      <c r="AL1945" s="11"/>
      <c r="AM1945" t="str">
        <f t="shared" si="72"/>
        <v>NTL</v>
      </c>
      <c r="AN1945">
        <f t="shared" si="73"/>
        <v>0</v>
      </c>
      <c r="AO1945" s="5" t="str">
        <f t="shared" si="74"/>
        <v>Ca sáng</v>
      </c>
    </row>
    <row r="1946" spans="2:41">
      <c r="B1946" s="57"/>
      <c r="D1946" s="11"/>
      <c r="E1946" s="56"/>
      <c r="F1946" s="11"/>
      <c r="G1946" s="11"/>
      <c r="H1946" s="11"/>
      <c r="L1946" s="55"/>
      <c r="M1946" s="42"/>
      <c r="N1946" s="55"/>
      <c r="O1946" s="42"/>
      <c r="Q1946" s="55"/>
      <c r="R1946" s="55"/>
      <c r="S1946" s="55"/>
      <c r="T1946" s="55"/>
      <c r="U1946" s="55"/>
      <c r="V1946" s="55"/>
      <c r="W1946" s="55"/>
      <c r="X1946" s="55"/>
      <c r="Y1946" s="42"/>
      <c r="AD1946" s="55"/>
      <c r="AE1946" s="56"/>
      <c r="AL1946" s="11"/>
      <c r="AM1946" t="str">
        <f t="shared" si="72"/>
        <v>NTL</v>
      </c>
      <c r="AN1946">
        <f t="shared" si="73"/>
        <v>0</v>
      </c>
      <c r="AO1946" s="5" t="str">
        <f t="shared" si="74"/>
        <v>Ca sáng</v>
      </c>
    </row>
    <row r="1947" spans="2:41">
      <c r="B1947" s="57"/>
      <c r="D1947" s="11"/>
      <c r="E1947" s="56"/>
      <c r="F1947" s="11"/>
      <c r="G1947" s="11"/>
      <c r="H1947" s="11"/>
      <c r="L1947" s="55"/>
      <c r="M1947" s="42"/>
      <c r="N1947" s="55"/>
      <c r="O1947" s="42"/>
      <c r="Q1947" s="55"/>
      <c r="R1947" s="55"/>
      <c r="S1947" s="55"/>
      <c r="T1947" s="55"/>
      <c r="U1947" s="55"/>
      <c r="V1947" s="55"/>
      <c r="W1947" s="55"/>
      <c r="X1947" s="55"/>
      <c r="Y1947" s="42"/>
      <c r="AD1947" s="55"/>
      <c r="AE1947" s="56"/>
      <c r="AL1947" s="11"/>
      <c r="AM1947" t="str">
        <f t="shared" si="72"/>
        <v>NTL</v>
      </c>
      <c r="AN1947">
        <f t="shared" si="73"/>
        <v>0</v>
      </c>
      <c r="AO1947" s="5" t="str">
        <f t="shared" si="74"/>
        <v>Ca sáng</v>
      </c>
    </row>
    <row r="1948" spans="2:41">
      <c r="B1948" s="57"/>
      <c r="D1948" s="11"/>
      <c r="E1948" s="56"/>
      <c r="F1948" s="11"/>
      <c r="G1948" s="11"/>
      <c r="H1948" s="11"/>
      <c r="L1948" s="55"/>
      <c r="M1948" s="42"/>
      <c r="N1948" s="55"/>
      <c r="O1948" s="42"/>
      <c r="Q1948" s="55"/>
      <c r="R1948" s="55"/>
      <c r="S1948" s="55"/>
      <c r="T1948" s="55"/>
      <c r="U1948" s="55"/>
      <c r="V1948" s="55"/>
      <c r="W1948" s="55"/>
      <c r="X1948" s="55"/>
      <c r="Y1948" s="42"/>
      <c r="AD1948" s="55"/>
      <c r="AE1948" s="56"/>
      <c r="AM1948" t="str">
        <f t="shared" si="72"/>
        <v>NTL</v>
      </c>
      <c r="AN1948">
        <f t="shared" si="73"/>
        <v>0</v>
      </c>
      <c r="AO1948" s="5" t="str">
        <f t="shared" si="74"/>
        <v>Ca sáng</v>
      </c>
    </row>
    <row r="1949" spans="2:41">
      <c r="B1949" s="57"/>
      <c r="D1949" s="11"/>
      <c r="E1949" s="56"/>
      <c r="F1949" s="11"/>
      <c r="G1949" s="11"/>
      <c r="H1949" s="11"/>
      <c r="L1949" s="55"/>
      <c r="M1949" s="42"/>
      <c r="N1949" s="55"/>
      <c r="O1949" s="42"/>
      <c r="Q1949" s="55"/>
      <c r="R1949" s="55"/>
      <c r="S1949" s="55"/>
      <c r="T1949" s="55"/>
      <c r="U1949" s="55"/>
      <c r="V1949" s="55"/>
      <c r="W1949" s="55"/>
      <c r="X1949" s="55"/>
      <c r="AA1949" s="42"/>
      <c r="AD1949" s="55"/>
      <c r="AE1949" s="56"/>
      <c r="AL1949" s="11"/>
      <c r="AM1949" t="str">
        <f t="shared" si="72"/>
        <v>NTL</v>
      </c>
      <c r="AN1949">
        <f t="shared" si="73"/>
        <v>0</v>
      </c>
      <c r="AO1949" s="5" t="str">
        <f t="shared" si="74"/>
        <v>Ca sáng</v>
      </c>
    </row>
    <row r="1950" spans="2:41">
      <c r="B1950" s="57"/>
      <c r="D1950" s="11"/>
      <c r="E1950" s="56"/>
      <c r="F1950" s="11"/>
      <c r="G1950" s="11"/>
      <c r="H1950" s="11"/>
      <c r="L1950" s="55"/>
      <c r="M1950" s="42"/>
      <c r="N1950" s="55"/>
      <c r="O1950" s="42"/>
      <c r="Q1950" s="55"/>
      <c r="R1950" s="55"/>
      <c r="S1950" s="55"/>
      <c r="T1950" s="55"/>
      <c r="U1950" s="55"/>
      <c r="V1950" s="55"/>
      <c r="W1950" s="55"/>
      <c r="X1950" s="55"/>
      <c r="Y1950" s="42"/>
      <c r="AD1950" s="55"/>
      <c r="AE1950" s="56"/>
      <c r="AL1950" s="11"/>
      <c r="AM1950" t="str">
        <f t="shared" si="72"/>
        <v>NTL</v>
      </c>
      <c r="AN1950">
        <f t="shared" si="73"/>
        <v>0</v>
      </c>
      <c r="AO1950" s="5" t="str">
        <f t="shared" si="74"/>
        <v>Ca sáng</v>
      </c>
    </row>
    <row r="1951" spans="2:41">
      <c r="B1951" s="57"/>
      <c r="D1951" s="11"/>
      <c r="E1951" s="56"/>
      <c r="F1951" s="11"/>
      <c r="G1951" s="11"/>
      <c r="H1951" s="11"/>
      <c r="L1951" s="55"/>
      <c r="M1951" s="42"/>
      <c r="N1951" s="55"/>
      <c r="O1951" s="42"/>
      <c r="Q1951" s="55"/>
      <c r="R1951" s="55"/>
      <c r="S1951" s="55"/>
      <c r="T1951" s="55"/>
      <c r="U1951" s="55"/>
      <c r="V1951" s="55"/>
      <c r="W1951" s="55"/>
      <c r="X1951" s="55"/>
      <c r="Y1951" s="42"/>
      <c r="AD1951" s="55"/>
      <c r="AE1951" s="56"/>
      <c r="AM1951" t="str">
        <f t="shared" si="72"/>
        <v>NTL</v>
      </c>
      <c r="AN1951">
        <f t="shared" si="73"/>
        <v>0</v>
      </c>
      <c r="AO1951" s="5" t="str">
        <f t="shared" si="74"/>
        <v>Ca sáng</v>
      </c>
    </row>
    <row r="1952" spans="2:41">
      <c r="B1952" s="57"/>
      <c r="D1952" s="11"/>
      <c r="E1952" s="56"/>
      <c r="F1952" s="11"/>
      <c r="G1952" s="11"/>
      <c r="H1952" s="11"/>
      <c r="L1952" s="55"/>
      <c r="M1952" s="42"/>
      <c r="N1952" s="55"/>
      <c r="O1952" s="42"/>
      <c r="Q1952" s="55"/>
      <c r="R1952" s="55"/>
      <c r="S1952" s="55"/>
      <c r="T1952" s="55"/>
      <c r="U1952" s="55"/>
      <c r="V1952" s="55"/>
      <c r="W1952" s="55"/>
      <c r="X1952" s="55"/>
      <c r="Y1952" s="42"/>
      <c r="AD1952" s="55"/>
      <c r="AE1952" s="56"/>
      <c r="AM1952" t="str">
        <f t="shared" si="72"/>
        <v>NTL</v>
      </c>
      <c r="AN1952">
        <f t="shared" si="73"/>
        <v>0</v>
      </c>
      <c r="AO1952" s="5" t="str">
        <f t="shared" si="74"/>
        <v>Ca sáng</v>
      </c>
    </row>
    <row r="1953" spans="2:41">
      <c r="B1953" s="57"/>
      <c r="D1953" s="11"/>
      <c r="E1953" s="56"/>
      <c r="F1953" s="11"/>
      <c r="G1953" s="11"/>
      <c r="H1953" s="11"/>
      <c r="L1953" s="55"/>
      <c r="M1953" s="42"/>
      <c r="N1953" s="55"/>
      <c r="O1953" s="42"/>
      <c r="Q1953" s="55"/>
      <c r="R1953" s="55"/>
      <c r="S1953" s="55"/>
      <c r="T1953" s="55"/>
      <c r="U1953" s="55"/>
      <c r="V1953" s="55"/>
      <c r="W1953" s="55"/>
      <c r="X1953" s="55"/>
      <c r="Y1953" s="42"/>
      <c r="AD1953" s="55"/>
      <c r="AE1953" s="56"/>
      <c r="AM1953" t="str">
        <f t="shared" si="72"/>
        <v>NTL</v>
      </c>
      <c r="AN1953">
        <f t="shared" si="73"/>
        <v>0</v>
      </c>
      <c r="AO1953" s="5" t="str">
        <f t="shared" si="74"/>
        <v>Ca sáng</v>
      </c>
    </row>
    <row r="1954" spans="2:41">
      <c r="B1954" s="57"/>
      <c r="D1954" s="11"/>
      <c r="E1954" s="56"/>
      <c r="F1954" s="11"/>
      <c r="G1954" s="11"/>
      <c r="H1954" s="11"/>
      <c r="L1954" s="55"/>
      <c r="M1954" s="42"/>
      <c r="N1954" s="55"/>
      <c r="O1954" s="42"/>
      <c r="Q1954" s="55"/>
      <c r="R1954" s="55"/>
      <c r="S1954" s="55"/>
      <c r="T1954" s="55"/>
      <c r="U1954" s="55"/>
      <c r="V1954" s="55"/>
      <c r="W1954" s="55"/>
      <c r="X1954" s="55"/>
      <c r="Y1954" s="42"/>
      <c r="AD1954" s="55"/>
      <c r="AE1954" s="56"/>
      <c r="AM1954" t="str">
        <f t="shared" si="72"/>
        <v>NTL</v>
      </c>
      <c r="AN1954">
        <f t="shared" si="73"/>
        <v>0</v>
      </c>
      <c r="AO1954" s="5" t="str">
        <f t="shared" si="74"/>
        <v>Ca sáng</v>
      </c>
    </row>
    <row r="1955" spans="2:41">
      <c r="B1955" s="57"/>
      <c r="D1955" s="11"/>
      <c r="E1955" s="56"/>
      <c r="F1955" s="11"/>
      <c r="G1955" s="11"/>
      <c r="H1955" s="11"/>
      <c r="L1955" s="55"/>
      <c r="M1955" s="42"/>
      <c r="N1955" s="55"/>
      <c r="O1955" s="42"/>
      <c r="Q1955" s="55"/>
      <c r="R1955" s="55"/>
      <c r="S1955" s="55"/>
      <c r="T1955" s="55"/>
      <c r="U1955" s="55"/>
      <c r="V1955" s="55"/>
      <c r="W1955" s="55"/>
      <c r="X1955" s="55"/>
      <c r="Y1955" s="42"/>
      <c r="AD1955" s="55"/>
      <c r="AE1955" s="56"/>
      <c r="AM1955" t="str">
        <f t="shared" si="72"/>
        <v>NTL</v>
      </c>
      <c r="AN1955">
        <f t="shared" si="73"/>
        <v>0</v>
      </c>
      <c r="AO1955" s="5" t="str">
        <f t="shared" si="74"/>
        <v>Ca sáng</v>
      </c>
    </row>
    <row r="1956" spans="2:41">
      <c r="B1956" s="57"/>
      <c r="D1956" s="11"/>
      <c r="E1956" s="56"/>
      <c r="F1956" s="11"/>
      <c r="G1956" s="11"/>
      <c r="H1956" s="11"/>
      <c r="L1956" s="55"/>
      <c r="M1956" s="42"/>
      <c r="N1956" s="55"/>
      <c r="O1956" s="42"/>
      <c r="Q1956" s="55"/>
      <c r="R1956" s="55"/>
      <c r="S1956" s="55"/>
      <c r="T1956" s="55"/>
      <c r="U1956" s="55"/>
      <c r="V1956" s="55"/>
      <c r="W1956" s="55"/>
      <c r="X1956" s="55"/>
      <c r="Y1956" s="42"/>
      <c r="AD1956" s="55"/>
      <c r="AE1956" s="56"/>
      <c r="AM1956" t="str">
        <f t="shared" si="72"/>
        <v>NTL</v>
      </c>
      <c r="AN1956">
        <f t="shared" si="73"/>
        <v>0</v>
      </c>
      <c r="AO1956" s="5" t="str">
        <f t="shared" si="74"/>
        <v>Ca sáng</v>
      </c>
    </row>
    <row r="1957" spans="2:41">
      <c r="B1957" s="57"/>
      <c r="D1957" s="11"/>
      <c r="E1957" s="56"/>
      <c r="F1957" s="11"/>
      <c r="G1957" s="11"/>
      <c r="H1957" s="11"/>
      <c r="L1957" s="55"/>
      <c r="M1957" s="42"/>
      <c r="N1957" s="55"/>
      <c r="O1957" s="42"/>
      <c r="Q1957" s="55"/>
      <c r="R1957" s="55"/>
      <c r="S1957" s="55"/>
      <c r="T1957" s="55"/>
      <c r="U1957" s="55"/>
      <c r="V1957" s="55"/>
      <c r="W1957" s="55"/>
      <c r="X1957" s="55"/>
      <c r="Y1957" s="42"/>
      <c r="AD1957" s="55"/>
      <c r="AE1957" s="56"/>
      <c r="AM1957" t="str">
        <f t="shared" si="72"/>
        <v>NTL</v>
      </c>
      <c r="AN1957">
        <f t="shared" si="73"/>
        <v>0</v>
      </c>
      <c r="AO1957" s="5" t="str">
        <f t="shared" si="74"/>
        <v>Ca sáng</v>
      </c>
    </row>
    <row r="1958" spans="2:41">
      <c r="B1958" s="57"/>
      <c r="D1958" s="11"/>
      <c r="E1958" s="56"/>
      <c r="F1958" s="11"/>
      <c r="G1958" s="11"/>
      <c r="H1958" s="11"/>
      <c r="L1958" s="55"/>
      <c r="M1958" s="42"/>
      <c r="N1958" s="55"/>
      <c r="O1958" s="42"/>
      <c r="Q1958" s="55"/>
      <c r="R1958" s="55"/>
      <c r="S1958" s="55"/>
      <c r="T1958" s="55"/>
      <c r="U1958" s="55"/>
      <c r="V1958" s="55"/>
      <c r="W1958" s="55"/>
      <c r="X1958" s="55"/>
      <c r="Y1958" s="42"/>
      <c r="AD1958" s="55"/>
      <c r="AE1958" s="56"/>
      <c r="AL1958" s="11"/>
      <c r="AM1958" t="str">
        <f t="shared" si="72"/>
        <v>NTL</v>
      </c>
      <c r="AN1958">
        <f t="shared" si="73"/>
        <v>0</v>
      </c>
      <c r="AO1958" s="5" t="str">
        <f t="shared" si="74"/>
        <v>Ca sáng</v>
      </c>
    </row>
    <row r="1959" spans="2:41">
      <c r="B1959" s="57"/>
      <c r="D1959" s="11"/>
      <c r="E1959" s="56"/>
      <c r="F1959" s="11"/>
      <c r="G1959" s="11"/>
      <c r="H1959" s="11"/>
      <c r="L1959" s="55"/>
      <c r="M1959" s="42"/>
      <c r="N1959" s="55"/>
      <c r="O1959" s="42"/>
      <c r="Q1959" s="55"/>
      <c r="R1959" s="55"/>
      <c r="S1959" s="55"/>
      <c r="T1959" s="55"/>
      <c r="U1959" s="55"/>
      <c r="V1959" s="55"/>
      <c r="W1959" s="55"/>
      <c r="X1959" s="55"/>
      <c r="Y1959" s="42"/>
      <c r="AD1959" s="55"/>
      <c r="AE1959" s="56"/>
      <c r="AL1959" s="11"/>
      <c r="AM1959" t="str">
        <f t="shared" si="72"/>
        <v>NTL</v>
      </c>
      <c r="AN1959">
        <f t="shared" si="73"/>
        <v>0</v>
      </c>
      <c r="AO1959" s="5" t="str">
        <f t="shared" si="74"/>
        <v>Ca sáng</v>
      </c>
    </row>
    <row r="1960" spans="2:41">
      <c r="B1960" s="57"/>
      <c r="D1960" s="11"/>
      <c r="E1960" s="56"/>
      <c r="F1960" s="11"/>
      <c r="G1960" s="11"/>
      <c r="H1960" s="11"/>
      <c r="L1960" s="55"/>
      <c r="M1960" s="42"/>
      <c r="N1960" s="55"/>
      <c r="O1960" s="42"/>
      <c r="Q1960" s="55"/>
      <c r="R1960" s="55"/>
      <c r="S1960" s="55"/>
      <c r="T1960" s="55"/>
      <c r="U1960" s="55"/>
      <c r="V1960" s="55"/>
      <c r="W1960" s="55"/>
      <c r="X1960" s="55"/>
      <c r="AD1960" s="55"/>
      <c r="AE1960" s="56"/>
      <c r="AH1960" s="11"/>
      <c r="AL1960" s="11"/>
      <c r="AM1960" t="str">
        <f t="shared" si="72"/>
        <v>NTL</v>
      </c>
      <c r="AN1960">
        <f t="shared" si="73"/>
        <v>0</v>
      </c>
      <c r="AO1960" s="5" t="str">
        <f t="shared" si="74"/>
        <v>Ca sáng</v>
      </c>
    </row>
    <row r="1961" spans="2:41">
      <c r="B1961" s="57"/>
      <c r="D1961" s="11"/>
      <c r="E1961" s="56"/>
      <c r="F1961" s="11"/>
      <c r="G1961" s="11"/>
      <c r="H1961" s="11"/>
      <c r="I1961" s="11"/>
      <c r="L1961" s="55"/>
      <c r="M1961" s="42"/>
      <c r="N1961" s="55"/>
      <c r="O1961" s="42"/>
      <c r="Q1961" s="55"/>
      <c r="R1961" s="55"/>
      <c r="S1961" s="55"/>
      <c r="T1961" s="55"/>
      <c r="U1961" s="55"/>
      <c r="V1961" s="55"/>
      <c r="W1961" s="55"/>
      <c r="X1961" s="55"/>
      <c r="AD1961" s="55"/>
      <c r="AE1961" s="56"/>
      <c r="AH1961" s="11"/>
      <c r="AM1961" t="str">
        <f t="shared" si="72"/>
        <v>NTL</v>
      </c>
      <c r="AN1961">
        <f t="shared" si="73"/>
        <v>0</v>
      </c>
      <c r="AO1961" s="5" t="str">
        <f t="shared" si="74"/>
        <v>Ca sáng</v>
      </c>
    </row>
    <row r="1962" spans="2:41">
      <c r="B1962" s="57"/>
      <c r="D1962" s="11"/>
      <c r="E1962" s="56"/>
      <c r="F1962" s="11"/>
      <c r="G1962" s="11"/>
      <c r="H1962" s="11"/>
      <c r="L1962" s="55"/>
      <c r="M1962" s="42"/>
      <c r="N1962" s="55"/>
      <c r="O1962" s="42"/>
      <c r="Q1962" s="55"/>
      <c r="R1962" s="55"/>
      <c r="S1962" s="55"/>
      <c r="T1962" s="55"/>
      <c r="U1962" s="55"/>
      <c r="V1962" s="55"/>
      <c r="W1962" s="55"/>
      <c r="X1962" s="55"/>
      <c r="Y1962" s="42"/>
      <c r="AD1962" s="55"/>
      <c r="AE1962" s="56"/>
      <c r="AL1962" s="11"/>
      <c r="AM1962" t="str">
        <f t="shared" si="72"/>
        <v>NTL</v>
      </c>
      <c r="AN1962">
        <f t="shared" si="73"/>
        <v>0</v>
      </c>
      <c r="AO1962" s="5" t="str">
        <f t="shared" si="74"/>
        <v>Ca sáng</v>
      </c>
    </row>
    <row r="1963" spans="2:41">
      <c r="B1963" s="57"/>
      <c r="D1963" s="11"/>
      <c r="E1963" s="56"/>
      <c r="F1963" s="11"/>
      <c r="G1963" s="11"/>
      <c r="H1963" s="11"/>
      <c r="L1963" s="55"/>
      <c r="M1963" s="42"/>
      <c r="N1963" s="55"/>
      <c r="O1963" s="42"/>
      <c r="Q1963" s="55"/>
      <c r="R1963" s="55"/>
      <c r="S1963" s="55"/>
      <c r="T1963" s="55"/>
      <c r="U1963" s="55"/>
      <c r="V1963" s="55"/>
      <c r="W1963" s="55"/>
      <c r="X1963" s="55"/>
      <c r="Y1963" s="42"/>
      <c r="AD1963" s="55"/>
      <c r="AE1963" s="56"/>
      <c r="AL1963" s="11"/>
      <c r="AM1963" t="str">
        <f t="shared" si="72"/>
        <v>NTL</v>
      </c>
      <c r="AN1963">
        <f t="shared" si="73"/>
        <v>0</v>
      </c>
      <c r="AO1963" s="5" t="str">
        <f t="shared" si="74"/>
        <v>Ca sáng</v>
      </c>
    </row>
    <row r="1964" spans="2:41">
      <c r="B1964" s="57"/>
      <c r="D1964" s="11"/>
      <c r="E1964" s="56"/>
      <c r="F1964" s="11"/>
      <c r="G1964" s="11"/>
      <c r="H1964" s="11"/>
      <c r="L1964" s="55"/>
      <c r="M1964" s="42"/>
      <c r="N1964" s="55"/>
      <c r="O1964" s="42"/>
      <c r="Q1964" s="55"/>
      <c r="R1964" s="55"/>
      <c r="S1964" s="55"/>
      <c r="T1964" s="55"/>
      <c r="U1964" s="55"/>
      <c r="V1964" s="55"/>
      <c r="W1964" s="55"/>
      <c r="X1964" s="55"/>
      <c r="AA1964" s="42"/>
      <c r="AD1964" s="55"/>
      <c r="AE1964" s="56"/>
      <c r="AL1964" s="11"/>
      <c r="AM1964" t="str">
        <f t="shared" si="72"/>
        <v>NTL</v>
      </c>
      <c r="AN1964">
        <f t="shared" si="73"/>
        <v>0</v>
      </c>
      <c r="AO1964" s="5" t="str">
        <f t="shared" si="74"/>
        <v>Ca sáng</v>
      </c>
    </row>
    <row r="1965" spans="2:41">
      <c r="B1965" s="57"/>
      <c r="D1965" s="11"/>
      <c r="E1965" s="56"/>
      <c r="F1965" s="11"/>
      <c r="G1965" s="11"/>
      <c r="H1965" s="11"/>
      <c r="L1965" s="55"/>
      <c r="M1965" s="42"/>
      <c r="N1965" s="55"/>
      <c r="O1965" s="42"/>
      <c r="Q1965" s="55"/>
      <c r="R1965" s="55"/>
      <c r="S1965" s="55"/>
      <c r="T1965" s="55"/>
      <c r="U1965" s="55"/>
      <c r="V1965" s="55"/>
      <c r="W1965" s="55"/>
      <c r="X1965" s="55"/>
      <c r="AA1965" s="42"/>
      <c r="AD1965" s="55"/>
      <c r="AE1965" s="56"/>
      <c r="AL1965" s="11"/>
      <c r="AM1965" t="str">
        <f t="shared" si="72"/>
        <v>NTL</v>
      </c>
      <c r="AN1965">
        <f t="shared" si="73"/>
        <v>0</v>
      </c>
      <c r="AO1965" s="5" t="str">
        <f t="shared" si="74"/>
        <v>Ca sáng</v>
      </c>
    </row>
    <row r="1966" spans="2:41">
      <c r="B1966" s="57"/>
      <c r="D1966" s="11"/>
      <c r="E1966" s="56"/>
      <c r="F1966" s="11"/>
      <c r="G1966" s="11"/>
      <c r="H1966" s="11"/>
      <c r="L1966" s="55"/>
      <c r="M1966" s="42"/>
      <c r="N1966" s="55"/>
      <c r="O1966" s="42"/>
      <c r="Q1966" s="55"/>
      <c r="R1966" s="55"/>
      <c r="S1966" s="55"/>
      <c r="T1966" s="55"/>
      <c r="U1966" s="55"/>
      <c r="V1966" s="55"/>
      <c r="W1966" s="55"/>
      <c r="X1966" s="55"/>
      <c r="Y1966" s="42"/>
      <c r="AD1966" s="55"/>
      <c r="AE1966" s="56"/>
      <c r="AM1966" t="str">
        <f t="shared" si="72"/>
        <v>NTL</v>
      </c>
      <c r="AN1966">
        <f t="shared" si="73"/>
        <v>0</v>
      </c>
      <c r="AO1966" s="5" t="str">
        <f t="shared" si="74"/>
        <v>Ca sáng</v>
      </c>
    </row>
    <row r="1967" spans="2:41">
      <c r="B1967" s="57"/>
      <c r="D1967" s="11"/>
      <c r="E1967" s="56"/>
      <c r="F1967" s="11"/>
      <c r="G1967" s="11"/>
      <c r="H1967" s="11"/>
      <c r="L1967" s="55"/>
      <c r="M1967" s="42"/>
      <c r="N1967" s="55"/>
      <c r="O1967" s="42"/>
      <c r="Q1967" s="55"/>
      <c r="R1967" s="55"/>
      <c r="S1967" s="55"/>
      <c r="T1967" s="55"/>
      <c r="U1967" s="55"/>
      <c r="V1967" s="55"/>
      <c r="W1967" s="55"/>
      <c r="X1967" s="55"/>
      <c r="AA1967" s="42"/>
      <c r="AD1967" s="55"/>
      <c r="AE1967" s="56"/>
      <c r="AL1967" s="11"/>
      <c r="AM1967" t="str">
        <f t="shared" si="72"/>
        <v>NTL</v>
      </c>
      <c r="AN1967">
        <f t="shared" si="73"/>
        <v>0</v>
      </c>
      <c r="AO1967" s="5" t="str">
        <f t="shared" si="74"/>
        <v>Ca sáng</v>
      </c>
    </row>
    <row r="1968" spans="2:41">
      <c r="B1968" s="57"/>
      <c r="D1968" s="11"/>
      <c r="E1968" s="56"/>
      <c r="F1968" s="11"/>
      <c r="G1968" s="11"/>
      <c r="H1968" s="11"/>
      <c r="L1968" s="55"/>
      <c r="M1968" s="42"/>
      <c r="N1968" s="55"/>
      <c r="O1968" s="42"/>
      <c r="Q1968" s="55"/>
      <c r="R1968" s="55"/>
      <c r="S1968" s="55"/>
      <c r="T1968" s="55"/>
      <c r="U1968" s="55"/>
      <c r="V1968" s="55"/>
      <c r="W1968" s="55"/>
      <c r="X1968" s="55"/>
      <c r="Y1968" s="42"/>
      <c r="AD1968" s="55"/>
      <c r="AE1968" s="56"/>
      <c r="AL1968" s="11"/>
      <c r="AM1968" t="str">
        <f t="shared" si="72"/>
        <v>NTL</v>
      </c>
      <c r="AN1968">
        <f t="shared" si="73"/>
        <v>0</v>
      </c>
      <c r="AO1968" s="5" t="str">
        <f t="shared" si="74"/>
        <v>Ca sáng</v>
      </c>
    </row>
    <row r="1969" spans="2:41">
      <c r="B1969" s="57"/>
      <c r="D1969" s="11"/>
      <c r="E1969" s="56"/>
      <c r="F1969" s="11"/>
      <c r="G1969" s="11"/>
      <c r="H1969" s="11"/>
      <c r="L1969" s="55"/>
      <c r="M1969" s="42"/>
      <c r="N1969" s="55"/>
      <c r="O1969" s="42"/>
      <c r="Q1969" s="55"/>
      <c r="R1969" s="55"/>
      <c r="S1969" s="55"/>
      <c r="T1969" s="55"/>
      <c r="U1969" s="55"/>
      <c r="V1969" s="55"/>
      <c r="W1969" s="55"/>
      <c r="X1969" s="55"/>
      <c r="Y1969" s="42"/>
      <c r="AD1969" s="55"/>
      <c r="AE1969" s="56"/>
      <c r="AL1969" s="11"/>
      <c r="AM1969" t="str">
        <f t="shared" si="72"/>
        <v>NTL</v>
      </c>
      <c r="AN1969">
        <f t="shared" si="73"/>
        <v>0</v>
      </c>
      <c r="AO1969" s="5" t="str">
        <f t="shared" si="74"/>
        <v>Ca sáng</v>
      </c>
    </row>
    <row r="1970" spans="2:41">
      <c r="B1970" s="57"/>
      <c r="D1970" s="11"/>
      <c r="E1970" s="56"/>
      <c r="F1970" s="11"/>
      <c r="G1970" s="11"/>
      <c r="H1970" s="11"/>
      <c r="L1970" s="55"/>
      <c r="M1970" s="42"/>
      <c r="N1970" s="55"/>
      <c r="O1970" s="42"/>
      <c r="Q1970" s="55"/>
      <c r="R1970" s="55"/>
      <c r="S1970" s="55"/>
      <c r="T1970" s="55"/>
      <c r="U1970" s="55"/>
      <c r="V1970" s="55"/>
      <c r="W1970" s="55"/>
      <c r="X1970" s="55"/>
      <c r="Y1970" s="42"/>
      <c r="AD1970" s="55"/>
      <c r="AE1970" s="56"/>
      <c r="AM1970" t="str">
        <f t="shared" si="72"/>
        <v>NTL</v>
      </c>
      <c r="AN1970">
        <f t="shared" si="73"/>
        <v>0</v>
      </c>
      <c r="AO1970" s="5" t="str">
        <f t="shared" si="74"/>
        <v>Ca sáng</v>
      </c>
    </row>
    <row r="1971" spans="2:41">
      <c r="B1971" s="57"/>
      <c r="C1971" s="11"/>
      <c r="D1971" s="11"/>
      <c r="E1971" s="56"/>
      <c r="F1971" s="11"/>
      <c r="G1971" s="11"/>
      <c r="H1971" s="11"/>
      <c r="L1971" s="55"/>
      <c r="M1971" s="42"/>
      <c r="N1971" s="55"/>
      <c r="O1971" s="42"/>
      <c r="P1971" s="55"/>
      <c r="Q1971" s="55"/>
      <c r="S1971" s="55"/>
      <c r="T1971" s="55"/>
      <c r="U1971" s="55"/>
      <c r="V1971" s="55"/>
      <c r="W1971" s="55"/>
      <c r="X1971" s="55"/>
      <c r="AA1971" s="42"/>
      <c r="AD1971" s="55"/>
      <c r="AE1971" s="56"/>
      <c r="AM1971" t="str">
        <f t="shared" si="72"/>
        <v>NTL</v>
      </c>
      <c r="AN1971">
        <f t="shared" si="73"/>
        <v>0</v>
      </c>
      <c r="AO1971" s="5" t="str">
        <f t="shared" si="74"/>
        <v>Ca sáng</v>
      </c>
    </row>
    <row r="1972" spans="2:41">
      <c r="B1972" s="57"/>
      <c r="C1972" s="11"/>
      <c r="D1972" s="11"/>
      <c r="E1972" s="56"/>
      <c r="F1972" s="11"/>
      <c r="G1972" s="11"/>
      <c r="H1972" s="11"/>
      <c r="L1972" s="55"/>
      <c r="M1972" s="42"/>
      <c r="N1972" s="55"/>
      <c r="O1972" s="42"/>
      <c r="P1972" s="55"/>
      <c r="Q1972" s="55"/>
      <c r="S1972" s="55"/>
      <c r="T1972" s="55"/>
      <c r="U1972" s="55"/>
      <c r="V1972" s="55"/>
      <c r="W1972" s="55"/>
      <c r="X1972" s="55"/>
      <c r="Y1972" s="42"/>
      <c r="AD1972" s="55"/>
      <c r="AE1972" s="56"/>
      <c r="AM1972" t="str">
        <f t="shared" si="72"/>
        <v>NTL</v>
      </c>
      <c r="AN1972">
        <f t="shared" si="73"/>
        <v>0</v>
      </c>
      <c r="AO1972" s="5" t="str">
        <f t="shared" si="74"/>
        <v>Ca sáng</v>
      </c>
    </row>
    <row r="1973" spans="2:41">
      <c r="B1973" s="57"/>
      <c r="C1973" s="11"/>
      <c r="D1973" s="11"/>
      <c r="E1973" s="56"/>
      <c r="F1973" s="11"/>
      <c r="G1973" s="11"/>
      <c r="H1973" s="11"/>
      <c r="L1973" s="55"/>
      <c r="M1973" s="42"/>
      <c r="N1973" s="55"/>
      <c r="O1973" s="42"/>
      <c r="P1973" s="55"/>
      <c r="Q1973" s="55"/>
      <c r="S1973" s="55"/>
      <c r="T1973" s="55"/>
      <c r="U1973" s="55"/>
      <c r="V1973" s="55"/>
      <c r="W1973" s="55"/>
      <c r="X1973" s="55"/>
      <c r="Y1973" s="42"/>
      <c r="AD1973" s="55"/>
      <c r="AE1973" s="56"/>
      <c r="AL1973" s="11"/>
      <c r="AM1973" t="str">
        <f t="shared" si="72"/>
        <v>NTL</v>
      </c>
      <c r="AN1973">
        <f t="shared" si="73"/>
        <v>0</v>
      </c>
      <c r="AO1973" s="5" t="str">
        <f t="shared" si="74"/>
        <v>Ca sáng</v>
      </c>
    </row>
    <row r="1974" spans="2:41">
      <c r="B1974" s="57"/>
      <c r="C1974" s="11"/>
      <c r="D1974" s="11"/>
      <c r="E1974" s="56"/>
      <c r="F1974" s="11"/>
      <c r="G1974" s="11"/>
      <c r="H1974" s="11"/>
      <c r="L1974" s="55"/>
      <c r="M1974" s="42"/>
      <c r="N1974" s="55"/>
      <c r="O1974" s="42"/>
      <c r="P1974" s="55"/>
      <c r="Q1974" s="55"/>
      <c r="T1974" s="55"/>
      <c r="U1974" s="55"/>
      <c r="V1974" s="55"/>
      <c r="W1974" s="55"/>
      <c r="X1974" s="55"/>
      <c r="Y1974" s="42"/>
      <c r="AD1974" s="55"/>
      <c r="AE1974" s="56"/>
      <c r="AH1974" s="11"/>
      <c r="AL1974" s="11"/>
      <c r="AM1974" t="str">
        <f t="shared" si="72"/>
        <v>NTL</v>
      </c>
      <c r="AN1974">
        <f t="shared" si="73"/>
        <v>0</v>
      </c>
      <c r="AO1974" s="5" t="str">
        <f t="shared" si="74"/>
        <v>Ca sáng</v>
      </c>
    </row>
    <row r="1975" spans="2:41">
      <c r="B1975" s="57"/>
      <c r="C1975" s="11"/>
      <c r="D1975" s="11"/>
      <c r="E1975" s="56"/>
      <c r="F1975" s="11"/>
      <c r="G1975" s="11"/>
      <c r="H1975" s="11"/>
      <c r="L1975" s="55"/>
      <c r="M1975" s="42"/>
      <c r="N1975" s="55"/>
      <c r="O1975" s="42"/>
      <c r="P1975" s="55"/>
      <c r="Q1975" s="55"/>
      <c r="T1975" s="55"/>
      <c r="U1975" s="55"/>
      <c r="V1975" s="55"/>
      <c r="W1975" s="55"/>
      <c r="X1975" s="55"/>
      <c r="Y1975" s="42"/>
      <c r="AD1975" s="55"/>
      <c r="AE1975" s="56"/>
      <c r="AH1975" s="11"/>
      <c r="AL1975" s="11"/>
      <c r="AM1975" t="str">
        <f t="shared" si="72"/>
        <v>NTL</v>
      </c>
      <c r="AN1975">
        <f t="shared" si="73"/>
        <v>0</v>
      </c>
      <c r="AO1975" s="5" t="str">
        <f t="shared" si="74"/>
        <v>Ca sáng</v>
      </c>
    </row>
    <row r="1976" spans="2:41">
      <c r="B1976" s="57"/>
      <c r="C1976" s="11"/>
      <c r="D1976" s="11"/>
      <c r="E1976" s="56"/>
      <c r="F1976" s="11"/>
      <c r="G1976" s="11"/>
      <c r="H1976" s="11"/>
      <c r="L1976" s="55"/>
      <c r="M1976" s="42"/>
      <c r="N1976" s="55"/>
      <c r="O1976" s="42"/>
      <c r="P1976" s="55"/>
      <c r="Q1976" s="55"/>
      <c r="T1976" s="55"/>
      <c r="U1976" s="55"/>
      <c r="V1976" s="55"/>
      <c r="W1976" s="55"/>
      <c r="X1976" s="55"/>
      <c r="Y1976" s="42"/>
      <c r="AD1976" s="55"/>
      <c r="AE1976" s="56"/>
      <c r="AH1976" s="11"/>
      <c r="AL1976" s="11"/>
      <c r="AM1976" t="str">
        <f t="shared" si="72"/>
        <v>NTL</v>
      </c>
      <c r="AN1976">
        <f t="shared" si="73"/>
        <v>0</v>
      </c>
      <c r="AO1976" s="5" t="str">
        <f t="shared" si="74"/>
        <v>Ca sáng</v>
      </c>
    </row>
    <row r="1977" spans="2:41">
      <c r="B1977" s="57"/>
      <c r="D1977" s="11"/>
      <c r="E1977" s="56"/>
      <c r="F1977" s="11"/>
      <c r="G1977" s="11"/>
      <c r="H1977" s="11"/>
      <c r="L1977" s="55"/>
      <c r="M1977" s="42"/>
      <c r="N1977" s="55"/>
      <c r="O1977" s="42"/>
      <c r="Q1977" s="55"/>
      <c r="R1977" s="55"/>
      <c r="T1977" s="55"/>
      <c r="U1977" s="55"/>
      <c r="V1977" s="55"/>
      <c r="W1977" s="55"/>
      <c r="X1977" s="55"/>
      <c r="Y1977" s="42"/>
      <c r="AD1977" s="55"/>
      <c r="AE1977" s="56"/>
      <c r="AH1977" s="11"/>
      <c r="AL1977" s="11"/>
      <c r="AM1977" t="str">
        <f t="shared" si="72"/>
        <v>NTL</v>
      </c>
      <c r="AN1977">
        <f t="shared" si="73"/>
        <v>0</v>
      </c>
      <c r="AO1977" s="5" t="str">
        <f t="shared" si="74"/>
        <v>Ca sáng</v>
      </c>
    </row>
    <row r="1978" spans="2:41">
      <c r="B1978" s="57"/>
      <c r="D1978" s="11"/>
      <c r="E1978" s="56"/>
      <c r="F1978" s="11"/>
      <c r="G1978" s="11"/>
      <c r="H1978" s="11"/>
      <c r="L1978" s="55"/>
      <c r="M1978" s="42"/>
      <c r="N1978" s="55"/>
      <c r="O1978" s="42"/>
      <c r="Q1978" s="55"/>
      <c r="R1978" s="55"/>
      <c r="T1978" s="55"/>
      <c r="U1978" s="55"/>
      <c r="V1978" s="55"/>
      <c r="W1978" s="55"/>
      <c r="X1978" s="55"/>
      <c r="Y1978" s="42"/>
      <c r="AD1978" s="55"/>
      <c r="AE1978" s="56"/>
      <c r="AH1978" s="11"/>
      <c r="AL1978" s="11"/>
      <c r="AM1978" t="str">
        <f t="shared" si="72"/>
        <v>NTL</v>
      </c>
      <c r="AN1978">
        <f t="shared" si="73"/>
        <v>0</v>
      </c>
      <c r="AO1978" s="5" t="str">
        <f t="shared" si="74"/>
        <v>Ca sáng</v>
      </c>
    </row>
    <row r="1979" spans="2:41">
      <c r="B1979" s="57"/>
      <c r="D1979" s="11"/>
      <c r="E1979" s="56"/>
      <c r="F1979" s="11"/>
      <c r="G1979" s="11"/>
      <c r="H1979" s="11"/>
      <c r="L1979" s="55"/>
      <c r="M1979" s="42"/>
      <c r="N1979" s="55"/>
      <c r="O1979" s="42"/>
      <c r="Q1979" s="55"/>
      <c r="R1979" s="55"/>
      <c r="T1979" s="55"/>
      <c r="U1979" s="55"/>
      <c r="V1979" s="55"/>
      <c r="W1979" s="55"/>
      <c r="X1979" s="55"/>
      <c r="Y1979" s="42"/>
      <c r="AD1979" s="55"/>
      <c r="AE1979" s="56"/>
      <c r="AH1979" s="11"/>
      <c r="AL1979" s="11"/>
      <c r="AM1979" t="str">
        <f t="shared" si="72"/>
        <v>NTL</v>
      </c>
      <c r="AN1979">
        <f t="shared" si="73"/>
        <v>0</v>
      </c>
      <c r="AO1979" s="5" t="str">
        <f t="shared" si="74"/>
        <v>Ca sáng</v>
      </c>
    </row>
    <row r="1980" spans="2:41">
      <c r="B1980" s="57"/>
      <c r="D1980" s="11"/>
      <c r="E1980" s="56"/>
      <c r="F1980" s="11"/>
      <c r="G1980" s="11"/>
      <c r="H1980" s="11"/>
      <c r="L1980" s="55"/>
      <c r="M1980" s="42"/>
      <c r="N1980" s="55"/>
      <c r="O1980" s="42"/>
      <c r="Q1980" s="55"/>
      <c r="R1980" s="55"/>
      <c r="S1980" s="55"/>
      <c r="T1980" s="55"/>
      <c r="U1980" s="55"/>
      <c r="V1980" s="55"/>
      <c r="W1980" s="55"/>
      <c r="X1980" s="55"/>
      <c r="Y1980" s="42"/>
      <c r="AD1980" s="55"/>
      <c r="AE1980" s="56"/>
      <c r="AM1980" t="str">
        <f t="shared" si="72"/>
        <v>NTL</v>
      </c>
      <c r="AN1980">
        <f t="shared" si="73"/>
        <v>0</v>
      </c>
      <c r="AO1980" s="5" t="str">
        <f t="shared" si="74"/>
        <v>Ca sáng</v>
      </c>
    </row>
    <row r="1981" spans="2:41">
      <c r="B1981" s="57"/>
      <c r="D1981" s="11"/>
      <c r="E1981" s="56"/>
      <c r="F1981" s="11"/>
      <c r="G1981" s="11"/>
      <c r="H1981" s="11"/>
      <c r="L1981" s="55"/>
      <c r="M1981" s="42"/>
      <c r="N1981" s="55"/>
      <c r="O1981" s="42"/>
      <c r="Q1981" s="55"/>
      <c r="R1981" s="55"/>
      <c r="S1981" s="55"/>
      <c r="T1981" s="55"/>
      <c r="U1981" s="55"/>
      <c r="V1981" s="55"/>
      <c r="W1981" s="55"/>
      <c r="X1981" s="55"/>
      <c r="Y1981" s="42"/>
      <c r="AD1981" s="55"/>
      <c r="AE1981" s="56"/>
      <c r="AL1981" s="11"/>
      <c r="AM1981" t="str">
        <f t="shared" si="72"/>
        <v>NTL</v>
      </c>
      <c r="AN1981">
        <f t="shared" si="73"/>
        <v>0</v>
      </c>
      <c r="AO1981" s="5" t="str">
        <f t="shared" si="74"/>
        <v>Ca sáng</v>
      </c>
    </row>
    <row r="1982" spans="2:41">
      <c r="B1982" s="57"/>
      <c r="D1982" s="11"/>
      <c r="E1982" s="56"/>
      <c r="F1982" s="11"/>
      <c r="G1982" s="11"/>
      <c r="H1982" s="11"/>
      <c r="L1982" s="55"/>
      <c r="M1982" s="42"/>
      <c r="N1982" s="55"/>
      <c r="O1982" s="42"/>
      <c r="Q1982" s="55"/>
      <c r="R1982" s="55"/>
      <c r="S1982" s="55"/>
      <c r="T1982" s="55"/>
      <c r="U1982" s="55"/>
      <c r="V1982" s="55"/>
      <c r="W1982" s="55"/>
      <c r="X1982" s="55"/>
      <c r="Y1982" s="42"/>
      <c r="AD1982" s="55"/>
      <c r="AE1982" s="56"/>
      <c r="AL1982" s="11"/>
      <c r="AM1982" t="str">
        <f t="shared" si="72"/>
        <v>NTL</v>
      </c>
      <c r="AN1982">
        <f t="shared" si="73"/>
        <v>0</v>
      </c>
      <c r="AO1982" s="5" t="str">
        <f t="shared" si="74"/>
        <v>Ca sáng</v>
      </c>
    </row>
    <row r="1983" spans="2:41">
      <c r="B1983" s="57"/>
      <c r="D1983" s="11"/>
      <c r="E1983" s="56"/>
      <c r="F1983" s="11"/>
      <c r="G1983" s="11"/>
      <c r="H1983" s="11"/>
      <c r="L1983" s="55"/>
      <c r="M1983" s="42"/>
      <c r="N1983" s="55"/>
      <c r="O1983" s="42"/>
      <c r="Q1983" s="55"/>
      <c r="R1983" s="55"/>
      <c r="S1983" s="55"/>
      <c r="T1983" s="55"/>
      <c r="U1983" s="55"/>
      <c r="V1983" s="55"/>
      <c r="W1983" s="55"/>
      <c r="X1983" s="55"/>
      <c r="Y1983" s="42"/>
      <c r="AD1983" s="55"/>
      <c r="AE1983" s="56"/>
      <c r="AL1983" s="11"/>
      <c r="AM1983" t="str">
        <f t="shared" si="72"/>
        <v>NTL</v>
      </c>
      <c r="AN1983">
        <f t="shared" si="73"/>
        <v>0</v>
      </c>
      <c r="AO1983" s="5" t="str">
        <f t="shared" si="74"/>
        <v>Ca sáng</v>
      </c>
    </row>
    <row r="1984" spans="2:41">
      <c r="B1984" s="57"/>
      <c r="D1984" s="11"/>
      <c r="E1984" s="56"/>
      <c r="F1984" s="11"/>
      <c r="G1984" s="11"/>
      <c r="H1984" s="11"/>
      <c r="L1984" s="55"/>
      <c r="M1984" s="42"/>
      <c r="N1984" s="55"/>
      <c r="O1984" s="42"/>
      <c r="Q1984" s="55"/>
      <c r="R1984" s="55"/>
      <c r="S1984" s="55"/>
      <c r="T1984" s="55"/>
      <c r="U1984" s="55"/>
      <c r="V1984" s="55"/>
      <c r="W1984" s="55"/>
      <c r="X1984" s="55"/>
      <c r="AA1984" s="42"/>
      <c r="AD1984" s="55"/>
      <c r="AE1984" s="56"/>
      <c r="AL1984" s="11"/>
      <c r="AM1984" t="str">
        <f t="shared" si="72"/>
        <v>NTL</v>
      </c>
      <c r="AN1984">
        <f t="shared" si="73"/>
        <v>0</v>
      </c>
      <c r="AO1984" s="5" t="str">
        <f t="shared" si="74"/>
        <v>Ca sáng</v>
      </c>
    </row>
    <row r="1985" spans="2:41">
      <c r="B1985" s="57"/>
      <c r="D1985" s="11"/>
      <c r="E1985" s="56"/>
      <c r="F1985" s="11"/>
      <c r="G1985" s="11"/>
      <c r="H1985" s="11"/>
      <c r="L1985" s="55"/>
      <c r="M1985" s="42"/>
      <c r="N1985" s="55"/>
      <c r="O1985" s="42"/>
      <c r="Q1985" s="55"/>
      <c r="R1985" s="55"/>
      <c r="S1985" s="55"/>
      <c r="T1985" s="55"/>
      <c r="U1985" s="55"/>
      <c r="V1985" s="55"/>
      <c r="W1985" s="55"/>
      <c r="X1985" s="55"/>
      <c r="Y1985" s="42"/>
      <c r="AD1985" s="55"/>
      <c r="AE1985" s="56"/>
      <c r="AL1985" s="11"/>
      <c r="AM1985" t="str">
        <f t="shared" si="72"/>
        <v>NTL</v>
      </c>
      <c r="AN1985">
        <f t="shared" si="73"/>
        <v>0</v>
      </c>
      <c r="AO1985" s="5" t="str">
        <f t="shared" si="74"/>
        <v>Ca sáng</v>
      </c>
    </row>
    <row r="1986" spans="2:41">
      <c r="B1986" s="57"/>
      <c r="D1986" s="11"/>
      <c r="E1986" s="56"/>
      <c r="F1986" s="11"/>
      <c r="G1986" s="11"/>
      <c r="H1986" s="11"/>
      <c r="L1986" s="55"/>
      <c r="M1986" s="42"/>
      <c r="N1986" s="55"/>
      <c r="O1986" s="42"/>
      <c r="Q1986" s="55"/>
      <c r="R1986" s="55"/>
      <c r="S1986" s="55"/>
      <c r="T1986" s="55"/>
      <c r="U1986" s="55"/>
      <c r="V1986" s="55"/>
      <c r="W1986" s="55"/>
      <c r="X1986" s="55"/>
      <c r="Y1986" s="42"/>
      <c r="AD1986" s="55"/>
      <c r="AE1986" s="56"/>
      <c r="AL1986" s="11"/>
      <c r="AM1986" t="str">
        <f t="shared" si="72"/>
        <v>NTL</v>
      </c>
      <c r="AN1986">
        <f t="shared" si="73"/>
        <v>0</v>
      </c>
      <c r="AO1986" s="5" t="str">
        <f t="shared" si="74"/>
        <v>Ca sáng</v>
      </c>
    </row>
    <row r="1987" spans="2:41">
      <c r="B1987" s="57"/>
      <c r="D1987" s="11"/>
      <c r="E1987" s="56"/>
      <c r="F1987" s="11"/>
      <c r="G1987" s="11"/>
      <c r="H1987" s="11"/>
      <c r="L1987" s="55"/>
      <c r="M1987" s="42"/>
      <c r="N1987" s="55"/>
      <c r="O1987" s="42"/>
      <c r="Q1987" s="55"/>
      <c r="R1987" s="55"/>
      <c r="S1987" s="55"/>
      <c r="T1987" s="55"/>
      <c r="U1987" s="55"/>
      <c r="V1987" s="55"/>
      <c r="W1987" s="55"/>
      <c r="X1987" s="55"/>
      <c r="Y1987" s="42"/>
      <c r="AD1987" s="55"/>
      <c r="AE1987" s="56"/>
      <c r="AL1987" s="11"/>
      <c r="AM1987" t="str">
        <f t="shared" ref="AM1987:AM2050" si="75">IF(LEFT(F2263,3)="XBL","XBL","NTL")</f>
        <v>NTL</v>
      </c>
      <c r="AN1987">
        <f t="shared" ref="AN1987:AN2050" si="76">IF(AM1987="NTL",O2263*-1,O2263)</f>
        <v>0</v>
      </c>
      <c r="AO1987" s="5" t="str">
        <f t="shared" ref="AO1987:AO2036" si="77">IF(TIME(HOUR(AE2266),MINUTE(AE2266),SECOND(AE2266))&gt;$T$6,"Ca chiều","Ca sáng")</f>
        <v>Ca sáng</v>
      </c>
    </row>
    <row r="1988" spans="2:41">
      <c r="B1988" s="57"/>
      <c r="D1988" s="11"/>
      <c r="E1988" s="56"/>
      <c r="F1988" s="11"/>
      <c r="G1988" s="11"/>
      <c r="H1988" s="11"/>
      <c r="L1988" s="55"/>
      <c r="M1988" s="42"/>
      <c r="N1988" s="55"/>
      <c r="O1988" s="42"/>
      <c r="Q1988" s="55"/>
      <c r="R1988" s="55"/>
      <c r="S1988" s="55"/>
      <c r="T1988" s="55"/>
      <c r="U1988" s="55"/>
      <c r="V1988" s="55"/>
      <c r="W1988" s="55"/>
      <c r="X1988" s="55"/>
      <c r="AD1988" s="55"/>
      <c r="AE1988" s="56"/>
      <c r="AH1988" s="11"/>
      <c r="AL1988" s="11"/>
      <c r="AM1988" t="str">
        <f t="shared" si="75"/>
        <v>NTL</v>
      </c>
      <c r="AN1988">
        <f t="shared" si="76"/>
        <v>0</v>
      </c>
      <c r="AO1988" s="5" t="str">
        <f t="shared" si="77"/>
        <v>Ca sáng</v>
      </c>
    </row>
    <row r="1989" spans="2:41">
      <c r="B1989" s="57"/>
      <c r="D1989" s="11"/>
      <c r="E1989" s="56"/>
      <c r="F1989" s="11"/>
      <c r="G1989" s="11"/>
      <c r="H1989" s="11"/>
      <c r="L1989" s="55"/>
      <c r="M1989" s="42"/>
      <c r="N1989" s="55"/>
      <c r="O1989" s="42"/>
      <c r="Q1989" s="55"/>
      <c r="R1989" s="55"/>
      <c r="S1989" s="55"/>
      <c r="T1989" s="55"/>
      <c r="U1989" s="55"/>
      <c r="V1989" s="55"/>
      <c r="W1989" s="55"/>
      <c r="X1989" s="55"/>
      <c r="Y1989" s="42"/>
      <c r="AD1989" s="55"/>
      <c r="AE1989" s="56"/>
      <c r="AL1989" s="11"/>
      <c r="AM1989" t="str">
        <f t="shared" si="75"/>
        <v>NTL</v>
      </c>
      <c r="AN1989">
        <f t="shared" si="76"/>
        <v>0</v>
      </c>
      <c r="AO1989" s="5" t="str">
        <f t="shared" si="77"/>
        <v>Ca sáng</v>
      </c>
    </row>
    <row r="1990" spans="2:41">
      <c r="B1990" s="57"/>
      <c r="D1990" s="11"/>
      <c r="E1990" s="56"/>
      <c r="F1990" s="11"/>
      <c r="G1990" s="11"/>
      <c r="H1990" s="11"/>
      <c r="I1990" s="11"/>
      <c r="L1990" s="55"/>
      <c r="M1990" s="42"/>
      <c r="N1990" s="55"/>
      <c r="O1990" s="42"/>
      <c r="Q1990" s="55"/>
      <c r="R1990" s="55"/>
      <c r="S1990" s="55"/>
      <c r="T1990" s="55"/>
      <c r="U1990" s="55"/>
      <c r="V1990" s="55"/>
      <c r="W1990" s="55"/>
      <c r="X1990" s="55"/>
      <c r="Y1990" s="42"/>
      <c r="AD1990" s="55"/>
      <c r="AE1990" s="56"/>
      <c r="AL1990" s="11"/>
      <c r="AM1990" t="str">
        <f t="shared" si="75"/>
        <v>NTL</v>
      </c>
      <c r="AN1990">
        <f t="shared" si="76"/>
        <v>0</v>
      </c>
      <c r="AO1990" s="5" t="str">
        <f t="shared" si="77"/>
        <v>Ca sáng</v>
      </c>
    </row>
    <row r="1991" spans="2:41">
      <c r="B1991" s="57"/>
      <c r="D1991" s="11"/>
      <c r="E1991" s="56"/>
      <c r="F1991" s="11"/>
      <c r="G1991" s="11"/>
      <c r="H1991" s="11"/>
      <c r="L1991" s="55"/>
      <c r="M1991" s="42"/>
      <c r="N1991" s="55"/>
      <c r="O1991" s="42"/>
      <c r="Q1991" s="55"/>
      <c r="R1991" s="55"/>
      <c r="S1991" s="55"/>
      <c r="T1991" s="55"/>
      <c r="U1991" s="55"/>
      <c r="V1991" s="55"/>
      <c r="W1991" s="55"/>
      <c r="X1991" s="55"/>
      <c r="AD1991" s="55"/>
      <c r="AE1991" s="56"/>
      <c r="AL1991" s="11"/>
      <c r="AM1991" t="str">
        <f t="shared" si="75"/>
        <v>NTL</v>
      </c>
      <c r="AN1991">
        <f t="shared" si="76"/>
        <v>0</v>
      </c>
      <c r="AO1991" s="5" t="str">
        <f t="shared" si="77"/>
        <v>Ca sáng</v>
      </c>
    </row>
    <row r="1992" spans="2:41">
      <c r="B1992" s="57"/>
      <c r="D1992" s="11"/>
      <c r="E1992" s="56"/>
      <c r="F1992" s="11"/>
      <c r="G1992" s="11"/>
      <c r="H1992" s="11"/>
      <c r="L1992" s="55"/>
      <c r="M1992" s="42"/>
      <c r="N1992" s="55"/>
      <c r="O1992" s="42"/>
      <c r="Q1992" s="55"/>
      <c r="R1992" s="55"/>
      <c r="S1992" s="55"/>
      <c r="T1992" s="55"/>
      <c r="U1992" s="55"/>
      <c r="V1992" s="55"/>
      <c r="W1992" s="55"/>
      <c r="X1992" s="55"/>
      <c r="Y1992" s="42"/>
      <c r="AD1992" s="55"/>
      <c r="AE1992" s="56"/>
      <c r="AL1992" s="11"/>
      <c r="AM1992" t="str">
        <f t="shared" si="75"/>
        <v>NTL</v>
      </c>
      <c r="AN1992">
        <f t="shared" si="76"/>
        <v>0</v>
      </c>
      <c r="AO1992" s="5" t="str">
        <f t="shared" si="77"/>
        <v>Ca sáng</v>
      </c>
    </row>
    <row r="1993" spans="2:41">
      <c r="B1993" s="57"/>
      <c r="D1993" s="11"/>
      <c r="E1993" s="56"/>
      <c r="F1993" s="11"/>
      <c r="G1993" s="11"/>
      <c r="H1993" s="11"/>
      <c r="L1993" s="55"/>
      <c r="M1993" s="42"/>
      <c r="N1993" s="55"/>
      <c r="O1993" s="42"/>
      <c r="Q1993" s="55"/>
      <c r="R1993" s="55"/>
      <c r="S1993" s="55"/>
      <c r="T1993" s="55"/>
      <c r="U1993" s="55"/>
      <c r="V1993" s="55"/>
      <c r="W1993" s="55"/>
      <c r="X1993" s="55"/>
      <c r="AD1993" s="55"/>
      <c r="AE1993" s="56"/>
      <c r="AL1993" s="11"/>
      <c r="AM1993" t="str">
        <f t="shared" si="75"/>
        <v>NTL</v>
      </c>
      <c r="AN1993">
        <f t="shared" si="76"/>
        <v>0</v>
      </c>
      <c r="AO1993" s="5" t="str">
        <f t="shared" si="77"/>
        <v>Ca sáng</v>
      </c>
    </row>
    <row r="1994" spans="2:41">
      <c r="B1994" s="57"/>
      <c r="D1994" s="11"/>
      <c r="E1994" s="56"/>
      <c r="F1994" s="11"/>
      <c r="G1994" s="11"/>
      <c r="H1994" s="11"/>
      <c r="L1994" s="55"/>
      <c r="M1994" s="42"/>
      <c r="N1994" s="55"/>
      <c r="O1994" s="42"/>
      <c r="Q1994" s="55"/>
      <c r="R1994" s="55"/>
      <c r="S1994" s="55"/>
      <c r="T1994" s="55"/>
      <c r="U1994" s="55"/>
      <c r="V1994" s="55"/>
      <c r="W1994" s="55"/>
      <c r="X1994" s="55"/>
      <c r="Y1994" s="42"/>
      <c r="AD1994" s="55"/>
      <c r="AE1994" s="56"/>
      <c r="AL1994" s="11"/>
      <c r="AM1994" t="str">
        <f t="shared" si="75"/>
        <v>NTL</v>
      </c>
      <c r="AN1994">
        <f t="shared" si="76"/>
        <v>0</v>
      </c>
      <c r="AO1994" s="5" t="str">
        <f t="shared" si="77"/>
        <v>Ca sáng</v>
      </c>
    </row>
    <row r="1995" spans="2:41">
      <c r="B1995" s="57"/>
      <c r="D1995" s="11"/>
      <c r="E1995" s="56"/>
      <c r="F1995" s="11"/>
      <c r="G1995" s="11"/>
      <c r="H1995" s="11"/>
      <c r="L1995" s="55"/>
      <c r="M1995" s="42"/>
      <c r="N1995" s="55"/>
      <c r="O1995" s="42"/>
      <c r="Q1995" s="55"/>
      <c r="R1995" s="55"/>
      <c r="S1995" s="55"/>
      <c r="T1995" s="55"/>
      <c r="U1995" s="55"/>
      <c r="V1995" s="55"/>
      <c r="W1995" s="55"/>
      <c r="X1995" s="55"/>
      <c r="Y1995" s="42"/>
      <c r="AD1995" s="55"/>
      <c r="AE1995" s="56"/>
      <c r="AL1995" s="11"/>
      <c r="AM1995" t="str">
        <f t="shared" si="75"/>
        <v>NTL</v>
      </c>
      <c r="AN1995">
        <f t="shared" si="76"/>
        <v>0</v>
      </c>
      <c r="AO1995" s="5" t="str">
        <f t="shared" si="77"/>
        <v>Ca sáng</v>
      </c>
    </row>
    <row r="1996" spans="2:41">
      <c r="B1996" s="57"/>
      <c r="D1996" s="11"/>
      <c r="E1996" s="56"/>
      <c r="F1996" s="11"/>
      <c r="G1996" s="11"/>
      <c r="H1996" s="11"/>
      <c r="L1996" s="55"/>
      <c r="M1996" s="42"/>
      <c r="N1996" s="55"/>
      <c r="O1996" s="42"/>
      <c r="Q1996" s="55"/>
      <c r="R1996" s="55"/>
      <c r="S1996" s="55"/>
      <c r="T1996" s="55"/>
      <c r="U1996" s="55"/>
      <c r="V1996" s="55"/>
      <c r="W1996" s="55"/>
      <c r="X1996" s="55"/>
      <c r="Y1996" s="42"/>
      <c r="AD1996" s="55"/>
      <c r="AE1996" s="56"/>
      <c r="AM1996" t="str">
        <f t="shared" si="75"/>
        <v>NTL</v>
      </c>
      <c r="AN1996">
        <f t="shared" si="76"/>
        <v>0</v>
      </c>
      <c r="AO1996" s="5" t="str">
        <f t="shared" si="77"/>
        <v>Ca sáng</v>
      </c>
    </row>
    <row r="1997" spans="2:41">
      <c r="B1997" s="57"/>
      <c r="D1997" s="11"/>
      <c r="E1997" s="56"/>
      <c r="F1997" s="11"/>
      <c r="G1997" s="11"/>
      <c r="H1997" s="11"/>
      <c r="I1997" s="11"/>
      <c r="L1997" s="55"/>
      <c r="M1997" s="42"/>
      <c r="N1997" s="55"/>
      <c r="O1997" s="42"/>
      <c r="Q1997" s="55"/>
      <c r="R1997" s="55"/>
      <c r="S1997" s="55"/>
      <c r="T1997" s="55"/>
      <c r="U1997" s="55"/>
      <c r="V1997" s="55"/>
      <c r="W1997" s="55"/>
      <c r="X1997" s="55"/>
      <c r="Y1997" s="42"/>
      <c r="AD1997" s="55"/>
      <c r="AE1997" s="56"/>
      <c r="AL1997" s="11"/>
      <c r="AM1997" t="str">
        <f t="shared" si="75"/>
        <v>NTL</v>
      </c>
      <c r="AN1997">
        <f t="shared" si="76"/>
        <v>0</v>
      </c>
      <c r="AO1997" s="5" t="str">
        <f t="shared" si="77"/>
        <v>Ca sáng</v>
      </c>
    </row>
    <row r="1998" spans="2:41">
      <c r="B1998" s="57"/>
      <c r="D1998" s="11"/>
      <c r="E1998" s="56"/>
      <c r="F1998" s="11"/>
      <c r="G1998" s="11"/>
      <c r="H1998" s="11"/>
      <c r="L1998" s="55"/>
      <c r="M1998" s="42"/>
      <c r="N1998" s="55"/>
      <c r="O1998" s="42"/>
      <c r="Q1998" s="55"/>
      <c r="R1998" s="55"/>
      <c r="S1998" s="55"/>
      <c r="T1998" s="55"/>
      <c r="U1998" s="55"/>
      <c r="V1998" s="55"/>
      <c r="W1998" s="55"/>
      <c r="X1998" s="55"/>
      <c r="Y1998" s="42"/>
      <c r="AD1998" s="55"/>
      <c r="AE1998" s="56"/>
      <c r="AL1998" s="11"/>
      <c r="AM1998" t="str">
        <f t="shared" si="75"/>
        <v>NTL</v>
      </c>
      <c r="AN1998">
        <f t="shared" si="76"/>
        <v>0</v>
      </c>
      <c r="AO1998" s="5" t="str">
        <f t="shared" si="77"/>
        <v>Ca sáng</v>
      </c>
    </row>
    <row r="1999" spans="2:41">
      <c r="B1999" s="57"/>
      <c r="D1999" s="11"/>
      <c r="E1999" s="56"/>
      <c r="F1999" s="11"/>
      <c r="G1999" s="11"/>
      <c r="H1999" s="11"/>
      <c r="L1999" s="55"/>
      <c r="M1999" s="42"/>
      <c r="N1999" s="55"/>
      <c r="O1999" s="42"/>
      <c r="Q1999" s="55"/>
      <c r="R1999" s="55"/>
      <c r="S1999" s="55"/>
      <c r="T1999" s="55"/>
      <c r="U1999" s="55"/>
      <c r="V1999" s="55"/>
      <c r="W1999" s="55"/>
      <c r="X1999" s="55"/>
      <c r="Y1999" s="42"/>
      <c r="AD1999" s="55"/>
      <c r="AE1999" s="56"/>
      <c r="AL1999" s="11"/>
      <c r="AM1999" t="str">
        <f t="shared" si="75"/>
        <v>NTL</v>
      </c>
      <c r="AN1999">
        <f t="shared" si="76"/>
        <v>0</v>
      </c>
      <c r="AO1999" s="5" t="str">
        <f t="shared" si="77"/>
        <v>Ca sáng</v>
      </c>
    </row>
    <row r="2000" spans="2:41">
      <c r="B2000" s="57"/>
      <c r="D2000" s="11"/>
      <c r="E2000" s="56"/>
      <c r="F2000" s="11"/>
      <c r="G2000" s="11"/>
      <c r="H2000" s="11"/>
      <c r="L2000" s="55"/>
      <c r="M2000" s="42"/>
      <c r="N2000" s="55"/>
      <c r="O2000" s="42"/>
      <c r="Q2000" s="55"/>
      <c r="R2000" s="55"/>
      <c r="S2000" s="55"/>
      <c r="T2000" s="55"/>
      <c r="U2000" s="55"/>
      <c r="V2000" s="55"/>
      <c r="W2000" s="55"/>
      <c r="X2000" s="55"/>
      <c r="AA2000" s="42"/>
      <c r="AD2000" s="55"/>
      <c r="AE2000" s="56"/>
      <c r="AL2000" s="11"/>
      <c r="AM2000" t="str">
        <f t="shared" si="75"/>
        <v>NTL</v>
      </c>
      <c r="AN2000">
        <f t="shared" si="76"/>
        <v>0</v>
      </c>
      <c r="AO2000" s="5" t="str">
        <f t="shared" si="77"/>
        <v>Ca sáng</v>
      </c>
    </row>
    <row r="2001" spans="2:41">
      <c r="B2001" s="57"/>
      <c r="D2001" s="11"/>
      <c r="E2001" s="56"/>
      <c r="F2001" s="11"/>
      <c r="G2001" s="11"/>
      <c r="H2001" s="11"/>
      <c r="L2001" s="55"/>
      <c r="M2001" s="42"/>
      <c r="N2001" s="55"/>
      <c r="O2001" s="42"/>
      <c r="Q2001" s="55"/>
      <c r="R2001" s="55"/>
      <c r="S2001" s="55"/>
      <c r="T2001" s="55"/>
      <c r="U2001" s="55"/>
      <c r="V2001" s="55"/>
      <c r="W2001" s="55"/>
      <c r="X2001" s="55"/>
      <c r="Z2001" s="42"/>
      <c r="AD2001" s="55"/>
      <c r="AE2001" s="56"/>
      <c r="AL2001" s="11"/>
      <c r="AM2001" t="str">
        <f t="shared" si="75"/>
        <v>NTL</v>
      </c>
      <c r="AN2001">
        <f t="shared" si="76"/>
        <v>0</v>
      </c>
      <c r="AO2001" s="5" t="str">
        <f t="shared" si="77"/>
        <v>Ca sáng</v>
      </c>
    </row>
    <row r="2002" spans="2:41">
      <c r="B2002" s="57"/>
      <c r="D2002" s="11"/>
      <c r="E2002" s="56"/>
      <c r="F2002" s="11"/>
      <c r="G2002" s="11"/>
      <c r="H2002" s="11"/>
      <c r="L2002" s="55"/>
      <c r="M2002" s="42"/>
      <c r="N2002" s="55"/>
      <c r="O2002" s="42"/>
      <c r="Q2002" s="55"/>
      <c r="R2002" s="55"/>
      <c r="S2002" s="55"/>
      <c r="T2002" s="55"/>
      <c r="U2002" s="55"/>
      <c r="V2002" s="55"/>
      <c r="W2002" s="55"/>
      <c r="X2002" s="55"/>
      <c r="Y2002" s="42"/>
      <c r="AD2002" s="55"/>
      <c r="AE2002" s="56"/>
      <c r="AL2002" s="11"/>
      <c r="AM2002" t="str">
        <f t="shared" si="75"/>
        <v>NTL</v>
      </c>
      <c r="AN2002">
        <f t="shared" si="76"/>
        <v>0</v>
      </c>
      <c r="AO2002" s="5" t="str">
        <f t="shared" si="77"/>
        <v>Ca sáng</v>
      </c>
    </row>
    <row r="2003" spans="2:41">
      <c r="B2003" s="57"/>
      <c r="D2003" s="11"/>
      <c r="E2003" s="56"/>
      <c r="F2003" s="11"/>
      <c r="G2003" s="11"/>
      <c r="H2003" s="11"/>
      <c r="L2003" s="55"/>
      <c r="M2003" s="42"/>
      <c r="N2003" s="55"/>
      <c r="O2003" s="42"/>
      <c r="Q2003" s="55"/>
      <c r="R2003" s="55"/>
      <c r="S2003" s="55"/>
      <c r="T2003" s="55"/>
      <c r="U2003" s="55"/>
      <c r="V2003" s="55"/>
      <c r="W2003" s="55"/>
      <c r="X2003" s="55"/>
      <c r="Y2003" s="42"/>
      <c r="AD2003" s="55"/>
      <c r="AE2003" s="56"/>
      <c r="AL2003" s="11"/>
      <c r="AM2003" t="str">
        <f t="shared" si="75"/>
        <v>NTL</v>
      </c>
      <c r="AN2003">
        <f t="shared" si="76"/>
        <v>0</v>
      </c>
      <c r="AO2003" s="5" t="str">
        <f t="shared" si="77"/>
        <v>Ca sáng</v>
      </c>
    </row>
    <row r="2004" spans="2:41">
      <c r="B2004" s="57"/>
      <c r="D2004" s="11"/>
      <c r="E2004" s="56"/>
      <c r="F2004" s="11"/>
      <c r="G2004" s="11"/>
      <c r="H2004" s="11"/>
      <c r="L2004" s="55"/>
      <c r="M2004" s="42"/>
      <c r="N2004" s="55"/>
      <c r="O2004" s="42"/>
      <c r="Q2004" s="55"/>
      <c r="R2004" s="55"/>
      <c r="S2004" s="55"/>
      <c r="T2004" s="55"/>
      <c r="U2004" s="55"/>
      <c r="V2004" s="55"/>
      <c r="W2004" s="55"/>
      <c r="X2004" s="55"/>
      <c r="Y2004" s="42"/>
      <c r="AD2004" s="55"/>
      <c r="AE2004" s="56"/>
      <c r="AL2004" s="11"/>
      <c r="AM2004" t="str">
        <f t="shared" si="75"/>
        <v>NTL</v>
      </c>
      <c r="AN2004">
        <f t="shared" si="76"/>
        <v>0</v>
      </c>
      <c r="AO2004" s="5" t="str">
        <f t="shared" si="77"/>
        <v>Ca sáng</v>
      </c>
    </row>
    <row r="2005" spans="2:41">
      <c r="B2005" s="57"/>
      <c r="D2005" s="11"/>
      <c r="E2005" s="56"/>
      <c r="F2005" s="11"/>
      <c r="G2005" s="11"/>
      <c r="H2005" s="11"/>
      <c r="L2005" s="55"/>
      <c r="M2005" s="42"/>
      <c r="N2005" s="55"/>
      <c r="O2005" s="42"/>
      <c r="Q2005" s="55"/>
      <c r="R2005" s="55"/>
      <c r="S2005" s="55"/>
      <c r="T2005" s="55"/>
      <c r="U2005" s="55"/>
      <c r="V2005" s="55"/>
      <c r="W2005" s="55"/>
      <c r="X2005" s="55"/>
      <c r="Y2005" s="42"/>
      <c r="AD2005" s="55"/>
      <c r="AE2005" s="56"/>
      <c r="AL2005" s="11"/>
      <c r="AM2005" t="str">
        <f t="shared" si="75"/>
        <v>NTL</v>
      </c>
      <c r="AN2005">
        <f t="shared" si="76"/>
        <v>0</v>
      </c>
      <c r="AO2005" s="5" t="str">
        <f t="shared" si="77"/>
        <v>Ca sáng</v>
      </c>
    </row>
    <row r="2006" spans="2:41">
      <c r="B2006" s="57"/>
      <c r="D2006" s="11"/>
      <c r="E2006" s="56"/>
      <c r="F2006" s="11"/>
      <c r="G2006" s="11"/>
      <c r="H2006" s="11"/>
      <c r="I2006" s="11"/>
      <c r="L2006" s="55"/>
      <c r="M2006" s="42"/>
      <c r="N2006" s="55"/>
      <c r="O2006" s="42"/>
      <c r="Q2006" s="55"/>
      <c r="R2006" s="55"/>
      <c r="S2006" s="55"/>
      <c r="T2006" s="55"/>
      <c r="U2006" s="55"/>
      <c r="V2006" s="55"/>
      <c r="W2006" s="55"/>
      <c r="X2006" s="55"/>
      <c r="Y2006" s="42"/>
      <c r="AD2006" s="55"/>
      <c r="AE2006" s="56"/>
      <c r="AL2006" s="11"/>
      <c r="AM2006" t="str">
        <f t="shared" si="75"/>
        <v>NTL</v>
      </c>
      <c r="AN2006">
        <f t="shared" si="76"/>
        <v>0</v>
      </c>
      <c r="AO2006" s="5" t="str">
        <f t="shared" si="77"/>
        <v>Ca sáng</v>
      </c>
    </row>
    <row r="2007" spans="2:41">
      <c r="B2007" s="57"/>
      <c r="D2007" s="11"/>
      <c r="E2007" s="56"/>
      <c r="F2007" s="11"/>
      <c r="G2007" s="11"/>
      <c r="H2007" s="11"/>
      <c r="L2007" s="55"/>
      <c r="M2007" s="42"/>
      <c r="N2007" s="55"/>
      <c r="O2007" s="42"/>
      <c r="Q2007" s="55"/>
      <c r="R2007" s="55"/>
      <c r="S2007" s="55"/>
      <c r="T2007" s="55"/>
      <c r="U2007" s="55"/>
      <c r="V2007" s="55"/>
      <c r="W2007" s="55"/>
      <c r="X2007" s="55"/>
      <c r="Y2007" s="42"/>
      <c r="AD2007" s="55"/>
      <c r="AE2007" s="56"/>
      <c r="AM2007" t="str">
        <f t="shared" si="75"/>
        <v>NTL</v>
      </c>
      <c r="AN2007">
        <f t="shared" si="76"/>
        <v>0</v>
      </c>
      <c r="AO2007" s="5" t="str">
        <f t="shared" si="77"/>
        <v>Ca sáng</v>
      </c>
    </row>
    <row r="2008" spans="2:41">
      <c r="B2008" s="57"/>
      <c r="D2008" s="11"/>
      <c r="E2008" s="56"/>
      <c r="F2008" s="11"/>
      <c r="G2008" s="11"/>
      <c r="H2008" s="11"/>
      <c r="L2008" s="55"/>
      <c r="M2008" s="42"/>
      <c r="N2008" s="55"/>
      <c r="O2008" s="42"/>
      <c r="Q2008" s="55"/>
      <c r="R2008" s="55"/>
      <c r="S2008" s="55"/>
      <c r="T2008" s="55"/>
      <c r="U2008" s="55"/>
      <c r="V2008" s="55"/>
      <c r="W2008" s="55"/>
      <c r="X2008" s="55"/>
      <c r="Y2008" s="42"/>
      <c r="AD2008" s="55"/>
      <c r="AE2008" s="56"/>
      <c r="AL2008" s="11"/>
      <c r="AM2008" t="str">
        <f t="shared" si="75"/>
        <v>NTL</v>
      </c>
      <c r="AN2008">
        <f t="shared" si="76"/>
        <v>0</v>
      </c>
      <c r="AO2008" s="5" t="str">
        <f t="shared" si="77"/>
        <v>Ca sáng</v>
      </c>
    </row>
    <row r="2009" spans="2:41">
      <c r="B2009" s="57"/>
      <c r="D2009" s="11"/>
      <c r="E2009" s="56"/>
      <c r="F2009" s="11"/>
      <c r="G2009" s="11"/>
      <c r="H2009" s="11"/>
      <c r="I2009" s="11"/>
      <c r="L2009" s="55"/>
      <c r="M2009" s="42"/>
      <c r="N2009" s="55"/>
      <c r="O2009" s="42"/>
      <c r="Q2009" s="55"/>
      <c r="R2009" s="55"/>
      <c r="S2009" s="55"/>
      <c r="T2009" s="55"/>
      <c r="U2009" s="55"/>
      <c r="V2009" s="55"/>
      <c r="W2009" s="55"/>
      <c r="X2009" s="55"/>
      <c r="Y2009" s="42"/>
      <c r="AD2009" s="55"/>
      <c r="AE2009" s="56"/>
      <c r="AM2009" t="str">
        <f t="shared" si="75"/>
        <v>NTL</v>
      </c>
      <c r="AN2009">
        <f t="shared" si="76"/>
        <v>0</v>
      </c>
      <c r="AO2009" s="5" t="str">
        <f t="shared" si="77"/>
        <v>Ca sáng</v>
      </c>
    </row>
    <row r="2010" spans="2:41">
      <c r="B2010" s="57"/>
      <c r="D2010" s="11"/>
      <c r="E2010" s="56"/>
      <c r="F2010" s="11"/>
      <c r="G2010" s="11"/>
      <c r="H2010" s="11"/>
      <c r="L2010" s="55"/>
      <c r="M2010" s="42"/>
      <c r="N2010" s="55"/>
      <c r="O2010" s="42"/>
      <c r="Q2010" s="55"/>
      <c r="R2010" s="55"/>
      <c r="S2010" s="55"/>
      <c r="T2010" s="55"/>
      <c r="U2010" s="55"/>
      <c r="V2010" s="55"/>
      <c r="W2010" s="55"/>
      <c r="X2010" s="55"/>
      <c r="Y2010" s="42"/>
      <c r="AD2010" s="55"/>
      <c r="AE2010" s="56"/>
      <c r="AL2010" s="11"/>
      <c r="AM2010" t="str">
        <f t="shared" si="75"/>
        <v>NTL</v>
      </c>
      <c r="AN2010">
        <f t="shared" si="76"/>
        <v>0</v>
      </c>
      <c r="AO2010" s="5" t="str">
        <f t="shared" si="77"/>
        <v>Ca sáng</v>
      </c>
    </row>
    <row r="2011" spans="2:41">
      <c r="B2011" s="57"/>
      <c r="D2011" s="11"/>
      <c r="E2011" s="56"/>
      <c r="F2011" s="11"/>
      <c r="G2011" s="11"/>
      <c r="H2011" s="11"/>
      <c r="I2011" s="11"/>
      <c r="L2011" s="55"/>
      <c r="M2011" s="42"/>
      <c r="N2011" s="55"/>
      <c r="O2011" s="42"/>
      <c r="Q2011" s="55"/>
      <c r="R2011" s="55"/>
      <c r="S2011" s="55"/>
      <c r="T2011" s="55"/>
      <c r="U2011" s="55"/>
      <c r="V2011" s="55"/>
      <c r="W2011" s="55"/>
      <c r="X2011" s="55"/>
      <c r="Y2011" s="42"/>
      <c r="AD2011" s="55"/>
      <c r="AE2011" s="56"/>
      <c r="AL2011" s="11"/>
      <c r="AM2011" t="str">
        <f t="shared" si="75"/>
        <v>NTL</v>
      </c>
      <c r="AN2011">
        <f t="shared" si="76"/>
        <v>0</v>
      </c>
      <c r="AO2011" s="5" t="str">
        <f t="shared" si="77"/>
        <v>Ca sáng</v>
      </c>
    </row>
    <row r="2012" spans="2:41">
      <c r="B2012" s="57"/>
      <c r="D2012" s="11"/>
      <c r="E2012" s="56"/>
      <c r="F2012" s="11"/>
      <c r="G2012" s="11"/>
      <c r="H2012" s="11"/>
      <c r="L2012" s="55"/>
      <c r="M2012" s="42"/>
      <c r="N2012" s="55"/>
      <c r="O2012" s="42"/>
      <c r="Q2012" s="55"/>
      <c r="R2012" s="55"/>
      <c r="S2012" s="55"/>
      <c r="T2012" s="55"/>
      <c r="U2012" s="55"/>
      <c r="V2012" s="55"/>
      <c r="W2012" s="55"/>
      <c r="X2012" s="55"/>
      <c r="Y2012" s="42"/>
      <c r="AD2012" s="55"/>
      <c r="AE2012" s="56"/>
      <c r="AL2012" s="11"/>
      <c r="AM2012" t="str">
        <f t="shared" si="75"/>
        <v>NTL</v>
      </c>
      <c r="AN2012">
        <f t="shared" si="76"/>
        <v>0</v>
      </c>
      <c r="AO2012" s="5" t="str">
        <f t="shared" si="77"/>
        <v>Ca sáng</v>
      </c>
    </row>
    <row r="2013" spans="2:41">
      <c r="B2013" s="57"/>
      <c r="D2013" s="11"/>
      <c r="E2013" s="56"/>
      <c r="F2013" s="11"/>
      <c r="G2013" s="11"/>
      <c r="H2013" s="11"/>
      <c r="L2013" s="55"/>
      <c r="M2013" s="42"/>
      <c r="N2013" s="55"/>
      <c r="O2013" s="42"/>
      <c r="Q2013" s="55"/>
      <c r="R2013" s="55"/>
      <c r="S2013" s="55"/>
      <c r="T2013" s="55"/>
      <c r="U2013" s="55"/>
      <c r="V2013" s="55"/>
      <c r="W2013" s="55"/>
      <c r="X2013" s="55"/>
      <c r="Y2013" s="42"/>
      <c r="AD2013" s="55"/>
      <c r="AE2013" s="56"/>
      <c r="AL2013" s="11"/>
      <c r="AM2013" t="str">
        <f t="shared" si="75"/>
        <v>NTL</v>
      </c>
      <c r="AN2013">
        <f t="shared" si="76"/>
        <v>0</v>
      </c>
      <c r="AO2013" s="5" t="str">
        <f t="shared" si="77"/>
        <v>Ca sáng</v>
      </c>
    </row>
    <row r="2014" spans="2:41">
      <c r="B2014" s="57"/>
      <c r="D2014" s="11"/>
      <c r="E2014" s="56"/>
      <c r="F2014" s="11"/>
      <c r="G2014" s="11"/>
      <c r="H2014" s="11"/>
      <c r="L2014" s="55"/>
      <c r="M2014" s="42"/>
      <c r="N2014" s="55"/>
      <c r="O2014" s="42"/>
      <c r="Q2014" s="55"/>
      <c r="R2014" s="55"/>
      <c r="S2014" s="55"/>
      <c r="T2014" s="55"/>
      <c r="U2014" s="55"/>
      <c r="V2014" s="55"/>
      <c r="W2014" s="55"/>
      <c r="X2014" s="55"/>
      <c r="Z2014" s="42"/>
      <c r="AD2014" s="55"/>
      <c r="AE2014" s="56"/>
      <c r="AL2014" s="11"/>
      <c r="AM2014" t="str">
        <f t="shared" si="75"/>
        <v>NTL</v>
      </c>
      <c r="AN2014">
        <f t="shared" si="76"/>
        <v>0</v>
      </c>
      <c r="AO2014" s="5" t="str">
        <f t="shared" si="77"/>
        <v>Ca sáng</v>
      </c>
    </row>
    <row r="2015" spans="2:41">
      <c r="B2015" s="57"/>
      <c r="D2015" s="11"/>
      <c r="E2015" s="56"/>
      <c r="F2015" s="11"/>
      <c r="G2015" s="11"/>
      <c r="H2015" s="11"/>
      <c r="L2015" s="55"/>
      <c r="M2015" s="42"/>
      <c r="N2015" s="55"/>
      <c r="O2015" s="42"/>
      <c r="Q2015" s="55"/>
      <c r="R2015" s="55"/>
      <c r="S2015" s="55"/>
      <c r="T2015" s="55"/>
      <c r="U2015" s="55"/>
      <c r="V2015" s="55"/>
      <c r="W2015" s="55"/>
      <c r="X2015" s="55"/>
      <c r="Y2015" s="42"/>
      <c r="AD2015" s="55"/>
      <c r="AE2015" s="56"/>
      <c r="AL2015" s="11"/>
      <c r="AM2015" t="str">
        <f t="shared" si="75"/>
        <v>NTL</v>
      </c>
      <c r="AN2015">
        <f t="shared" si="76"/>
        <v>0</v>
      </c>
      <c r="AO2015" s="5" t="str">
        <f t="shared" si="77"/>
        <v>Ca sáng</v>
      </c>
    </row>
    <row r="2016" spans="2:41">
      <c r="B2016" s="57"/>
      <c r="D2016" s="11"/>
      <c r="E2016" s="56"/>
      <c r="F2016" s="11"/>
      <c r="G2016" s="11"/>
      <c r="H2016" s="11"/>
      <c r="L2016" s="55"/>
      <c r="M2016" s="42"/>
      <c r="N2016" s="55"/>
      <c r="O2016" s="42"/>
      <c r="Q2016" s="55"/>
      <c r="R2016" s="55"/>
      <c r="S2016" s="55"/>
      <c r="T2016" s="55"/>
      <c r="U2016" s="55"/>
      <c r="V2016" s="55"/>
      <c r="W2016" s="55"/>
      <c r="X2016" s="55"/>
      <c r="Z2016" s="42"/>
      <c r="AD2016" s="55"/>
      <c r="AE2016" s="56"/>
      <c r="AL2016" s="11"/>
      <c r="AM2016" t="str">
        <f t="shared" si="75"/>
        <v>NTL</v>
      </c>
      <c r="AN2016">
        <f t="shared" si="76"/>
        <v>0</v>
      </c>
      <c r="AO2016" s="5" t="str">
        <f t="shared" si="77"/>
        <v>Ca sáng</v>
      </c>
    </row>
    <row r="2017" spans="2:41">
      <c r="B2017" s="57"/>
      <c r="D2017" s="11"/>
      <c r="E2017" s="56"/>
      <c r="F2017" s="11"/>
      <c r="G2017" s="11"/>
      <c r="H2017" s="11"/>
      <c r="L2017" s="55"/>
      <c r="M2017" s="42"/>
      <c r="N2017" s="55"/>
      <c r="O2017" s="42"/>
      <c r="Q2017" s="55"/>
      <c r="R2017" s="55"/>
      <c r="S2017" s="55"/>
      <c r="T2017" s="55"/>
      <c r="U2017" s="55"/>
      <c r="V2017" s="55"/>
      <c r="W2017" s="55"/>
      <c r="X2017" s="55"/>
      <c r="Y2017" s="42"/>
      <c r="AD2017" s="55"/>
      <c r="AE2017" s="56"/>
      <c r="AL2017" s="11"/>
      <c r="AM2017" t="str">
        <f t="shared" si="75"/>
        <v>NTL</v>
      </c>
      <c r="AN2017">
        <f t="shared" si="76"/>
        <v>0</v>
      </c>
      <c r="AO2017" s="5" t="str">
        <f t="shared" si="77"/>
        <v>Ca sáng</v>
      </c>
    </row>
    <row r="2018" spans="2:41">
      <c r="B2018" s="57"/>
      <c r="D2018" s="11"/>
      <c r="E2018" s="56"/>
      <c r="F2018" s="11"/>
      <c r="G2018" s="11"/>
      <c r="H2018" s="11"/>
      <c r="L2018" s="55"/>
      <c r="M2018" s="42"/>
      <c r="N2018" s="55"/>
      <c r="O2018" s="42"/>
      <c r="Q2018" s="55"/>
      <c r="R2018" s="55"/>
      <c r="S2018" s="55"/>
      <c r="T2018" s="55"/>
      <c r="U2018" s="55"/>
      <c r="V2018" s="55"/>
      <c r="W2018" s="55"/>
      <c r="X2018" s="55"/>
      <c r="Y2018" s="42"/>
      <c r="AD2018" s="55"/>
      <c r="AE2018" s="56"/>
      <c r="AL2018" s="11"/>
      <c r="AM2018" t="str">
        <f t="shared" si="75"/>
        <v>NTL</v>
      </c>
      <c r="AN2018">
        <f t="shared" si="76"/>
        <v>0</v>
      </c>
      <c r="AO2018" s="5" t="str">
        <f t="shared" si="77"/>
        <v>Ca sáng</v>
      </c>
    </row>
    <row r="2019" spans="2:41">
      <c r="B2019" s="57"/>
      <c r="D2019" s="11"/>
      <c r="E2019" s="56"/>
      <c r="F2019" s="11"/>
      <c r="G2019" s="11"/>
      <c r="H2019" s="11"/>
      <c r="L2019" s="55"/>
      <c r="M2019" s="42"/>
      <c r="N2019" s="55"/>
      <c r="O2019" s="42"/>
      <c r="Q2019" s="55"/>
      <c r="R2019" s="55"/>
      <c r="S2019" s="55"/>
      <c r="T2019" s="55"/>
      <c r="U2019" s="55"/>
      <c r="V2019" s="55"/>
      <c r="W2019" s="55"/>
      <c r="X2019" s="55"/>
      <c r="Y2019" s="42"/>
      <c r="AD2019" s="55"/>
      <c r="AE2019" s="56"/>
      <c r="AL2019" s="11"/>
      <c r="AM2019" t="str">
        <f t="shared" si="75"/>
        <v>NTL</v>
      </c>
      <c r="AN2019">
        <f t="shared" si="76"/>
        <v>0</v>
      </c>
      <c r="AO2019" s="5" t="str">
        <f t="shared" si="77"/>
        <v>Ca sáng</v>
      </c>
    </row>
    <row r="2020" spans="2:41">
      <c r="B2020" s="57"/>
      <c r="D2020" s="11"/>
      <c r="E2020" s="56"/>
      <c r="F2020" s="11"/>
      <c r="G2020" s="11"/>
      <c r="H2020" s="11"/>
      <c r="L2020" s="55"/>
      <c r="M2020" s="42"/>
      <c r="N2020" s="55"/>
      <c r="O2020" s="42"/>
      <c r="Q2020" s="55"/>
      <c r="R2020" s="55"/>
      <c r="S2020" s="55"/>
      <c r="T2020" s="55"/>
      <c r="U2020" s="55"/>
      <c r="V2020" s="55"/>
      <c r="W2020" s="55"/>
      <c r="X2020" s="55"/>
      <c r="Y2020" s="42"/>
      <c r="AD2020" s="55"/>
      <c r="AE2020" s="56"/>
      <c r="AL2020" s="11"/>
      <c r="AM2020" t="str">
        <f t="shared" si="75"/>
        <v>NTL</v>
      </c>
      <c r="AN2020">
        <f t="shared" si="76"/>
        <v>0</v>
      </c>
      <c r="AO2020" s="5" t="str">
        <f t="shared" si="77"/>
        <v>Ca sáng</v>
      </c>
    </row>
    <row r="2021" spans="2:41">
      <c r="B2021" s="57"/>
      <c r="D2021" s="11"/>
      <c r="E2021" s="56"/>
      <c r="F2021" s="11"/>
      <c r="G2021" s="11"/>
      <c r="H2021" s="11"/>
      <c r="L2021" s="55"/>
      <c r="M2021" s="42"/>
      <c r="N2021" s="55"/>
      <c r="O2021" s="42"/>
      <c r="Q2021" s="55"/>
      <c r="R2021" s="55"/>
      <c r="S2021" s="55"/>
      <c r="T2021" s="55"/>
      <c r="U2021" s="55"/>
      <c r="V2021" s="55"/>
      <c r="W2021" s="55"/>
      <c r="X2021" s="55"/>
      <c r="Y2021" s="42"/>
      <c r="AD2021" s="55"/>
      <c r="AE2021" s="56"/>
      <c r="AM2021" t="str">
        <f t="shared" si="75"/>
        <v>NTL</v>
      </c>
      <c r="AN2021">
        <f t="shared" si="76"/>
        <v>0</v>
      </c>
      <c r="AO2021" s="5" t="str">
        <f t="shared" si="77"/>
        <v>Ca sáng</v>
      </c>
    </row>
    <row r="2022" spans="2:41">
      <c r="B2022" s="57"/>
      <c r="D2022" s="11"/>
      <c r="E2022" s="56"/>
      <c r="F2022" s="11"/>
      <c r="G2022" s="11"/>
      <c r="H2022" s="11"/>
      <c r="L2022" s="55"/>
      <c r="M2022" s="42"/>
      <c r="N2022" s="55"/>
      <c r="O2022" s="42"/>
      <c r="Q2022" s="55"/>
      <c r="R2022" s="55"/>
      <c r="S2022" s="55"/>
      <c r="T2022" s="55"/>
      <c r="U2022" s="55"/>
      <c r="V2022" s="55"/>
      <c r="W2022" s="55"/>
      <c r="X2022" s="55"/>
      <c r="Z2022" s="42"/>
      <c r="AD2022" s="55"/>
      <c r="AE2022" s="56"/>
      <c r="AL2022" s="11"/>
      <c r="AM2022" t="str">
        <f t="shared" si="75"/>
        <v>NTL</v>
      </c>
      <c r="AN2022">
        <f t="shared" si="76"/>
        <v>0</v>
      </c>
      <c r="AO2022" s="5" t="str">
        <f t="shared" si="77"/>
        <v>Ca sáng</v>
      </c>
    </row>
    <row r="2023" spans="2:41">
      <c r="B2023" s="57"/>
      <c r="D2023" s="11"/>
      <c r="E2023" s="56"/>
      <c r="F2023" s="11"/>
      <c r="G2023" s="11"/>
      <c r="H2023" s="11"/>
      <c r="L2023" s="55"/>
      <c r="M2023" s="42"/>
      <c r="N2023" s="55"/>
      <c r="O2023" s="42"/>
      <c r="Q2023" s="55"/>
      <c r="R2023" s="55"/>
      <c r="S2023" s="55"/>
      <c r="T2023" s="55"/>
      <c r="U2023" s="55"/>
      <c r="V2023" s="55"/>
      <c r="W2023" s="55"/>
      <c r="X2023" s="55"/>
      <c r="Y2023" s="42"/>
      <c r="AD2023" s="55"/>
      <c r="AE2023" s="56"/>
      <c r="AL2023" s="11"/>
      <c r="AM2023" t="str">
        <f t="shared" si="75"/>
        <v>NTL</v>
      </c>
      <c r="AN2023">
        <f t="shared" si="76"/>
        <v>0</v>
      </c>
      <c r="AO2023" s="5" t="str">
        <f t="shared" si="77"/>
        <v>Ca sáng</v>
      </c>
    </row>
    <row r="2024" spans="2:41">
      <c r="B2024" s="57"/>
      <c r="D2024" s="11"/>
      <c r="E2024" s="56"/>
      <c r="F2024" s="11"/>
      <c r="G2024" s="11"/>
      <c r="H2024" s="11"/>
      <c r="L2024" s="55"/>
      <c r="M2024" s="42"/>
      <c r="N2024" s="55"/>
      <c r="O2024" s="42"/>
      <c r="Q2024" s="55"/>
      <c r="R2024" s="55"/>
      <c r="S2024" s="55"/>
      <c r="T2024" s="55"/>
      <c r="U2024" s="55"/>
      <c r="V2024" s="55"/>
      <c r="W2024" s="55"/>
      <c r="X2024" s="55"/>
      <c r="Y2024" s="42"/>
      <c r="AD2024" s="55"/>
      <c r="AE2024" s="56"/>
      <c r="AL2024" s="11"/>
      <c r="AM2024" t="str">
        <f t="shared" si="75"/>
        <v>NTL</v>
      </c>
      <c r="AN2024">
        <f t="shared" si="76"/>
        <v>0</v>
      </c>
      <c r="AO2024" s="5" t="str">
        <f t="shared" si="77"/>
        <v>Ca sáng</v>
      </c>
    </row>
    <row r="2025" spans="2:41">
      <c r="B2025" s="57"/>
      <c r="D2025" s="11"/>
      <c r="E2025" s="56"/>
      <c r="F2025" s="11"/>
      <c r="G2025" s="11"/>
      <c r="H2025" s="11"/>
      <c r="L2025" s="55"/>
      <c r="M2025" s="42"/>
      <c r="N2025" s="55"/>
      <c r="O2025" s="42"/>
      <c r="Q2025" s="55"/>
      <c r="R2025" s="55"/>
      <c r="S2025" s="55"/>
      <c r="T2025" s="55"/>
      <c r="U2025" s="55"/>
      <c r="V2025" s="55"/>
      <c r="W2025" s="55"/>
      <c r="X2025" s="55"/>
      <c r="Z2025" s="42"/>
      <c r="AD2025" s="55"/>
      <c r="AE2025" s="56"/>
      <c r="AL2025" s="11"/>
      <c r="AM2025" t="str">
        <f t="shared" si="75"/>
        <v>NTL</v>
      </c>
      <c r="AN2025">
        <f t="shared" si="76"/>
        <v>0</v>
      </c>
      <c r="AO2025" s="5" t="str">
        <f t="shared" si="77"/>
        <v>Ca sáng</v>
      </c>
    </row>
    <row r="2026" spans="2:41">
      <c r="B2026" s="57"/>
      <c r="D2026" s="11"/>
      <c r="E2026" s="56"/>
      <c r="F2026" s="11"/>
      <c r="G2026" s="11"/>
      <c r="H2026" s="11"/>
      <c r="L2026" s="55"/>
      <c r="M2026" s="42"/>
      <c r="N2026" s="55"/>
      <c r="O2026" s="42"/>
      <c r="Q2026" s="55"/>
      <c r="R2026" s="55"/>
      <c r="S2026" s="55"/>
      <c r="T2026" s="55"/>
      <c r="U2026" s="55"/>
      <c r="V2026" s="55"/>
      <c r="W2026" s="55"/>
      <c r="X2026" s="55"/>
      <c r="Y2026" s="42"/>
      <c r="AD2026" s="55"/>
      <c r="AE2026" s="56"/>
      <c r="AL2026" s="11"/>
      <c r="AM2026" t="str">
        <f t="shared" si="75"/>
        <v>NTL</v>
      </c>
      <c r="AN2026">
        <f t="shared" si="76"/>
        <v>0</v>
      </c>
      <c r="AO2026" s="5" t="str">
        <f t="shared" si="77"/>
        <v>Ca sáng</v>
      </c>
    </row>
    <row r="2027" spans="2:41">
      <c r="B2027" s="57"/>
      <c r="D2027" s="11"/>
      <c r="E2027" s="56"/>
      <c r="F2027" s="11"/>
      <c r="G2027" s="11"/>
      <c r="H2027" s="11"/>
      <c r="L2027" s="55"/>
      <c r="M2027" s="42"/>
      <c r="N2027" s="55"/>
      <c r="O2027" s="42"/>
      <c r="Q2027" s="55"/>
      <c r="R2027" s="55"/>
      <c r="S2027" s="55"/>
      <c r="T2027" s="55"/>
      <c r="U2027" s="55"/>
      <c r="V2027" s="55"/>
      <c r="W2027" s="55"/>
      <c r="X2027" s="55"/>
      <c r="Y2027" s="42"/>
      <c r="AD2027" s="55"/>
      <c r="AE2027" s="56"/>
      <c r="AL2027" s="11"/>
      <c r="AM2027" t="str">
        <f t="shared" si="75"/>
        <v>NTL</v>
      </c>
      <c r="AN2027">
        <f t="shared" si="76"/>
        <v>0</v>
      </c>
      <c r="AO2027" s="5" t="str">
        <f t="shared" si="77"/>
        <v>Ca sáng</v>
      </c>
    </row>
    <row r="2028" spans="2:41">
      <c r="B2028" s="57"/>
      <c r="D2028" s="11"/>
      <c r="E2028" s="56"/>
      <c r="F2028" s="11"/>
      <c r="G2028" s="11"/>
      <c r="H2028" s="11"/>
      <c r="L2028" s="55"/>
      <c r="M2028" s="42"/>
      <c r="N2028" s="55"/>
      <c r="O2028" s="42"/>
      <c r="Q2028" s="55"/>
      <c r="R2028" s="55"/>
      <c r="S2028" s="55"/>
      <c r="T2028" s="55"/>
      <c r="U2028" s="55"/>
      <c r="V2028" s="55"/>
      <c r="W2028" s="55"/>
      <c r="X2028" s="55"/>
      <c r="Z2028" s="42"/>
      <c r="AD2028" s="55"/>
      <c r="AE2028" s="56"/>
      <c r="AL2028" s="11"/>
      <c r="AM2028" t="str">
        <f t="shared" si="75"/>
        <v>NTL</v>
      </c>
      <c r="AN2028">
        <f t="shared" si="76"/>
        <v>0</v>
      </c>
      <c r="AO2028" s="5" t="str">
        <f t="shared" si="77"/>
        <v>Ca sáng</v>
      </c>
    </row>
    <row r="2029" spans="2:41">
      <c r="B2029" s="57"/>
      <c r="D2029" s="11"/>
      <c r="E2029" s="56"/>
      <c r="F2029" s="11"/>
      <c r="G2029" s="11"/>
      <c r="H2029" s="11"/>
      <c r="L2029" s="55"/>
      <c r="M2029" s="42"/>
      <c r="N2029" s="55"/>
      <c r="O2029" s="42"/>
      <c r="Q2029" s="55"/>
      <c r="R2029" s="55"/>
      <c r="S2029" s="55"/>
      <c r="T2029" s="55"/>
      <c r="U2029" s="55"/>
      <c r="V2029" s="55"/>
      <c r="W2029" s="55"/>
      <c r="X2029" s="55"/>
      <c r="Y2029" s="42"/>
      <c r="AD2029" s="55"/>
      <c r="AE2029" s="56"/>
      <c r="AL2029" s="11"/>
      <c r="AM2029" t="str">
        <f t="shared" si="75"/>
        <v>NTL</v>
      </c>
      <c r="AN2029">
        <f t="shared" si="76"/>
        <v>0</v>
      </c>
      <c r="AO2029" s="5" t="str">
        <f t="shared" si="77"/>
        <v>Ca sáng</v>
      </c>
    </row>
    <row r="2030" spans="2:41">
      <c r="B2030" s="57"/>
      <c r="D2030" s="11"/>
      <c r="E2030" s="56"/>
      <c r="F2030" s="11"/>
      <c r="G2030" s="11"/>
      <c r="H2030" s="11"/>
      <c r="L2030" s="55"/>
      <c r="M2030" s="42"/>
      <c r="N2030" s="55"/>
      <c r="O2030" s="42"/>
      <c r="Q2030" s="55"/>
      <c r="R2030" s="55"/>
      <c r="S2030" s="55"/>
      <c r="T2030" s="55"/>
      <c r="U2030" s="55"/>
      <c r="V2030" s="55"/>
      <c r="W2030" s="55"/>
      <c r="X2030" s="55"/>
      <c r="Y2030" s="42"/>
      <c r="AD2030" s="55"/>
      <c r="AE2030" s="56"/>
      <c r="AL2030" s="11"/>
      <c r="AM2030" t="str">
        <f t="shared" si="75"/>
        <v>NTL</v>
      </c>
      <c r="AN2030">
        <f t="shared" si="76"/>
        <v>0</v>
      </c>
      <c r="AO2030" s="5" t="str">
        <f t="shared" si="77"/>
        <v>Ca sáng</v>
      </c>
    </row>
    <row r="2031" spans="2:41">
      <c r="B2031" s="57"/>
      <c r="D2031" s="11"/>
      <c r="E2031" s="56"/>
      <c r="F2031" s="11"/>
      <c r="G2031" s="11"/>
      <c r="H2031" s="11"/>
      <c r="L2031" s="55"/>
      <c r="M2031" s="42"/>
      <c r="N2031" s="55"/>
      <c r="O2031" s="42"/>
      <c r="Q2031" s="55"/>
      <c r="R2031" s="55"/>
      <c r="S2031" s="55"/>
      <c r="T2031" s="55"/>
      <c r="U2031" s="55"/>
      <c r="V2031" s="55"/>
      <c r="W2031" s="55"/>
      <c r="X2031" s="55"/>
      <c r="Y2031" s="42"/>
      <c r="AD2031" s="55"/>
      <c r="AE2031" s="56"/>
      <c r="AL2031" s="11"/>
      <c r="AM2031" t="str">
        <f t="shared" si="75"/>
        <v>NTL</v>
      </c>
      <c r="AN2031">
        <f t="shared" si="76"/>
        <v>0</v>
      </c>
      <c r="AO2031" s="5" t="str">
        <f t="shared" si="77"/>
        <v>Ca sáng</v>
      </c>
    </row>
    <row r="2032" spans="2:41">
      <c r="B2032" s="57"/>
      <c r="D2032" s="11"/>
      <c r="E2032" s="56"/>
      <c r="F2032" s="11"/>
      <c r="G2032" s="11"/>
      <c r="H2032" s="11"/>
      <c r="L2032" s="55"/>
      <c r="M2032" s="42"/>
      <c r="N2032" s="55"/>
      <c r="O2032" s="42"/>
      <c r="Q2032" s="55"/>
      <c r="R2032" s="55"/>
      <c r="S2032" s="55"/>
      <c r="T2032" s="55"/>
      <c r="U2032" s="55"/>
      <c r="V2032" s="55"/>
      <c r="W2032" s="55"/>
      <c r="X2032" s="55"/>
      <c r="Y2032" s="42"/>
      <c r="AD2032" s="55"/>
      <c r="AE2032" s="56"/>
      <c r="AM2032" t="str">
        <f t="shared" si="75"/>
        <v>NTL</v>
      </c>
      <c r="AN2032">
        <f t="shared" si="76"/>
        <v>0</v>
      </c>
      <c r="AO2032" s="5" t="str">
        <f t="shared" si="77"/>
        <v>Ca sáng</v>
      </c>
    </row>
    <row r="2033" spans="2:41">
      <c r="B2033" s="57"/>
      <c r="D2033" s="11"/>
      <c r="E2033" s="56"/>
      <c r="F2033" s="11"/>
      <c r="G2033" s="11"/>
      <c r="H2033" s="11"/>
      <c r="L2033" s="55"/>
      <c r="M2033" s="42"/>
      <c r="N2033" s="55"/>
      <c r="O2033" s="42"/>
      <c r="Q2033" s="55"/>
      <c r="R2033" s="55"/>
      <c r="S2033" s="55"/>
      <c r="T2033" s="55"/>
      <c r="U2033" s="55"/>
      <c r="V2033" s="55"/>
      <c r="W2033" s="55"/>
      <c r="X2033" s="55"/>
      <c r="Y2033" s="42"/>
      <c r="AD2033" s="55"/>
      <c r="AE2033" s="56"/>
      <c r="AL2033" s="11"/>
      <c r="AM2033" t="str">
        <f t="shared" si="75"/>
        <v>NTL</v>
      </c>
      <c r="AN2033">
        <f t="shared" si="76"/>
        <v>0</v>
      </c>
      <c r="AO2033" s="5" t="str">
        <f t="shared" si="77"/>
        <v>Ca sáng</v>
      </c>
    </row>
    <row r="2034" spans="2:41">
      <c r="B2034" s="57"/>
      <c r="D2034" s="11"/>
      <c r="E2034" s="56"/>
      <c r="F2034" s="11"/>
      <c r="G2034" s="11"/>
      <c r="H2034" s="11"/>
      <c r="L2034" s="55"/>
      <c r="M2034" s="42"/>
      <c r="N2034" s="55"/>
      <c r="O2034" s="42"/>
      <c r="Q2034" s="55"/>
      <c r="R2034" s="55"/>
      <c r="S2034" s="55"/>
      <c r="T2034" s="55"/>
      <c r="U2034" s="55"/>
      <c r="V2034" s="55"/>
      <c r="W2034" s="55"/>
      <c r="X2034" s="55"/>
      <c r="AA2034" s="42"/>
      <c r="AD2034" s="55"/>
      <c r="AE2034" s="56"/>
      <c r="AL2034" s="11"/>
      <c r="AM2034" t="str">
        <f t="shared" si="75"/>
        <v>NTL</v>
      </c>
      <c r="AN2034">
        <f t="shared" si="76"/>
        <v>0</v>
      </c>
      <c r="AO2034" s="5" t="str">
        <f t="shared" si="77"/>
        <v>Ca sáng</v>
      </c>
    </row>
    <row r="2035" spans="2:41">
      <c r="B2035" s="57"/>
      <c r="D2035" s="11"/>
      <c r="E2035" s="56"/>
      <c r="F2035" s="11"/>
      <c r="G2035" s="11"/>
      <c r="H2035" s="11"/>
      <c r="L2035" s="55"/>
      <c r="M2035" s="42"/>
      <c r="N2035" s="55"/>
      <c r="O2035" s="42"/>
      <c r="Q2035" s="55"/>
      <c r="R2035" s="55"/>
      <c r="S2035" s="55"/>
      <c r="T2035" s="55"/>
      <c r="U2035" s="55"/>
      <c r="V2035" s="55"/>
      <c r="W2035" s="55"/>
      <c r="X2035" s="55"/>
      <c r="Y2035" s="42"/>
      <c r="AD2035" s="55"/>
      <c r="AE2035" s="56"/>
      <c r="AH2035" s="11"/>
      <c r="AL2035" s="11"/>
      <c r="AM2035" t="str">
        <f t="shared" si="75"/>
        <v>NTL</v>
      </c>
      <c r="AN2035">
        <f t="shared" si="76"/>
        <v>0</v>
      </c>
      <c r="AO2035" s="5" t="str">
        <f t="shared" si="77"/>
        <v>Ca sáng</v>
      </c>
    </row>
    <row r="2036" spans="2:41">
      <c r="B2036" s="57"/>
      <c r="D2036" s="11"/>
      <c r="E2036" s="56"/>
      <c r="F2036" s="11"/>
      <c r="G2036" s="11"/>
      <c r="H2036" s="11"/>
      <c r="L2036" s="55"/>
      <c r="M2036" s="42"/>
      <c r="N2036" s="55"/>
      <c r="O2036" s="42"/>
      <c r="Q2036" s="55"/>
      <c r="R2036" s="55"/>
      <c r="S2036" s="55"/>
      <c r="T2036" s="55"/>
      <c r="U2036" s="55"/>
      <c r="V2036" s="55"/>
      <c r="W2036" s="55"/>
      <c r="X2036" s="55"/>
      <c r="AD2036" s="55"/>
      <c r="AE2036" s="56"/>
      <c r="AH2036" s="11"/>
      <c r="AL2036" s="11"/>
      <c r="AM2036" t="str">
        <f t="shared" si="75"/>
        <v>NTL</v>
      </c>
      <c r="AN2036">
        <f t="shared" si="76"/>
        <v>0</v>
      </c>
      <c r="AO2036" s="5" t="str">
        <f t="shared" si="77"/>
        <v>Ca sáng</v>
      </c>
    </row>
    <row r="2037" spans="2:41">
      <c r="B2037" s="57"/>
      <c r="D2037" s="11"/>
      <c r="E2037" s="56"/>
      <c r="F2037" s="11"/>
      <c r="G2037" s="11"/>
      <c r="H2037" s="11"/>
      <c r="L2037" s="55"/>
      <c r="M2037" s="42"/>
      <c r="N2037" s="55"/>
      <c r="O2037" s="42"/>
      <c r="Q2037" s="55"/>
      <c r="R2037" s="55"/>
      <c r="S2037" s="55"/>
      <c r="T2037" s="55"/>
      <c r="U2037" s="55"/>
      <c r="V2037" s="55"/>
      <c r="W2037" s="55"/>
      <c r="X2037" s="55"/>
      <c r="Y2037" s="42"/>
      <c r="AD2037" s="55"/>
      <c r="AE2037" s="56"/>
      <c r="AO2037" s="5"/>
    </row>
    <row r="2038" spans="2:41">
      <c r="B2038" s="57"/>
      <c r="D2038" s="11"/>
      <c r="E2038" s="56"/>
      <c r="F2038" s="11"/>
      <c r="G2038" s="11"/>
      <c r="H2038" s="11"/>
      <c r="L2038" s="55"/>
      <c r="M2038" s="42"/>
      <c r="N2038" s="55"/>
      <c r="O2038" s="42"/>
      <c r="Q2038" s="55"/>
      <c r="R2038" s="55"/>
      <c r="S2038" s="55"/>
      <c r="T2038" s="55"/>
      <c r="U2038" s="55"/>
      <c r="V2038" s="55"/>
      <c r="W2038" s="55"/>
      <c r="X2038" s="55"/>
      <c r="Y2038" s="42"/>
      <c r="AD2038" s="55"/>
      <c r="AE2038" s="56"/>
      <c r="AL2038" s="11"/>
      <c r="AO2038" s="5"/>
    </row>
    <row r="2039" spans="2:41">
      <c r="B2039" s="57"/>
      <c r="D2039" s="11"/>
      <c r="E2039" s="56"/>
      <c r="F2039" s="11"/>
      <c r="G2039" s="11"/>
      <c r="H2039" s="11"/>
      <c r="L2039" s="55"/>
      <c r="M2039" s="42"/>
      <c r="N2039" s="55"/>
      <c r="O2039" s="42"/>
      <c r="Q2039" s="55"/>
      <c r="R2039" s="55"/>
      <c r="S2039" s="55"/>
      <c r="T2039" s="55"/>
      <c r="U2039" s="55"/>
      <c r="V2039" s="55"/>
      <c r="W2039" s="55"/>
      <c r="X2039" s="55"/>
      <c r="Y2039" s="42"/>
      <c r="AD2039" s="55"/>
      <c r="AE2039" s="56"/>
      <c r="AO2039" s="5"/>
    </row>
    <row r="2040" spans="2:41">
      <c r="B2040" s="57"/>
      <c r="D2040" s="11"/>
      <c r="E2040" s="56"/>
      <c r="F2040" s="11"/>
      <c r="G2040" s="11"/>
      <c r="H2040" s="11"/>
      <c r="L2040" s="55"/>
      <c r="M2040" s="42"/>
      <c r="N2040" s="55"/>
      <c r="O2040" s="42"/>
      <c r="Q2040" s="55"/>
      <c r="R2040" s="55"/>
      <c r="S2040" s="55"/>
      <c r="T2040" s="55"/>
      <c r="U2040" s="55"/>
      <c r="V2040" s="55"/>
      <c r="W2040" s="55"/>
      <c r="X2040" s="55"/>
      <c r="Y2040" s="42"/>
      <c r="AD2040" s="55"/>
      <c r="AE2040" s="56"/>
      <c r="AO2040" s="5"/>
    </row>
    <row r="2041" spans="2:41">
      <c r="B2041" s="57"/>
      <c r="D2041" s="11"/>
      <c r="E2041" s="56"/>
      <c r="F2041" s="11"/>
      <c r="G2041" s="11"/>
      <c r="H2041" s="11"/>
      <c r="L2041" s="55"/>
      <c r="M2041" s="42"/>
      <c r="N2041" s="55"/>
      <c r="O2041" s="42"/>
      <c r="Q2041" s="55"/>
      <c r="R2041" s="55"/>
      <c r="S2041" s="55"/>
      <c r="T2041" s="55"/>
      <c r="U2041" s="55"/>
      <c r="V2041" s="55"/>
      <c r="W2041" s="55"/>
      <c r="X2041" s="55"/>
      <c r="Y2041" s="42"/>
      <c r="AD2041" s="55"/>
      <c r="AE2041" s="56"/>
      <c r="AL2041" s="11"/>
      <c r="AO2041" s="5"/>
    </row>
    <row r="2042" spans="2:41">
      <c r="B2042" s="57"/>
      <c r="D2042" s="11"/>
      <c r="E2042" s="56"/>
      <c r="F2042" s="11"/>
      <c r="G2042" s="11"/>
      <c r="H2042" s="11"/>
      <c r="L2042" s="55"/>
      <c r="M2042" s="42"/>
      <c r="N2042" s="55"/>
      <c r="O2042" s="42"/>
      <c r="Q2042" s="55"/>
      <c r="R2042" s="55"/>
      <c r="S2042" s="55"/>
      <c r="T2042" s="55"/>
      <c r="U2042" s="55"/>
      <c r="V2042" s="55"/>
      <c r="W2042" s="55"/>
      <c r="X2042" s="55"/>
      <c r="AD2042" s="55"/>
      <c r="AE2042" s="56"/>
      <c r="AH2042" s="11"/>
      <c r="AL2042" s="11"/>
      <c r="AO2042" s="5"/>
    </row>
    <row r="2043" spans="2:41">
      <c r="B2043" s="57"/>
      <c r="D2043" s="11"/>
      <c r="E2043" s="56"/>
      <c r="F2043" s="11"/>
      <c r="G2043" s="11"/>
      <c r="H2043" s="11"/>
      <c r="L2043" s="55"/>
      <c r="M2043" s="42"/>
      <c r="N2043" s="55"/>
      <c r="O2043" s="42"/>
      <c r="Q2043" s="55"/>
      <c r="R2043" s="55"/>
      <c r="S2043" s="55"/>
      <c r="T2043" s="55"/>
      <c r="U2043" s="55"/>
      <c r="V2043" s="55"/>
      <c r="W2043" s="55"/>
      <c r="X2043" s="55"/>
      <c r="Y2043" s="42"/>
      <c r="AD2043" s="55"/>
      <c r="AE2043" s="56"/>
      <c r="AO2043" s="5"/>
    </row>
    <row r="2044" spans="2:41">
      <c r="B2044" s="57"/>
      <c r="D2044" s="11"/>
      <c r="E2044" s="56"/>
      <c r="F2044" s="11"/>
      <c r="G2044" s="11"/>
      <c r="H2044" s="11"/>
      <c r="L2044" s="55"/>
      <c r="M2044" s="42"/>
      <c r="N2044" s="55"/>
      <c r="O2044" s="42"/>
      <c r="Q2044" s="55"/>
      <c r="R2044" s="55"/>
      <c r="S2044" s="55"/>
      <c r="T2044" s="55"/>
      <c r="U2044" s="55"/>
      <c r="V2044" s="55"/>
      <c r="W2044" s="55"/>
      <c r="X2044" s="55"/>
      <c r="Y2044" s="42"/>
      <c r="AD2044" s="55"/>
      <c r="AE2044" s="56"/>
      <c r="AL2044" s="11"/>
      <c r="AO2044" s="5"/>
    </row>
    <row r="2045" spans="2:41">
      <c r="B2045" s="57"/>
      <c r="D2045" s="11"/>
      <c r="E2045" s="56"/>
      <c r="F2045" s="11"/>
      <c r="G2045" s="11"/>
      <c r="H2045" s="11"/>
      <c r="L2045" s="55"/>
      <c r="M2045" s="42"/>
      <c r="N2045" s="55"/>
      <c r="O2045" s="42"/>
      <c r="Q2045" s="55"/>
      <c r="R2045" s="55"/>
      <c r="S2045" s="55"/>
      <c r="T2045" s="55"/>
      <c r="U2045" s="55"/>
      <c r="V2045" s="55"/>
      <c r="W2045" s="55"/>
      <c r="X2045" s="55"/>
      <c r="Y2045" s="42"/>
      <c r="AD2045" s="55"/>
      <c r="AE2045" s="56"/>
      <c r="AO2045" s="5"/>
    </row>
    <row r="2046" spans="2:41">
      <c r="B2046" s="57"/>
      <c r="D2046" s="11"/>
      <c r="E2046" s="56"/>
      <c r="F2046" s="11"/>
      <c r="G2046" s="11"/>
      <c r="H2046" s="11"/>
      <c r="L2046" s="55"/>
      <c r="M2046" s="42"/>
      <c r="N2046" s="55"/>
      <c r="O2046" s="42"/>
      <c r="Q2046" s="55"/>
      <c r="R2046" s="55"/>
      <c r="S2046" s="55"/>
      <c r="T2046" s="55"/>
      <c r="U2046" s="55"/>
      <c r="V2046" s="55"/>
      <c r="W2046" s="55"/>
      <c r="X2046" s="55"/>
      <c r="Y2046" s="42"/>
      <c r="AD2046" s="55"/>
      <c r="AE2046" s="56"/>
      <c r="AL2046" s="11"/>
      <c r="AO2046" s="5"/>
    </row>
    <row r="2047" spans="2:41">
      <c r="B2047" s="57"/>
      <c r="D2047" s="11"/>
      <c r="E2047" s="56"/>
      <c r="F2047" s="11"/>
      <c r="G2047" s="11"/>
      <c r="H2047" s="11"/>
      <c r="L2047" s="55"/>
      <c r="M2047" s="42"/>
      <c r="N2047" s="55"/>
      <c r="O2047" s="42"/>
      <c r="Q2047" s="55"/>
      <c r="R2047" s="55"/>
      <c r="S2047" s="55"/>
      <c r="T2047" s="55"/>
      <c r="U2047" s="55"/>
      <c r="V2047" s="55"/>
      <c r="W2047" s="55"/>
      <c r="X2047" s="55"/>
      <c r="Y2047" s="42"/>
      <c r="AD2047" s="55"/>
      <c r="AE2047" s="56"/>
      <c r="AL2047" s="11"/>
      <c r="AO2047" s="5"/>
    </row>
    <row r="2048" spans="2:41">
      <c r="B2048" s="57"/>
      <c r="D2048" s="11"/>
      <c r="E2048" s="56"/>
      <c r="F2048" s="11"/>
      <c r="G2048" s="11"/>
      <c r="H2048" s="11"/>
      <c r="L2048" s="55"/>
      <c r="M2048" s="42"/>
      <c r="N2048" s="55"/>
      <c r="O2048" s="42"/>
      <c r="Q2048" s="55"/>
      <c r="R2048" s="55"/>
      <c r="S2048" s="55"/>
      <c r="T2048" s="55"/>
      <c r="U2048" s="55"/>
      <c r="V2048" s="55"/>
      <c r="W2048" s="55"/>
      <c r="X2048" s="55"/>
      <c r="AA2048" s="42"/>
      <c r="AD2048" s="55"/>
      <c r="AE2048" s="56"/>
      <c r="AL2048" s="11"/>
      <c r="AO2048" s="5"/>
    </row>
    <row r="2049" spans="2:41">
      <c r="B2049" s="57"/>
      <c r="D2049" s="11"/>
      <c r="E2049" s="56"/>
      <c r="F2049" s="11"/>
      <c r="G2049" s="11"/>
      <c r="H2049" s="11"/>
      <c r="L2049" s="55"/>
      <c r="M2049" s="42"/>
      <c r="N2049" s="55"/>
      <c r="O2049" s="42"/>
      <c r="Q2049" s="55"/>
      <c r="R2049" s="55"/>
      <c r="S2049" s="55"/>
      <c r="T2049" s="55"/>
      <c r="U2049" s="55"/>
      <c r="V2049" s="55"/>
      <c r="W2049" s="55"/>
      <c r="X2049" s="55"/>
      <c r="Y2049" s="42"/>
      <c r="AD2049" s="55"/>
      <c r="AE2049" s="56"/>
      <c r="AL2049" s="11"/>
      <c r="AO2049" s="5"/>
    </row>
    <row r="2050" spans="2:41">
      <c r="B2050" s="57"/>
      <c r="D2050" s="11"/>
      <c r="E2050" s="56"/>
      <c r="F2050" s="11"/>
      <c r="G2050" s="11"/>
      <c r="H2050" s="11"/>
      <c r="I2050" s="11"/>
      <c r="L2050" s="55"/>
      <c r="M2050" s="42"/>
      <c r="N2050" s="55"/>
      <c r="O2050" s="42"/>
      <c r="Q2050" s="55"/>
      <c r="R2050" s="55"/>
      <c r="S2050" s="55"/>
      <c r="T2050" s="55"/>
      <c r="U2050" s="55"/>
      <c r="V2050" s="55"/>
      <c r="W2050" s="55"/>
      <c r="X2050" s="55"/>
      <c r="Y2050" s="42"/>
      <c r="AD2050" s="55"/>
      <c r="AE2050" s="56"/>
      <c r="AL2050" s="11"/>
      <c r="AO2050" s="5"/>
    </row>
    <row r="2051" spans="2:41">
      <c r="B2051" s="57"/>
      <c r="D2051" s="11"/>
      <c r="E2051" s="56"/>
      <c r="F2051" s="11"/>
      <c r="G2051" s="11"/>
      <c r="H2051" s="11"/>
      <c r="L2051" s="55"/>
      <c r="M2051" s="42"/>
      <c r="N2051" s="55"/>
      <c r="O2051" s="42"/>
      <c r="Q2051" s="55"/>
      <c r="R2051" s="55"/>
      <c r="S2051" s="55"/>
      <c r="T2051" s="55"/>
      <c r="U2051" s="55"/>
      <c r="V2051" s="55"/>
      <c r="W2051" s="55"/>
      <c r="X2051" s="55"/>
      <c r="Y2051" s="42"/>
      <c r="AD2051" s="55"/>
      <c r="AE2051" s="56"/>
      <c r="AO2051" s="5"/>
    </row>
    <row r="2052" spans="2:41">
      <c r="B2052" s="57"/>
      <c r="D2052" s="11"/>
      <c r="E2052" s="56"/>
      <c r="F2052" s="11"/>
      <c r="G2052" s="11"/>
      <c r="H2052" s="11"/>
      <c r="L2052" s="55"/>
      <c r="M2052" s="42"/>
      <c r="N2052" s="55"/>
      <c r="O2052" s="42"/>
      <c r="Q2052" s="55"/>
      <c r="R2052" s="55"/>
      <c r="S2052" s="55"/>
      <c r="T2052" s="55"/>
      <c r="U2052" s="55"/>
      <c r="V2052" s="55"/>
      <c r="W2052" s="55"/>
      <c r="X2052" s="55"/>
      <c r="Y2052" s="42"/>
      <c r="AD2052" s="55"/>
      <c r="AE2052" s="56"/>
      <c r="AO2052" s="5"/>
    </row>
    <row r="2053" spans="2:41">
      <c r="B2053" s="57"/>
      <c r="D2053" s="11"/>
      <c r="E2053" s="56"/>
      <c r="F2053" s="11"/>
      <c r="G2053" s="11"/>
      <c r="H2053" s="11"/>
      <c r="L2053" s="55"/>
      <c r="M2053" s="42"/>
      <c r="N2053" s="55"/>
      <c r="O2053" s="42"/>
      <c r="Q2053" s="55"/>
      <c r="R2053" s="55"/>
      <c r="S2053" s="55"/>
      <c r="T2053" s="55"/>
      <c r="U2053" s="55"/>
      <c r="V2053" s="55"/>
      <c r="W2053" s="55"/>
      <c r="X2053" s="55"/>
      <c r="Y2053" s="42"/>
      <c r="AD2053" s="55"/>
      <c r="AE2053" s="56"/>
      <c r="AO2053" s="5"/>
    </row>
    <row r="2054" spans="2:41">
      <c r="B2054" s="57"/>
      <c r="D2054" s="11"/>
      <c r="E2054" s="56"/>
      <c r="F2054" s="11"/>
      <c r="G2054" s="11"/>
      <c r="H2054" s="11"/>
      <c r="L2054" s="55"/>
      <c r="M2054" s="42"/>
      <c r="N2054" s="55"/>
      <c r="O2054" s="42"/>
      <c r="Q2054" s="55"/>
      <c r="R2054" s="55"/>
      <c r="S2054" s="55"/>
      <c r="T2054" s="55"/>
      <c r="U2054" s="55"/>
      <c r="V2054" s="55"/>
      <c r="W2054" s="55"/>
      <c r="X2054" s="55"/>
      <c r="Y2054" s="42"/>
      <c r="AD2054" s="55"/>
      <c r="AE2054" s="56"/>
      <c r="AL2054" s="11"/>
      <c r="AO2054" s="5"/>
    </row>
    <row r="2055" spans="2:41">
      <c r="B2055" s="57"/>
      <c r="D2055" s="11"/>
      <c r="E2055" s="56"/>
      <c r="F2055" s="11"/>
      <c r="G2055" s="11"/>
      <c r="H2055" s="11"/>
      <c r="L2055" s="55"/>
      <c r="M2055" s="42"/>
      <c r="N2055" s="55"/>
      <c r="O2055" s="42"/>
      <c r="Q2055" s="55"/>
      <c r="R2055" s="55"/>
      <c r="S2055" s="55"/>
      <c r="T2055" s="55"/>
      <c r="U2055" s="55"/>
      <c r="V2055" s="55"/>
      <c r="W2055" s="55"/>
      <c r="X2055" s="55"/>
      <c r="Y2055" s="42"/>
      <c r="AD2055" s="55"/>
      <c r="AE2055" s="56"/>
      <c r="AO2055" s="5"/>
    </row>
    <row r="2056" spans="2:41">
      <c r="B2056" s="57"/>
      <c r="D2056" s="11"/>
      <c r="E2056" s="56"/>
      <c r="F2056" s="11"/>
      <c r="G2056" s="11"/>
      <c r="H2056" s="11"/>
      <c r="L2056" s="55"/>
      <c r="M2056" s="42"/>
      <c r="N2056" s="55"/>
      <c r="O2056" s="42"/>
      <c r="Q2056" s="55"/>
      <c r="R2056" s="55"/>
      <c r="S2056" s="55"/>
      <c r="T2056" s="55"/>
      <c r="U2056" s="55"/>
      <c r="V2056" s="55"/>
      <c r="W2056" s="55"/>
      <c r="X2056" s="55"/>
      <c r="AA2056" s="42"/>
      <c r="AD2056" s="55"/>
      <c r="AE2056" s="56"/>
      <c r="AL2056" s="11"/>
      <c r="AO2056" s="5"/>
    </row>
    <row r="2057" spans="2:41">
      <c r="B2057" s="57"/>
      <c r="D2057" s="11"/>
      <c r="E2057" s="56"/>
      <c r="F2057" s="11"/>
      <c r="G2057" s="11"/>
      <c r="H2057" s="11"/>
      <c r="L2057" s="55"/>
      <c r="M2057" s="42"/>
      <c r="N2057" s="55"/>
      <c r="O2057" s="42"/>
      <c r="Q2057" s="55"/>
      <c r="R2057" s="55"/>
      <c r="S2057" s="55"/>
      <c r="T2057" s="55"/>
      <c r="U2057" s="55"/>
      <c r="V2057" s="55"/>
      <c r="W2057" s="55"/>
      <c r="X2057" s="55"/>
      <c r="Y2057" s="42"/>
      <c r="AD2057" s="55"/>
      <c r="AE2057" s="56"/>
      <c r="AL2057" s="11"/>
      <c r="AO2057" s="5"/>
    </row>
    <row r="2058" spans="2:41">
      <c r="B2058" s="57"/>
      <c r="D2058" s="11"/>
      <c r="E2058" s="56"/>
      <c r="F2058" s="11"/>
      <c r="G2058" s="11"/>
      <c r="H2058" s="11"/>
      <c r="L2058" s="55"/>
      <c r="M2058" s="42"/>
      <c r="N2058" s="55"/>
      <c r="O2058" s="42"/>
      <c r="Q2058" s="55"/>
      <c r="R2058" s="55"/>
      <c r="S2058" s="55"/>
      <c r="T2058" s="55"/>
      <c r="U2058" s="55"/>
      <c r="V2058" s="55"/>
      <c r="W2058" s="55"/>
      <c r="X2058" s="55"/>
      <c r="Y2058" s="42"/>
      <c r="AD2058" s="55"/>
      <c r="AE2058" s="56"/>
      <c r="AO2058" s="5"/>
    </row>
    <row r="2059" spans="2:41">
      <c r="B2059" s="57"/>
      <c r="D2059" s="11"/>
      <c r="E2059" s="56"/>
      <c r="F2059" s="11"/>
      <c r="G2059" s="11"/>
      <c r="H2059" s="11"/>
      <c r="L2059" s="55"/>
      <c r="M2059" s="42"/>
      <c r="N2059" s="55"/>
      <c r="O2059" s="42"/>
      <c r="Q2059" s="55"/>
      <c r="R2059" s="55"/>
      <c r="S2059" s="55"/>
      <c r="T2059" s="55"/>
      <c r="U2059" s="55"/>
      <c r="V2059" s="55"/>
      <c r="W2059" s="55"/>
      <c r="X2059" s="55"/>
      <c r="Y2059" s="42"/>
      <c r="AD2059" s="55"/>
      <c r="AE2059" s="56"/>
      <c r="AO2059" s="5"/>
    </row>
    <row r="2060" spans="2:41">
      <c r="B2060" s="57"/>
      <c r="D2060" s="11"/>
      <c r="E2060" s="56"/>
      <c r="F2060" s="11"/>
      <c r="G2060" s="11"/>
      <c r="H2060" s="11"/>
      <c r="L2060" s="55"/>
      <c r="M2060" s="42"/>
      <c r="N2060" s="55"/>
      <c r="O2060" s="42"/>
      <c r="Q2060" s="55"/>
      <c r="R2060" s="55"/>
      <c r="S2060" s="55"/>
      <c r="T2060" s="55"/>
      <c r="U2060" s="55"/>
      <c r="V2060" s="55"/>
      <c r="W2060" s="55"/>
      <c r="X2060" s="55"/>
      <c r="Y2060" s="42"/>
      <c r="AD2060" s="55"/>
      <c r="AE2060" s="56"/>
      <c r="AL2060" s="11"/>
      <c r="AO2060" s="5"/>
    </row>
    <row r="2061" spans="2:41">
      <c r="B2061" s="57"/>
      <c r="D2061" s="11"/>
      <c r="E2061" s="56"/>
      <c r="F2061" s="11"/>
      <c r="G2061" s="11"/>
      <c r="H2061" s="11"/>
      <c r="L2061" s="55"/>
      <c r="M2061" s="42"/>
      <c r="N2061" s="55"/>
      <c r="O2061" s="42"/>
      <c r="Q2061" s="55"/>
      <c r="R2061" s="55"/>
      <c r="S2061" s="55"/>
      <c r="T2061" s="55"/>
      <c r="U2061" s="55"/>
      <c r="V2061" s="55"/>
      <c r="W2061" s="55"/>
      <c r="X2061" s="55"/>
      <c r="AA2061" s="42"/>
      <c r="AD2061" s="55"/>
      <c r="AE2061" s="56"/>
      <c r="AL2061" s="11"/>
      <c r="AO2061" s="5"/>
    </row>
    <row r="2062" spans="2:41">
      <c r="B2062" s="57"/>
      <c r="D2062" s="11"/>
      <c r="E2062" s="56"/>
      <c r="F2062" s="11"/>
      <c r="G2062" s="11"/>
      <c r="H2062" s="11"/>
      <c r="L2062" s="55"/>
      <c r="M2062" s="42"/>
      <c r="N2062" s="55"/>
      <c r="O2062" s="42"/>
      <c r="Q2062" s="55"/>
      <c r="R2062" s="55"/>
      <c r="S2062" s="55"/>
      <c r="T2062" s="55"/>
      <c r="U2062" s="55"/>
      <c r="V2062" s="55"/>
      <c r="W2062" s="55"/>
      <c r="X2062" s="55"/>
      <c r="Y2062" s="42"/>
      <c r="AD2062" s="55"/>
      <c r="AE2062" s="56"/>
      <c r="AL2062" s="11"/>
      <c r="AO2062" s="5"/>
    </row>
    <row r="2063" spans="2:41">
      <c r="B2063" s="57"/>
      <c r="D2063" s="11"/>
      <c r="E2063" s="56"/>
      <c r="F2063" s="11"/>
      <c r="G2063" s="11"/>
      <c r="H2063" s="11"/>
      <c r="L2063" s="55"/>
      <c r="M2063" s="42"/>
      <c r="N2063" s="55"/>
      <c r="O2063" s="42"/>
      <c r="Q2063" s="55"/>
      <c r="R2063" s="55"/>
      <c r="S2063" s="55"/>
      <c r="T2063" s="55"/>
      <c r="U2063" s="55"/>
      <c r="V2063" s="55"/>
      <c r="W2063" s="55"/>
      <c r="X2063" s="55"/>
      <c r="Y2063" s="42"/>
      <c r="AD2063" s="55"/>
      <c r="AE2063" s="56"/>
      <c r="AL2063" s="11"/>
      <c r="AO2063" s="5"/>
    </row>
    <row r="2064" spans="2:41">
      <c r="B2064" s="57"/>
      <c r="D2064" s="11"/>
      <c r="E2064" s="56"/>
      <c r="F2064" s="11"/>
      <c r="G2064" s="11"/>
      <c r="H2064" s="11"/>
      <c r="L2064" s="55"/>
      <c r="M2064" s="42"/>
      <c r="N2064" s="55"/>
      <c r="O2064" s="42"/>
      <c r="Q2064" s="55"/>
      <c r="R2064" s="55"/>
      <c r="S2064" s="55"/>
      <c r="T2064" s="55"/>
      <c r="U2064" s="55"/>
      <c r="V2064" s="55"/>
      <c r="W2064" s="55"/>
      <c r="X2064" s="55"/>
      <c r="AA2064" s="42"/>
      <c r="AD2064" s="55"/>
      <c r="AE2064" s="56"/>
      <c r="AL2064" s="11"/>
      <c r="AO2064" s="5"/>
    </row>
    <row r="2065" spans="2:41">
      <c r="B2065" s="57"/>
      <c r="D2065" s="11"/>
      <c r="E2065" s="56"/>
      <c r="F2065" s="11"/>
      <c r="G2065" s="11"/>
      <c r="H2065" s="11"/>
      <c r="L2065" s="55"/>
      <c r="M2065" s="42"/>
      <c r="N2065" s="55"/>
      <c r="O2065" s="42"/>
      <c r="Q2065" s="55"/>
      <c r="R2065" s="55"/>
      <c r="S2065" s="55"/>
      <c r="T2065" s="55"/>
      <c r="U2065" s="55"/>
      <c r="V2065" s="55"/>
      <c r="W2065" s="55"/>
      <c r="X2065" s="55"/>
      <c r="Y2065" s="42"/>
      <c r="AD2065" s="55"/>
      <c r="AE2065" s="56"/>
      <c r="AL2065" s="11"/>
      <c r="AO2065" s="5"/>
    </row>
    <row r="2066" spans="2:41">
      <c r="B2066" s="57"/>
      <c r="D2066" s="11"/>
      <c r="E2066" s="56"/>
      <c r="F2066" s="11"/>
      <c r="G2066" s="11"/>
      <c r="H2066" s="11"/>
      <c r="L2066" s="55"/>
      <c r="M2066" s="42"/>
      <c r="N2066" s="55"/>
      <c r="O2066" s="42"/>
      <c r="Q2066" s="55"/>
      <c r="R2066" s="55"/>
      <c r="S2066" s="55"/>
      <c r="T2066" s="55"/>
      <c r="U2066" s="55"/>
      <c r="V2066" s="55"/>
      <c r="W2066" s="55"/>
      <c r="X2066" s="55"/>
      <c r="Y2066" s="42"/>
      <c r="AD2066" s="55"/>
      <c r="AE2066" s="56"/>
      <c r="AL2066" s="11"/>
      <c r="AO2066" s="5"/>
    </row>
    <row r="2067" spans="2:41">
      <c r="B2067" s="57"/>
      <c r="D2067" s="11"/>
      <c r="E2067" s="56"/>
      <c r="F2067" s="11"/>
      <c r="G2067" s="11"/>
      <c r="H2067" s="11"/>
      <c r="I2067" s="11"/>
      <c r="L2067" s="55"/>
      <c r="M2067" s="42"/>
      <c r="N2067" s="55"/>
      <c r="O2067" s="42"/>
      <c r="Q2067" s="55"/>
      <c r="R2067" s="55"/>
      <c r="S2067" s="55"/>
      <c r="T2067" s="55"/>
      <c r="U2067" s="55"/>
      <c r="V2067" s="55"/>
      <c r="W2067" s="55"/>
      <c r="X2067" s="55"/>
      <c r="AA2067" s="42"/>
      <c r="AD2067" s="55"/>
      <c r="AE2067" s="56"/>
      <c r="AL2067" s="11"/>
      <c r="AO2067" s="5"/>
    </row>
    <row r="2068" spans="2:41">
      <c r="B2068" s="57"/>
      <c r="D2068" s="11"/>
      <c r="E2068" s="56"/>
      <c r="F2068" s="11"/>
      <c r="G2068" s="11"/>
      <c r="H2068" s="11"/>
      <c r="L2068" s="55"/>
      <c r="M2068" s="42"/>
      <c r="N2068" s="55"/>
      <c r="O2068" s="42"/>
      <c r="Q2068" s="55"/>
      <c r="R2068" s="55"/>
      <c r="S2068" s="55"/>
      <c r="T2068" s="55"/>
      <c r="U2068" s="55"/>
      <c r="V2068" s="55"/>
      <c r="W2068" s="55"/>
      <c r="X2068" s="55"/>
      <c r="Y2068" s="42"/>
      <c r="AD2068" s="55"/>
      <c r="AE2068" s="56"/>
      <c r="AL2068" s="11"/>
      <c r="AO2068" s="5"/>
    </row>
    <row r="2069" spans="2:41">
      <c r="B2069" s="57"/>
      <c r="D2069" s="11"/>
      <c r="E2069" s="56"/>
      <c r="F2069" s="11"/>
      <c r="G2069" s="11"/>
      <c r="H2069" s="11"/>
      <c r="L2069" s="55"/>
      <c r="M2069" s="42"/>
      <c r="N2069" s="55"/>
      <c r="O2069" s="42"/>
      <c r="Q2069" s="55"/>
      <c r="R2069" s="55"/>
      <c r="S2069" s="55"/>
      <c r="T2069" s="55"/>
      <c r="U2069" s="55"/>
      <c r="V2069" s="55"/>
      <c r="W2069" s="55"/>
      <c r="X2069" s="55"/>
      <c r="Y2069" s="42"/>
      <c r="AD2069" s="55"/>
      <c r="AE2069" s="56"/>
      <c r="AH2069" s="11"/>
      <c r="AL2069" s="11"/>
      <c r="AO2069" s="5"/>
    </row>
    <row r="2070" spans="2:41">
      <c r="B2070" s="57"/>
      <c r="D2070" s="11"/>
      <c r="E2070" s="56"/>
      <c r="F2070" s="11"/>
      <c r="G2070" s="11"/>
      <c r="H2070" s="11"/>
      <c r="L2070" s="55"/>
      <c r="M2070" s="42"/>
      <c r="N2070" s="55"/>
      <c r="O2070" s="42"/>
      <c r="Q2070" s="55"/>
      <c r="R2070" s="55"/>
      <c r="S2070" s="55"/>
      <c r="T2070" s="55"/>
      <c r="U2070" s="55"/>
      <c r="V2070" s="55"/>
      <c r="W2070" s="55"/>
      <c r="X2070" s="55"/>
      <c r="AA2070" s="42"/>
      <c r="AD2070" s="55"/>
      <c r="AE2070" s="56"/>
      <c r="AL2070" s="11"/>
      <c r="AO2070" s="5"/>
    </row>
    <row r="2071" spans="2:41">
      <c r="B2071" s="57"/>
      <c r="D2071" s="11"/>
      <c r="E2071" s="56"/>
      <c r="F2071" s="11"/>
      <c r="G2071" s="11"/>
      <c r="H2071" s="11"/>
      <c r="L2071" s="55"/>
      <c r="M2071" s="42"/>
      <c r="N2071" s="55"/>
      <c r="O2071" s="42"/>
      <c r="Q2071" s="55"/>
      <c r="R2071" s="55"/>
      <c r="S2071" s="55"/>
      <c r="T2071" s="55"/>
      <c r="U2071" s="55"/>
      <c r="V2071" s="55"/>
      <c r="W2071" s="55"/>
      <c r="X2071" s="55"/>
      <c r="Y2071" s="42"/>
      <c r="AD2071" s="55"/>
      <c r="AE2071" s="56"/>
      <c r="AL2071" s="11"/>
      <c r="AO2071" s="5"/>
    </row>
    <row r="2072" spans="2:41">
      <c r="B2072" s="57"/>
      <c r="D2072" s="11"/>
      <c r="E2072" s="56"/>
      <c r="F2072" s="11"/>
      <c r="G2072" s="11"/>
      <c r="H2072" s="11"/>
      <c r="L2072" s="55"/>
      <c r="M2072" s="42"/>
      <c r="N2072" s="55"/>
      <c r="O2072" s="42"/>
      <c r="Q2072" s="55"/>
      <c r="R2072" s="55"/>
      <c r="S2072" s="55"/>
      <c r="T2072" s="55"/>
      <c r="U2072" s="55"/>
      <c r="V2072" s="55"/>
      <c r="W2072" s="55"/>
      <c r="X2072" s="55"/>
      <c r="Y2072" s="42"/>
      <c r="AD2072" s="55"/>
      <c r="AE2072" s="56"/>
      <c r="AL2072" s="11"/>
      <c r="AO2072" s="5"/>
    </row>
    <row r="2073" spans="2:41">
      <c r="B2073" s="57"/>
      <c r="D2073" s="11"/>
      <c r="E2073" s="56"/>
      <c r="F2073" s="11"/>
      <c r="G2073" s="11"/>
      <c r="H2073" s="11"/>
      <c r="L2073" s="55"/>
      <c r="M2073" s="42"/>
      <c r="N2073" s="55"/>
      <c r="O2073" s="42"/>
      <c r="Q2073" s="55"/>
      <c r="R2073" s="55"/>
      <c r="S2073" s="55"/>
      <c r="T2073" s="55"/>
      <c r="U2073" s="55"/>
      <c r="V2073" s="55"/>
      <c r="W2073" s="55"/>
      <c r="X2073" s="55"/>
      <c r="Y2073" s="42"/>
      <c r="AD2073" s="55"/>
      <c r="AE2073" s="56"/>
      <c r="AL2073" s="11"/>
      <c r="AO2073" s="5"/>
    </row>
    <row r="2074" spans="2:41">
      <c r="B2074" s="57"/>
      <c r="D2074" s="11"/>
      <c r="E2074" s="56"/>
      <c r="F2074" s="11"/>
      <c r="G2074" s="11"/>
      <c r="H2074" s="11"/>
      <c r="I2074" s="11"/>
      <c r="L2074" s="55"/>
      <c r="M2074" s="42"/>
      <c r="N2074" s="55"/>
      <c r="O2074" s="42"/>
      <c r="Q2074" s="55"/>
      <c r="R2074" s="55"/>
      <c r="S2074" s="55"/>
      <c r="T2074" s="55"/>
      <c r="U2074" s="55"/>
      <c r="V2074" s="55"/>
      <c r="W2074" s="55"/>
      <c r="X2074" s="55"/>
      <c r="Y2074" s="42"/>
      <c r="AD2074" s="55"/>
      <c r="AE2074" s="56"/>
      <c r="AL2074" s="11"/>
      <c r="AO2074" s="5"/>
    </row>
    <row r="2075" spans="2:41">
      <c r="B2075" s="57"/>
      <c r="D2075" s="11"/>
      <c r="E2075" s="56"/>
      <c r="F2075" s="11"/>
      <c r="G2075" s="11"/>
      <c r="H2075" s="11"/>
      <c r="L2075" s="55"/>
      <c r="M2075" s="42"/>
      <c r="N2075" s="55"/>
      <c r="O2075" s="42"/>
      <c r="Q2075" s="55"/>
      <c r="R2075" s="55"/>
      <c r="S2075" s="55"/>
      <c r="T2075" s="55"/>
      <c r="U2075" s="55"/>
      <c r="V2075" s="55"/>
      <c r="W2075" s="55"/>
      <c r="X2075" s="55"/>
      <c r="Y2075" s="42"/>
      <c r="AD2075" s="55"/>
      <c r="AE2075" s="56"/>
      <c r="AL2075" s="11"/>
      <c r="AO2075" s="5"/>
    </row>
    <row r="2076" spans="2:41">
      <c r="B2076" s="57"/>
      <c r="D2076" s="11"/>
      <c r="E2076" s="56"/>
      <c r="F2076" s="11"/>
      <c r="G2076" s="11"/>
      <c r="H2076" s="11"/>
      <c r="L2076" s="55"/>
      <c r="M2076" s="42"/>
      <c r="N2076" s="55"/>
      <c r="O2076" s="42"/>
      <c r="Q2076" s="55"/>
      <c r="R2076" s="55"/>
      <c r="S2076" s="55"/>
      <c r="T2076" s="55"/>
      <c r="U2076" s="55"/>
      <c r="V2076" s="55"/>
      <c r="W2076" s="55"/>
      <c r="X2076" s="55"/>
      <c r="Y2076" s="42"/>
      <c r="AD2076" s="55"/>
      <c r="AE2076" s="56"/>
      <c r="AO2076" s="5"/>
    </row>
    <row r="2077" spans="2:41">
      <c r="B2077" s="57"/>
      <c r="D2077" s="11"/>
      <c r="E2077" s="56"/>
      <c r="F2077" s="11"/>
      <c r="G2077" s="11"/>
      <c r="H2077" s="11"/>
      <c r="L2077" s="55"/>
      <c r="M2077" s="42"/>
      <c r="N2077" s="55"/>
      <c r="O2077" s="42"/>
      <c r="Q2077" s="55"/>
      <c r="R2077" s="55"/>
      <c r="S2077" s="55"/>
      <c r="T2077" s="55"/>
      <c r="U2077" s="55"/>
      <c r="V2077" s="55"/>
      <c r="W2077" s="55"/>
      <c r="X2077" s="55"/>
      <c r="Y2077" s="42"/>
      <c r="AD2077" s="55"/>
      <c r="AE2077" s="56"/>
      <c r="AH2077" s="11"/>
      <c r="AL2077" s="11"/>
      <c r="AO2077" s="5"/>
    </row>
    <row r="2078" spans="2:41">
      <c r="B2078" s="57"/>
      <c r="D2078" s="11"/>
      <c r="E2078" s="56"/>
      <c r="F2078" s="11"/>
      <c r="G2078" s="11"/>
      <c r="H2078" s="11"/>
      <c r="I2078" s="11"/>
      <c r="L2078" s="55"/>
      <c r="M2078" s="42"/>
      <c r="N2078" s="55"/>
      <c r="O2078" s="42"/>
      <c r="Q2078" s="55"/>
      <c r="R2078" s="55"/>
      <c r="S2078" s="55"/>
      <c r="T2078" s="55"/>
      <c r="U2078" s="55"/>
      <c r="V2078" s="55"/>
      <c r="W2078" s="55"/>
      <c r="X2078" s="55"/>
      <c r="Y2078" s="42"/>
      <c r="AD2078" s="55"/>
      <c r="AE2078" s="56"/>
      <c r="AO2078" s="5"/>
    </row>
    <row r="2079" spans="2:41">
      <c r="B2079" s="57"/>
      <c r="D2079" s="11"/>
      <c r="E2079" s="56"/>
      <c r="F2079" s="11"/>
      <c r="G2079" s="11"/>
      <c r="H2079" s="11"/>
      <c r="L2079" s="55"/>
      <c r="M2079" s="42"/>
      <c r="N2079" s="55"/>
      <c r="O2079" s="42"/>
      <c r="Q2079" s="55"/>
      <c r="R2079" s="55"/>
      <c r="S2079" s="55"/>
      <c r="T2079" s="55"/>
      <c r="U2079" s="55"/>
      <c r="V2079" s="55"/>
      <c r="W2079" s="55"/>
      <c r="X2079" s="55"/>
      <c r="Y2079" s="42"/>
      <c r="AD2079" s="55"/>
      <c r="AE2079" s="56"/>
      <c r="AO2079" s="5"/>
    </row>
    <row r="2080" spans="2:41">
      <c r="B2080" s="57"/>
      <c r="D2080" s="11"/>
      <c r="E2080" s="56"/>
      <c r="F2080" s="11"/>
      <c r="G2080" s="11"/>
      <c r="H2080" s="11"/>
      <c r="L2080" s="55"/>
      <c r="M2080" s="42"/>
      <c r="N2080" s="55"/>
      <c r="O2080" s="42"/>
      <c r="Q2080" s="55"/>
      <c r="R2080" s="55"/>
      <c r="S2080" s="55"/>
      <c r="T2080" s="55"/>
      <c r="U2080" s="55"/>
      <c r="V2080" s="55"/>
      <c r="W2080" s="55"/>
      <c r="X2080" s="55"/>
      <c r="AA2080" s="42"/>
      <c r="AD2080" s="55"/>
      <c r="AE2080" s="56"/>
      <c r="AL2080" s="11"/>
      <c r="AO2080" s="5"/>
    </row>
    <row r="2081" spans="2:41">
      <c r="B2081" s="57"/>
      <c r="D2081" s="11"/>
      <c r="E2081" s="56"/>
      <c r="F2081" s="11"/>
      <c r="G2081" s="11"/>
      <c r="H2081" s="11"/>
      <c r="L2081" s="55"/>
      <c r="M2081" s="42"/>
      <c r="N2081" s="55"/>
      <c r="O2081" s="42"/>
      <c r="Q2081" s="55"/>
      <c r="R2081" s="55"/>
      <c r="S2081" s="55"/>
      <c r="T2081" s="55"/>
      <c r="U2081" s="55"/>
      <c r="V2081" s="55"/>
      <c r="W2081" s="55"/>
      <c r="X2081" s="55"/>
      <c r="AA2081" s="42"/>
      <c r="AD2081" s="55"/>
      <c r="AE2081" s="56"/>
      <c r="AO2081" s="5"/>
    </row>
    <row r="2082" spans="2:41">
      <c r="B2082" s="57"/>
      <c r="D2082" s="11"/>
      <c r="E2082" s="56"/>
      <c r="F2082" s="11"/>
      <c r="G2082" s="11"/>
      <c r="H2082" s="11"/>
      <c r="L2082" s="55"/>
      <c r="M2082" s="42"/>
      <c r="N2082" s="55"/>
      <c r="O2082" s="42"/>
      <c r="Q2082" s="55"/>
      <c r="R2082" s="55"/>
      <c r="S2082" s="55"/>
      <c r="T2082" s="55"/>
      <c r="U2082" s="55"/>
      <c r="V2082" s="55"/>
      <c r="W2082" s="55"/>
      <c r="X2082" s="55"/>
      <c r="Y2082" s="42"/>
      <c r="AD2082" s="55"/>
      <c r="AE2082" s="56"/>
      <c r="AL2082" s="11"/>
      <c r="AO2082" s="5"/>
    </row>
    <row r="2083" spans="2:41">
      <c r="B2083" s="57"/>
      <c r="D2083" s="11"/>
      <c r="E2083" s="56"/>
      <c r="F2083" s="11"/>
      <c r="G2083" s="11"/>
      <c r="H2083" s="11"/>
      <c r="L2083" s="55"/>
      <c r="M2083" s="42"/>
      <c r="N2083" s="55"/>
      <c r="O2083" s="42"/>
      <c r="Q2083" s="55"/>
      <c r="R2083" s="55"/>
      <c r="S2083" s="55"/>
      <c r="T2083" s="55"/>
      <c r="U2083" s="55"/>
      <c r="V2083" s="55"/>
      <c r="W2083" s="55"/>
      <c r="X2083" s="55"/>
      <c r="Y2083" s="42"/>
      <c r="AD2083" s="55"/>
      <c r="AE2083" s="56"/>
      <c r="AL2083" s="11"/>
      <c r="AO2083" s="5"/>
    </row>
    <row r="2084" spans="2:41">
      <c r="B2084" s="57"/>
      <c r="D2084" s="11"/>
      <c r="E2084" s="56"/>
      <c r="F2084" s="11"/>
      <c r="G2084" s="11"/>
      <c r="H2084" s="11"/>
      <c r="I2084" s="11"/>
      <c r="L2084" s="55"/>
      <c r="M2084" s="42"/>
      <c r="N2084" s="55"/>
      <c r="O2084" s="42"/>
      <c r="Q2084" s="55"/>
      <c r="R2084" s="55"/>
      <c r="S2084" s="55"/>
      <c r="T2084" s="55"/>
      <c r="U2084" s="55"/>
      <c r="V2084" s="55"/>
      <c r="W2084" s="55"/>
      <c r="X2084" s="55"/>
      <c r="Y2084" s="42"/>
      <c r="AA2084" s="42"/>
      <c r="AD2084" s="55"/>
      <c r="AE2084" s="56"/>
      <c r="AL2084" s="11"/>
      <c r="AO2084" s="5"/>
    </row>
    <row r="2085" spans="2:41">
      <c r="B2085" s="57"/>
      <c r="D2085" s="11"/>
      <c r="E2085" s="56"/>
      <c r="F2085" s="11"/>
      <c r="G2085" s="11"/>
      <c r="H2085" s="11"/>
      <c r="L2085" s="55"/>
      <c r="M2085" s="42"/>
      <c r="N2085" s="55"/>
      <c r="O2085" s="42"/>
      <c r="Q2085" s="55"/>
      <c r="R2085" s="55"/>
      <c r="S2085" s="55"/>
      <c r="T2085" s="55"/>
      <c r="U2085" s="55"/>
      <c r="V2085" s="55"/>
      <c r="W2085" s="55"/>
      <c r="X2085" s="55"/>
      <c r="Y2085" s="42"/>
      <c r="AD2085" s="55"/>
      <c r="AE2085" s="56"/>
      <c r="AO2085" s="5"/>
    </row>
    <row r="2086" spans="2:41">
      <c r="B2086" s="57"/>
      <c r="D2086" s="11"/>
      <c r="E2086" s="56"/>
      <c r="F2086" s="11"/>
      <c r="G2086" s="11"/>
      <c r="H2086" s="11"/>
      <c r="L2086" s="55"/>
      <c r="M2086" s="42"/>
      <c r="N2086" s="55"/>
      <c r="O2086" s="42"/>
      <c r="Q2086" s="55"/>
      <c r="R2086" s="55"/>
      <c r="S2086" s="55"/>
      <c r="T2086" s="55"/>
      <c r="U2086" s="55"/>
      <c r="V2086" s="55"/>
      <c r="W2086" s="55"/>
      <c r="X2086" s="55"/>
      <c r="Y2086" s="42"/>
      <c r="AD2086" s="55"/>
      <c r="AE2086" s="56"/>
      <c r="AO2086" s="5"/>
    </row>
    <row r="2087" spans="2:41">
      <c r="B2087" s="57"/>
      <c r="D2087" s="11"/>
      <c r="E2087" s="56"/>
      <c r="F2087" s="11"/>
      <c r="G2087" s="11"/>
      <c r="H2087" s="11"/>
      <c r="I2087" s="11"/>
      <c r="L2087" s="55"/>
      <c r="M2087" s="42"/>
      <c r="N2087" s="55"/>
      <c r="O2087" s="42"/>
      <c r="Q2087" s="55"/>
      <c r="R2087" s="55"/>
      <c r="S2087" s="55"/>
      <c r="T2087" s="55"/>
      <c r="U2087" s="55"/>
      <c r="V2087" s="55"/>
      <c r="W2087" s="55"/>
      <c r="X2087" s="55"/>
      <c r="Y2087" s="42"/>
      <c r="AD2087" s="55"/>
      <c r="AE2087" s="56"/>
      <c r="AL2087" s="11"/>
      <c r="AO2087" s="5"/>
    </row>
    <row r="2088" spans="2:41">
      <c r="B2088" s="57"/>
      <c r="D2088" s="11"/>
      <c r="E2088" s="56"/>
      <c r="F2088" s="11"/>
      <c r="G2088" s="11"/>
      <c r="H2088" s="11"/>
      <c r="L2088" s="55"/>
      <c r="M2088" s="42"/>
      <c r="N2088" s="55"/>
      <c r="O2088" s="42"/>
      <c r="Q2088" s="55"/>
      <c r="R2088" s="55"/>
      <c r="S2088" s="55"/>
      <c r="T2088" s="55"/>
      <c r="U2088" s="55"/>
      <c r="V2088" s="55"/>
      <c r="W2088" s="55"/>
      <c r="X2088" s="55"/>
      <c r="Y2088" s="42"/>
      <c r="AD2088" s="55"/>
      <c r="AE2088" s="56"/>
      <c r="AL2088" s="11"/>
      <c r="AO2088" s="5"/>
    </row>
    <row r="2089" spans="2:41">
      <c r="B2089" s="57"/>
      <c r="D2089" s="11"/>
      <c r="E2089" s="56"/>
      <c r="F2089" s="11"/>
      <c r="G2089" s="11"/>
      <c r="H2089" s="11"/>
      <c r="I2089" s="11"/>
      <c r="L2089" s="55"/>
      <c r="M2089" s="42"/>
      <c r="N2089" s="55"/>
      <c r="O2089" s="42"/>
      <c r="Q2089" s="55"/>
      <c r="R2089" s="55"/>
      <c r="S2089" s="55"/>
      <c r="T2089" s="55"/>
      <c r="U2089" s="55"/>
      <c r="V2089" s="55"/>
      <c r="W2089" s="55"/>
      <c r="X2089" s="55"/>
      <c r="Y2089" s="42"/>
      <c r="AD2089" s="55"/>
      <c r="AE2089" s="56"/>
      <c r="AO2089" s="5"/>
    </row>
    <row r="2090" spans="2:41">
      <c r="B2090" s="57"/>
      <c r="C2090" s="11"/>
      <c r="D2090" s="11"/>
      <c r="E2090" s="56"/>
      <c r="F2090" s="11"/>
      <c r="G2090" s="11"/>
      <c r="H2090" s="11"/>
      <c r="L2090" s="55"/>
      <c r="M2090" s="42"/>
      <c r="N2090" s="55"/>
      <c r="O2090" s="42"/>
      <c r="P2090" s="55"/>
      <c r="Q2090" s="55"/>
      <c r="S2090" s="55"/>
      <c r="T2090" s="55"/>
      <c r="U2090" s="55"/>
      <c r="V2090" s="55"/>
      <c r="W2090" s="55"/>
      <c r="X2090" s="55"/>
      <c r="Y2090" s="42"/>
      <c r="AD2090" s="55"/>
      <c r="AE2090" s="56"/>
      <c r="AL2090" s="11"/>
      <c r="AO2090" s="5"/>
    </row>
    <row r="2091" spans="2:41">
      <c r="B2091" s="57"/>
      <c r="C2091" s="11"/>
      <c r="D2091" s="11"/>
      <c r="E2091" s="56"/>
      <c r="F2091" s="11"/>
      <c r="G2091" s="11"/>
      <c r="H2091" s="11"/>
      <c r="L2091" s="55"/>
      <c r="M2091" s="42"/>
      <c r="N2091" s="55"/>
      <c r="O2091" s="42"/>
      <c r="P2091" s="55"/>
      <c r="Q2091" s="55"/>
      <c r="S2091" s="55"/>
      <c r="T2091" s="55"/>
      <c r="U2091" s="55"/>
      <c r="V2091" s="55"/>
      <c r="W2091" s="55"/>
      <c r="X2091" s="55"/>
      <c r="AA2091" s="42"/>
      <c r="AD2091" s="55"/>
      <c r="AE2091" s="56"/>
      <c r="AL2091" s="11"/>
      <c r="AO2091" s="5"/>
    </row>
    <row r="2092" spans="2:41">
      <c r="B2092" s="57"/>
      <c r="C2092" s="11"/>
      <c r="D2092" s="11"/>
      <c r="E2092" s="56"/>
      <c r="F2092" s="11"/>
      <c r="G2092" s="11"/>
      <c r="H2092" s="11"/>
      <c r="L2092" s="55"/>
      <c r="M2092" s="42"/>
      <c r="N2092" s="55"/>
      <c r="O2092" s="42"/>
      <c r="P2092" s="55"/>
      <c r="Q2092" s="55"/>
      <c r="S2092" s="55"/>
      <c r="T2092" s="55"/>
      <c r="U2092" s="55"/>
      <c r="V2092" s="55"/>
      <c r="W2092" s="55"/>
      <c r="X2092" s="55"/>
      <c r="Y2092" s="42"/>
      <c r="AD2092" s="55"/>
      <c r="AE2092" s="56"/>
      <c r="AL2092" s="11"/>
      <c r="AO2092" s="5"/>
    </row>
    <row r="2093" spans="2:41">
      <c r="B2093" s="57"/>
      <c r="C2093" s="11"/>
      <c r="D2093" s="11"/>
      <c r="E2093" s="56"/>
      <c r="F2093" s="11"/>
      <c r="G2093" s="11"/>
      <c r="H2093" s="11"/>
      <c r="L2093" s="55"/>
      <c r="M2093" s="42"/>
      <c r="N2093" s="55"/>
      <c r="O2093" s="42"/>
      <c r="P2093" s="55"/>
      <c r="Q2093" s="55"/>
      <c r="T2093" s="55"/>
      <c r="U2093" s="55"/>
      <c r="V2093" s="55"/>
      <c r="W2093" s="55"/>
      <c r="X2093" s="55"/>
      <c r="Y2093" s="42"/>
      <c r="AD2093" s="55"/>
      <c r="AE2093" s="56"/>
      <c r="AH2093" s="11"/>
      <c r="AL2093" s="11"/>
      <c r="AO2093" s="5"/>
    </row>
    <row r="2094" spans="2:41">
      <c r="B2094" s="57"/>
      <c r="C2094" s="11"/>
      <c r="D2094" s="11"/>
      <c r="E2094" s="56"/>
      <c r="F2094" s="11"/>
      <c r="G2094" s="11"/>
      <c r="H2094" s="11"/>
      <c r="L2094" s="55"/>
      <c r="M2094" s="42"/>
      <c r="N2094" s="55"/>
      <c r="O2094" s="42"/>
      <c r="P2094" s="55"/>
      <c r="Q2094" s="55"/>
      <c r="T2094" s="55"/>
      <c r="U2094" s="55"/>
      <c r="V2094" s="55"/>
      <c r="W2094" s="55"/>
      <c r="X2094" s="55"/>
      <c r="Y2094" s="42"/>
      <c r="AD2094" s="55"/>
      <c r="AE2094" s="56"/>
      <c r="AH2094" s="11"/>
      <c r="AL2094" s="11"/>
      <c r="AO2094" s="5"/>
    </row>
    <row r="2095" spans="2:41">
      <c r="B2095" s="57"/>
      <c r="C2095" s="11"/>
      <c r="D2095" s="11"/>
      <c r="E2095" s="56"/>
      <c r="F2095" s="11"/>
      <c r="G2095" s="11"/>
      <c r="H2095" s="11"/>
      <c r="L2095" s="55"/>
      <c r="M2095" s="42"/>
      <c r="N2095" s="55"/>
      <c r="O2095" s="42"/>
      <c r="P2095" s="55"/>
      <c r="Q2095" s="55"/>
      <c r="T2095" s="55"/>
      <c r="U2095" s="55"/>
      <c r="V2095" s="55"/>
      <c r="W2095" s="55"/>
      <c r="X2095" s="55"/>
      <c r="Y2095" s="42"/>
      <c r="AD2095" s="55"/>
      <c r="AE2095" s="56"/>
      <c r="AH2095" s="11"/>
      <c r="AL2095" s="11"/>
      <c r="AO2095" s="5"/>
    </row>
    <row r="2096" spans="2:41">
      <c r="B2096" s="57"/>
      <c r="D2096" s="11"/>
      <c r="E2096" s="56"/>
      <c r="F2096" s="11"/>
      <c r="G2096" s="11"/>
      <c r="H2096" s="11"/>
      <c r="L2096" s="55"/>
      <c r="M2096" s="42"/>
      <c r="N2096" s="55"/>
      <c r="O2096" s="42"/>
      <c r="Q2096" s="55"/>
      <c r="R2096" s="55"/>
      <c r="T2096" s="55"/>
      <c r="U2096" s="55"/>
      <c r="V2096" s="55"/>
      <c r="W2096" s="55"/>
      <c r="X2096" s="55"/>
      <c r="Y2096" s="42"/>
      <c r="AD2096" s="55"/>
      <c r="AE2096" s="56"/>
      <c r="AH2096" s="11"/>
      <c r="AO2096" s="5"/>
    </row>
    <row r="2097" spans="2:41">
      <c r="B2097" s="57"/>
      <c r="D2097" s="11"/>
      <c r="E2097" s="56"/>
      <c r="F2097" s="11"/>
      <c r="G2097" s="11"/>
      <c r="H2097" s="11"/>
      <c r="L2097" s="55"/>
      <c r="M2097" s="42"/>
      <c r="N2097" s="55"/>
      <c r="O2097" s="42"/>
      <c r="Q2097" s="55"/>
      <c r="R2097" s="55"/>
      <c r="T2097" s="55"/>
      <c r="U2097" s="55"/>
      <c r="V2097" s="55"/>
      <c r="W2097" s="55"/>
      <c r="X2097" s="55"/>
      <c r="Y2097" s="42"/>
      <c r="AD2097" s="55"/>
      <c r="AE2097" s="56"/>
      <c r="AH2097" s="11"/>
      <c r="AL2097" s="11"/>
      <c r="AO2097" s="5"/>
    </row>
    <row r="2098" spans="2:41">
      <c r="B2098" s="57"/>
      <c r="D2098" s="11"/>
      <c r="E2098" s="56"/>
      <c r="F2098" s="11"/>
      <c r="G2098" s="11"/>
      <c r="H2098" s="11"/>
      <c r="L2098" s="55"/>
      <c r="M2098" s="42"/>
      <c r="N2098" s="55"/>
      <c r="O2098" s="42"/>
      <c r="Q2098" s="55"/>
      <c r="R2098" s="55"/>
      <c r="T2098" s="55"/>
      <c r="U2098" s="55"/>
      <c r="V2098" s="55"/>
      <c r="W2098" s="55"/>
      <c r="X2098" s="55"/>
      <c r="Y2098" s="42"/>
      <c r="AD2098" s="55"/>
      <c r="AE2098" s="56"/>
      <c r="AH2098" s="11"/>
      <c r="AL2098" s="11"/>
      <c r="AO2098" s="5"/>
    </row>
    <row r="2099" spans="2:41">
      <c r="B2099" s="57"/>
      <c r="D2099" s="11"/>
      <c r="E2099" s="56"/>
      <c r="F2099" s="11"/>
      <c r="G2099" s="11"/>
      <c r="H2099" s="11"/>
      <c r="L2099" s="55"/>
      <c r="M2099" s="42"/>
      <c r="N2099" s="55"/>
      <c r="O2099" s="42"/>
      <c r="Q2099" s="55"/>
      <c r="R2099" s="55"/>
      <c r="S2099" s="55"/>
      <c r="T2099" s="55"/>
      <c r="U2099" s="55"/>
      <c r="V2099" s="55"/>
      <c r="W2099" s="55"/>
      <c r="X2099" s="55"/>
      <c r="Y2099" s="42"/>
      <c r="AD2099" s="55"/>
      <c r="AE2099" s="56"/>
      <c r="AO2099" s="5"/>
    </row>
    <row r="2100" spans="2:41">
      <c r="B2100" s="57"/>
      <c r="D2100" s="11"/>
      <c r="E2100" s="56"/>
      <c r="F2100" s="11"/>
      <c r="G2100" s="11"/>
      <c r="H2100" s="11"/>
      <c r="L2100" s="55"/>
      <c r="M2100" s="42"/>
      <c r="N2100" s="55"/>
      <c r="O2100" s="42"/>
      <c r="Q2100" s="55"/>
      <c r="R2100" s="55"/>
      <c r="S2100" s="55"/>
      <c r="T2100" s="55"/>
      <c r="U2100" s="55"/>
      <c r="V2100" s="55"/>
      <c r="W2100" s="55"/>
      <c r="X2100" s="55"/>
      <c r="Y2100" s="42"/>
      <c r="AD2100" s="55"/>
      <c r="AE2100" s="56"/>
      <c r="AL2100" s="11"/>
      <c r="AO2100" s="5"/>
    </row>
    <row r="2101" spans="2:41">
      <c r="B2101" s="57"/>
      <c r="D2101" s="11"/>
      <c r="E2101" s="56"/>
      <c r="F2101" s="11"/>
      <c r="G2101" s="11"/>
      <c r="H2101" s="11"/>
      <c r="L2101" s="55"/>
      <c r="M2101" s="42"/>
      <c r="N2101" s="55"/>
      <c r="O2101" s="42"/>
      <c r="Q2101" s="55"/>
      <c r="R2101" s="55"/>
      <c r="S2101" s="55"/>
      <c r="T2101" s="55"/>
      <c r="U2101" s="55"/>
      <c r="V2101" s="55"/>
      <c r="W2101" s="55"/>
      <c r="X2101" s="55"/>
      <c r="Y2101" s="42"/>
      <c r="AD2101" s="55"/>
      <c r="AE2101" s="56"/>
      <c r="AL2101" s="11"/>
      <c r="AO2101" s="5"/>
    </row>
    <row r="2102" spans="2:41">
      <c r="B2102" s="57"/>
      <c r="D2102" s="11"/>
      <c r="E2102" s="56"/>
      <c r="F2102" s="11"/>
      <c r="G2102" s="11"/>
      <c r="H2102" s="11"/>
      <c r="L2102" s="55"/>
      <c r="M2102" s="42"/>
      <c r="N2102" s="55"/>
      <c r="O2102" s="42"/>
      <c r="Q2102" s="55"/>
      <c r="R2102" s="55"/>
      <c r="S2102" s="55"/>
      <c r="T2102" s="55"/>
      <c r="U2102" s="55"/>
      <c r="V2102" s="55"/>
      <c r="W2102" s="55"/>
      <c r="X2102" s="55"/>
      <c r="Y2102" s="42"/>
      <c r="AD2102" s="55"/>
      <c r="AE2102" s="56"/>
      <c r="AL2102" s="11"/>
      <c r="AO2102" s="5"/>
    </row>
    <row r="2103" spans="2:41">
      <c r="B2103" s="57"/>
      <c r="D2103" s="11"/>
      <c r="E2103" s="56"/>
      <c r="F2103" s="11"/>
      <c r="G2103" s="11"/>
      <c r="H2103" s="11"/>
      <c r="I2103" s="11"/>
      <c r="L2103" s="55"/>
      <c r="M2103" s="42"/>
      <c r="N2103" s="55"/>
      <c r="O2103" s="42"/>
      <c r="Q2103" s="55"/>
      <c r="R2103" s="55"/>
      <c r="S2103" s="55"/>
      <c r="T2103" s="55"/>
      <c r="U2103" s="55"/>
      <c r="V2103" s="55"/>
      <c r="W2103" s="55"/>
      <c r="X2103" s="55"/>
      <c r="Y2103" s="42"/>
      <c r="AD2103" s="55"/>
      <c r="AE2103" s="56"/>
      <c r="AO2103" s="5"/>
    </row>
    <row r="2104" spans="2:41">
      <c r="B2104" s="57"/>
      <c r="D2104" s="11"/>
      <c r="E2104" s="56"/>
      <c r="F2104" s="11"/>
      <c r="G2104" s="11"/>
      <c r="H2104" s="11"/>
      <c r="L2104" s="55"/>
      <c r="M2104" s="42"/>
      <c r="N2104" s="55"/>
      <c r="O2104" s="42"/>
      <c r="Q2104" s="55"/>
      <c r="R2104" s="55"/>
      <c r="S2104" s="55"/>
      <c r="T2104" s="55"/>
      <c r="U2104" s="55"/>
      <c r="V2104" s="55"/>
      <c r="W2104" s="55"/>
      <c r="X2104" s="55"/>
      <c r="Y2104" s="42"/>
      <c r="AD2104" s="55"/>
      <c r="AE2104" s="56"/>
      <c r="AO2104" s="5"/>
    </row>
    <row r="2105" spans="2:41">
      <c r="B2105" s="57"/>
      <c r="D2105" s="11"/>
      <c r="E2105" s="56"/>
      <c r="F2105" s="11"/>
      <c r="G2105" s="11"/>
      <c r="H2105" s="11"/>
      <c r="L2105" s="55"/>
      <c r="M2105" s="42"/>
      <c r="N2105" s="55"/>
      <c r="O2105" s="42"/>
      <c r="Q2105" s="55"/>
      <c r="R2105" s="55"/>
      <c r="S2105" s="55"/>
      <c r="T2105" s="55"/>
      <c r="U2105" s="55"/>
      <c r="V2105" s="55"/>
      <c r="W2105" s="55"/>
      <c r="X2105" s="55"/>
      <c r="Y2105" s="42"/>
      <c r="AD2105" s="55"/>
      <c r="AE2105" s="56"/>
      <c r="AO2105" s="5"/>
    </row>
    <row r="2106" spans="2:41">
      <c r="B2106" s="57"/>
      <c r="D2106" s="11"/>
      <c r="E2106" s="56"/>
      <c r="F2106" s="11"/>
      <c r="G2106" s="11"/>
      <c r="H2106" s="11"/>
      <c r="I2106" s="11"/>
      <c r="L2106" s="55"/>
      <c r="M2106" s="42"/>
      <c r="N2106" s="55"/>
      <c r="O2106" s="42"/>
      <c r="Q2106" s="55"/>
      <c r="R2106" s="55"/>
      <c r="S2106" s="55"/>
      <c r="T2106" s="55"/>
      <c r="U2106" s="55"/>
      <c r="V2106" s="55"/>
      <c r="W2106" s="55"/>
      <c r="X2106" s="55"/>
      <c r="Y2106" s="42"/>
      <c r="AD2106" s="55"/>
      <c r="AE2106" s="56"/>
      <c r="AL2106" s="11"/>
      <c r="AO2106" s="5"/>
    </row>
    <row r="2107" spans="2:41">
      <c r="B2107" s="57"/>
      <c r="D2107" s="11"/>
      <c r="E2107" s="56"/>
      <c r="F2107" s="11"/>
      <c r="G2107" s="11"/>
      <c r="H2107" s="11"/>
      <c r="L2107" s="55"/>
      <c r="M2107" s="42"/>
      <c r="N2107" s="55"/>
      <c r="O2107" s="42"/>
      <c r="Q2107" s="55"/>
      <c r="R2107" s="55"/>
      <c r="S2107" s="55"/>
      <c r="T2107" s="55"/>
      <c r="U2107" s="55"/>
      <c r="V2107" s="55"/>
      <c r="W2107" s="55"/>
      <c r="X2107" s="55"/>
      <c r="Y2107" s="42"/>
      <c r="AD2107" s="55"/>
      <c r="AE2107" s="56"/>
      <c r="AL2107" s="11"/>
      <c r="AO2107" s="5"/>
    </row>
    <row r="2108" spans="2:41">
      <c r="B2108" s="57"/>
      <c r="D2108" s="11"/>
      <c r="E2108" s="56"/>
      <c r="F2108" s="11"/>
      <c r="G2108" s="11"/>
      <c r="H2108" s="11"/>
      <c r="L2108" s="55"/>
      <c r="M2108" s="42"/>
      <c r="N2108" s="55"/>
      <c r="O2108" s="42"/>
      <c r="Q2108" s="55"/>
      <c r="R2108" s="55"/>
      <c r="S2108" s="55"/>
      <c r="T2108" s="55"/>
      <c r="U2108" s="55"/>
      <c r="V2108" s="55"/>
      <c r="W2108" s="55"/>
      <c r="X2108" s="55"/>
      <c r="Y2108" s="42"/>
      <c r="AD2108" s="55"/>
      <c r="AE2108" s="56"/>
      <c r="AL2108" s="11"/>
      <c r="AO2108" s="5"/>
    </row>
    <row r="2109" spans="2:41">
      <c r="B2109" s="57"/>
      <c r="D2109" s="11"/>
      <c r="E2109" s="56"/>
      <c r="F2109" s="11"/>
      <c r="G2109" s="11"/>
      <c r="H2109" s="11"/>
      <c r="L2109" s="55"/>
      <c r="M2109" s="42"/>
      <c r="N2109" s="55"/>
      <c r="O2109" s="42"/>
      <c r="Q2109" s="55"/>
      <c r="R2109" s="55"/>
      <c r="S2109" s="55"/>
      <c r="T2109" s="55"/>
      <c r="U2109" s="55"/>
      <c r="V2109" s="55"/>
      <c r="W2109" s="55"/>
      <c r="X2109" s="55"/>
      <c r="Y2109" s="42"/>
      <c r="AD2109" s="55"/>
      <c r="AE2109" s="56"/>
      <c r="AL2109" s="11"/>
      <c r="AO2109" s="5"/>
    </row>
    <row r="2110" spans="2:41">
      <c r="B2110" s="57"/>
      <c r="D2110" s="11"/>
      <c r="E2110" s="56"/>
      <c r="F2110" s="11"/>
      <c r="G2110" s="11"/>
      <c r="H2110" s="11"/>
      <c r="L2110" s="55"/>
      <c r="M2110" s="42"/>
      <c r="N2110" s="55"/>
      <c r="O2110" s="42"/>
      <c r="Q2110" s="55"/>
      <c r="R2110" s="55"/>
      <c r="S2110" s="55"/>
      <c r="T2110" s="55"/>
      <c r="U2110" s="55"/>
      <c r="V2110" s="55"/>
      <c r="W2110" s="55"/>
      <c r="X2110" s="55"/>
      <c r="Y2110" s="42"/>
      <c r="AD2110" s="55"/>
      <c r="AE2110" s="56"/>
      <c r="AO2110" s="5"/>
    </row>
    <row r="2111" spans="2:41">
      <c r="B2111" s="57"/>
      <c r="D2111" s="11"/>
      <c r="E2111" s="56"/>
      <c r="F2111" s="11"/>
      <c r="G2111" s="11"/>
      <c r="H2111" s="11"/>
      <c r="L2111" s="55"/>
      <c r="M2111" s="42"/>
      <c r="N2111" s="55"/>
      <c r="O2111" s="42"/>
      <c r="Q2111" s="55"/>
      <c r="R2111" s="55"/>
      <c r="S2111" s="55"/>
      <c r="T2111" s="55"/>
      <c r="U2111" s="55"/>
      <c r="V2111" s="55"/>
      <c r="W2111" s="55"/>
      <c r="X2111" s="55"/>
      <c r="Y2111" s="42"/>
      <c r="AD2111" s="55"/>
      <c r="AE2111" s="56"/>
      <c r="AL2111" s="11"/>
      <c r="AO2111" s="5"/>
    </row>
    <row r="2112" spans="2:41">
      <c r="B2112" s="57"/>
      <c r="D2112" s="11"/>
      <c r="E2112" s="56"/>
      <c r="F2112" s="11"/>
      <c r="G2112" s="11"/>
      <c r="H2112" s="11"/>
      <c r="L2112" s="55"/>
      <c r="M2112" s="42"/>
      <c r="N2112" s="55"/>
      <c r="O2112" s="42"/>
      <c r="Q2112" s="55"/>
      <c r="R2112" s="55"/>
      <c r="S2112" s="55"/>
      <c r="T2112" s="55"/>
      <c r="U2112" s="55"/>
      <c r="V2112" s="55"/>
      <c r="W2112" s="55"/>
      <c r="X2112" s="55"/>
      <c r="AD2112" s="55"/>
      <c r="AE2112" s="56"/>
      <c r="AH2112" s="11"/>
      <c r="AL2112" s="11"/>
      <c r="AO2112" s="5"/>
    </row>
    <row r="2113" spans="2:41">
      <c r="B2113" s="57"/>
      <c r="D2113" s="11"/>
      <c r="E2113" s="56"/>
      <c r="F2113" s="11"/>
      <c r="G2113" s="11"/>
      <c r="H2113" s="11"/>
      <c r="L2113" s="55"/>
      <c r="M2113" s="42"/>
      <c r="N2113" s="55"/>
      <c r="O2113" s="42"/>
      <c r="Q2113" s="55"/>
      <c r="R2113" s="55"/>
      <c r="S2113" s="55"/>
      <c r="T2113" s="55"/>
      <c r="U2113" s="55"/>
      <c r="V2113" s="55"/>
      <c r="W2113" s="55"/>
      <c r="X2113" s="55"/>
      <c r="AA2113" s="42"/>
      <c r="AD2113" s="55"/>
      <c r="AE2113" s="56"/>
      <c r="AL2113" s="11"/>
      <c r="AO2113" s="5"/>
    </row>
    <row r="2114" spans="2:41">
      <c r="B2114" s="57"/>
      <c r="D2114" s="11"/>
      <c r="E2114" s="56"/>
      <c r="F2114" s="11"/>
      <c r="G2114" s="11"/>
      <c r="H2114" s="11"/>
      <c r="L2114" s="55"/>
      <c r="M2114" s="42"/>
      <c r="N2114" s="55"/>
      <c r="O2114" s="42"/>
      <c r="Q2114" s="55"/>
      <c r="R2114" s="55"/>
      <c r="S2114" s="55"/>
      <c r="T2114" s="55"/>
      <c r="U2114" s="55"/>
      <c r="V2114" s="55"/>
      <c r="W2114" s="55"/>
      <c r="X2114" s="55"/>
      <c r="AD2114" s="55"/>
      <c r="AE2114" s="56"/>
      <c r="AL2114" s="11"/>
      <c r="AO2114" s="5"/>
    </row>
    <row r="2115" spans="2:41">
      <c r="B2115" s="57"/>
      <c r="D2115" s="11"/>
      <c r="E2115" s="56"/>
      <c r="F2115" s="11"/>
      <c r="G2115" s="11"/>
      <c r="H2115" s="11"/>
      <c r="L2115" s="55"/>
      <c r="M2115" s="42"/>
      <c r="N2115" s="55"/>
      <c r="O2115" s="42"/>
      <c r="Q2115" s="55"/>
      <c r="R2115" s="55"/>
      <c r="S2115" s="55"/>
      <c r="T2115" s="55"/>
      <c r="U2115" s="55"/>
      <c r="V2115" s="55"/>
      <c r="W2115" s="55"/>
      <c r="X2115" s="55"/>
      <c r="Y2115" s="42"/>
      <c r="AD2115" s="55"/>
      <c r="AE2115" s="56"/>
      <c r="AL2115" s="11"/>
      <c r="AO2115" s="5"/>
    </row>
    <row r="2116" spans="2:41">
      <c r="B2116" s="57"/>
      <c r="D2116" s="11"/>
      <c r="E2116" s="56"/>
      <c r="F2116" s="11"/>
      <c r="G2116" s="11"/>
      <c r="H2116" s="11"/>
      <c r="L2116" s="55"/>
      <c r="M2116" s="42"/>
      <c r="N2116" s="55"/>
      <c r="O2116" s="42"/>
      <c r="Q2116" s="55"/>
      <c r="R2116" s="55"/>
      <c r="S2116" s="55"/>
      <c r="T2116" s="55"/>
      <c r="U2116" s="55"/>
      <c r="V2116" s="55"/>
      <c r="W2116" s="55"/>
      <c r="X2116" s="55"/>
      <c r="Y2116" s="42"/>
      <c r="AD2116" s="55"/>
      <c r="AE2116" s="56"/>
      <c r="AO2116" s="5"/>
    </row>
    <row r="2117" spans="2:41">
      <c r="B2117" s="57"/>
      <c r="D2117" s="11"/>
      <c r="E2117" s="56"/>
      <c r="F2117" s="11"/>
      <c r="G2117" s="11"/>
      <c r="H2117" s="11"/>
      <c r="I2117" s="11"/>
      <c r="L2117" s="55"/>
      <c r="M2117" s="42"/>
      <c r="N2117" s="55"/>
      <c r="O2117" s="42"/>
      <c r="Q2117" s="55"/>
      <c r="R2117" s="55"/>
      <c r="S2117" s="55"/>
      <c r="T2117" s="55"/>
      <c r="U2117" s="55"/>
      <c r="V2117" s="55"/>
      <c r="W2117" s="55"/>
      <c r="X2117" s="55"/>
      <c r="Y2117" s="42"/>
      <c r="AD2117" s="55"/>
      <c r="AE2117" s="56"/>
      <c r="AO2117" s="5"/>
    </row>
    <row r="2118" spans="2:41">
      <c r="B2118" s="57"/>
      <c r="D2118" s="11"/>
      <c r="E2118" s="56"/>
      <c r="F2118" s="11"/>
      <c r="G2118" s="11"/>
      <c r="H2118" s="11"/>
      <c r="L2118" s="55"/>
      <c r="M2118" s="42"/>
      <c r="N2118" s="55"/>
      <c r="O2118" s="42"/>
      <c r="Q2118" s="55"/>
      <c r="R2118" s="55"/>
      <c r="S2118" s="55"/>
      <c r="T2118" s="55"/>
      <c r="U2118" s="55"/>
      <c r="V2118" s="55"/>
      <c r="W2118" s="55"/>
      <c r="X2118" s="55"/>
      <c r="Y2118" s="42"/>
      <c r="AD2118" s="55"/>
      <c r="AE2118" s="56"/>
      <c r="AO2118" s="5"/>
    </row>
    <row r="2119" spans="2:41">
      <c r="B2119" s="57"/>
      <c r="D2119" s="11"/>
      <c r="E2119" s="56"/>
      <c r="F2119" s="11"/>
      <c r="G2119" s="11"/>
      <c r="H2119" s="11"/>
      <c r="L2119" s="55"/>
      <c r="M2119" s="42"/>
      <c r="N2119" s="55"/>
      <c r="O2119" s="42"/>
      <c r="Q2119" s="55"/>
      <c r="R2119" s="55"/>
      <c r="S2119" s="55"/>
      <c r="T2119" s="55"/>
      <c r="U2119" s="55"/>
      <c r="V2119" s="55"/>
      <c r="W2119" s="55"/>
      <c r="X2119" s="55"/>
      <c r="Y2119" s="42"/>
      <c r="AD2119" s="55"/>
      <c r="AE2119" s="56"/>
      <c r="AL2119" s="11"/>
      <c r="AO2119" s="5"/>
    </row>
    <row r="2120" spans="2:41">
      <c r="B2120" s="57"/>
      <c r="D2120" s="11"/>
      <c r="E2120" s="56"/>
      <c r="F2120" s="11"/>
      <c r="G2120" s="11"/>
      <c r="H2120" s="11"/>
      <c r="L2120" s="55"/>
      <c r="M2120" s="42"/>
      <c r="N2120" s="55"/>
      <c r="O2120" s="42"/>
      <c r="Q2120" s="55"/>
      <c r="R2120" s="55"/>
      <c r="S2120" s="55"/>
      <c r="T2120" s="55"/>
      <c r="U2120" s="55"/>
      <c r="V2120" s="55"/>
      <c r="W2120" s="55"/>
      <c r="X2120" s="55"/>
      <c r="AD2120" s="55"/>
      <c r="AE2120" s="56"/>
      <c r="AL2120" s="11"/>
      <c r="AO2120" s="5"/>
    </row>
    <row r="2121" spans="2:41">
      <c r="B2121" s="57"/>
      <c r="D2121" s="11"/>
      <c r="E2121" s="56"/>
      <c r="F2121" s="11"/>
      <c r="G2121" s="11"/>
      <c r="H2121" s="11"/>
      <c r="L2121" s="55"/>
      <c r="M2121" s="42"/>
      <c r="N2121" s="55"/>
      <c r="O2121" s="42"/>
      <c r="Q2121" s="55"/>
      <c r="R2121" s="55"/>
      <c r="S2121" s="55"/>
      <c r="T2121" s="55"/>
      <c r="U2121" s="55"/>
      <c r="V2121" s="55"/>
      <c r="W2121" s="55"/>
      <c r="X2121" s="55"/>
      <c r="AA2121" s="42"/>
      <c r="AD2121" s="55"/>
      <c r="AE2121" s="56"/>
      <c r="AL2121" s="11"/>
      <c r="AO2121" s="5"/>
    </row>
    <row r="2122" spans="2:41">
      <c r="B2122" s="57"/>
      <c r="D2122" s="11"/>
      <c r="E2122" s="56"/>
      <c r="F2122" s="11"/>
      <c r="G2122" s="11"/>
      <c r="H2122" s="11"/>
      <c r="L2122" s="55"/>
      <c r="M2122" s="42"/>
      <c r="N2122" s="55"/>
      <c r="O2122" s="42"/>
      <c r="Q2122" s="55"/>
      <c r="R2122" s="55"/>
      <c r="S2122" s="55"/>
      <c r="T2122" s="55"/>
      <c r="U2122" s="55"/>
      <c r="V2122" s="55"/>
      <c r="W2122" s="55"/>
      <c r="X2122" s="55"/>
      <c r="Y2122" s="42"/>
      <c r="AD2122" s="55"/>
      <c r="AE2122" s="56"/>
      <c r="AO2122" s="5"/>
    </row>
    <row r="2123" spans="2:41">
      <c r="B2123" s="57"/>
      <c r="D2123" s="11"/>
      <c r="E2123" s="56"/>
      <c r="F2123" s="11"/>
      <c r="G2123" s="11"/>
      <c r="H2123" s="11"/>
      <c r="L2123" s="55"/>
      <c r="M2123" s="42"/>
      <c r="N2123" s="55"/>
      <c r="O2123" s="42"/>
      <c r="Q2123" s="55"/>
      <c r="R2123" s="55"/>
      <c r="S2123" s="55"/>
      <c r="T2123" s="55"/>
      <c r="U2123" s="55"/>
      <c r="V2123" s="55"/>
      <c r="W2123" s="55"/>
      <c r="X2123" s="55"/>
      <c r="Y2123" s="42"/>
      <c r="AD2123" s="55"/>
      <c r="AE2123" s="56"/>
      <c r="AO2123" s="5"/>
    </row>
    <row r="2124" spans="2:41">
      <c r="B2124" s="57"/>
      <c r="D2124" s="11"/>
      <c r="E2124" s="56"/>
      <c r="F2124" s="11"/>
      <c r="G2124" s="11"/>
      <c r="H2124" s="11"/>
      <c r="I2124" s="11"/>
      <c r="L2124" s="55"/>
      <c r="M2124" s="42"/>
      <c r="N2124" s="55"/>
      <c r="O2124" s="42"/>
      <c r="Q2124" s="55"/>
      <c r="R2124" s="55"/>
      <c r="S2124" s="55"/>
      <c r="T2124" s="55"/>
      <c r="U2124" s="55"/>
      <c r="V2124" s="55"/>
      <c r="W2124" s="55"/>
      <c r="X2124" s="55"/>
      <c r="Y2124" s="42"/>
      <c r="AD2124" s="55"/>
      <c r="AE2124" s="56"/>
      <c r="AL2124" s="11"/>
      <c r="AO2124" s="5"/>
    </row>
    <row r="2125" spans="2:41">
      <c r="B2125" s="57"/>
      <c r="D2125" s="11"/>
      <c r="E2125" s="56"/>
      <c r="F2125" s="11"/>
      <c r="G2125" s="11"/>
      <c r="H2125" s="11"/>
      <c r="L2125" s="55"/>
      <c r="M2125" s="42"/>
      <c r="N2125" s="55"/>
      <c r="O2125" s="42"/>
      <c r="Q2125" s="55"/>
      <c r="R2125" s="55"/>
      <c r="S2125" s="55"/>
      <c r="T2125" s="55"/>
      <c r="U2125" s="55"/>
      <c r="V2125" s="55"/>
      <c r="W2125" s="55"/>
      <c r="X2125" s="55"/>
      <c r="AA2125" s="42"/>
      <c r="AD2125" s="55"/>
      <c r="AE2125" s="56"/>
      <c r="AO2125" s="5"/>
    </row>
    <row r="2126" spans="2:41">
      <c r="B2126" s="57"/>
      <c r="D2126" s="11"/>
      <c r="E2126" s="56"/>
      <c r="F2126" s="11"/>
      <c r="G2126" s="11"/>
      <c r="H2126" s="11"/>
      <c r="L2126" s="55"/>
      <c r="M2126" s="42"/>
      <c r="N2126" s="55"/>
      <c r="O2126" s="42"/>
      <c r="Q2126" s="55"/>
      <c r="R2126" s="55"/>
      <c r="S2126" s="55"/>
      <c r="T2126" s="55"/>
      <c r="U2126" s="55"/>
      <c r="V2126" s="55"/>
      <c r="W2126" s="55"/>
      <c r="X2126" s="55"/>
      <c r="Y2126" s="42"/>
      <c r="AD2126" s="55"/>
      <c r="AE2126" s="56"/>
      <c r="AL2126" s="11"/>
      <c r="AO2126" s="5"/>
    </row>
    <row r="2127" spans="2:41">
      <c r="B2127" s="57"/>
      <c r="D2127" s="11"/>
      <c r="E2127" s="56"/>
      <c r="F2127" s="11"/>
      <c r="G2127" s="11"/>
      <c r="H2127" s="11"/>
      <c r="L2127" s="55"/>
      <c r="M2127" s="42"/>
      <c r="N2127" s="55"/>
      <c r="O2127" s="42"/>
      <c r="Q2127" s="55"/>
      <c r="R2127" s="55"/>
      <c r="S2127" s="55"/>
      <c r="T2127" s="55"/>
      <c r="U2127" s="55"/>
      <c r="V2127" s="55"/>
      <c r="W2127" s="55"/>
      <c r="X2127" s="55"/>
      <c r="Y2127" s="42"/>
      <c r="AD2127" s="55"/>
      <c r="AE2127" s="56"/>
      <c r="AL2127" s="11"/>
      <c r="AO2127" s="5"/>
    </row>
    <row r="2128" spans="2:41">
      <c r="B2128" s="57"/>
      <c r="D2128" s="11"/>
      <c r="E2128" s="56"/>
      <c r="F2128" s="11"/>
      <c r="G2128" s="11"/>
      <c r="H2128" s="11"/>
      <c r="L2128" s="55"/>
      <c r="M2128" s="42"/>
      <c r="N2128" s="55"/>
      <c r="O2128" s="42"/>
      <c r="Q2128" s="55"/>
      <c r="R2128" s="55"/>
      <c r="S2128" s="55"/>
      <c r="T2128" s="55"/>
      <c r="U2128" s="55"/>
      <c r="V2128" s="55"/>
      <c r="W2128" s="55"/>
      <c r="X2128" s="55"/>
      <c r="Y2128" s="42"/>
      <c r="AD2128" s="55"/>
      <c r="AE2128" s="56"/>
      <c r="AO2128" s="5"/>
    </row>
    <row r="2129" spans="2:41">
      <c r="B2129" s="57"/>
      <c r="D2129" s="11"/>
      <c r="E2129" s="56"/>
      <c r="F2129" s="11"/>
      <c r="G2129" s="11"/>
      <c r="H2129" s="11"/>
      <c r="L2129" s="55"/>
      <c r="M2129" s="42"/>
      <c r="N2129" s="55"/>
      <c r="O2129" s="42"/>
      <c r="Q2129" s="55"/>
      <c r="R2129" s="55"/>
      <c r="S2129" s="55"/>
      <c r="T2129" s="55"/>
      <c r="U2129" s="55"/>
      <c r="V2129" s="55"/>
      <c r="W2129" s="55"/>
      <c r="X2129" s="55"/>
      <c r="Y2129" s="42"/>
      <c r="AD2129" s="55"/>
      <c r="AE2129" s="56"/>
      <c r="AO2129" s="5"/>
    </row>
    <row r="2130" spans="2:41">
      <c r="B2130" s="57"/>
      <c r="D2130" s="11"/>
      <c r="E2130" s="56"/>
      <c r="F2130" s="11"/>
      <c r="G2130" s="11"/>
      <c r="H2130" s="11"/>
      <c r="L2130" s="55"/>
      <c r="M2130" s="42"/>
      <c r="N2130" s="55"/>
      <c r="O2130" s="42"/>
      <c r="Q2130" s="55"/>
      <c r="R2130" s="55"/>
      <c r="S2130" s="55"/>
      <c r="T2130" s="55"/>
      <c r="U2130" s="55"/>
      <c r="V2130" s="55"/>
      <c r="W2130" s="55"/>
      <c r="X2130" s="55"/>
      <c r="Y2130" s="42"/>
      <c r="AD2130" s="55"/>
      <c r="AE2130" s="56"/>
      <c r="AL2130" s="11"/>
      <c r="AO2130" s="5"/>
    </row>
    <row r="2131" spans="2:41">
      <c r="B2131" s="57"/>
      <c r="D2131" s="11"/>
      <c r="E2131" s="56"/>
      <c r="F2131" s="11"/>
      <c r="G2131" s="11"/>
      <c r="H2131" s="11"/>
      <c r="L2131" s="55"/>
      <c r="M2131" s="42"/>
      <c r="N2131" s="55"/>
      <c r="O2131" s="42"/>
      <c r="Q2131" s="55"/>
      <c r="R2131" s="55"/>
      <c r="S2131" s="55"/>
      <c r="T2131" s="55"/>
      <c r="U2131" s="55"/>
      <c r="V2131" s="55"/>
      <c r="W2131" s="55"/>
      <c r="X2131" s="55"/>
      <c r="Y2131" s="42"/>
      <c r="AD2131" s="55"/>
      <c r="AE2131" s="56"/>
      <c r="AO2131" s="5"/>
    </row>
    <row r="2132" spans="2:41">
      <c r="B2132" s="57"/>
      <c r="D2132" s="11"/>
      <c r="E2132" s="56"/>
      <c r="F2132" s="11"/>
      <c r="G2132" s="11"/>
      <c r="H2132" s="11"/>
      <c r="I2132" s="11"/>
      <c r="L2132" s="55"/>
      <c r="M2132" s="42"/>
      <c r="N2132" s="55"/>
      <c r="O2132" s="42"/>
      <c r="Q2132" s="55"/>
      <c r="R2132" s="55"/>
      <c r="S2132" s="55"/>
      <c r="T2132" s="55"/>
      <c r="U2132" s="55"/>
      <c r="V2132" s="55"/>
      <c r="W2132" s="55"/>
      <c r="X2132" s="55"/>
      <c r="Y2132" s="42"/>
      <c r="AD2132" s="55"/>
      <c r="AE2132" s="56"/>
      <c r="AO2132" s="5"/>
    </row>
    <row r="2133" spans="2:41">
      <c r="B2133" s="57"/>
      <c r="D2133" s="11"/>
      <c r="E2133" s="56"/>
      <c r="F2133" s="11"/>
      <c r="G2133" s="11"/>
      <c r="H2133" s="11"/>
      <c r="L2133" s="55"/>
      <c r="M2133" s="42"/>
      <c r="N2133" s="55"/>
      <c r="O2133" s="42"/>
      <c r="Q2133" s="55"/>
      <c r="R2133" s="55"/>
      <c r="S2133" s="55"/>
      <c r="T2133" s="55"/>
      <c r="U2133" s="55"/>
      <c r="V2133" s="55"/>
      <c r="W2133" s="55"/>
      <c r="X2133" s="55"/>
      <c r="Y2133" s="42"/>
      <c r="AD2133" s="55"/>
      <c r="AE2133" s="56"/>
      <c r="AO2133" s="5"/>
    </row>
    <row r="2134" spans="2:41">
      <c r="B2134" s="57"/>
      <c r="D2134" s="11"/>
      <c r="E2134" s="56"/>
      <c r="F2134" s="11"/>
      <c r="G2134" s="11"/>
      <c r="H2134" s="11"/>
      <c r="L2134" s="55"/>
      <c r="M2134" s="42"/>
      <c r="N2134" s="55"/>
      <c r="O2134" s="42"/>
      <c r="Q2134" s="55"/>
      <c r="R2134" s="55"/>
      <c r="S2134" s="55"/>
      <c r="T2134" s="55"/>
      <c r="U2134" s="55"/>
      <c r="V2134" s="55"/>
      <c r="W2134" s="55"/>
      <c r="X2134" s="55"/>
      <c r="Y2134" s="42"/>
      <c r="AD2134" s="55"/>
      <c r="AE2134" s="56"/>
      <c r="AO2134" s="5"/>
    </row>
    <row r="2135" spans="2:41">
      <c r="B2135" s="57"/>
      <c r="D2135" s="11"/>
      <c r="E2135" s="56"/>
      <c r="F2135" s="11"/>
      <c r="G2135" s="11"/>
      <c r="H2135" s="11"/>
      <c r="L2135" s="55"/>
      <c r="M2135" s="42"/>
      <c r="N2135" s="55"/>
      <c r="O2135" s="42"/>
      <c r="Q2135" s="55"/>
      <c r="R2135" s="55"/>
      <c r="S2135" s="55"/>
      <c r="T2135" s="55"/>
      <c r="U2135" s="55"/>
      <c r="V2135" s="55"/>
      <c r="W2135" s="55"/>
      <c r="X2135" s="55"/>
      <c r="Y2135" s="42"/>
      <c r="AD2135" s="55"/>
      <c r="AE2135" s="56"/>
      <c r="AO2135" s="5"/>
    </row>
    <row r="2136" spans="2:41">
      <c r="B2136" s="57"/>
      <c r="D2136" s="11"/>
      <c r="E2136" s="56"/>
      <c r="F2136" s="11"/>
      <c r="G2136" s="11"/>
      <c r="H2136" s="11"/>
      <c r="L2136" s="55"/>
      <c r="M2136" s="42"/>
      <c r="N2136" s="55"/>
      <c r="O2136" s="42"/>
      <c r="Q2136" s="55"/>
      <c r="R2136" s="55"/>
      <c r="S2136" s="55"/>
      <c r="T2136" s="55"/>
      <c r="U2136" s="55"/>
      <c r="V2136" s="55"/>
      <c r="W2136" s="55"/>
      <c r="X2136" s="55"/>
      <c r="Y2136" s="42"/>
      <c r="AD2136" s="55"/>
      <c r="AE2136" s="56"/>
      <c r="AO2136" s="5"/>
    </row>
    <row r="2137" spans="2:41">
      <c r="B2137" s="57"/>
      <c r="D2137" s="11"/>
      <c r="E2137" s="56"/>
      <c r="F2137" s="11"/>
      <c r="G2137" s="11"/>
      <c r="H2137" s="11"/>
      <c r="L2137" s="55"/>
      <c r="M2137" s="42"/>
      <c r="N2137" s="55"/>
      <c r="O2137" s="42"/>
      <c r="Q2137" s="55"/>
      <c r="R2137" s="55"/>
      <c r="S2137" s="55"/>
      <c r="T2137" s="55"/>
      <c r="U2137" s="55"/>
      <c r="V2137" s="55"/>
      <c r="W2137" s="55"/>
      <c r="X2137" s="55"/>
      <c r="Y2137" s="42"/>
      <c r="AD2137" s="55"/>
      <c r="AE2137" s="56"/>
      <c r="AO2137" s="5"/>
    </row>
    <row r="2138" spans="2:41">
      <c r="B2138" s="57"/>
      <c r="D2138" s="11"/>
      <c r="E2138" s="56"/>
      <c r="F2138" s="11"/>
      <c r="G2138" s="11"/>
      <c r="H2138" s="11"/>
      <c r="I2138" s="11"/>
      <c r="L2138" s="55"/>
      <c r="M2138" s="42"/>
      <c r="N2138" s="55"/>
      <c r="O2138" s="42"/>
      <c r="Q2138" s="55"/>
      <c r="R2138" s="55"/>
      <c r="S2138" s="55"/>
      <c r="T2138" s="55"/>
      <c r="U2138" s="55"/>
      <c r="V2138" s="55"/>
      <c r="W2138" s="55"/>
      <c r="X2138" s="55"/>
      <c r="Y2138" s="42"/>
      <c r="AD2138" s="55"/>
      <c r="AE2138" s="56"/>
      <c r="AL2138" s="11"/>
      <c r="AO2138" s="5"/>
    </row>
    <row r="2139" spans="2:41">
      <c r="B2139" s="57"/>
      <c r="D2139" s="11"/>
      <c r="E2139" s="56"/>
      <c r="F2139" s="11"/>
      <c r="G2139" s="11"/>
      <c r="H2139" s="11"/>
      <c r="L2139" s="55"/>
      <c r="M2139" s="42"/>
      <c r="N2139" s="55"/>
      <c r="O2139" s="42"/>
      <c r="Q2139" s="55"/>
      <c r="R2139" s="55"/>
      <c r="S2139" s="55"/>
      <c r="T2139" s="55"/>
      <c r="U2139" s="55"/>
      <c r="V2139" s="55"/>
      <c r="W2139" s="55"/>
      <c r="X2139" s="55"/>
      <c r="Y2139" s="42"/>
      <c r="AD2139" s="55"/>
      <c r="AE2139" s="56"/>
      <c r="AL2139" s="11"/>
      <c r="AO2139" s="5"/>
    </row>
    <row r="2140" spans="2:41">
      <c r="B2140" s="57"/>
      <c r="D2140" s="11"/>
      <c r="E2140" s="56"/>
      <c r="F2140" s="11"/>
      <c r="G2140" s="11"/>
      <c r="H2140" s="11"/>
      <c r="L2140" s="55"/>
      <c r="M2140" s="42"/>
      <c r="N2140" s="55"/>
      <c r="O2140" s="42"/>
      <c r="Q2140" s="55"/>
      <c r="R2140" s="55"/>
      <c r="S2140" s="55"/>
      <c r="T2140" s="55"/>
      <c r="U2140" s="55"/>
      <c r="V2140" s="55"/>
      <c r="W2140" s="55"/>
      <c r="X2140" s="55"/>
      <c r="Y2140" s="42"/>
      <c r="AD2140" s="55"/>
      <c r="AE2140" s="56"/>
      <c r="AO2140" s="5"/>
    </row>
    <row r="2141" spans="2:41">
      <c r="B2141" s="57"/>
      <c r="D2141" s="11"/>
      <c r="E2141" s="56"/>
      <c r="F2141" s="11"/>
      <c r="G2141" s="11"/>
      <c r="H2141" s="11"/>
      <c r="L2141" s="55"/>
      <c r="M2141" s="42"/>
      <c r="N2141" s="55"/>
      <c r="O2141" s="42"/>
      <c r="Q2141" s="55"/>
      <c r="R2141" s="55"/>
      <c r="S2141" s="55"/>
      <c r="T2141" s="55"/>
      <c r="U2141" s="55"/>
      <c r="V2141" s="55"/>
      <c r="W2141" s="55"/>
      <c r="X2141" s="55"/>
      <c r="Y2141" s="42"/>
      <c r="Z2141" s="42"/>
      <c r="AD2141" s="55"/>
      <c r="AE2141" s="56"/>
      <c r="AL2141" s="11"/>
      <c r="AO2141" s="5"/>
    </row>
    <row r="2142" spans="2:41">
      <c r="B2142" s="57"/>
      <c r="D2142" s="11"/>
      <c r="E2142" s="56"/>
      <c r="F2142" s="11"/>
      <c r="G2142" s="11"/>
      <c r="H2142" s="11"/>
      <c r="I2142" s="11"/>
      <c r="L2142" s="55"/>
      <c r="M2142" s="42"/>
      <c r="N2142" s="55"/>
      <c r="O2142" s="42"/>
      <c r="Q2142" s="55"/>
      <c r="R2142" s="55"/>
      <c r="S2142" s="55"/>
      <c r="T2142" s="55"/>
      <c r="U2142" s="55"/>
      <c r="V2142" s="55"/>
      <c r="W2142" s="55"/>
      <c r="X2142" s="55"/>
      <c r="Y2142" s="42"/>
      <c r="AD2142" s="55"/>
      <c r="AE2142" s="56"/>
      <c r="AL2142" s="11"/>
      <c r="AO2142" s="5"/>
    </row>
    <row r="2143" spans="2:41">
      <c r="B2143" s="57"/>
      <c r="D2143" s="11"/>
      <c r="E2143" s="56"/>
      <c r="F2143" s="11"/>
      <c r="G2143" s="11"/>
      <c r="H2143" s="11"/>
      <c r="L2143" s="55"/>
      <c r="M2143" s="42"/>
      <c r="N2143" s="55"/>
      <c r="O2143" s="42"/>
      <c r="Q2143" s="55"/>
      <c r="R2143" s="55"/>
      <c r="S2143" s="55"/>
      <c r="T2143" s="55"/>
      <c r="U2143" s="55"/>
      <c r="V2143" s="55"/>
      <c r="W2143" s="55"/>
      <c r="X2143" s="55"/>
      <c r="AD2143" s="55"/>
      <c r="AE2143" s="56"/>
      <c r="AH2143" s="11"/>
      <c r="AL2143" s="11"/>
      <c r="AO2143" s="5"/>
    </row>
    <row r="2144" spans="2:41">
      <c r="B2144" s="57"/>
      <c r="D2144" s="11"/>
      <c r="E2144" s="56"/>
      <c r="F2144" s="11"/>
      <c r="G2144" s="11"/>
      <c r="H2144" s="11"/>
      <c r="L2144" s="55"/>
      <c r="M2144" s="42"/>
      <c r="N2144" s="55"/>
      <c r="O2144" s="42"/>
      <c r="Q2144" s="55"/>
      <c r="R2144" s="55"/>
      <c r="S2144" s="55"/>
      <c r="T2144" s="55"/>
      <c r="U2144" s="55"/>
      <c r="V2144" s="55"/>
      <c r="W2144" s="55"/>
      <c r="X2144" s="55"/>
      <c r="AA2144" s="42"/>
      <c r="AD2144" s="55"/>
      <c r="AE2144" s="56"/>
      <c r="AH2144" s="11"/>
      <c r="AL2144" s="11"/>
      <c r="AO2144" s="5"/>
    </row>
    <row r="2145" spans="2:41">
      <c r="B2145" s="57"/>
      <c r="D2145" s="11"/>
      <c r="E2145" s="56"/>
      <c r="F2145" s="11"/>
      <c r="G2145" s="11"/>
      <c r="H2145" s="11"/>
      <c r="I2145" s="11"/>
      <c r="L2145" s="55"/>
      <c r="M2145" s="42"/>
      <c r="N2145" s="55"/>
      <c r="O2145" s="42"/>
      <c r="Q2145" s="55"/>
      <c r="R2145" s="55"/>
      <c r="S2145" s="55"/>
      <c r="T2145" s="55"/>
      <c r="U2145" s="55"/>
      <c r="V2145" s="55"/>
      <c r="W2145" s="55"/>
      <c r="X2145" s="55"/>
      <c r="Y2145" s="42"/>
      <c r="AD2145" s="55"/>
      <c r="AE2145" s="56"/>
      <c r="AL2145" s="11"/>
      <c r="AO2145" s="5"/>
    </row>
    <row r="2146" spans="2:41">
      <c r="B2146" s="57"/>
      <c r="D2146" s="11"/>
      <c r="E2146" s="56"/>
      <c r="F2146" s="11"/>
      <c r="G2146" s="11"/>
      <c r="H2146" s="11"/>
      <c r="L2146" s="55"/>
      <c r="M2146" s="42"/>
      <c r="N2146" s="55"/>
      <c r="O2146" s="42"/>
      <c r="Q2146" s="55"/>
      <c r="R2146" s="55"/>
      <c r="S2146" s="55"/>
      <c r="T2146" s="55"/>
      <c r="U2146" s="55"/>
      <c r="V2146" s="55"/>
      <c r="W2146" s="55"/>
      <c r="X2146" s="55"/>
      <c r="Y2146" s="42"/>
      <c r="AD2146" s="55"/>
      <c r="AE2146" s="56"/>
      <c r="AL2146" s="11"/>
      <c r="AO2146" s="5"/>
    </row>
    <row r="2147" spans="2:41">
      <c r="B2147" s="57"/>
      <c r="D2147" s="11"/>
      <c r="E2147" s="56"/>
      <c r="F2147" s="11"/>
      <c r="G2147" s="11"/>
      <c r="H2147" s="11"/>
      <c r="L2147" s="55"/>
      <c r="M2147" s="42"/>
      <c r="N2147" s="55"/>
      <c r="O2147" s="42"/>
      <c r="Q2147" s="55"/>
      <c r="R2147" s="55"/>
      <c r="S2147" s="55"/>
      <c r="T2147" s="55"/>
      <c r="U2147" s="55"/>
      <c r="V2147" s="55"/>
      <c r="W2147" s="55"/>
      <c r="X2147" s="55"/>
      <c r="Y2147" s="42"/>
      <c r="AD2147" s="55"/>
      <c r="AE2147" s="56"/>
      <c r="AL2147" s="11"/>
      <c r="AO2147" s="5"/>
    </row>
    <row r="2148" spans="2:41">
      <c r="B2148" s="57"/>
      <c r="D2148" s="11"/>
      <c r="E2148" s="56"/>
      <c r="F2148" s="11"/>
      <c r="G2148" s="11"/>
      <c r="H2148" s="11"/>
      <c r="L2148" s="55"/>
      <c r="M2148" s="42"/>
      <c r="N2148" s="55"/>
      <c r="O2148" s="42"/>
      <c r="Q2148" s="55"/>
      <c r="R2148" s="55"/>
      <c r="S2148" s="55"/>
      <c r="T2148" s="55"/>
      <c r="U2148" s="55"/>
      <c r="V2148" s="55"/>
      <c r="W2148" s="55"/>
      <c r="X2148" s="55"/>
      <c r="Y2148" s="42"/>
      <c r="AD2148" s="55"/>
      <c r="AE2148" s="56"/>
      <c r="AO2148" s="5"/>
    </row>
    <row r="2149" spans="2:41">
      <c r="B2149" s="57"/>
      <c r="D2149" s="11"/>
      <c r="E2149" s="56"/>
      <c r="F2149" s="11"/>
      <c r="G2149" s="11"/>
      <c r="H2149" s="11"/>
      <c r="L2149" s="55"/>
      <c r="M2149" s="42"/>
      <c r="N2149" s="55"/>
      <c r="O2149" s="42"/>
      <c r="Q2149" s="55"/>
      <c r="R2149" s="55"/>
      <c r="S2149" s="55"/>
      <c r="T2149" s="55"/>
      <c r="U2149" s="55"/>
      <c r="V2149" s="55"/>
      <c r="W2149" s="55"/>
      <c r="X2149" s="55"/>
      <c r="Y2149" s="42"/>
      <c r="AD2149" s="55"/>
      <c r="AE2149" s="56"/>
      <c r="AL2149" s="11"/>
      <c r="AO2149" s="5"/>
    </row>
    <row r="2150" spans="2:41">
      <c r="B2150" s="57"/>
      <c r="D2150" s="11"/>
      <c r="E2150" s="56"/>
      <c r="F2150" s="11"/>
      <c r="G2150" s="11"/>
      <c r="H2150" s="11"/>
      <c r="L2150" s="55"/>
      <c r="M2150" s="42"/>
      <c r="N2150" s="55"/>
      <c r="O2150" s="42"/>
      <c r="Q2150" s="55"/>
      <c r="R2150" s="55"/>
      <c r="S2150" s="55"/>
      <c r="T2150" s="55"/>
      <c r="U2150" s="55"/>
      <c r="V2150" s="55"/>
      <c r="W2150" s="55"/>
      <c r="X2150" s="55"/>
      <c r="Y2150" s="42"/>
      <c r="AD2150" s="55"/>
      <c r="AE2150" s="56"/>
      <c r="AL2150" s="11"/>
      <c r="AO2150" s="5"/>
    </row>
    <row r="2151" spans="2:41">
      <c r="B2151" s="57"/>
      <c r="D2151" s="11"/>
      <c r="E2151" s="56"/>
      <c r="F2151" s="11"/>
      <c r="G2151" s="11"/>
      <c r="H2151" s="11"/>
      <c r="L2151" s="55"/>
      <c r="M2151" s="42"/>
      <c r="N2151" s="55"/>
      <c r="O2151" s="42"/>
      <c r="Q2151" s="55"/>
      <c r="R2151" s="55"/>
      <c r="S2151" s="55"/>
      <c r="T2151" s="55"/>
      <c r="U2151" s="55"/>
      <c r="V2151" s="55"/>
      <c r="W2151" s="55"/>
      <c r="X2151" s="55"/>
      <c r="Y2151" s="42"/>
      <c r="AD2151" s="55"/>
      <c r="AE2151" s="56"/>
      <c r="AL2151" s="11"/>
      <c r="AO2151" s="5"/>
    </row>
    <row r="2152" spans="2:41">
      <c r="B2152" s="57"/>
      <c r="D2152" s="11"/>
      <c r="E2152" s="56"/>
      <c r="F2152" s="11"/>
      <c r="G2152" s="11"/>
      <c r="H2152" s="11"/>
      <c r="I2152" s="11"/>
      <c r="L2152" s="55"/>
      <c r="M2152" s="42"/>
      <c r="N2152" s="55"/>
      <c r="O2152" s="42"/>
      <c r="Q2152" s="55"/>
      <c r="R2152" s="55"/>
      <c r="S2152" s="55"/>
      <c r="T2152" s="55"/>
      <c r="U2152" s="55"/>
      <c r="V2152" s="55"/>
      <c r="W2152" s="55"/>
      <c r="X2152" s="55"/>
      <c r="Y2152" s="42"/>
      <c r="AD2152" s="55"/>
      <c r="AE2152" s="56"/>
      <c r="AL2152" s="11"/>
      <c r="AO2152" s="5"/>
    </row>
    <row r="2153" spans="2:41">
      <c r="B2153" s="57"/>
      <c r="D2153" s="11"/>
      <c r="E2153" s="56"/>
      <c r="F2153" s="11"/>
      <c r="G2153" s="11"/>
      <c r="H2153" s="11"/>
      <c r="I2153" s="11"/>
      <c r="L2153" s="55"/>
      <c r="M2153" s="42"/>
      <c r="N2153" s="55"/>
      <c r="O2153" s="42"/>
      <c r="Q2153" s="55"/>
      <c r="R2153" s="55"/>
      <c r="S2153" s="55"/>
      <c r="T2153" s="55"/>
      <c r="U2153" s="55"/>
      <c r="V2153" s="55"/>
      <c r="W2153" s="55"/>
      <c r="X2153" s="55"/>
      <c r="Y2153" s="42"/>
      <c r="AD2153" s="55"/>
      <c r="AE2153" s="56"/>
      <c r="AL2153" s="11"/>
      <c r="AO2153" s="5"/>
    </row>
    <row r="2154" spans="2:41">
      <c r="B2154" s="57"/>
      <c r="D2154" s="11"/>
      <c r="E2154" s="56"/>
      <c r="F2154" s="11"/>
      <c r="G2154" s="11"/>
      <c r="H2154" s="11"/>
      <c r="L2154" s="55"/>
      <c r="M2154" s="42"/>
      <c r="N2154" s="55"/>
      <c r="O2154" s="42"/>
      <c r="Q2154" s="55"/>
      <c r="R2154" s="55"/>
      <c r="S2154" s="55"/>
      <c r="T2154" s="55"/>
      <c r="U2154" s="55"/>
      <c r="V2154" s="55"/>
      <c r="W2154" s="55"/>
      <c r="X2154" s="55"/>
      <c r="Y2154" s="42"/>
      <c r="AD2154" s="55"/>
      <c r="AE2154" s="56"/>
      <c r="AO2154" s="5"/>
    </row>
    <row r="2155" spans="2:41">
      <c r="B2155" s="57"/>
      <c r="D2155" s="11"/>
      <c r="E2155" s="56"/>
      <c r="F2155" s="11"/>
      <c r="G2155" s="11"/>
      <c r="H2155" s="11"/>
      <c r="L2155" s="55"/>
      <c r="M2155" s="42"/>
      <c r="N2155" s="55"/>
      <c r="O2155" s="42"/>
      <c r="Q2155" s="55"/>
      <c r="R2155" s="55"/>
      <c r="S2155" s="55"/>
      <c r="T2155" s="55"/>
      <c r="U2155" s="55"/>
      <c r="V2155" s="55"/>
      <c r="W2155" s="55"/>
      <c r="X2155" s="55"/>
      <c r="Y2155" s="42"/>
      <c r="AD2155" s="55"/>
      <c r="AE2155" s="56"/>
      <c r="AL2155" s="11"/>
      <c r="AO2155" s="5"/>
    </row>
    <row r="2156" spans="2:41">
      <c r="B2156" s="57"/>
      <c r="D2156" s="11"/>
      <c r="E2156" s="56"/>
      <c r="F2156" s="11"/>
      <c r="G2156" s="11"/>
      <c r="H2156" s="11"/>
      <c r="L2156" s="55"/>
      <c r="M2156" s="42"/>
      <c r="N2156" s="55"/>
      <c r="O2156" s="42"/>
      <c r="Q2156" s="55"/>
      <c r="R2156" s="55"/>
      <c r="S2156" s="55"/>
      <c r="T2156" s="55"/>
      <c r="U2156" s="55"/>
      <c r="V2156" s="55"/>
      <c r="W2156" s="55"/>
      <c r="X2156" s="55"/>
      <c r="Y2156" s="42"/>
      <c r="AD2156" s="55"/>
      <c r="AE2156" s="56"/>
      <c r="AO2156" s="5"/>
    </row>
    <row r="2157" spans="2:41">
      <c r="B2157" s="57"/>
      <c r="D2157" s="11"/>
      <c r="E2157" s="56"/>
      <c r="F2157" s="11"/>
      <c r="G2157" s="11"/>
      <c r="H2157" s="11"/>
      <c r="L2157" s="55"/>
      <c r="M2157" s="42"/>
      <c r="N2157" s="55"/>
      <c r="O2157" s="42"/>
      <c r="Q2157" s="55"/>
      <c r="R2157" s="55"/>
      <c r="S2157" s="55"/>
      <c r="T2157" s="55"/>
      <c r="U2157" s="55"/>
      <c r="V2157" s="55"/>
      <c r="W2157" s="55"/>
      <c r="X2157" s="55"/>
      <c r="Y2157" s="42"/>
      <c r="AD2157" s="55"/>
      <c r="AE2157" s="56"/>
      <c r="AL2157" s="11"/>
      <c r="AO2157" s="5"/>
    </row>
    <row r="2158" spans="2:41">
      <c r="B2158" s="57"/>
      <c r="D2158" s="11"/>
      <c r="E2158" s="56"/>
      <c r="F2158" s="11"/>
      <c r="G2158" s="11"/>
      <c r="H2158" s="11"/>
      <c r="L2158" s="55"/>
      <c r="M2158" s="42"/>
      <c r="N2158" s="55"/>
      <c r="O2158" s="42"/>
      <c r="Q2158" s="55"/>
      <c r="R2158" s="55"/>
      <c r="S2158" s="55"/>
      <c r="T2158" s="55"/>
      <c r="U2158" s="55"/>
      <c r="V2158" s="55"/>
      <c r="W2158" s="55"/>
      <c r="X2158" s="55"/>
      <c r="Y2158" s="42"/>
      <c r="AD2158" s="55"/>
      <c r="AE2158" s="56"/>
      <c r="AO2158" s="5"/>
    </row>
    <row r="2159" spans="2:41">
      <c r="B2159" s="57"/>
      <c r="D2159" s="11"/>
      <c r="E2159" s="56"/>
      <c r="F2159" s="11"/>
      <c r="G2159" s="11"/>
      <c r="H2159" s="11"/>
      <c r="L2159" s="55"/>
      <c r="M2159" s="42"/>
      <c r="N2159" s="55"/>
      <c r="O2159" s="42"/>
      <c r="Q2159" s="55"/>
      <c r="R2159" s="55"/>
      <c r="S2159" s="55"/>
      <c r="T2159" s="55"/>
      <c r="U2159" s="55"/>
      <c r="V2159" s="55"/>
      <c r="W2159" s="55"/>
      <c r="X2159" s="55"/>
      <c r="Y2159" s="42"/>
      <c r="AD2159" s="55"/>
      <c r="AE2159" s="56"/>
      <c r="AO2159" s="5"/>
    </row>
    <row r="2160" spans="2:41">
      <c r="B2160" s="57"/>
      <c r="D2160" s="11"/>
      <c r="E2160" s="56"/>
      <c r="F2160" s="11"/>
      <c r="G2160" s="11"/>
      <c r="H2160" s="11"/>
      <c r="L2160" s="55"/>
      <c r="M2160" s="42"/>
      <c r="N2160" s="55"/>
      <c r="O2160" s="42"/>
      <c r="Q2160" s="55"/>
      <c r="R2160" s="55"/>
      <c r="S2160" s="55"/>
      <c r="T2160" s="55"/>
      <c r="U2160" s="55"/>
      <c r="V2160" s="55"/>
      <c r="W2160" s="55"/>
      <c r="X2160" s="55"/>
      <c r="Y2160" s="42"/>
      <c r="AD2160" s="55"/>
      <c r="AE2160" s="56"/>
      <c r="AO2160" s="5"/>
    </row>
    <row r="2161" spans="2:41">
      <c r="B2161" s="57"/>
      <c r="D2161" s="11"/>
      <c r="E2161" s="56"/>
      <c r="F2161" s="11"/>
      <c r="G2161" s="11"/>
      <c r="H2161" s="11"/>
      <c r="L2161" s="55"/>
      <c r="M2161" s="42"/>
      <c r="N2161" s="55"/>
      <c r="O2161" s="42"/>
      <c r="Q2161" s="55"/>
      <c r="R2161" s="55"/>
      <c r="S2161" s="55"/>
      <c r="T2161" s="55"/>
      <c r="U2161" s="55"/>
      <c r="V2161" s="55"/>
      <c r="W2161" s="55"/>
      <c r="X2161" s="55"/>
      <c r="Y2161" s="42"/>
      <c r="AD2161" s="55"/>
      <c r="AE2161" s="56"/>
      <c r="AL2161" s="11"/>
      <c r="AO2161" s="5"/>
    </row>
    <row r="2162" spans="2:41">
      <c r="B2162" s="57"/>
      <c r="D2162" s="11"/>
      <c r="E2162" s="56"/>
      <c r="F2162" s="11"/>
      <c r="G2162" s="11"/>
      <c r="H2162" s="11"/>
      <c r="I2162" s="11"/>
      <c r="L2162" s="55"/>
      <c r="M2162" s="42"/>
      <c r="N2162" s="55"/>
      <c r="O2162" s="42"/>
      <c r="Q2162" s="55"/>
      <c r="R2162" s="55"/>
      <c r="S2162" s="55"/>
      <c r="T2162" s="55"/>
      <c r="U2162" s="55"/>
      <c r="V2162" s="55"/>
      <c r="W2162" s="55"/>
      <c r="X2162" s="55"/>
      <c r="Y2162" s="42"/>
      <c r="AD2162" s="55"/>
      <c r="AE2162" s="56"/>
      <c r="AO2162" s="5"/>
    </row>
    <row r="2163" spans="2:41">
      <c r="B2163" s="57"/>
      <c r="D2163" s="11"/>
      <c r="E2163" s="56"/>
      <c r="F2163" s="11"/>
      <c r="G2163" s="11"/>
      <c r="H2163" s="11"/>
      <c r="L2163" s="55"/>
      <c r="M2163" s="42"/>
      <c r="N2163" s="55"/>
      <c r="O2163" s="42"/>
      <c r="Q2163" s="55"/>
      <c r="R2163" s="55"/>
      <c r="S2163" s="55"/>
      <c r="T2163" s="55"/>
      <c r="U2163" s="55"/>
      <c r="V2163" s="55"/>
      <c r="W2163" s="55"/>
      <c r="X2163" s="55"/>
      <c r="Y2163" s="42"/>
      <c r="AD2163" s="55"/>
      <c r="AE2163" s="56"/>
      <c r="AL2163" s="11"/>
      <c r="AO2163" s="5"/>
    </row>
    <row r="2164" spans="2:41">
      <c r="B2164" s="57"/>
      <c r="D2164" s="11"/>
      <c r="E2164" s="56"/>
      <c r="F2164" s="11"/>
      <c r="G2164" s="11"/>
      <c r="H2164" s="11"/>
      <c r="L2164" s="55"/>
      <c r="M2164" s="42"/>
      <c r="N2164" s="55"/>
      <c r="O2164" s="42"/>
      <c r="Q2164" s="55"/>
      <c r="R2164" s="55"/>
      <c r="S2164" s="55"/>
      <c r="T2164" s="55"/>
      <c r="U2164" s="55"/>
      <c r="V2164" s="55"/>
      <c r="W2164" s="55"/>
      <c r="X2164" s="55"/>
      <c r="Y2164" s="42"/>
      <c r="AD2164" s="55"/>
      <c r="AE2164" s="56"/>
      <c r="AO2164" s="5"/>
    </row>
    <row r="2165" spans="2:41">
      <c r="B2165" s="57"/>
      <c r="D2165" s="11"/>
      <c r="E2165" s="56"/>
      <c r="F2165" s="11"/>
      <c r="G2165" s="11"/>
      <c r="H2165" s="11"/>
      <c r="L2165" s="55"/>
      <c r="M2165" s="42"/>
      <c r="N2165" s="55"/>
      <c r="O2165" s="42"/>
      <c r="Q2165" s="55"/>
      <c r="R2165" s="55"/>
      <c r="S2165" s="55"/>
      <c r="T2165" s="55"/>
      <c r="U2165" s="55"/>
      <c r="V2165" s="55"/>
      <c r="W2165" s="55"/>
      <c r="X2165" s="55"/>
      <c r="Y2165" s="42"/>
      <c r="AD2165" s="55"/>
      <c r="AE2165" s="56"/>
      <c r="AO2165" s="5"/>
    </row>
    <row r="2166" spans="2:41">
      <c r="B2166" s="57"/>
      <c r="D2166" s="11"/>
      <c r="E2166" s="56"/>
      <c r="F2166" s="11"/>
      <c r="G2166" s="11"/>
      <c r="H2166" s="11"/>
      <c r="L2166" s="55"/>
      <c r="M2166" s="42"/>
      <c r="N2166" s="55"/>
      <c r="O2166" s="42"/>
      <c r="Q2166" s="55"/>
      <c r="R2166" s="55"/>
      <c r="S2166" s="55"/>
      <c r="T2166" s="55"/>
      <c r="U2166" s="55"/>
      <c r="V2166" s="55"/>
      <c r="W2166" s="55"/>
      <c r="X2166" s="55"/>
      <c r="AA2166" s="42"/>
      <c r="AD2166" s="55"/>
      <c r="AE2166" s="56"/>
      <c r="AL2166" s="11"/>
      <c r="AO2166" s="5"/>
    </row>
    <row r="2167" spans="2:41">
      <c r="B2167" s="57"/>
      <c r="D2167" s="11"/>
      <c r="E2167" s="56"/>
      <c r="F2167" s="11"/>
      <c r="G2167" s="11"/>
      <c r="H2167" s="11"/>
      <c r="I2167" s="11"/>
      <c r="L2167" s="55"/>
      <c r="M2167" s="42"/>
      <c r="N2167" s="55"/>
      <c r="O2167" s="42"/>
      <c r="Q2167" s="55"/>
      <c r="R2167" s="55"/>
      <c r="S2167" s="55"/>
      <c r="T2167" s="55"/>
      <c r="U2167" s="55"/>
      <c r="V2167" s="55"/>
      <c r="W2167" s="55"/>
      <c r="X2167" s="55"/>
      <c r="Y2167" s="42"/>
      <c r="AD2167" s="55"/>
      <c r="AE2167" s="56"/>
      <c r="AL2167" s="11"/>
      <c r="AO2167" s="5"/>
    </row>
    <row r="2168" spans="2:41">
      <c r="B2168" s="57"/>
      <c r="D2168" s="11"/>
      <c r="E2168" s="56"/>
      <c r="F2168" s="11"/>
      <c r="G2168" s="11"/>
      <c r="H2168" s="11"/>
      <c r="I2168" s="11"/>
      <c r="J2168" s="11"/>
      <c r="L2168" s="55"/>
      <c r="M2168" s="42"/>
      <c r="N2168" s="55"/>
      <c r="O2168" s="42"/>
      <c r="Q2168" s="55"/>
      <c r="R2168" s="55"/>
      <c r="S2168" s="55"/>
      <c r="T2168" s="55"/>
      <c r="U2168" s="55"/>
      <c r="V2168" s="55"/>
      <c r="W2168" s="55"/>
      <c r="X2168" s="55"/>
      <c r="Y2168" s="42"/>
      <c r="AD2168" s="55"/>
      <c r="AE2168" s="56"/>
      <c r="AL2168" s="11"/>
      <c r="AO2168" s="5"/>
    </row>
    <row r="2169" spans="2:41">
      <c r="B2169" s="57"/>
      <c r="D2169" s="11"/>
      <c r="E2169" s="56"/>
      <c r="F2169" s="11"/>
      <c r="G2169" s="11"/>
      <c r="H2169" s="11"/>
      <c r="I2169" s="11"/>
      <c r="L2169" s="55"/>
      <c r="M2169" s="42"/>
      <c r="N2169" s="55"/>
      <c r="O2169" s="42"/>
      <c r="Q2169" s="55"/>
      <c r="R2169" s="55"/>
      <c r="S2169" s="55"/>
      <c r="T2169" s="55"/>
      <c r="U2169" s="55"/>
      <c r="V2169" s="55"/>
      <c r="W2169" s="55"/>
      <c r="X2169" s="55"/>
      <c r="Y2169" s="42"/>
      <c r="AD2169" s="55"/>
      <c r="AE2169" s="56"/>
      <c r="AO2169" s="5"/>
    </row>
    <row r="2170" spans="2:41">
      <c r="B2170" s="57"/>
      <c r="D2170" s="11"/>
      <c r="E2170" s="56"/>
      <c r="F2170" s="11"/>
      <c r="G2170" s="11"/>
      <c r="H2170" s="11"/>
      <c r="I2170" s="11"/>
      <c r="L2170" s="55"/>
      <c r="M2170" s="42"/>
      <c r="N2170" s="55"/>
      <c r="O2170" s="42"/>
      <c r="Q2170" s="55"/>
      <c r="R2170" s="55"/>
      <c r="S2170" s="55"/>
      <c r="T2170" s="55"/>
      <c r="U2170" s="55"/>
      <c r="V2170" s="55"/>
      <c r="W2170" s="55"/>
      <c r="X2170" s="55"/>
      <c r="Y2170" s="42"/>
      <c r="AD2170" s="55"/>
      <c r="AE2170" s="56"/>
      <c r="AL2170" s="11"/>
      <c r="AO2170" s="5"/>
    </row>
    <row r="2171" spans="2:41">
      <c r="B2171" s="57"/>
      <c r="D2171" s="11"/>
      <c r="E2171" s="56"/>
      <c r="F2171" s="11"/>
      <c r="G2171" s="11"/>
      <c r="H2171" s="11"/>
      <c r="I2171" s="11"/>
      <c r="L2171" s="55"/>
      <c r="M2171" s="42"/>
      <c r="N2171" s="55"/>
      <c r="O2171" s="42"/>
      <c r="Q2171" s="55"/>
      <c r="R2171" s="55"/>
      <c r="S2171" s="55"/>
      <c r="T2171" s="55"/>
      <c r="U2171" s="55"/>
      <c r="V2171" s="55"/>
      <c r="W2171" s="55"/>
      <c r="X2171" s="55"/>
      <c r="Y2171" s="42"/>
      <c r="AD2171" s="55"/>
      <c r="AE2171" s="56"/>
      <c r="AL2171" s="11"/>
      <c r="AO2171" s="5"/>
    </row>
    <row r="2172" spans="2:41">
      <c r="B2172" s="57"/>
      <c r="D2172" s="11"/>
      <c r="E2172" s="56"/>
      <c r="F2172" s="11"/>
      <c r="G2172" s="11"/>
      <c r="H2172" s="11"/>
      <c r="L2172" s="55"/>
      <c r="M2172" s="42"/>
      <c r="N2172" s="55"/>
      <c r="O2172" s="42"/>
      <c r="Q2172" s="55"/>
      <c r="R2172" s="55"/>
      <c r="S2172" s="55"/>
      <c r="T2172" s="55"/>
      <c r="U2172" s="55"/>
      <c r="V2172" s="55"/>
      <c r="W2172" s="55"/>
      <c r="X2172" s="55"/>
      <c r="Y2172" s="42"/>
      <c r="AD2172" s="55"/>
      <c r="AE2172" s="56"/>
      <c r="AL2172" s="11"/>
      <c r="AO2172" s="5"/>
    </row>
    <row r="2173" spans="2:41">
      <c r="B2173" s="57"/>
      <c r="D2173" s="11"/>
      <c r="E2173" s="56"/>
      <c r="F2173" s="11"/>
      <c r="G2173" s="11"/>
      <c r="H2173" s="11"/>
      <c r="L2173" s="55"/>
      <c r="M2173" s="42"/>
      <c r="N2173" s="55"/>
      <c r="O2173" s="42"/>
      <c r="Q2173" s="55"/>
      <c r="R2173" s="55"/>
      <c r="S2173" s="55"/>
      <c r="T2173" s="55"/>
      <c r="U2173" s="55"/>
      <c r="V2173" s="55"/>
      <c r="W2173" s="55"/>
      <c r="X2173" s="55"/>
      <c r="Y2173" s="42"/>
      <c r="Z2173" s="42"/>
      <c r="AD2173" s="55"/>
      <c r="AE2173" s="56"/>
      <c r="AL2173" s="11"/>
      <c r="AO2173" s="5"/>
    </row>
    <row r="2174" spans="2:41">
      <c r="B2174" s="57"/>
      <c r="D2174" s="11"/>
      <c r="E2174" s="56"/>
      <c r="F2174" s="11"/>
      <c r="G2174" s="11"/>
      <c r="H2174" s="11"/>
      <c r="L2174" s="55"/>
      <c r="M2174" s="42"/>
      <c r="N2174" s="55"/>
      <c r="O2174" s="42"/>
      <c r="Q2174" s="55"/>
      <c r="R2174" s="55"/>
      <c r="S2174" s="55"/>
      <c r="T2174" s="55"/>
      <c r="U2174" s="55"/>
      <c r="V2174" s="55"/>
      <c r="W2174" s="55"/>
      <c r="X2174" s="55"/>
      <c r="Y2174" s="42"/>
      <c r="AD2174" s="55"/>
      <c r="AE2174" s="56"/>
      <c r="AL2174" s="11"/>
      <c r="AO2174" s="5"/>
    </row>
    <row r="2175" spans="2:41">
      <c r="B2175" s="57"/>
      <c r="D2175" s="11"/>
      <c r="E2175" s="56"/>
      <c r="F2175" s="11"/>
      <c r="G2175" s="11"/>
      <c r="H2175" s="11"/>
      <c r="L2175" s="55"/>
      <c r="M2175" s="42"/>
      <c r="N2175" s="55"/>
      <c r="O2175" s="42"/>
      <c r="Q2175" s="55"/>
      <c r="R2175" s="55"/>
      <c r="S2175" s="55"/>
      <c r="T2175" s="55"/>
      <c r="U2175" s="55"/>
      <c r="V2175" s="55"/>
      <c r="W2175" s="55"/>
      <c r="X2175" s="55"/>
      <c r="Y2175" s="42"/>
      <c r="AD2175" s="55"/>
      <c r="AE2175" s="56"/>
      <c r="AL2175" s="11"/>
      <c r="AO2175" s="5"/>
    </row>
    <row r="2176" spans="2:41">
      <c r="B2176" s="57"/>
      <c r="D2176" s="11"/>
      <c r="E2176" s="56"/>
      <c r="F2176" s="11"/>
      <c r="G2176" s="11"/>
      <c r="H2176" s="11"/>
      <c r="L2176" s="55"/>
      <c r="M2176" s="42"/>
      <c r="N2176" s="55"/>
      <c r="O2176" s="42"/>
      <c r="Q2176" s="55"/>
      <c r="R2176" s="55"/>
      <c r="S2176" s="55"/>
      <c r="T2176" s="55"/>
      <c r="U2176" s="55"/>
      <c r="V2176" s="55"/>
      <c r="W2176" s="55"/>
      <c r="X2176" s="55"/>
      <c r="Z2176" s="42"/>
      <c r="AD2176" s="55"/>
      <c r="AE2176" s="56"/>
      <c r="AL2176" s="11"/>
      <c r="AO2176" s="5"/>
    </row>
    <row r="2177" spans="2:41">
      <c r="B2177" s="57"/>
      <c r="D2177" s="11"/>
      <c r="E2177" s="56"/>
      <c r="F2177" s="11"/>
      <c r="G2177" s="11"/>
      <c r="H2177" s="11"/>
      <c r="L2177" s="55"/>
      <c r="M2177" s="42"/>
      <c r="N2177" s="55"/>
      <c r="O2177" s="42"/>
      <c r="Q2177" s="55"/>
      <c r="R2177" s="55"/>
      <c r="S2177" s="55"/>
      <c r="T2177" s="55"/>
      <c r="U2177" s="55"/>
      <c r="V2177" s="55"/>
      <c r="W2177" s="55"/>
      <c r="X2177" s="55"/>
      <c r="Y2177" s="42"/>
      <c r="AD2177" s="55"/>
      <c r="AE2177" s="56"/>
      <c r="AL2177" s="11"/>
      <c r="AO2177" s="5"/>
    </row>
    <row r="2178" spans="2:41">
      <c r="B2178" s="57"/>
      <c r="D2178" s="11"/>
      <c r="E2178" s="56"/>
      <c r="F2178" s="11"/>
      <c r="G2178" s="11"/>
      <c r="H2178" s="11"/>
      <c r="L2178" s="55"/>
      <c r="M2178" s="42"/>
      <c r="N2178" s="55"/>
      <c r="O2178" s="42"/>
      <c r="Q2178" s="55"/>
      <c r="R2178" s="55"/>
      <c r="S2178" s="55"/>
      <c r="T2178" s="55"/>
      <c r="U2178" s="55"/>
      <c r="V2178" s="55"/>
      <c r="W2178" s="55"/>
      <c r="X2178" s="55"/>
      <c r="Y2178" s="42"/>
      <c r="AD2178" s="55"/>
      <c r="AE2178" s="56"/>
      <c r="AO2178" s="5"/>
    </row>
    <row r="2179" spans="2:41">
      <c r="B2179" s="57"/>
      <c r="D2179" s="11"/>
      <c r="E2179" s="56"/>
      <c r="F2179" s="11"/>
      <c r="G2179" s="11"/>
      <c r="H2179" s="11"/>
      <c r="L2179" s="55"/>
      <c r="M2179" s="42"/>
      <c r="N2179" s="55"/>
      <c r="O2179" s="42"/>
      <c r="Q2179" s="55"/>
      <c r="R2179" s="55"/>
      <c r="S2179" s="55"/>
      <c r="T2179" s="55"/>
      <c r="U2179" s="55"/>
      <c r="V2179" s="55"/>
      <c r="W2179" s="55"/>
      <c r="X2179" s="55"/>
      <c r="Y2179" s="42"/>
      <c r="AD2179" s="55"/>
      <c r="AE2179" s="56"/>
    </row>
    <row r="2180" spans="2:41">
      <c r="B2180" s="57"/>
      <c r="D2180" s="11"/>
      <c r="E2180" s="56"/>
      <c r="F2180" s="11"/>
      <c r="G2180" s="11"/>
      <c r="H2180" s="11"/>
      <c r="L2180" s="55"/>
      <c r="M2180" s="42"/>
      <c r="N2180" s="55"/>
      <c r="O2180" s="42"/>
      <c r="Q2180" s="55"/>
      <c r="R2180" s="55"/>
      <c r="S2180" s="55"/>
      <c r="T2180" s="55"/>
      <c r="U2180" s="55"/>
      <c r="V2180" s="55"/>
      <c r="W2180" s="55"/>
      <c r="X2180" s="55"/>
      <c r="Y2180" s="42"/>
      <c r="AD2180" s="55"/>
      <c r="AE2180" s="56"/>
      <c r="AL2180" s="11"/>
    </row>
    <row r="2181" spans="2:41">
      <c r="B2181" s="57"/>
      <c r="D2181" s="11"/>
      <c r="E2181" s="56"/>
      <c r="F2181" s="11"/>
      <c r="G2181" s="11"/>
      <c r="H2181" s="11"/>
      <c r="L2181" s="55"/>
      <c r="M2181" s="42"/>
      <c r="N2181" s="55"/>
      <c r="O2181" s="42"/>
      <c r="Q2181" s="55"/>
      <c r="R2181" s="55"/>
      <c r="S2181" s="55"/>
      <c r="T2181" s="55"/>
      <c r="U2181" s="55"/>
      <c r="V2181" s="55"/>
      <c r="W2181" s="55"/>
      <c r="X2181" s="55"/>
      <c r="Y2181" s="42"/>
      <c r="AD2181" s="55"/>
      <c r="AE2181" s="56"/>
      <c r="AL2181" s="11"/>
    </row>
    <row r="2182" spans="2:41">
      <c r="B2182" s="57"/>
      <c r="D2182" s="11"/>
      <c r="E2182" s="56"/>
      <c r="F2182" s="11"/>
      <c r="G2182" s="11"/>
      <c r="H2182" s="11"/>
      <c r="L2182" s="55"/>
      <c r="M2182" s="42"/>
      <c r="N2182" s="55"/>
      <c r="O2182" s="42"/>
      <c r="Q2182" s="55"/>
      <c r="R2182" s="55"/>
      <c r="S2182" s="55"/>
      <c r="T2182" s="55"/>
      <c r="U2182" s="55"/>
      <c r="V2182" s="55"/>
      <c r="W2182" s="55"/>
      <c r="X2182" s="55"/>
      <c r="AD2182" s="55"/>
      <c r="AE2182" s="56"/>
      <c r="AL2182" s="11"/>
    </row>
    <row r="2183" spans="2:41">
      <c r="B2183" s="57"/>
      <c r="D2183" s="11"/>
      <c r="E2183" s="56"/>
      <c r="F2183" s="11"/>
      <c r="G2183" s="11"/>
      <c r="H2183" s="11"/>
      <c r="L2183" s="55"/>
      <c r="M2183" s="42"/>
      <c r="N2183" s="55"/>
      <c r="O2183" s="42"/>
      <c r="Q2183" s="55"/>
      <c r="R2183" s="55"/>
      <c r="S2183" s="55"/>
      <c r="T2183" s="55"/>
      <c r="U2183" s="55"/>
      <c r="V2183" s="55"/>
      <c r="W2183" s="55"/>
      <c r="X2183" s="55"/>
      <c r="Y2183" s="42"/>
      <c r="AD2183" s="55"/>
      <c r="AE2183" s="56"/>
      <c r="AL2183" s="11"/>
    </row>
    <row r="2184" spans="2:41">
      <c r="B2184" s="57"/>
      <c r="D2184" s="11"/>
      <c r="E2184" s="56"/>
      <c r="F2184" s="11"/>
      <c r="G2184" s="11"/>
      <c r="H2184" s="11"/>
      <c r="L2184" s="55"/>
      <c r="M2184" s="42"/>
      <c r="N2184" s="55"/>
      <c r="O2184" s="42"/>
      <c r="Q2184" s="55"/>
      <c r="R2184" s="55"/>
      <c r="S2184" s="55"/>
      <c r="T2184" s="55"/>
      <c r="U2184" s="55"/>
      <c r="V2184" s="55"/>
      <c r="W2184" s="55"/>
      <c r="X2184" s="55"/>
      <c r="Y2184" s="42"/>
      <c r="AD2184" s="55"/>
      <c r="AE2184" s="56"/>
      <c r="AL2184" s="11"/>
    </row>
    <row r="2185" spans="2:41">
      <c r="B2185" s="57"/>
      <c r="D2185" s="11"/>
      <c r="E2185" s="56"/>
      <c r="F2185" s="11"/>
      <c r="G2185" s="11"/>
      <c r="H2185" s="11"/>
      <c r="L2185" s="55"/>
      <c r="M2185" s="42"/>
      <c r="N2185" s="55"/>
      <c r="O2185" s="42"/>
      <c r="Q2185" s="55"/>
      <c r="R2185" s="55"/>
      <c r="S2185" s="55"/>
      <c r="T2185" s="55"/>
      <c r="U2185" s="55"/>
      <c r="V2185" s="55"/>
      <c r="W2185" s="55"/>
      <c r="X2185" s="55"/>
      <c r="Y2185" s="42"/>
      <c r="AD2185" s="55"/>
      <c r="AE2185" s="56"/>
    </row>
    <row r="2186" spans="2:41">
      <c r="B2186" s="57"/>
      <c r="D2186" s="11"/>
      <c r="E2186" s="56"/>
      <c r="F2186" s="11"/>
      <c r="G2186" s="11"/>
      <c r="H2186" s="11"/>
      <c r="L2186" s="55"/>
      <c r="M2186" s="42"/>
      <c r="N2186" s="55"/>
      <c r="O2186" s="42"/>
      <c r="Q2186" s="55"/>
      <c r="R2186" s="55"/>
      <c r="S2186" s="55"/>
      <c r="T2186" s="55"/>
      <c r="U2186" s="55"/>
      <c r="V2186" s="55"/>
      <c r="W2186" s="55"/>
      <c r="X2186" s="55"/>
      <c r="Y2186" s="42"/>
      <c r="AD2186" s="55"/>
      <c r="AE2186" s="56"/>
    </row>
    <row r="2187" spans="2:41">
      <c r="B2187" s="57"/>
      <c r="D2187" s="11"/>
      <c r="E2187" s="56"/>
      <c r="F2187" s="11"/>
      <c r="G2187" s="11"/>
      <c r="H2187" s="11"/>
      <c r="L2187" s="55"/>
      <c r="M2187" s="42"/>
      <c r="N2187" s="55"/>
      <c r="O2187" s="42"/>
      <c r="Q2187" s="55"/>
      <c r="R2187" s="55"/>
      <c r="S2187" s="55"/>
      <c r="T2187" s="55"/>
      <c r="U2187" s="55"/>
      <c r="V2187" s="55"/>
      <c r="W2187" s="55"/>
      <c r="X2187" s="55"/>
      <c r="Y2187" s="42"/>
      <c r="AD2187" s="55"/>
      <c r="AE2187" s="56"/>
    </row>
    <row r="2188" spans="2:41">
      <c r="B2188" s="57"/>
      <c r="D2188" s="11"/>
      <c r="E2188" s="56"/>
      <c r="F2188" s="11"/>
      <c r="G2188" s="11"/>
      <c r="H2188" s="11"/>
      <c r="L2188" s="55"/>
      <c r="M2188" s="42"/>
      <c r="N2188" s="55"/>
      <c r="O2188" s="42"/>
      <c r="Q2188" s="55"/>
      <c r="R2188" s="55"/>
      <c r="S2188" s="55"/>
      <c r="T2188" s="55"/>
      <c r="U2188" s="55"/>
      <c r="V2188" s="55"/>
      <c r="W2188" s="55"/>
      <c r="X2188" s="55"/>
      <c r="Y2188" s="42"/>
      <c r="AD2188" s="55"/>
      <c r="AE2188" s="56"/>
    </row>
    <row r="2189" spans="2:41">
      <c r="B2189" s="57"/>
      <c r="D2189" s="11"/>
      <c r="E2189" s="56"/>
      <c r="F2189" s="11"/>
      <c r="G2189" s="11"/>
      <c r="H2189" s="11"/>
      <c r="L2189" s="55"/>
      <c r="M2189" s="42"/>
      <c r="N2189" s="55"/>
      <c r="O2189" s="42"/>
      <c r="Q2189" s="55"/>
      <c r="R2189" s="55"/>
      <c r="S2189" s="55"/>
      <c r="T2189" s="55"/>
      <c r="U2189" s="55"/>
      <c r="V2189" s="55"/>
      <c r="W2189" s="55"/>
      <c r="X2189" s="55"/>
      <c r="Y2189" s="42"/>
      <c r="AD2189" s="55"/>
      <c r="AE2189" s="56"/>
      <c r="AL2189" s="11"/>
    </row>
    <row r="2190" spans="2:41">
      <c r="B2190" s="57"/>
      <c r="D2190" s="11"/>
      <c r="E2190" s="56"/>
      <c r="F2190" s="11"/>
      <c r="G2190" s="11"/>
      <c r="H2190" s="11"/>
      <c r="L2190" s="55"/>
      <c r="M2190" s="42"/>
      <c r="N2190" s="55"/>
      <c r="O2190" s="42"/>
      <c r="Q2190" s="55"/>
      <c r="R2190" s="55"/>
      <c r="S2190" s="55"/>
      <c r="T2190" s="55"/>
      <c r="U2190" s="55"/>
      <c r="V2190" s="55"/>
      <c r="W2190" s="55"/>
      <c r="X2190" s="55"/>
      <c r="AA2190" s="42"/>
      <c r="AD2190" s="55"/>
      <c r="AE2190" s="56"/>
      <c r="AL2190" s="11"/>
    </row>
    <row r="2191" spans="2:41">
      <c r="B2191" s="57"/>
      <c r="D2191" s="11"/>
      <c r="E2191" s="56"/>
      <c r="F2191" s="11"/>
      <c r="G2191" s="11"/>
      <c r="H2191" s="11"/>
      <c r="L2191" s="55"/>
      <c r="M2191" s="42"/>
      <c r="N2191" s="55"/>
      <c r="O2191" s="42"/>
      <c r="Q2191" s="55"/>
      <c r="R2191" s="55"/>
      <c r="S2191" s="55"/>
      <c r="T2191" s="55"/>
      <c r="U2191" s="55"/>
      <c r="V2191" s="55"/>
      <c r="W2191" s="55"/>
      <c r="X2191" s="55"/>
      <c r="Y2191" s="42"/>
      <c r="AD2191" s="55"/>
      <c r="AE2191" s="56"/>
      <c r="AL2191" s="11"/>
    </row>
    <row r="2192" spans="2:41">
      <c r="B2192" s="57"/>
      <c r="D2192" s="11"/>
      <c r="E2192" s="56"/>
      <c r="F2192" s="11"/>
      <c r="G2192" s="11"/>
      <c r="H2192" s="11"/>
      <c r="I2192" s="11"/>
      <c r="L2192" s="55"/>
      <c r="M2192" s="42"/>
      <c r="N2192" s="55"/>
      <c r="O2192" s="42"/>
      <c r="Q2192" s="55"/>
      <c r="R2192" s="55"/>
      <c r="S2192" s="55"/>
      <c r="T2192" s="55"/>
      <c r="U2192" s="55"/>
      <c r="V2192" s="55"/>
      <c r="W2192" s="55"/>
      <c r="X2192" s="55"/>
      <c r="Y2192" s="42"/>
      <c r="AD2192" s="55"/>
      <c r="AE2192" s="56"/>
      <c r="AL2192" s="11"/>
    </row>
    <row r="2193" spans="2:38">
      <c r="B2193" s="57"/>
      <c r="D2193" s="11"/>
      <c r="E2193" s="56"/>
      <c r="F2193" s="11"/>
      <c r="G2193" s="11"/>
      <c r="H2193" s="11"/>
      <c r="I2193" s="11"/>
      <c r="L2193" s="55"/>
      <c r="M2193" s="42"/>
      <c r="N2193" s="55"/>
      <c r="O2193" s="42"/>
      <c r="Q2193" s="55"/>
      <c r="R2193" s="55"/>
      <c r="S2193" s="55"/>
      <c r="T2193" s="55"/>
      <c r="U2193" s="55"/>
      <c r="V2193" s="55"/>
      <c r="W2193" s="55"/>
      <c r="X2193" s="55"/>
      <c r="Y2193" s="42"/>
      <c r="AD2193" s="55"/>
      <c r="AE2193" s="56"/>
      <c r="AL2193" s="11"/>
    </row>
    <row r="2194" spans="2:38">
      <c r="B2194" s="57"/>
      <c r="D2194" s="11"/>
      <c r="E2194" s="56"/>
      <c r="F2194" s="11"/>
      <c r="G2194" s="11"/>
      <c r="H2194" s="11"/>
      <c r="L2194" s="55"/>
      <c r="M2194" s="42"/>
      <c r="N2194" s="55"/>
      <c r="O2194" s="42"/>
      <c r="Q2194" s="55"/>
      <c r="R2194" s="55"/>
      <c r="S2194" s="55"/>
      <c r="T2194" s="55"/>
      <c r="U2194" s="55"/>
      <c r="V2194" s="55"/>
      <c r="W2194" s="55"/>
      <c r="X2194" s="55"/>
      <c r="Y2194" s="42"/>
      <c r="AD2194" s="55"/>
      <c r="AE2194" s="56"/>
      <c r="AL2194" s="11"/>
    </row>
    <row r="2195" spans="2:38">
      <c r="B2195" s="57"/>
      <c r="D2195" s="11"/>
      <c r="E2195" s="56"/>
      <c r="F2195" s="11"/>
      <c r="G2195" s="11"/>
      <c r="H2195" s="11"/>
      <c r="I2195" s="11"/>
      <c r="L2195" s="55"/>
      <c r="M2195" s="42"/>
      <c r="N2195" s="55"/>
      <c r="O2195" s="42"/>
      <c r="Q2195" s="55"/>
      <c r="R2195" s="55"/>
      <c r="S2195" s="55"/>
      <c r="T2195" s="55"/>
      <c r="U2195" s="55"/>
      <c r="V2195" s="55"/>
      <c r="W2195" s="55"/>
      <c r="X2195" s="55"/>
      <c r="Y2195" s="42"/>
      <c r="AD2195" s="55"/>
      <c r="AE2195" s="56"/>
      <c r="AL2195" s="11"/>
    </row>
    <row r="2196" spans="2:38">
      <c r="B2196" s="57"/>
      <c r="D2196" s="11"/>
      <c r="E2196" s="56"/>
      <c r="F2196" s="11"/>
      <c r="G2196" s="11"/>
      <c r="H2196" s="11"/>
      <c r="L2196" s="55"/>
      <c r="M2196" s="42"/>
      <c r="N2196" s="55"/>
      <c r="O2196" s="42"/>
      <c r="Q2196" s="55"/>
      <c r="R2196" s="55"/>
      <c r="S2196" s="55"/>
      <c r="T2196" s="55"/>
      <c r="U2196" s="55"/>
      <c r="V2196" s="55"/>
      <c r="W2196" s="55"/>
      <c r="X2196" s="55"/>
      <c r="Y2196" s="42"/>
      <c r="AD2196" s="55"/>
      <c r="AE2196" s="56"/>
      <c r="AL2196" s="11"/>
    </row>
    <row r="2197" spans="2:38">
      <c r="B2197" s="57"/>
      <c r="D2197" s="11"/>
      <c r="E2197" s="56"/>
      <c r="F2197" s="11"/>
      <c r="G2197" s="11"/>
      <c r="H2197" s="11"/>
      <c r="I2197" s="11"/>
      <c r="L2197" s="55"/>
      <c r="M2197" s="42"/>
      <c r="N2197" s="55"/>
      <c r="O2197" s="42"/>
      <c r="Q2197" s="55"/>
      <c r="R2197" s="55"/>
      <c r="S2197" s="55"/>
      <c r="T2197" s="55"/>
      <c r="U2197" s="55"/>
      <c r="V2197" s="55"/>
      <c r="W2197" s="55"/>
      <c r="X2197" s="55"/>
      <c r="AD2197" s="55"/>
      <c r="AE2197" s="56"/>
      <c r="AL2197" s="11"/>
    </row>
    <row r="2198" spans="2:38">
      <c r="B2198" s="57"/>
      <c r="D2198" s="11"/>
      <c r="E2198" s="56"/>
      <c r="F2198" s="11"/>
      <c r="G2198" s="11"/>
      <c r="H2198" s="11"/>
      <c r="I2198" s="11"/>
      <c r="L2198" s="55"/>
      <c r="M2198" s="42"/>
      <c r="N2198" s="55"/>
      <c r="O2198" s="42"/>
      <c r="Q2198" s="55"/>
      <c r="R2198" s="55"/>
      <c r="S2198" s="55"/>
      <c r="T2198" s="55"/>
      <c r="U2198" s="55"/>
      <c r="V2198" s="55"/>
      <c r="W2198" s="55"/>
      <c r="X2198" s="55"/>
      <c r="Y2198" s="42"/>
      <c r="AD2198" s="55"/>
      <c r="AE2198" s="56"/>
      <c r="AH2198" s="11"/>
    </row>
    <row r="2199" spans="2:38">
      <c r="B2199" s="57"/>
      <c r="D2199" s="11"/>
      <c r="E2199" s="56"/>
      <c r="F2199" s="11"/>
      <c r="G2199" s="11"/>
      <c r="H2199" s="11"/>
      <c r="L2199" s="55"/>
      <c r="M2199" s="42"/>
      <c r="N2199" s="55"/>
      <c r="O2199" s="42"/>
      <c r="Q2199" s="55"/>
      <c r="R2199" s="55"/>
      <c r="S2199" s="55"/>
      <c r="T2199" s="55"/>
      <c r="U2199" s="55"/>
      <c r="V2199" s="55"/>
      <c r="W2199" s="55"/>
      <c r="X2199" s="55"/>
      <c r="Y2199" s="42"/>
      <c r="AD2199" s="55"/>
      <c r="AE2199" s="56"/>
      <c r="AL2199" s="11"/>
    </row>
    <row r="2200" spans="2:38">
      <c r="B2200" s="57"/>
      <c r="D2200" s="11"/>
      <c r="E2200" s="56"/>
      <c r="F2200" s="11"/>
      <c r="G2200" s="11"/>
      <c r="H2200" s="11"/>
      <c r="I2200" s="11"/>
      <c r="L2200" s="55"/>
      <c r="M2200" s="42"/>
      <c r="N2200" s="55"/>
      <c r="O2200" s="42"/>
      <c r="Q2200" s="55"/>
      <c r="R2200" s="55"/>
      <c r="S2200" s="55"/>
      <c r="T2200" s="55"/>
      <c r="U2200" s="55"/>
      <c r="V2200" s="55"/>
      <c r="W2200" s="55"/>
      <c r="X2200" s="55"/>
      <c r="Y2200" s="42"/>
      <c r="AD2200" s="55"/>
      <c r="AE2200" s="56"/>
    </row>
    <row r="2201" spans="2:38">
      <c r="B2201" s="57"/>
      <c r="D2201" s="11"/>
      <c r="E2201" s="56"/>
      <c r="F2201" s="11"/>
      <c r="G2201" s="11"/>
      <c r="H2201" s="11"/>
      <c r="L2201" s="55"/>
      <c r="M2201" s="42"/>
      <c r="N2201" s="55"/>
      <c r="O2201" s="42"/>
      <c r="Q2201" s="55"/>
      <c r="R2201" s="55"/>
      <c r="S2201" s="55"/>
      <c r="T2201" s="55"/>
      <c r="U2201" s="55"/>
      <c r="V2201" s="55"/>
      <c r="W2201" s="55"/>
      <c r="X2201" s="55"/>
      <c r="Y2201" s="42"/>
      <c r="AD2201" s="55"/>
      <c r="AE2201" s="56"/>
      <c r="AL2201" s="11"/>
    </row>
    <row r="2202" spans="2:38">
      <c r="B2202" s="57"/>
      <c r="D2202" s="11"/>
      <c r="E2202" s="56"/>
      <c r="F2202" s="11"/>
      <c r="G2202" s="11"/>
      <c r="H2202" s="11"/>
      <c r="L2202" s="55"/>
      <c r="M2202" s="42"/>
      <c r="N2202" s="55"/>
      <c r="O2202" s="42"/>
      <c r="Q2202" s="55"/>
      <c r="R2202" s="55"/>
      <c r="S2202" s="55"/>
      <c r="T2202" s="55"/>
      <c r="U2202" s="55"/>
      <c r="V2202" s="55"/>
      <c r="W2202" s="55"/>
      <c r="X2202" s="55"/>
      <c r="AA2202" s="42"/>
      <c r="AD2202" s="55"/>
      <c r="AE2202" s="56"/>
      <c r="AL2202" s="11"/>
    </row>
    <row r="2203" spans="2:38">
      <c r="B2203" s="57"/>
      <c r="D2203" s="11"/>
      <c r="E2203" s="56"/>
      <c r="F2203" s="11"/>
      <c r="G2203" s="11"/>
      <c r="H2203" s="11"/>
      <c r="L2203" s="55"/>
      <c r="M2203" s="42"/>
      <c r="N2203" s="55"/>
      <c r="O2203" s="42"/>
      <c r="Q2203" s="55"/>
      <c r="R2203" s="55"/>
      <c r="S2203" s="55"/>
      <c r="T2203" s="55"/>
      <c r="U2203" s="55"/>
      <c r="V2203" s="55"/>
      <c r="W2203" s="55"/>
      <c r="X2203" s="55"/>
      <c r="Y2203" s="42"/>
      <c r="AD2203" s="55"/>
      <c r="AE2203" s="56"/>
      <c r="AL2203" s="11"/>
    </row>
    <row r="2204" spans="2:38">
      <c r="B2204" s="57"/>
      <c r="D2204" s="11"/>
      <c r="E2204" s="56"/>
      <c r="F2204" s="11"/>
      <c r="G2204" s="11"/>
      <c r="H2204" s="11"/>
      <c r="I2204" s="11"/>
      <c r="L2204" s="55"/>
      <c r="M2204" s="42"/>
      <c r="N2204" s="55"/>
      <c r="O2204" s="42"/>
      <c r="Q2204" s="55"/>
      <c r="R2204" s="55"/>
      <c r="S2204" s="55"/>
      <c r="T2204" s="55"/>
      <c r="U2204" s="55"/>
      <c r="V2204" s="55"/>
      <c r="W2204" s="55"/>
      <c r="X2204" s="55"/>
      <c r="Y2204" s="42"/>
      <c r="AD2204" s="55"/>
      <c r="AE2204" s="56"/>
    </row>
    <row r="2205" spans="2:38">
      <c r="B2205" s="57"/>
      <c r="D2205" s="11"/>
      <c r="E2205" s="56"/>
      <c r="F2205" s="11"/>
      <c r="G2205" s="11"/>
      <c r="H2205" s="11"/>
      <c r="L2205" s="55"/>
      <c r="M2205" s="42"/>
      <c r="N2205" s="55"/>
      <c r="O2205" s="42"/>
      <c r="Q2205" s="55"/>
      <c r="R2205" s="55"/>
      <c r="S2205" s="55"/>
      <c r="T2205" s="55"/>
      <c r="U2205" s="55"/>
      <c r="V2205" s="55"/>
      <c r="W2205" s="55"/>
      <c r="X2205" s="55"/>
      <c r="AD2205" s="55"/>
      <c r="AE2205" s="56"/>
      <c r="AH2205" s="11"/>
      <c r="AL2205" s="11"/>
    </row>
    <row r="2206" spans="2:38">
      <c r="B2206" s="57"/>
      <c r="D2206" s="11"/>
      <c r="E2206" s="56"/>
      <c r="F2206" s="11"/>
      <c r="G2206" s="11"/>
      <c r="H2206" s="11"/>
      <c r="I2206" s="11"/>
      <c r="L2206" s="55"/>
      <c r="M2206" s="42"/>
      <c r="N2206" s="55"/>
      <c r="O2206" s="42"/>
      <c r="Q2206" s="55"/>
      <c r="R2206" s="55"/>
      <c r="S2206" s="55"/>
      <c r="T2206" s="55"/>
      <c r="U2206" s="55"/>
      <c r="V2206" s="55"/>
      <c r="W2206" s="55"/>
      <c r="X2206" s="55"/>
      <c r="AD2206" s="55"/>
      <c r="AE2206" s="56"/>
      <c r="AH2206" s="11"/>
      <c r="AL2206" s="11"/>
    </row>
    <row r="2207" spans="2:38">
      <c r="B2207" s="57"/>
      <c r="C2207" s="11"/>
      <c r="D2207" s="11"/>
      <c r="E2207" s="56"/>
      <c r="F2207" s="11"/>
      <c r="G2207" s="11"/>
      <c r="H2207" s="11"/>
      <c r="L2207" s="55"/>
      <c r="M2207" s="42"/>
      <c r="N2207" s="55"/>
      <c r="O2207" s="42"/>
      <c r="P2207" s="55"/>
      <c r="Q2207" s="55"/>
      <c r="S2207" s="55"/>
      <c r="T2207" s="55"/>
      <c r="U2207" s="55"/>
      <c r="V2207" s="55"/>
      <c r="W2207" s="55"/>
      <c r="X2207" s="55"/>
      <c r="Y2207" s="42"/>
      <c r="AD2207" s="55"/>
      <c r="AE2207" s="56"/>
      <c r="AL2207" s="11"/>
    </row>
    <row r="2208" spans="2:38">
      <c r="B2208" s="57"/>
      <c r="C2208" s="11"/>
      <c r="D2208" s="11"/>
      <c r="E2208" s="56"/>
      <c r="F2208" s="11"/>
      <c r="G2208" s="11"/>
      <c r="H2208" s="11"/>
      <c r="L2208" s="55"/>
      <c r="M2208" s="42"/>
      <c r="N2208" s="55"/>
      <c r="O2208" s="42"/>
      <c r="P2208" s="55"/>
      <c r="Q2208" s="55"/>
      <c r="S2208" s="55"/>
      <c r="T2208" s="55"/>
      <c r="U2208" s="55"/>
      <c r="V2208" s="55"/>
      <c r="W2208" s="55"/>
      <c r="X2208" s="55"/>
      <c r="Y2208" s="42"/>
      <c r="AD2208" s="55"/>
      <c r="AE2208" s="56"/>
      <c r="AL2208" s="11"/>
    </row>
    <row r="2209" spans="2:38">
      <c r="B2209" s="57"/>
      <c r="D2209" s="11"/>
      <c r="E2209" s="56"/>
      <c r="F2209" s="11"/>
      <c r="G2209" s="11"/>
      <c r="H2209" s="11"/>
      <c r="L2209" s="55"/>
      <c r="M2209" s="42"/>
      <c r="N2209" s="55"/>
      <c r="O2209" s="42"/>
      <c r="Q2209" s="55"/>
      <c r="R2209" s="55"/>
      <c r="S2209" s="55"/>
      <c r="T2209" s="55"/>
      <c r="U2209" s="55"/>
      <c r="V2209" s="55"/>
      <c r="W2209" s="55"/>
      <c r="X2209" s="55"/>
      <c r="Z2209" s="42"/>
      <c r="AD2209" s="55"/>
      <c r="AE2209" s="56"/>
      <c r="AL2209" s="11"/>
    </row>
    <row r="2210" spans="2:38">
      <c r="B2210" s="57"/>
      <c r="D2210" s="11"/>
      <c r="E2210" s="56"/>
      <c r="F2210" s="11"/>
      <c r="G2210" s="11"/>
      <c r="H2210" s="11"/>
      <c r="L2210" s="55"/>
      <c r="M2210" s="42"/>
      <c r="N2210" s="55"/>
      <c r="O2210" s="42"/>
      <c r="Q2210" s="55"/>
      <c r="R2210" s="55"/>
      <c r="T2210" s="55"/>
      <c r="U2210" s="55"/>
      <c r="V2210" s="55"/>
      <c r="W2210" s="55"/>
      <c r="X2210" s="55"/>
      <c r="Y2210" s="42"/>
      <c r="AD2210" s="55"/>
      <c r="AE2210" s="56"/>
      <c r="AH2210" s="11"/>
    </row>
    <row r="2211" spans="2:38">
      <c r="B2211" s="57"/>
      <c r="D2211" s="11"/>
      <c r="E2211" s="56"/>
      <c r="F2211" s="11"/>
      <c r="G2211" s="11"/>
      <c r="H2211" s="11"/>
      <c r="L2211" s="55"/>
      <c r="M2211" s="42"/>
      <c r="N2211" s="55"/>
      <c r="O2211" s="42"/>
      <c r="Q2211" s="55"/>
      <c r="R2211" s="55"/>
      <c r="T2211" s="55"/>
      <c r="U2211" s="55"/>
      <c r="V2211" s="55"/>
      <c r="W2211" s="55"/>
      <c r="X2211" s="55"/>
      <c r="Y2211" s="42"/>
      <c r="AD2211" s="55"/>
      <c r="AE2211" s="56"/>
      <c r="AH2211" s="11"/>
    </row>
    <row r="2212" spans="2:38">
      <c r="B2212" s="57"/>
      <c r="D2212" s="11"/>
      <c r="E2212" s="56"/>
      <c r="F2212" s="11"/>
      <c r="G2212" s="11"/>
      <c r="H2212" s="11"/>
      <c r="L2212" s="55"/>
      <c r="M2212" s="42"/>
      <c r="N2212" s="55"/>
      <c r="O2212" s="42"/>
      <c r="Q2212" s="55"/>
      <c r="R2212" s="55"/>
      <c r="S2212" s="55"/>
      <c r="T2212" s="55"/>
      <c r="U2212" s="55"/>
      <c r="V2212" s="55"/>
      <c r="W2212" s="55"/>
      <c r="X2212" s="55"/>
      <c r="Y2212" s="42"/>
      <c r="AD2212" s="55"/>
      <c r="AE2212" s="56"/>
      <c r="AL2212" s="11"/>
    </row>
    <row r="2213" spans="2:38">
      <c r="B2213" s="57"/>
      <c r="D2213" s="11"/>
      <c r="E2213" s="56"/>
      <c r="F2213" s="11"/>
      <c r="G2213" s="11"/>
      <c r="H2213" s="11"/>
      <c r="I2213" s="11"/>
      <c r="L2213" s="55"/>
      <c r="M2213" s="42"/>
      <c r="N2213" s="55"/>
      <c r="O2213" s="42"/>
      <c r="Q2213" s="55"/>
      <c r="R2213" s="55"/>
      <c r="S2213" s="55"/>
      <c r="T2213" s="55"/>
      <c r="U2213" s="55"/>
      <c r="V2213" s="55"/>
      <c r="W2213" s="55"/>
      <c r="X2213" s="55"/>
      <c r="Y2213" s="42"/>
      <c r="AD2213" s="55"/>
      <c r="AE2213" s="56"/>
      <c r="AL2213" s="11"/>
    </row>
    <row r="2214" spans="2:38">
      <c r="B2214" s="57"/>
      <c r="D2214" s="11"/>
      <c r="E2214" s="56"/>
      <c r="F2214" s="11"/>
      <c r="G2214" s="11"/>
      <c r="H2214" s="11"/>
      <c r="I2214" s="11"/>
      <c r="L2214" s="55"/>
      <c r="M2214" s="42"/>
      <c r="N2214" s="55"/>
      <c r="O2214" s="42"/>
      <c r="Q2214" s="55"/>
      <c r="R2214" s="55"/>
      <c r="S2214" s="55"/>
      <c r="T2214" s="55"/>
      <c r="U2214" s="55"/>
      <c r="V2214" s="55"/>
      <c r="W2214" s="55"/>
      <c r="X2214" s="55"/>
      <c r="Y2214" s="42"/>
      <c r="AD2214" s="55"/>
      <c r="AE2214" s="56"/>
      <c r="AL2214" s="11"/>
    </row>
    <row r="2215" spans="2:38">
      <c r="B2215" s="57"/>
      <c r="D2215" s="11"/>
      <c r="E2215" s="56"/>
      <c r="F2215" s="11"/>
      <c r="G2215" s="11"/>
      <c r="H2215" s="11"/>
      <c r="L2215" s="55"/>
      <c r="M2215" s="42"/>
      <c r="N2215" s="55"/>
      <c r="O2215" s="42"/>
      <c r="Q2215" s="55"/>
      <c r="R2215" s="55"/>
      <c r="S2215" s="55"/>
      <c r="T2215" s="55"/>
      <c r="U2215" s="55"/>
      <c r="V2215" s="55"/>
      <c r="W2215" s="55"/>
      <c r="X2215" s="55"/>
      <c r="Y2215" s="42"/>
      <c r="AD2215" s="55"/>
      <c r="AE2215" s="56"/>
      <c r="AL2215" s="11"/>
    </row>
    <row r="2216" spans="2:38">
      <c r="B2216" s="57"/>
      <c r="D2216" s="11"/>
      <c r="E2216" s="56"/>
      <c r="F2216" s="11"/>
      <c r="G2216" s="11"/>
      <c r="H2216" s="11"/>
      <c r="L2216" s="55"/>
      <c r="M2216" s="42"/>
      <c r="N2216" s="55"/>
      <c r="O2216" s="42"/>
      <c r="Q2216" s="55"/>
      <c r="R2216" s="55"/>
      <c r="S2216" s="55"/>
      <c r="T2216" s="55"/>
      <c r="U2216" s="55"/>
      <c r="V2216" s="55"/>
      <c r="W2216" s="55"/>
      <c r="X2216" s="55"/>
      <c r="Y2216" s="42"/>
      <c r="AD2216" s="55"/>
      <c r="AE2216" s="56"/>
      <c r="AL2216" s="11"/>
    </row>
    <row r="2217" spans="2:38">
      <c r="B2217" s="57"/>
      <c r="D2217" s="11"/>
      <c r="E2217" s="56"/>
      <c r="F2217" s="11"/>
      <c r="G2217" s="11"/>
      <c r="H2217" s="11"/>
      <c r="L2217" s="55"/>
      <c r="M2217" s="42"/>
      <c r="N2217" s="55"/>
      <c r="O2217" s="42"/>
      <c r="Q2217" s="55"/>
      <c r="R2217" s="55"/>
      <c r="S2217" s="55"/>
      <c r="T2217" s="55"/>
      <c r="U2217" s="55"/>
      <c r="V2217" s="55"/>
      <c r="W2217" s="55"/>
      <c r="X2217" s="55"/>
      <c r="Y2217" s="42"/>
      <c r="AD2217" s="55"/>
      <c r="AE2217" s="56"/>
      <c r="AL2217" s="11"/>
    </row>
    <row r="2218" spans="2:38">
      <c r="B2218" s="57"/>
      <c r="D2218" s="11"/>
      <c r="E2218" s="56"/>
      <c r="F2218" s="11"/>
      <c r="G2218" s="11"/>
      <c r="H2218" s="11"/>
      <c r="L2218" s="55"/>
      <c r="M2218" s="42"/>
      <c r="N2218" s="55"/>
      <c r="O2218" s="42"/>
      <c r="Q2218" s="55"/>
      <c r="R2218" s="55"/>
      <c r="S2218" s="55"/>
      <c r="T2218" s="55"/>
      <c r="U2218" s="55"/>
      <c r="V2218" s="55"/>
      <c r="W2218" s="55"/>
      <c r="X2218" s="55"/>
      <c r="Y2218" s="42"/>
      <c r="AD2218" s="55"/>
      <c r="AE2218" s="56"/>
    </row>
    <row r="2219" spans="2:38">
      <c r="B2219" s="57"/>
      <c r="D2219" s="11"/>
      <c r="E2219" s="56"/>
      <c r="F2219" s="11"/>
      <c r="G2219" s="11"/>
      <c r="H2219" s="11"/>
      <c r="L2219" s="55"/>
      <c r="M2219" s="42"/>
      <c r="N2219" s="55"/>
      <c r="O2219" s="42"/>
      <c r="Q2219" s="55"/>
      <c r="R2219" s="55"/>
      <c r="S2219" s="55"/>
      <c r="T2219" s="55"/>
      <c r="U2219" s="55"/>
      <c r="V2219" s="55"/>
      <c r="W2219" s="55"/>
      <c r="X2219" s="55"/>
      <c r="Y2219" s="42"/>
      <c r="AD2219" s="55"/>
      <c r="AE2219" s="56"/>
      <c r="AL2219" s="11"/>
    </row>
    <row r="2220" spans="2:38">
      <c r="B2220" s="57"/>
      <c r="D2220" s="11"/>
      <c r="E2220" s="56"/>
      <c r="F2220" s="11"/>
      <c r="G2220" s="11"/>
      <c r="H2220" s="11"/>
      <c r="L2220" s="55"/>
      <c r="M2220" s="42"/>
      <c r="N2220" s="55"/>
      <c r="O2220" s="42"/>
      <c r="Q2220" s="55"/>
      <c r="R2220" s="55"/>
      <c r="S2220" s="55"/>
      <c r="T2220" s="55"/>
      <c r="U2220" s="55"/>
      <c r="V2220" s="55"/>
      <c r="W2220" s="55"/>
      <c r="X2220" s="55"/>
      <c r="Y2220" s="42"/>
      <c r="AD2220" s="55"/>
      <c r="AE2220" s="56"/>
      <c r="AL2220" s="11"/>
    </row>
    <row r="2221" spans="2:38">
      <c r="B2221" s="57"/>
      <c r="D2221" s="11"/>
      <c r="E2221" s="56"/>
      <c r="F2221" s="11"/>
      <c r="G2221" s="11"/>
      <c r="H2221" s="11"/>
      <c r="L2221" s="55"/>
      <c r="M2221" s="42"/>
      <c r="N2221" s="55"/>
      <c r="O2221" s="42"/>
      <c r="Q2221" s="55"/>
      <c r="R2221" s="55"/>
      <c r="S2221" s="55"/>
      <c r="T2221" s="55"/>
      <c r="U2221" s="55"/>
      <c r="V2221" s="55"/>
      <c r="W2221" s="55"/>
      <c r="X2221" s="55"/>
      <c r="Y2221" s="42"/>
      <c r="AD2221" s="55"/>
      <c r="AE2221" s="56"/>
    </row>
    <row r="2222" spans="2:38">
      <c r="B2222" s="57"/>
      <c r="D2222" s="11"/>
      <c r="E2222" s="56"/>
      <c r="F2222" s="11"/>
      <c r="G2222" s="11"/>
      <c r="H2222" s="11"/>
      <c r="L2222" s="55"/>
      <c r="M2222" s="42"/>
      <c r="N2222" s="55"/>
      <c r="O2222" s="42"/>
      <c r="Q2222" s="55"/>
      <c r="R2222" s="55"/>
      <c r="S2222" s="55"/>
      <c r="T2222" s="55"/>
      <c r="U2222" s="55"/>
      <c r="V2222" s="55"/>
      <c r="W2222" s="55"/>
      <c r="X2222" s="55"/>
      <c r="Y2222" s="42"/>
      <c r="AD2222" s="55"/>
      <c r="AE2222" s="56"/>
      <c r="AL2222" s="11"/>
    </row>
    <row r="2223" spans="2:38">
      <c r="B2223" s="57"/>
      <c r="D2223" s="11"/>
      <c r="E2223" s="56"/>
      <c r="F2223" s="11"/>
      <c r="G2223" s="11"/>
      <c r="H2223" s="11"/>
      <c r="L2223" s="55"/>
      <c r="M2223" s="42"/>
      <c r="N2223" s="55"/>
      <c r="O2223" s="42"/>
      <c r="Q2223" s="55"/>
      <c r="R2223" s="55"/>
      <c r="S2223" s="55"/>
      <c r="T2223" s="55"/>
      <c r="U2223" s="55"/>
      <c r="V2223" s="55"/>
      <c r="W2223" s="55"/>
      <c r="X2223" s="55"/>
      <c r="AD2223" s="55"/>
      <c r="AE2223" s="56"/>
      <c r="AH2223" s="11"/>
    </row>
    <row r="2224" spans="2:38">
      <c r="B2224" s="57"/>
      <c r="D2224" s="11"/>
      <c r="E2224" s="56"/>
      <c r="F2224" s="11"/>
      <c r="G2224" s="11"/>
      <c r="H2224" s="11"/>
      <c r="L2224" s="55"/>
      <c r="M2224" s="42"/>
      <c r="N2224" s="55"/>
      <c r="O2224" s="42"/>
      <c r="Q2224" s="55"/>
      <c r="R2224" s="55"/>
      <c r="S2224" s="55"/>
      <c r="T2224" s="55"/>
      <c r="U2224" s="55"/>
      <c r="V2224" s="55"/>
      <c r="W2224" s="55"/>
      <c r="X2224" s="55"/>
      <c r="Y2224" s="42"/>
      <c r="AD2224" s="55"/>
      <c r="AE2224" s="56"/>
    </row>
    <row r="2225" spans="2:38">
      <c r="B2225" s="57"/>
      <c r="D2225" s="11"/>
      <c r="E2225" s="56"/>
      <c r="F2225" s="11"/>
      <c r="G2225" s="11"/>
      <c r="H2225" s="11"/>
      <c r="L2225" s="55"/>
      <c r="M2225" s="42"/>
      <c r="N2225" s="55"/>
      <c r="O2225" s="42"/>
      <c r="Q2225" s="55"/>
      <c r="R2225" s="55"/>
      <c r="S2225" s="55"/>
      <c r="T2225" s="55"/>
      <c r="U2225" s="55"/>
      <c r="V2225" s="55"/>
      <c r="W2225" s="55"/>
      <c r="X2225" s="55"/>
      <c r="Y2225" s="42"/>
      <c r="AD2225" s="55"/>
      <c r="AE2225" s="56"/>
    </row>
    <row r="2226" spans="2:38">
      <c r="B2226" s="57"/>
      <c r="D2226" s="11"/>
      <c r="E2226" s="56"/>
      <c r="F2226" s="11"/>
      <c r="G2226" s="11"/>
      <c r="H2226" s="11"/>
      <c r="L2226" s="55"/>
      <c r="M2226" s="42"/>
      <c r="N2226" s="55"/>
      <c r="O2226" s="42"/>
      <c r="Q2226" s="55"/>
      <c r="R2226" s="55"/>
      <c r="S2226" s="55"/>
      <c r="T2226" s="55"/>
      <c r="U2226" s="55"/>
      <c r="V2226" s="55"/>
      <c r="W2226" s="55"/>
      <c r="X2226" s="55"/>
      <c r="Y2226" s="42"/>
      <c r="AD2226" s="55"/>
      <c r="AE2226" s="56"/>
      <c r="AL2226" s="11"/>
    </row>
    <row r="2227" spans="2:38">
      <c r="B2227" s="57"/>
      <c r="D2227" s="11"/>
      <c r="E2227" s="56"/>
      <c r="F2227" s="11"/>
      <c r="G2227" s="11"/>
      <c r="H2227" s="11"/>
      <c r="I2227" s="11"/>
      <c r="L2227" s="55"/>
      <c r="M2227" s="42"/>
      <c r="N2227" s="55"/>
      <c r="O2227" s="42"/>
      <c r="Q2227" s="55"/>
      <c r="R2227" s="55"/>
      <c r="S2227" s="55"/>
      <c r="T2227" s="55"/>
      <c r="U2227" s="55"/>
      <c r="V2227" s="55"/>
      <c r="W2227" s="55"/>
      <c r="X2227" s="55"/>
      <c r="Y2227" s="42"/>
      <c r="AD2227" s="55"/>
      <c r="AE2227" s="56"/>
    </row>
    <row r="2228" spans="2:38">
      <c r="B2228" s="57"/>
      <c r="D2228" s="11"/>
      <c r="E2228" s="56"/>
      <c r="F2228" s="11"/>
      <c r="G2228" s="11"/>
      <c r="H2228" s="11"/>
      <c r="L2228" s="55"/>
      <c r="M2228" s="42"/>
      <c r="N2228" s="55"/>
      <c r="O2228" s="42"/>
      <c r="Q2228" s="55"/>
      <c r="R2228" s="55"/>
      <c r="S2228" s="55"/>
      <c r="T2228" s="55"/>
      <c r="U2228" s="55"/>
      <c r="V2228" s="55"/>
      <c r="W2228" s="55"/>
      <c r="X2228" s="55"/>
      <c r="Y2228" s="42"/>
      <c r="AD2228" s="55"/>
      <c r="AE2228" s="56"/>
      <c r="AL2228" s="11"/>
    </row>
    <row r="2229" spans="2:38">
      <c r="B2229" s="57"/>
      <c r="D2229" s="11"/>
      <c r="E2229" s="56"/>
      <c r="F2229" s="11"/>
      <c r="G2229" s="11"/>
      <c r="H2229" s="11"/>
      <c r="L2229" s="55"/>
      <c r="M2229" s="42"/>
      <c r="N2229" s="55"/>
      <c r="O2229" s="42"/>
      <c r="Q2229" s="55"/>
      <c r="R2229" s="55"/>
      <c r="S2229" s="55"/>
      <c r="T2229" s="55"/>
      <c r="U2229" s="55"/>
      <c r="V2229" s="55"/>
      <c r="W2229" s="55"/>
      <c r="X2229" s="55"/>
      <c r="Y2229" s="42"/>
      <c r="AD2229" s="55"/>
      <c r="AE2229" s="56"/>
      <c r="AL2229" s="11"/>
    </row>
    <row r="2230" spans="2:38">
      <c r="B2230" s="57"/>
      <c r="D2230" s="11"/>
      <c r="E2230" s="56"/>
      <c r="F2230" s="11"/>
      <c r="G2230" s="11"/>
      <c r="H2230" s="11"/>
      <c r="L2230" s="55"/>
      <c r="M2230" s="42"/>
      <c r="N2230" s="55"/>
      <c r="O2230" s="42"/>
      <c r="Q2230" s="55"/>
      <c r="R2230" s="55"/>
      <c r="S2230" s="55"/>
      <c r="T2230" s="55"/>
      <c r="U2230" s="55"/>
      <c r="V2230" s="55"/>
      <c r="W2230" s="55"/>
      <c r="X2230" s="55"/>
      <c r="Y2230" s="42"/>
      <c r="AD2230" s="55"/>
      <c r="AE2230" s="56"/>
    </row>
    <row r="2231" spans="2:38">
      <c r="B2231" s="57"/>
      <c r="D2231" s="11"/>
      <c r="E2231" s="56"/>
      <c r="F2231" s="11"/>
      <c r="G2231" s="11"/>
      <c r="H2231" s="11"/>
      <c r="L2231" s="55"/>
      <c r="M2231" s="42"/>
      <c r="N2231" s="55"/>
      <c r="O2231" s="42"/>
      <c r="Q2231" s="55"/>
      <c r="R2231" s="55"/>
      <c r="S2231" s="55"/>
      <c r="T2231" s="55"/>
      <c r="U2231" s="55"/>
      <c r="V2231" s="55"/>
      <c r="W2231" s="55"/>
      <c r="X2231" s="55"/>
      <c r="Y2231" s="42"/>
      <c r="AD2231" s="55"/>
      <c r="AE2231" s="56"/>
      <c r="AL2231" s="11"/>
    </row>
    <row r="2232" spans="2:38">
      <c r="B2232" s="57"/>
      <c r="D2232" s="11"/>
      <c r="E2232" s="56"/>
      <c r="F2232" s="11"/>
      <c r="G2232" s="11"/>
      <c r="H2232" s="11"/>
      <c r="L2232" s="55"/>
      <c r="M2232" s="42"/>
      <c r="N2232" s="55"/>
      <c r="O2232" s="42"/>
      <c r="Q2232" s="55"/>
      <c r="R2232" s="55"/>
      <c r="S2232" s="55"/>
      <c r="T2232" s="55"/>
      <c r="U2232" s="55"/>
      <c r="V2232" s="55"/>
      <c r="W2232" s="55"/>
      <c r="X2232" s="55"/>
      <c r="Y2232" s="42"/>
      <c r="AD2232" s="55"/>
      <c r="AE2232" s="56"/>
      <c r="AL2232" s="11"/>
    </row>
    <row r="2233" spans="2:38">
      <c r="B2233" s="57"/>
      <c r="D2233" s="11"/>
      <c r="E2233" s="56"/>
      <c r="F2233" s="11"/>
      <c r="G2233" s="11"/>
      <c r="H2233" s="11"/>
      <c r="L2233" s="55"/>
      <c r="M2233" s="42"/>
      <c r="N2233" s="55"/>
      <c r="O2233" s="42"/>
      <c r="Q2233" s="55"/>
      <c r="R2233" s="55"/>
      <c r="S2233" s="55"/>
      <c r="T2233" s="55"/>
      <c r="U2233" s="55"/>
      <c r="V2233" s="55"/>
      <c r="W2233" s="55"/>
      <c r="X2233" s="55"/>
      <c r="AA2233" s="42"/>
      <c r="AD2233" s="55"/>
      <c r="AE2233" s="56"/>
      <c r="AL2233" s="11"/>
    </row>
    <row r="2234" spans="2:38">
      <c r="B2234" s="57"/>
      <c r="D2234" s="11"/>
      <c r="E2234" s="56"/>
      <c r="F2234" s="11"/>
      <c r="G2234" s="11"/>
      <c r="H2234" s="11"/>
      <c r="I2234" s="11"/>
      <c r="L2234" s="55"/>
      <c r="M2234" s="42"/>
      <c r="N2234" s="55"/>
      <c r="O2234" s="42"/>
      <c r="Q2234" s="55"/>
      <c r="R2234" s="55"/>
      <c r="S2234" s="55"/>
      <c r="T2234" s="55"/>
      <c r="U2234" s="55"/>
      <c r="V2234" s="55"/>
      <c r="W2234" s="55"/>
      <c r="X2234" s="55"/>
      <c r="Y2234" s="42"/>
      <c r="AD2234" s="55"/>
      <c r="AE2234" s="56"/>
      <c r="AL2234" s="11"/>
    </row>
    <row r="2235" spans="2:38">
      <c r="B2235" s="57"/>
      <c r="D2235" s="11"/>
      <c r="E2235" s="56"/>
      <c r="F2235" s="11"/>
      <c r="G2235" s="11"/>
      <c r="H2235" s="11"/>
      <c r="I2235" s="11"/>
      <c r="L2235" s="55"/>
      <c r="M2235" s="42"/>
      <c r="N2235" s="55"/>
      <c r="O2235" s="42"/>
      <c r="Q2235" s="55"/>
      <c r="R2235" s="55"/>
      <c r="S2235" s="55"/>
      <c r="T2235" s="55"/>
      <c r="U2235" s="55"/>
      <c r="V2235" s="55"/>
      <c r="W2235" s="55"/>
      <c r="X2235" s="55"/>
      <c r="Y2235" s="42"/>
      <c r="AD2235" s="55"/>
      <c r="AE2235" s="56"/>
    </row>
    <row r="2236" spans="2:38">
      <c r="B2236" s="57"/>
      <c r="D2236" s="11"/>
      <c r="E2236" s="56"/>
      <c r="F2236" s="11"/>
      <c r="G2236" s="11"/>
      <c r="H2236" s="11"/>
      <c r="L2236" s="55"/>
      <c r="M2236" s="42"/>
      <c r="N2236" s="55"/>
      <c r="O2236" s="42"/>
      <c r="Q2236" s="55"/>
      <c r="R2236" s="55"/>
      <c r="S2236" s="55"/>
      <c r="T2236" s="55"/>
      <c r="U2236" s="55"/>
      <c r="V2236" s="55"/>
      <c r="W2236" s="55"/>
      <c r="X2236" s="55"/>
      <c r="Y2236" s="42"/>
      <c r="AD2236" s="55"/>
      <c r="AE2236" s="56"/>
      <c r="AL2236" s="11"/>
    </row>
    <row r="2237" spans="2:38">
      <c r="B2237" s="57"/>
      <c r="D2237" s="11"/>
      <c r="E2237" s="56"/>
      <c r="F2237" s="11"/>
      <c r="G2237" s="11"/>
      <c r="H2237" s="11"/>
      <c r="I2237" s="11"/>
      <c r="L2237" s="55"/>
      <c r="M2237" s="42"/>
      <c r="N2237" s="55"/>
      <c r="O2237" s="42"/>
      <c r="Q2237" s="55"/>
      <c r="R2237" s="55"/>
      <c r="S2237" s="55"/>
      <c r="T2237" s="55"/>
      <c r="U2237" s="55"/>
      <c r="V2237" s="55"/>
      <c r="W2237" s="55"/>
      <c r="X2237" s="55"/>
      <c r="Y2237" s="42"/>
      <c r="AD2237" s="55"/>
      <c r="AE2237" s="56"/>
      <c r="AL2237" s="11"/>
    </row>
    <row r="2238" spans="2:38">
      <c r="B2238" s="57"/>
      <c r="D2238" s="11"/>
      <c r="E2238" s="56"/>
      <c r="F2238" s="11"/>
      <c r="G2238" s="11"/>
      <c r="H2238" s="11"/>
      <c r="L2238" s="55"/>
      <c r="M2238" s="42"/>
      <c r="N2238" s="55"/>
      <c r="O2238" s="42"/>
      <c r="Q2238" s="55"/>
      <c r="R2238" s="55"/>
      <c r="S2238" s="55"/>
      <c r="T2238" s="55"/>
      <c r="U2238" s="55"/>
      <c r="V2238" s="55"/>
      <c r="W2238" s="55"/>
      <c r="X2238" s="55"/>
      <c r="AA2238" s="42"/>
      <c r="AD2238" s="55"/>
      <c r="AE2238" s="56"/>
      <c r="AL2238" s="11"/>
    </row>
    <row r="2239" spans="2:38">
      <c r="B2239" s="57"/>
      <c r="D2239" s="11"/>
      <c r="E2239" s="56"/>
      <c r="F2239" s="11"/>
      <c r="G2239" s="11"/>
      <c r="H2239" s="11"/>
      <c r="I2239" s="11"/>
      <c r="L2239" s="55"/>
      <c r="M2239" s="42"/>
      <c r="N2239" s="55"/>
      <c r="O2239" s="42"/>
      <c r="Q2239" s="55"/>
      <c r="R2239" s="55"/>
      <c r="S2239" s="55"/>
      <c r="T2239" s="55"/>
      <c r="U2239" s="55"/>
      <c r="V2239" s="55"/>
      <c r="W2239" s="55"/>
      <c r="X2239" s="55"/>
      <c r="Y2239" s="42"/>
      <c r="AD2239" s="55"/>
      <c r="AE2239" s="56"/>
      <c r="AL2239" s="11"/>
    </row>
    <row r="2240" spans="2:38">
      <c r="B2240" s="57"/>
      <c r="D2240" s="11"/>
      <c r="E2240" s="56"/>
      <c r="F2240" s="11"/>
      <c r="G2240" s="11"/>
      <c r="H2240" s="11"/>
      <c r="L2240" s="55"/>
      <c r="M2240" s="42"/>
      <c r="N2240" s="55"/>
      <c r="O2240" s="42"/>
      <c r="Q2240" s="55"/>
      <c r="R2240" s="55"/>
      <c r="S2240" s="55"/>
      <c r="T2240" s="55"/>
      <c r="U2240" s="55"/>
      <c r="V2240" s="55"/>
      <c r="W2240" s="55"/>
      <c r="X2240" s="55"/>
      <c r="Y2240" s="42"/>
      <c r="AD2240" s="55"/>
      <c r="AE2240" s="56"/>
      <c r="AL2240" s="11"/>
    </row>
    <row r="2241" spans="2:38">
      <c r="B2241" s="57"/>
      <c r="D2241" s="11"/>
      <c r="E2241" s="56"/>
      <c r="F2241" s="11"/>
      <c r="G2241" s="11"/>
      <c r="H2241" s="11"/>
      <c r="L2241" s="55"/>
      <c r="M2241" s="42"/>
      <c r="N2241" s="55"/>
      <c r="O2241" s="42"/>
      <c r="Q2241" s="55"/>
      <c r="R2241" s="55"/>
      <c r="S2241" s="55"/>
      <c r="T2241" s="55"/>
      <c r="U2241" s="55"/>
      <c r="V2241" s="55"/>
      <c r="W2241" s="55"/>
      <c r="X2241" s="55"/>
      <c r="AA2241" s="42"/>
      <c r="AD2241" s="55"/>
      <c r="AE2241" s="56"/>
      <c r="AL2241" s="11"/>
    </row>
    <row r="2242" spans="2:38">
      <c r="B2242" s="57"/>
      <c r="D2242" s="11"/>
      <c r="E2242" s="56"/>
      <c r="F2242" s="11"/>
      <c r="G2242" s="11"/>
      <c r="H2242" s="11"/>
      <c r="L2242" s="55"/>
      <c r="M2242" s="42"/>
      <c r="N2242" s="55"/>
      <c r="O2242" s="42"/>
      <c r="Q2242" s="55"/>
      <c r="R2242" s="55"/>
      <c r="S2242" s="55"/>
      <c r="T2242" s="55"/>
      <c r="U2242" s="55"/>
      <c r="V2242" s="55"/>
      <c r="W2242" s="55"/>
      <c r="X2242" s="55"/>
      <c r="AA2242" s="42"/>
      <c r="AD2242" s="55"/>
      <c r="AE2242" s="56"/>
      <c r="AL2242" s="11"/>
    </row>
    <row r="2243" spans="2:38">
      <c r="B2243" s="57"/>
      <c r="D2243" s="11"/>
      <c r="E2243" s="56"/>
      <c r="F2243" s="11"/>
      <c r="G2243" s="11"/>
      <c r="H2243" s="11"/>
      <c r="L2243" s="55"/>
      <c r="M2243" s="42"/>
      <c r="N2243" s="55"/>
      <c r="O2243" s="42"/>
      <c r="Q2243" s="55"/>
      <c r="R2243" s="55"/>
      <c r="S2243" s="55"/>
      <c r="T2243" s="55"/>
      <c r="U2243" s="55"/>
      <c r="V2243" s="55"/>
      <c r="W2243" s="55"/>
      <c r="X2243" s="55"/>
      <c r="AD2243" s="55"/>
      <c r="AE2243" s="56"/>
      <c r="AH2243" s="11"/>
    </row>
    <row r="2244" spans="2:38">
      <c r="B2244" s="57"/>
      <c r="D2244" s="11"/>
      <c r="E2244" s="56"/>
      <c r="F2244" s="11"/>
      <c r="G2244" s="11"/>
      <c r="H2244" s="11"/>
      <c r="L2244" s="55"/>
      <c r="M2244" s="42"/>
      <c r="N2244" s="55"/>
      <c r="O2244" s="42"/>
      <c r="Q2244" s="55"/>
      <c r="R2244" s="55"/>
      <c r="S2244" s="55"/>
      <c r="T2244" s="55"/>
      <c r="U2244" s="55"/>
      <c r="V2244" s="55"/>
      <c r="W2244" s="55"/>
      <c r="X2244" s="55"/>
      <c r="Y2244" s="42"/>
      <c r="AD2244" s="55"/>
      <c r="AE2244" s="56"/>
      <c r="AL2244" s="11"/>
    </row>
    <row r="2245" spans="2:38">
      <c r="B2245" s="57"/>
      <c r="D2245" s="11"/>
      <c r="E2245" s="56"/>
      <c r="F2245" s="11"/>
      <c r="G2245" s="11"/>
      <c r="H2245" s="11"/>
      <c r="L2245" s="55"/>
      <c r="M2245" s="42"/>
      <c r="N2245" s="55"/>
      <c r="O2245" s="42"/>
      <c r="Q2245" s="55"/>
      <c r="R2245" s="55"/>
      <c r="S2245" s="55"/>
      <c r="T2245" s="55"/>
      <c r="U2245" s="55"/>
      <c r="V2245" s="55"/>
      <c r="W2245" s="55"/>
      <c r="X2245" s="55"/>
      <c r="AA2245" s="42"/>
      <c r="AD2245" s="55"/>
      <c r="AE2245" s="56"/>
      <c r="AL2245" s="11"/>
    </row>
    <row r="2246" spans="2:38">
      <c r="B2246" s="57"/>
      <c r="D2246" s="11"/>
      <c r="E2246" s="56"/>
      <c r="F2246" s="11"/>
      <c r="G2246" s="11"/>
      <c r="H2246" s="11"/>
      <c r="L2246" s="55"/>
      <c r="M2246" s="42"/>
      <c r="N2246" s="55"/>
      <c r="O2246" s="42"/>
      <c r="Q2246" s="55"/>
      <c r="R2246" s="55"/>
      <c r="S2246" s="55"/>
      <c r="T2246" s="55"/>
      <c r="U2246" s="55"/>
      <c r="V2246" s="55"/>
      <c r="W2246" s="55"/>
      <c r="X2246" s="55"/>
      <c r="Y2246" s="42"/>
      <c r="AD2246" s="55"/>
      <c r="AE2246" s="56"/>
      <c r="AL2246" s="11"/>
    </row>
    <row r="2247" spans="2:38">
      <c r="B2247" s="57"/>
      <c r="D2247" s="11"/>
      <c r="E2247" s="56"/>
      <c r="F2247" s="11"/>
      <c r="G2247" s="11"/>
      <c r="H2247" s="11"/>
      <c r="L2247" s="55"/>
      <c r="M2247" s="42"/>
      <c r="N2247" s="55"/>
      <c r="O2247" s="42"/>
      <c r="Q2247" s="55"/>
      <c r="R2247" s="55"/>
      <c r="S2247" s="55"/>
      <c r="T2247" s="55"/>
      <c r="U2247" s="55"/>
      <c r="V2247" s="55"/>
      <c r="W2247" s="55"/>
      <c r="X2247" s="55"/>
      <c r="Y2247" s="42"/>
      <c r="AD2247" s="55"/>
      <c r="AE2247" s="56"/>
      <c r="AL2247" s="11"/>
    </row>
    <row r="2248" spans="2:38">
      <c r="B2248" s="57"/>
      <c r="D2248" s="11"/>
      <c r="E2248" s="56"/>
      <c r="F2248" s="11"/>
      <c r="G2248" s="11"/>
      <c r="H2248" s="11"/>
      <c r="L2248" s="55"/>
      <c r="M2248" s="42"/>
      <c r="N2248" s="55"/>
      <c r="O2248" s="42"/>
      <c r="Q2248" s="55"/>
      <c r="R2248" s="55"/>
      <c r="S2248" s="55"/>
      <c r="T2248" s="55"/>
      <c r="U2248" s="55"/>
      <c r="V2248" s="55"/>
      <c r="W2248" s="55"/>
      <c r="X2248" s="55"/>
      <c r="Y2248" s="42"/>
      <c r="AD2248" s="55"/>
      <c r="AE2248" s="56"/>
      <c r="AL2248" s="11"/>
    </row>
    <row r="2249" spans="2:38">
      <c r="B2249" s="57"/>
      <c r="D2249" s="11"/>
      <c r="E2249" s="56"/>
      <c r="F2249" s="11"/>
      <c r="G2249" s="11"/>
      <c r="H2249" s="11"/>
      <c r="I2249" s="11"/>
      <c r="L2249" s="55"/>
      <c r="M2249" s="42"/>
      <c r="N2249" s="55"/>
      <c r="O2249" s="42"/>
      <c r="Q2249" s="55"/>
      <c r="R2249" s="55"/>
      <c r="S2249" s="55"/>
      <c r="T2249" s="55"/>
      <c r="U2249" s="55"/>
      <c r="V2249" s="55"/>
      <c r="W2249" s="55"/>
      <c r="X2249" s="55"/>
      <c r="Y2249" s="42"/>
      <c r="AD2249" s="55"/>
      <c r="AE2249" s="56"/>
      <c r="AL2249" s="11"/>
    </row>
    <row r="2250" spans="2:38">
      <c r="B2250" s="57"/>
      <c r="D2250" s="11"/>
      <c r="E2250" s="56"/>
      <c r="F2250" s="11"/>
      <c r="G2250" s="11"/>
      <c r="H2250" s="11"/>
      <c r="L2250" s="55"/>
      <c r="M2250" s="42"/>
      <c r="N2250" s="55"/>
      <c r="O2250" s="42"/>
      <c r="Q2250" s="55"/>
      <c r="R2250" s="55"/>
      <c r="S2250" s="55"/>
      <c r="T2250" s="55"/>
      <c r="U2250" s="55"/>
      <c r="V2250" s="55"/>
      <c r="W2250" s="55"/>
      <c r="X2250" s="55"/>
      <c r="Y2250" s="42"/>
      <c r="AD2250" s="55"/>
      <c r="AE2250" s="56"/>
      <c r="AL2250" s="11"/>
    </row>
    <row r="2251" spans="2:38">
      <c r="B2251" s="57"/>
      <c r="D2251" s="11"/>
      <c r="E2251" s="56"/>
      <c r="F2251" s="11"/>
      <c r="G2251" s="11"/>
      <c r="H2251" s="11"/>
      <c r="L2251" s="55"/>
      <c r="M2251" s="42"/>
      <c r="N2251" s="55"/>
      <c r="O2251" s="42"/>
      <c r="Q2251" s="55"/>
      <c r="R2251" s="55"/>
      <c r="S2251" s="55"/>
      <c r="T2251" s="55"/>
      <c r="U2251" s="55"/>
      <c r="V2251" s="55"/>
      <c r="W2251" s="55"/>
      <c r="X2251" s="55"/>
      <c r="AA2251" s="42"/>
      <c r="AD2251" s="55"/>
      <c r="AE2251" s="56"/>
    </row>
    <row r="2252" spans="2:38">
      <c r="B2252" s="57"/>
      <c r="D2252" s="11"/>
      <c r="E2252" s="56"/>
      <c r="F2252" s="11"/>
      <c r="G2252" s="11"/>
      <c r="H2252" s="11"/>
      <c r="L2252" s="55"/>
      <c r="M2252" s="42"/>
      <c r="N2252" s="55"/>
      <c r="O2252" s="42"/>
      <c r="Q2252" s="55"/>
      <c r="R2252" s="55"/>
      <c r="S2252" s="55"/>
      <c r="T2252" s="55"/>
      <c r="U2252" s="55"/>
      <c r="V2252" s="55"/>
      <c r="W2252" s="55"/>
      <c r="X2252" s="55"/>
      <c r="Y2252" s="42"/>
      <c r="AD2252" s="55"/>
      <c r="AE2252" s="56"/>
      <c r="AL2252" s="11"/>
    </row>
    <row r="2253" spans="2:38">
      <c r="B2253" s="57"/>
      <c r="D2253" s="11"/>
      <c r="E2253" s="56"/>
      <c r="F2253" s="11"/>
      <c r="G2253" s="11"/>
      <c r="H2253" s="11"/>
      <c r="L2253" s="55"/>
      <c r="M2253" s="42"/>
      <c r="N2253" s="55"/>
      <c r="O2253" s="42"/>
      <c r="Q2253" s="55"/>
      <c r="R2253" s="55"/>
      <c r="S2253" s="55"/>
      <c r="T2253" s="55"/>
      <c r="U2253" s="55"/>
      <c r="V2253" s="55"/>
      <c r="W2253" s="55"/>
      <c r="X2253" s="55"/>
      <c r="Y2253" s="42"/>
      <c r="AD2253" s="55"/>
      <c r="AE2253" s="56"/>
    </row>
    <row r="2254" spans="2:38">
      <c r="B2254" s="57"/>
      <c r="D2254" s="11"/>
      <c r="E2254" s="56"/>
      <c r="F2254" s="11"/>
      <c r="G2254" s="11"/>
      <c r="H2254" s="11"/>
      <c r="L2254" s="55"/>
      <c r="M2254" s="42"/>
      <c r="N2254" s="55"/>
      <c r="O2254" s="42"/>
      <c r="Q2254" s="55"/>
      <c r="R2254" s="55"/>
      <c r="S2254" s="55"/>
      <c r="T2254" s="55"/>
      <c r="U2254" s="55"/>
      <c r="V2254" s="55"/>
      <c r="W2254" s="55"/>
      <c r="X2254" s="55"/>
      <c r="Y2254" s="42"/>
      <c r="AD2254" s="55"/>
      <c r="AE2254" s="56"/>
      <c r="AL2254" s="11"/>
    </row>
    <row r="2255" spans="2:38">
      <c r="B2255" s="57"/>
      <c r="D2255" s="11"/>
      <c r="E2255" s="56"/>
      <c r="F2255" s="11"/>
      <c r="G2255" s="11"/>
      <c r="H2255" s="11"/>
      <c r="L2255" s="55"/>
      <c r="M2255" s="42"/>
      <c r="N2255" s="55"/>
      <c r="O2255" s="42"/>
      <c r="Q2255" s="55"/>
      <c r="R2255" s="55"/>
      <c r="S2255" s="55"/>
      <c r="T2255" s="55"/>
      <c r="U2255" s="55"/>
      <c r="V2255" s="55"/>
      <c r="W2255" s="55"/>
      <c r="X2255" s="55"/>
      <c r="Y2255" s="42"/>
      <c r="AD2255" s="55"/>
      <c r="AE2255" s="56"/>
      <c r="AL2255" s="11"/>
    </row>
    <row r="2256" spans="2:38">
      <c r="B2256" s="57"/>
      <c r="D2256" s="11"/>
      <c r="E2256" s="56"/>
      <c r="F2256" s="11"/>
      <c r="G2256" s="11"/>
      <c r="H2256" s="11"/>
      <c r="I2256" s="11"/>
      <c r="L2256" s="55"/>
      <c r="M2256" s="42"/>
      <c r="N2256" s="55"/>
      <c r="O2256" s="42"/>
      <c r="Q2256" s="55"/>
      <c r="R2256" s="55"/>
      <c r="S2256" s="55"/>
      <c r="T2256" s="55"/>
      <c r="U2256" s="55"/>
      <c r="V2256" s="55"/>
      <c r="W2256" s="55"/>
      <c r="X2256" s="55"/>
      <c r="Y2256" s="42"/>
      <c r="AD2256" s="55"/>
      <c r="AE2256" s="56"/>
      <c r="AL2256" s="11"/>
    </row>
    <row r="2257" spans="2:38">
      <c r="B2257" s="57"/>
      <c r="D2257" s="11"/>
      <c r="E2257" s="56"/>
      <c r="F2257" s="11"/>
      <c r="G2257" s="11"/>
      <c r="H2257" s="11"/>
      <c r="I2257" s="11"/>
      <c r="L2257" s="55"/>
      <c r="M2257" s="42"/>
      <c r="N2257" s="55"/>
      <c r="O2257" s="42"/>
      <c r="Q2257" s="55"/>
      <c r="R2257" s="55"/>
      <c r="S2257" s="55"/>
      <c r="T2257" s="55"/>
      <c r="U2257" s="55"/>
      <c r="V2257" s="55"/>
      <c r="W2257" s="55"/>
      <c r="X2257" s="55"/>
      <c r="Y2257" s="42"/>
      <c r="AD2257" s="55"/>
      <c r="AE2257" s="56"/>
    </row>
    <row r="2258" spans="2:38">
      <c r="B2258" s="57"/>
      <c r="D2258" s="11"/>
      <c r="E2258" s="56"/>
      <c r="F2258" s="11"/>
      <c r="G2258" s="11"/>
      <c r="H2258" s="11"/>
      <c r="L2258" s="55"/>
      <c r="M2258" s="42"/>
      <c r="N2258" s="55"/>
      <c r="O2258" s="42"/>
      <c r="Q2258" s="55"/>
      <c r="R2258" s="55"/>
      <c r="S2258" s="55"/>
      <c r="T2258" s="55"/>
      <c r="U2258" s="55"/>
      <c r="V2258" s="55"/>
      <c r="W2258" s="55"/>
      <c r="X2258" s="55"/>
      <c r="Y2258" s="42"/>
      <c r="AD2258" s="55"/>
      <c r="AE2258" s="56"/>
    </row>
    <row r="2259" spans="2:38">
      <c r="B2259" s="57"/>
      <c r="D2259" s="11"/>
      <c r="E2259" s="56"/>
      <c r="F2259" s="11"/>
      <c r="G2259" s="11"/>
      <c r="H2259" s="11"/>
      <c r="L2259" s="55"/>
      <c r="M2259" s="42"/>
      <c r="N2259" s="55"/>
      <c r="O2259" s="42"/>
      <c r="Q2259" s="55"/>
      <c r="R2259" s="55"/>
      <c r="S2259" s="55"/>
      <c r="T2259" s="55"/>
      <c r="U2259" s="55"/>
      <c r="V2259" s="55"/>
      <c r="W2259" s="55"/>
      <c r="X2259" s="55"/>
      <c r="Y2259" s="42"/>
      <c r="AD2259" s="55"/>
      <c r="AE2259" s="56"/>
      <c r="AL2259" s="11"/>
    </row>
    <row r="2260" spans="2:38">
      <c r="B2260" s="57"/>
      <c r="D2260" s="11"/>
      <c r="E2260" s="56"/>
      <c r="F2260" s="11"/>
      <c r="G2260" s="11"/>
      <c r="H2260" s="11"/>
      <c r="L2260" s="55"/>
      <c r="M2260" s="42"/>
      <c r="N2260" s="55"/>
      <c r="O2260" s="42"/>
      <c r="Q2260" s="55"/>
      <c r="R2260" s="55"/>
      <c r="S2260" s="55"/>
      <c r="T2260" s="55"/>
      <c r="U2260" s="55"/>
      <c r="V2260" s="55"/>
      <c r="W2260" s="55"/>
      <c r="X2260" s="55"/>
      <c r="Y2260" s="42"/>
      <c r="AD2260" s="55"/>
      <c r="AE2260" s="56"/>
      <c r="AL2260" s="11"/>
    </row>
    <row r="2261" spans="2:38">
      <c r="B2261" s="57"/>
      <c r="D2261" s="11"/>
      <c r="E2261" s="56"/>
      <c r="F2261" s="11"/>
      <c r="G2261" s="11"/>
      <c r="H2261" s="11"/>
      <c r="L2261" s="55"/>
      <c r="M2261" s="42"/>
      <c r="N2261" s="55"/>
      <c r="O2261" s="42"/>
      <c r="Q2261" s="55"/>
      <c r="R2261" s="55"/>
      <c r="S2261" s="55"/>
      <c r="T2261" s="55"/>
      <c r="U2261" s="55"/>
      <c r="V2261" s="55"/>
      <c r="W2261" s="55"/>
      <c r="X2261" s="55"/>
      <c r="Y2261" s="42"/>
      <c r="AD2261" s="55"/>
      <c r="AE2261" s="56"/>
      <c r="AL2261" s="11"/>
    </row>
    <row r="2262" spans="2:38">
      <c r="B2262" s="57"/>
      <c r="D2262" s="11"/>
      <c r="E2262" s="56"/>
      <c r="F2262" s="11"/>
      <c r="G2262" s="11"/>
      <c r="H2262" s="11"/>
      <c r="L2262" s="55"/>
      <c r="M2262" s="42"/>
      <c r="N2262" s="55"/>
      <c r="O2262" s="42"/>
      <c r="Q2262" s="55"/>
      <c r="R2262" s="55"/>
      <c r="S2262" s="55"/>
      <c r="T2262" s="55"/>
      <c r="U2262" s="55"/>
      <c r="V2262" s="55"/>
      <c r="W2262" s="55"/>
      <c r="X2262" s="55"/>
      <c r="Y2262" s="42"/>
      <c r="AD2262" s="55"/>
      <c r="AE2262" s="56"/>
      <c r="AL2262" s="11"/>
    </row>
    <row r="2263" spans="2:38">
      <c r="B2263" s="57"/>
      <c r="D2263" s="11"/>
      <c r="E2263" s="56"/>
      <c r="F2263" s="11"/>
      <c r="G2263" s="11"/>
      <c r="H2263" s="11"/>
      <c r="L2263" s="55"/>
      <c r="M2263" s="42"/>
      <c r="N2263" s="55"/>
      <c r="O2263" s="42"/>
      <c r="Q2263" s="55"/>
      <c r="R2263" s="55"/>
      <c r="S2263" s="55"/>
      <c r="T2263" s="55"/>
      <c r="U2263" s="55"/>
      <c r="V2263" s="55"/>
      <c r="W2263" s="55"/>
      <c r="X2263" s="55"/>
      <c r="Y2263" s="42"/>
      <c r="AD2263" s="55"/>
      <c r="AE2263" s="56"/>
      <c r="AL2263" s="11"/>
    </row>
    <row r="2264" spans="2:38">
      <c r="B2264" s="57"/>
      <c r="D2264" s="11"/>
      <c r="E2264" s="56"/>
      <c r="F2264" s="11"/>
      <c r="G2264" s="11"/>
      <c r="H2264" s="11"/>
      <c r="I2264" s="11"/>
      <c r="L2264" s="55"/>
      <c r="M2264" s="42"/>
      <c r="N2264" s="55"/>
      <c r="O2264" s="42"/>
      <c r="Q2264" s="55"/>
      <c r="R2264" s="55"/>
      <c r="S2264" s="55"/>
      <c r="T2264" s="55"/>
      <c r="U2264" s="55"/>
      <c r="V2264" s="55"/>
      <c r="W2264" s="55"/>
      <c r="X2264" s="55"/>
      <c r="Y2264" s="42"/>
      <c r="AD2264" s="55"/>
      <c r="AE2264" s="56"/>
      <c r="AL2264" s="11"/>
    </row>
    <row r="2265" spans="2:38">
      <c r="B2265" s="57"/>
      <c r="D2265" s="11"/>
      <c r="E2265" s="56"/>
      <c r="F2265" s="11"/>
      <c r="G2265" s="11"/>
      <c r="H2265" s="11"/>
      <c r="L2265" s="55"/>
      <c r="M2265" s="42"/>
      <c r="N2265" s="55"/>
      <c r="O2265" s="42"/>
      <c r="Q2265" s="55"/>
      <c r="R2265" s="55"/>
      <c r="S2265" s="55"/>
      <c r="T2265" s="55"/>
      <c r="U2265" s="55"/>
      <c r="V2265" s="55"/>
      <c r="W2265" s="55"/>
      <c r="X2265" s="55"/>
      <c r="AA2265" s="42"/>
      <c r="AD2265" s="55"/>
      <c r="AE2265" s="56"/>
    </row>
    <row r="2266" spans="2:38">
      <c r="B2266" s="57"/>
      <c r="D2266" s="11"/>
      <c r="E2266" s="56"/>
      <c r="F2266" s="11"/>
      <c r="G2266" s="11"/>
      <c r="H2266" s="11"/>
      <c r="L2266" s="55"/>
      <c r="M2266" s="42"/>
      <c r="N2266" s="55"/>
      <c r="O2266" s="42"/>
      <c r="Q2266" s="55"/>
      <c r="R2266" s="55"/>
      <c r="S2266" s="55"/>
      <c r="T2266" s="55"/>
      <c r="U2266" s="55"/>
      <c r="V2266" s="55"/>
      <c r="W2266" s="55"/>
      <c r="X2266" s="55"/>
      <c r="Y2266" s="42"/>
      <c r="AD2266" s="55"/>
      <c r="AE2266" s="56"/>
    </row>
    <row r="2267" spans="2:38">
      <c r="B2267" s="57"/>
      <c r="D2267" s="11"/>
      <c r="E2267" s="56"/>
      <c r="F2267" s="11"/>
      <c r="G2267" s="11"/>
      <c r="H2267" s="11"/>
      <c r="I2267" s="11"/>
      <c r="L2267" s="55"/>
      <c r="M2267" s="42"/>
      <c r="N2267" s="55"/>
      <c r="O2267" s="42"/>
      <c r="Q2267" s="55"/>
      <c r="R2267" s="55"/>
      <c r="S2267" s="55"/>
      <c r="T2267" s="55"/>
      <c r="U2267" s="55"/>
      <c r="V2267" s="55"/>
      <c r="W2267" s="55"/>
      <c r="X2267" s="55"/>
      <c r="Y2267" s="42"/>
      <c r="AD2267" s="55"/>
      <c r="AE2267" s="56"/>
    </row>
    <row r="2268" spans="2:38">
      <c r="B2268" s="57"/>
      <c r="D2268" s="11"/>
      <c r="E2268" s="56"/>
      <c r="F2268" s="11"/>
      <c r="G2268" s="11"/>
      <c r="H2268" s="11"/>
      <c r="L2268" s="55"/>
      <c r="M2268" s="42"/>
      <c r="N2268" s="55"/>
      <c r="O2268" s="42"/>
      <c r="Q2268" s="55"/>
      <c r="R2268" s="55"/>
      <c r="S2268" s="55"/>
      <c r="T2268" s="55"/>
      <c r="U2268" s="55"/>
      <c r="V2268" s="55"/>
      <c r="W2268" s="55"/>
      <c r="X2268" s="55"/>
      <c r="Y2268" s="42"/>
      <c r="AD2268" s="55"/>
      <c r="AE2268" s="56"/>
      <c r="AL2268" s="11"/>
    </row>
    <row r="2269" spans="2:38">
      <c r="B2269" s="57"/>
      <c r="D2269" s="11"/>
      <c r="E2269" s="56"/>
      <c r="F2269" s="11"/>
      <c r="G2269" s="11"/>
      <c r="H2269" s="11"/>
      <c r="I2269" s="11"/>
      <c r="L2269" s="55"/>
      <c r="M2269" s="42"/>
      <c r="N2269" s="55"/>
      <c r="O2269" s="42"/>
      <c r="Q2269" s="55"/>
      <c r="R2269" s="55"/>
      <c r="S2269" s="55"/>
      <c r="T2269" s="55"/>
      <c r="U2269" s="55"/>
      <c r="V2269" s="55"/>
      <c r="W2269" s="55"/>
      <c r="X2269" s="55"/>
      <c r="Y2269" s="42"/>
      <c r="AD2269" s="55"/>
      <c r="AE2269" s="56"/>
      <c r="AL2269" s="11"/>
    </row>
    <row r="2270" spans="2:38">
      <c r="B2270" s="57"/>
      <c r="D2270" s="11"/>
      <c r="E2270" s="56"/>
      <c r="F2270" s="11"/>
      <c r="G2270" s="11"/>
      <c r="H2270" s="11"/>
      <c r="L2270" s="55"/>
      <c r="M2270" s="42"/>
      <c r="N2270" s="55"/>
      <c r="O2270" s="42"/>
      <c r="Q2270" s="55"/>
      <c r="R2270" s="55"/>
      <c r="S2270" s="55"/>
      <c r="T2270" s="55"/>
      <c r="U2270" s="55"/>
      <c r="V2270" s="55"/>
      <c r="W2270" s="55"/>
      <c r="X2270" s="55"/>
      <c r="Y2270" s="42"/>
      <c r="AD2270" s="55"/>
      <c r="AE2270" s="56"/>
      <c r="AL2270" s="11"/>
    </row>
    <row r="2271" spans="2:38">
      <c r="B2271" s="57"/>
      <c r="D2271" s="11"/>
      <c r="E2271" s="56"/>
      <c r="F2271" s="11"/>
      <c r="G2271" s="11"/>
      <c r="H2271" s="11"/>
      <c r="L2271" s="55"/>
      <c r="M2271" s="42"/>
      <c r="N2271" s="55"/>
      <c r="O2271" s="42"/>
      <c r="Q2271" s="55"/>
      <c r="R2271" s="55"/>
      <c r="S2271" s="55"/>
      <c r="T2271" s="55"/>
      <c r="U2271" s="55"/>
      <c r="V2271" s="55"/>
      <c r="W2271" s="55"/>
      <c r="X2271" s="55"/>
      <c r="AA2271" s="42"/>
      <c r="AD2271" s="55"/>
      <c r="AE2271" s="56"/>
      <c r="AL2271" s="11"/>
    </row>
    <row r="2272" spans="2:38">
      <c r="B2272" s="57"/>
      <c r="D2272" s="11"/>
      <c r="E2272" s="56"/>
      <c r="F2272" s="11"/>
      <c r="G2272" s="11"/>
      <c r="H2272" s="11"/>
      <c r="L2272" s="55"/>
      <c r="M2272" s="42"/>
      <c r="N2272" s="55"/>
      <c r="O2272" s="42"/>
      <c r="Q2272" s="55"/>
      <c r="R2272" s="55"/>
      <c r="S2272" s="55"/>
      <c r="T2272" s="55"/>
      <c r="U2272" s="55"/>
      <c r="V2272" s="55"/>
      <c r="W2272" s="55"/>
      <c r="X2272" s="55"/>
      <c r="Y2272" s="42"/>
      <c r="AD2272" s="55"/>
      <c r="AE2272" s="56"/>
    </row>
    <row r="2273" spans="2:38">
      <c r="B2273" s="57"/>
      <c r="D2273" s="11"/>
      <c r="E2273" s="56"/>
      <c r="F2273" s="11"/>
      <c r="G2273" s="11"/>
      <c r="H2273" s="11"/>
      <c r="L2273" s="55"/>
      <c r="M2273" s="42"/>
      <c r="N2273" s="55"/>
      <c r="O2273" s="42"/>
      <c r="Q2273" s="55"/>
      <c r="R2273" s="55"/>
      <c r="S2273" s="55"/>
      <c r="T2273" s="55"/>
      <c r="U2273" s="55"/>
      <c r="V2273" s="55"/>
      <c r="W2273" s="55"/>
      <c r="X2273" s="55"/>
      <c r="Y2273" s="42"/>
      <c r="AD2273" s="55"/>
      <c r="AE2273" s="56"/>
      <c r="AL2273" s="11"/>
    </row>
    <row r="2274" spans="2:38">
      <c r="B2274" s="57"/>
      <c r="D2274" s="11"/>
      <c r="E2274" s="56"/>
      <c r="F2274" s="11"/>
      <c r="G2274" s="11"/>
      <c r="H2274" s="11"/>
      <c r="L2274" s="55"/>
      <c r="M2274" s="42"/>
      <c r="N2274" s="55"/>
      <c r="O2274" s="42"/>
      <c r="Q2274" s="55"/>
      <c r="R2274" s="55"/>
      <c r="S2274" s="55"/>
      <c r="T2274" s="55"/>
      <c r="U2274" s="55"/>
      <c r="V2274" s="55"/>
      <c r="W2274" s="55"/>
      <c r="X2274" s="55"/>
      <c r="Y2274" s="42"/>
      <c r="AD2274" s="55"/>
      <c r="AE2274" s="56"/>
      <c r="AL2274" s="11"/>
    </row>
    <row r="2275" spans="2:38">
      <c r="B2275" s="57"/>
      <c r="D2275" s="11"/>
      <c r="E2275" s="56"/>
      <c r="F2275" s="11"/>
      <c r="G2275" s="11"/>
      <c r="H2275" s="11"/>
      <c r="L2275" s="55"/>
      <c r="M2275" s="42"/>
      <c r="N2275" s="55"/>
      <c r="O2275" s="42"/>
      <c r="Q2275" s="55"/>
      <c r="R2275" s="55"/>
      <c r="S2275" s="55"/>
      <c r="T2275" s="55"/>
      <c r="U2275" s="55"/>
      <c r="V2275" s="55"/>
      <c r="W2275" s="55"/>
      <c r="X2275" s="55"/>
      <c r="Y2275" s="42"/>
      <c r="AD2275" s="55"/>
      <c r="AE2275" s="56"/>
    </row>
    <row r="2276" spans="2:38">
      <c r="B2276" s="57"/>
      <c r="D2276" s="11"/>
      <c r="E2276" s="56"/>
      <c r="F2276" s="11"/>
      <c r="G2276" s="11"/>
      <c r="H2276" s="11"/>
      <c r="L2276" s="55"/>
      <c r="M2276" s="42"/>
      <c r="N2276" s="55"/>
      <c r="O2276" s="42"/>
      <c r="Q2276" s="55"/>
      <c r="R2276" s="55"/>
      <c r="S2276" s="55"/>
      <c r="T2276" s="55"/>
      <c r="U2276" s="55"/>
      <c r="V2276" s="55"/>
      <c r="W2276" s="55"/>
      <c r="X2276" s="55"/>
      <c r="Y2276" s="42"/>
      <c r="AD2276" s="55"/>
      <c r="AE2276" s="56"/>
    </row>
    <row r="2277" spans="2:38">
      <c r="B2277" s="57"/>
      <c r="D2277" s="11"/>
      <c r="E2277" s="56"/>
      <c r="F2277" s="11"/>
      <c r="G2277" s="11"/>
      <c r="H2277" s="11"/>
      <c r="L2277" s="55"/>
      <c r="M2277" s="42"/>
      <c r="N2277" s="55"/>
      <c r="O2277" s="42"/>
      <c r="Q2277" s="55"/>
      <c r="R2277" s="55"/>
      <c r="S2277" s="55"/>
      <c r="T2277" s="55"/>
      <c r="U2277" s="55"/>
      <c r="V2277" s="55"/>
      <c r="W2277" s="55"/>
      <c r="X2277" s="55"/>
      <c r="AA2277" s="42"/>
      <c r="AD2277" s="55"/>
      <c r="AE2277" s="56"/>
      <c r="AL2277" s="11"/>
    </row>
    <row r="2278" spans="2:38">
      <c r="B2278" s="57"/>
      <c r="D2278" s="11"/>
      <c r="E2278" s="56"/>
      <c r="F2278" s="11"/>
      <c r="G2278" s="11"/>
      <c r="H2278" s="11"/>
      <c r="L2278" s="55"/>
      <c r="M2278" s="42"/>
      <c r="N2278" s="55"/>
      <c r="O2278" s="42"/>
      <c r="Q2278" s="55"/>
      <c r="R2278" s="55"/>
      <c r="S2278" s="55"/>
      <c r="T2278" s="55"/>
      <c r="U2278" s="55"/>
      <c r="V2278" s="55"/>
      <c r="W2278" s="55"/>
      <c r="X2278" s="55"/>
      <c r="AA2278" s="42"/>
      <c r="AD2278" s="55"/>
      <c r="AE2278" s="56"/>
      <c r="AL2278" s="11"/>
    </row>
    <row r="2279" spans="2:38">
      <c r="B2279" s="57"/>
      <c r="D2279" s="11"/>
      <c r="E2279" s="56"/>
      <c r="F2279" s="11"/>
      <c r="G2279" s="11"/>
      <c r="H2279" s="11"/>
      <c r="L2279" s="55"/>
      <c r="M2279" s="42"/>
      <c r="N2279" s="55"/>
      <c r="O2279" s="42"/>
      <c r="Q2279" s="55"/>
      <c r="R2279" s="55"/>
      <c r="S2279" s="55"/>
      <c r="T2279" s="55"/>
      <c r="U2279" s="55"/>
      <c r="V2279" s="55"/>
      <c r="W2279" s="55"/>
      <c r="X2279" s="55"/>
      <c r="Y2279" s="42"/>
      <c r="AD2279" s="55"/>
      <c r="AE2279" s="56"/>
      <c r="AL2279" s="11"/>
    </row>
    <row r="2280" spans="2:38">
      <c r="B2280" s="57"/>
      <c r="D2280" s="11"/>
      <c r="E2280" s="56"/>
      <c r="F2280" s="11"/>
      <c r="G2280" s="11"/>
      <c r="H2280" s="11"/>
      <c r="L2280" s="55"/>
      <c r="M2280" s="42"/>
      <c r="N2280" s="55"/>
      <c r="O2280" s="42"/>
      <c r="Q2280" s="55"/>
      <c r="R2280" s="55"/>
      <c r="S2280" s="55"/>
      <c r="T2280" s="55"/>
      <c r="U2280" s="55"/>
      <c r="V2280" s="55"/>
      <c r="W2280" s="55"/>
      <c r="X2280" s="55"/>
      <c r="Y2280" s="42"/>
      <c r="AD2280" s="55"/>
      <c r="AE2280" s="56"/>
    </row>
    <row r="2281" spans="2:38">
      <c r="B2281" s="57"/>
      <c r="D2281" s="11"/>
      <c r="E2281" s="56"/>
      <c r="F2281" s="11"/>
      <c r="G2281" s="11"/>
      <c r="H2281" s="11"/>
      <c r="I2281" s="11"/>
      <c r="L2281" s="55"/>
      <c r="M2281" s="42"/>
      <c r="N2281" s="55"/>
      <c r="O2281" s="42"/>
      <c r="Q2281" s="55"/>
      <c r="R2281" s="55"/>
      <c r="S2281" s="55"/>
      <c r="T2281" s="55"/>
      <c r="U2281" s="55"/>
      <c r="V2281" s="55"/>
      <c r="W2281" s="55"/>
      <c r="X2281" s="55"/>
      <c r="Y2281" s="42"/>
      <c r="AD2281" s="55"/>
      <c r="AE2281" s="56"/>
    </row>
    <row r="2282" spans="2:38">
      <c r="B2282" s="57"/>
      <c r="D2282" s="11"/>
      <c r="E2282" s="56"/>
      <c r="F2282" s="11"/>
      <c r="G2282" s="11"/>
      <c r="H2282" s="11"/>
      <c r="L2282" s="55"/>
      <c r="M2282" s="42"/>
      <c r="N2282" s="55"/>
      <c r="O2282" s="42"/>
      <c r="Q2282" s="55"/>
      <c r="R2282" s="55"/>
      <c r="S2282" s="55"/>
      <c r="T2282" s="55"/>
      <c r="U2282" s="55"/>
      <c r="V2282" s="55"/>
      <c r="W2282" s="55"/>
      <c r="X2282" s="55"/>
      <c r="Y2282" s="42"/>
      <c r="AD2282" s="55"/>
      <c r="AE2282" s="56"/>
      <c r="AL2282" s="11"/>
    </row>
    <row r="2283" spans="2:38">
      <c r="B2283" s="57"/>
      <c r="D2283" s="11"/>
      <c r="E2283" s="56"/>
      <c r="F2283" s="11"/>
      <c r="G2283" s="11"/>
      <c r="H2283" s="11"/>
      <c r="L2283" s="55"/>
      <c r="M2283" s="42"/>
      <c r="N2283" s="55"/>
      <c r="O2283" s="42"/>
      <c r="Q2283" s="55"/>
      <c r="R2283" s="55"/>
      <c r="S2283" s="55"/>
      <c r="T2283" s="55"/>
      <c r="U2283" s="55"/>
      <c r="V2283" s="55"/>
      <c r="W2283" s="55"/>
      <c r="X2283" s="55"/>
      <c r="Y2283" s="42"/>
      <c r="AD2283" s="55"/>
      <c r="AE2283" s="56"/>
      <c r="AL2283" s="11"/>
    </row>
    <row r="2284" spans="2:38">
      <c r="B2284" s="57"/>
      <c r="D2284" s="11"/>
      <c r="E2284" s="56"/>
      <c r="F2284" s="11"/>
      <c r="G2284" s="11"/>
      <c r="H2284" s="11"/>
      <c r="L2284" s="55"/>
      <c r="M2284" s="42"/>
      <c r="N2284" s="55"/>
      <c r="O2284" s="42"/>
      <c r="Q2284" s="55"/>
      <c r="R2284" s="55"/>
      <c r="S2284" s="55"/>
      <c r="T2284" s="55"/>
      <c r="U2284" s="55"/>
      <c r="V2284" s="55"/>
      <c r="W2284" s="55"/>
      <c r="X2284" s="55"/>
      <c r="Y2284" s="42"/>
      <c r="AD2284" s="55"/>
      <c r="AE2284" s="56"/>
      <c r="AL2284" s="11"/>
    </row>
    <row r="2285" spans="2:38">
      <c r="B2285" s="57"/>
      <c r="D2285" s="11"/>
      <c r="E2285" s="56"/>
      <c r="F2285" s="11"/>
      <c r="G2285" s="11"/>
      <c r="H2285" s="11"/>
      <c r="L2285" s="55"/>
      <c r="M2285" s="42"/>
      <c r="N2285" s="55"/>
      <c r="O2285" s="42"/>
      <c r="Q2285" s="55"/>
      <c r="R2285" s="55"/>
      <c r="S2285" s="55"/>
      <c r="T2285" s="55"/>
      <c r="U2285" s="55"/>
      <c r="V2285" s="55"/>
      <c r="W2285" s="55"/>
      <c r="X2285" s="55"/>
      <c r="AA2285" s="42"/>
      <c r="AD2285" s="55"/>
      <c r="AE2285" s="56"/>
      <c r="AL2285" s="11"/>
    </row>
    <row r="2286" spans="2:38">
      <c r="B2286" s="57"/>
      <c r="D2286" s="11"/>
      <c r="E2286" s="56"/>
      <c r="F2286" s="11"/>
      <c r="G2286" s="11"/>
      <c r="H2286" s="11"/>
      <c r="I2286" s="11"/>
      <c r="L2286" s="55"/>
      <c r="M2286" s="42"/>
      <c r="N2286" s="55"/>
      <c r="O2286" s="42"/>
      <c r="Q2286" s="55"/>
      <c r="R2286" s="55"/>
      <c r="S2286" s="55"/>
      <c r="T2286" s="55"/>
      <c r="U2286" s="55"/>
      <c r="V2286" s="55"/>
      <c r="W2286" s="55"/>
      <c r="X2286" s="55"/>
      <c r="Y2286" s="42"/>
      <c r="AA2286" s="42"/>
      <c r="AD2286" s="55"/>
      <c r="AE2286" s="56"/>
    </row>
    <row r="2287" spans="2:38">
      <c r="B2287" s="57"/>
      <c r="D2287" s="11"/>
      <c r="E2287" s="56"/>
      <c r="F2287" s="11"/>
      <c r="G2287" s="11"/>
      <c r="H2287" s="11"/>
      <c r="L2287" s="55"/>
      <c r="M2287" s="42"/>
      <c r="N2287" s="55"/>
      <c r="O2287" s="42"/>
      <c r="Q2287" s="55"/>
      <c r="R2287" s="55"/>
      <c r="S2287" s="55"/>
      <c r="T2287" s="55"/>
      <c r="U2287" s="55"/>
      <c r="V2287" s="55"/>
      <c r="W2287" s="55"/>
      <c r="X2287" s="55"/>
      <c r="Y2287" s="42"/>
      <c r="AD2287" s="55"/>
      <c r="AE2287" s="56"/>
    </row>
    <row r="2288" spans="2:38">
      <c r="B2288" s="57"/>
      <c r="D2288" s="11"/>
      <c r="E2288" s="56"/>
      <c r="F2288" s="11"/>
      <c r="G2288" s="11"/>
      <c r="H2288" s="11"/>
      <c r="L2288" s="55"/>
      <c r="M2288" s="42"/>
      <c r="N2288" s="55"/>
      <c r="O2288" s="42"/>
      <c r="Q2288" s="55"/>
      <c r="R2288" s="55"/>
      <c r="S2288" s="55"/>
      <c r="T2288" s="55"/>
      <c r="U2288" s="55"/>
      <c r="V2288" s="55"/>
      <c r="W2288" s="55"/>
      <c r="X2288" s="55"/>
      <c r="Y2288" s="42"/>
      <c r="AA2288" s="42"/>
      <c r="AD2288" s="55"/>
      <c r="AE2288" s="56"/>
    </row>
    <row r="2289" spans="2:38">
      <c r="B2289" s="57"/>
      <c r="D2289" s="11"/>
      <c r="E2289" s="56"/>
      <c r="F2289" s="11"/>
      <c r="G2289" s="11"/>
      <c r="H2289" s="11"/>
      <c r="I2289" s="11"/>
      <c r="L2289" s="55"/>
      <c r="M2289" s="42"/>
      <c r="N2289" s="55"/>
      <c r="O2289" s="42"/>
      <c r="Q2289" s="55"/>
      <c r="R2289" s="55"/>
      <c r="S2289" s="55"/>
      <c r="T2289" s="55"/>
      <c r="U2289" s="55"/>
      <c r="V2289" s="55"/>
      <c r="W2289" s="55"/>
      <c r="X2289" s="55"/>
      <c r="Y2289" s="42"/>
      <c r="AD2289" s="55"/>
      <c r="AE2289" s="56"/>
      <c r="AL2289" s="11"/>
    </row>
    <row r="2290" spans="2:38">
      <c r="B2290" s="57"/>
      <c r="D2290" s="11"/>
      <c r="E2290" s="56"/>
      <c r="F2290" s="11"/>
      <c r="G2290" s="11"/>
      <c r="H2290" s="11"/>
      <c r="L2290" s="55"/>
      <c r="M2290" s="42"/>
      <c r="N2290" s="55"/>
      <c r="O2290" s="42"/>
      <c r="Q2290" s="55"/>
      <c r="R2290" s="55"/>
      <c r="S2290" s="55"/>
      <c r="T2290" s="55"/>
      <c r="U2290" s="55"/>
      <c r="V2290" s="55"/>
      <c r="W2290" s="55"/>
      <c r="X2290" s="55"/>
      <c r="Y2290" s="42"/>
      <c r="AD2290" s="55"/>
      <c r="AE2290" s="56"/>
      <c r="AL2290" s="11"/>
    </row>
    <row r="2291" spans="2:38">
      <c r="B2291" s="57"/>
      <c r="D2291" s="11"/>
      <c r="E2291" s="56"/>
      <c r="F2291" s="11"/>
      <c r="G2291" s="11"/>
      <c r="H2291" s="11"/>
      <c r="L2291" s="55"/>
      <c r="M2291" s="42"/>
      <c r="N2291" s="55"/>
      <c r="O2291" s="42"/>
      <c r="Q2291" s="55"/>
      <c r="R2291" s="55"/>
      <c r="S2291" s="55"/>
      <c r="T2291" s="55"/>
      <c r="U2291" s="55"/>
      <c r="V2291" s="55"/>
      <c r="W2291" s="55"/>
      <c r="X2291" s="55"/>
      <c r="Y2291" s="42"/>
      <c r="AD2291" s="55"/>
      <c r="AE2291" s="56"/>
    </row>
    <row r="2292" spans="2:38">
      <c r="B2292" s="57"/>
      <c r="D2292" s="11"/>
      <c r="E2292" s="56"/>
      <c r="F2292" s="11"/>
      <c r="G2292" s="11"/>
      <c r="H2292" s="11"/>
      <c r="L2292" s="55"/>
      <c r="M2292" s="42"/>
      <c r="N2292" s="55"/>
      <c r="O2292" s="42"/>
      <c r="Q2292" s="55"/>
      <c r="R2292" s="55"/>
      <c r="S2292" s="55"/>
      <c r="T2292" s="55"/>
      <c r="U2292" s="55"/>
      <c r="V2292" s="55"/>
      <c r="W2292" s="55"/>
      <c r="X2292" s="55"/>
      <c r="Y2292" s="42"/>
      <c r="AD2292" s="55"/>
      <c r="AE2292" s="56"/>
    </row>
    <row r="2293" spans="2:38">
      <c r="B2293" s="57"/>
      <c r="D2293" s="11"/>
      <c r="E2293" s="56"/>
      <c r="F2293" s="11"/>
      <c r="G2293" s="11"/>
      <c r="H2293" s="11"/>
      <c r="L2293" s="55"/>
      <c r="M2293" s="42"/>
      <c r="N2293" s="55"/>
      <c r="O2293" s="42"/>
      <c r="Q2293" s="55"/>
      <c r="R2293" s="55"/>
      <c r="S2293" s="55"/>
      <c r="T2293" s="55"/>
      <c r="U2293" s="55"/>
      <c r="V2293" s="55"/>
      <c r="W2293" s="55"/>
      <c r="X2293" s="55"/>
      <c r="Y2293" s="42"/>
      <c r="AD2293" s="55"/>
      <c r="AE2293" s="56"/>
      <c r="AL2293" s="11"/>
    </row>
    <row r="2294" spans="2:38">
      <c r="B2294" s="57"/>
      <c r="D2294" s="11"/>
      <c r="E2294" s="56"/>
      <c r="F2294" s="11"/>
      <c r="G2294" s="11"/>
      <c r="H2294" s="11"/>
      <c r="L2294" s="55"/>
      <c r="M2294" s="42"/>
      <c r="N2294" s="55"/>
      <c r="O2294" s="42"/>
      <c r="Q2294" s="55"/>
      <c r="R2294" s="55"/>
      <c r="S2294" s="55"/>
      <c r="T2294" s="55"/>
      <c r="U2294" s="55"/>
      <c r="V2294" s="55"/>
      <c r="W2294" s="55"/>
      <c r="X2294" s="55"/>
      <c r="Y2294" s="42"/>
      <c r="AD2294" s="55"/>
      <c r="AE2294" s="56"/>
      <c r="AL2294" s="11"/>
    </row>
    <row r="2295" spans="2:38">
      <c r="B2295" s="57"/>
      <c r="D2295" s="11"/>
      <c r="E2295" s="56"/>
      <c r="F2295" s="11"/>
      <c r="G2295" s="11"/>
      <c r="H2295" s="11"/>
      <c r="L2295" s="55"/>
      <c r="M2295" s="42"/>
      <c r="N2295" s="55"/>
      <c r="O2295" s="42"/>
      <c r="Q2295" s="55"/>
      <c r="R2295" s="55"/>
      <c r="S2295" s="55"/>
      <c r="T2295" s="55"/>
      <c r="U2295" s="55"/>
      <c r="V2295" s="55"/>
      <c r="W2295" s="55"/>
      <c r="X2295" s="55"/>
      <c r="Y2295" s="42"/>
      <c r="AD2295" s="55"/>
      <c r="AE2295" s="56"/>
      <c r="AL2295" s="11"/>
    </row>
    <row r="2296" spans="2:38">
      <c r="B2296" s="57"/>
      <c r="D2296" s="11"/>
      <c r="E2296" s="56"/>
      <c r="F2296" s="11"/>
      <c r="G2296" s="11"/>
      <c r="H2296" s="11"/>
      <c r="L2296" s="55"/>
      <c r="M2296" s="42"/>
      <c r="N2296" s="55"/>
      <c r="O2296" s="42"/>
      <c r="Q2296" s="55"/>
      <c r="R2296" s="55"/>
      <c r="S2296" s="55"/>
      <c r="T2296" s="55"/>
      <c r="U2296" s="55"/>
      <c r="V2296" s="55"/>
      <c r="W2296" s="55"/>
      <c r="X2296" s="55"/>
      <c r="Y2296" s="42"/>
      <c r="AD2296" s="55"/>
      <c r="AE2296" s="56"/>
      <c r="AL2296" s="11"/>
    </row>
    <row r="2297" spans="2:38">
      <c r="B2297" s="57"/>
      <c r="D2297" s="11"/>
      <c r="E2297" s="56"/>
      <c r="F2297" s="11"/>
      <c r="G2297" s="11"/>
      <c r="H2297" s="11"/>
      <c r="L2297" s="55"/>
      <c r="M2297" s="42"/>
      <c r="N2297" s="55"/>
      <c r="O2297" s="42"/>
      <c r="Q2297" s="55"/>
      <c r="R2297" s="55"/>
      <c r="S2297" s="55"/>
      <c r="T2297" s="55"/>
      <c r="U2297" s="55"/>
      <c r="V2297" s="55"/>
      <c r="W2297" s="55"/>
      <c r="X2297" s="55"/>
      <c r="Y2297" s="42"/>
      <c r="AD2297" s="55"/>
      <c r="AE2297" s="56"/>
      <c r="AL2297" s="11"/>
    </row>
    <row r="2298" spans="2:38">
      <c r="B2298" s="57"/>
      <c r="D2298" s="11"/>
      <c r="E2298" s="56"/>
      <c r="F2298" s="11"/>
      <c r="G2298" s="11"/>
      <c r="H2298" s="11"/>
      <c r="L2298" s="55"/>
      <c r="M2298" s="42"/>
      <c r="N2298" s="55"/>
      <c r="O2298" s="42"/>
      <c r="Q2298" s="55"/>
      <c r="R2298" s="55"/>
      <c r="S2298" s="55"/>
      <c r="T2298" s="55"/>
      <c r="U2298" s="55"/>
      <c r="V2298" s="55"/>
      <c r="W2298" s="55"/>
      <c r="X2298" s="55"/>
      <c r="Y2298" s="42"/>
      <c r="AD2298" s="55"/>
      <c r="AE2298" s="56"/>
    </row>
    <row r="2299" spans="2:38">
      <c r="B2299" s="57"/>
      <c r="D2299" s="11"/>
      <c r="E2299" s="56"/>
      <c r="F2299" s="11"/>
      <c r="G2299" s="11"/>
      <c r="H2299" s="11"/>
      <c r="L2299" s="55"/>
      <c r="M2299" s="42"/>
      <c r="N2299" s="55"/>
      <c r="O2299" s="42"/>
      <c r="Q2299" s="55"/>
      <c r="R2299" s="55"/>
      <c r="S2299" s="55"/>
      <c r="T2299" s="55"/>
      <c r="U2299" s="55"/>
      <c r="V2299" s="55"/>
      <c r="W2299" s="55"/>
      <c r="X2299" s="55"/>
      <c r="Y2299" s="42"/>
      <c r="AD2299" s="55"/>
      <c r="AE2299" s="56"/>
    </row>
    <row r="2300" spans="2:38">
      <c r="B2300" s="57"/>
      <c r="D2300" s="11"/>
      <c r="E2300" s="56"/>
      <c r="F2300" s="11"/>
      <c r="G2300" s="11"/>
      <c r="H2300" s="11"/>
      <c r="L2300" s="55"/>
      <c r="M2300" s="42"/>
      <c r="N2300" s="55"/>
      <c r="O2300" s="42"/>
      <c r="Q2300" s="55"/>
      <c r="R2300" s="55"/>
      <c r="S2300" s="55"/>
      <c r="T2300" s="55"/>
      <c r="U2300" s="55"/>
      <c r="V2300" s="55"/>
      <c r="W2300" s="55"/>
      <c r="X2300" s="55"/>
      <c r="AA2300" s="42"/>
      <c r="AD2300" s="55"/>
      <c r="AE2300" s="56"/>
      <c r="AL2300" s="11"/>
    </row>
    <row r="2301" spans="2:38">
      <c r="B2301" s="57"/>
      <c r="D2301" s="11"/>
      <c r="E2301" s="56"/>
      <c r="F2301" s="11"/>
      <c r="G2301" s="11"/>
      <c r="H2301" s="11"/>
      <c r="L2301" s="55"/>
      <c r="M2301" s="42"/>
      <c r="N2301" s="55"/>
      <c r="O2301" s="42"/>
      <c r="Q2301" s="55"/>
      <c r="R2301" s="55"/>
      <c r="S2301" s="55"/>
      <c r="T2301" s="55"/>
      <c r="U2301" s="55"/>
      <c r="V2301" s="55"/>
      <c r="W2301" s="55"/>
      <c r="X2301" s="55"/>
      <c r="Y2301" s="42"/>
      <c r="AD2301" s="55"/>
      <c r="AE2301" s="56"/>
      <c r="AL2301" s="11"/>
    </row>
    <row r="2302" spans="2:38">
      <c r="B2302" s="57"/>
      <c r="D2302" s="11"/>
      <c r="E2302" s="56"/>
      <c r="F2302" s="11"/>
      <c r="G2302" s="11"/>
      <c r="H2302" s="11"/>
      <c r="I2302" s="11"/>
      <c r="L2302" s="55"/>
      <c r="M2302" s="42"/>
      <c r="N2302" s="55"/>
      <c r="O2302" s="42"/>
      <c r="Q2302" s="55"/>
      <c r="R2302" s="55"/>
      <c r="S2302" s="55"/>
      <c r="T2302" s="55"/>
      <c r="U2302" s="55"/>
      <c r="V2302" s="55"/>
      <c r="W2302" s="55"/>
      <c r="X2302" s="55"/>
      <c r="Y2302" s="42"/>
      <c r="AD2302" s="55"/>
      <c r="AE2302" s="56"/>
      <c r="AL2302" s="11"/>
    </row>
    <row r="2303" spans="2:38">
      <c r="B2303" s="57"/>
      <c r="D2303" s="11"/>
      <c r="E2303" s="56"/>
      <c r="F2303" s="11"/>
      <c r="G2303" s="11"/>
      <c r="H2303" s="11"/>
      <c r="L2303" s="55"/>
      <c r="M2303" s="42"/>
      <c r="N2303" s="55"/>
      <c r="O2303" s="42"/>
      <c r="Q2303" s="55"/>
      <c r="R2303" s="55"/>
      <c r="S2303" s="55"/>
      <c r="T2303" s="55"/>
      <c r="U2303" s="55"/>
      <c r="V2303" s="55"/>
      <c r="W2303" s="55"/>
      <c r="X2303" s="55"/>
      <c r="Y2303" s="42"/>
      <c r="AA2303" s="42"/>
      <c r="AD2303" s="55"/>
      <c r="AE2303" s="56"/>
      <c r="AL2303" s="11"/>
    </row>
    <row r="2304" spans="2:38">
      <c r="B2304" s="57"/>
      <c r="D2304" s="11"/>
      <c r="E2304" s="56"/>
      <c r="F2304" s="11"/>
      <c r="G2304" s="11"/>
      <c r="H2304" s="11"/>
      <c r="L2304" s="55"/>
      <c r="M2304" s="42"/>
      <c r="N2304" s="55"/>
      <c r="O2304" s="42"/>
      <c r="Q2304" s="55"/>
      <c r="R2304" s="55"/>
      <c r="S2304" s="55"/>
      <c r="T2304" s="55"/>
      <c r="U2304" s="55"/>
      <c r="V2304" s="55"/>
      <c r="W2304" s="55"/>
      <c r="X2304" s="55"/>
      <c r="Y2304" s="42"/>
      <c r="AD2304" s="55"/>
      <c r="AE2304" s="56"/>
      <c r="AL2304" s="11"/>
    </row>
    <row r="2305" spans="2:38">
      <c r="B2305" s="57"/>
      <c r="D2305" s="11"/>
      <c r="E2305" s="56"/>
      <c r="F2305" s="11"/>
      <c r="G2305" s="11"/>
      <c r="H2305" s="11"/>
      <c r="L2305" s="55"/>
      <c r="M2305" s="42"/>
      <c r="N2305" s="55"/>
      <c r="O2305" s="42"/>
      <c r="Q2305" s="55"/>
      <c r="R2305" s="55"/>
      <c r="S2305" s="55"/>
      <c r="T2305" s="55"/>
      <c r="U2305" s="55"/>
      <c r="V2305" s="55"/>
      <c r="W2305" s="55"/>
      <c r="X2305" s="55"/>
      <c r="Y2305" s="42"/>
      <c r="AD2305" s="55"/>
      <c r="AE2305" s="56"/>
      <c r="AL2305" s="11"/>
    </row>
    <row r="2306" spans="2:38">
      <c r="B2306" s="57"/>
      <c r="D2306" s="11"/>
      <c r="E2306" s="56"/>
      <c r="F2306" s="11"/>
      <c r="G2306" s="11"/>
      <c r="H2306" s="11"/>
      <c r="L2306" s="55"/>
      <c r="M2306" s="42"/>
      <c r="N2306" s="55"/>
      <c r="O2306" s="42"/>
      <c r="Q2306" s="55"/>
      <c r="R2306" s="55"/>
      <c r="S2306" s="55"/>
      <c r="T2306" s="55"/>
      <c r="U2306" s="55"/>
      <c r="V2306" s="55"/>
      <c r="W2306" s="55"/>
      <c r="X2306" s="55"/>
      <c r="Y2306" s="42"/>
      <c r="AD2306" s="55"/>
      <c r="AE2306" s="56"/>
      <c r="AL2306" s="11"/>
    </row>
    <row r="2307" spans="2:38">
      <c r="B2307" s="57"/>
      <c r="D2307" s="11"/>
      <c r="E2307" s="56"/>
      <c r="F2307" s="11"/>
      <c r="G2307" s="11"/>
      <c r="H2307" s="11"/>
      <c r="L2307" s="55"/>
      <c r="M2307" s="42"/>
      <c r="N2307" s="55"/>
      <c r="O2307" s="42"/>
      <c r="Q2307" s="55"/>
      <c r="R2307" s="55"/>
      <c r="S2307" s="55"/>
      <c r="T2307" s="55"/>
      <c r="U2307" s="55"/>
      <c r="V2307" s="55"/>
      <c r="W2307" s="55"/>
      <c r="X2307" s="55"/>
      <c r="Y2307" s="42"/>
      <c r="AD2307" s="55"/>
      <c r="AE2307" s="56"/>
      <c r="AL2307" s="11"/>
    </row>
    <row r="2308" spans="2:38">
      <c r="B2308" s="57"/>
      <c r="D2308" s="11"/>
      <c r="E2308" s="56"/>
      <c r="F2308" s="11"/>
      <c r="G2308" s="11"/>
      <c r="H2308" s="11"/>
      <c r="L2308" s="55"/>
      <c r="M2308" s="42"/>
      <c r="N2308" s="55"/>
      <c r="O2308" s="42"/>
      <c r="Q2308" s="55"/>
      <c r="R2308" s="55"/>
      <c r="S2308" s="55"/>
      <c r="T2308" s="55"/>
      <c r="U2308" s="55"/>
      <c r="V2308" s="55"/>
      <c r="W2308" s="55"/>
      <c r="X2308" s="55"/>
      <c r="Y2308" s="42"/>
      <c r="AD2308" s="55"/>
      <c r="AE2308" s="56"/>
    </row>
    <row r="2309" spans="2:38">
      <c r="B2309" s="57"/>
      <c r="D2309" s="11"/>
      <c r="E2309" s="56"/>
      <c r="F2309" s="11"/>
      <c r="G2309" s="11"/>
      <c r="H2309" s="11"/>
      <c r="L2309" s="55"/>
      <c r="M2309" s="42"/>
      <c r="N2309" s="55"/>
      <c r="O2309" s="42"/>
      <c r="Q2309" s="55"/>
      <c r="R2309" s="55"/>
      <c r="S2309" s="55"/>
      <c r="T2309" s="55"/>
      <c r="U2309" s="55"/>
      <c r="V2309" s="55"/>
      <c r="W2309" s="55"/>
      <c r="X2309" s="55"/>
      <c r="Y2309" s="42"/>
      <c r="AD2309" s="55"/>
      <c r="AE2309" s="56"/>
      <c r="AL2309" s="11"/>
    </row>
    <row r="2310" spans="2:38">
      <c r="B2310" s="57"/>
      <c r="D2310" s="11"/>
      <c r="E2310" s="56"/>
      <c r="F2310" s="11"/>
      <c r="G2310" s="11"/>
      <c r="H2310" s="11"/>
      <c r="L2310" s="55"/>
      <c r="M2310" s="42"/>
      <c r="N2310" s="55"/>
      <c r="O2310" s="42"/>
      <c r="Q2310" s="55"/>
      <c r="R2310" s="55"/>
      <c r="S2310" s="55"/>
      <c r="T2310" s="55"/>
      <c r="U2310" s="55"/>
      <c r="V2310" s="55"/>
      <c r="W2310" s="55"/>
      <c r="X2310" s="55"/>
      <c r="Y2310" s="42"/>
      <c r="AD2310" s="55"/>
      <c r="AE2310" s="56"/>
    </row>
    <row r="2311" spans="2:38">
      <c r="B2311" s="57"/>
      <c r="D2311" s="11"/>
      <c r="E2311" s="56"/>
      <c r="F2311" s="11"/>
      <c r="G2311" s="11"/>
      <c r="H2311" s="11"/>
      <c r="L2311" s="55"/>
      <c r="M2311" s="42"/>
      <c r="N2311" s="55"/>
      <c r="O2311" s="42"/>
      <c r="Q2311" s="55"/>
      <c r="R2311" s="55"/>
      <c r="S2311" s="55"/>
      <c r="T2311" s="55"/>
      <c r="U2311" s="55"/>
      <c r="V2311" s="55"/>
      <c r="W2311" s="55"/>
      <c r="X2311" s="55"/>
      <c r="Y2311" s="42"/>
      <c r="AD2311" s="55"/>
      <c r="AE2311" s="56"/>
      <c r="AL2311" s="11"/>
    </row>
    <row r="2312" spans="2:38">
      <c r="B2312" s="57"/>
      <c r="D2312" s="11"/>
      <c r="E2312" s="56"/>
      <c r="F2312" s="11"/>
      <c r="G2312" s="11"/>
      <c r="H2312" s="11"/>
      <c r="L2312" s="55"/>
      <c r="M2312" s="42"/>
      <c r="N2312" s="55"/>
      <c r="O2312" s="42"/>
      <c r="Q2312" s="55"/>
      <c r="R2312" s="55"/>
      <c r="S2312" s="55"/>
      <c r="T2312" s="55"/>
      <c r="U2312" s="55"/>
      <c r="V2312" s="55"/>
      <c r="W2312" s="55"/>
      <c r="X2312" s="55"/>
      <c r="Y2312" s="42"/>
      <c r="AD2312" s="55"/>
      <c r="AE2312" s="56"/>
      <c r="AL2312" s="11"/>
    </row>
    <row r="2313" spans="2:38">
      <c r="B2313" s="57"/>
      <c r="D2313" s="11"/>
      <c r="E2313" s="56"/>
      <c r="F2313" s="11"/>
      <c r="G2313" s="11"/>
      <c r="H2313" s="11"/>
      <c r="I2313" s="11"/>
      <c r="L2313" s="55"/>
      <c r="M2313" s="42"/>
      <c r="N2313" s="55"/>
      <c r="O2313" s="42"/>
      <c r="Q2313" s="55"/>
      <c r="R2313" s="55"/>
      <c r="S2313" s="55"/>
      <c r="T2313" s="55"/>
      <c r="U2313" s="55"/>
      <c r="V2313" s="55"/>
      <c r="W2313" s="55"/>
      <c r="X2313" s="55"/>
      <c r="Y2313" s="42"/>
      <c r="AD2313" s="55"/>
      <c r="AE2313" s="56"/>
    </row>
    <row r="2314" spans="2:38">
      <c r="B2314" s="57"/>
      <c r="C2314" s="11"/>
      <c r="D2314" s="11"/>
      <c r="E2314" s="56"/>
      <c r="F2314" s="11"/>
      <c r="G2314" s="11"/>
      <c r="H2314" s="11"/>
      <c r="L2314" s="55"/>
      <c r="M2314" s="42"/>
      <c r="N2314" s="55"/>
      <c r="O2314" s="42"/>
      <c r="P2314" s="55"/>
      <c r="Q2314" s="55"/>
      <c r="S2314" s="55"/>
      <c r="T2314" s="55"/>
      <c r="U2314" s="55"/>
      <c r="V2314" s="55"/>
      <c r="W2314" s="55"/>
      <c r="X2314" s="55"/>
      <c r="Y2314" s="42"/>
      <c r="AD2314" s="55"/>
      <c r="AE2314" s="56"/>
    </row>
    <row r="2315" spans="2:38">
      <c r="B2315" s="57"/>
      <c r="D2315" s="11"/>
      <c r="E2315" s="56"/>
      <c r="F2315" s="11"/>
      <c r="G2315" s="11"/>
      <c r="H2315" s="11"/>
      <c r="L2315" s="55"/>
      <c r="M2315" s="42"/>
      <c r="N2315" s="55"/>
      <c r="O2315" s="42"/>
      <c r="Q2315" s="55"/>
      <c r="R2315" s="55"/>
      <c r="S2315" s="55"/>
      <c r="T2315" s="55"/>
      <c r="U2315" s="55"/>
      <c r="V2315" s="55"/>
      <c r="W2315" s="55"/>
      <c r="X2315" s="55"/>
      <c r="Y2315" s="42"/>
      <c r="AD2315" s="55"/>
      <c r="AE2315" s="56"/>
    </row>
    <row r="2316" spans="2:38">
      <c r="B2316" s="57"/>
      <c r="D2316" s="11"/>
      <c r="E2316" s="56"/>
      <c r="F2316" s="11"/>
      <c r="G2316" s="11"/>
      <c r="H2316" s="11"/>
      <c r="L2316" s="55"/>
      <c r="M2316" s="42"/>
      <c r="N2316" s="55"/>
      <c r="O2316" s="42"/>
      <c r="Q2316" s="55"/>
      <c r="R2316" s="55"/>
      <c r="S2316" s="55"/>
      <c r="T2316" s="55"/>
      <c r="U2316" s="55"/>
      <c r="V2316" s="55"/>
      <c r="W2316" s="55"/>
      <c r="X2316" s="55"/>
      <c r="Y2316" s="42"/>
      <c r="AD2316" s="55"/>
      <c r="AE2316" s="56"/>
    </row>
    <row r="2317" spans="2:38">
      <c r="B2317" s="57"/>
      <c r="D2317" s="11"/>
      <c r="E2317" s="56"/>
      <c r="F2317" s="11"/>
      <c r="G2317" s="11"/>
      <c r="H2317" s="11"/>
      <c r="L2317" s="55"/>
      <c r="M2317" s="42"/>
      <c r="N2317" s="55"/>
      <c r="O2317" s="42"/>
      <c r="Q2317" s="55"/>
      <c r="R2317" s="55"/>
      <c r="T2317" s="55"/>
      <c r="U2317" s="55"/>
      <c r="V2317" s="55"/>
      <c r="W2317" s="55"/>
      <c r="X2317" s="55"/>
      <c r="Y2317" s="42"/>
      <c r="AD2317" s="55"/>
      <c r="AE2317" s="56"/>
      <c r="AH2317" s="11"/>
      <c r="AL2317" s="11"/>
    </row>
    <row r="2318" spans="2:38">
      <c r="B2318" s="57"/>
      <c r="D2318" s="11"/>
      <c r="E2318" s="56"/>
      <c r="F2318" s="11"/>
      <c r="G2318" s="11"/>
      <c r="H2318" s="11"/>
      <c r="L2318" s="55"/>
      <c r="M2318" s="42"/>
      <c r="N2318" s="55"/>
      <c r="O2318" s="42"/>
      <c r="Q2318" s="55"/>
      <c r="R2318" s="55"/>
      <c r="S2318" s="55"/>
      <c r="T2318" s="55"/>
      <c r="U2318" s="55"/>
      <c r="V2318" s="55"/>
      <c r="W2318" s="55"/>
      <c r="X2318" s="55"/>
      <c r="Y2318" s="42"/>
      <c r="AD2318" s="55"/>
      <c r="AE2318" s="56"/>
      <c r="AL2318" s="11"/>
    </row>
    <row r="2319" spans="2:38">
      <c r="B2319" s="57"/>
      <c r="D2319" s="11"/>
      <c r="E2319" s="56"/>
      <c r="F2319" s="11"/>
      <c r="G2319" s="11"/>
      <c r="H2319" s="11"/>
      <c r="L2319" s="55"/>
      <c r="M2319" s="42"/>
      <c r="N2319" s="55"/>
      <c r="O2319" s="42"/>
      <c r="Q2319" s="55"/>
      <c r="R2319" s="55"/>
      <c r="S2319" s="55"/>
      <c r="T2319" s="55"/>
      <c r="U2319" s="55"/>
      <c r="V2319" s="55"/>
      <c r="W2319" s="55"/>
      <c r="X2319" s="55"/>
      <c r="Z2319" s="42"/>
      <c r="AD2319" s="55"/>
      <c r="AE2319" s="56"/>
    </row>
    <row r="2320" spans="2:38">
      <c r="B2320" s="57"/>
      <c r="D2320" s="11"/>
      <c r="E2320" s="56"/>
      <c r="F2320" s="11"/>
      <c r="G2320" s="11"/>
      <c r="H2320" s="11"/>
      <c r="L2320" s="55"/>
      <c r="M2320" s="42"/>
      <c r="N2320" s="55"/>
      <c r="O2320" s="42"/>
      <c r="Q2320" s="55"/>
      <c r="R2320" s="55"/>
      <c r="S2320" s="55"/>
      <c r="T2320" s="55"/>
      <c r="U2320" s="55"/>
      <c r="V2320" s="55"/>
      <c r="W2320" s="55"/>
      <c r="X2320" s="55"/>
      <c r="Y2320" s="42"/>
      <c r="AD2320" s="55"/>
      <c r="AE2320" s="56"/>
      <c r="AL2320" s="11"/>
    </row>
    <row r="2321" spans="2:38">
      <c r="B2321" s="57"/>
      <c r="D2321" s="11"/>
      <c r="E2321" s="56"/>
      <c r="F2321" s="11"/>
      <c r="G2321" s="11"/>
      <c r="H2321" s="11"/>
      <c r="L2321" s="55"/>
      <c r="M2321" s="42"/>
      <c r="N2321" s="55"/>
      <c r="O2321" s="42"/>
      <c r="Q2321" s="55"/>
      <c r="R2321" s="55"/>
      <c r="S2321" s="55"/>
      <c r="T2321" s="55"/>
      <c r="U2321" s="55"/>
      <c r="V2321" s="55"/>
      <c r="W2321" s="55"/>
      <c r="X2321" s="55"/>
      <c r="Y2321" s="42"/>
      <c r="AD2321" s="55"/>
      <c r="AE2321" s="56"/>
    </row>
    <row r="2322" spans="2:38">
      <c r="B2322" s="57"/>
      <c r="D2322" s="11"/>
      <c r="E2322" s="56"/>
      <c r="F2322" s="11"/>
      <c r="G2322" s="11"/>
      <c r="H2322" s="11"/>
      <c r="L2322" s="55"/>
      <c r="M2322" s="42"/>
      <c r="N2322" s="55"/>
      <c r="O2322" s="42"/>
      <c r="Q2322" s="55"/>
      <c r="R2322" s="55"/>
      <c r="S2322" s="55"/>
      <c r="T2322" s="55"/>
      <c r="U2322" s="55"/>
      <c r="V2322" s="55"/>
      <c r="W2322" s="55"/>
      <c r="X2322" s="55"/>
      <c r="Y2322" s="42"/>
      <c r="AD2322" s="55"/>
      <c r="AE2322" s="56"/>
    </row>
    <row r="2323" spans="2:38">
      <c r="B2323" s="57"/>
      <c r="D2323" s="11"/>
      <c r="E2323" s="56"/>
      <c r="F2323" s="11"/>
      <c r="G2323" s="11"/>
      <c r="H2323" s="11"/>
      <c r="L2323" s="55"/>
      <c r="M2323" s="42"/>
      <c r="N2323" s="55"/>
      <c r="O2323" s="42"/>
      <c r="Q2323" s="55"/>
      <c r="R2323" s="55"/>
      <c r="S2323" s="55"/>
      <c r="T2323" s="55"/>
      <c r="U2323" s="55"/>
      <c r="V2323" s="55"/>
      <c r="W2323" s="55"/>
      <c r="X2323" s="55"/>
      <c r="Y2323" s="42"/>
      <c r="AD2323" s="55"/>
      <c r="AE2323" s="56"/>
      <c r="AL2323" s="11"/>
    </row>
    <row r="2324" spans="2:38">
      <c r="B2324" s="57"/>
      <c r="D2324" s="11"/>
      <c r="E2324" s="56"/>
      <c r="F2324" s="11"/>
      <c r="G2324" s="11"/>
      <c r="H2324" s="11"/>
      <c r="L2324" s="55"/>
      <c r="M2324" s="42"/>
      <c r="N2324" s="55"/>
      <c r="O2324" s="42"/>
      <c r="Q2324" s="55"/>
      <c r="R2324" s="55"/>
      <c r="S2324" s="55"/>
      <c r="T2324" s="55"/>
      <c r="U2324" s="55"/>
      <c r="V2324" s="55"/>
      <c r="W2324" s="55"/>
      <c r="X2324" s="55"/>
      <c r="AA2324" s="42"/>
      <c r="AD2324" s="55"/>
      <c r="AE2324" s="56"/>
      <c r="AL2324" s="11"/>
    </row>
    <row r="2325" spans="2:38">
      <c r="B2325" s="57"/>
      <c r="D2325" s="11"/>
      <c r="E2325" s="56"/>
      <c r="F2325" s="11"/>
      <c r="G2325" s="11"/>
      <c r="H2325" s="11"/>
      <c r="L2325" s="55"/>
      <c r="M2325" s="42"/>
      <c r="N2325" s="55"/>
      <c r="O2325" s="42"/>
      <c r="Q2325" s="55"/>
      <c r="R2325" s="55"/>
      <c r="S2325" s="55"/>
      <c r="T2325" s="55"/>
      <c r="U2325" s="55"/>
      <c r="V2325" s="55"/>
      <c r="W2325" s="55"/>
      <c r="X2325" s="55"/>
      <c r="Y2325" s="42"/>
      <c r="AD2325" s="55"/>
      <c r="AE2325" s="56"/>
      <c r="AL2325" s="11"/>
    </row>
    <row r="2326" spans="2:38">
      <c r="B2326" s="57"/>
      <c r="D2326" s="11"/>
      <c r="E2326" s="56"/>
      <c r="F2326" s="11"/>
      <c r="G2326" s="11"/>
      <c r="H2326" s="11"/>
      <c r="I2326" s="11"/>
      <c r="L2326" s="55"/>
      <c r="M2326" s="42"/>
      <c r="N2326" s="55"/>
      <c r="O2326" s="42"/>
      <c r="Q2326" s="55"/>
      <c r="R2326" s="55"/>
      <c r="S2326" s="55"/>
      <c r="T2326" s="55"/>
      <c r="U2326" s="55"/>
      <c r="V2326" s="55"/>
      <c r="W2326" s="55"/>
      <c r="X2326" s="55"/>
      <c r="Y2326" s="42"/>
      <c r="AD2326" s="55"/>
      <c r="AE2326" s="56"/>
      <c r="AL2326" s="11"/>
    </row>
    <row r="2327" spans="2:38">
      <c r="B2327" s="57"/>
      <c r="D2327" s="11"/>
      <c r="E2327" s="56"/>
      <c r="F2327" s="11"/>
      <c r="G2327" s="11"/>
      <c r="H2327" s="11"/>
      <c r="L2327" s="55"/>
      <c r="M2327" s="42"/>
      <c r="N2327" s="55"/>
      <c r="O2327" s="42"/>
      <c r="Q2327" s="55"/>
      <c r="R2327" s="55"/>
      <c r="S2327" s="55"/>
      <c r="T2327" s="55"/>
      <c r="U2327" s="55"/>
      <c r="V2327" s="55"/>
      <c r="W2327" s="55"/>
      <c r="X2327" s="55"/>
      <c r="AA2327" s="42"/>
      <c r="AD2327" s="55"/>
      <c r="AE2327" s="56"/>
      <c r="AL2327" s="11"/>
    </row>
    <row r="2328" spans="2:38">
      <c r="B2328" s="57"/>
      <c r="D2328" s="11"/>
      <c r="E2328" s="56"/>
      <c r="F2328" s="11"/>
      <c r="G2328" s="11"/>
      <c r="H2328" s="11"/>
      <c r="I2328" s="11"/>
      <c r="L2328" s="55"/>
      <c r="M2328" s="42"/>
      <c r="N2328" s="55"/>
      <c r="O2328" s="42"/>
      <c r="Q2328" s="55"/>
      <c r="R2328" s="55"/>
      <c r="S2328" s="55"/>
      <c r="T2328" s="55"/>
      <c r="U2328" s="55"/>
      <c r="V2328" s="55"/>
      <c r="W2328" s="55"/>
      <c r="X2328" s="55"/>
      <c r="Y2328" s="42"/>
      <c r="AD2328" s="55"/>
      <c r="AE2328" s="56"/>
    </row>
    <row r="2329" spans="2:38">
      <c r="B2329" s="57"/>
      <c r="D2329" s="11"/>
      <c r="E2329" s="56"/>
      <c r="F2329" s="11"/>
      <c r="G2329" s="11"/>
      <c r="H2329" s="11"/>
      <c r="L2329" s="55"/>
      <c r="M2329" s="42"/>
      <c r="N2329" s="55"/>
      <c r="O2329" s="42"/>
      <c r="Q2329" s="55"/>
      <c r="R2329" s="55"/>
      <c r="S2329" s="55"/>
      <c r="T2329" s="55"/>
      <c r="U2329" s="55"/>
      <c r="V2329" s="55"/>
      <c r="W2329" s="55"/>
      <c r="X2329" s="55"/>
      <c r="Y2329" s="42"/>
      <c r="AD2329" s="55"/>
      <c r="AE2329" s="56"/>
      <c r="AL2329" s="11"/>
    </row>
    <row r="2330" spans="2:38">
      <c r="B2330" s="57"/>
      <c r="D2330" s="11"/>
      <c r="E2330" s="56"/>
      <c r="F2330" s="11"/>
      <c r="G2330" s="11"/>
      <c r="H2330" s="11"/>
      <c r="L2330" s="55"/>
      <c r="M2330" s="42"/>
      <c r="N2330" s="55"/>
      <c r="O2330" s="42"/>
      <c r="Q2330" s="55"/>
      <c r="R2330" s="55"/>
      <c r="S2330" s="55"/>
      <c r="T2330" s="55"/>
      <c r="U2330" s="55"/>
      <c r="V2330" s="55"/>
      <c r="W2330" s="55"/>
      <c r="X2330" s="55"/>
      <c r="AA2330" s="42"/>
      <c r="AD2330" s="55"/>
      <c r="AE2330" s="56"/>
      <c r="AL2330" s="11"/>
    </row>
    <row r="2331" spans="2:38">
      <c r="B2331" s="57"/>
      <c r="D2331" s="11"/>
      <c r="E2331" s="56"/>
      <c r="F2331" s="11"/>
      <c r="G2331" s="11"/>
      <c r="H2331" s="11"/>
      <c r="L2331" s="55"/>
      <c r="M2331" s="42"/>
      <c r="N2331" s="55"/>
      <c r="O2331" s="42"/>
      <c r="Q2331" s="55"/>
      <c r="R2331" s="55"/>
      <c r="S2331" s="55"/>
      <c r="T2331" s="55"/>
      <c r="U2331" s="55"/>
      <c r="V2331" s="55"/>
      <c r="W2331" s="55"/>
      <c r="X2331" s="55"/>
      <c r="Y2331" s="42"/>
      <c r="AD2331" s="55"/>
      <c r="AE2331" s="56"/>
    </row>
    <row r="2332" spans="2:38">
      <c r="B2332" s="57"/>
      <c r="D2332" s="11"/>
      <c r="E2332" s="56"/>
      <c r="F2332" s="11"/>
      <c r="G2332" s="11"/>
      <c r="H2332" s="11"/>
      <c r="L2332" s="55"/>
      <c r="M2332" s="42"/>
      <c r="N2332" s="55"/>
      <c r="O2332" s="42"/>
      <c r="Q2332" s="55"/>
      <c r="R2332" s="55"/>
      <c r="S2332" s="55"/>
      <c r="T2332" s="55"/>
      <c r="U2332" s="55"/>
      <c r="V2332" s="55"/>
      <c r="W2332" s="55"/>
      <c r="X2332" s="55"/>
      <c r="AA2332" s="42"/>
      <c r="AD2332" s="55"/>
      <c r="AE2332" s="56"/>
      <c r="AL2332" s="11"/>
    </row>
    <row r="2333" spans="2:38">
      <c r="B2333" s="57"/>
      <c r="D2333" s="11"/>
      <c r="E2333" s="56"/>
      <c r="F2333" s="11"/>
      <c r="G2333" s="11"/>
      <c r="H2333" s="11"/>
      <c r="L2333" s="55"/>
      <c r="M2333" s="42"/>
      <c r="N2333" s="55"/>
      <c r="O2333" s="42"/>
      <c r="Q2333" s="55"/>
      <c r="R2333" s="55"/>
      <c r="S2333" s="55"/>
      <c r="T2333" s="55"/>
      <c r="U2333" s="55"/>
      <c r="V2333" s="55"/>
      <c r="W2333" s="55"/>
      <c r="X2333" s="55"/>
      <c r="Z2333" s="42"/>
      <c r="AD2333" s="55"/>
      <c r="AE2333" s="56"/>
      <c r="AL2333" s="11"/>
    </row>
    <row r="2334" spans="2:38">
      <c r="B2334" s="57"/>
      <c r="D2334" s="11"/>
      <c r="E2334" s="56"/>
      <c r="F2334" s="11"/>
      <c r="G2334" s="11"/>
      <c r="H2334" s="11"/>
      <c r="L2334" s="55"/>
      <c r="M2334" s="42"/>
      <c r="N2334" s="55"/>
      <c r="O2334" s="42"/>
      <c r="Q2334" s="55"/>
      <c r="R2334" s="55"/>
      <c r="S2334" s="55"/>
      <c r="T2334" s="55"/>
      <c r="U2334" s="55"/>
      <c r="V2334" s="55"/>
      <c r="W2334" s="55"/>
      <c r="X2334" s="55"/>
      <c r="Y2334" s="42"/>
      <c r="AD2334" s="55"/>
      <c r="AE2334" s="56"/>
      <c r="AL2334" s="11"/>
    </row>
    <row r="2335" spans="2:38">
      <c r="B2335" s="57"/>
      <c r="D2335" s="11"/>
      <c r="E2335" s="56"/>
      <c r="F2335" s="11"/>
      <c r="G2335" s="11"/>
      <c r="H2335" s="11"/>
      <c r="L2335" s="55"/>
      <c r="M2335" s="42"/>
      <c r="N2335" s="55"/>
      <c r="O2335" s="42"/>
      <c r="Q2335" s="55"/>
      <c r="R2335" s="55"/>
      <c r="S2335" s="55"/>
      <c r="T2335" s="55"/>
      <c r="U2335" s="55"/>
      <c r="V2335" s="55"/>
      <c r="W2335" s="55"/>
      <c r="X2335" s="55"/>
      <c r="Y2335" s="42"/>
      <c r="AD2335" s="55"/>
      <c r="AE2335" s="56"/>
      <c r="AL2335" s="11"/>
    </row>
    <row r="2336" spans="2:38">
      <c r="B2336" s="57"/>
      <c r="D2336" s="11"/>
      <c r="E2336" s="56"/>
      <c r="F2336" s="11"/>
      <c r="G2336" s="11"/>
      <c r="H2336" s="11"/>
      <c r="L2336" s="55"/>
      <c r="M2336" s="42"/>
      <c r="N2336" s="55"/>
      <c r="O2336" s="42"/>
      <c r="Q2336" s="55"/>
      <c r="R2336" s="55"/>
      <c r="S2336" s="55"/>
      <c r="T2336" s="55"/>
      <c r="U2336" s="55"/>
      <c r="V2336" s="55"/>
      <c r="W2336" s="55"/>
      <c r="X2336" s="55"/>
      <c r="Y2336" s="42"/>
      <c r="AD2336" s="55"/>
      <c r="AE2336" s="56"/>
    </row>
    <row r="2337" spans="2:38">
      <c r="B2337" s="57"/>
      <c r="D2337" s="11"/>
      <c r="E2337" s="56"/>
      <c r="F2337" s="11"/>
      <c r="G2337" s="11"/>
      <c r="H2337" s="11"/>
      <c r="L2337" s="55"/>
      <c r="M2337" s="42"/>
      <c r="N2337" s="55"/>
      <c r="O2337" s="42"/>
      <c r="Q2337" s="55"/>
      <c r="R2337" s="55"/>
      <c r="S2337" s="55"/>
      <c r="T2337" s="55"/>
      <c r="U2337" s="55"/>
      <c r="V2337" s="55"/>
      <c r="W2337" s="55"/>
      <c r="X2337" s="55"/>
      <c r="Z2337" s="42"/>
      <c r="AD2337" s="55"/>
      <c r="AE2337" s="56"/>
      <c r="AL2337" s="11"/>
    </row>
    <row r="2338" spans="2:38">
      <c r="B2338" s="57"/>
      <c r="D2338" s="11"/>
      <c r="E2338" s="56"/>
      <c r="F2338" s="11"/>
      <c r="G2338" s="11"/>
      <c r="H2338" s="11"/>
      <c r="L2338" s="55"/>
      <c r="M2338" s="42"/>
      <c r="N2338" s="55"/>
      <c r="O2338" s="42"/>
      <c r="Q2338" s="55"/>
      <c r="R2338" s="55"/>
      <c r="S2338" s="55"/>
      <c r="T2338" s="55"/>
      <c r="U2338" s="55"/>
      <c r="V2338" s="55"/>
      <c r="W2338" s="55"/>
      <c r="X2338" s="55"/>
      <c r="Y2338" s="42"/>
      <c r="AD2338" s="55"/>
      <c r="AE2338" s="56"/>
      <c r="AL2338" s="11"/>
    </row>
    <row r="2339" spans="2:38">
      <c r="B2339" s="57"/>
      <c r="D2339" s="11"/>
      <c r="E2339" s="56"/>
      <c r="F2339" s="11"/>
      <c r="G2339" s="11"/>
      <c r="H2339" s="11"/>
      <c r="L2339" s="55"/>
      <c r="M2339" s="42"/>
      <c r="N2339" s="55"/>
      <c r="O2339" s="42"/>
      <c r="Q2339" s="55"/>
      <c r="R2339" s="55"/>
      <c r="S2339" s="55"/>
      <c r="T2339" s="55"/>
      <c r="U2339" s="55"/>
      <c r="V2339" s="55"/>
      <c r="W2339" s="55"/>
      <c r="X2339" s="55"/>
      <c r="Y2339" s="42"/>
      <c r="AD2339" s="55"/>
      <c r="AE2339" s="56"/>
      <c r="AL2339" s="11"/>
    </row>
    <row r="2340" spans="2:38">
      <c r="B2340" s="57"/>
      <c r="D2340" s="11"/>
      <c r="E2340" s="56"/>
      <c r="F2340" s="11"/>
      <c r="G2340" s="11"/>
      <c r="H2340" s="11"/>
      <c r="L2340" s="55"/>
      <c r="M2340" s="42"/>
      <c r="N2340" s="55"/>
      <c r="O2340" s="42"/>
      <c r="Q2340" s="55"/>
      <c r="R2340" s="55"/>
      <c r="S2340" s="55"/>
      <c r="T2340" s="55"/>
      <c r="U2340" s="55"/>
      <c r="V2340" s="55"/>
      <c r="W2340" s="55"/>
      <c r="X2340" s="55"/>
      <c r="Y2340" s="42"/>
      <c r="AD2340" s="55"/>
      <c r="AE2340" s="56"/>
      <c r="AL2340" s="11"/>
    </row>
    <row r="2341" spans="2:38">
      <c r="B2341" s="57"/>
      <c r="D2341" s="11"/>
      <c r="E2341" s="56"/>
      <c r="F2341" s="11"/>
      <c r="G2341" s="11"/>
      <c r="H2341" s="11"/>
      <c r="L2341" s="55"/>
      <c r="M2341" s="42"/>
      <c r="N2341" s="55"/>
      <c r="O2341" s="42"/>
      <c r="Q2341" s="55"/>
      <c r="R2341" s="55"/>
      <c r="S2341" s="55"/>
      <c r="T2341" s="55"/>
      <c r="U2341" s="55"/>
      <c r="V2341" s="55"/>
      <c r="W2341" s="55"/>
      <c r="X2341" s="55"/>
      <c r="Y2341" s="42"/>
      <c r="AD2341" s="55"/>
      <c r="AE2341" s="56"/>
    </row>
    <row r="2342" spans="2:38">
      <c r="B2342" s="57"/>
      <c r="D2342" s="11"/>
      <c r="E2342" s="56"/>
      <c r="F2342" s="11"/>
      <c r="G2342" s="11"/>
      <c r="H2342" s="11"/>
      <c r="L2342" s="55"/>
      <c r="M2342" s="42"/>
      <c r="N2342" s="55"/>
      <c r="O2342" s="42"/>
      <c r="Q2342" s="55"/>
      <c r="R2342" s="55"/>
      <c r="S2342" s="55"/>
      <c r="T2342" s="55"/>
      <c r="U2342" s="55"/>
      <c r="V2342" s="55"/>
      <c r="W2342" s="55"/>
      <c r="X2342" s="55"/>
      <c r="Y2342" s="42"/>
      <c r="AD2342" s="55"/>
      <c r="AE2342" s="56"/>
    </row>
    <row r="2343" spans="2:38">
      <c r="B2343" s="57"/>
      <c r="D2343" s="11"/>
      <c r="E2343" s="56"/>
      <c r="F2343" s="11"/>
      <c r="G2343" s="11"/>
      <c r="H2343" s="11"/>
      <c r="L2343" s="55"/>
      <c r="M2343" s="42"/>
      <c r="N2343" s="55"/>
      <c r="O2343" s="42"/>
      <c r="Q2343" s="55"/>
      <c r="R2343" s="55"/>
      <c r="S2343" s="55"/>
      <c r="T2343" s="55"/>
      <c r="U2343" s="55"/>
      <c r="V2343" s="55"/>
      <c r="W2343" s="55"/>
      <c r="X2343" s="55"/>
      <c r="Y2343" s="42"/>
      <c r="AD2343" s="55"/>
      <c r="AE2343" s="56"/>
      <c r="AL2343" s="11"/>
    </row>
    <row r="2344" spans="2:38">
      <c r="B2344" s="57"/>
      <c r="D2344" s="11"/>
      <c r="E2344" s="56"/>
      <c r="F2344" s="11"/>
      <c r="G2344" s="11"/>
      <c r="H2344" s="11"/>
      <c r="L2344" s="55"/>
      <c r="M2344" s="42"/>
      <c r="N2344" s="55"/>
      <c r="O2344" s="42"/>
      <c r="Q2344" s="55"/>
      <c r="R2344" s="55"/>
      <c r="S2344" s="55"/>
      <c r="T2344" s="55"/>
      <c r="U2344" s="55"/>
      <c r="V2344" s="55"/>
      <c r="W2344" s="55"/>
      <c r="X2344" s="55"/>
      <c r="Y2344" s="42"/>
      <c r="AD2344" s="55"/>
      <c r="AE2344" s="56"/>
      <c r="AL2344" s="11"/>
    </row>
    <row r="2345" spans="2:38">
      <c r="B2345" s="57"/>
      <c r="D2345" s="11"/>
      <c r="E2345" s="56"/>
      <c r="F2345" s="11"/>
      <c r="G2345" s="11"/>
      <c r="H2345" s="11"/>
      <c r="L2345" s="55"/>
      <c r="M2345" s="42"/>
      <c r="N2345" s="55"/>
      <c r="O2345" s="42"/>
      <c r="Q2345" s="55"/>
      <c r="R2345" s="55"/>
      <c r="S2345" s="55"/>
      <c r="T2345" s="55"/>
      <c r="U2345" s="55"/>
      <c r="V2345" s="55"/>
      <c r="W2345" s="55"/>
      <c r="X2345" s="55"/>
      <c r="Y2345" s="42"/>
      <c r="AD2345" s="55"/>
      <c r="AE2345" s="56"/>
    </row>
    <row r="2346" spans="2:38">
      <c r="B2346" s="57"/>
      <c r="D2346" s="11"/>
      <c r="E2346" s="56"/>
      <c r="F2346" s="11"/>
      <c r="G2346" s="11"/>
      <c r="H2346" s="11"/>
      <c r="L2346" s="55"/>
      <c r="M2346" s="42"/>
      <c r="N2346" s="55"/>
      <c r="O2346" s="42"/>
      <c r="Q2346" s="55"/>
      <c r="R2346" s="55"/>
      <c r="S2346" s="55"/>
      <c r="T2346" s="55"/>
      <c r="U2346" s="55"/>
      <c r="V2346" s="55"/>
      <c r="W2346" s="55"/>
      <c r="X2346" s="55"/>
      <c r="AA2346" s="42"/>
      <c r="AD2346" s="55"/>
      <c r="AE2346" s="56"/>
    </row>
    <row r="2347" spans="2:38">
      <c r="B2347" s="57"/>
      <c r="D2347" s="11"/>
      <c r="E2347" s="56"/>
      <c r="F2347" s="11"/>
      <c r="G2347" s="11"/>
      <c r="H2347" s="11"/>
      <c r="L2347" s="55"/>
      <c r="M2347" s="42"/>
      <c r="N2347" s="55"/>
      <c r="O2347" s="42"/>
      <c r="Q2347" s="55"/>
      <c r="R2347" s="55"/>
      <c r="S2347" s="55"/>
      <c r="T2347" s="55"/>
      <c r="U2347" s="55"/>
      <c r="V2347" s="55"/>
      <c r="W2347" s="55"/>
      <c r="X2347" s="55"/>
      <c r="Y2347" s="42"/>
      <c r="AD2347" s="55"/>
      <c r="AE2347" s="56"/>
      <c r="AL2347" s="11"/>
    </row>
    <row r="2348" spans="2:38">
      <c r="B2348" s="57"/>
      <c r="D2348" s="11"/>
      <c r="E2348" s="56"/>
      <c r="F2348" s="11"/>
      <c r="G2348" s="11"/>
      <c r="H2348" s="11"/>
      <c r="L2348" s="55"/>
      <c r="M2348" s="42"/>
      <c r="N2348" s="55"/>
      <c r="O2348" s="42"/>
      <c r="Q2348" s="55"/>
      <c r="R2348" s="55"/>
      <c r="S2348" s="55"/>
      <c r="T2348" s="55"/>
      <c r="U2348" s="55"/>
      <c r="V2348" s="55"/>
      <c r="W2348" s="55"/>
      <c r="X2348" s="55"/>
      <c r="Y2348" s="42"/>
      <c r="AD2348" s="55"/>
      <c r="AE2348" s="56"/>
    </row>
    <row r="2349" spans="2:38">
      <c r="B2349" s="57"/>
      <c r="D2349" s="11"/>
      <c r="E2349" s="56"/>
      <c r="F2349" s="11"/>
      <c r="G2349" s="11"/>
      <c r="H2349" s="11"/>
      <c r="I2349" s="11"/>
      <c r="L2349" s="55"/>
      <c r="M2349" s="42"/>
      <c r="N2349" s="55"/>
      <c r="O2349" s="42"/>
      <c r="Q2349" s="55"/>
      <c r="R2349" s="55"/>
      <c r="S2349" s="55"/>
      <c r="T2349" s="55"/>
      <c r="U2349" s="55"/>
      <c r="V2349" s="55"/>
      <c r="W2349" s="55"/>
      <c r="X2349" s="55"/>
      <c r="Y2349" s="42"/>
      <c r="AA2349" s="42"/>
      <c r="AD2349" s="55"/>
      <c r="AE2349" s="56"/>
    </row>
    <row r="2350" spans="2:38">
      <c r="B2350" s="57"/>
      <c r="D2350" s="11"/>
      <c r="E2350" s="56"/>
      <c r="F2350" s="11"/>
      <c r="G2350" s="11"/>
      <c r="H2350" s="11"/>
      <c r="L2350" s="55"/>
      <c r="M2350" s="42"/>
      <c r="N2350" s="55"/>
      <c r="O2350" s="42"/>
      <c r="Q2350" s="55"/>
      <c r="R2350" s="55"/>
      <c r="S2350" s="55"/>
      <c r="T2350" s="55"/>
      <c r="U2350" s="55"/>
      <c r="V2350" s="55"/>
      <c r="W2350" s="55"/>
      <c r="X2350" s="55"/>
      <c r="AA2350" s="42"/>
      <c r="AD2350" s="55"/>
      <c r="AE2350" s="56"/>
      <c r="AL2350" s="11"/>
    </row>
    <row r="2351" spans="2:38">
      <c r="B2351" s="57"/>
      <c r="D2351" s="11"/>
      <c r="E2351" s="56"/>
      <c r="F2351" s="11"/>
      <c r="G2351" s="11"/>
      <c r="H2351" s="11"/>
      <c r="L2351" s="55"/>
      <c r="M2351" s="42"/>
      <c r="N2351" s="55"/>
      <c r="O2351" s="42"/>
      <c r="Q2351" s="55"/>
      <c r="R2351" s="55"/>
      <c r="S2351" s="55"/>
      <c r="T2351" s="55"/>
      <c r="U2351" s="55"/>
      <c r="V2351" s="55"/>
      <c r="W2351" s="55"/>
      <c r="X2351" s="55"/>
      <c r="AA2351" s="42"/>
      <c r="AD2351" s="55"/>
      <c r="AE2351" s="56"/>
      <c r="AF2351" s="55"/>
      <c r="AG2351" s="56"/>
      <c r="AL2351" s="11"/>
    </row>
    <row r="2352" spans="2:38">
      <c r="B2352" s="57"/>
      <c r="D2352" s="11"/>
      <c r="E2352" s="56"/>
      <c r="F2352" s="11"/>
      <c r="G2352" s="11"/>
      <c r="H2352" s="11"/>
      <c r="L2352" s="55"/>
      <c r="M2352" s="42"/>
      <c r="N2352" s="55"/>
      <c r="O2352" s="42"/>
      <c r="Q2352" s="55"/>
      <c r="R2352" s="55"/>
      <c r="S2352" s="55"/>
      <c r="T2352" s="55"/>
      <c r="U2352" s="55"/>
      <c r="V2352" s="55"/>
      <c r="W2352" s="55"/>
      <c r="X2352" s="55"/>
      <c r="Y2352" s="42"/>
      <c r="AA2352" s="42"/>
      <c r="AD2352" s="55"/>
      <c r="AE2352" s="56"/>
      <c r="AH2352" s="11"/>
      <c r="AL2352" s="11"/>
    </row>
    <row r="2353" spans="2:38">
      <c r="B2353" s="57"/>
      <c r="D2353" s="11"/>
      <c r="E2353" s="56"/>
      <c r="F2353" s="11"/>
      <c r="G2353" s="11"/>
      <c r="H2353" s="11"/>
      <c r="L2353" s="55"/>
      <c r="M2353" s="42"/>
      <c r="N2353" s="55"/>
      <c r="O2353" s="42"/>
      <c r="Q2353" s="55"/>
      <c r="R2353" s="55"/>
      <c r="S2353" s="55"/>
      <c r="T2353" s="55"/>
      <c r="U2353" s="55"/>
      <c r="V2353" s="55"/>
      <c r="W2353" s="55"/>
      <c r="X2353" s="55"/>
      <c r="Z2353" s="42"/>
      <c r="AD2353" s="55"/>
      <c r="AE2353" s="56"/>
      <c r="AL2353" s="11"/>
    </row>
    <row r="2354" spans="2:38">
      <c r="B2354" s="57"/>
      <c r="D2354" s="11"/>
      <c r="E2354" s="56"/>
      <c r="F2354" s="11"/>
      <c r="G2354" s="11"/>
      <c r="H2354" s="11"/>
      <c r="L2354" s="55"/>
      <c r="M2354" s="42"/>
      <c r="N2354" s="55"/>
      <c r="O2354" s="42"/>
      <c r="Q2354" s="55"/>
      <c r="R2354" s="55"/>
      <c r="S2354" s="55"/>
      <c r="T2354" s="55"/>
      <c r="U2354" s="55"/>
      <c r="V2354" s="55"/>
      <c r="W2354" s="55"/>
      <c r="X2354" s="55"/>
      <c r="Y2354" s="42"/>
      <c r="AD2354" s="55"/>
      <c r="AE2354" s="56"/>
      <c r="AL2354" s="11"/>
    </row>
    <row r="2355" spans="2:38">
      <c r="B2355" s="57"/>
      <c r="D2355" s="11"/>
      <c r="E2355" s="56"/>
      <c r="F2355" s="11"/>
      <c r="G2355" s="11"/>
      <c r="H2355" s="11"/>
      <c r="L2355" s="55"/>
      <c r="M2355" s="42"/>
      <c r="N2355" s="55"/>
      <c r="O2355" s="42"/>
      <c r="Q2355" s="55"/>
      <c r="R2355" s="55"/>
      <c r="S2355" s="55"/>
      <c r="T2355" s="55"/>
      <c r="U2355" s="55"/>
      <c r="V2355" s="55"/>
      <c r="W2355" s="55"/>
      <c r="X2355" s="55"/>
      <c r="Y2355" s="42"/>
      <c r="AD2355" s="55"/>
      <c r="AE2355" s="56"/>
    </row>
    <row r="2356" spans="2:38">
      <c r="B2356" s="57"/>
      <c r="D2356" s="11"/>
      <c r="E2356" s="56"/>
      <c r="F2356" s="11"/>
      <c r="G2356" s="11"/>
      <c r="H2356" s="11"/>
      <c r="I2356" s="11"/>
      <c r="L2356" s="55"/>
      <c r="M2356" s="42"/>
      <c r="N2356" s="55"/>
      <c r="O2356" s="42"/>
      <c r="Q2356" s="55"/>
      <c r="R2356" s="55"/>
      <c r="S2356" s="55"/>
      <c r="T2356" s="55"/>
      <c r="U2356" s="55"/>
      <c r="V2356" s="55"/>
      <c r="W2356" s="55"/>
      <c r="X2356" s="55"/>
      <c r="Y2356" s="42"/>
      <c r="AD2356" s="55"/>
      <c r="AE2356" s="56"/>
      <c r="AL2356" s="11"/>
    </row>
    <row r="2357" spans="2:38">
      <c r="B2357" s="57"/>
      <c r="D2357" s="11"/>
      <c r="E2357" s="56"/>
      <c r="F2357" s="11"/>
      <c r="G2357" s="11"/>
      <c r="H2357" s="11"/>
      <c r="L2357" s="55"/>
      <c r="M2357" s="42"/>
      <c r="N2357" s="55"/>
      <c r="O2357" s="42"/>
      <c r="Q2357" s="55"/>
      <c r="R2357" s="55"/>
      <c r="S2357" s="55"/>
      <c r="T2357" s="55"/>
      <c r="U2357" s="55"/>
      <c r="V2357" s="55"/>
      <c r="W2357" s="55"/>
      <c r="X2357" s="55"/>
      <c r="Y2357" s="42"/>
      <c r="AD2357" s="55"/>
      <c r="AE2357" s="56"/>
      <c r="AL2357" s="11"/>
    </row>
    <row r="2358" spans="2:38">
      <c r="B2358" s="57"/>
      <c r="D2358" s="11"/>
      <c r="E2358" s="56"/>
      <c r="F2358" s="11"/>
      <c r="G2358" s="11"/>
      <c r="H2358" s="11"/>
      <c r="L2358" s="55"/>
      <c r="M2358" s="42"/>
      <c r="N2358" s="55"/>
      <c r="O2358" s="42"/>
      <c r="Q2358" s="55"/>
      <c r="R2358" s="55"/>
      <c r="S2358" s="55"/>
      <c r="T2358" s="55"/>
      <c r="U2358" s="55"/>
      <c r="V2358" s="55"/>
      <c r="W2358" s="55"/>
      <c r="X2358" s="55"/>
      <c r="Y2358" s="42"/>
      <c r="AD2358" s="55"/>
      <c r="AE2358" s="56"/>
      <c r="AL2358" s="11"/>
    </row>
    <row r="2359" spans="2:38">
      <c r="B2359" s="57"/>
      <c r="D2359" s="11"/>
      <c r="E2359" s="56"/>
      <c r="F2359" s="11"/>
      <c r="G2359" s="11"/>
      <c r="H2359" s="11"/>
      <c r="I2359" s="11"/>
      <c r="L2359" s="55"/>
      <c r="M2359" s="42"/>
      <c r="N2359" s="55"/>
      <c r="O2359" s="42"/>
      <c r="Q2359" s="55"/>
      <c r="R2359" s="55"/>
      <c r="S2359" s="55"/>
      <c r="T2359" s="55"/>
      <c r="U2359" s="55"/>
      <c r="V2359" s="55"/>
      <c r="W2359" s="55"/>
      <c r="X2359" s="55"/>
      <c r="AA2359" s="42"/>
      <c r="AD2359" s="55"/>
      <c r="AE2359" s="56"/>
    </row>
    <row r="2360" spans="2:38">
      <c r="B2360" s="57"/>
      <c r="D2360" s="11"/>
      <c r="E2360" s="56"/>
      <c r="F2360" s="11"/>
      <c r="G2360" s="11"/>
      <c r="H2360" s="11"/>
      <c r="L2360" s="55"/>
      <c r="M2360" s="42"/>
      <c r="N2360" s="55"/>
      <c r="O2360" s="42"/>
      <c r="Q2360" s="55"/>
      <c r="R2360" s="55"/>
      <c r="S2360" s="55"/>
      <c r="T2360" s="55"/>
      <c r="U2360" s="55"/>
      <c r="V2360" s="55"/>
      <c r="W2360" s="55"/>
      <c r="X2360" s="55"/>
      <c r="Y2360" s="42"/>
      <c r="AD2360" s="55"/>
      <c r="AE2360" s="56"/>
      <c r="AL2360" s="11"/>
    </row>
    <row r="2361" spans="2:38">
      <c r="B2361" s="57"/>
      <c r="D2361" s="11"/>
      <c r="E2361" s="56"/>
      <c r="F2361" s="11"/>
      <c r="G2361" s="11"/>
      <c r="H2361" s="11"/>
      <c r="I2361" s="11"/>
      <c r="L2361" s="55"/>
      <c r="M2361" s="42"/>
      <c r="N2361" s="55"/>
      <c r="O2361" s="42"/>
      <c r="Q2361" s="55"/>
      <c r="R2361" s="55"/>
      <c r="S2361" s="55"/>
      <c r="T2361" s="55"/>
      <c r="U2361" s="55"/>
      <c r="V2361" s="55"/>
      <c r="W2361" s="55"/>
      <c r="X2361" s="55"/>
      <c r="Y2361" s="42"/>
      <c r="AD2361" s="55"/>
      <c r="AE2361" s="56"/>
      <c r="AL2361" s="11"/>
    </row>
    <row r="2362" spans="2:38">
      <c r="B2362" s="57"/>
      <c r="D2362" s="11"/>
      <c r="E2362" s="56"/>
      <c r="F2362" s="11"/>
      <c r="G2362" s="11"/>
      <c r="H2362" s="11"/>
      <c r="L2362" s="55"/>
      <c r="M2362" s="42"/>
      <c r="N2362" s="55"/>
      <c r="O2362" s="42"/>
      <c r="Q2362" s="55"/>
      <c r="R2362" s="55"/>
      <c r="S2362" s="55"/>
      <c r="T2362" s="55"/>
      <c r="U2362" s="55"/>
      <c r="V2362" s="55"/>
      <c r="W2362" s="55"/>
      <c r="X2362" s="55"/>
      <c r="Y2362" s="42"/>
      <c r="AD2362" s="55"/>
      <c r="AE2362" s="56"/>
      <c r="AL2362" s="11"/>
    </row>
    <row r="2363" spans="2:38">
      <c r="B2363" s="57"/>
      <c r="D2363" s="11"/>
      <c r="E2363" s="56"/>
      <c r="F2363" s="11"/>
      <c r="G2363" s="11"/>
      <c r="H2363" s="11"/>
      <c r="L2363" s="55"/>
      <c r="M2363" s="42"/>
      <c r="N2363" s="55"/>
      <c r="O2363" s="42"/>
      <c r="Q2363" s="55"/>
      <c r="R2363" s="55"/>
      <c r="S2363" s="55"/>
      <c r="T2363" s="55"/>
      <c r="U2363" s="55"/>
      <c r="V2363" s="55"/>
      <c r="W2363" s="55"/>
      <c r="X2363" s="55"/>
      <c r="Y2363" s="42"/>
      <c r="AD2363" s="55"/>
      <c r="AE2363" s="56"/>
      <c r="AL2363" s="11"/>
    </row>
    <row r="2364" spans="2:38">
      <c r="B2364" s="57"/>
      <c r="D2364" s="11"/>
      <c r="E2364" s="56"/>
      <c r="F2364" s="11"/>
      <c r="G2364" s="11"/>
      <c r="H2364" s="11"/>
      <c r="L2364" s="55"/>
      <c r="M2364" s="42"/>
      <c r="N2364" s="55"/>
      <c r="O2364" s="42"/>
      <c r="Q2364" s="55"/>
      <c r="R2364" s="55"/>
      <c r="S2364" s="55"/>
      <c r="T2364" s="55"/>
      <c r="U2364" s="55"/>
      <c r="V2364" s="55"/>
      <c r="W2364" s="55"/>
      <c r="X2364" s="55"/>
      <c r="Y2364" s="42"/>
      <c r="AD2364" s="55"/>
      <c r="AE2364" s="56"/>
      <c r="AL2364" s="11"/>
    </row>
    <row r="2365" spans="2:38">
      <c r="B2365" s="57"/>
      <c r="D2365" s="11"/>
      <c r="E2365" s="56"/>
      <c r="F2365" s="11"/>
      <c r="G2365" s="11"/>
      <c r="H2365" s="11"/>
      <c r="L2365" s="55"/>
      <c r="M2365" s="42"/>
      <c r="N2365" s="55"/>
      <c r="O2365" s="42"/>
      <c r="Q2365" s="55"/>
      <c r="R2365" s="55"/>
      <c r="S2365" s="55"/>
      <c r="T2365" s="55"/>
      <c r="U2365" s="55"/>
      <c r="V2365" s="55"/>
      <c r="W2365" s="55"/>
      <c r="X2365" s="55"/>
      <c r="Y2365" s="42"/>
      <c r="AD2365" s="55"/>
      <c r="AE2365" s="56"/>
      <c r="AL2365" s="11"/>
    </row>
    <row r="2366" spans="2:38">
      <c r="B2366" s="57"/>
      <c r="D2366" s="11"/>
      <c r="E2366" s="56"/>
      <c r="F2366" s="11"/>
      <c r="G2366" s="11"/>
      <c r="H2366" s="11"/>
      <c r="L2366" s="55"/>
      <c r="M2366" s="42"/>
      <c r="N2366" s="55"/>
      <c r="O2366" s="42"/>
      <c r="Q2366" s="55"/>
      <c r="R2366" s="55"/>
      <c r="S2366" s="55"/>
      <c r="T2366" s="55"/>
      <c r="U2366" s="55"/>
      <c r="V2366" s="55"/>
      <c r="W2366" s="55"/>
      <c r="X2366" s="55"/>
      <c r="AA2366" s="42"/>
      <c r="AD2366" s="55"/>
      <c r="AE2366" s="56"/>
      <c r="AL2366" s="11"/>
    </row>
    <row r="2367" spans="2:38">
      <c r="B2367" s="57"/>
      <c r="D2367" s="11"/>
      <c r="E2367" s="56"/>
      <c r="F2367" s="11"/>
      <c r="G2367" s="11"/>
      <c r="H2367" s="11"/>
      <c r="L2367" s="55"/>
      <c r="M2367" s="42"/>
      <c r="N2367" s="55"/>
      <c r="O2367" s="42"/>
      <c r="Q2367" s="55"/>
      <c r="R2367" s="55"/>
      <c r="S2367" s="55"/>
      <c r="T2367" s="55"/>
      <c r="U2367" s="55"/>
      <c r="V2367" s="55"/>
      <c r="W2367" s="55"/>
      <c r="X2367" s="55"/>
      <c r="Y2367" s="42"/>
      <c r="AD2367" s="55"/>
      <c r="AE2367" s="56"/>
      <c r="AL2367" s="11"/>
    </row>
    <row r="2368" spans="2:38">
      <c r="B2368" s="57"/>
      <c r="D2368" s="11"/>
      <c r="E2368" s="56"/>
      <c r="F2368" s="11"/>
      <c r="G2368" s="11"/>
      <c r="H2368" s="11"/>
      <c r="L2368" s="55"/>
      <c r="M2368" s="42"/>
      <c r="N2368" s="55"/>
      <c r="O2368" s="42"/>
      <c r="Q2368" s="55"/>
      <c r="R2368" s="55"/>
      <c r="S2368" s="55"/>
      <c r="T2368" s="55"/>
      <c r="U2368" s="55"/>
      <c r="V2368" s="55"/>
      <c r="W2368" s="55"/>
      <c r="X2368" s="55"/>
      <c r="Y2368" s="42"/>
      <c r="AD2368" s="55"/>
      <c r="AE2368" s="56"/>
    </row>
    <row r="2369" spans="2:38">
      <c r="B2369" s="57"/>
      <c r="D2369" s="11"/>
      <c r="E2369" s="56"/>
      <c r="F2369" s="11"/>
      <c r="G2369" s="11"/>
      <c r="H2369" s="11"/>
      <c r="I2369" s="11"/>
      <c r="L2369" s="55"/>
      <c r="M2369" s="42"/>
      <c r="N2369" s="55"/>
      <c r="O2369" s="42"/>
      <c r="Q2369" s="55"/>
      <c r="R2369" s="55"/>
      <c r="S2369" s="55"/>
      <c r="T2369" s="55"/>
      <c r="U2369" s="55"/>
      <c r="V2369" s="55"/>
      <c r="W2369" s="55"/>
      <c r="X2369" s="55"/>
      <c r="Y2369" s="42"/>
      <c r="AD2369" s="55"/>
      <c r="AE2369" s="56"/>
      <c r="AL2369" s="11"/>
    </row>
    <row r="2370" spans="2:38">
      <c r="B2370" s="57"/>
      <c r="D2370" s="11"/>
      <c r="E2370" s="56"/>
      <c r="F2370" s="11"/>
      <c r="G2370" s="11"/>
      <c r="H2370" s="11"/>
      <c r="L2370" s="55"/>
      <c r="M2370" s="42"/>
      <c r="N2370" s="55"/>
      <c r="O2370" s="42"/>
      <c r="Q2370" s="55"/>
      <c r="R2370" s="55"/>
      <c r="S2370" s="55"/>
      <c r="T2370" s="55"/>
      <c r="U2370" s="55"/>
      <c r="V2370" s="55"/>
      <c r="W2370" s="55"/>
      <c r="X2370" s="55"/>
      <c r="Y2370" s="42"/>
      <c r="AD2370" s="55"/>
      <c r="AE2370" s="56"/>
      <c r="AL2370" s="11"/>
    </row>
    <row r="2371" spans="2:38">
      <c r="B2371" s="57"/>
      <c r="D2371" s="11"/>
      <c r="E2371" s="56"/>
      <c r="F2371" s="11"/>
      <c r="G2371" s="11"/>
      <c r="H2371" s="11"/>
      <c r="I2371" s="11"/>
      <c r="L2371" s="55"/>
      <c r="M2371" s="42"/>
      <c r="N2371" s="55"/>
      <c r="O2371" s="42"/>
      <c r="Q2371" s="55"/>
      <c r="R2371" s="55"/>
      <c r="S2371" s="55"/>
      <c r="T2371" s="55"/>
      <c r="U2371" s="55"/>
      <c r="V2371" s="55"/>
      <c r="W2371" s="55"/>
      <c r="X2371" s="55"/>
      <c r="Y2371" s="42"/>
      <c r="AD2371" s="55"/>
      <c r="AE2371" s="56"/>
      <c r="AL2371" s="11"/>
    </row>
    <row r="2372" spans="2:38">
      <c r="B2372" s="57"/>
      <c r="D2372" s="11"/>
      <c r="E2372" s="56"/>
      <c r="F2372" s="11"/>
      <c r="G2372" s="11"/>
      <c r="H2372" s="11"/>
      <c r="L2372" s="55"/>
      <c r="M2372" s="42"/>
      <c r="N2372" s="55"/>
      <c r="O2372" s="42"/>
      <c r="Q2372" s="55"/>
      <c r="R2372" s="55"/>
      <c r="S2372" s="55"/>
      <c r="T2372" s="55"/>
      <c r="U2372" s="55"/>
      <c r="V2372" s="55"/>
      <c r="W2372" s="55"/>
      <c r="X2372" s="55"/>
      <c r="Y2372" s="42"/>
      <c r="AD2372" s="55"/>
      <c r="AE2372" s="56"/>
      <c r="AL2372" s="11"/>
    </row>
    <row r="2373" spans="2:38">
      <c r="B2373" s="57"/>
      <c r="D2373" s="11"/>
      <c r="E2373" s="56"/>
      <c r="F2373" s="11"/>
      <c r="G2373" s="11"/>
      <c r="H2373" s="11"/>
      <c r="L2373" s="55"/>
      <c r="M2373" s="42"/>
      <c r="N2373" s="55"/>
      <c r="O2373" s="42"/>
      <c r="Q2373" s="55"/>
      <c r="R2373" s="55"/>
      <c r="S2373" s="55"/>
      <c r="T2373" s="55"/>
      <c r="U2373" s="55"/>
      <c r="V2373" s="55"/>
      <c r="W2373" s="55"/>
      <c r="X2373" s="55"/>
      <c r="Y2373" s="42"/>
      <c r="AD2373" s="55"/>
      <c r="AE2373" s="56"/>
      <c r="AL2373" s="11"/>
    </row>
    <row r="2374" spans="2:38">
      <c r="B2374" s="57"/>
      <c r="D2374" s="11"/>
      <c r="E2374" s="56"/>
      <c r="F2374" s="11"/>
      <c r="G2374" s="11"/>
      <c r="H2374" s="11"/>
      <c r="L2374" s="55"/>
      <c r="M2374" s="42"/>
      <c r="N2374" s="55"/>
      <c r="O2374" s="42"/>
      <c r="Q2374" s="55"/>
      <c r="R2374" s="55"/>
      <c r="S2374" s="55"/>
      <c r="T2374" s="55"/>
      <c r="U2374" s="55"/>
      <c r="V2374" s="55"/>
      <c r="W2374" s="55"/>
      <c r="X2374" s="55"/>
      <c r="Y2374" s="42"/>
      <c r="AD2374" s="55"/>
      <c r="AE2374" s="56"/>
      <c r="AL2374" s="11"/>
    </row>
    <row r="2375" spans="2:38">
      <c r="B2375" s="57"/>
      <c r="D2375" s="11"/>
      <c r="E2375" s="56"/>
      <c r="F2375" s="11"/>
      <c r="G2375" s="11"/>
      <c r="H2375" s="11"/>
      <c r="L2375" s="55"/>
      <c r="M2375" s="42"/>
      <c r="N2375" s="55"/>
      <c r="O2375" s="42"/>
      <c r="Q2375" s="55"/>
      <c r="R2375" s="55"/>
      <c r="S2375" s="55"/>
      <c r="T2375" s="55"/>
      <c r="U2375" s="55"/>
      <c r="V2375" s="55"/>
      <c r="W2375" s="55"/>
      <c r="X2375" s="55"/>
      <c r="Y2375" s="42"/>
      <c r="AD2375" s="55"/>
      <c r="AE2375" s="56"/>
      <c r="AL2375" s="11"/>
    </row>
    <row r="2376" spans="2:38">
      <c r="B2376" s="57"/>
      <c r="D2376" s="11"/>
      <c r="E2376" s="56"/>
      <c r="F2376" s="11"/>
      <c r="G2376" s="11"/>
      <c r="H2376" s="11"/>
      <c r="L2376" s="55"/>
      <c r="M2376" s="42"/>
      <c r="N2376" s="55"/>
      <c r="O2376" s="42"/>
      <c r="Q2376" s="55"/>
      <c r="R2376" s="55"/>
      <c r="S2376" s="55"/>
      <c r="T2376" s="55"/>
      <c r="U2376" s="55"/>
      <c r="V2376" s="55"/>
      <c r="W2376" s="55"/>
      <c r="X2376" s="55"/>
      <c r="Y2376" s="42"/>
      <c r="AD2376" s="55"/>
      <c r="AE2376" s="56"/>
      <c r="AL2376" s="11"/>
    </row>
    <row r="2377" spans="2:38">
      <c r="B2377" s="57"/>
      <c r="D2377" s="11"/>
      <c r="E2377" s="56"/>
      <c r="F2377" s="11"/>
      <c r="G2377" s="11"/>
      <c r="H2377" s="11"/>
      <c r="L2377" s="55"/>
      <c r="M2377" s="42"/>
      <c r="N2377" s="55"/>
      <c r="O2377" s="42"/>
      <c r="Q2377" s="55"/>
      <c r="R2377" s="55"/>
      <c r="S2377" s="55"/>
      <c r="T2377" s="55"/>
      <c r="U2377" s="55"/>
      <c r="V2377" s="55"/>
      <c r="W2377" s="55"/>
      <c r="X2377" s="55"/>
      <c r="Y2377" s="42"/>
      <c r="AD2377" s="55"/>
      <c r="AE2377" s="56"/>
      <c r="AL2377" s="11"/>
    </row>
    <row r="2378" spans="2:38">
      <c r="B2378" s="57"/>
      <c r="D2378" s="11"/>
      <c r="E2378" s="56"/>
      <c r="F2378" s="11"/>
      <c r="G2378" s="11"/>
      <c r="H2378" s="11"/>
      <c r="L2378" s="55"/>
      <c r="M2378" s="42"/>
      <c r="N2378" s="55"/>
      <c r="O2378" s="42"/>
      <c r="Q2378" s="55"/>
      <c r="R2378" s="55"/>
      <c r="S2378" s="55"/>
      <c r="T2378" s="55"/>
      <c r="U2378" s="55"/>
      <c r="V2378" s="55"/>
      <c r="W2378" s="55"/>
      <c r="X2378" s="55"/>
      <c r="Y2378" s="42"/>
      <c r="AD2378" s="55"/>
      <c r="AE2378" s="56"/>
      <c r="AL2378" s="11"/>
    </row>
    <row r="2379" spans="2:38">
      <c r="B2379" s="57"/>
      <c r="D2379" s="11"/>
      <c r="E2379" s="56"/>
      <c r="F2379" s="11"/>
      <c r="G2379" s="11"/>
      <c r="H2379" s="11"/>
      <c r="L2379" s="55"/>
      <c r="M2379" s="42"/>
      <c r="N2379" s="55"/>
      <c r="O2379" s="42"/>
      <c r="Q2379" s="55"/>
      <c r="R2379" s="55"/>
      <c r="S2379" s="55"/>
      <c r="T2379" s="55"/>
      <c r="U2379" s="55"/>
      <c r="V2379" s="55"/>
      <c r="W2379" s="55"/>
      <c r="X2379" s="55"/>
      <c r="Y2379" s="42"/>
      <c r="AD2379" s="55"/>
      <c r="AE2379" s="56"/>
      <c r="AL2379" s="11"/>
    </row>
    <row r="2380" spans="2:38">
      <c r="B2380" s="57"/>
      <c r="D2380" s="11"/>
      <c r="E2380" s="56"/>
      <c r="F2380" s="11"/>
      <c r="G2380" s="11"/>
      <c r="H2380" s="11"/>
      <c r="L2380" s="55"/>
      <c r="M2380" s="42"/>
      <c r="N2380" s="55"/>
      <c r="O2380" s="42"/>
      <c r="Q2380" s="55"/>
      <c r="R2380" s="55"/>
      <c r="S2380" s="55"/>
      <c r="T2380" s="55"/>
      <c r="U2380" s="55"/>
      <c r="V2380" s="55"/>
      <c r="W2380" s="55"/>
      <c r="X2380" s="55"/>
      <c r="Y2380" s="42"/>
      <c r="AD2380" s="55"/>
      <c r="AE2380" s="56"/>
      <c r="AL2380" s="11"/>
    </row>
    <row r="2381" spans="2:38">
      <c r="B2381" s="57"/>
      <c r="D2381" s="11"/>
      <c r="E2381" s="56"/>
      <c r="F2381" s="11"/>
      <c r="G2381" s="11"/>
      <c r="H2381" s="11"/>
      <c r="L2381" s="55"/>
      <c r="M2381" s="42"/>
      <c r="N2381" s="55"/>
      <c r="O2381" s="42"/>
      <c r="Q2381" s="55"/>
      <c r="R2381" s="55"/>
      <c r="S2381" s="55"/>
      <c r="T2381" s="55"/>
      <c r="U2381" s="55"/>
      <c r="V2381" s="55"/>
      <c r="W2381" s="55"/>
      <c r="X2381" s="55"/>
      <c r="Y2381" s="42"/>
      <c r="AD2381" s="55"/>
      <c r="AE2381" s="56"/>
    </row>
    <row r="2382" spans="2:38">
      <c r="B2382" s="57"/>
      <c r="D2382" s="11"/>
      <c r="E2382" s="56"/>
      <c r="F2382" s="11"/>
      <c r="G2382" s="11"/>
      <c r="H2382" s="11"/>
      <c r="L2382" s="55"/>
      <c r="M2382" s="42"/>
      <c r="N2382" s="55"/>
      <c r="O2382" s="42"/>
      <c r="Q2382" s="55"/>
      <c r="R2382" s="55"/>
      <c r="S2382" s="55"/>
      <c r="T2382" s="55"/>
      <c r="U2382" s="55"/>
      <c r="V2382" s="55"/>
      <c r="W2382" s="55"/>
      <c r="X2382" s="55"/>
      <c r="AA2382" s="42"/>
      <c r="AD2382" s="55"/>
      <c r="AE2382" s="56"/>
      <c r="AL2382" s="11"/>
    </row>
    <row r="2383" spans="2:38">
      <c r="B2383" s="57"/>
      <c r="D2383" s="11"/>
      <c r="E2383" s="56"/>
      <c r="F2383" s="11"/>
      <c r="G2383" s="11"/>
      <c r="H2383" s="11"/>
      <c r="L2383" s="55"/>
      <c r="M2383" s="42"/>
      <c r="N2383" s="55"/>
      <c r="O2383" s="42"/>
      <c r="Q2383" s="55"/>
      <c r="R2383" s="55"/>
      <c r="S2383" s="55"/>
      <c r="T2383" s="55"/>
      <c r="U2383" s="55"/>
      <c r="V2383" s="55"/>
      <c r="W2383" s="55"/>
      <c r="X2383" s="55"/>
      <c r="Y2383" s="42"/>
      <c r="AD2383" s="55"/>
      <c r="AE2383" s="56"/>
      <c r="AL2383" s="11"/>
    </row>
    <row r="2384" spans="2:38">
      <c r="B2384" s="57"/>
      <c r="D2384" s="11"/>
      <c r="E2384" s="56"/>
      <c r="F2384" s="11"/>
      <c r="G2384" s="11"/>
      <c r="H2384" s="11"/>
      <c r="L2384" s="55"/>
      <c r="M2384" s="42"/>
      <c r="N2384" s="55"/>
      <c r="O2384" s="42"/>
      <c r="Q2384" s="55"/>
      <c r="R2384" s="55"/>
      <c r="S2384" s="55"/>
      <c r="T2384" s="55"/>
      <c r="U2384" s="55"/>
      <c r="V2384" s="55"/>
      <c r="W2384" s="55"/>
      <c r="X2384" s="55"/>
      <c r="AA2384" s="42"/>
      <c r="AD2384" s="55"/>
      <c r="AE2384" s="56"/>
      <c r="AL2384" s="11"/>
    </row>
    <row r="2385" spans="2:38">
      <c r="B2385" s="57"/>
      <c r="D2385" s="11"/>
      <c r="E2385" s="56"/>
      <c r="F2385" s="11"/>
      <c r="G2385" s="11"/>
      <c r="H2385" s="11"/>
      <c r="I2385" s="11"/>
      <c r="L2385" s="55"/>
      <c r="M2385" s="42"/>
      <c r="N2385" s="55"/>
      <c r="O2385" s="42"/>
      <c r="Q2385" s="55"/>
      <c r="R2385" s="55"/>
      <c r="S2385" s="55"/>
      <c r="T2385" s="55"/>
      <c r="U2385" s="55"/>
      <c r="V2385" s="55"/>
      <c r="W2385" s="55"/>
      <c r="X2385" s="55"/>
      <c r="Y2385" s="42"/>
      <c r="AA2385" s="42"/>
      <c r="AD2385" s="55"/>
      <c r="AE2385" s="56"/>
      <c r="AL2385" s="11"/>
    </row>
    <row r="2386" spans="2:38">
      <c r="B2386" s="57"/>
      <c r="D2386" s="11"/>
      <c r="E2386" s="56"/>
      <c r="F2386" s="11"/>
      <c r="G2386" s="11"/>
      <c r="H2386" s="11"/>
      <c r="L2386" s="55"/>
      <c r="M2386" s="42"/>
      <c r="N2386" s="55"/>
      <c r="O2386" s="42"/>
      <c r="Q2386" s="55"/>
      <c r="R2386" s="55"/>
      <c r="S2386" s="55"/>
      <c r="T2386" s="55"/>
      <c r="U2386" s="55"/>
      <c r="V2386" s="55"/>
      <c r="W2386" s="55"/>
      <c r="X2386" s="55"/>
      <c r="Y2386" s="42"/>
      <c r="AD2386" s="55"/>
      <c r="AE2386" s="56"/>
    </row>
    <row r="2387" spans="2:38">
      <c r="B2387" s="57"/>
      <c r="D2387" s="11"/>
      <c r="E2387" s="56"/>
      <c r="F2387" s="11"/>
      <c r="G2387" s="11"/>
      <c r="H2387" s="11"/>
      <c r="L2387" s="55"/>
      <c r="M2387" s="42"/>
      <c r="N2387" s="55"/>
      <c r="O2387" s="42"/>
      <c r="Q2387" s="55"/>
      <c r="R2387" s="55"/>
      <c r="S2387" s="55"/>
      <c r="T2387" s="55"/>
      <c r="U2387" s="55"/>
      <c r="V2387" s="55"/>
      <c r="W2387" s="55"/>
      <c r="X2387" s="55"/>
      <c r="Y2387" s="42"/>
      <c r="AD2387" s="55"/>
      <c r="AE2387" s="56"/>
      <c r="AL2387" s="11"/>
    </row>
    <row r="2388" spans="2:38">
      <c r="B2388" s="57"/>
      <c r="D2388" s="11"/>
      <c r="E2388" s="56"/>
      <c r="F2388" s="11"/>
      <c r="G2388" s="11"/>
      <c r="H2388" s="11"/>
      <c r="L2388" s="55"/>
      <c r="M2388" s="42"/>
      <c r="N2388" s="55"/>
      <c r="O2388" s="42"/>
      <c r="Q2388" s="55"/>
      <c r="R2388" s="55"/>
      <c r="S2388" s="55"/>
      <c r="T2388" s="55"/>
      <c r="U2388" s="55"/>
      <c r="V2388" s="55"/>
      <c r="W2388" s="55"/>
      <c r="X2388" s="55"/>
      <c r="Y2388" s="42"/>
      <c r="AD2388" s="55"/>
      <c r="AE2388" s="56"/>
      <c r="AL2388" s="11"/>
    </row>
    <row r="2389" spans="2:38">
      <c r="B2389" s="57"/>
      <c r="D2389" s="11"/>
      <c r="E2389" s="56"/>
      <c r="F2389" s="11"/>
      <c r="G2389" s="11"/>
      <c r="H2389" s="11"/>
      <c r="L2389" s="55"/>
      <c r="M2389" s="42"/>
      <c r="N2389" s="55"/>
      <c r="O2389" s="42"/>
      <c r="Q2389" s="55"/>
      <c r="R2389" s="55"/>
      <c r="S2389" s="55"/>
      <c r="T2389" s="55"/>
      <c r="U2389" s="55"/>
      <c r="V2389" s="55"/>
      <c r="W2389" s="55"/>
      <c r="X2389" s="55"/>
      <c r="Y2389" s="42"/>
      <c r="AD2389" s="55"/>
      <c r="AE2389" s="56"/>
      <c r="AL2389" s="11"/>
    </row>
    <row r="2390" spans="2:38">
      <c r="B2390" s="57"/>
      <c r="D2390" s="11"/>
      <c r="E2390" s="56"/>
      <c r="F2390" s="11"/>
      <c r="G2390" s="11"/>
      <c r="H2390" s="11"/>
      <c r="I2390" s="11"/>
      <c r="L2390" s="55"/>
      <c r="M2390" s="42"/>
      <c r="N2390" s="55"/>
      <c r="O2390" s="42"/>
      <c r="Q2390" s="55"/>
      <c r="R2390" s="55"/>
      <c r="S2390" s="55"/>
      <c r="T2390" s="55"/>
      <c r="U2390" s="55"/>
      <c r="V2390" s="55"/>
      <c r="W2390" s="55"/>
      <c r="X2390" s="55"/>
      <c r="Y2390" s="42"/>
      <c r="AD2390" s="55"/>
      <c r="AE2390" s="56"/>
      <c r="AL2390" s="11"/>
    </row>
    <row r="2391" spans="2:38">
      <c r="B2391" s="57"/>
      <c r="D2391" s="11"/>
      <c r="E2391" s="56"/>
      <c r="F2391" s="11"/>
      <c r="G2391" s="11"/>
      <c r="H2391" s="11"/>
      <c r="L2391" s="55"/>
      <c r="M2391" s="42"/>
      <c r="N2391" s="55"/>
      <c r="O2391" s="42"/>
      <c r="Q2391" s="55"/>
      <c r="R2391" s="55"/>
      <c r="S2391" s="55"/>
      <c r="T2391" s="55"/>
      <c r="U2391" s="55"/>
      <c r="V2391" s="55"/>
      <c r="W2391" s="55"/>
      <c r="X2391" s="55"/>
      <c r="AA2391" s="42"/>
      <c r="AD2391" s="55"/>
      <c r="AE2391" s="56"/>
      <c r="AL2391" s="11"/>
    </row>
    <row r="2392" spans="2:38">
      <c r="B2392" s="57"/>
      <c r="D2392" s="11"/>
      <c r="E2392" s="56"/>
      <c r="F2392" s="11"/>
      <c r="G2392" s="11"/>
      <c r="H2392" s="11"/>
      <c r="L2392" s="55"/>
      <c r="M2392" s="42"/>
      <c r="N2392" s="55"/>
      <c r="O2392" s="42"/>
      <c r="Q2392" s="55"/>
      <c r="R2392" s="55"/>
      <c r="S2392" s="55"/>
      <c r="T2392" s="55"/>
      <c r="U2392" s="55"/>
      <c r="V2392" s="55"/>
      <c r="W2392" s="55"/>
      <c r="X2392" s="55"/>
      <c r="AA2392" s="42"/>
      <c r="AD2392" s="55"/>
      <c r="AE2392" s="56"/>
      <c r="AL2392" s="11"/>
    </row>
    <row r="2393" spans="2:38">
      <c r="B2393" s="57"/>
      <c r="D2393" s="11"/>
      <c r="E2393" s="56"/>
      <c r="F2393" s="11"/>
      <c r="G2393" s="11"/>
      <c r="H2393" s="11"/>
      <c r="L2393" s="55"/>
      <c r="M2393" s="42"/>
      <c r="N2393" s="55"/>
      <c r="O2393" s="42"/>
      <c r="Q2393" s="55"/>
      <c r="R2393" s="55"/>
      <c r="S2393" s="55"/>
      <c r="T2393" s="55"/>
      <c r="U2393" s="55"/>
      <c r="V2393" s="55"/>
      <c r="W2393" s="55"/>
      <c r="X2393" s="55"/>
      <c r="Y2393" s="42"/>
      <c r="AD2393" s="55"/>
      <c r="AE2393" s="56"/>
    </row>
    <row r="2394" spans="2:38">
      <c r="B2394" s="57"/>
      <c r="D2394" s="11"/>
      <c r="E2394" s="56"/>
      <c r="F2394" s="11"/>
      <c r="G2394" s="11"/>
      <c r="H2394" s="11"/>
      <c r="L2394" s="55"/>
      <c r="M2394" s="42"/>
      <c r="N2394" s="55"/>
      <c r="O2394" s="42"/>
      <c r="Q2394" s="55"/>
      <c r="R2394" s="55"/>
      <c r="S2394" s="55"/>
      <c r="T2394" s="55"/>
      <c r="U2394" s="55"/>
      <c r="V2394" s="55"/>
      <c r="W2394" s="55"/>
      <c r="X2394" s="55"/>
      <c r="AA2394" s="42"/>
      <c r="AD2394" s="55"/>
      <c r="AE2394" s="56"/>
    </row>
    <row r="2395" spans="2:38">
      <c r="B2395" s="57"/>
      <c r="D2395" s="11"/>
      <c r="E2395" s="56"/>
      <c r="F2395" s="11"/>
      <c r="G2395" s="11"/>
      <c r="H2395" s="11"/>
      <c r="L2395" s="55"/>
      <c r="M2395" s="42"/>
      <c r="N2395" s="55"/>
      <c r="O2395" s="42"/>
      <c r="Q2395" s="55"/>
      <c r="R2395" s="55"/>
      <c r="S2395" s="55"/>
      <c r="T2395" s="55"/>
      <c r="U2395" s="55"/>
      <c r="V2395" s="55"/>
      <c r="W2395" s="55"/>
      <c r="X2395" s="55"/>
      <c r="AA2395" s="42"/>
      <c r="AD2395" s="55"/>
      <c r="AE2395" s="56"/>
      <c r="AL2395" s="11"/>
    </row>
    <row r="2396" spans="2:38">
      <c r="B2396" s="57"/>
      <c r="D2396" s="11"/>
      <c r="E2396" s="56"/>
      <c r="F2396" s="11"/>
      <c r="G2396" s="11"/>
      <c r="H2396" s="11"/>
      <c r="L2396" s="55"/>
      <c r="M2396" s="42"/>
      <c r="N2396" s="55"/>
      <c r="O2396" s="42"/>
      <c r="Q2396" s="55"/>
      <c r="R2396" s="55"/>
      <c r="S2396" s="55"/>
      <c r="T2396" s="55"/>
      <c r="U2396" s="55"/>
      <c r="V2396" s="55"/>
      <c r="W2396" s="55"/>
      <c r="X2396" s="55"/>
      <c r="Y2396" s="42"/>
      <c r="AD2396" s="55"/>
      <c r="AE2396" s="56"/>
      <c r="AL2396" s="11"/>
    </row>
    <row r="2397" spans="2:38">
      <c r="B2397" s="57"/>
      <c r="D2397" s="11"/>
      <c r="E2397" s="56"/>
      <c r="F2397" s="11"/>
      <c r="G2397" s="11"/>
      <c r="H2397" s="11"/>
      <c r="L2397" s="55"/>
      <c r="M2397" s="42"/>
      <c r="N2397" s="55"/>
      <c r="O2397" s="42"/>
      <c r="Q2397" s="55"/>
      <c r="R2397" s="55"/>
      <c r="S2397" s="55"/>
      <c r="T2397" s="55"/>
      <c r="U2397" s="55"/>
      <c r="V2397" s="55"/>
      <c r="W2397" s="55"/>
      <c r="X2397" s="55"/>
      <c r="Y2397" s="42"/>
      <c r="AD2397" s="55"/>
      <c r="AE2397" s="56"/>
    </row>
    <row r="2398" spans="2:38">
      <c r="B2398" s="57"/>
      <c r="D2398" s="11"/>
      <c r="E2398" s="56"/>
      <c r="F2398" s="11"/>
      <c r="G2398" s="11"/>
      <c r="H2398" s="11"/>
      <c r="L2398" s="55"/>
      <c r="M2398" s="42"/>
      <c r="N2398" s="55"/>
      <c r="O2398" s="42"/>
      <c r="Q2398" s="55"/>
      <c r="R2398" s="55"/>
      <c r="S2398" s="55"/>
      <c r="T2398" s="55"/>
      <c r="U2398" s="55"/>
      <c r="V2398" s="55"/>
      <c r="W2398" s="55"/>
      <c r="X2398" s="55"/>
      <c r="Y2398" s="42"/>
      <c r="AD2398" s="55"/>
      <c r="AE2398" s="56"/>
      <c r="AL2398" s="11"/>
    </row>
    <row r="2399" spans="2:38">
      <c r="B2399" s="57"/>
      <c r="D2399" s="11"/>
      <c r="E2399" s="56"/>
      <c r="F2399" s="11"/>
      <c r="G2399" s="11"/>
      <c r="H2399" s="11"/>
      <c r="L2399" s="55"/>
      <c r="M2399" s="42"/>
      <c r="N2399" s="55"/>
      <c r="O2399" s="42"/>
      <c r="Q2399" s="55"/>
      <c r="R2399" s="55"/>
      <c r="S2399" s="55"/>
      <c r="T2399" s="55"/>
      <c r="U2399" s="55"/>
      <c r="V2399" s="55"/>
      <c r="W2399" s="55"/>
      <c r="X2399" s="55"/>
      <c r="Y2399" s="42"/>
      <c r="AD2399" s="55"/>
      <c r="AE2399" s="56"/>
      <c r="AL2399" s="11"/>
    </row>
    <row r="2400" spans="2:38">
      <c r="B2400" s="57"/>
      <c r="D2400" s="11"/>
      <c r="E2400" s="56"/>
      <c r="F2400" s="11"/>
      <c r="G2400" s="11"/>
      <c r="H2400" s="11"/>
      <c r="L2400" s="55"/>
      <c r="M2400" s="42"/>
      <c r="N2400" s="55"/>
      <c r="O2400" s="42"/>
      <c r="Q2400" s="55"/>
      <c r="R2400" s="55"/>
      <c r="S2400" s="55"/>
      <c r="T2400" s="55"/>
      <c r="U2400" s="55"/>
      <c r="V2400" s="55"/>
      <c r="W2400" s="55"/>
      <c r="X2400" s="55"/>
      <c r="Y2400" s="42"/>
      <c r="AD2400" s="55"/>
      <c r="AE2400" s="56"/>
      <c r="AL2400" s="11"/>
    </row>
    <row r="2401" spans="2:38">
      <c r="B2401" s="57"/>
      <c r="D2401" s="11"/>
      <c r="E2401" s="56"/>
      <c r="F2401" s="11"/>
      <c r="G2401" s="11"/>
      <c r="H2401" s="11"/>
      <c r="L2401" s="55"/>
      <c r="M2401" s="42"/>
      <c r="N2401" s="55"/>
      <c r="O2401" s="42"/>
      <c r="Q2401" s="55"/>
      <c r="R2401" s="55"/>
      <c r="S2401" s="55"/>
      <c r="T2401" s="55"/>
      <c r="U2401" s="55"/>
      <c r="V2401" s="55"/>
      <c r="W2401" s="55"/>
      <c r="X2401" s="55"/>
      <c r="AA2401" s="42"/>
      <c r="AD2401" s="55"/>
      <c r="AE2401" s="56"/>
      <c r="AL2401" s="11"/>
    </row>
    <row r="2402" spans="2:38">
      <c r="B2402" s="57"/>
      <c r="D2402" s="11"/>
      <c r="E2402" s="56"/>
      <c r="F2402" s="11"/>
      <c r="G2402" s="11"/>
      <c r="H2402" s="11"/>
      <c r="I2402" s="11"/>
      <c r="L2402" s="55"/>
      <c r="M2402" s="42"/>
      <c r="N2402" s="55"/>
      <c r="O2402" s="42"/>
      <c r="Q2402" s="55"/>
      <c r="R2402" s="55"/>
      <c r="S2402" s="55"/>
      <c r="T2402" s="55"/>
      <c r="U2402" s="55"/>
      <c r="V2402" s="55"/>
      <c r="W2402" s="55"/>
      <c r="X2402" s="55"/>
      <c r="Y2402" s="42"/>
      <c r="AD2402" s="55"/>
      <c r="AE2402" s="56"/>
    </row>
    <row r="2403" spans="2:38">
      <c r="B2403" s="57"/>
      <c r="D2403" s="11"/>
      <c r="E2403" s="56"/>
      <c r="F2403" s="11"/>
      <c r="G2403" s="11"/>
      <c r="H2403" s="11"/>
      <c r="L2403" s="55"/>
      <c r="M2403" s="42"/>
      <c r="N2403" s="55"/>
      <c r="O2403" s="42"/>
      <c r="Q2403" s="55"/>
      <c r="R2403" s="55"/>
      <c r="S2403" s="55"/>
      <c r="T2403" s="55"/>
      <c r="U2403" s="55"/>
      <c r="V2403" s="55"/>
      <c r="W2403" s="55"/>
      <c r="X2403" s="55"/>
      <c r="Y2403" s="42"/>
      <c r="AD2403" s="55"/>
      <c r="AE2403" s="56"/>
    </row>
    <row r="2404" spans="2:38">
      <c r="B2404" s="57"/>
      <c r="D2404" s="11"/>
      <c r="E2404" s="56"/>
      <c r="F2404" s="11"/>
      <c r="G2404" s="11"/>
      <c r="H2404" s="11"/>
      <c r="L2404" s="55"/>
      <c r="M2404" s="42"/>
      <c r="N2404" s="55"/>
      <c r="O2404" s="42"/>
      <c r="Q2404" s="55"/>
      <c r="R2404" s="55"/>
      <c r="S2404" s="55"/>
      <c r="T2404" s="55"/>
      <c r="U2404" s="55"/>
      <c r="V2404" s="55"/>
      <c r="W2404" s="55"/>
      <c r="X2404" s="55"/>
      <c r="Y2404" s="42"/>
      <c r="AD2404" s="55"/>
      <c r="AE2404" s="56"/>
      <c r="AL2404" s="11"/>
    </row>
    <row r="2405" spans="2:38">
      <c r="B2405" s="57"/>
      <c r="D2405" s="11"/>
      <c r="E2405" s="56"/>
      <c r="F2405" s="11"/>
      <c r="G2405" s="11"/>
      <c r="H2405" s="11"/>
      <c r="L2405" s="55"/>
      <c r="M2405" s="42"/>
      <c r="N2405" s="55"/>
      <c r="O2405" s="42"/>
      <c r="Q2405" s="55"/>
      <c r="R2405" s="55"/>
      <c r="S2405" s="55"/>
      <c r="T2405" s="55"/>
      <c r="U2405" s="55"/>
      <c r="V2405" s="55"/>
      <c r="W2405" s="55"/>
      <c r="X2405" s="55"/>
      <c r="Y2405" s="42"/>
      <c r="AD2405" s="55"/>
      <c r="AE2405" s="56"/>
    </row>
    <row r="2406" spans="2:38">
      <c r="B2406" s="57"/>
      <c r="D2406" s="11"/>
      <c r="E2406" s="56"/>
      <c r="F2406" s="11"/>
      <c r="G2406" s="11"/>
      <c r="H2406" s="11"/>
      <c r="L2406" s="55"/>
      <c r="M2406" s="42"/>
      <c r="N2406" s="55"/>
      <c r="O2406" s="42"/>
      <c r="Q2406" s="55"/>
      <c r="R2406" s="55"/>
      <c r="S2406" s="55"/>
      <c r="T2406" s="55"/>
      <c r="U2406" s="55"/>
      <c r="V2406" s="55"/>
      <c r="W2406" s="55"/>
      <c r="X2406" s="55"/>
      <c r="Y2406" s="42"/>
      <c r="AD2406" s="55"/>
      <c r="AE2406" s="56"/>
      <c r="AL2406" s="11"/>
    </row>
    <row r="2407" spans="2:38">
      <c r="B2407" s="57"/>
      <c r="D2407" s="11"/>
      <c r="E2407" s="56"/>
      <c r="F2407" s="11"/>
      <c r="G2407" s="11"/>
      <c r="H2407" s="11"/>
      <c r="L2407" s="55"/>
      <c r="M2407" s="42"/>
      <c r="N2407" s="55"/>
      <c r="O2407" s="42"/>
      <c r="Q2407" s="55"/>
      <c r="R2407" s="55"/>
      <c r="S2407" s="55"/>
      <c r="T2407" s="55"/>
      <c r="U2407" s="55"/>
      <c r="V2407" s="55"/>
      <c r="W2407" s="55"/>
      <c r="X2407" s="55"/>
      <c r="Y2407" s="42"/>
      <c r="AD2407" s="55"/>
      <c r="AE2407" s="56"/>
    </row>
    <row r="2408" spans="2:38">
      <c r="B2408" s="57"/>
      <c r="D2408" s="11"/>
      <c r="E2408" s="56"/>
      <c r="F2408" s="11"/>
      <c r="G2408" s="11"/>
      <c r="H2408" s="11"/>
      <c r="L2408" s="55"/>
      <c r="M2408" s="42"/>
      <c r="N2408" s="55"/>
      <c r="O2408" s="42"/>
      <c r="Q2408" s="55"/>
      <c r="R2408" s="55"/>
      <c r="S2408" s="55"/>
      <c r="T2408" s="55"/>
      <c r="U2408" s="55"/>
      <c r="V2408" s="55"/>
      <c r="W2408" s="55"/>
      <c r="X2408" s="55"/>
      <c r="AA2408" s="42"/>
      <c r="AD2408" s="55"/>
      <c r="AE2408" s="56"/>
      <c r="AL2408" s="11"/>
    </row>
    <row r="2409" spans="2:38">
      <c r="B2409" s="57"/>
      <c r="D2409" s="11"/>
      <c r="E2409" s="56"/>
      <c r="F2409" s="11"/>
      <c r="G2409" s="11"/>
      <c r="H2409" s="11"/>
      <c r="L2409" s="55"/>
      <c r="M2409" s="42"/>
      <c r="N2409" s="55"/>
      <c r="O2409" s="42"/>
      <c r="Q2409" s="55"/>
      <c r="R2409" s="55"/>
      <c r="S2409" s="55"/>
      <c r="T2409" s="55"/>
      <c r="U2409" s="55"/>
      <c r="V2409" s="55"/>
      <c r="W2409" s="55"/>
      <c r="X2409" s="55"/>
      <c r="Y2409" s="42"/>
      <c r="AD2409" s="55"/>
      <c r="AE2409" s="56"/>
      <c r="AL2409" s="11"/>
    </row>
    <row r="2410" spans="2:38">
      <c r="B2410" s="57"/>
      <c r="D2410" s="11"/>
      <c r="E2410" s="56"/>
      <c r="F2410" s="11"/>
      <c r="G2410" s="11"/>
      <c r="H2410" s="11"/>
      <c r="L2410" s="55"/>
      <c r="M2410" s="42"/>
      <c r="N2410" s="55"/>
      <c r="O2410" s="42"/>
      <c r="Q2410" s="55"/>
      <c r="R2410" s="55"/>
      <c r="S2410" s="55"/>
      <c r="T2410" s="55"/>
      <c r="U2410" s="55"/>
      <c r="V2410" s="55"/>
      <c r="W2410" s="55"/>
      <c r="X2410" s="55"/>
      <c r="AD2410" s="55"/>
      <c r="AE2410" s="56"/>
      <c r="AH2410" s="11"/>
    </row>
    <row r="2411" spans="2:38">
      <c r="B2411" s="57"/>
      <c r="D2411" s="11"/>
      <c r="E2411" s="56"/>
      <c r="F2411" s="11"/>
      <c r="G2411" s="11"/>
      <c r="H2411" s="11"/>
      <c r="L2411" s="55"/>
      <c r="M2411" s="42"/>
      <c r="N2411" s="55"/>
      <c r="O2411" s="42"/>
      <c r="Q2411" s="55"/>
      <c r="R2411" s="55"/>
      <c r="S2411" s="55"/>
      <c r="T2411" s="55"/>
      <c r="U2411" s="55"/>
      <c r="V2411" s="55"/>
      <c r="W2411" s="55"/>
      <c r="X2411" s="55"/>
      <c r="Y2411" s="42"/>
      <c r="AD2411" s="55"/>
      <c r="AE2411" s="56"/>
    </row>
    <row r="2412" spans="2:38">
      <c r="B2412" s="57"/>
      <c r="D2412" s="11"/>
      <c r="E2412" s="56"/>
      <c r="F2412" s="11"/>
      <c r="G2412" s="11"/>
      <c r="H2412" s="11"/>
      <c r="L2412" s="55"/>
      <c r="M2412" s="42"/>
      <c r="N2412" s="55"/>
      <c r="O2412" s="42"/>
      <c r="Q2412" s="55"/>
      <c r="R2412" s="55"/>
      <c r="S2412" s="55"/>
      <c r="T2412" s="55"/>
      <c r="U2412" s="55"/>
      <c r="V2412" s="55"/>
      <c r="W2412" s="55"/>
      <c r="X2412" s="55"/>
      <c r="AA2412" s="42"/>
      <c r="AD2412" s="55"/>
      <c r="AE2412" s="56"/>
      <c r="AL2412" s="11"/>
    </row>
    <row r="2413" spans="2:38">
      <c r="B2413" s="57"/>
      <c r="D2413" s="11"/>
      <c r="E2413" s="56"/>
      <c r="F2413" s="11"/>
      <c r="G2413" s="11"/>
      <c r="H2413" s="11"/>
      <c r="L2413" s="55"/>
      <c r="M2413" s="42"/>
      <c r="N2413" s="55"/>
      <c r="O2413" s="42"/>
      <c r="Q2413" s="55"/>
      <c r="R2413" s="55"/>
      <c r="S2413" s="55"/>
      <c r="T2413" s="55"/>
      <c r="U2413" s="55"/>
      <c r="V2413" s="55"/>
      <c r="W2413" s="55"/>
      <c r="X2413" s="55"/>
      <c r="Y2413" s="42"/>
      <c r="AD2413" s="55"/>
      <c r="AE2413" s="56"/>
    </row>
    <row r="2414" spans="2:38">
      <c r="B2414" s="57"/>
      <c r="D2414" s="11"/>
      <c r="E2414" s="56"/>
      <c r="F2414" s="11"/>
      <c r="G2414" s="11"/>
      <c r="H2414" s="11"/>
      <c r="L2414" s="55"/>
      <c r="M2414" s="42"/>
      <c r="N2414" s="55"/>
      <c r="O2414" s="42"/>
      <c r="Q2414" s="55"/>
      <c r="R2414" s="55"/>
      <c r="S2414" s="55"/>
      <c r="T2414" s="55"/>
      <c r="U2414" s="55"/>
      <c r="V2414" s="55"/>
      <c r="W2414" s="55"/>
      <c r="X2414" s="55"/>
      <c r="AD2414" s="55"/>
      <c r="AE2414" s="56"/>
      <c r="AH2414" s="11"/>
    </row>
    <row r="2415" spans="2:38">
      <c r="B2415" s="57"/>
      <c r="D2415" s="11"/>
      <c r="E2415" s="56"/>
      <c r="F2415" s="11"/>
      <c r="G2415" s="11"/>
      <c r="H2415" s="11"/>
      <c r="L2415" s="55"/>
      <c r="M2415" s="42"/>
      <c r="N2415" s="55"/>
      <c r="O2415" s="42"/>
      <c r="Q2415" s="55"/>
      <c r="R2415" s="55"/>
      <c r="S2415" s="55"/>
      <c r="T2415" s="55"/>
      <c r="U2415" s="55"/>
      <c r="V2415" s="55"/>
      <c r="W2415" s="55"/>
      <c r="X2415" s="55"/>
      <c r="Y2415" s="42"/>
      <c r="AD2415" s="55"/>
      <c r="AE2415" s="56"/>
    </row>
    <row r="2416" spans="2:38">
      <c r="B2416" s="57"/>
      <c r="D2416" s="11"/>
      <c r="E2416" s="56"/>
      <c r="F2416" s="11"/>
      <c r="G2416" s="11"/>
      <c r="H2416" s="11"/>
      <c r="L2416" s="55"/>
      <c r="M2416" s="42"/>
      <c r="N2416" s="55"/>
      <c r="O2416" s="42"/>
      <c r="Q2416" s="55"/>
      <c r="R2416" s="55"/>
      <c r="S2416" s="55"/>
      <c r="T2416" s="55"/>
      <c r="U2416" s="55"/>
      <c r="V2416" s="55"/>
      <c r="W2416" s="55"/>
      <c r="X2416" s="55"/>
      <c r="Y2416" s="42"/>
      <c r="AD2416" s="55"/>
      <c r="AE2416" s="56"/>
    </row>
    <row r="2417" spans="2:38">
      <c r="B2417" s="57"/>
      <c r="D2417" s="11"/>
      <c r="E2417" s="56"/>
      <c r="F2417" s="11"/>
      <c r="G2417" s="11"/>
      <c r="H2417" s="11"/>
      <c r="L2417" s="55"/>
      <c r="M2417" s="42"/>
      <c r="N2417" s="55"/>
      <c r="O2417" s="42"/>
      <c r="Q2417" s="55"/>
      <c r="R2417" s="55"/>
      <c r="S2417" s="55"/>
      <c r="T2417" s="55"/>
      <c r="U2417" s="55"/>
      <c r="V2417" s="55"/>
      <c r="W2417" s="55"/>
      <c r="X2417" s="55"/>
      <c r="Y2417" s="42"/>
      <c r="AD2417" s="55"/>
      <c r="AE2417" s="56"/>
    </row>
    <row r="2418" spans="2:38">
      <c r="B2418" s="57"/>
      <c r="D2418" s="11"/>
      <c r="E2418" s="56"/>
      <c r="F2418" s="11"/>
      <c r="G2418" s="11"/>
      <c r="H2418" s="11"/>
      <c r="L2418" s="55"/>
      <c r="M2418" s="42"/>
      <c r="N2418" s="55"/>
      <c r="O2418" s="42"/>
      <c r="Q2418" s="55"/>
      <c r="R2418" s="55"/>
      <c r="S2418" s="55"/>
      <c r="T2418" s="55"/>
      <c r="U2418" s="55"/>
      <c r="V2418" s="55"/>
      <c r="W2418" s="55"/>
      <c r="X2418" s="55"/>
      <c r="Y2418" s="42"/>
      <c r="AD2418" s="55"/>
      <c r="AE2418" s="56"/>
      <c r="AJ2418" s="11"/>
    </row>
    <row r="2419" spans="2:38">
      <c r="B2419" s="57"/>
      <c r="D2419" s="11"/>
      <c r="E2419" s="56"/>
      <c r="F2419" s="11"/>
      <c r="G2419" s="11"/>
      <c r="H2419" s="11"/>
      <c r="L2419" s="55"/>
      <c r="M2419" s="42"/>
      <c r="N2419" s="55"/>
      <c r="O2419" s="42"/>
      <c r="Q2419" s="55"/>
      <c r="R2419" s="55"/>
      <c r="S2419" s="55"/>
      <c r="T2419" s="55"/>
      <c r="U2419" s="55"/>
      <c r="V2419" s="55"/>
      <c r="W2419" s="55"/>
      <c r="X2419" s="55"/>
      <c r="Y2419" s="42"/>
      <c r="AD2419" s="55"/>
      <c r="AE2419" s="56"/>
    </row>
    <row r="2420" spans="2:38">
      <c r="B2420" s="57"/>
      <c r="D2420" s="11"/>
      <c r="E2420" s="56"/>
      <c r="F2420" s="11"/>
      <c r="G2420" s="11"/>
      <c r="H2420" s="11"/>
      <c r="L2420" s="55"/>
      <c r="M2420" s="42"/>
      <c r="N2420" s="55"/>
      <c r="O2420" s="42"/>
      <c r="Q2420" s="55"/>
      <c r="R2420" s="55"/>
      <c r="S2420" s="55"/>
      <c r="T2420" s="55"/>
      <c r="U2420" s="55"/>
      <c r="V2420" s="55"/>
      <c r="W2420" s="55"/>
      <c r="X2420" s="55"/>
      <c r="Y2420" s="42"/>
      <c r="AD2420" s="55"/>
      <c r="AE2420" s="56"/>
      <c r="AL2420" s="11"/>
    </row>
    <row r="2421" spans="2:38">
      <c r="B2421" s="57"/>
      <c r="D2421" s="11"/>
      <c r="E2421" s="56"/>
      <c r="F2421" s="11"/>
      <c r="G2421" s="11"/>
      <c r="H2421" s="11"/>
      <c r="I2421" s="11"/>
      <c r="L2421" s="55"/>
      <c r="M2421" s="42"/>
      <c r="N2421" s="55"/>
      <c r="O2421" s="42"/>
      <c r="Q2421" s="55"/>
      <c r="R2421" s="55"/>
      <c r="S2421" s="55"/>
      <c r="T2421" s="55"/>
      <c r="U2421" s="55"/>
      <c r="V2421" s="55"/>
      <c r="W2421" s="55"/>
      <c r="X2421" s="55"/>
      <c r="Y2421" s="42"/>
      <c r="AD2421" s="55"/>
      <c r="AE2421" s="56"/>
      <c r="AL2421" s="11"/>
    </row>
    <row r="2422" spans="2:38">
      <c r="B2422" s="57"/>
      <c r="D2422" s="11"/>
      <c r="E2422" s="56"/>
      <c r="F2422" s="11"/>
      <c r="G2422" s="11"/>
      <c r="H2422" s="11"/>
      <c r="L2422" s="55"/>
      <c r="M2422" s="42"/>
      <c r="N2422" s="55"/>
      <c r="O2422" s="42"/>
      <c r="Q2422" s="55"/>
      <c r="R2422" s="55"/>
      <c r="S2422" s="55"/>
      <c r="T2422" s="55"/>
      <c r="U2422" s="55"/>
      <c r="V2422" s="55"/>
      <c r="W2422" s="55"/>
      <c r="X2422" s="55"/>
      <c r="Y2422" s="42"/>
      <c r="AD2422" s="55"/>
      <c r="AE2422" s="56"/>
      <c r="AL2422" s="11"/>
    </row>
    <row r="2423" spans="2:38">
      <c r="B2423" s="57"/>
      <c r="D2423" s="11"/>
      <c r="E2423" s="56"/>
      <c r="F2423" s="11"/>
      <c r="G2423" s="11"/>
      <c r="H2423" s="11"/>
      <c r="L2423" s="55"/>
      <c r="M2423" s="42"/>
      <c r="N2423" s="55"/>
      <c r="O2423" s="42"/>
      <c r="Q2423" s="55"/>
      <c r="R2423" s="55"/>
      <c r="S2423" s="55"/>
      <c r="T2423" s="55"/>
      <c r="U2423" s="55"/>
      <c r="V2423" s="55"/>
      <c r="W2423" s="55"/>
      <c r="X2423" s="55"/>
      <c r="Y2423" s="42"/>
      <c r="AD2423" s="55"/>
      <c r="AE2423" s="56"/>
    </row>
    <row r="2424" spans="2:38">
      <c r="B2424" s="57"/>
      <c r="D2424" s="11"/>
      <c r="E2424" s="56"/>
      <c r="F2424" s="11"/>
      <c r="G2424" s="11"/>
      <c r="H2424" s="11"/>
      <c r="L2424" s="55"/>
      <c r="M2424" s="42"/>
      <c r="N2424" s="55"/>
      <c r="O2424" s="42"/>
      <c r="Q2424" s="55"/>
      <c r="R2424" s="55"/>
      <c r="S2424" s="55"/>
      <c r="T2424" s="55"/>
      <c r="U2424" s="55"/>
      <c r="V2424" s="55"/>
      <c r="W2424" s="55"/>
      <c r="X2424" s="55"/>
      <c r="Y2424" s="42"/>
      <c r="AD2424" s="55"/>
      <c r="AE2424" s="56"/>
    </row>
    <row r="2425" spans="2:38">
      <c r="B2425" s="57"/>
      <c r="D2425" s="11"/>
      <c r="E2425" s="56"/>
      <c r="F2425" s="11"/>
      <c r="G2425" s="11"/>
      <c r="H2425" s="11"/>
      <c r="L2425" s="55"/>
      <c r="M2425" s="42"/>
      <c r="N2425" s="55"/>
      <c r="O2425" s="42"/>
      <c r="Q2425" s="55"/>
      <c r="R2425" s="55"/>
      <c r="S2425" s="55"/>
      <c r="T2425" s="55"/>
      <c r="U2425" s="55"/>
      <c r="V2425" s="55"/>
      <c r="W2425" s="55"/>
      <c r="X2425" s="55"/>
      <c r="Y2425" s="42"/>
      <c r="AD2425" s="55"/>
      <c r="AE2425" s="56"/>
      <c r="AJ2425" s="11"/>
    </row>
    <row r="2426" spans="2:38">
      <c r="B2426" s="57"/>
      <c r="D2426" s="11"/>
      <c r="E2426" s="56"/>
      <c r="F2426" s="11"/>
      <c r="G2426" s="11"/>
      <c r="H2426" s="11"/>
      <c r="L2426" s="55"/>
      <c r="M2426" s="42"/>
      <c r="N2426" s="55"/>
      <c r="O2426" s="42"/>
      <c r="Q2426" s="55"/>
      <c r="R2426" s="55"/>
      <c r="S2426" s="55"/>
      <c r="T2426" s="55"/>
      <c r="U2426" s="55"/>
      <c r="V2426" s="55"/>
      <c r="W2426" s="55"/>
      <c r="X2426" s="55"/>
      <c r="AA2426" s="42"/>
      <c r="AD2426" s="55"/>
      <c r="AE2426" s="56"/>
      <c r="AJ2426" s="11"/>
      <c r="AL2426" s="11"/>
    </row>
    <row r="2427" spans="2:38">
      <c r="B2427" s="57"/>
      <c r="D2427" s="11"/>
      <c r="E2427" s="56"/>
      <c r="F2427" s="11"/>
      <c r="G2427" s="11"/>
      <c r="H2427" s="11"/>
      <c r="L2427" s="55"/>
      <c r="M2427" s="42"/>
      <c r="N2427" s="55"/>
      <c r="O2427" s="42"/>
      <c r="Q2427" s="55"/>
      <c r="R2427" s="55"/>
      <c r="S2427" s="55"/>
      <c r="T2427" s="55"/>
      <c r="U2427" s="55"/>
      <c r="V2427" s="55"/>
      <c r="W2427" s="55"/>
      <c r="X2427" s="55"/>
      <c r="Y2427" s="42"/>
      <c r="AD2427" s="55"/>
      <c r="AE2427" s="56"/>
      <c r="AL2427" s="11"/>
    </row>
    <row r="2428" spans="2:38">
      <c r="B2428" s="57"/>
      <c r="D2428" s="11"/>
      <c r="E2428" s="56"/>
      <c r="F2428" s="11"/>
      <c r="G2428" s="11"/>
      <c r="H2428" s="11"/>
      <c r="L2428" s="55"/>
      <c r="M2428" s="42"/>
      <c r="N2428" s="55"/>
      <c r="O2428" s="42"/>
      <c r="Q2428" s="55"/>
      <c r="R2428" s="55"/>
      <c r="S2428" s="55"/>
      <c r="T2428" s="55"/>
      <c r="U2428" s="55"/>
      <c r="V2428" s="55"/>
      <c r="W2428" s="55"/>
      <c r="X2428" s="55"/>
      <c r="Y2428" s="42"/>
      <c r="AD2428" s="55"/>
      <c r="AE2428" s="56"/>
      <c r="AL2428" s="11"/>
    </row>
    <row r="2429" spans="2:38">
      <c r="B2429" s="57"/>
      <c r="D2429" s="11"/>
      <c r="E2429" s="56"/>
      <c r="F2429" s="11"/>
      <c r="G2429" s="11"/>
      <c r="H2429" s="11"/>
      <c r="L2429" s="55"/>
      <c r="M2429" s="42"/>
      <c r="N2429" s="55"/>
      <c r="O2429" s="42"/>
      <c r="Q2429" s="55"/>
      <c r="R2429" s="55"/>
      <c r="S2429" s="55"/>
      <c r="T2429" s="55"/>
      <c r="U2429" s="55"/>
      <c r="V2429" s="55"/>
      <c r="W2429" s="55"/>
      <c r="X2429" s="55"/>
      <c r="Y2429" s="42"/>
      <c r="AD2429" s="55"/>
      <c r="AE2429" s="56"/>
      <c r="AJ2429" s="11"/>
    </row>
    <row r="2430" spans="2:38">
      <c r="B2430" s="57"/>
      <c r="D2430" s="11"/>
      <c r="E2430" s="56"/>
      <c r="F2430" s="11"/>
      <c r="G2430" s="11"/>
      <c r="H2430" s="11"/>
      <c r="L2430" s="55"/>
      <c r="M2430" s="42"/>
      <c r="N2430" s="55"/>
      <c r="O2430" s="42"/>
      <c r="Q2430" s="55"/>
      <c r="R2430" s="55"/>
      <c r="S2430" s="55"/>
      <c r="T2430" s="55"/>
      <c r="U2430" s="55"/>
      <c r="V2430" s="55"/>
      <c r="W2430" s="55"/>
      <c r="X2430" s="55"/>
      <c r="Y2430" s="42"/>
      <c r="AD2430" s="55"/>
      <c r="AE2430" s="56"/>
      <c r="AJ2430" s="11"/>
    </row>
    <row r="2431" spans="2:38">
      <c r="B2431" s="57"/>
      <c r="D2431" s="11"/>
      <c r="E2431" s="56"/>
      <c r="F2431" s="11"/>
      <c r="G2431" s="11"/>
      <c r="H2431" s="11"/>
      <c r="L2431" s="55"/>
      <c r="M2431" s="42"/>
      <c r="N2431" s="55"/>
      <c r="O2431" s="42"/>
      <c r="Q2431" s="55"/>
      <c r="R2431" s="55"/>
      <c r="S2431" s="55"/>
      <c r="T2431" s="55"/>
      <c r="U2431" s="55"/>
      <c r="V2431" s="55"/>
      <c r="W2431" s="55"/>
      <c r="X2431" s="55"/>
      <c r="Y2431" s="42"/>
      <c r="AD2431" s="55"/>
      <c r="AE2431" s="56"/>
      <c r="AJ2431" s="11"/>
    </row>
    <row r="2432" spans="2:38">
      <c r="B2432" s="57"/>
      <c r="D2432" s="11"/>
      <c r="E2432" s="56"/>
      <c r="F2432" s="11"/>
      <c r="G2432" s="11"/>
      <c r="H2432" s="11"/>
      <c r="L2432" s="55"/>
      <c r="M2432" s="42"/>
      <c r="N2432" s="55"/>
      <c r="O2432" s="42"/>
      <c r="Q2432" s="55"/>
      <c r="R2432" s="55"/>
      <c r="S2432" s="55"/>
      <c r="T2432" s="55"/>
      <c r="U2432" s="55"/>
      <c r="V2432" s="55"/>
      <c r="W2432" s="55"/>
      <c r="X2432" s="55"/>
      <c r="Y2432" s="42"/>
      <c r="AD2432" s="55"/>
      <c r="AE2432" s="56"/>
      <c r="AJ2432" s="11"/>
    </row>
    <row r="2433" spans="2:38">
      <c r="B2433" s="57"/>
      <c r="D2433" s="11"/>
      <c r="E2433" s="56"/>
      <c r="F2433" s="11"/>
      <c r="G2433" s="11"/>
      <c r="H2433" s="11"/>
      <c r="L2433" s="55"/>
      <c r="M2433" s="42"/>
      <c r="N2433" s="55"/>
      <c r="O2433" s="42"/>
      <c r="Q2433" s="55"/>
      <c r="R2433" s="55"/>
      <c r="S2433" s="55"/>
      <c r="T2433" s="55"/>
      <c r="U2433" s="55"/>
      <c r="V2433" s="55"/>
      <c r="W2433" s="55"/>
      <c r="X2433" s="55"/>
      <c r="Y2433" s="42"/>
      <c r="AD2433" s="55"/>
      <c r="AE2433" s="56"/>
      <c r="AJ2433" s="11"/>
    </row>
    <row r="2434" spans="2:38">
      <c r="B2434" s="57"/>
      <c r="D2434" s="11"/>
      <c r="E2434" s="56"/>
      <c r="F2434" s="11"/>
      <c r="G2434" s="11"/>
      <c r="H2434" s="11"/>
      <c r="L2434" s="55"/>
      <c r="M2434" s="42"/>
      <c r="N2434" s="55"/>
      <c r="O2434" s="42"/>
      <c r="Q2434" s="55"/>
      <c r="R2434" s="55"/>
      <c r="S2434" s="55"/>
      <c r="T2434" s="55"/>
      <c r="U2434" s="55"/>
      <c r="V2434" s="55"/>
      <c r="W2434" s="55"/>
      <c r="X2434" s="55"/>
      <c r="Y2434" s="42"/>
      <c r="AD2434" s="55"/>
      <c r="AE2434" s="56"/>
    </row>
    <row r="2435" spans="2:38">
      <c r="B2435" s="57"/>
      <c r="D2435" s="11"/>
      <c r="E2435" s="56"/>
      <c r="F2435" s="11"/>
      <c r="G2435" s="11"/>
      <c r="H2435" s="11"/>
      <c r="L2435" s="55"/>
      <c r="M2435" s="42"/>
      <c r="N2435" s="55"/>
      <c r="O2435" s="42"/>
      <c r="Q2435" s="55"/>
      <c r="R2435" s="55"/>
      <c r="S2435" s="55"/>
      <c r="T2435" s="55"/>
      <c r="U2435" s="55"/>
      <c r="V2435" s="55"/>
      <c r="W2435" s="55"/>
      <c r="X2435" s="55"/>
      <c r="Y2435" s="42"/>
      <c r="AD2435" s="55"/>
      <c r="AE2435" s="56"/>
      <c r="AJ2435" s="11"/>
    </row>
    <row r="2436" spans="2:38">
      <c r="B2436" s="57"/>
      <c r="D2436" s="11"/>
      <c r="E2436" s="56"/>
      <c r="F2436" s="11"/>
      <c r="G2436" s="11"/>
      <c r="H2436" s="11"/>
      <c r="L2436" s="55"/>
      <c r="M2436" s="42"/>
      <c r="N2436" s="55"/>
      <c r="O2436" s="42"/>
      <c r="Q2436" s="55"/>
      <c r="R2436" s="55"/>
      <c r="S2436" s="55"/>
      <c r="T2436" s="55"/>
      <c r="U2436" s="55"/>
      <c r="V2436" s="55"/>
      <c r="W2436" s="55"/>
      <c r="X2436" s="55"/>
      <c r="Y2436" s="42"/>
      <c r="AD2436" s="55"/>
      <c r="AE2436" s="56"/>
      <c r="AJ2436" s="11"/>
      <c r="AL2436" s="11"/>
    </row>
    <row r="2437" spans="2:38">
      <c r="B2437" s="57"/>
      <c r="D2437" s="11"/>
      <c r="E2437" s="56"/>
      <c r="F2437" s="11"/>
      <c r="G2437" s="11"/>
      <c r="H2437" s="11"/>
      <c r="L2437" s="55"/>
      <c r="M2437" s="42"/>
      <c r="N2437" s="55"/>
      <c r="O2437" s="42"/>
      <c r="Q2437" s="55"/>
      <c r="R2437" s="55"/>
      <c r="S2437" s="55"/>
      <c r="T2437" s="55"/>
      <c r="U2437" s="55"/>
      <c r="V2437" s="55"/>
      <c r="W2437" s="55"/>
      <c r="X2437" s="55"/>
      <c r="Y2437" s="42"/>
      <c r="AD2437" s="55"/>
      <c r="AE2437" s="56"/>
      <c r="AJ2437" s="11"/>
      <c r="AL2437" s="11"/>
    </row>
    <row r="2438" spans="2:38">
      <c r="B2438" s="57"/>
      <c r="D2438" s="11"/>
      <c r="E2438" s="56"/>
      <c r="F2438" s="11"/>
      <c r="G2438" s="11"/>
      <c r="H2438" s="11"/>
      <c r="L2438" s="55"/>
      <c r="M2438" s="42"/>
      <c r="N2438" s="55"/>
      <c r="O2438" s="42"/>
      <c r="Q2438" s="55"/>
      <c r="R2438" s="55"/>
      <c r="S2438" s="55"/>
      <c r="T2438" s="55"/>
      <c r="U2438" s="55"/>
      <c r="V2438" s="55"/>
      <c r="W2438" s="55"/>
      <c r="X2438" s="55"/>
      <c r="Y2438" s="42"/>
      <c r="AD2438" s="55"/>
      <c r="AE2438" s="56"/>
      <c r="AJ2438" s="11"/>
    </row>
    <row r="2439" spans="2:38">
      <c r="B2439" s="57"/>
      <c r="D2439" s="11"/>
      <c r="E2439" s="56"/>
      <c r="F2439" s="11"/>
      <c r="G2439" s="11"/>
      <c r="H2439" s="11"/>
      <c r="L2439" s="55"/>
      <c r="M2439" s="42"/>
      <c r="N2439" s="55"/>
      <c r="O2439" s="42"/>
      <c r="Q2439" s="55"/>
      <c r="R2439" s="55"/>
      <c r="S2439" s="55"/>
      <c r="T2439" s="55"/>
      <c r="U2439" s="55"/>
      <c r="V2439" s="55"/>
      <c r="W2439" s="55"/>
      <c r="X2439" s="55"/>
      <c r="Y2439" s="42"/>
      <c r="AD2439" s="55"/>
      <c r="AE2439" s="56"/>
      <c r="AJ2439" s="11"/>
    </row>
    <row r="2440" spans="2:38">
      <c r="B2440" s="57"/>
      <c r="D2440" s="11"/>
      <c r="E2440" s="56"/>
      <c r="F2440" s="11"/>
      <c r="G2440" s="11"/>
      <c r="H2440" s="11"/>
      <c r="L2440" s="55"/>
      <c r="M2440" s="42"/>
      <c r="N2440" s="55"/>
      <c r="O2440" s="42"/>
      <c r="Q2440" s="55"/>
      <c r="R2440" s="55"/>
      <c r="S2440" s="55"/>
      <c r="T2440" s="55"/>
      <c r="U2440" s="55"/>
      <c r="V2440" s="55"/>
      <c r="W2440" s="55"/>
      <c r="X2440" s="55"/>
      <c r="Y2440" s="42"/>
      <c r="AD2440" s="55"/>
      <c r="AE2440" s="56"/>
      <c r="AJ2440" s="11"/>
    </row>
    <row r="2441" spans="2:38">
      <c r="B2441" s="57"/>
      <c r="D2441" s="11"/>
      <c r="E2441" s="56"/>
      <c r="F2441" s="11"/>
      <c r="G2441" s="11"/>
      <c r="H2441" s="11"/>
      <c r="L2441" s="55"/>
      <c r="M2441" s="42"/>
      <c r="N2441" s="55"/>
      <c r="O2441" s="42"/>
      <c r="Q2441" s="55"/>
      <c r="R2441" s="55"/>
      <c r="S2441" s="55"/>
      <c r="T2441" s="55"/>
      <c r="U2441" s="55"/>
      <c r="V2441" s="55"/>
      <c r="W2441" s="55"/>
      <c r="X2441" s="55"/>
      <c r="Y2441" s="42"/>
      <c r="AD2441" s="55"/>
      <c r="AE2441" s="56"/>
      <c r="AJ2441" s="11"/>
      <c r="AL2441" s="11"/>
    </row>
    <row r="2442" spans="2:38">
      <c r="B2442" s="57"/>
      <c r="D2442" s="11"/>
      <c r="E2442" s="56"/>
      <c r="F2442" s="11"/>
      <c r="G2442" s="11"/>
      <c r="H2442" s="11"/>
      <c r="L2442" s="55"/>
      <c r="M2442" s="42"/>
      <c r="N2442" s="55"/>
      <c r="O2442" s="42"/>
      <c r="Q2442" s="55"/>
      <c r="R2442" s="55"/>
      <c r="S2442" s="55"/>
      <c r="T2442" s="55"/>
      <c r="U2442" s="55"/>
      <c r="V2442" s="55"/>
      <c r="W2442" s="55"/>
      <c r="X2442" s="55"/>
      <c r="Y2442" s="42"/>
      <c r="AD2442" s="55"/>
      <c r="AE2442" s="56"/>
    </row>
    <row r="2443" spans="2:38">
      <c r="B2443" s="57"/>
      <c r="D2443" s="11"/>
      <c r="E2443" s="56"/>
      <c r="F2443" s="11"/>
      <c r="G2443" s="11"/>
      <c r="H2443" s="11"/>
      <c r="L2443" s="55"/>
      <c r="M2443" s="42"/>
      <c r="N2443" s="55"/>
      <c r="O2443" s="42"/>
      <c r="Q2443" s="55"/>
      <c r="R2443" s="55"/>
      <c r="S2443" s="55"/>
      <c r="T2443" s="55"/>
      <c r="U2443" s="55"/>
      <c r="V2443" s="55"/>
      <c r="W2443" s="55"/>
      <c r="X2443" s="55"/>
      <c r="Y2443" s="42"/>
      <c r="AD2443" s="55"/>
      <c r="AE2443" s="56"/>
      <c r="AL2443" s="11"/>
    </row>
    <row r="2444" spans="2:38">
      <c r="B2444" s="57"/>
      <c r="D2444" s="11"/>
      <c r="E2444" s="56"/>
      <c r="F2444" s="11"/>
      <c r="G2444" s="11"/>
      <c r="H2444" s="11"/>
      <c r="L2444" s="55"/>
      <c r="M2444" s="42"/>
      <c r="N2444" s="55"/>
      <c r="O2444" s="42"/>
      <c r="Q2444" s="55"/>
      <c r="R2444" s="55"/>
      <c r="S2444" s="55"/>
      <c r="T2444" s="55"/>
      <c r="U2444" s="55"/>
      <c r="V2444" s="55"/>
      <c r="W2444" s="55"/>
      <c r="X2444" s="55"/>
      <c r="AA2444" s="42"/>
      <c r="AD2444" s="55"/>
      <c r="AE2444" s="56"/>
      <c r="AJ2444" s="11"/>
      <c r="AL2444" s="11"/>
    </row>
    <row r="2445" spans="2:38">
      <c r="B2445" s="57"/>
      <c r="D2445" s="11"/>
      <c r="E2445" s="56"/>
      <c r="F2445" s="11"/>
      <c r="G2445" s="11"/>
      <c r="H2445" s="11"/>
      <c r="L2445" s="55"/>
      <c r="M2445" s="42"/>
      <c r="N2445" s="55"/>
      <c r="O2445" s="42"/>
      <c r="Q2445" s="55"/>
      <c r="R2445" s="55"/>
      <c r="S2445" s="55"/>
      <c r="T2445" s="55"/>
      <c r="U2445" s="55"/>
      <c r="V2445" s="55"/>
      <c r="W2445" s="55"/>
      <c r="X2445" s="55"/>
      <c r="Y2445" s="42"/>
      <c r="AD2445" s="55"/>
      <c r="AE2445" s="56"/>
      <c r="AJ2445" s="11"/>
    </row>
    <row r="2446" spans="2:38">
      <c r="B2446" s="57"/>
      <c r="D2446" s="11"/>
      <c r="E2446" s="56"/>
      <c r="F2446" s="11"/>
      <c r="G2446" s="11"/>
      <c r="H2446" s="11"/>
      <c r="L2446" s="55"/>
      <c r="M2446" s="42"/>
      <c r="N2446" s="55"/>
      <c r="O2446" s="42"/>
      <c r="Q2446" s="55"/>
      <c r="R2446" s="55"/>
      <c r="S2446" s="55"/>
      <c r="T2446" s="55"/>
      <c r="U2446" s="55"/>
      <c r="V2446" s="55"/>
      <c r="W2446" s="55"/>
      <c r="X2446" s="55"/>
      <c r="Y2446" s="42"/>
      <c r="AD2446" s="55"/>
      <c r="AE2446" s="56"/>
      <c r="AJ2446" s="11"/>
    </row>
    <row r="2447" spans="2:38">
      <c r="B2447" s="57"/>
      <c r="D2447" s="11"/>
      <c r="E2447" s="56"/>
      <c r="F2447" s="11"/>
      <c r="G2447" s="11"/>
      <c r="H2447" s="11"/>
      <c r="L2447" s="55"/>
      <c r="M2447" s="42"/>
      <c r="N2447" s="55"/>
      <c r="O2447" s="42"/>
      <c r="Q2447" s="55"/>
      <c r="R2447" s="55"/>
      <c r="S2447" s="55"/>
      <c r="T2447" s="55"/>
      <c r="U2447" s="55"/>
      <c r="V2447" s="55"/>
      <c r="W2447" s="55"/>
      <c r="X2447" s="55"/>
      <c r="Y2447" s="42"/>
      <c r="AD2447" s="55"/>
      <c r="AE2447" s="56"/>
      <c r="AJ2447" s="11"/>
    </row>
    <row r="2448" spans="2:38">
      <c r="B2448" s="57"/>
      <c r="D2448" s="11"/>
      <c r="E2448" s="56"/>
      <c r="F2448" s="11"/>
      <c r="G2448" s="11"/>
      <c r="H2448" s="11"/>
      <c r="L2448" s="55"/>
      <c r="M2448" s="42"/>
      <c r="N2448" s="55"/>
      <c r="O2448" s="42"/>
      <c r="Q2448" s="55"/>
      <c r="R2448" s="55"/>
      <c r="S2448" s="55"/>
      <c r="T2448" s="55"/>
      <c r="U2448" s="55"/>
      <c r="V2448" s="55"/>
      <c r="W2448" s="55"/>
      <c r="X2448" s="55"/>
      <c r="Y2448" s="42"/>
      <c r="AD2448" s="55"/>
      <c r="AE2448" s="56"/>
      <c r="AL2448" s="11"/>
    </row>
    <row r="2449" spans="2:38">
      <c r="B2449" s="57"/>
      <c r="D2449" s="11"/>
      <c r="E2449" s="56"/>
      <c r="F2449" s="11"/>
      <c r="G2449" s="11"/>
      <c r="H2449" s="11"/>
      <c r="L2449" s="55"/>
      <c r="M2449" s="42"/>
      <c r="N2449" s="55"/>
      <c r="O2449" s="42"/>
      <c r="Q2449" s="55"/>
      <c r="R2449" s="55"/>
      <c r="S2449" s="55"/>
      <c r="T2449" s="55"/>
      <c r="U2449" s="55"/>
      <c r="V2449" s="55"/>
      <c r="W2449" s="55"/>
      <c r="X2449" s="55"/>
      <c r="Y2449" s="42"/>
      <c r="AD2449" s="55"/>
      <c r="AE2449" s="56"/>
    </row>
    <row r="2450" spans="2:38">
      <c r="B2450" s="57"/>
      <c r="D2450" s="11"/>
      <c r="E2450" s="56"/>
      <c r="F2450" s="11"/>
      <c r="G2450" s="11"/>
      <c r="H2450" s="11"/>
      <c r="L2450" s="55"/>
      <c r="M2450" s="42"/>
      <c r="N2450" s="55"/>
      <c r="O2450" s="42"/>
      <c r="Q2450" s="55"/>
      <c r="R2450" s="55"/>
      <c r="S2450" s="55"/>
      <c r="T2450" s="55"/>
      <c r="U2450" s="55"/>
      <c r="V2450" s="55"/>
      <c r="W2450" s="55"/>
      <c r="X2450" s="55"/>
      <c r="Y2450" s="42"/>
      <c r="AD2450" s="55"/>
      <c r="AE2450" s="56"/>
    </row>
    <row r="2451" spans="2:38">
      <c r="B2451" s="57"/>
      <c r="D2451" s="11"/>
      <c r="E2451" s="56"/>
      <c r="F2451" s="11"/>
      <c r="G2451" s="11"/>
      <c r="H2451" s="11"/>
      <c r="L2451" s="55"/>
      <c r="M2451" s="42"/>
      <c r="N2451" s="55"/>
      <c r="O2451" s="42"/>
      <c r="Q2451" s="55"/>
      <c r="R2451" s="55"/>
      <c r="S2451" s="55"/>
      <c r="T2451" s="55"/>
      <c r="U2451" s="55"/>
      <c r="V2451" s="55"/>
      <c r="W2451" s="55"/>
      <c r="X2451" s="55"/>
      <c r="Y2451" s="42"/>
      <c r="AD2451" s="55"/>
      <c r="AE2451" s="56"/>
      <c r="AL2451" s="11"/>
    </row>
    <row r="2452" spans="2:38">
      <c r="B2452" s="57"/>
      <c r="D2452" s="11"/>
      <c r="E2452" s="56"/>
      <c r="F2452" s="11"/>
      <c r="G2452" s="11"/>
      <c r="H2452" s="11"/>
      <c r="L2452" s="55"/>
      <c r="M2452" s="42"/>
      <c r="N2452" s="55"/>
      <c r="O2452" s="42"/>
      <c r="Q2452" s="55"/>
      <c r="R2452" s="55"/>
      <c r="S2452" s="55"/>
      <c r="T2452" s="55"/>
      <c r="U2452" s="55"/>
      <c r="V2452" s="55"/>
      <c r="W2452" s="55"/>
      <c r="X2452" s="55"/>
      <c r="Y2452" s="42"/>
      <c r="AD2452" s="55"/>
      <c r="AE2452" s="56"/>
    </row>
    <row r="2453" spans="2:38">
      <c r="B2453" s="57"/>
      <c r="D2453" s="11"/>
      <c r="E2453" s="56"/>
      <c r="F2453" s="11"/>
      <c r="G2453" s="11"/>
      <c r="H2453" s="11"/>
      <c r="L2453" s="55"/>
      <c r="M2453" s="42"/>
      <c r="N2453" s="55"/>
      <c r="O2453" s="42"/>
      <c r="Q2453" s="55"/>
      <c r="R2453" s="55"/>
      <c r="S2453" s="55"/>
      <c r="T2453" s="55"/>
      <c r="U2453" s="55"/>
      <c r="V2453" s="55"/>
      <c r="W2453" s="55"/>
      <c r="X2453" s="55"/>
      <c r="Y2453" s="42"/>
      <c r="AD2453" s="55"/>
      <c r="AE2453" s="56"/>
    </row>
    <row r="2454" spans="2:38">
      <c r="B2454" s="57"/>
      <c r="D2454" s="11"/>
      <c r="E2454" s="56"/>
      <c r="F2454" s="11"/>
      <c r="G2454" s="11"/>
      <c r="H2454" s="11"/>
      <c r="L2454" s="55"/>
      <c r="M2454" s="42"/>
      <c r="N2454" s="55"/>
      <c r="O2454" s="42"/>
      <c r="Q2454" s="55"/>
      <c r="R2454" s="55"/>
      <c r="S2454" s="55"/>
      <c r="T2454" s="55"/>
      <c r="U2454" s="55"/>
      <c r="V2454" s="55"/>
      <c r="W2454" s="55"/>
      <c r="X2454" s="55"/>
      <c r="Y2454" s="42"/>
      <c r="AD2454" s="55"/>
      <c r="AE2454" s="56"/>
      <c r="AL2454" s="11"/>
    </row>
    <row r="2455" spans="2:38">
      <c r="B2455" s="57"/>
      <c r="D2455" s="11"/>
      <c r="E2455" s="56"/>
      <c r="F2455" s="11"/>
      <c r="G2455" s="11"/>
      <c r="H2455" s="11"/>
      <c r="L2455" s="55"/>
      <c r="M2455" s="42"/>
      <c r="N2455" s="55"/>
      <c r="O2455" s="42"/>
      <c r="Q2455" s="55"/>
      <c r="R2455" s="55"/>
      <c r="S2455" s="55"/>
      <c r="T2455" s="55"/>
      <c r="U2455" s="55"/>
      <c r="V2455" s="55"/>
      <c r="W2455" s="55"/>
      <c r="X2455" s="55"/>
      <c r="Y2455" s="42"/>
      <c r="AD2455" s="55"/>
      <c r="AE2455" s="56"/>
    </row>
    <row r="2456" spans="2:38">
      <c r="B2456" s="57"/>
      <c r="C2456" s="11"/>
      <c r="D2456" s="11"/>
      <c r="E2456" s="56"/>
      <c r="F2456" s="11"/>
      <c r="G2456" s="11"/>
      <c r="H2456" s="11"/>
      <c r="L2456" s="55"/>
      <c r="M2456" s="42"/>
      <c r="N2456" s="55"/>
      <c r="O2456" s="42"/>
      <c r="P2456" s="55"/>
      <c r="Q2456" s="55"/>
      <c r="R2456" s="55"/>
      <c r="S2456" s="55"/>
      <c r="T2456" s="55"/>
      <c r="U2456" s="55"/>
      <c r="V2456" s="55"/>
      <c r="W2456" s="55"/>
      <c r="X2456" s="55"/>
      <c r="Y2456" s="42"/>
      <c r="AD2456" s="55"/>
      <c r="AE2456" s="56"/>
    </row>
    <row r="2457" spans="2:38">
      <c r="B2457" s="57"/>
      <c r="C2457" s="11"/>
      <c r="D2457" s="11"/>
      <c r="E2457" s="56"/>
      <c r="F2457" s="11"/>
      <c r="G2457" s="11"/>
      <c r="H2457" s="11"/>
      <c r="L2457" s="55"/>
      <c r="M2457" s="42"/>
      <c r="N2457" s="55"/>
      <c r="O2457" s="42"/>
      <c r="P2457" s="55"/>
      <c r="Q2457" s="55"/>
      <c r="R2457" s="55"/>
      <c r="S2457" s="55"/>
      <c r="T2457" s="55"/>
      <c r="U2457" s="55"/>
      <c r="V2457" s="55"/>
      <c r="W2457" s="55"/>
      <c r="X2457" s="55"/>
      <c r="Y2457" s="42"/>
      <c r="AD2457" s="55"/>
      <c r="AE2457" s="56"/>
    </row>
    <row r="2458" spans="2:38">
      <c r="B2458" s="57"/>
      <c r="C2458" s="11"/>
      <c r="D2458" s="11"/>
      <c r="E2458" s="56"/>
      <c r="F2458" s="11"/>
      <c r="G2458" s="11"/>
      <c r="H2458" s="11"/>
      <c r="L2458" s="55"/>
      <c r="M2458" s="42"/>
      <c r="N2458" s="55"/>
      <c r="O2458" s="42"/>
      <c r="P2458" s="55"/>
      <c r="Q2458" s="55"/>
      <c r="R2458" s="55"/>
      <c r="S2458" s="55"/>
      <c r="T2458" s="55"/>
      <c r="U2458" s="55"/>
      <c r="V2458" s="55"/>
      <c r="W2458" s="55"/>
      <c r="X2458" s="55"/>
      <c r="Y2458" s="42"/>
      <c r="AD2458" s="55"/>
      <c r="AE2458" s="56"/>
      <c r="AJ2458" s="11"/>
    </row>
    <row r="2459" spans="2:38">
      <c r="B2459" s="57"/>
      <c r="C2459" s="11"/>
      <c r="D2459" s="11"/>
      <c r="E2459" s="56"/>
      <c r="F2459" s="11"/>
      <c r="G2459" s="11"/>
      <c r="H2459" s="11"/>
      <c r="L2459" s="55"/>
      <c r="M2459" s="42"/>
      <c r="N2459" s="55"/>
      <c r="O2459" s="42"/>
      <c r="P2459" s="55"/>
      <c r="Q2459" s="55"/>
      <c r="R2459" s="55"/>
      <c r="T2459" s="55"/>
      <c r="U2459" s="55"/>
      <c r="V2459" s="55"/>
      <c r="W2459" s="55"/>
      <c r="X2459" s="55"/>
      <c r="Y2459" s="42"/>
      <c r="AD2459" s="55"/>
      <c r="AE2459" s="56"/>
      <c r="AH2459" s="11"/>
    </row>
    <row r="2460" spans="2:38">
      <c r="B2460" s="57"/>
      <c r="D2460" s="11"/>
      <c r="E2460" s="56"/>
      <c r="F2460" s="11"/>
      <c r="G2460" s="11"/>
      <c r="H2460" s="11"/>
      <c r="L2460" s="55"/>
      <c r="M2460" s="42"/>
      <c r="N2460" s="55"/>
      <c r="O2460" s="42"/>
      <c r="Q2460" s="55"/>
      <c r="R2460" s="55"/>
      <c r="T2460" s="55"/>
      <c r="U2460" s="55"/>
      <c r="V2460" s="55"/>
      <c r="W2460" s="55"/>
      <c r="X2460" s="55"/>
      <c r="Y2460" s="42"/>
      <c r="AD2460" s="55"/>
      <c r="AE2460" s="56"/>
      <c r="AH2460" s="11"/>
      <c r="AL2460" s="11"/>
    </row>
    <row r="2461" spans="2:38">
      <c r="B2461" s="57"/>
      <c r="D2461" s="11"/>
      <c r="E2461" s="56"/>
      <c r="F2461" s="11"/>
      <c r="G2461" s="11"/>
      <c r="H2461" s="11"/>
      <c r="L2461" s="55"/>
      <c r="M2461" s="42"/>
      <c r="N2461" s="55"/>
      <c r="O2461" s="42"/>
      <c r="Q2461" s="55"/>
      <c r="R2461" s="55"/>
      <c r="T2461" s="55"/>
      <c r="U2461" s="55"/>
      <c r="V2461" s="55"/>
      <c r="W2461" s="55"/>
      <c r="X2461" s="55"/>
      <c r="Y2461" s="42"/>
      <c r="AD2461" s="55"/>
      <c r="AE2461" s="56"/>
      <c r="AH2461" s="11"/>
    </row>
    <row r="2462" spans="2:38">
      <c r="B2462" s="57"/>
      <c r="D2462" s="11"/>
      <c r="E2462" s="56"/>
      <c r="F2462" s="11"/>
      <c r="G2462" s="11"/>
      <c r="H2462" s="11"/>
      <c r="L2462" s="55"/>
      <c r="M2462" s="42"/>
      <c r="N2462" s="55"/>
      <c r="O2462" s="42"/>
      <c r="Q2462" s="55"/>
      <c r="R2462" s="55"/>
      <c r="T2462" s="55"/>
      <c r="U2462" s="55"/>
      <c r="V2462" s="55"/>
      <c r="W2462" s="55"/>
      <c r="X2462" s="55"/>
      <c r="Y2462" s="42"/>
      <c r="AD2462" s="55"/>
      <c r="AE2462" s="56"/>
      <c r="AH2462" s="11"/>
      <c r="AL2462" s="11"/>
    </row>
    <row r="2463" spans="2:38">
      <c r="B2463" s="57"/>
      <c r="D2463" s="11"/>
      <c r="E2463" s="56"/>
      <c r="F2463" s="11"/>
      <c r="G2463" s="11"/>
      <c r="H2463" s="11"/>
      <c r="L2463" s="55"/>
      <c r="M2463" s="42"/>
      <c r="N2463" s="55"/>
      <c r="O2463" s="42"/>
      <c r="Q2463" s="55"/>
      <c r="R2463" s="55"/>
      <c r="S2463" s="55"/>
      <c r="T2463" s="55"/>
      <c r="U2463" s="55"/>
      <c r="V2463" s="55"/>
      <c r="W2463" s="55"/>
      <c r="X2463" s="55"/>
      <c r="Y2463" s="42"/>
      <c r="AD2463" s="55"/>
      <c r="AE2463" s="56"/>
    </row>
    <row r="2464" spans="2:38">
      <c r="B2464" s="57"/>
      <c r="D2464" s="11"/>
      <c r="E2464" s="56"/>
      <c r="F2464" s="11"/>
      <c r="G2464" s="11"/>
      <c r="H2464" s="11"/>
      <c r="L2464" s="55"/>
      <c r="M2464" s="42"/>
      <c r="N2464" s="55"/>
      <c r="O2464" s="42"/>
      <c r="Q2464" s="55"/>
      <c r="R2464" s="55"/>
      <c r="S2464" s="55"/>
      <c r="T2464" s="55"/>
      <c r="U2464" s="55"/>
      <c r="V2464" s="55"/>
      <c r="W2464" s="55"/>
      <c r="X2464" s="55"/>
      <c r="Y2464" s="42"/>
      <c r="AD2464" s="55"/>
      <c r="AE2464" s="56"/>
    </row>
    <row r="2465" spans="2:38">
      <c r="B2465" s="57"/>
      <c r="D2465" s="11"/>
      <c r="E2465" s="56"/>
      <c r="F2465" s="11"/>
      <c r="G2465" s="11"/>
      <c r="H2465" s="11"/>
      <c r="L2465" s="55"/>
      <c r="M2465" s="42"/>
      <c r="N2465" s="55"/>
      <c r="O2465" s="42"/>
      <c r="Q2465" s="55"/>
      <c r="R2465" s="55"/>
      <c r="S2465" s="55"/>
      <c r="T2465" s="55"/>
      <c r="U2465" s="55"/>
      <c r="V2465" s="55"/>
      <c r="W2465" s="55"/>
      <c r="X2465" s="55"/>
      <c r="Y2465" s="42"/>
      <c r="AD2465" s="55"/>
      <c r="AE2465" s="56"/>
    </row>
    <row r="2466" spans="2:38">
      <c r="B2466" s="57"/>
      <c r="D2466" s="11"/>
      <c r="E2466" s="56"/>
      <c r="F2466" s="11"/>
      <c r="G2466" s="11"/>
      <c r="H2466" s="11"/>
      <c r="L2466" s="55"/>
      <c r="M2466" s="42"/>
      <c r="N2466" s="55"/>
      <c r="O2466" s="42"/>
      <c r="Q2466" s="55"/>
      <c r="R2466" s="55"/>
      <c r="S2466" s="55"/>
      <c r="T2466" s="55"/>
      <c r="U2466" s="55"/>
      <c r="V2466" s="55"/>
      <c r="W2466" s="55"/>
      <c r="X2466" s="55"/>
      <c r="AD2466" s="55"/>
      <c r="AE2466" s="56"/>
      <c r="AH2466" s="11"/>
    </row>
    <row r="2467" spans="2:38">
      <c r="B2467" s="57"/>
      <c r="D2467" s="11"/>
      <c r="E2467" s="56"/>
      <c r="F2467" s="11"/>
      <c r="G2467" s="11"/>
      <c r="H2467" s="11"/>
      <c r="L2467" s="55"/>
      <c r="M2467" s="42"/>
      <c r="N2467" s="55"/>
      <c r="O2467" s="42"/>
      <c r="Q2467" s="55"/>
      <c r="R2467" s="55"/>
      <c r="S2467" s="55"/>
      <c r="T2467" s="55"/>
      <c r="U2467" s="55"/>
      <c r="V2467" s="55"/>
      <c r="W2467" s="55"/>
      <c r="X2467" s="55"/>
      <c r="Y2467" s="42"/>
      <c r="AD2467" s="55"/>
      <c r="AE2467" s="56"/>
      <c r="AL2467" s="11"/>
    </row>
    <row r="2468" spans="2:38">
      <c r="B2468" s="57"/>
      <c r="D2468" s="11"/>
      <c r="E2468" s="56"/>
      <c r="F2468" s="11"/>
      <c r="G2468" s="11"/>
      <c r="H2468" s="11"/>
      <c r="L2468" s="55"/>
      <c r="M2468" s="42"/>
      <c r="N2468" s="55"/>
      <c r="O2468" s="42"/>
      <c r="Q2468" s="55"/>
      <c r="R2468" s="55"/>
      <c r="S2468" s="55"/>
      <c r="T2468" s="55"/>
      <c r="U2468" s="55"/>
      <c r="V2468" s="55"/>
      <c r="W2468" s="55"/>
      <c r="X2468" s="55"/>
      <c r="Y2468" s="42"/>
      <c r="AD2468" s="55"/>
      <c r="AE2468" s="56"/>
      <c r="AL2468" s="11"/>
    </row>
    <row r="2469" spans="2:38">
      <c r="B2469" s="57"/>
      <c r="D2469" s="11"/>
      <c r="E2469" s="56"/>
      <c r="F2469" s="11"/>
      <c r="G2469" s="11"/>
      <c r="H2469" s="11"/>
      <c r="L2469" s="55"/>
      <c r="M2469" s="42"/>
      <c r="N2469" s="55"/>
      <c r="O2469" s="42"/>
      <c r="Q2469" s="55"/>
      <c r="R2469" s="55"/>
      <c r="S2469" s="55"/>
      <c r="T2469" s="55"/>
      <c r="U2469" s="55"/>
      <c r="V2469" s="55"/>
      <c r="W2469" s="55"/>
      <c r="X2469" s="55"/>
      <c r="Y2469" s="42"/>
      <c r="AD2469" s="55"/>
      <c r="AE2469" s="56"/>
      <c r="AL2469" s="11"/>
    </row>
    <row r="2470" spans="2:38">
      <c r="B2470" s="57"/>
      <c r="D2470" s="11"/>
      <c r="E2470" s="56"/>
      <c r="F2470" s="11"/>
      <c r="G2470" s="11"/>
      <c r="H2470" s="11"/>
      <c r="I2470" s="11"/>
      <c r="L2470" s="55"/>
      <c r="M2470" s="42"/>
      <c r="N2470" s="55"/>
      <c r="O2470" s="42"/>
      <c r="Q2470" s="55"/>
      <c r="R2470" s="55"/>
      <c r="S2470" s="55"/>
      <c r="T2470" s="55"/>
      <c r="U2470" s="55"/>
      <c r="V2470" s="55"/>
      <c r="W2470" s="55"/>
      <c r="X2470" s="55"/>
      <c r="Y2470" s="42"/>
      <c r="AD2470" s="55"/>
      <c r="AE2470" s="56"/>
      <c r="AL2470" s="11"/>
    </row>
    <row r="2471" spans="2:38">
      <c r="B2471" s="57"/>
      <c r="D2471" s="11"/>
      <c r="E2471" s="56"/>
      <c r="F2471" s="11"/>
      <c r="G2471" s="11"/>
      <c r="H2471" s="11"/>
      <c r="L2471" s="55"/>
      <c r="M2471" s="42"/>
      <c r="N2471" s="55"/>
      <c r="O2471" s="42"/>
      <c r="Q2471" s="55"/>
      <c r="R2471" s="55"/>
      <c r="S2471" s="55"/>
      <c r="T2471" s="55"/>
      <c r="U2471" s="55"/>
      <c r="V2471" s="55"/>
      <c r="W2471" s="55"/>
      <c r="X2471" s="55"/>
      <c r="Y2471" s="42"/>
      <c r="AD2471" s="55"/>
      <c r="AE2471" s="56"/>
      <c r="AL2471" s="11"/>
    </row>
    <row r="2472" spans="2:38">
      <c r="B2472" s="57"/>
      <c r="D2472" s="11"/>
      <c r="E2472" s="56"/>
      <c r="F2472" s="11"/>
      <c r="G2472" s="11"/>
      <c r="H2472" s="11"/>
      <c r="L2472" s="55"/>
      <c r="M2472" s="42"/>
      <c r="N2472" s="55"/>
      <c r="O2472" s="42"/>
      <c r="Q2472" s="55"/>
      <c r="R2472" s="55"/>
      <c r="S2472" s="55"/>
      <c r="T2472" s="55"/>
      <c r="U2472" s="55"/>
      <c r="V2472" s="55"/>
      <c r="W2472" s="55"/>
      <c r="X2472" s="55"/>
      <c r="Y2472" s="42"/>
      <c r="AD2472" s="55"/>
      <c r="AE2472" s="56"/>
    </row>
    <row r="2473" spans="2:38">
      <c r="B2473" s="57"/>
      <c r="D2473" s="11"/>
      <c r="E2473" s="56"/>
      <c r="F2473" s="11"/>
      <c r="G2473" s="11"/>
      <c r="H2473" s="11"/>
      <c r="L2473" s="55"/>
      <c r="M2473" s="42"/>
      <c r="N2473" s="55"/>
      <c r="O2473" s="42"/>
      <c r="Q2473" s="55"/>
      <c r="R2473" s="55"/>
      <c r="S2473" s="55"/>
      <c r="T2473" s="55"/>
      <c r="U2473" s="55"/>
      <c r="V2473" s="55"/>
      <c r="W2473" s="55"/>
      <c r="X2473" s="55"/>
      <c r="Y2473" s="42"/>
      <c r="AD2473" s="55"/>
      <c r="AE2473" s="56"/>
    </row>
    <row r="2474" spans="2:38">
      <c r="B2474" s="57"/>
      <c r="D2474" s="11"/>
      <c r="E2474" s="56"/>
      <c r="F2474" s="11"/>
      <c r="G2474" s="11"/>
      <c r="H2474" s="11"/>
      <c r="L2474" s="55"/>
      <c r="M2474" s="42"/>
      <c r="N2474" s="55"/>
      <c r="O2474" s="42"/>
      <c r="Q2474" s="55"/>
      <c r="R2474" s="55"/>
      <c r="S2474" s="55"/>
      <c r="T2474" s="55"/>
      <c r="U2474" s="55"/>
      <c r="V2474" s="55"/>
      <c r="W2474" s="55"/>
      <c r="X2474" s="55"/>
      <c r="Y2474" s="42"/>
      <c r="AD2474" s="55"/>
      <c r="AE2474" s="56"/>
    </row>
    <row r="2475" spans="2:38">
      <c r="B2475" s="57"/>
      <c r="D2475" s="11"/>
      <c r="E2475" s="56"/>
      <c r="F2475" s="11"/>
      <c r="G2475" s="11"/>
      <c r="H2475" s="11"/>
      <c r="L2475" s="55"/>
      <c r="M2475" s="42"/>
      <c r="N2475" s="55"/>
      <c r="O2475" s="42"/>
      <c r="Q2475" s="55"/>
      <c r="R2475" s="55"/>
      <c r="S2475" s="55"/>
      <c r="T2475" s="55"/>
      <c r="U2475" s="55"/>
      <c r="V2475" s="55"/>
      <c r="W2475" s="55"/>
      <c r="X2475" s="55"/>
      <c r="AA2475" s="42"/>
      <c r="AD2475" s="55"/>
      <c r="AE2475" s="56"/>
      <c r="AJ2475" s="11"/>
    </row>
    <row r="2476" spans="2:38">
      <c r="B2476" s="57"/>
      <c r="D2476" s="11"/>
      <c r="E2476" s="56"/>
      <c r="F2476" s="11"/>
      <c r="G2476" s="11"/>
      <c r="H2476" s="11"/>
      <c r="I2476" s="11"/>
      <c r="L2476" s="55"/>
      <c r="M2476" s="42"/>
      <c r="N2476" s="55"/>
      <c r="O2476" s="42"/>
      <c r="Q2476" s="55"/>
      <c r="R2476" s="55"/>
      <c r="S2476" s="55"/>
      <c r="T2476" s="55"/>
      <c r="U2476" s="55"/>
      <c r="V2476" s="55"/>
      <c r="W2476" s="55"/>
      <c r="X2476" s="55"/>
      <c r="Y2476" s="42"/>
      <c r="AD2476" s="55"/>
      <c r="AE2476" s="56"/>
    </row>
    <row r="2477" spans="2:38">
      <c r="B2477" s="57"/>
      <c r="D2477" s="11"/>
      <c r="E2477" s="56"/>
      <c r="F2477" s="11"/>
      <c r="G2477" s="11"/>
      <c r="H2477" s="11"/>
      <c r="L2477" s="55"/>
      <c r="M2477" s="42"/>
      <c r="N2477" s="55"/>
      <c r="O2477" s="42"/>
      <c r="Q2477" s="55"/>
      <c r="R2477" s="55"/>
      <c r="S2477" s="55"/>
      <c r="T2477" s="55"/>
      <c r="U2477" s="55"/>
      <c r="V2477" s="55"/>
      <c r="W2477" s="55"/>
      <c r="X2477" s="55"/>
      <c r="Y2477" s="42"/>
      <c r="AD2477" s="55"/>
      <c r="AE2477" s="56"/>
    </row>
    <row r="2478" spans="2:38">
      <c r="B2478" s="57"/>
      <c r="D2478" s="11"/>
      <c r="E2478" s="56"/>
      <c r="F2478" s="11"/>
      <c r="G2478" s="11"/>
      <c r="H2478" s="11"/>
      <c r="L2478" s="55"/>
      <c r="M2478" s="42"/>
      <c r="N2478" s="55"/>
      <c r="O2478" s="42"/>
      <c r="Q2478" s="55"/>
      <c r="R2478" s="55"/>
      <c r="S2478" s="55"/>
      <c r="T2478" s="55"/>
      <c r="U2478" s="55"/>
      <c r="V2478" s="55"/>
      <c r="W2478" s="55"/>
      <c r="X2478" s="55"/>
      <c r="AA2478" s="42"/>
      <c r="AD2478" s="55"/>
      <c r="AE2478" s="56"/>
      <c r="AJ2478" s="11"/>
    </row>
    <row r="2479" spans="2:38">
      <c r="B2479" s="57"/>
      <c r="D2479" s="11"/>
      <c r="E2479" s="56"/>
      <c r="F2479" s="11"/>
      <c r="G2479" s="11"/>
      <c r="H2479" s="11"/>
      <c r="L2479" s="55"/>
      <c r="M2479" s="42"/>
      <c r="N2479" s="55"/>
      <c r="O2479" s="42"/>
      <c r="Q2479" s="55"/>
      <c r="R2479" s="55"/>
      <c r="S2479" s="55"/>
      <c r="T2479" s="55"/>
      <c r="U2479" s="55"/>
      <c r="V2479" s="55"/>
      <c r="W2479" s="55"/>
      <c r="X2479" s="55"/>
      <c r="AA2479" s="42"/>
      <c r="AD2479" s="55"/>
      <c r="AE2479" s="56"/>
      <c r="AJ2479" s="11"/>
      <c r="AL2479" s="11"/>
    </row>
    <row r="2480" spans="2:38">
      <c r="B2480" s="57"/>
      <c r="D2480" s="11"/>
      <c r="E2480" s="56"/>
      <c r="F2480" s="11"/>
      <c r="G2480" s="11"/>
      <c r="H2480" s="11"/>
      <c r="L2480" s="55"/>
      <c r="M2480" s="42"/>
      <c r="N2480" s="55"/>
      <c r="O2480" s="42"/>
      <c r="Q2480" s="55"/>
      <c r="R2480" s="55"/>
      <c r="S2480" s="55"/>
      <c r="T2480" s="55"/>
      <c r="U2480" s="55"/>
      <c r="V2480" s="55"/>
      <c r="W2480" s="55"/>
      <c r="X2480" s="55"/>
      <c r="AA2480" s="42"/>
      <c r="AD2480" s="55"/>
      <c r="AE2480" s="56"/>
      <c r="AJ2480" s="11"/>
    </row>
    <row r="2481" spans="2:38">
      <c r="B2481" s="57"/>
      <c r="D2481" s="11"/>
      <c r="E2481" s="56"/>
      <c r="F2481" s="11"/>
      <c r="G2481" s="11"/>
      <c r="H2481" s="11"/>
      <c r="L2481" s="55"/>
      <c r="M2481" s="42"/>
      <c r="N2481" s="55"/>
      <c r="O2481" s="42"/>
      <c r="Q2481" s="55"/>
      <c r="R2481" s="55"/>
      <c r="S2481" s="55"/>
      <c r="T2481" s="55"/>
      <c r="U2481" s="55"/>
      <c r="V2481" s="55"/>
      <c r="W2481" s="55"/>
      <c r="X2481" s="55"/>
      <c r="Y2481" s="42"/>
      <c r="AD2481" s="55"/>
      <c r="AE2481" s="56"/>
      <c r="AJ2481" s="11"/>
      <c r="AL2481" s="11"/>
    </row>
    <row r="2482" spans="2:38">
      <c r="B2482" s="57"/>
      <c r="D2482" s="11"/>
      <c r="E2482" s="56"/>
      <c r="F2482" s="11"/>
      <c r="G2482" s="11"/>
      <c r="H2482" s="11"/>
      <c r="L2482" s="55"/>
      <c r="M2482" s="42"/>
      <c r="N2482" s="55"/>
      <c r="O2482" s="42"/>
      <c r="Q2482" s="55"/>
      <c r="R2482" s="55"/>
      <c r="S2482" s="55"/>
      <c r="T2482" s="55"/>
      <c r="U2482" s="55"/>
      <c r="V2482" s="55"/>
      <c r="W2482" s="55"/>
      <c r="X2482" s="55"/>
      <c r="Y2482" s="42"/>
      <c r="AD2482" s="55"/>
      <c r="AE2482" s="56"/>
      <c r="AJ2482" s="11"/>
      <c r="AL2482" s="11"/>
    </row>
    <row r="2483" spans="2:38">
      <c r="B2483" s="57"/>
      <c r="D2483" s="11"/>
      <c r="E2483" s="56"/>
      <c r="F2483" s="11"/>
      <c r="G2483" s="11"/>
      <c r="H2483" s="11"/>
      <c r="L2483" s="55"/>
      <c r="M2483" s="42"/>
      <c r="N2483" s="55"/>
      <c r="O2483" s="42"/>
      <c r="Q2483" s="55"/>
      <c r="R2483" s="55"/>
      <c r="S2483" s="55"/>
      <c r="T2483" s="55"/>
      <c r="U2483" s="55"/>
      <c r="V2483" s="55"/>
      <c r="W2483" s="55"/>
      <c r="X2483" s="55"/>
      <c r="AD2483" s="55"/>
      <c r="AE2483" s="56"/>
      <c r="AH2483" s="11"/>
      <c r="AL2483" s="11"/>
    </row>
    <row r="2484" spans="2:38">
      <c r="B2484" s="57"/>
      <c r="D2484" s="11"/>
      <c r="E2484" s="56"/>
      <c r="F2484" s="11"/>
      <c r="G2484" s="11"/>
      <c r="H2484" s="11"/>
      <c r="L2484" s="55"/>
      <c r="M2484" s="42"/>
      <c r="N2484" s="55"/>
      <c r="O2484" s="42"/>
      <c r="Q2484" s="55"/>
      <c r="R2484" s="55"/>
      <c r="S2484" s="55"/>
      <c r="T2484" s="55"/>
      <c r="U2484" s="55"/>
      <c r="V2484" s="55"/>
      <c r="W2484" s="55"/>
      <c r="X2484" s="55"/>
      <c r="AA2484" s="42"/>
      <c r="AD2484" s="55"/>
      <c r="AE2484" s="56"/>
      <c r="AJ2484" s="11"/>
      <c r="AL2484" s="11"/>
    </row>
    <row r="2485" spans="2:38">
      <c r="B2485" s="57"/>
      <c r="D2485" s="11"/>
      <c r="E2485" s="56"/>
      <c r="F2485" s="11"/>
      <c r="G2485" s="11"/>
      <c r="H2485" s="11"/>
      <c r="L2485" s="55"/>
      <c r="M2485" s="42"/>
      <c r="N2485" s="55"/>
      <c r="O2485" s="42"/>
      <c r="Q2485" s="55"/>
      <c r="R2485" s="55"/>
      <c r="S2485" s="55"/>
      <c r="T2485" s="55"/>
      <c r="U2485" s="55"/>
      <c r="V2485" s="55"/>
      <c r="W2485" s="55"/>
      <c r="X2485" s="55"/>
      <c r="Y2485" s="42"/>
      <c r="AA2485" s="42"/>
      <c r="AD2485" s="55"/>
      <c r="AE2485" s="56"/>
    </row>
    <row r="2486" spans="2:38">
      <c r="B2486" s="57"/>
      <c r="D2486" s="11"/>
      <c r="E2486" s="56"/>
      <c r="F2486" s="11"/>
      <c r="G2486" s="11"/>
      <c r="H2486" s="11"/>
      <c r="L2486" s="55"/>
      <c r="M2486" s="42"/>
      <c r="N2486" s="55"/>
      <c r="O2486" s="42"/>
      <c r="Q2486" s="55"/>
      <c r="R2486" s="55"/>
      <c r="S2486" s="55"/>
      <c r="T2486" s="55"/>
      <c r="U2486" s="55"/>
      <c r="V2486" s="55"/>
      <c r="W2486" s="55"/>
      <c r="X2486" s="55"/>
      <c r="Y2486" s="42"/>
      <c r="AD2486" s="55"/>
      <c r="AE2486" s="56"/>
      <c r="AL2486" s="11"/>
    </row>
    <row r="2487" spans="2:38">
      <c r="B2487" s="57"/>
      <c r="D2487" s="11"/>
      <c r="E2487" s="56"/>
      <c r="F2487" s="11"/>
      <c r="G2487" s="11"/>
      <c r="H2487" s="11"/>
      <c r="L2487" s="55"/>
      <c r="M2487" s="42"/>
      <c r="N2487" s="55"/>
      <c r="O2487" s="42"/>
      <c r="Q2487" s="55"/>
      <c r="R2487" s="55"/>
      <c r="S2487" s="55"/>
      <c r="T2487" s="55"/>
      <c r="U2487" s="55"/>
      <c r="V2487" s="55"/>
      <c r="W2487" s="55"/>
      <c r="X2487" s="55"/>
      <c r="Y2487" s="42"/>
      <c r="AD2487" s="55"/>
      <c r="AE2487" s="56"/>
    </row>
    <row r="2488" spans="2:38">
      <c r="B2488" s="57"/>
      <c r="D2488" s="11"/>
      <c r="E2488" s="56"/>
      <c r="F2488" s="11"/>
      <c r="G2488" s="11"/>
      <c r="H2488" s="11"/>
      <c r="L2488" s="55"/>
      <c r="M2488" s="42"/>
      <c r="N2488" s="55"/>
      <c r="O2488" s="42"/>
      <c r="Q2488" s="55"/>
      <c r="R2488" s="55"/>
      <c r="S2488" s="55"/>
      <c r="T2488" s="55"/>
      <c r="U2488" s="55"/>
      <c r="V2488" s="55"/>
      <c r="W2488" s="55"/>
      <c r="X2488" s="55"/>
      <c r="Y2488" s="42"/>
      <c r="AD2488" s="55"/>
      <c r="AE2488" s="56"/>
      <c r="AL2488" s="11"/>
    </row>
    <row r="2489" spans="2:38">
      <c r="B2489" s="57"/>
      <c r="D2489" s="11"/>
      <c r="E2489" s="56"/>
      <c r="F2489" s="11"/>
      <c r="G2489" s="11"/>
      <c r="H2489" s="11"/>
      <c r="L2489" s="55"/>
      <c r="M2489" s="42"/>
      <c r="N2489" s="55"/>
      <c r="O2489" s="42"/>
      <c r="Q2489" s="55"/>
      <c r="R2489" s="55"/>
      <c r="S2489" s="55"/>
      <c r="T2489" s="55"/>
      <c r="U2489" s="55"/>
      <c r="V2489" s="55"/>
      <c r="W2489" s="55"/>
      <c r="X2489" s="55"/>
      <c r="Y2489" s="42"/>
      <c r="AD2489" s="55"/>
      <c r="AE2489" s="56"/>
      <c r="AL2489" s="11"/>
    </row>
    <row r="2490" spans="2:38">
      <c r="B2490" s="57"/>
      <c r="D2490" s="11"/>
      <c r="E2490" s="56"/>
      <c r="F2490" s="11"/>
      <c r="G2490" s="11"/>
      <c r="H2490" s="11"/>
      <c r="L2490" s="55"/>
      <c r="M2490" s="42"/>
      <c r="N2490" s="55"/>
      <c r="O2490" s="42"/>
      <c r="Q2490" s="55"/>
      <c r="R2490" s="55"/>
      <c r="S2490" s="55"/>
      <c r="T2490" s="55"/>
      <c r="U2490" s="55"/>
      <c r="V2490" s="55"/>
      <c r="W2490" s="55"/>
      <c r="X2490" s="55"/>
      <c r="Y2490" s="42"/>
      <c r="AA2490" s="42"/>
      <c r="AD2490" s="55"/>
      <c r="AE2490" s="56"/>
    </row>
    <row r="2491" spans="2:38">
      <c r="B2491" s="57"/>
      <c r="D2491" s="11"/>
      <c r="E2491" s="56"/>
      <c r="F2491" s="11"/>
      <c r="G2491" s="11"/>
      <c r="H2491" s="11"/>
      <c r="L2491" s="55"/>
      <c r="M2491" s="42"/>
      <c r="N2491" s="55"/>
      <c r="O2491" s="42"/>
      <c r="Q2491" s="55"/>
      <c r="R2491" s="55"/>
      <c r="S2491" s="55"/>
      <c r="T2491" s="55"/>
      <c r="U2491" s="55"/>
      <c r="V2491" s="55"/>
      <c r="W2491" s="55"/>
      <c r="X2491" s="55"/>
      <c r="Y2491" s="42"/>
      <c r="AD2491" s="55"/>
      <c r="AE2491" s="56"/>
    </row>
    <row r="2492" spans="2:38">
      <c r="B2492" s="57"/>
      <c r="D2492" s="11"/>
      <c r="E2492" s="56"/>
      <c r="F2492" s="11"/>
      <c r="G2492" s="11"/>
      <c r="H2492" s="11"/>
      <c r="L2492" s="55"/>
      <c r="M2492" s="42"/>
      <c r="N2492" s="55"/>
      <c r="O2492" s="42"/>
      <c r="Q2492" s="55"/>
      <c r="R2492" s="55"/>
      <c r="S2492" s="55"/>
      <c r="T2492" s="55"/>
      <c r="U2492" s="55"/>
      <c r="V2492" s="55"/>
      <c r="W2492" s="55"/>
      <c r="X2492" s="55"/>
      <c r="Y2492" s="42"/>
      <c r="AD2492" s="55"/>
      <c r="AE2492" s="56"/>
    </row>
    <row r="2493" spans="2:38">
      <c r="B2493" s="57"/>
      <c r="D2493" s="11"/>
      <c r="E2493" s="56"/>
      <c r="F2493" s="11"/>
      <c r="G2493" s="11"/>
      <c r="H2493" s="11"/>
      <c r="L2493" s="55"/>
      <c r="M2493" s="42"/>
      <c r="N2493" s="55"/>
      <c r="O2493" s="42"/>
      <c r="Q2493" s="55"/>
      <c r="R2493" s="55"/>
      <c r="S2493" s="55"/>
      <c r="T2493" s="55"/>
      <c r="U2493" s="55"/>
      <c r="V2493" s="55"/>
      <c r="W2493" s="55"/>
      <c r="X2493" s="55"/>
      <c r="Y2493" s="42"/>
      <c r="AD2493" s="55"/>
      <c r="AE2493" s="56"/>
    </row>
    <row r="2494" spans="2:38">
      <c r="B2494" s="57"/>
      <c r="D2494" s="11"/>
      <c r="E2494" s="56"/>
      <c r="F2494" s="11"/>
      <c r="G2494" s="11"/>
      <c r="H2494" s="11"/>
      <c r="L2494" s="55"/>
      <c r="M2494" s="42"/>
      <c r="N2494" s="55"/>
      <c r="O2494" s="42"/>
      <c r="Q2494" s="55"/>
      <c r="R2494" s="55"/>
      <c r="S2494" s="55"/>
      <c r="T2494" s="55"/>
      <c r="U2494" s="55"/>
      <c r="V2494" s="55"/>
      <c r="W2494" s="55"/>
      <c r="X2494" s="55"/>
      <c r="Y2494" s="42"/>
      <c r="AD2494" s="55"/>
      <c r="AE2494" s="56"/>
    </row>
    <row r="2495" spans="2:38">
      <c r="B2495" s="57"/>
      <c r="D2495" s="11"/>
      <c r="E2495" s="56"/>
      <c r="F2495" s="11"/>
      <c r="G2495" s="11"/>
      <c r="H2495" s="11"/>
      <c r="L2495" s="55"/>
      <c r="M2495" s="42"/>
      <c r="N2495" s="55"/>
      <c r="O2495" s="42"/>
      <c r="Q2495" s="55"/>
      <c r="R2495" s="55"/>
      <c r="S2495" s="55"/>
      <c r="T2495" s="55"/>
      <c r="U2495" s="55"/>
      <c r="V2495" s="55"/>
      <c r="W2495" s="55"/>
      <c r="X2495" s="55"/>
      <c r="Y2495" s="42"/>
      <c r="AD2495" s="55"/>
      <c r="AE2495" s="56"/>
    </row>
    <row r="2496" spans="2:38">
      <c r="B2496" s="57"/>
      <c r="D2496" s="11"/>
      <c r="E2496" s="56"/>
      <c r="F2496" s="11"/>
      <c r="G2496" s="11"/>
      <c r="H2496" s="11"/>
      <c r="L2496" s="55"/>
      <c r="M2496" s="42"/>
      <c r="N2496" s="55"/>
      <c r="O2496" s="42"/>
      <c r="Q2496" s="55"/>
      <c r="R2496" s="55"/>
      <c r="S2496" s="55"/>
      <c r="T2496" s="55"/>
      <c r="U2496" s="55"/>
      <c r="V2496" s="55"/>
      <c r="W2496" s="55"/>
      <c r="X2496" s="55"/>
      <c r="Y2496" s="42"/>
      <c r="AD2496" s="55"/>
      <c r="AE2496" s="56"/>
    </row>
    <row r="2497" spans="2:38">
      <c r="B2497" s="57"/>
      <c r="D2497" s="11"/>
      <c r="E2497" s="56"/>
      <c r="F2497" s="11"/>
      <c r="G2497" s="11"/>
      <c r="H2497" s="11"/>
      <c r="L2497" s="55"/>
      <c r="M2497" s="42"/>
      <c r="N2497" s="55"/>
      <c r="O2497" s="42"/>
      <c r="Q2497" s="55"/>
      <c r="R2497" s="55"/>
      <c r="S2497" s="55"/>
      <c r="T2497" s="55"/>
      <c r="U2497" s="55"/>
      <c r="V2497" s="55"/>
      <c r="W2497" s="55"/>
      <c r="X2497" s="55"/>
      <c r="Y2497" s="42"/>
      <c r="AD2497" s="55"/>
      <c r="AE2497" s="56"/>
    </row>
    <row r="2498" spans="2:38">
      <c r="B2498" s="57"/>
      <c r="D2498" s="11"/>
      <c r="E2498" s="56"/>
      <c r="F2498" s="11"/>
      <c r="G2498" s="11"/>
      <c r="H2498" s="11"/>
      <c r="L2498" s="55"/>
      <c r="M2498" s="42"/>
      <c r="N2498" s="55"/>
      <c r="O2498" s="42"/>
      <c r="Q2498" s="55"/>
      <c r="R2498" s="55"/>
      <c r="S2498" s="55"/>
      <c r="T2498" s="55"/>
      <c r="U2498" s="55"/>
      <c r="V2498" s="55"/>
      <c r="W2498" s="55"/>
      <c r="X2498" s="55"/>
      <c r="Y2498" s="42"/>
      <c r="AD2498" s="55"/>
      <c r="AE2498" s="56"/>
    </row>
    <row r="2499" spans="2:38">
      <c r="B2499" s="57"/>
      <c r="D2499" s="11"/>
      <c r="E2499" s="56"/>
      <c r="F2499" s="11"/>
      <c r="G2499" s="11"/>
      <c r="H2499" s="11"/>
      <c r="L2499" s="55"/>
      <c r="M2499" s="42"/>
      <c r="N2499" s="55"/>
      <c r="O2499" s="42"/>
      <c r="Q2499" s="55"/>
      <c r="R2499" s="55"/>
      <c r="S2499" s="55"/>
      <c r="T2499" s="55"/>
      <c r="U2499" s="55"/>
      <c r="V2499" s="55"/>
      <c r="W2499" s="55"/>
      <c r="X2499" s="55"/>
      <c r="AD2499" s="55"/>
      <c r="AE2499" s="56"/>
      <c r="AH2499" s="11"/>
    </row>
    <row r="2500" spans="2:38">
      <c r="B2500" s="57"/>
      <c r="D2500" s="11"/>
      <c r="E2500" s="56"/>
      <c r="F2500" s="11"/>
      <c r="G2500" s="11"/>
      <c r="H2500" s="11"/>
      <c r="L2500" s="55"/>
      <c r="M2500" s="42"/>
      <c r="N2500" s="55"/>
      <c r="O2500" s="42"/>
      <c r="Q2500" s="55"/>
      <c r="R2500" s="55"/>
      <c r="S2500" s="55"/>
      <c r="T2500" s="55"/>
      <c r="U2500" s="55"/>
      <c r="V2500" s="55"/>
      <c r="W2500" s="55"/>
      <c r="X2500" s="55"/>
      <c r="Y2500" s="42"/>
      <c r="AD2500" s="55"/>
      <c r="AE2500" s="56"/>
    </row>
    <row r="2501" spans="2:38">
      <c r="B2501" s="57"/>
      <c r="D2501" s="11"/>
      <c r="E2501" s="56"/>
      <c r="F2501" s="11"/>
      <c r="G2501" s="11"/>
      <c r="H2501" s="11"/>
      <c r="L2501" s="55"/>
      <c r="M2501" s="42"/>
      <c r="N2501" s="55"/>
      <c r="O2501" s="42"/>
      <c r="Q2501" s="55"/>
      <c r="R2501" s="55"/>
      <c r="S2501" s="55"/>
      <c r="T2501" s="55"/>
      <c r="U2501" s="55"/>
      <c r="V2501" s="55"/>
      <c r="W2501" s="55"/>
      <c r="X2501" s="55"/>
      <c r="Y2501" s="42"/>
      <c r="AD2501" s="55"/>
      <c r="AE2501" s="56"/>
    </row>
    <row r="2502" spans="2:38">
      <c r="B2502" s="57"/>
      <c r="D2502" s="11"/>
      <c r="E2502" s="56"/>
      <c r="F2502" s="11"/>
      <c r="G2502" s="11"/>
      <c r="H2502" s="11"/>
      <c r="L2502" s="55"/>
      <c r="M2502" s="42"/>
      <c r="N2502" s="55"/>
      <c r="O2502" s="42"/>
      <c r="Q2502" s="55"/>
      <c r="R2502" s="55"/>
      <c r="S2502" s="55"/>
      <c r="T2502" s="55"/>
      <c r="U2502" s="55"/>
      <c r="V2502" s="55"/>
      <c r="W2502" s="55"/>
      <c r="X2502" s="55"/>
      <c r="Y2502" s="42"/>
      <c r="AD2502" s="55"/>
      <c r="AE2502" s="56"/>
    </row>
    <row r="2503" spans="2:38">
      <c r="B2503" s="57"/>
      <c r="D2503" s="11"/>
      <c r="E2503" s="56"/>
      <c r="F2503" s="11"/>
      <c r="G2503" s="11"/>
      <c r="H2503" s="11"/>
      <c r="L2503" s="55"/>
      <c r="M2503" s="42"/>
      <c r="N2503" s="55"/>
      <c r="O2503" s="42"/>
      <c r="Q2503" s="55"/>
      <c r="R2503" s="55"/>
      <c r="S2503" s="55"/>
      <c r="T2503" s="55"/>
      <c r="U2503" s="55"/>
      <c r="V2503" s="55"/>
      <c r="W2503" s="55"/>
      <c r="X2503" s="55"/>
      <c r="Y2503" s="42"/>
      <c r="AD2503" s="55"/>
      <c r="AE2503" s="56"/>
    </row>
    <row r="2504" spans="2:38">
      <c r="B2504" s="57"/>
      <c r="D2504" s="11"/>
      <c r="E2504" s="56"/>
      <c r="F2504" s="11"/>
      <c r="G2504" s="11"/>
      <c r="H2504" s="11"/>
      <c r="L2504" s="55"/>
      <c r="M2504" s="42"/>
      <c r="N2504" s="55"/>
      <c r="O2504" s="42"/>
      <c r="Q2504" s="55"/>
      <c r="R2504" s="55"/>
      <c r="S2504" s="55"/>
      <c r="T2504" s="55"/>
      <c r="U2504" s="55"/>
      <c r="V2504" s="55"/>
      <c r="W2504" s="55"/>
      <c r="X2504" s="55"/>
      <c r="Y2504" s="42"/>
      <c r="AD2504" s="55"/>
      <c r="AE2504" s="56"/>
    </row>
    <row r="2505" spans="2:38">
      <c r="B2505" s="57"/>
      <c r="D2505" s="11"/>
      <c r="E2505" s="56"/>
      <c r="F2505" s="11"/>
      <c r="G2505" s="11"/>
      <c r="H2505" s="11"/>
      <c r="L2505" s="55"/>
      <c r="M2505" s="42"/>
      <c r="N2505" s="55"/>
      <c r="O2505" s="42"/>
      <c r="Q2505" s="55"/>
      <c r="R2505" s="55"/>
      <c r="S2505" s="55"/>
      <c r="T2505" s="55"/>
      <c r="U2505" s="55"/>
      <c r="V2505" s="55"/>
      <c r="W2505" s="55"/>
      <c r="X2505" s="55"/>
      <c r="AD2505" s="55"/>
      <c r="AE2505" s="56"/>
      <c r="AH2505" s="11"/>
      <c r="AL2505" s="11"/>
    </row>
    <row r="2506" spans="2:38">
      <c r="B2506" s="57"/>
      <c r="D2506" s="11"/>
      <c r="E2506" s="56"/>
      <c r="F2506" s="11"/>
      <c r="G2506" s="11"/>
      <c r="H2506" s="11"/>
      <c r="L2506" s="55"/>
      <c r="M2506" s="42"/>
      <c r="N2506" s="55"/>
      <c r="O2506" s="42"/>
      <c r="Q2506" s="55"/>
      <c r="R2506" s="55"/>
      <c r="S2506" s="55"/>
      <c r="T2506" s="55"/>
      <c r="U2506" s="55"/>
      <c r="V2506" s="55"/>
      <c r="W2506" s="55"/>
      <c r="X2506" s="55"/>
      <c r="Y2506" s="42"/>
      <c r="AD2506" s="55"/>
      <c r="AE2506" s="56"/>
    </row>
    <row r="2507" spans="2:38">
      <c r="B2507" s="57"/>
      <c r="D2507" s="11"/>
      <c r="E2507" s="56"/>
      <c r="F2507" s="11"/>
      <c r="G2507" s="11"/>
      <c r="H2507" s="11"/>
      <c r="L2507" s="55"/>
      <c r="M2507" s="42"/>
      <c r="N2507" s="55"/>
      <c r="O2507" s="42"/>
      <c r="Q2507" s="55"/>
      <c r="R2507" s="55"/>
      <c r="S2507" s="55"/>
      <c r="T2507" s="55"/>
      <c r="U2507" s="55"/>
      <c r="V2507" s="55"/>
      <c r="W2507" s="55"/>
      <c r="X2507" s="55"/>
      <c r="Y2507" s="42"/>
      <c r="AD2507" s="55"/>
      <c r="AE2507" s="56"/>
    </row>
    <row r="2508" spans="2:38">
      <c r="B2508" s="57"/>
      <c r="D2508" s="11"/>
      <c r="E2508" s="56"/>
      <c r="F2508" s="11"/>
      <c r="G2508" s="11"/>
      <c r="H2508" s="11"/>
      <c r="L2508" s="55"/>
      <c r="M2508" s="42"/>
      <c r="N2508" s="55"/>
      <c r="O2508" s="42"/>
      <c r="Q2508" s="55"/>
      <c r="R2508" s="55"/>
      <c r="S2508" s="55"/>
      <c r="T2508" s="55"/>
      <c r="U2508" s="55"/>
      <c r="V2508" s="55"/>
      <c r="W2508" s="55"/>
      <c r="X2508" s="55"/>
      <c r="Y2508" s="42"/>
      <c r="AD2508" s="55"/>
      <c r="AE2508" s="56"/>
      <c r="AL2508" s="11"/>
    </row>
    <row r="2509" spans="2:38">
      <c r="B2509" s="57"/>
      <c r="D2509" s="11"/>
      <c r="E2509" s="56"/>
      <c r="F2509" s="11"/>
      <c r="G2509" s="11"/>
      <c r="H2509" s="11"/>
      <c r="L2509" s="55"/>
      <c r="M2509" s="42"/>
      <c r="N2509" s="55"/>
      <c r="O2509" s="42"/>
      <c r="Q2509" s="55"/>
      <c r="R2509" s="55"/>
      <c r="S2509" s="55"/>
      <c r="T2509" s="55"/>
      <c r="U2509" s="55"/>
      <c r="V2509" s="55"/>
      <c r="W2509" s="55"/>
      <c r="X2509" s="55"/>
      <c r="Y2509" s="42"/>
      <c r="AD2509" s="55"/>
      <c r="AE2509" s="56"/>
    </row>
    <row r="2510" spans="2:38">
      <c r="B2510" s="57"/>
      <c r="D2510" s="11"/>
      <c r="E2510" s="56"/>
      <c r="F2510" s="11"/>
      <c r="G2510" s="11"/>
      <c r="H2510" s="11"/>
      <c r="I2510" s="11"/>
      <c r="L2510" s="55"/>
      <c r="M2510" s="42"/>
      <c r="N2510" s="55"/>
      <c r="O2510" s="42"/>
      <c r="Q2510" s="55"/>
      <c r="R2510" s="55"/>
      <c r="S2510" s="55"/>
      <c r="T2510" s="55"/>
      <c r="U2510" s="55"/>
      <c r="V2510" s="55"/>
      <c r="W2510" s="55"/>
      <c r="X2510" s="55"/>
      <c r="AA2510" s="42"/>
      <c r="AD2510" s="55"/>
      <c r="AE2510" s="56"/>
    </row>
    <row r="2511" spans="2:38">
      <c r="B2511" s="57"/>
      <c r="D2511" s="11"/>
      <c r="E2511" s="56"/>
      <c r="F2511" s="11"/>
      <c r="G2511" s="11"/>
      <c r="H2511" s="11"/>
      <c r="L2511" s="55"/>
      <c r="M2511" s="42"/>
      <c r="N2511" s="55"/>
      <c r="O2511" s="42"/>
      <c r="Q2511" s="55"/>
      <c r="R2511" s="55"/>
      <c r="S2511" s="55"/>
      <c r="T2511" s="55"/>
      <c r="U2511" s="55"/>
      <c r="V2511" s="55"/>
      <c r="W2511" s="55"/>
      <c r="X2511" s="55"/>
      <c r="Y2511" s="42"/>
      <c r="AD2511" s="55"/>
      <c r="AE2511" s="56"/>
      <c r="AL2511" s="11"/>
    </row>
    <row r="2512" spans="2:38">
      <c r="B2512" s="57"/>
      <c r="C2512" s="11"/>
      <c r="D2512" s="11"/>
      <c r="E2512" s="56"/>
      <c r="F2512" s="11"/>
      <c r="G2512" s="11"/>
      <c r="H2512" s="11"/>
      <c r="L2512" s="55"/>
      <c r="M2512" s="42"/>
      <c r="N2512" s="55"/>
      <c r="O2512" s="42"/>
      <c r="P2512" s="55"/>
      <c r="Q2512" s="55"/>
      <c r="R2512" s="55"/>
      <c r="S2512" s="55"/>
      <c r="T2512" s="55"/>
      <c r="U2512" s="55"/>
      <c r="V2512" s="55"/>
      <c r="W2512" s="55"/>
      <c r="X2512" s="55"/>
      <c r="Y2512" s="42"/>
      <c r="AD2512" s="55"/>
      <c r="AE2512" s="56"/>
    </row>
    <row r="2513" spans="2:38">
      <c r="B2513" s="57"/>
      <c r="C2513" s="11"/>
      <c r="D2513" s="11"/>
      <c r="E2513" s="56"/>
      <c r="F2513" s="11"/>
      <c r="G2513" s="11"/>
      <c r="H2513" s="11"/>
      <c r="L2513" s="55"/>
      <c r="M2513" s="42"/>
      <c r="N2513" s="55"/>
      <c r="O2513" s="42"/>
      <c r="P2513" s="55"/>
      <c r="Q2513" s="55"/>
      <c r="R2513" s="55"/>
      <c r="S2513" s="55"/>
      <c r="T2513" s="55"/>
      <c r="U2513" s="55"/>
      <c r="V2513" s="55"/>
      <c r="W2513" s="55"/>
      <c r="X2513" s="55"/>
      <c r="Y2513" s="42"/>
      <c r="AD2513" s="55"/>
      <c r="AE2513" s="56"/>
    </row>
    <row r="2514" spans="2:38">
      <c r="B2514" s="57"/>
      <c r="D2514" s="11"/>
      <c r="E2514" s="56"/>
      <c r="F2514" s="11"/>
      <c r="G2514" s="11"/>
      <c r="H2514" s="11"/>
      <c r="L2514" s="55"/>
      <c r="M2514" s="42"/>
      <c r="N2514" s="55"/>
      <c r="O2514" s="42"/>
      <c r="Q2514" s="55"/>
      <c r="R2514" s="55"/>
      <c r="S2514" s="55"/>
      <c r="T2514" s="55"/>
      <c r="U2514" s="55"/>
      <c r="V2514" s="55"/>
      <c r="W2514" s="55"/>
      <c r="X2514" s="55"/>
      <c r="Y2514" s="42"/>
      <c r="AD2514" s="55"/>
      <c r="AE2514" s="56"/>
    </row>
    <row r="2515" spans="2:38">
      <c r="B2515" s="57"/>
      <c r="D2515" s="11"/>
      <c r="E2515" s="56"/>
      <c r="F2515" s="11"/>
      <c r="G2515" s="11"/>
      <c r="H2515" s="11"/>
      <c r="L2515" s="55"/>
      <c r="M2515" s="42"/>
      <c r="N2515" s="55"/>
      <c r="O2515" s="42"/>
      <c r="Q2515" s="55"/>
      <c r="R2515" s="55"/>
      <c r="T2515" s="55"/>
      <c r="U2515" s="55"/>
      <c r="V2515" s="55"/>
      <c r="W2515" s="55"/>
      <c r="X2515" s="55"/>
      <c r="Y2515" s="42"/>
      <c r="AD2515" s="55"/>
      <c r="AE2515" s="56"/>
      <c r="AH2515" s="11"/>
      <c r="AL2515" s="11"/>
    </row>
    <row r="2516" spans="2:38">
      <c r="B2516" s="57"/>
      <c r="D2516" s="11"/>
      <c r="E2516" s="56"/>
      <c r="F2516" s="11"/>
      <c r="G2516" s="11"/>
      <c r="H2516" s="11"/>
      <c r="L2516" s="55"/>
      <c r="M2516" s="42"/>
      <c r="N2516" s="55"/>
      <c r="O2516" s="42"/>
      <c r="Q2516" s="55"/>
      <c r="R2516" s="55"/>
      <c r="T2516" s="55"/>
      <c r="U2516" s="55"/>
      <c r="V2516" s="55"/>
      <c r="W2516" s="55"/>
      <c r="X2516" s="55"/>
      <c r="Y2516" s="42"/>
      <c r="AD2516" s="55"/>
      <c r="AE2516" s="56"/>
      <c r="AH2516" s="11"/>
      <c r="AL2516" s="11"/>
    </row>
    <row r="2517" spans="2:38">
      <c r="B2517" s="57"/>
      <c r="D2517" s="11"/>
      <c r="E2517" s="56"/>
      <c r="F2517" s="11"/>
      <c r="G2517" s="11"/>
      <c r="H2517" s="11"/>
      <c r="L2517" s="55"/>
      <c r="M2517" s="42"/>
      <c r="N2517" s="55"/>
      <c r="O2517" s="42"/>
      <c r="Q2517" s="55"/>
      <c r="R2517" s="55"/>
      <c r="S2517" s="55"/>
      <c r="T2517" s="55"/>
      <c r="U2517" s="55"/>
      <c r="V2517" s="55"/>
      <c r="W2517" s="55"/>
      <c r="X2517" s="55"/>
      <c r="Y2517" s="42"/>
      <c r="AD2517" s="55"/>
      <c r="AE2517" s="56"/>
    </row>
    <row r="2518" spans="2:38">
      <c r="B2518" s="57"/>
      <c r="D2518" s="11"/>
      <c r="E2518" s="56"/>
      <c r="F2518" s="11"/>
      <c r="G2518" s="11"/>
      <c r="H2518" s="11"/>
      <c r="L2518" s="55"/>
      <c r="M2518" s="42"/>
      <c r="N2518" s="55"/>
      <c r="O2518" s="42"/>
      <c r="Q2518" s="55"/>
      <c r="R2518" s="55"/>
      <c r="S2518" s="55"/>
      <c r="T2518" s="55"/>
      <c r="U2518" s="55"/>
      <c r="V2518" s="55"/>
      <c r="W2518" s="55"/>
      <c r="X2518" s="55"/>
      <c r="Y2518" s="42"/>
      <c r="AD2518" s="55"/>
      <c r="AE2518" s="56"/>
    </row>
    <row r="2519" spans="2:38">
      <c r="B2519" s="57"/>
      <c r="D2519" s="11"/>
      <c r="E2519" s="56"/>
      <c r="F2519" s="11"/>
      <c r="G2519" s="11"/>
      <c r="H2519" s="11"/>
      <c r="L2519" s="55"/>
      <c r="M2519" s="42"/>
      <c r="N2519" s="55"/>
      <c r="O2519" s="42"/>
      <c r="Q2519" s="55"/>
      <c r="R2519" s="55"/>
      <c r="S2519" s="55"/>
      <c r="T2519" s="55"/>
      <c r="U2519" s="55"/>
      <c r="V2519" s="55"/>
      <c r="W2519" s="55"/>
      <c r="X2519" s="55"/>
      <c r="Y2519" s="42"/>
      <c r="AD2519" s="55"/>
      <c r="AE2519" s="56"/>
    </row>
    <row r="2520" spans="2:38">
      <c r="B2520" s="57"/>
      <c r="D2520" s="11"/>
      <c r="E2520" s="56"/>
      <c r="F2520" s="11"/>
      <c r="G2520" s="11"/>
      <c r="H2520" s="11"/>
      <c r="L2520" s="55"/>
      <c r="M2520" s="42"/>
      <c r="N2520" s="55"/>
      <c r="O2520" s="42"/>
      <c r="Q2520" s="55"/>
      <c r="R2520" s="55"/>
      <c r="S2520" s="55"/>
      <c r="T2520" s="55"/>
      <c r="U2520" s="55"/>
      <c r="V2520" s="55"/>
      <c r="W2520" s="55"/>
      <c r="X2520" s="55"/>
      <c r="Y2520" s="42"/>
      <c r="AD2520" s="55"/>
      <c r="AE2520" s="56"/>
      <c r="AL2520" s="11"/>
    </row>
    <row r="2521" spans="2:38">
      <c r="B2521" s="57"/>
      <c r="D2521" s="11"/>
      <c r="E2521" s="56"/>
      <c r="F2521" s="11"/>
      <c r="G2521" s="11"/>
      <c r="H2521" s="11"/>
      <c r="L2521" s="55"/>
      <c r="M2521" s="42"/>
      <c r="N2521" s="55"/>
      <c r="O2521" s="42"/>
      <c r="Q2521" s="55"/>
      <c r="R2521" s="55"/>
      <c r="S2521" s="55"/>
      <c r="T2521" s="55"/>
      <c r="U2521" s="55"/>
      <c r="V2521" s="55"/>
      <c r="W2521" s="55"/>
      <c r="X2521" s="55"/>
      <c r="Y2521" s="42"/>
      <c r="AD2521" s="55"/>
      <c r="AE2521" s="56"/>
      <c r="AL2521" s="11"/>
    </row>
    <row r="2522" spans="2:38">
      <c r="B2522" s="57"/>
      <c r="D2522" s="11"/>
      <c r="E2522" s="56"/>
      <c r="F2522" s="11"/>
      <c r="G2522" s="11"/>
      <c r="H2522" s="11"/>
      <c r="L2522" s="55"/>
      <c r="M2522" s="42"/>
      <c r="N2522" s="55"/>
      <c r="O2522" s="42"/>
      <c r="Q2522" s="55"/>
      <c r="R2522" s="55"/>
      <c r="S2522" s="55"/>
      <c r="T2522" s="55"/>
      <c r="U2522" s="55"/>
      <c r="V2522" s="55"/>
      <c r="W2522" s="55"/>
      <c r="X2522" s="55"/>
      <c r="Y2522" s="42"/>
      <c r="AD2522" s="55"/>
      <c r="AE2522" s="56"/>
      <c r="AL2522" s="11"/>
    </row>
    <row r="2523" spans="2:38">
      <c r="B2523" s="57"/>
      <c r="D2523" s="11"/>
      <c r="E2523" s="56"/>
      <c r="F2523" s="11"/>
      <c r="G2523" s="11"/>
      <c r="H2523" s="11"/>
      <c r="L2523" s="55"/>
      <c r="M2523" s="42"/>
      <c r="N2523" s="55"/>
      <c r="O2523" s="42"/>
      <c r="Q2523" s="55"/>
      <c r="R2523" s="55"/>
      <c r="S2523" s="55"/>
      <c r="T2523" s="55"/>
      <c r="U2523" s="55"/>
      <c r="V2523" s="55"/>
      <c r="W2523" s="55"/>
      <c r="X2523" s="55"/>
      <c r="Y2523" s="42"/>
      <c r="AD2523" s="55"/>
      <c r="AE2523" s="56"/>
    </row>
    <row r="2524" spans="2:38">
      <c r="B2524" s="57"/>
      <c r="D2524" s="11"/>
      <c r="E2524" s="56"/>
      <c r="F2524" s="11"/>
      <c r="G2524" s="11"/>
      <c r="H2524" s="11"/>
      <c r="L2524" s="55"/>
      <c r="M2524" s="42"/>
      <c r="N2524" s="55"/>
      <c r="O2524" s="42"/>
      <c r="Q2524" s="55"/>
      <c r="R2524" s="55"/>
      <c r="S2524" s="55"/>
      <c r="T2524" s="55"/>
      <c r="U2524" s="55"/>
      <c r="V2524" s="55"/>
      <c r="W2524" s="55"/>
      <c r="X2524" s="55"/>
      <c r="Y2524" s="42"/>
      <c r="AD2524" s="55"/>
      <c r="AE2524" s="56"/>
    </row>
    <row r="2525" spans="2:38">
      <c r="B2525" s="57"/>
      <c r="D2525" s="11"/>
      <c r="E2525" s="56"/>
      <c r="F2525" s="11"/>
      <c r="G2525" s="11"/>
      <c r="H2525" s="11"/>
      <c r="L2525" s="55"/>
      <c r="M2525" s="42"/>
      <c r="N2525" s="55"/>
      <c r="O2525" s="42"/>
      <c r="Q2525" s="55"/>
      <c r="R2525" s="55"/>
      <c r="S2525" s="55"/>
      <c r="T2525" s="55"/>
      <c r="U2525" s="55"/>
      <c r="V2525" s="55"/>
      <c r="W2525" s="55"/>
      <c r="X2525" s="55"/>
      <c r="Y2525" s="42"/>
      <c r="AD2525" s="55"/>
      <c r="AE2525" s="56"/>
    </row>
    <row r="2526" spans="2:38">
      <c r="B2526" s="57"/>
      <c r="D2526" s="11"/>
      <c r="E2526" s="56"/>
      <c r="F2526" s="11"/>
      <c r="G2526" s="11"/>
      <c r="H2526" s="11"/>
      <c r="L2526" s="55"/>
      <c r="M2526" s="42"/>
      <c r="N2526" s="55"/>
      <c r="O2526" s="42"/>
      <c r="Q2526" s="55"/>
      <c r="R2526" s="55"/>
      <c r="S2526" s="55"/>
      <c r="T2526" s="55"/>
      <c r="U2526" s="55"/>
      <c r="V2526" s="55"/>
      <c r="W2526" s="55"/>
      <c r="X2526" s="55"/>
      <c r="AA2526" s="42"/>
      <c r="AD2526" s="55"/>
      <c r="AE2526" s="56"/>
    </row>
    <row r="2527" spans="2:38">
      <c r="B2527" s="57"/>
      <c r="D2527" s="11"/>
      <c r="E2527" s="56"/>
      <c r="F2527" s="11"/>
      <c r="G2527" s="11"/>
      <c r="H2527" s="11"/>
      <c r="I2527" s="11"/>
      <c r="L2527" s="55"/>
      <c r="M2527" s="42"/>
      <c r="N2527" s="55"/>
      <c r="O2527" s="42"/>
      <c r="Q2527" s="55"/>
      <c r="R2527" s="55"/>
      <c r="S2527" s="55"/>
      <c r="T2527" s="55"/>
      <c r="U2527" s="55"/>
      <c r="V2527" s="55"/>
      <c r="W2527" s="55"/>
      <c r="X2527" s="55"/>
      <c r="AA2527" s="42"/>
      <c r="AD2527" s="55"/>
      <c r="AE2527" s="56"/>
      <c r="AL2527" s="11"/>
    </row>
    <row r="2528" spans="2:38">
      <c r="B2528" s="57"/>
      <c r="D2528" s="11"/>
      <c r="E2528" s="56"/>
      <c r="F2528" s="11"/>
      <c r="G2528" s="11"/>
      <c r="H2528" s="11"/>
      <c r="L2528" s="55"/>
      <c r="M2528" s="42"/>
      <c r="N2528" s="55"/>
      <c r="O2528" s="42"/>
      <c r="Q2528" s="55"/>
      <c r="R2528" s="55"/>
      <c r="S2528" s="55"/>
      <c r="T2528" s="55"/>
      <c r="U2528" s="55"/>
      <c r="V2528" s="55"/>
      <c r="W2528" s="55"/>
      <c r="X2528" s="55"/>
      <c r="AA2528" s="42"/>
      <c r="AD2528" s="55"/>
      <c r="AE2528" s="56"/>
    </row>
    <row r="2529" spans="2:38">
      <c r="B2529" s="57"/>
      <c r="D2529" s="11"/>
      <c r="E2529" s="56"/>
      <c r="F2529" s="11"/>
      <c r="G2529" s="11"/>
      <c r="H2529" s="11"/>
      <c r="L2529" s="55"/>
      <c r="M2529" s="42"/>
      <c r="N2529" s="55"/>
      <c r="O2529" s="42"/>
      <c r="Q2529" s="55"/>
      <c r="R2529" s="55"/>
      <c r="S2529" s="55"/>
      <c r="T2529" s="55"/>
      <c r="U2529" s="55"/>
      <c r="V2529" s="55"/>
      <c r="W2529" s="55"/>
      <c r="X2529" s="55"/>
      <c r="Y2529" s="42"/>
      <c r="AD2529" s="55"/>
      <c r="AE2529" s="56"/>
    </row>
    <row r="2530" spans="2:38">
      <c r="B2530" s="57"/>
      <c r="D2530" s="11"/>
      <c r="E2530" s="56"/>
      <c r="F2530" s="11"/>
      <c r="G2530" s="11"/>
      <c r="H2530" s="11"/>
      <c r="L2530" s="55"/>
      <c r="M2530" s="42"/>
      <c r="N2530" s="55"/>
      <c r="O2530" s="42"/>
      <c r="Q2530" s="55"/>
      <c r="R2530" s="55"/>
      <c r="S2530" s="55"/>
      <c r="T2530" s="55"/>
      <c r="U2530" s="55"/>
      <c r="V2530" s="55"/>
      <c r="W2530" s="55"/>
      <c r="X2530" s="55"/>
      <c r="Y2530" s="42"/>
      <c r="AD2530" s="55"/>
      <c r="AE2530" s="56"/>
      <c r="AL2530" s="11"/>
    </row>
    <row r="2531" spans="2:38">
      <c r="B2531" s="57"/>
      <c r="D2531" s="11"/>
      <c r="E2531" s="56"/>
      <c r="F2531" s="11"/>
      <c r="G2531" s="11"/>
      <c r="H2531" s="11"/>
      <c r="L2531" s="55"/>
      <c r="M2531" s="42"/>
      <c r="N2531" s="55"/>
      <c r="O2531" s="42"/>
      <c r="Q2531" s="55"/>
      <c r="R2531" s="55"/>
      <c r="S2531" s="55"/>
      <c r="T2531" s="55"/>
      <c r="U2531" s="55"/>
      <c r="V2531" s="55"/>
      <c r="W2531" s="55"/>
      <c r="X2531" s="55"/>
      <c r="Y2531" s="42"/>
      <c r="AD2531" s="55"/>
      <c r="AE2531" s="56"/>
      <c r="AL2531" s="11"/>
    </row>
    <row r="2532" spans="2:38">
      <c r="B2532" s="57"/>
      <c r="D2532" s="11"/>
      <c r="E2532" s="56"/>
      <c r="F2532" s="11"/>
      <c r="G2532" s="11"/>
      <c r="H2532" s="11"/>
      <c r="L2532" s="55"/>
      <c r="M2532" s="42"/>
      <c r="N2532" s="55"/>
      <c r="O2532" s="42"/>
      <c r="Q2532" s="55"/>
      <c r="R2532" s="55"/>
      <c r="S2532" s="55"/>
      <c r="T2532" s="55"/>
      <c r="U2532" s="55"/>
      <c r="V2532" s="55"/>
      <c r="W2532" s="55"/>
      <c r="X2532" s="55"/>
      <c r="Y2532" s="42"/>
      <c r="AD2532" s="55"/>
      <c r="AE2532" s="56"/>
      <c r="AL2532" s="11"/>
    </row>
    <row r="2533" spans="2:38">
      <c r="B2533" s="57"/>
      <c r="D2533" s="11"/>
      <c r="E2533" s="56"/>
      <c r="F2533" s="11"/>
      <c r="G2533" s="11"/>
      <c r="H2533" s="11"/>
      <c r="L2533" s="55"/>
      <c r="M2533" s="42"/>
      <c r="N2533" s="55"/>
      <c r="O2533" s="42"/>
      <c r="Q2533" s="55"/>
      <c r="R2533" s="55"/>
      <c r="S2533" s="55"/>
      <c r="T2533" s="55"/>
      <c r="U2533" s="55"/>
      <c r="V2533" s="55"/>
      <c r="W2533" s="55"/>
      <c r="X2533" s="55"/>
      <c r="AD2533" s="55"/>
      <c r="AE2533" s="56"/>
      <c r="AH2533" s="11"/>
      <c r="AL2533" s="11"/>
    </row>
    <row r="2534" spans="2:38">
      <c r="B2534" s="57"/>
      <c r="D2534" s="11"/>
      <c r="E2534" s="56"/>
      <c r="F2534" s="11"/>
      <c r="G2534" s="11"/>
      <c r="H2534" s="11"/>
      <c r="L2534" s="55"/>
      <c r="M2534" s="42"/>
      <c r="N2534" s="55"/>
      <c r="O2534" s="42"/>
      <c r="Q2534" s="55"/>
      <c r="R2534" s="55"/>
      <c r="S2534" s="55"/>
      <c r="T2534" s="55"/>
      <c r="U2534" s="55"/>
      <c r="V2534" s="55"/>
      <c r="W2534" s="55"/>
      <c r="X2534" s="55"/>
      <c r="Y2534" s="42"/>
      <c r="AD2534" s="55"/>
      <c r="AE2534" s="56"/>
    </row>
    <row r="2535" spans="2:38">
      <c r="B2535" s="57"/>
      <c r="D2535" s="11"/>
      <c r="E2535" s="56"/>
      <c r="F2535" s="11"/>
      <c r="G2535" s="11"/>
      <c r="H2535" s="11"/>
      <c r="L2535" s="55"/>
      <c r="M2535" s="42"/>
      <c r="N2535" s="55"/>
      <c r="O2535" s="42"/>
      <c r="Q2535" s="55"/>
      <c r="R2535" s="55"/>
      <c r="S2535" s="55"/>
      <c r="T2535" s="55"/>
      <c r="U2535" s="55"/>
      <c r="V2535" s="55"/>
      <c r="W2535" s="55"/>
      <c r="X2535" s="55"/>
      <c r="Y2535" s="42"/>
      <c r="AD2535" s="55"/>
      <c r="AE2535" s="56"/>
    </row>
    <row r="2536" spans="2:38">
      <c r="B2536" s="57"/>
      <c r="D2536" s="11"/>
      <c r="E2536" s="56"/>
      <c r="F2536" s="11"/>
      <c r="G2536" s="11"/>
      <c r="H2536" s="11"/>
      <c r="L2536" s="55"/>
      <c r="M2536" s="42"/>
      <c r="N2536" s="55"/>
      <c r="O2536" s="42"/>
      <c r="Q2536" s="55"/>
      <c r="R2536" s="55"/>
      <c r="S2536" s="55"/>
      <c r="T2536" s="55"/>
      <c r="U2536" s="55"/>
      <c r="V2536" s="55"/>
      <c r="W2536" s="55"/>
      <c r="X2536" s="55"/>
      <c r="AA2536" s="42"/>
      <c r="AD2536" s="55"/>
      <c r="AE2536" s="56"/>
      <c r="AL2536" s="11"/>
    </row>
    <row r="2537" spans="2:38">
      <c r="B2537" s="57"/>
      <c r="D2537" s="11"/>
      <c r="E2537" s="56"/>
      <c r="F2537" s="11"/>
      <c r="G2537" s="11"/>
      <c r="H2537" s="11"/>
      <c r="L2537" s="55"/>
      <c r="M2537" s="42"/>
      <c r="N2537" s="55"/>
      <c r="O2537" s="42"/>
      <c r="Q2537" s="55"/>
      <c r="R2537" s="55"/>
      <c r="S2537" s="55"/>
      <c r="T2537" s="55"/>
      <c r="U2537" s="55"/>
      <c r="V2537" s="55"/>
      <c r="W2537" s="55"/>
      <c r="X2537" s="55"/>
      <c r="AD2537" s="55"/>
      <c r="AE2537" s="56"/>
      <c r="AH2537" s="11"/>
      <c r="AL2537" s="11"/>
    </row>
    <row r="2538" spans="2:38">
      <c r="B2538" s="57"/>
      <c r="D2538" s="11"/>
      <c r="E2538" s="56"/>
      <c r="F2538" s="11"/>
      <c r="G2538" s="11"/>
      <c r="H2538" s="11"/>
      <c r="L2538" s="55"/>
      <c r="M2538" s="42"/>
      <c r="N2538" s="55"/>
      <c r="O2538" s="42"/>
      <c r="Q2538" s="55"/>
      <c r="R2538" s="55"/>
      <c r="S2538" s="55"/>
      <c r="T2538" s="55"/>
      <c r="U2538" s="55"/>
      <c r="V2538" s="55"/>
      <c r="W2538" s="55"/>
      <c r="X2538" s="55"/>
      <c r="Y2538" s="42"/>
      <c r="AD2538" s="55"/>
      <c r="AE2538" s="56"/>
      <c r="AJ2538" s="11"/>
      <c r="AL2538" s="11"/>
    </row>
    <row r="2539" spans="2:38">
      <c r="B2539" s="57"/>
      <c r="D2539" s="11"/>
      <c r="E2539" s="56"/>
      <c r="F2539" s="11"/>
      <c r="G2539" s="11"/>
      <c r="H2539" s="11"/>
      <c r="L2539" s="55"/>
      <c r="M2539" s="42"/>
      <c r="N2539" s="55"/>
      <c r="O2539" s="42"/>
      <c r="Q2539" s="55"/>
      <c r="R2539" s="55"/>
      <c r="S2539" s="55"/>
      <c r="T2539" s="55"/>
      <c r="U2539" s="55"/>
      <c r="V2539" s="55"/>
      <c r="W2539" s="55"/>
      <c r="X2539" s="55"/>
      <c r="Y2539" s="42"/>
      <c r="AD2539" s="55"/>
      <c r="AE2539" s="56"/>
      <c r="AJ2539" s="11"/>
    </row>
    <row r="2540" spans="2:38">
      <c r="B2540" s="57"/>
      <c r="D2540" s="11"/>
      <c r="E2540" s="56"/>
      <c r="F2540" s="11"/>
      <c r="G2540" s="11"/>
      <c r="H2540" s="11"/>
      <c r="L2540" s="55"/>
      <c r="M2540" s="42"/>
      <c r="N2540" s="55"/>
      <c r="O2540" s="42"/>
      <c r="Q2540" s="55"/>
      <c r="R2540" s="55"/>
      <c r="S2540" s="55"/>
      <c r="T2540" s="55"/>
      <c r="U2540" s="55"/>
      <c r="V2540" s="55"/>
      <c r="W2540" s="55"/>
      <c r="X2540" s="55"/>
      <c r="Y2540" s="42"/>
      <c r="AD2540" s="55"/>
      <c r="AE2540" s="56"/>
    </row>
    <row r="2541" spans="2:38">
      <c r="B2541" s="57"/>
      <c r="D2541" s="11"/>
      <c r="E2541" s="56"/>
      <c r="F2541" s="11"/>
      <c r="G2541" s="11"/>
      <c r="H2541" s="11"/>
      <c r="L2541" s="55"/>
      <c r="M2541" s="42"/>
      <c r="N2541" s="55"/>
      <c r="O2541" s="42"/>
      <c r="Q2541" s="55"/>
      <c r="R2541" s="55"/>
      <c r="S2541" s="55"/>
      <c r="T2541" s="55"/>
      <c r="U2541" s="55"/>
      <c r="V2541" s="55"/>
      <c r="W2541" s="55"/>
      <c r="X2541" s="55"/>
      <c r="Y2541" s="42"/>
      <c r="AD2541" s="55"/>
      <c r="AE2541" s="56"/>
      <c r="AJ2541" s="11"/>
    </row>
    <row r="2542" spans="2:38">
      <c r="B2542" s="57"/>
      <c r="D2542" s="11"/>
      <c r="E2542" s="56"/>
      <c r="F2542" s="11"/>
      <c r="G2542" s="11"/>
      <c r="H2542" s="11"/>
      <c r="L2542" s="55"/>
      <c r="M2542" s="42"/>
      <c r="N2542" s="55"/>
      <c r="O2542" s="42"/>
      <c r="Q2542" s="55"/>
      <c r="R2542" s="55"/>
      <c r="S2542" s="55"/>
      <c r="T2542" s="55"/>
      <c r="U2542" s="55"/>
      <c r="V2542" s="55"/>
      <c r="W2542" s="55"/>
      <c r="X2542" s="55"/>
      <c r="Y2542" s="42"/>
      <c r="AD2542" s="55"/>
      <c r="AE2542" s="56"/>
      <c r="AJ2542" s="11"/>
      <c r="AL2542" s="11"/>
    </row>
    <row r="2543" spans="2:38">
      <c r="B2543" s="57"/>
      <c r="D2543" s="11"/>
      <c r="E2543" s="56"/>
      <c r="F2543" s="11"/>
      <c r="G2543" s="11"/>
      <c r="H2543" s="11"/>
      <c r="L2543" s="55"/>
      <c r="M2543" s="42"/>
      <c r="N2543" s="55"/>
      <c r="O2543" s="42"/>
      <c r="Q2543" s="55"/>
      <c r="R2543" s="55"/>
      <c r="S2543" s="55"/>
      <c r="T2543" s="55"/>
      <c r="U2543" s="55"/>
      <c r="V2543" s="55"/>
      <c r="W2543" s="55"/>
      <c r="X2543" s="55"/>
      <c r="Y2543" s="42"/>
      <c r="AD2543" s="55"/>
      <c r="AE2543" s="56"/>
      <c r="AJ2543" s="11"/>
    </row>
    <row r="2544" spans="2:38">
      <c r="B2544" s="57"/>
      <c r="D2544" s="11"/>
      <c r="E2544" s="56"/>
      <c r="F2544" s="11"/>
      <c r="G2544" s="11"/>
      <c r="H2544" s="11"/>
      <c r="L2544" s="55"/>
      <c r="M2544" s="42"/>
      <c r="N2544" s="55"/>
      <c r="O2544" s="42"/>
      <c r="Q2544" s="55"/>
      <c r="R2544" s="55"/>
      <c r="S2544" s="55"/>
      <c r="T2544" s="55"/>
      <c r="U2544" s="55"/>
      <c r="V2544" s="55"/>
      <c r="W2544" s="55"/>
      <c r="X2544" s="55"/>
      <c r="Y2544" s="42"/>
      <c r="AD2544" s="55"/>
      <c r="AE2544" s="56"/>
      <c r="AJ2544" s="11"/>
      <c r="AL2544" s="11"/>
    </row>
    <row r="2545" spans="2:38">
      <c r="B2545" s="57"/>
      <c r="D2545" s="11"/>
      <c r="E2545" s="56"/>
      <c r="F2545" s="11"/>
      <c r="G2545" s="11"/>
      <c r="H2545" s="11"/>
      <c r="L2545" s="55"/>
      <c r="M2545" s="42"/>
      <c r="N2545" s="55"/>
      <c r="O2545" s="42"/>
      <c r="Q2545" s="55"/>
      <c r="R2545" s="55"/>
      <c r="S2545" s="55"/>
      <c r="T2545" s="55"/>
      <c r="U2545" s="55"/>
      <c r="V2545" s="55"/>
      <c r="W2545" s="55"/>
      <c r="X2545" s="55"/>
      <c r="Y2545" s="42"/>
      <c r="AD2545" s="55"/>
      <c r="AE2545" s="56"/>
    </row>
    <row r="2546" spans="2:38">
      <c r="S2546" s="55"/>
      <c r="T2546" s="55"/>
      <c r="U2546" s="55"/>
      <c r="V2546" s="55"/>
      <c r="W2546" s="55"/>
      <c r="X2546" s="55"/>
      <c r="Y2546" s="42"/>
      <c r="AD2546" s="55"/>
      <c r="AE2546" s="56"/>
    </row>
    <row r="2547" spans="2:38">
      <c r="S2547" s="55"/>
      <c r="T2547" s="55"/>
      <c r="U2547" s="55"/>
      <c r="V2547" s="55"/>
      <c r="W2547" s="55"/>
      <c r="X2547" s="55"/>
      <c r="Y2547" s="42"/>
      <c r="AD2547" s="55"/>
      <c r="AE2547" s="56"/>
      <c r="AL2547" s="11"/>
    </row>
    <row r="2548" spans="2:38">
      <c r="S2548" s="55"/>
      <c r="T2548" s="55"/>
      <c r="U2548" s="55"/>
      <c r="V2548" s="55"/>
      <c r="W2548" s="55"/>
      <c r="X2548" s="55"/>
      <c r="AA2548" s="42"/>
      <c r="AD2548" s="55"/>
      <c r="AE2548" s="56"/>
    </row>
  </sheetData>
  <conditionalFormatting sqref="A14:A16">
    <cfRule type="expression" dxfId="35" priority="2">
      <formula>#REF!=ROW()</formula>
    </cfRule>
  </conditionalFormatting>
  <conditionalFormatting sqref="D5:G5">
    <cfRule type="expression" dxfId="34" priority="4">
      <formula>#REF!=COLUMN()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0112F-244F-4606-B079-DC3BFA40600C}">
  <sheetPr codeName="Sheet3"/>
  <dimension ref="A1:AX10956"/>
  <sheetViews>
    <sheetView showGridLines="0" workbookViewId="0">
      <pane ySplit="5" topLeftCell="A6" activePane="bottomLeft" state="frozen"/>
      <selection pane="bottomLeft"/>
    </sheetView>
  </sheetViews>
  <sheetFormatPr defaultColWidth="0" defaultRowHeight="15"/>
  <cols>
    <col min="1" max="1" width="3.7109375" customWidth="1"/>
    <col min="2" max="2" width="19.42578125" bestFit="1" customWidth="1"/>
    <col min="3" max="3" width="9.42578125" bestFit="1" customWidth="1"/>
    <col min="4" max="4" width="18.140625" bestFit="1" customWidth="1"/>
    <col min="5" max="5" width="12.140625" bestFit="1" customWidth="1"/>
    <col min="6" max="6" width="32" bestFit="1" customWidth="1"/>
    <col min="7" max="7" width="19" bestFit="1" customWidth="1"/>
    <col min="8" max="8" width="72.140625" bestFit="1" customWidth="1"/>
    <col min="9" max="9" width="9.7109375" bestFit="1" customWidth="1"/>
    <col min="10" max="10" width="17.85546875" bestFit="1" customWidth="1"/>
    <col min="11" max="11" width="16" bestFit="1" customWidth="1"/>
    <col min="12" max="12" width="28.140625" bestFit="1" customWidth="1"/>
    <col min="13" max="13" width="18.28515625" bestFit="1" customWidth="1"/>
    <col min="14" max="14" width="28.140625" bestFit="1" customWidth="1"/>
    <col min="15" max="15" width="22.42578125" bestFit="1" customWidth="1"/>
    <col min="16" max="16" width="13.7109375" bestFit="1" customWidth="1"/>
    <col min="17" max="17" width="7.140625" bestFit="1" customWidth="1"/>
    <col min="18" max="18" width="9.85546875" bestFit="1" customWidth="1"/>
    <col min="19" max="19" width="7" bestFit="1" customWidth="1"/>
    <col min="20" max="20" width="16.140625" bestFit="1" customWidth="1"/>
    <col min="21" max="21" width="15.5703125" bestFit="1" customWidth="1"/>
    <col min="22" max="22" width="14.42578125" bestFit="1" customWidth="1"/>
    <col min="23" max="24" width="9.140625" bestFit="1" customWidth="1"/>
    <col min="25" max="25" width="13.140625" customWidth="1"/>
    <col min="26" max="26" width="16.140625" bestFit="1" customWidth="1"/>
    <col min="27" max="27" width="15.5703125" bestFit="1" customWidth="1"/>
    <col min="28" max="28" width="29.85546875" bestFit="1" customWidth="1"/>
    <col min="29" max="29" width="13.140625" hidden="1" customWidth="1"/>
    <col min="30" max="30" width="32.42578125" hidden="1" customWidth="1"/>
    <col min="31" max="31" width="23.5703125" hidden="1" customWidth="1"/>
    <col min="32" max="32" width="17.42578125" hidden="1" customWidth="1"/>
    <col min="33" max="34" width="11.7109375" hidden="1" customWidth="1"/>
    <col min="35" max="35" width="9.140625" hidden="1" customWidth="1"/>
    <col min="36" max="36" width="11.5703125" hidden="1" customWidth="1"/>
    <col min="37" max="37" width="8.42578125" hidden="1" customWidth="1"/>
    <col min="38" max="38" width="10.42578125" hidden="1" customWidth="1"/>
    <col min="39" max="44" width="9.140625" hidden="1" customWidth="1"/>
    <col min="45" max="45" width="8.85546875" hidden="1" customWidth="1"/>
    <col min="46" max="46" width="9.140625" hidden="1" customWidth="1"/>
    <col min="47" max="50" width="10.7109375" hidden="1" customWidth="1"/>
    <col min="51" max="77" width="0" hidden="1" customWidth="1"/>
  </cols>
  <sheetData>
    <row r="1" spans="1:38" ht="35.1" customHeight="1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ht="35.1" customHeight="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</row>
    <row r="3" spans="1:38" ht="15" customHeigh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</row>
    <row r="4" spans="1:38" ht="15" customHeigh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</row>
    <row r="5" spans="1:38" ht="15" customHeigh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</row>
    <row r="6" spans="1:38">
      <c r="A6" s="46"/>
      <c r="B6" s="127" t="s">
        <v>0</v>
      </c>
      <c r="C6" s="127" t="s">
        <v>1</v>
      </c>
      <c r="D6" s="127" t="s">
        <v>2</v>
      </c>
      <c r="E6" s="127" t="s">
        <v>3</v>
      </c>
      <c r="F6" s="127" t="s">
        <v>4</v>
      </c>
      <c r="G6" s="127" t="s">
        <v>5</v>
      </c>
      <c r="H6" s="127" t="s">
        <v>6</v>
      </c>
      <c r="I6" s="127" t="s">
        <v>7</v>
      </c>
      <c r="J6" s="127" t="s">
        <v>8</v>
      </c>
      <c r="K6" s="127" t="s">
        <v>9</v>
      </c>
      <c r="L6" s="127" t="s">
        <v>10</v>
      </c>
      <c r="M6" s="127" t="s">
        <v>11</v>
      </c>
      <c r="N6" s="127" t="s">
        <v>12</v>
      </c>
      <c r="O6" s="127" t="s">
        <v>13</v>
      </c>
      <c r="P6" s="127" t="s">
        <v>14</v>
      </c>
      <c r="Q6" s="127" t="s">
        <v>15</v>
      </c>
      <c r="R6" s="127" t="s">
        <v>16</v>
      </c>
      <c r="S6" s="127" t="s">
        <v>17</v>
      </c>
      <c r="T6" s="127" t="s">
        <v>18</v>
      </c>
      <c r="U6" s="127" t="s">
        <v>19</v>
      </c>
      <c r="V6" s="127" t="s">
        <v>20</v>
      </c>
      <c r="W6" t="s">
        <v>90</v>
      </c>
      <c r="X6" t="s">
        <v>159</v>
      </c>
      <c r="Y6" s="119" t="s">
        <v>219</v>
      </c>
      <c r="Z6" s="52" t="s">
        <v>160</v>
      </c>
      <c r="AA6" s="2" t="s">
        <v>92</v>
      </c>
      <c r="AB6" s="4">
        <v>0.60416666666666663</v>
      </c>
    </row>
    <row r="7" spans="1:38">
      <c r="A7" s="46"/>
      <c r="B7" s="11" t="s">
        <v>21</v>
      </c>
      <c r="C7" s="136">
        <v>44457</v>
      </c>
      <c r="D7" s="36" t="s">
        <v>684</v>
      </c>
      <c r="E7" s="11">
        <v>1751690</v>
      </c>
      <c r="F7" s="11" t="s">
        <v>686</v>
      </c>
      <c r="G7" s="11" t="s">
        <v>2031</v>
      </c>
      <c r="H7" s="11" t="s">
        <v>2032</v>
      </c>
      <c r="I7" s="11" t="s">
        <v>41</v>
      </c>
      <c r="J7" s="11" t="s">
        <v>53</v>
      </c>
      <c r="K7" s="11" t="s">
        <v>2033</v>
      </c>
      <c r="L7" s="11" t="s">
        <v>526</v>
      </c>
      <c r="M7" s="11" t="s">
        <v>46</v>
      </c>
      <c r="N7" s="11" t="s">
        <v>527</v>
      </c>
      <c r="O7" s="11" t="s">
        <v>124</v>
      </c>
      <c r="P7" s="11" t="s">
        <v>43</v>
      </c>
      <c r="Q7" s="11">
        <v>0</v>
      </c>
      <c r="R7" s="128">
        <v>1</v>
      </c>
      <c r="S7" s="128">
        <v>350000</v>
      </c>
      <c r="T7" s="128">
        <v>0</v>
      </c>
      <c r="U7" s="128">
        <v>280000</v>
      </c>
      <c r="V7" s="11" t="s">
        <v>50</v>
      </c>
      <c r="W7">
        <v>-280000</v>
      </c>
      <c r="X7">
        <v>-1</v>
      </c>
      <c r="Y7" s="11" t="str">
        <f>IF(LEFT(D7,3)="NTL","NTL","XBL")</f>
        <v>NTL</v>
      </c>
      <c r="Z7" s="5">
        <f>VLOOKUP(D7,HoaDonTotal!D:Q,14,0)</f>
        <v>44457.46875</v>
      </c>
      <c r="AA7" t="str">
        <f t="shared" ref="AA7:AA21" si="0">IF(TIME(HOUR(Z7),MINUTE(Z7),SECOND(Z7))&gt;$AB$6,"Ca chiều","Ca sáng")</f>
        <v>Ca sáng</v>
      </c>
    </row>
    <row r="8" spans="1:38">
      <c r="A8" s="46"/>
      <c r="B8" s="11" t="s">
        <v>21</v>
      </c>
      <c r="C8" s="136">
        <v>44457</v>
      </c>
      <c r="D8" s="36" t="s">
        <v>687</v>
      </c>
      <c r="E8" s="11">
        <v>2367116</v>
      </c>
      <c r="F8" s="11" t="s">
        <v>689</v>
      </c>
      <c r="G8" s="11" t="s">
        <v>2034</v>
      </c>
      <c r="H8" s="11" t="s">
        <v>2035</v>
      </c>
      <c r="I8" s="11" t="s">
        <v>62</v>
      </c>
      <c r="J8" s="11" t="s">
        <v>364</v>
      </c>
      <c r="K8" s="11" t="s">
        <v>34</v>
      </c>
      <c r="L8" s="11" t="s">
        <v>140</v>
      </c>
      <c r="M8" s="11" t="s">
        <v>597</v>
      </c>
      <c r="N8" s="11" t="s">
        <v>36</v>
      </c>
      <c r="O8" s="11" t="s">
        <v>52</v>
      </c>
      <c r="P8" s="11" t="s">
        <v>37</v>
      </c>
      <c r="Q8" s="11">
        <v>0</v>
      </c>
      <c r="R8" s="128">
        <v>1</v>
      </c>
      <c r="S8" s="128">
        <v>190000</v>
      </c>
      <c r="T8" s="128">
        <v>0</v>
      </c>
      <c r="U8" s="128">
        <v>133000</v>
      </c>
      <c r="V8" s="11" t="s">
        <v>28</v>
      </c>
      <c r="W8">
        <v>-133000</v>
      </c>
      <c r="X8">
        <v>-1</v>
      </c>
      <c r="Y8" s="11" t="str">
        <f t="shared" ref="Y8:Y21" si="1">IF(LEFT(D8,3)="NTL","NTL","XBL")</f>
        <v>NTL</v>
      </c>
      <c r="Z8" s="5">
        <f>VLOOKUP(D8,HoaDonTotal!D:Q,14,0)</f>
        <v>44457.887499999997</v>
      </c>
      <c r="AA8" t="str">
        <f t="shared" si="0"/>
        <v>Ca chiều</v>
      </c>
    </row>
    <row r="9" spans="1:38">
      <c r="A9" s="46"/>
      <c r="B9" s="11" t="s">
        <v>21</v>
      </c>
      <c r="C9" s="136">
        <v>44457</v>
      </c>
      <c r="D9" s="36" t="s">
        <v>690</v>
      </c>
      <c r="E9" s="11">
        <v>1598604</v>
      </c>
      <c r="F9" s="11" t="s">
        <v>427</v>
      </c>
      <c r="G9" s="11" t="s">
        <v>2036</v>
      </c>
      <c r="H9" s="11" t="s">
        <v>2037</v>
      </c>
      <c r="I9" s="11" t="s">
        <v>41</v>
      </c>
      <c r="J9" s="11" t="s">
        <v>45</v>
      </c>
      <c r="K9" s="11" t="s">
        <v>2033</v>
      </c>
      <c r="L9" s="11" t="s">
        <v>468</v>
      </c>
      <c r="M9" s="11" t="s">
        <v>46</v>
      </c>
      <c r="N9" s="11" t="s">
        <v>184</v>
      </c>
      <c r="O9" s="11" t="s">
        <v>2038</v>
      </c>
      <c r="P9" s="11" t="s">
        <v>571</v>
      </c>
      <c r="Q9" s="11">
        <v>1</v>
      </c>
      <c r="R9" s="128">
        <v>0</v>
      </c>
      <c r="S9" s="128">
        <v>150000</v>
      </c>
      <c r="T9" s="128">
        <v>75000</v>
      </c>
      <c r="U9" s="128">
        <v>0</v>
      </c>
      <c r="V9" s="11" t="s">
        <v>28</v>
      </c>
      <c r="W9">
        <v>75000</v>
      </c>
      <c r="X9">
        <v>1</v>
      </c>
      <c r="Y9" s="11" t="str">
        <f t="shared" si="1"/>
        <v>XBL</v>
      </c>
      <c r="Z9" s="5">
        <f>VLOOKUP(D9,HoaDonTotal!D:Q,14,0)</f>
        <v>44457.34097222222</v>
      </c>
      <c r="AA9" t="str">
        <f t="shared" si="0"/>
        <v>Ca sáng</v>
      </c>
    </row>
    <row r="10" spans="1:38">
      <c r="A10" s="46"/>
      <c r="B10" s="11" t="s">
        <v>21</v>
      </c>
      <c r="C10" s="136">
        <v>44457</v>
      </c>
      <c r="D10" s="36" t="s">
        <v>691</v>
      </c>
      <c r="E10" s="11">
        <v>792805</v>
      </c>
      <c r="F10" s="11" t="s">
        <v>410</v>
      </c>
      <c r="G10" s="11" t="s">
        <v>365</v>
      </c>
      <c r="H10" s="11" t="s">
        <v>366</v>
      </c>
      <c r="I10" s="11" t="s">
        <v>22</v>
      </c>
      <c r="J10" s="11" t="s">
        <v>38</v>
      </c>
      <c r="K10" s="11" t="s">
        <v>232</v>
      </c>
      <c r="L10" s="11"/>
      <c r="M10" s="11"/>
      <c r="N10" s="11" t="s">
        <v>44</v>
      </c>
      <c r="O10" s="11" t="s">
        <v>311</v>
      </c>
      <c r="P10" s="11" t="s">
        <v>37</v>
      </c>
      <c r="Q10" s="11">
        <v>1</v>
      </c>
      <c r="R10" s="128">
        <v>0</v>
      </c>
      <c r="S10" s="128">
        <v>90000</v>
      </c>
      <c r="T10" s="128">
        <v>63000</v>
      </c>
      <c r="U10" s="128">
        <v>0</v>
      </c>
      <c r="V10" s="11" t="s">
        <v>50</v>
      </c>
      <c r="W10">
        <v>63000</v>
      </c>
      <c r="X10">
        <v>1</v>
      </c>
      <c r="Y10" s="11" t="str">
        <f t="shared" si="1"/>
        <v>XBL</v>
      </c>
      <c r="Z10" s="5">
        <f>VLOOKUP(D10,HoaDonTotal!D:Q,14,0)</f>
        <v>44457.383333333331</v>
      </c>
      <c r="AA10" t="str">
        <f t="shared" si="0"/>
        <v>Ca sáng</v>
      </c>
    </row>
    <row r="11" spans="1:38">
      <c r="A11" s="46"/>
      <c r="B11" s="11" t="s">
        <v>21</v>
      </c>
      <c r="C11" s="136">
        <v>44457</v>
      </c>
      <c r="D11" s="36" t="s">
        <v>693</v>
      </c>
      <c r="E11" s="11">
        <v>792805</v>
      </c>
      <c r="F11" s="11" t="s">
        <v>410</v>
      </c>
      <c r="G11" s="11" t="s">
        <v>2039</v>
      </c>
      <c r="H11" s="11" t="s">
        <v>2040</v>
      </c>
      <c r="I11" s="11"/>
      <c r="J11" s="11" t="s">
        <v>2041</v>
      </c>
      <c r="K11" s="11" t="s">
        <v>78</v>
      </c>
      <c r="L11" s="11"/>
      <c r="M11" s="11" t="s">
        <v>79</v>
      </c>
      <c r="N11" s="11" t="s">
        <v>68</v>
      </c>
      <c r="O11" s="11" t="s">
        <v>2042</v>
      </c>
      <c r="P11" s="11"/>
      <c r="Q11" s="11">
        <v>1</v>
      </c>
      <c r="R11" s="128">
        <v>0</v>
      </c>
      <c r="S11" s="128">
        <v>29000</v>
      </c>
      <c r="T11" s="128">
        <v>0</v>
      </c>
      <c r="U11" s="128">
        <v>0</v>
      </c>
      <c r="V11" s="11" t="s">
        <v>50</v>
      </c>
      <c r="W11">
        <v>0</v>
      </c>
      <c r="X11">
        <v>1</v>
      </c>
      <c r="Y11" s="11" t="str">
        <f t="shared" si="1"/>
        <v>XBL</v>
      </c>
      <c r="Z11" s="5">
        <f>VLOOKUP(D11,HoaDonTotal!D:Q,14,0)</f>
        <v>44457.384027777778</v>
      </c>
      <c r="AA11" t="str">
        <f t="shared" si="0"/>
        <v>Ca sáng</v>
      </c>
    </row>
    <row r="12" spans="1:38">
      <c r="A12" s="46"/>
      <c r="B12" s="11" t="s">
        <v>21</v>
      </c>
      <c r="C12" s="136">
        <v>44457</v>
      </c>
      <c r="D12" s="36" t="s">
        <v>694</v>
      </c>
      <c r="E12" s="11">
        <v>792805</v>
      </c>
      <c r="F12" s="11" t="s">
        <v>410</v>
      </c>
      <c r="G12" s="11" t="s">
        <v>2043</v>
      </c>
      <c r="H12" s="11" t="s">
        <v>265</v>
      </c>
      <c r="I12" s="11"/>
      <c r="J12" s="11" t="s">
        <v>2044</v>
      </c>
      <c r="K12" s="11" t="s">
        <v>56</v>
      </c>
      <c r="L12" s="11" t="s">
        <v>266</v>
      </c>
      <c r="M12" s="11"/>
      <c r="N12" s="11" t="s">
        <v>2045</v>
      </c>
      <c r="O12" s="11" t="s">
        <v>139</v>
      </c>
      <c r="P12" s="11"/>
      <c r="Q12" s="11">
        <v>2</v>
      </c>
      <c r="R12" s="128">
        <v>0</v>
      </c>
      <c r="S12" s="128">
        <v>66000</v>
      </c>
      <c r="T12" s="128">
        <v>70000</v>
      </c>
      <c r="U12" s="128">
        <v>0</v>
      </c>
      <c r="V12" s="11" t="s">
        <v>50</v>
      </c>
      <c r="W12">
        <v>70000</v>
      </c>
      <c r="X12">
        <v>2</v>
      </c>
      <c r="Y12" s="11" t="str">
        <f t="shared" si="1"/>
        <v>XBL</v>
      </c>
      <c r="Z12" s="5">
        <f>VLOOKUP(D12,HoaDonTotal!D:Q,14,0)</f>
        <v>44457.425000000003</v>
      </c>
      <c r="AA12" t="str">
        <f t="shared" si="0"/>
        <v>Ca sáng</v>
      </c>
    </row>
    <row r="13" spans="1:38">
      <c r="A13" s="46"/>
      <c r="B13" s="11" t="s">
        <v>21</v>
      </c>
      <c r="C13" s="136">
        <v>44457</v>
      </c>
      <c r="D13" s="36" t="s">
        <v>695</v>
      </c>
      <c r="E13" s="11">
        <v>792805</v>
      </c>
      <c r="F13" s="11" t="s">
        <v>410</v>
      </c>
      <c r="G13" s="11" t="s">
        <v>2046</v>
      </c>
      <c r="H13" s="11" t="s">
        <v>2047</v>
      </c>
      <c r="I13" s="11" t="s">
        <v>22</v>
      </c>
      <c r="J13" s="11" t="s">
        <v>38</v>
      </c>
      <c r="K13" s="11" t="s">
        <v>232</v>
      </c>
      <c r="L13" s="11" t="s">
        <v>143</v>
      </c>
      <c r="M13" s="11" t="s">
        <v>40</v>
      </c>
      <c r="N13" s="11" t="s">
        <v>44</v>
      </c>
      <c r="O13" s="11" t="s">
        <v>311</v>
      </c>
      <c r="P13" s="11" t="s">
        <v>37</v>
      </c>
      <c r="Q13" s="11">
        <v>1</v>
      </c>
      <c r="R13" s="128">
        <v>0</v>
      </c>
      <c r="S13" s="128">
        <v>90000</v>
      </c>
      <c r="T13" s="128">
        <v>63000</v>
      </c>
      <c r="U13" s="128">
        <v>0</v>
      </c>
      <c r="V13" s="11" t="s">
        <v>50</v>
      </c>
      <c r="W13">
        <v>63000</v>
      </c>
      <c r="X13">
        <v>1</v>
      </c>
      <c r="Y13" s="11" t="str">
        <f t="shared" si="1"/>
        <v>XBL</v>
      </c>
      <c r="Z13" s="5">
        <f>VLOOKUP(D13,HoaDonTotal!D:Q,14,0)</f>
        <v>44457.425000000003</v>
      </c>
      <c r="AA13" t="str">
        <f t="shared" si="0"/>
        <v>Ca sáng</v>
      </c>
    </row>
    <row r="14" spans="1:38">
      <c r="A14" s="46"/>
      <c r="B14" s="11" t="s">
        <v>21</v>
      </c>
      <c r="C14" s="136">
        <v>44457</v>
      </c>
      <c r="D14" s="36" t="s">
        <v>696</v>
      </c>
      <c r="E14" s="11">
        <v>747594</v>
      </c>
      <c r="F14" s="11" t="s">
        <v>399</v>
      </c>
      <c r="G14" s="11" t="s">
        <v>2048</v>
      </c>
      <c r="H14" s="11" t="s">
        <v>606</v>
      </c>
      <c r="I14" s="11" t="s">
        <v>62</v>
      </c>
      <c r="J14" s="11" t="s">
        <v>364</v>
      </c>
      <c r="K14" s="11" t="s">
        <v>34</v>
      </c>
      <c r="L14" s="11" t="s">
        <v>140</v>
      </c>
      <c r="M14" s="11" t="s">
        <v>2049</v>
      </c>
      <c r="N14" s="11" t="s">
        <v>277</v>
      </c>
      <c r="O14" s="11" t="s">
        <v>277</v>
      </c>
      <c r="P14" s="11" t="s">
        <v>37</v>
      </c>
      <c r="Q14" s="11">
        <v>1</v>
      </c>
      <c r="R14" s="128">
        <v>0</v>
      </c>
      <c r="S14" s="128">
        <v>290000</v>
      </c>
      <c r="T14" s="128">
        <v>203000</v>
      </c>
      <c r="U14" s="128">
        <v>0</v>
      </c>
      <c r="V14" s="11" t="s">
        <v>50</v>
      </c>
      <c r="W14">
        <v>203000</v>
      </c>
      <c r="X14">
        <v>1</v>
      </c>
      <c r="Y14" s="11" t="str">
        <f t="shared" si="1"/>
        <v>XBL</v>
      </c>
      <c r="Z14" s="5">
        <f>VLOOKUP(D14,HoaDonTotal!D:Q,14,0)</f>
        <v>44457.445138888892</v>
      </c>
      <c r="AA14" t="str">
        <f t="shared" si="0"/>
        <v>Ca sáng</v>
      </c>
    </row>
    <row r="15" spans="1:38">
      <c r="A15" s="46"/>
      <c r="B15" s="11" t="s">
        <v>21</v>
      </c>
      <c r="C15" s="136">
        <v>44457</v>
      </c>
      <c r="D15" s="36" t="s">
        <v>696</v>
      </c>
      <c r="E15" s="11">
        <v>747594</v>
      </c>
      <c r="F15" s="11" t="s">
        <v>399</v>
      </c>
      <c r="G15" s="11" t="s">
        <v>2050</v>
      </c>
      <c r="H15" s="11" t="s">
        <v>2051</v>
      </c>
      <c r="I15" s="11" t="s">
        <v>62</v>
      </c>
      <c r="J15" s="11" t="s">
        <v>23</v>
      </c>
      <c r="K15" s="11" t="s">
        <v>24</v>
      </c>
      <c r="L15" s="11" t="s">
        <v>129</v>
      </c>
      <c r="M15" s="11" t="s">
        <v>496</v>
      </c>
      <c r="N15" s="11" t="s">
        <v>277</v>
      </c>
      <c r="O15" s="11" t="s">
        <v>277</v>
      </c>
      <c r="P15" s="11" t="s">
        <v>37</v>
      </c>
      <c r="Q15" s="11">
        <v>1</v>
      </c>
      <c r="R15" s="128">
        <v>0</v>
      </c>
      <c r="S15" s="128">
        <v>250000</v>
      </c>
      <c r="T15" s="128">
        <v>125000</v>
      </c>
      <c r="U15" s="128">
        <v>0</v>
      </c>
      <c r="V15" s="11" t="s">
        <v>50</v>
      </c>
      <c r="W15">
        <v>125000</v>
      </c>
      <c r="X15">
        <v>1</v>
      </c>
      <c r="Y15" s="11" t="str">
        <f t="shared" si="1"/>
        <v>XBL</v>
      </c>
      <c r="Z15" s="5">
        <f>VLOOKUP(D15,HoaDonTotal!D:Q,14,0)</f>
        <v>44457.445138888892</v>
      </c>
      <c r="AA15" t="str">
        <f t="shared" si="0"/>
        <v>Ca sáng</v>
      </c>
    </row>
    <row r="16" spans="1:38">
      <c r="A16" s="46"/>
      <c r="B16" s="11" t="s">
        <v>21</v>
      </c>
      <c r="C16" s="136">
        <v>44457</v>
      </c>
      <c r="D16" s="36" t="s">
        <v>696</v>
      </c>
      <c r="E16" s="11">
        <v>747594</v>
      </c>
      <c r="F16" s="11" t="s">
        <v>399</v>
      </c>
      <c r="G16" s="11" t="s">
        <v>2052</v>
      </c>
      <c r="H16" s="11" t="s">
        <v>2053</v>
      </c>
      <c r="I16" s="11" t="s">
        <v>22</v>
      </c>
      <c r="J16" s="11" t="s">
        <v>362</v>
      </c>
      <c r="K16" s="11" t="s">
        <v>132</v>
      </c>
      <c r="L16" s="11" t="s">
        <v>2054</v>
      </c>
      <c r="M16" s="11" t="s">
        <v>2055</v>
      </c>
      <c r="N16" s="11" t="s">
        <v>64</v>
      </c>
      <c r="O16" s="11" t="s">
        <v>80</v>
      </c>
      <c r="P16" s="11" t="s">
        <v>43</v>
      </c>
      <c r="Q16" s="11">
        <v>1</v>
      </c>
      <c r="R16" s="128">
        <v>0</v>
      </c>
      <c r="S16" s="128">
        <v>290000</v>
      </c>
      <c r="T16" s="128">
        <v>203000</v>
      </c>
      <c r="U16" s="128">
        <v>0</v>
      </c>
      <c r="V16" s="11" t="s">
        <v>50</v>
      </c>
      <c r="W16">
        <v>203000</v>
      </c>
      <c r="X16">
        <v>1</v>
      </c>
      <c r="Y16" s="11" t="str">
        <f t="shared" si="1"/>
        <v>XBL</v>
      </c>
      <c r="Z16" s="5">
        <f>VLOOKUP(D16,HoaDonTotal!D:Q,14,0)</f>
        <v>44457.445138888892</v>
      </c>
      <c r="AA16" t="str">
        <f t="shared" si="0"/>
        <v>Ca sáng</v>
      </c>
    </row>
    <row r="17" spans="1:27">
      <c r="A17" s="46"/>
      <c r="B17" s="11" t="s">
        <v>21</v>
      </c>
      <c r="C17" s="136">
        <v>44457</v>
      </c>
      <c r="D17" s="36" t="s">
        <v>696</v>
      </c>
      <c r="E17" s="11">
        <v>747594</v>
      </c>
      <c r="F17" s="11" t="s">
        <v>399</v>
      </c>
      <c r="G17" s="11" t="s">
        <v>2056</v>
      </c>
      <c r="H17" s="11" t="s">
        <v>2035</v>
      </c>
      <c r="I17" s="11" t="s">
        <v>62</v>
      </c>
      <c r="J17" s="11" t="s">
        <v>364</v>
      </c>
      <c r="K17" s="11" t="s">
        <v>34</v>
      </c>
      <c r="L17" s="11" t="s">
        <v>2057</v>
      </c>
      <c r="M17" s="11" t="s">
        <v>597</v>
      </c>
      <c r="N17" s="11" t="s">
        <v>36</v>
      </c>
      <c r="O17" s="11" t="s">
        <v>52</v>
      </c>
      <c r="P17" s="11" t="s">
        <v>37</v>
      </c>
      <c r="Q17" s="11">
        <v>1</v>
      </c>
      <c r="R17" s="128">
        <v>0</v>
      </c>
      <c r="S17" s="128">
        <v>190000</v>
      </c>
      <c r="T17" s="128">
        <v>133000</v>
      </c>
      <c r="U17" s="128">
        <v>0</v>
      </c>
      <c r="V17" s="11" t="s">
        <v>50</v>
      </c>
      <c r="W17">
        <v>133000</v>
      </c>
      <c r="X17">
        <v>1</v>
      </c>
      <c r="Y17" s="11" t="str">
        <f t="shared" si="1"/>
        <v>XBL</v>
      </c>
      <c r="Z17" s="5">
        <f>VLOOKUP(D17,HoaDonTotal!D:Q,14,0)</f>
        <v>44457.445138888892</v>
      </c>
      <c r="AA17" t="str">
        <f t="shared" si="0"/>
        <v>Ca sáng</v>
      </c>
    </row>
    <row r="18" spans="1:27">
      <c r="A18" s="46"/>
      <c r="B18" s="11" t="s">
        <v>21</v>
      </c>
      <c r="C18" s="136">
        <v>44457</v>
      </c>
      <c r="D18" s="36" t="s">
        <v>696</v>
      </c>
      <c r="E18" s="11">
        <v>747594</v>
      </c>
      <c r="F18" s="11" t="s">
        <v>399</v>
      </c>
      <c r="G18" s="11" t="s">
        <v>2058</v>
      </c>
      <c r="H18" s="11" t="s">
        <v>2059</v>
      </c>
      <c r="I18" s="11" t="s">
        <v>62</v>
      </c>
      <c r="J18" s="11" t="s">
        <v>364</v>
      </c>
      <c r="K18" s="11" t="s">
        <v>34</v>
      </c>
      <c r="L18" s="11" t="s">
        <v>2057</v>
      </c>
      <c r="M18" s="11" t="s">
        <v>63</v>
      </c>
      <c r="N18" s="11" t="s">
        <v>36</v>
      </c>
      <c r="O18" s="11" t="s">
        <v>2060</v>
      </c>
      <c r="P18" s="11" t="s">
        <v>37</v>
      </c>
      <c r="Q18" s="11">
        <v>1</v>
      </c>
      <c r="R18" s="128">
        <v>0</v>
      </c>
      <c r="S18" s="128">
        <v>190000</v>
      </c>
      <c r="T18" s="128">
        <v>133000</v>
      </c>
      <c r="U18" s="128">
        <v>0</v>
      </c>
      <c r="V18" s="11" t="s">
        <v>50</v>
      </c>
      <c r="W18">
        <v>133000</v>
      </c>
      <c r="X18">
        <v>1</v>
      </c>
      <c r="Y18" s="11" t="str">
        <f t="shared" si="1"/>
        <v>XBL</v>
      </c>
      <c r="Z18" s="5">
        <f>VLOOKUP(D18,HoaDonTotal!D:Q,14,0)</f>
        <v>44457.445138888892</v>
      </c>
      <c r="AA18" t="str">
        <f t="shared" si="0"/>
        <v>Ca sáng</v>
      </c>
    </row>
    <row r="19" spans="1:27">
      <c r="A19" s="46"/>
      <c r="B19" s="11" t="s">
        <v>21</v>
      </c>
      <c r="C19" s="136">
        <v>44457</v>
      </c>
      <c r="D19" s="36" t="s">
        <v>696</v>
      </c>
      <c r="E19" s="11">
        <v>747594</v>
      </c>
      <c r="F19" s="11" t="s">
        <v>399</v>
      </c>
      <c r="G19" s="11" t="s">
        <v>2061</v>
      </c>
      <c r="H19" s="11" t="s">
        <v>2062</v>
      </c>
      <c r="I19" s="11" t="s">
        <v>22</v>
      </c>
      <c r="J19" s="11" t="s">
        <v>364</v>
      </c>
      <c r="K19" s="11" t="s">
        <v>34</v>
      </c>
      <c r="L19" s="11" t="s">
        <v>35</v>
      </c>
      <c r="M19" s="11" t="s">
        <v>2063</v>
      </c>
      <c r="N19" s="11" t="s">
        <v>36</v>
      </c>
      <c r="O19" s="11" t="s">
        <v>472</v>
      </c>
      <c r="P19" s="11" t="s">
        <v>37</v>
      </c>
      <c r="Q19" s="11">
        <v>1</v>
      </c>
      <c r="R19" s="128">
        <v>0</v>
      </c>
      <c r="S19" s="128">
        <v>350000</v>
      </c>
      <c r="T19" s="128">
        <v>245000</v>
      </c>
      <c r="U19" s="128">
        <v>0</v>
      </c>
      <c r="V19" s="11" t="s">
        <v>50</v>
      </c>
      <c r="W19">
        <v>245000</v>
      </c>
      <c r="X19">
        <v>1</v>
      </c>
      <c r="Y19" s="11" t="str">
        <f t="shared" si="1"/>
        <v>XBL</v>
      </c>
      <c r="Z19" s="5">
        <f>VLOOKUP(D19,HoaDonTotal!D:Q,14,0)</f>
        <v>44457.445138888892</v>
      </c>
      <c r="AA19" t="str">
        <f t="shared" si="0"/>
        <v>Ca sáng</v>
      </c>
    </row>
    <row r="20" spans="1:27">
      <c r="A20" s="46"/>
      <c r="B20" s="11" t="s">
        <v>21</v>
      </c>
      <c r="C20" s="136">
        <v>44457</v>
      </c>
      <c r="D20" s="36" t="s">
        <v>696</v>
      </c>
      <c r="E20" s="11">
        <v>747594</v>
      </c>
      <c r="F20" s="11" t="s">
        <v>399</v>
      </c>
      <c r="G20" s="11" t="s">
        <v>2064</v>
      </c>
      <c r="H20" s="11" t="s">
        <v>2065</v>
      </c>
      <c r="I20" s="11" t="s">
        <v>62</v>
      </c>
      <c r="J20" s="11" t="s">
        <v>364</v>
      </c>
      <c r="K20" s="11" t="s">
        <v>34</v>
      </c>
      <c r="L20" s="11" t="s">
        <v>129</v>
      </c>
      <c r="M20" s="11" t="s">
        <v>63</v>
      </c>
      <c r="N20" s="11" t="s">
        <v>36</v>
      </c>
      <c r="O20" s="11" t="s">
        <v>134</v>
      </c>
      <c r="P20" s="11" t="s">
        <v>37</v>
      </c>
      <c r="Q20" s="11">
        <v>1</v>
      </c>
      <c r="R20" s="128">
        <v>0</v>
      </c>
      <c r="S20" s="128">
        <v>250000</v>
      </c>
      <c r="T20" s="128">
        <v>175000</v>
      </c>
      <c r="U20" s="128">
        <v>0</v>
      </c>
      <c r="V20" s="11" t="s">
        <v>50</v>
      </c>
      <c r="W20">
        <v>175000</v>
      </c>
      <c r="X20">
        <v>1</v>
      </c>
      <c r="Y20" s="11" t="str">
        <f t="shared" si="1"/>
        <v>XBL</v>
      </c>
      <c r="Z20" s="5">
        <f>VLOOKUP(D20,HoaDonTotal!D:Q,14,0)</f>
        <v>44457.445138888892</v>
      </c>
      <c r="AA20" t="str">
        <f t="shared" si="0"/>
        <v>Ca sáng</v>
      </c>
    </row>
    <row r="21" spans="1:27">
      <c r="A21" s="46"/>
      <c r="B21" s="11" t="s">
        <v>21</v>
      </c>
      <c r="C21" s="136">
        <v>44457</v>
      </c>
      <c r="D21" s="36" t="s">
        <v>696</v>
      </c>
      <c r="E21" s="11">
        <v>747594</v>
      </c>
      <c r="F21" s="11" t="s">
        <v>399</v>
      </c>
      <c r="G21" s="11" t="s">
        <v>2066</v>
      </c>
      <c r="H21" s="11" t="s">
        <v>2067</v>
      </c>
      <c r="I21" s="11" t="s">
        <v>62</v>
      </c>
      <c r="J21" s="11" t="s">
        <v>23</v>
      </c>
      <c r="K21" s="11" t="s">
        <v>24</v>
      </c>
      <c r="L21" s="11" t="s">
        <v>2057</v>
      </c>
      <c r="M21" s="11" t="s">
        <v>79</v>
      </c>
      <c r="N21" s="11" t="s">
        <v>26</v>
      </c>
      <c r="O21" s="11" t="s">
        <v>314</v>
      </c>
      <c r="P21" s="11" t="s">
        <v>37</v>
      </c>
      <c r="Q21" s="11">
        <v>1</v>
      </c>
      <c r="R21" s="128">
        <v>0</v>
      </c>
      <c r="S21" s="128">
        <v>190000</v>
      </c>
      <c r="T21" s="128">
        <v>95000</v>
      </c>
      <c r="U21" s="128">
        <v>0</v>
      </c>
      <c r="V21" s="11" t="s">
        <v>50</v>
      </c>
      <c r="W21">
        <v>95000</v>
      </c>
      <c r="X21">
        <v>1</v>
      </c>
      <c r="Y21" s="11" t="str">
        <f t="shared" si="1"/>
        <v>XBL</v>
      </c>
      <c r="Z21" s="5">
        <f>VLOOKUP(D21,HoaDonTotal!D:Q,14,0)</f>
        <v>44457.445138888892</v>
      </c>
      <c r="AA21" t="str">
        <f t="shared" si="0"/>
        <v>Ca sáng</v>
      </c>
    </row>
    <row r="22" spans="1:27">
      <c r="A22" s="46"/>
      <c r="B22" s="11" t="s">
        <v>21</v>
      </c>
      <c r="C22" s="136">
        <v>44457</v>
      </c>
      <c r="D22" s="36" t="s">
        <v>696</v>
      </c>
      <c r="E22" s="11">
        <v>747594</v>
      </c>
      <c r="F22" s="11" t="s">
        <v>399</v>
      </c>
      <c r="G22" s="11" t="s">
        <v>2068</v>
      </c>
      <c r="H22" s="11" t="s">
        <v>2069</v>
      </c>
      <c r="I22" s="11" t="s">
        <v>62</v>
      </c>
      <c r="J22" s="11" t="s">
        <v>23</v>
      </c>
      <c r="K22" s="11" t="s">
        <v>24</v>
      </c>
      <c r="L22" s="11" t="s">
        <v>129</v>
      </c>
      <c r="M22" s="11" t="s">
        <v>66</v>
      </c>
      <c r="N22" s="11" t="s">
        <v>26</v>
      </c>
      <c r="O22" s="11" t="s">
        <v>314</v>
      </c>
      <c r="P22" s="11" t="s">
        <v>37</v>
      </c>
      <c r="Q22" s="11">
        <v>1</v>
      </c>
      <c r="R22" s="128">
        <v>0</v>
      </c>
      <c r="S22" s="128">
        <v>190000</v>
      </c>
      <c r="T22" s="128">
        <v>95000</v>
      </c>
      <c r="U22" s="128">
        <v>0</v>
      </c>
      <c r="V22" s="11" t="s">
        <v>50</v>
      </c>
      <c r="W22">
        <v>95000</v>
      </c>
      <c r="X22">
        <v>1</v>
      </c>
      <c r="Y22" s="11" t="str">
        <f t="shared" ref="Y22:Y85" si="2">IF(LEFT(D22,3)="NTL","NTL","XBL")</f>
        <v>XBL</v>
      </c>
      <c r="Z22" s="5">
        <f>VLOOKUP(D22,HoaDonTotal!D:Q,14,0)</f>
        <v>44457.445138888892</v>
      </c>
      <c r="AA22" t="str">
        <f t="shared" ref="AA22:AA85" si="3">IF(TIME(HOUR(Z22),MINUTE(Z22),SECOND(Z22))&gt;$AB$6,"Ca chiều","Ca sáng")</f>
        <v>Ca sáng</v>
      </c>
    </row>
    <row r="23" spans="1:27">
      <c r="A23" s="46"/>
      <c r="B23" s="11" t="s">
        <v>21</v>
      </c>
      <c r="C23" s="136">
        <v>44457</v>
      </c>
      <c r="D23" s="36" t="s">
        <v>697</v>
      </c>
      <c r="E23" s="11">
        <v>2397620</v>
      </c>
      <c r="F23" s="11" t="s">
        <v>699</v>
      </c>
      <c r="G23" s="11" t="s">
        <v>2070</v>
      </c>
      <c r="H23" s="11" t="s">
        <v>2071</v>
      </c>
      <c r="I23" s="11" t="s">
        <v>65</v>
      </c>
      <c r="J23" s="11" t="s">
        <v>23</v>
      </c>
      <c r="K23" s="11" t="s">
        <v>24</v>
      </c>
      <c r="L23" s="11" t="s">
        <v>67</v>
      </c>
      <c r="M23" s="11" t="s">
        <v>46</v>
      </c>
      <c r="N23" s="11" t="s">
        <v>26</v>
      </c>
      <c r="O23" s="11" t="s">
        <v>314</v>
      </c>
      <c r="P23" s="11" t="s">
        <v>37</v>
      </c>
      <c r="Q23" s="11">
        <v>1</v>
      </c>
      <c r="R23" s="128">
        <v>0</v>
      </c>
      <c r="S23" s="128">
        <v>190000</v>
      </c>
      <c r="T23" s="128">
        <v>95000</v>
      </c>
      <c r="U23" s="128">
        <v>0</v>
      </c>
      <c r="V23" s="11" t="s">
        <v>50</v>
      </c>
      <c r="W23">
        <v>95000</v>
      </c>
      <c r="X23">
        <v>1</v>
      </c>
      <c r="Y23" s="11" t="str">
        <f t="shared" si="2"/>
        <v>XBL</v>
      </c>
      <c r="Z23" s="5">
        <f>VLOOKUP(D23,HoaDonTotal!D:Q,14,0)</f>
        <v>44457.445833333331</v>
      </c>
      <c r="AA23" t="str">
        <f t="shared" si="3"/>
        <v>Ca sáng</v>
      </c>
    </row>
    <row r="24" spans="1:27">
      <c r="A24" s="46"/>
      <c r="B24" s="11" t="s">
        <v>21</v>
      </c>
      <c r="C24" s="136">
        <v>44457</v>
      </c>
      <c r="D24" s="36" t="s">
        <v>697</v>
      </c>
      <c r="E24" s="11">
        <v>2397620</v>
      </c>
      <c r="F24" s="11" t="s">
        <v>699</v>
      </c>
      <c r="G24" s="11" t="s">
        <v>2072</v>
      </c>
      <c r="H24" s="11" t="s">
        <v>2073</v>
      </c>
      <c r="I24" s="11" t="s">
        <v>22</v>
      </c>
      <c r="J24" s="11" t="s">
        <v>23</v>
      </c>
      <c r="K24" s="11" t="s">
        <v>24</v>
      </c>
      <c r="L24" s="11" t="s">
        <v>2074</v>
      </c>
      <c r="M24" s="11" t="s">
        <v>482</v>
      </c>
      <c r="N24" s="11" t="s">
        <v>26</v>
      </c>
      <c r="O24" s="11" t="s">
        <v>314</v>
      </c>
      <c r="P24" s="11" t="s">
        <v>37</v>
      </c>
      <c r="Q24" s="11">
        <v>1</v>
      </c>
      <c r="R24" s="128">
        <v>0</v>
      </c>
      <c r="S24" s="128">
        <v>290000</v>
      </c>
      <c r="T24" s="128">
        <v>145000</v>
      </c>
      <c r="U24" s="128">
        <v>0</v>
      </c>
      <c r="V24" s="11" t="s">
        <v>50</v>
      </c>
      <c r="W24">
        <v>145000</v>
      </c>
      <c r="X24">
        <v>1</v>
      </c>
      <c r="Y24" s="11" t="str">
        <f t="shared" si="2"/>
        <v>XBL</v>
      </c>
      <c r="Z24" s="5">
        <f>VLOOKUP(D24,HoaDonTotal!D:Q,14,0)</f>
        <v>44457.445833333331</v>
      </c>
      <c r="AA24" t="str">
        <f t="shared" si="3"/>
        <v>Ca sáng</v>
      </c>
    </row>
    <row r="25" spans="1:27">
      <c r="A25" s="46"/>
      <c r="B25" s="11" t="s">
        <v>21</v>
      </c>
      <c r="C25" s="136">
        <v>44457</v>
      </c>
      <c r="D25" s="36" t="s">
        <v>697</v>
      </c>
      <c r="E25" s="11">
        <v>2397620</v>
      </c>
      <c r="F25" s="11" t="s">
        <v>699</v>
      </c>
      <c r="G25" s="11" t="s">
        <v>2075</v>
      </c>
      <c r="H25" s="11" t="s">
        <v>2076</v>
      </c>
      <c r="I25" s="11" t="s">
        <v>41</v>
      </c>
      <c r="J25" s="11" t="s">
        <v>364</v>
      </c>
      <c r="K25" s="11" t="s">
        <v>2033</v>
      </c>
      <c r="L25" s="11" t="s">
        <v>83</v>
      </c>
      <c r="M25" s="11" t="s">
        <v>2077</v>
      </c>
      <c r="N25" s="11" t="s">
        <v>26</v>
      </c>
      <c r="O25" s="11" t="s">
        <v>314</v>
      </c>
      <c r="P25" s="11" t="s">
        <v>37</v>
      </c>
      <c r="Q25" s="11">
        <v>1</v>
      </c>
      <c r="R25" s="128">
        <v>0</v>
      </c>
      <c r="S25" s="128">
        <v>590000</v>
      </c>
      <c r="T25" s="128">
        <v>413000</v>
      </c>
      <c r="U25" s="128">
        <v>0</v>
      </c>
      <c r="V25" s="11" t="s">
        <v>50</v>
      </c>
      <c r="W25">
        <v>413000</v>
      </c>
      <c r="X25">
        <v>1</v>
      </c>
      <c r="Y25" s="11" t="str">
        <f t="shared" si="2"/>
        <v>XBL</v>
      </c>
      <c r="Z25" s="5">
        <f>VLOOKUP(D25,HoaDonTotal!D:Q,14,0)</f>
        <v>44457.445833333331</v>
      </c>
      <c r="AA25" t="str">
        <f t="shared" si="3"/>
        <v>Ca sáng</v>
      </c>
    </row>
    <row r="26" spans="1:27">
      <c r="A26" s="46"/>
      <c r="B26" s="11" t="s">
        <v>21</v>
      </c>
      <c r="C26" s="136">
        <v>44457</v>
      </c>
      <c r="D26" s="36" t="s">
        <v>697</v>
      </c>
      <c r="E26" s="11">
        <v>2397620</v>
      </c>
      <c r="F26" s="11" t="s">
        <v>699</v>
      </c>
      <c r="G26" s="11" t="s">
        <v>2078</v>
      </c>
      <c r="H26" s="11" t="s">
        <v>2079</v>
      </c>
      <c r="I26" s="11" t="s">
        <v>41</v>
      </c>
      <c r="J26" s="11" t="s">
        <v>23</v>
      </c>
      <c r="K26" s="11" t="s">
        <v>24</v>
      </c>
      <c r="L26" s="11" t="s">
        <v>35</v>
      </c>
      <c r="M26" s="11" t="s">
        <v>63</v>
      </c>
      <c r="N26" s="11" t="s">
        <v>36</v>
      </c>
      <c r="O26" s="11" t="s">
        <v>134</v>
      </c>
      <c r="P26" s="11" t="s">
        <v>37</v>
      </c>
      <c r="Q26" s="11">
        <v>1</v>
      </c>
      <c r="R26" s="128">
        <v>0</v>
      </c>
      <c r="S26" s="128">
        <v>350000</v>
      </c>
      <c r="T26" s="128">
        <v>175000</v>
      </c>
      <c r="U26" s="128">
        <v>0</v>
      </c>
      <c r="V26" s="11" t="s">
        <v>50</v>
      </c>
      <c r="W26">
        <v>175000</v>
      </c>
      <c r="X26">
        <v>1</v>
      </c>
      <c r="Y26" s="11" t="str">
        <f t="shared" si="2"/>
        <v>XBL</v>
      </c>
      <c r="Z26" s="5">
        <f>VLOOKUP(D26,HoaDonTotal!D:Q,14,0)</f>
        <v>44457.445833333331</v>
      </c>
      <c r="AA26" t="str">
        <f t="shared" si="3"/>
        <v>Ca sáng</v>
      </c>
    </row>
    <row r="27" spans="1:27">
      <c r="A27" s="46"/>
      <c r="B27" s="11" t="s">
        <v>21</v>
      </c>
      <c r="C27" s="136">
        <v>44457</v>
      </c>
      <c r="D27" s="36" t="s">
        <v>697</v>
      </c>
      <c r="E27" s="11">
        <v>2397620</v>
      </c>
      <c r="F27" s="11" t="s">
        <v>699</v>
      </c>
      <c r="G27" s="11" t="s">
        <v>2080</v>
      </c>
      <c r="H27" s="11" t="s">
        <v>2081</v>
      </c>
      <c r="I27" s="11" t="s">
        <v>41</v>
      </c>
      <c r="J27" s="11" t="s">
        <v>23</v>
      </c>
      <c r="K27" s="11" t="s">
        <v>24</v>
      </c>
      <c r="L27" s="11" t="s">
        <v>25</v>
      </c>
      <c r="M27" s="11" t="s">
        <v>296</v>
      </c>
      <c r="N27" s="11" t="s">
        <v>36</v>
      </c>
      <c r="O27" s="11" t="s">
        <v>472</v>
      </c>
      <c r="P27" s="11" t="s">
        <v>37</v>
      </c>
      <c r="Q27" s="11">
        <v>1</v>
      </c>
      <c r="R27" s="128">
        <v>0</v>
      </c>
      <c r="S27" s="128">
        <v>290000</v>
      </c>
      <c r="T27" s="128">
        <v>145000</v>
      </c>
      <c r="U27" s="128">
        <v>0</v>
      </c>
      <c r="V27" s="11" t="s">
        <v>50</v>
      </c>
      <c r="W27">
        <v>145000</v>
      </c>
      <c r="X27">
        <v>1</v>
      </c>
      <c r="Y27" s="11" t="str">
        <f t="shared" si="2"/>
        <v>XBL</v>
      </c>
      <c r="Z27" s="5">
        <f>VLOOKUP(D27,HoaDonTotal!D:Q,14,0)</f>
        <v>44457.445833333331</v>
      </c>
      <c r="AA27" t="str">
        <f t="shared" si="3"/>
        <v>Ca sáng</v>
      </c>
    </row>
    <row r="28" spans="1:27">
      <c r="A28" s="46"/>
      <c r="B28" s="11" t="s">
        <v>21</v>
      </c>
      <c r="C28" s="136">
        <v>44457</v>
      </c>
      <c r="D28" s="36" t="s">
        <v>697</v>
      </c>
      <c r="E28" s="11">
        <v>2397620</v>
      </c>
      <c r="F28" s="11" t="s">
        <v>699</v>
      </c>
      <c r="G28" s="11" t="s">
        <v>2082</v>
      </c>
      <c r="H28" s="11" t="s">
        <v>2083</v>
      </c>
      <c r="I28" s="11" t="s">
        <v>65</v>
      </c>
      <c r="J28" s="11" t="s">
        <v>364</v>
      </c>
      <c r="K28" s="11" t="s">
        <v>34</v>
      </c>
      <c r="L28" s="11" t="s">
        <v>492</v>
      </c>
      <c r="M28" s="11" t="s">
        <v>66</v>
      </c>
      <c r="N28" s="11" t="s">
        <v>36</v>
      </c>
      <c r="O28" s="11" t="s">
        <v>52</v>
      </c>
      <c r="P28" s="11" t="s">
        <v>37</v>
      </c>
      <c r="Q28" s="11">
        <v>1</v>
      </c>
      <c r="R28" s="128">
        <v>0</v>
      </c>
      <c r="S28" s="128">
        <v>190000</v>
      </c>
      <c r="T28" s="128">
        <v>133000</v>
      </c>
      <c r="U28" s="128">
        <v>0</v>
      </c>
      <c r="V28" s="11" t="s">
        <v>50</v>
      </c>
      <c r="W28">
        <v>133000</v>
      </c>
      <c r="X28">
        <v>1</v>
      </c>
      <c r="Y28" s="11" t="str">
        <f t="shared" si="2"/>
        <v>XBL</v>
      </c>
      <c r="Z28" s="5">
        <f>VLOOKUP(D28,HoaDonTotal!D:Q,14,0)</f>
        <v>44457.445833333331</v>
      </c>
      <c r="AA28" t="str">
        <f t="shared" si="3"/>
        <v>Ca sáng</v>
      </c>
    </row>
    <row r="29" spans="1:27">
      <c r="A29" s="46"/>
      <c r="B29" s="11" t="s">
        <v>21</v>
      </c>
      <c r="C29" s="136">
        <v>44457</v>
      </c>
      <c r="D29" s="36" t="s">
        <v>697</v>
      </c>
      <c r="E29" s="11">
        <v>2397620</v>
      </c>
      <c r="F29" s="11" t="s">
        <v>699</v>
      </c>
      <c r="G29" s="11" t="s">
        <v>2084</v>
      </c>
      <c r="H29" s="11" t="s">
        <v>2085</v>
      </c>
      <c r="I29" s="11" t="s">
        <v>22</v>
      </c>
      <c r="J29" s="11" t="s">
        <v>364</v>
      </c>
      <c r="K29" s="11" t="s">
        <v>34</v>
      </c>
      <c r="L29" s="11" t="s">
        <v>35</v>
      </c>
      <c r="M29" s="11" t="s">
        <v>481</v>
      </c>
      <c r="N29" s="11" t="s">
        <v>36</v>
      </c>
      <c r="O29" s="11" t="s">
        <v>134</v>
      </c>
      <c r="P29" s="11" t="s">
        <v>37</v>
      </c>
      <c r="Q29" s="11">
        <v>1</v>
      </c>
      <c r="R29" s="128">
        <v>0</v>
      </c>
      <c r="S29" s="128">
        <v>390000</v>
      </c>
      <c r="T29" s="128">
        <v>273000</v>
      </c>
      <c r="U29" s="128">
        <v>0</v>
      </c>
      <c r="V29" s="11" t="s">
        <v>50</v>
      </c>
      <c r="W29">
        <v>273000</v>
      </c>
      <c r="X29">
        <v>1</v>
      </c>
      <c r="Y29" s="11" t="str">
        <f t="shared" si="2"/>
        <v>XBL</v>
      </c>
      <c r="Z29" s="5">
        <f>VLOOKUP(D29,HoaDonTotal!D:Q,14,0)</f>
        <v>44457.445833333331</v>
      </c>
      <c r="AA29" t="str">
        <f t="shared" si="3"/>
        <v>Ca sáng</v>
      </c>
    </row>
    <row r="30" spans="1:27">
      <c r="A30" s="46"/>
      <c r="B30" s="11" t="s">
        <v>21</v>
      </c>
      <c r="C30" s="136">
        <v>44457</v>
      </c>
      <c r="D30" s="36" t="s">
        <v>697</v>
      </c>
      <c r="E30" s="11">
        <v>2397620</v>
      </c>
      <c r="F30" s="11" t="s">
        <v>699</v>
      </c>
      <c r="G30" s="11" t="s">
        <v>2086</v>
      </c>
      <c r="H30" s="11" t="s">
        <v>2087</v>
      </c>
      <c r="I30" s="11" t="s">
        <v>41</v>
      </c>
      <c r="J30" s="11" t="s">
        <v>364</v>
      </c>
      <c r="K30" s="11" t="s">
        <v>34</v>
      </c>
      <c r="L30" s="11" t="s">
        <v>25</v>
      </c>
      <c r="M30" s="11" t="s">
        <v>326</v>
      </c>
      <c r="N30" s="11" t="s">
        <v>36</v>
      </c>
      <c r="O30" s="11" t="s">
        <v>2060</v>
      </c>
      <c r="P30" s="11" t="s">
        <v>37</v>
      </c>
      <c r="Q30" s="11">
        <v>1</v>
      </c>
      <c r="R30" s="128">
        <v>0</v>
      </c>
      <c r="S30" s="128">
        <v>250000</v>
      </c>
      <c r="T30" s="128">
        <v>175000</v>
      </c>
      <c r="U30" s="128">
        <v>0</v>
      </c>
      <c r="V30" s="11" t="s">
        <v>50</v>
      </c>
      <c r="W30">
        <v>175000</v>
      </c>
      <c r="X30">
        <v>1</v>
      </c>
      <c r="Y30" s="11" t="str">
        <f t="shared" si="2"/>
        <v>XBL</v>
      </c>
      <c r="Z30" s="5">
        <f>VLOOKUP(D30,HoaDonTotal!D:Q,14,0)</f>
        <v>44457.445833333331</v>
      </c>
      <c r="AA30" t="str">
        <f t="shared" si="3"/>
        <v>Ca sáng</v>
      </c>
    </row>
    <row r="31" spans="1:27">
      <c r="A31" s="46"/>
      <c r="B31" s="11" t="s">
        <v>21</v>
      </c>
      <c r="C31" s="136">
        <v>44457</v>
      </c>
      <c r="D31" s="36" t="s">
        <v>697</v>
      </c>
      <c r="E31" s="11">
        <v>2397620</v>
      </c>
      <c r="F31" s="11" t="s">
        <v>699</v>
      </c>
      <c r="G31" s="11" t="s">
        <v>2088</v>
      </c>
      <c r="H31" s="11" t="s">
        <v>2089</v>
      </c>
      <c r="I31" s="11" t="s">
        <v>62</v>
      </c>
      <c r="J31" s="11" t="s">
        <v>364</v>
      </c>
      <c r="K31" s="11" t="s">
        <v>2033</v>
      </c>
      <c r="L31" s="11" t="s">
        <v>628</v>
      </c>
      <c r="M31" s="11" t="s">
        <v>460</v>
      </c>
      <c r="N31" s="11" t="s">
        <v>36</v>
      </c>
      <c r="O31" s="11" t="s">
        <v>52</v>
      </c>
      <c r="P31" s="11" t="s">
        <v>37</v>
      </c>
      <c r="Q31" s="11">
        <v>1</v>
      </c>
      <c r="R31" s="128">
        <v>0</v>
      </c>
      <c r="S31" s="128">
        <v>250000</v>
      </c>
      <c r="T31" s="128">
        <v>175000</v>
      </c>
      <c r="U31" s="128">
        <v>0</v>
      </c>
      <c r="V31" s="11" t="s">
        <v>50</v>
      </c>
      <c r="W31">
        <v>175000</v>
      </c>
      <c r="X31">
        <v>1</v>
      </c>
      <c r="Y31" s="11" t="str">
        <f t="shared" si="2"/>
        <v>XBL</v>
      </c>
      <c r="Z31" s="5">
        <f>VLOOKUP(D31,HoaDonTotal!D:Q,14,0)</f>
        <v>44457.445833333331</v>
      </c>
      <c r="AA31" t="str">
        <f t="shared" si="3"/>
        <v>Ca sáng</v>
      </c>
    </row>
    <row r="32" spans="1:27">
      <c r="A32" s="46"/>
      <c r="B32" s="11" t="s">
        <v>21</v>
      </c>
      <c r="C32" s="136">
        <v>44457</v>
      </c>
      <c r="D32" s="36" t="s">
        <v>697</v>
      </c>
      <c r="E32" s="11">
        <v>2397620</v>
      </c>
      <c r="F32" s="11" t="s">
        <v>699</v>
      </c>
      <c r="G32" s="11" t="s">
        <v>2090</v>
      </c>
      <c r="H32" s="11" t="s">
        <v>2091</v>
      </c>
      <c r="I32" s="11" t="s">
        <v>65</v>
      </c>
      <c r="J32" s="11" t="s">
        <v>364</v>
      </c>
      <c r="K32" s="11" t="s">
        <v>34</v>
      </c>
      <c r="L32" s="11" t="s">
        <v>67</v>
      </c>
      <c r="M32" s="11" t="s">
        <v>597</v>
      </c>
      <c r="N32" s="11" t="s">
        <v>36</v>
      </c>
      <c r="O32" s="11" t="s">
        <v>52</v>
      </c>
      <c r="P32" s="11" t="s">
        <v>37</v>
      </c>
      <c r="Q32" s="11">
        <v>1</v>
      </c>
      <c r="R32" s="128">
        <v>0</v>
      </c>
      <c r="S32" s="128">
        <v>190000</v>
      </c>
      <c r="T32" s="128">
        <v>133000</v>
      </c>
      <c r="U32" s="128">
        <v>0</v>
      </c>
      <c r="V32" s="11" t="s">
        <v>50</v>
      </c>
      <c r="W32">
        <v>133000</v>
      </c>
      <c r="X32">
        <v>1</v>
      </c>
      <c r="Y32" s="11" t="str">
        <f t="shared" si="2"/>
        <v>XBL</v>
      </c>
      <c r="Z32" s="5">
        <f>VLOOKUP(D32,HoaDonTotal!D:Q,14,0)</f>
        <v>44457.445833333331</v>
      </c>
      <c r="AA32" t="str">
        <f t="shared" si="3"/>
        <v>Ca sáng</v>
      </c>
    </row>
    <row r="33" spans="1:27">
      <c r="A33" s="46"/>
      <c r="B33" s="11" t="s">
        <v>21</v>
      </c>
      <c r="C33" s="136">
        <v>44457</v>
      </c>
      <c r="D33" s="36" t="s">
        <v>697</v>
      </c>
      <c r="E33" s="11">
        <v>2397620</v>
      </c>
      <c r="F33" s="11" t="s">
        <v>699</v>
      </c>
      <c r="G33" s="11" t="s">
        <v>2092</v>
      </c>
      <c r="H33" s="11" t="s">
        <v>2081</v>
      </c>
      <c r="I33" s="11" t="s">
        <v>41</v>
      </c>
      <c r="J33" s="11" t="s">
        <v>23</v>
      </c>
      <c r="K33" s="11" t="s">
        <v>24</v>
      </c>
      <c r="L33" s="11" t="s">
        <v>25</v>
      </c>
      <c r="M33" s="11" t="s">
        <v>2093</v>
      </c>
      <c r="N33" s="11" t="s">
        <v>36</v>
      </c>
      <c r="O33" s="11" t="s">
        <v>472</v>
      </c>
      <c r="P33" s="11" t="s">
        <v>37</v>
      </c>
      <c r="Q33" s="11">
        <v>1</v>
      </c>
      <c r="R33" s="128">
        <v>0</v>
      </c>
      <c r="S33" s="128">
        <v>290000</v>
      </c>
      <c r="T33" s="128">
        <v>145000</v>
      </c>
      <c r="U33" s="128">
        <v>0</v>
      </c>
      <c r="V33" s="11" t="s">
        <v>50</v>
      </c>
      <c r="W33">
        <v>145000</v>
      </c>
      <c r="X33">
        <v>1</v>
      </c>
      <c r="Y33" s="11" t="str">
        <f t="shared" si="2"/>
        <v>XBL</v>
      </c>
      <c r="Z33" s="5">
        <f>VLOOKUP(D33,HoaDonTotal!D:Q,14,0)</f>
        <v>44457.445833333331</v>
      </c>
      <c r="AA33" t="str">
        <f t="shared" si="3"/>
        <v>Ca sáng</v>
      </c>
    </row>
    <row r="34" spans="1:27">
      <c r="A34" s="46"/>
      <c r="B34" s="11" t="s">
        <v>21</v>
      </c>
      <c r="C34" s="136">
        <v>44457</v>
      </c>
      <c r="D34" s="36" t="s">
        <v>697</v>
      </c>
      <c r="E34" s="11">
        <v>2397620</v>
      </c>
      <c r="F34" s="11" t="s">
        <v>699</v>
      </c>
      <c r="G34" s="11" t="s">
        <v>2094</v>
      </c>
      <c r="H34" s="11" t="s">
        <v>2095</v>
      </c>
      <c r="I34" s="11" t="s">
        <v>41</v>
      </c>
      <c r="J34" s="11" t="s">
        <v>69</v>
      </c>
      <c r="K34" s="11" t="s">
        <v>24</v>
      </c>
      <c r="L34" s="11" t="s">
        <v>143</v>
      </c>
      <c r="M34" s="11" t="s">
        <v>49</v>
      </c>
      <c r="N34" s="11" t="s">
        <v>70</v>
      </c>
      <c r="O34" s="11" t="s">
        <v>70</v>
      </c>
      <c r="P34" s="11" t="s">
        <v>43</v>
      </c>
      <c r="Q34" s="11">
        <v>2</v>
      </c>
      <c r="R34" s="128">
        <v>0</v>
      </c>
      <c r="S34" s="128">
        <v>50000</v>
      </c>
      <c r="T34" s="128">
        <v>100000</v>
      </c>
      <c r="U34" s="128">
        <v>0</v>
      </c>
      <c r="V34" s="11" t="s">
        <v>50</v>
      </c>
      <c r="W34">
        <v>100000</v>
      </c>
      <c r="X34">
        <v>2</v>
      </c>
      <c r="Y34" s="11" t="str">
        <f t="shared" si="2"/>
        <v>XBL</v>
      </c>
      <c r="Z34" s="5">
        <f>VLOOKUP(D34,HoaDonTotal!D:Q,14,0)</f>
        <v>44457.445833333331</v>
      </c>
      <c r="AA34" t="str">
        <f t="shared" si="3"/>
        <v>Ca sáng</v>
      </c>
    </row>
    <row r="35" spans="1:27">
      <c r="A35" s="46"/>
      <c r="B35" s="11" t="s">
        <v>21</v>
      </c>
      <c r="C35" s="136">
        <v>44457</v>
      </c>
      <c r="D35" s="36" t="s">
        <v>697</v>
      </c>
      <c r="E35" s="11">
        <v>2397620</v>
      </c>
      <c r="F35" s="11" t="s">
        <v>699</v>
      </c>
      <c r="G35" s="11" t="s">
        <v>483</v>
      </c>
      <c r="H35" s="11" t="s">
        <v>484</v>
      </c>
      <c r="I35" s="11"/>
      <c r="J35" s="11" t="s">
        <v>39</v>
      </c>
      <c r="K35" s="11"/>
      <c r="L35" s="11" t="s">
        <v>40</v>
      </c>
      <c r="M35" s="11" t="s">
        <v>40</v>
      </c>
      <c r="N35" s="11" t="s">
        <v>39</v>
      </c>
      <c r="O35" s="11" t="s">
        <v>39</v>
      </c>
      <c r="P35" s="11" t="s">
        <v>40</v>
      </c>
      <c r="Q35" s="11">
        <v>2</v>
      </c>
      <c r="R35" s="128">
        <v>0</v>
      </c>
      <c r="S35" s="128">
        <v>2000</v>
      </c>
      <c r="T35" s="128">
        <v>0</v>
      </c>
      <c r="U35" s="128">
        <v>0</v>
      </c>
      <c r="V35" s="11" t="s">
        <v>50</v>
      </c>
      <c r="W35">
        <v>0</v>
      </c>
      <c r="X35">
        <v>2</v>
      </c>
      <c r="Y35" s="11" t="str">
        <f t="shared" si="2"/>
        <v>XBL</v>
      </c>
      <c r="Z35" s="5">
        <f>VLOOKUP(D35,HoaDonTotal!D:Q,14,0)</f>
        <v>44457.445833333331</v>
      </c>
      <c r="AA35" t="str">
        <f t="shared" si="3"/>
        <v>Ca sáng</v>
      </c>
    </row>
    <row r="36" spans="1:27">
      <c r="A36" s="46"/>
      <c r="B36" s="11" t="s">
        <v>21</v>
      </c>
      <c r="C36" s="136">
        <v>44457</v>
      </c>
      <c r="D36" s="36" t="s">
        <v>700</v>
      </c>
      <c r="E36" s="11">
        <v>1751690</v>
      </c>
      <c r="F36" s="11" t="s">
        <v>686</v>
      </c>
      <c r="G36" s="11" t="s">
        <v>2031</v>
      </c>
      <c r="H36" s="11" t="s">
        <v>2032</v>
      </c>
      <c r="I36" s="11" t="s">
        <v>41</v>
      </c>
      <c r="J36" s="11" t="s">
        <v>53</v>
      </c>
      <c r="K36" s="11" t="s">
        <v>2033</v>
      </c>
      <c r="L36" s="11" t="s">
        <v>526</v>
      </c>
      <c r="M36" s="11" t="s">
        <v>46</v>
      </c>
      <c r="N36" s="11" t="s">
        <v>527</v>
      </c>
      <c r="O36" s="11" t="s">
        <v>124</v>
      </c>
      <c r="P36" s="11" t="s">
        <v>43</v>
      </c>
      <c r="Q36" s="11">
        <v>1</v>
      </c>
      <c r="R36" s="128">
        <v>0</v>
      </c>
      <c r="S36" s="128">
        <v>350000</v>
      </c>
      <c r="T36" s="128">
        <v>280000</v>
      </c>
      <c r="U36" s="128">
        <v>0</v>
      </c>
      <c r="V36" s="11" t="s">
        <v>50</v>
      </c>
      <c r="W36">
        <v>280000</v>
      </c>
      <c r="X36">
        <v>1</v>
      </c>
      <c r="Y36" s="11" t="str">
        <f t="shared" si="2"/>
        <v>XBL</v>
      </c>
      <c r="Z36" s="5">
        <f>VLOOKUP(D36,HoaDonTotal!D:Q,14,0)</f>
        <v>44457.466666666667</v>
      </c>
      <c r="AA36" t="str">
        <f t="shared" si="3"/>
        <v>Ca sáng</v>
      </c>
    </row>
    <row r="37" spans="1:27">
      <c r="A37" s="46"/>
      <c r="B37" s="11" t="s">
        <v>21</v>
      </c>
      <c r="C37" s="136">
        <v>44457</v>
      </c>
      <c r="D37" s="36" t="s">
        <v>701</v>
      </c>
      <c r="E37" s="11">
        <v>1295180</v>
      </c>
      <c r="F37" s="11" t="s">
        <v>703</v>
      </c>
      <c r="G37" s="11" t="s">
        <v>2096</v>
      </c>
      <c r="H37" s="11" t="s">
        <v>2097</v>
      </c>
      <c r="I37" s="11" t="s">
        <v>41</v>
      </c>
      <c r="J37" s="11" t="s">
        <v>45</v>
      </c>
      <c r="K37" s="11" t="s">
        <v>34</v>
      </c>
      <c r="L37" s="11" t="s">
        <v>605</v>
      </c>
      <c r="M37" s="11" t="s">
        <v>63</v>
      </c>
      <c r="N37" s="11" t="s">
        <v>47</v>
      </c>
      <c r="O37" s="11" t="s">
        <v>47</v>
      </c>
      <c r="P37" s="11" t="s">
        <v>212</v>
      </c>
      <c r="Q37" s="11">
        <v>1</v>
      </c>
      <c r="R37" s="128">
        <v>0</v>
      </c>
      <c r="S37" s="128">
        <v>490000</v>
      </c>
      <c r="T37" s="128">
        <v>490000</v>
      </c>
      <c r="U37" s="128">
        <v>0</v>
      </c>
      <c r="V37" s="11" t="s">
        <v>28</v>
      </c>
      <c r="W37">
        <v>490000</v>
      </c>
      <c r="X37">
        <v>1</v>
      </c>
      <c r="Y37" s="11" t="str">
        <f t="shared" si="2"/>
        <v>XBL</v>
      </c>
      <c r="Z37" s="5">
        <f>VLOOKUP(D37,HoaDonTotal!D:Q,14,0)</f>
        <v>44457.467361111114</v>
      </c>
      <c r="AA37" t="str">
        <f t="shared" si="3"/>
        <v>Ca sáng</v>
      </c>
    </row>
    <row r="38" spans="1:27">
      <c r="A38" s="46"/>
      <c r="B38" s="11" t="s">
        <v>21</v>
      </c>
      <c r="C38" s="136">
        <v>44457</v>
      </c>
      <c r="D38" s="36" t="s">
        <v>704</v>
      </c>
      <c r="E38" s="11">
        <v>2397644</v>
      </c>
      <c r="F38" s="11" t="s">
        <v>706</v>
      </c>
      <c r="G38" s="11" t="s">
        <v>2098</v>
      </c>
      <c r="H38" s="11" t="s">
        <v>570</v>
      </c>
      <c r="I38" s="11" t="s">
        <v>41</v>
      </c>
      <c r="J38" s="11" t="s">
        <v>45</v>
      </c>
      <c r="K38" s="11" t="s">
        <v>34</v>
      </c>
      <c r="L38" s="11" t="s">
        <v>557</v>
      </c>
      <c r="M38" s="11" t="s">
        <v>2099</v>
      </c>
      <c r="N38" s="11" t="s">
        <v>47</v>
      </c>
      <c r="O38" s="11" t="s">
        <v>47</v>
      </c>
      <c r="P38" s="11" t="s">
        <v>571</v>
      </c>
      <c r="Q38" s="11">
        <v>1</v>
      </c>
      <c r="R38" s="128">
        <v>0</v>
      </c>
      <c r="S38" s="128">
        <v>590000</v>
      </c>
      <c r="T38" s="128">
        <v>590000</v>
      </c>
      <c r="U38" s="128">
        <v>0</v>
      </c>
      <c r="V38" s="11" t="s">
        <v>28</v>
      </c>
      <c r="W38">
        <v>590000</v>
      </c>
      <c r="X38">
        <v>1</v>
      </c>
      <c r="Y38" s="11" t="str">
        <f t="shared" si="2"/>
        <v>XBL</v>
      </c>
      <c r="Z38" s="5">
        <f>VLOOKUP(D38,HoaDonTotal!D:Q,14,0)</f>
        <v>44457.466666666667</v>
      </c>
      <c r="AA38" t="str">
        <f t="shared" si="3"/>
        <v>Ca sáng</v>
      </c>
    </row>
    <row r="39" spans="1:27">
      <c r="A39" s="46"/>
      <c r="B39" s="11" t="s">
        <v>21</v>
      </c>
      <c r="C39" s="136">
        <v>44457</v>
      </c>
      <c r="D39" s="36" t="s">
        <v>704</v>
      </c>
      <c r="E39" s="11">
        <v>2397644</v>
      </c>
      <c r="F39" s="11" t="s">
        <v>706</v>
      </c>
      <c r="G39" s="11" t="s">
        <v>2100</v>
      </c>
      <c r="H39" s="11" t="s">
        <v>475</v>
      </c>
      <c r="I39" s="11" t="s">
        <v>22</v>
      </c>
      <c r="J39" s="11" t="s">
        <v>45</v>
      </c>
      <c r="K39" s="11" t="s">
        <v>473</v>
      </c>
      <c r="L39" s="11" t="s">
        <v>516</v>
      </c>
      <c r="M39" s="11" t="s">
        <v>63</v>
      </c>
      <c r="N39" s="11" t="s">
        <v>47</v>
      </c>
      <c r="O39" s="11" t="s">
        <v>47</v>
      </c>
      <c r="P39" s="11" t="s">
        <v>212</v>
      </c>
      <c r="Q39" s="11">
        <v>1</v>
      </c>
      <c r="R39" s="128">
        <v>0</v>
      </c>
      <c r="S39" s="128">
        <v>590000</v>
      </c>
      <c r="T39" s="128">
        <v>590000</v>
      </c>
      <c r="U39" s="128">
        <v>0</v>
      </c>
      <c r="V39" s="11" t="s">
        <v>28</v>
      </c>
      <c r="W39">
        <v>590000</v>
      </c>
      <c r="X39">
        <v>1</v>
      </c>
      <c r="Y39" s="11" t="str">
        <f t="shared" si="2"/>
        <v>XBL</v>
      </c>
      <c r="Z39" s="5">
        <f>VLOOKUP(D39,HoaDonTotal!D:Q,14,0)</f>
        <v>44457.466666666667</v>
      </c>
      <c r="AA39" t="str">
        <f t="shared" si="3"/>
        <v>Ca sáng</v>
      </c>
    </row>
    <row r="40" spans="1:27">
      <c r="A40" s="46"/>
      <c r="B40" s="11" t="s">
        <v>21</v>
      </c>
      <c r="C40" s="136">
        <v>44457</v>
      </c>
      <c r="D40" s="36" t="s">
        <v>704</v>
      </c>
      <c r="E40" s="11">
        <v>2397644</v>
      </c>
      <c r="F40" s="11" t="s">
        <v>706</v>
      </c>
      <c r="G40" s="11" t="s">
        <v>2101</v>
      </c>
      <c r="H40" s="11" t="s">
        <v>2102</v>
      </c>
      <c r="I40" s="11" t="s">
        <v>22</v>
      </c>
      <c r="J40" s="11" t="s">
        <v>69</v>
      </c>
      <c r="K40" s="11" t="s">
        <v>24</v>
      </c>
      <c r="L40" s="11" t="s">
        <v>143</v>
      </c>
      <c r="M40" s="11" t="s">
        <v>49</v>
      </c>
      <c r="N40" s="11" t="s">
        <v>70</v>
      </c>
      <c r="O40" s="11" t="s">
        <v>70</v>
      </c>
      <c r="P40" s="11" t="s">
        <v>43</v>
      </c>
      <c r="Q40" s="11">
        <v>1</v>
      </c>
      <c r="R40" s="128">
        <v>0</v>
      </c>
      <c r="S40" s="128">
        <v>50000</v>
      </c>
      <c r="T40" s="128">
        <v>50000</v>
      </c>
      <c r="U40" s="128">
        <v>0</v>
      </c>
      <c r="V40" s="11" t="s">
        <v>28</v>
      </c>
      <c r="W40">
        <v>50000</v>
      </c>
      <c r="X40">
        <v>1</v>
      </c>
      <c r="Y40" s="11" t="str">
        <f t="shared" si="2"/>
        <v>XBL</v>
      </c>
      <c r="Z40" s="5">
        <f>VLOOKUP(D40,HoaDonTotal!D:Q,14,0)</f>
        <v>44457.466666666667</v>
      </c>
      <c r="AA40" t="str">
        <f t="shared" si="3"/>
        <v>Ca sáng</v>
      </c>
    </row>
    <row r="41" spans="1:27">
      <c r="A41" s="46"/>
      <c r="B41" s="11" t="s">
        <v>21</v>
      </c>
      <c r="C41" s="136">
        <v>44457</v>
      </c>
      <c r="D41" s="36" t="s">
        <v>704</v>
      </c>
      <c r="E41" s="11">
        <v>2397644</v>
      </c>
      <c r="F41" s="11" t="s">
        <v>706</v>
      </c>
      <c r="G41" s="11" t="s">
        <v>2103</v>
      </c>
      <c r="H41" s="11" t="s">
        <v>2104</v>
      </c>
      <c r="I41" s="11" t="s">
        <v>41</v>
      </c>
      <c r="J41" s="11" t="s">
        <v>69</v>
      </c>
      <c r="K41" s="11" t="s">
        <v>24</v>
      </c>
      <c r="L41" s="11" t="s">
        <v>143</v>
      </c>
      <c r="M41" s="11" t="s">
        <v>49</v>
      </c>
      <c r="N41" s="11" t="s">
        <v>70</v>
      </c>
      <c r="O41" s="11" t="s">
        <v>70</v>
      </c>
      <c r="P41" s="11" t="s">
        <v>43</v>
      </c>
      <c r="Q41" s="11">
        <v>1</v>
      </c>
      <c r="R41" s="128">
        <v>0</v>
      </c>
      <c r="S41" s="128">
        <v>50000</v>
      </c>
      <c r="T41" s="128">
        <v>50000</v>
      </c>
      <c r="U41" s="128">
        <v>0</v>
      </c>
      <c r="V41" s="11" t="s">
        <v>28</v>
      </c>
      <c r="W41">
        <v>50000</v>
      </c>
      <c r="X41">
        <v>1</v>
      </c>
      <c r="Y41" s="11" t="str">
        <f t="shared" si="2"/>
        <v>XBL</v>
      </c>
      <c r="Z41" s="5">
        <f>VLOOKUP(D41,HoaDonTotal!D:Q,14,0)</f>
        <v>44457.466666666667</v>
      </c>
      <c r="AA41" t="str">
        <f t="shared" si="3"/>
        <v>Ca sáng</v>
      </c>
    </row>
    <row r="42" spans="1:27">
      <c r="A42" s="46"/>
      <c r="B42" s="11" t="s">
        <v>21</v>
      </c>
      <c r="C42" s="136">
        <v>44457</v>
      </c>
      <c r="D42" s="36" t="s">
        <v>707</v>
      </c>
      <c r="E42" s="11">
        <v>1791232</v>
      </c>
      <c r="F42" s="11" t="s">
        <v>709</v>
      </c>
      <c r="G42" s="11" t="s">
        <v>2105</v>
      </c>
      <c r="H42" s="11" t="s">
        <v>2106</v>
      </c>
      <c r="I42" s="11" t="s">
        <v>41</v>
      </c>
      <c r="J42" s="11" t="s">
        <v>23</v>
      </c>
      <c r="K42" s="11" t="s">
        <v>24</v>
      </c>
      <c r="L42" s="11" t="s">
        <v>42</v>
      </c>
      <c r="M42" s="11" t="s">
        <v>2107</v>
      </c>
      <c r="N42" s="11" t="s">
        <v>36</v>
      </c>
      <c r="O42" s="11" t="s">
        <v>472</v>
      </c>
      <c r="P42" s="11" t="s">
        <v>37</v>
      </c>
      <c r="Q42" s="11">
        <v>1</v>
      </c>
      <c r="R42" s="128">
        <v>0</v>
      </c>
      <c r="S42" s="128">
        <v>390000</v>
      </c>
      <c r="T42" s="128">
        <v>195000</v>
      </c>
      <c r="U42" s="128">
        <v>0</v>
      </c>
      <c r="V42" s="11" t="s">
        <v>50</v>
      </c>
      <c r="W42">
        <v>195000</v>
      </c>
      <c r="X42">
        <v>1</v>
      </c>
      <c r="Y42" s="11" t="str">
        <f t="shared" si="2"/>
        <v>XBL</v>
      </c>
      <c r="Z42" s="5">
        <f>VLOOKUP(D42,HoaDonTotal!D:Q,14,0)</f>
        <v>44457.467361111114</v>
      </c>
      <c r="AA42" t="str">
        <f t="shared" si="3"/>
        <v>Ca sáng</v>
      </c>
    </row>
    <row r="43" spans="1:27">
      <c r="A43" s="46"/>
      <c r="B43" s="11" t="s">
        <v>21</v>
      </c>
      <c r="C43" s="136">
        <v>44457</v>
      </c>
      <c r="D43" s="36" t="s">
        <v>710</v>
      </c>
      <c r="E43" s="11">
        <v>1751690</v>
      </c>
      <c r="F43" s="11" t="s">
        <v>686</v>
      </c>
      <c r="G43" s="11" t="s">
        <v>2108</v>
      </c>
      <c r="H43" s="11" t="s">
        <v>2109</v>
      </c>
      <c r="I43" s="11" t="s">
        <v>41</v>
      </c>
      <c r="J43" s="11" t="s">
        <v>53</v>
      </c>
      <c r="K43" s="11" t="s">
        <v>2033</v>
      </c>
      <c r="L43" s="11" t="s">
        <v>526</v>
      </c>
      <c r="M43" s="11" t="s">
        <v>46</v>
      </c>
      <c r="N43" s="11" t="s">
        <v>527</v>
      </c>
      <c r="O43" s="11" t="s">
        <v>124</v>
      </c>
      <c r="P43" s="11" t="s">
        <v>43</v>
      </c>
      <c r="Q43" s="11">
        <v>1</v>
      </c>
      <c r="R43" s="128">
        <v>0</v>
      </c>
      <c r="S43" s="128">
        <v>290000</v>
      </c>
      <c r="T43" s="128">
        <v>232000</v>
      </c>
      <c r="U43" s="128">
        <v>0</v>
      </c>
      <c r="V43" s="11" t="s">
        <v>50</v>
      </c>
      <c r="W43">
        <v>232000</v>
      </c>
      <c r="X43">
        <v>1</v>
      </c>
      <c r="Y43" s="11" t="str">
        <f t="shared" si="2"/>
        <v>XBL</v>
      </c>
      <c r="Z43" s="5">
        <f>VLOOKUP(D43,HoaDonTotal!D:Q,14,0)</f>
        <v>44457.488194444442</v>
      </c>
      <c r="AA43" t="str">
        <f t="shared" si="3"/>
        <v>Ca sáng</v>
      </c>
    </row>
    <row r="44" spans="1:27">
      <c r="A44" s="46"/>
      <c r="B44" s="11" t="s">
        <v>21</v>
      </c>
      <c r="C44" s="136">
        <v>44457</v>
      </c>
      <c r="D44" s="36" t="s">
        <v>710</v>
      </c>
      <c r="E44" s="11">
        <v>1751690</v>
      </c>
      <c r="F44" s="11" t="s">
        <v>686</v>
      </c>
      <c r="G44" s="11" t="s">
        <v>2110</v>
      </c>
      <c r="H44" s="11" t="s">
        <v>2111</v>
      </c>
      <c r="I44" s="11"/>
      <c r="J44" s="11" t="s">
        <v>2112</v>
      </c>
      <c r="K44" s="11" t="s">
        <v>2113</v>
      </c>
      <c r="L44" s="11"/>
      <c r="M44" s="11"/>
      <c r="N44" s="11" t="s">
        <v>2114</v>
      </c>
      <c r="O44" s="11" t="s">
        <v>245</v>
      </c>
      <c r="P44" s="11"/>
      <c r="Q44" s="11">
        <v>1</v>
      </c>
      <c r="R44" s="128">
        <v>0</v>
      </c>
      <c r="S44" s="128">
        <v>58000</v>
      </c>
      <c r="T44" s="128">
        <v>58000</v>
      </c>
      <c r="U44" s="128">
        <v>0</v>
      </c>
      <c r="V44" s="11" t="s">
        <v>50</v>
      </c>
      <c r="W44">
        <v>58000</v>
      </c>
      <c r="X44">
        <v>1</v>
      </c>
      <c r="Y44" s="11" t="str">
        <f t="shared" si="2"/>
        <v>XBL</v>
      </c>
      <c r="Z44" s="5">
        <f>VLOOKUP(D44,HoaDonTotal!D:Q,14,0)</f>
        <v>44457.488194444442</v>
      </c>
      <c r="AA44" t="str">
        <f t="shared" si="3"/>
        <v>Ca sáng</v>
      </c>
    </row>
    <row r="45" spans="1:27">
      <c r="A45" s="46"/>
      <c r="B45" s="11" t="s">
        <v>21</v>
      </c>
      <c r="C45" s="136">
        <v>44457</v>
      </c>
      <c r="D45" s="36" t="s">
        <v>711</v>
      </c>
      <c r="E45" s="11">
        <v>1751349</v>
      </c>
      <c r="F45" s="11" t="s">
        <v>417</v>
      </c>
      <c r="G45" s="11" t="s">
        <v>2115</v>
      </c>
      <c r="H45" s="11" t="s">
        <v>2116</v>
      </c>
      <c r="I45" s="11" t="s">
        <v>40</v>
      </c>
      <c r="J45" s="11" t="s">
        <v>2112</v>
      </c>
      <c r="K45" s="11" t="s">
        <v>194</v>
      </c>
      <c r="L45" s="11" t="s">
        <v>40</v>
      </c>
      <c r="M45" s="11" t="s">
        <v>40</v>
      </c>
      <c r="N45" s="11" t="s">
        <v>2114</v>
      </c>
      <c r="O45" s="11" t="s">
        <v>245</v>
      </c>
      <c r="P45" s="11" t="s">
        <v>40</v>
      </c>
      <c r="Q45" s="11">
        <v>1</v>
      </c>
      <c r="R45" s="128">
        <v>0</v>
      </c>
      <c r="S45" s="128">
        <v>81000</v>
      </c>
      <c r="T45" s="128">
        <v>81000</v>
      </c>
      <c r="U45" s="128">
        <v>0</v>
      </c>
      <c r="V45" s="11" t="s">
        <v>50</v>
      </c>
      <c r="W45">
        <v>81000</v>
      </c>
      <c r="X45">
        <v>1</v>
      </c>
      <c r="Y45" s="11" t="str">
        <f t="shared" si="2"/>
        <v>XBL</v>
      </c>
      <c r="Z45" s="5">
        <f>VLOOKUP(D45,HoaDonTotal!D:Q,14,0)</f>
        <v>44457.487500000003</v>
      </c>
      <c r="AA45" t="str">
        <f t="shared" si="3"/>
        <v>Ca sáng</v>
      </c>
    </row>
    <row r="46" spans="1:27">
      <c r="A46" s="46"/>
      <c r="B46" s="11" t="s">
        <v>21</v>
      </c>
      <c r="C46" s="136">
        <v>44457</v>
      </c>
      <c r="D46" s="36" t="s">
        <v>711</v>
      </c>
      <c r="E46" s="11">
        <v>1751349</v>
      </c>
      <c r="F46" s="11" t="s">
        <v>417</v>
      </c>
      <c r="G46" s="11" t="s">
        <v>2117</v>
      </c>
      <c r="H46" s="11" t="s">
        <v>2118</v>
      </c>
      <c r="I46" s="11"/>
      <c r="J46" s="11" t="s">
        <v>2112</v>
      </c>
      <c r="K46" s="11" t="s">
        <v>592</v>
      </c>
      <c r="L46" s="11" t="s">
        <v>2119</v>
      </c>
      <c r="M46" s="11"/>
      <c r="N46" s="11" t="s">
        <v>2114</v>
      </c>
      <c r="O46" s="11" t="s">
        <v>245</v>
      </c>
      <c r="P46" s="11"/>
      <c r="Q46" s="11">
        <v>1</v>
      </c>
      <c r="R46" s="128">
        <v>0</v>
      </c>
      <c r="S46" s="128">
        <v>81000</v>
      </c>
      <c r="T46" s="128">
        <v>81000</v>
      </c>
      <c r="U46" s="128">
        <v>0</v>
      </c>
      <c r="V46" s="11" t="s">
        <v>50</v>
      </c>
      <c r="W46">
        <v>81000</v>
      </c>
      <c r="X46">
        <v>1</v>
      </c>
      <c r="Y46" s="11" t="str">
        <f t="shared" si="2"/>
        <v>XBL</v>
      </c>
      <c r="Z46" s="5">
        <f>VLOOKUP(D46,HoaDonTotal!D:Q,14,0)</f>
        <v>44457.487500000003</v>
      </c>
      <c r="AA46" t="str">
        <f t="shared" si="3"/>
        <v>Ca sáng</v>
      </c>
    </row>
    <row r="47" spans="1:27">
      <c r="A47" s="46"/>
      <c r="B47" s="11" t="s">
        <v>21</v>
      </c>
      <c r="C47" s="136">
        <v>44457</v>
      </c>
      <c r="D47" s="36" t="s">
        <v>711</v>
      </c>
      <c r="E47" s="11">
        <v>1751349</v>
      </c>
      <c r="F47" s="11" t="s">
        <v>417</v>
      </c>
      <c r="G47" s="11" t="s">
        <v>2043</v>
      </c>
      <c r="H47" s="11" t="s">
        <v>265</v>
      </c>
      <c r="I47" s="11"/>
      <c r="J47" s="11" t="s">
        <v>2044</v>
      </c>
      <c r="K47" s="11" t="s">
        <v>56</v>
      </c>
      <c r="L47" s="11" t="s">
        <v>266</v>
      </c>
      <c r="M47" s="11"/>
      <c r="N47" s="11" t="s">
        <v>2045</v>
      </c>
      <c r="O47" s="11" t="s">
        <v>139</v>
      </c>
      <c r="P47" s="11"/>
      <c r="Q47" s="11">
        <v>2</v>
      </c>
      <c r="R47" s="128">
        <v>0</v>
      </c>
      <c r="S47" s="128">
        <v>66000</v>
      </c>
      <c r="T47" s="128">
        <v>70000</v>
      </c>
      <c r="U47" s="128">
        <v>0</v>
      </c>
      <c r="V47" s="11" t="s">
        <v>50</v>
      </c>
      <c r="W47">
        <v>70000</v>
      </c>
      <c r="X47">
        <v>2</v>
      </c>
      <c r="Y47" s="11" t="str">
        <f t="shared" si="2"/>
        <v>XBL</v>
      </c>
      <c r="Z47" s="5">
        <f>VLOOKUP(D47,HoaDonTotal!D:Q,14,0)</f>
        <v>44457.487500000003</v>
      </c>
      <c r="AA47" t="str">
        <f t="shared" si="3"/>
        <v>Ca sáng</v>
      </c>
    </row>
    <row r="48" spans="1:27">
      <c r="A48" s="46"/>
      <c r="B48" s="11" t="s">
        <v>21</v>
      </c>
      <c r="C48" s="136">
        <v>44457</v>
      </c>
      <c r="D48" s="36" t="s">
        <v>711</v>
      </c>
      <c r="E48" s="11">
        <v>1751349</v>
      </c>
      <c r="F48" s="11" t="s">
        <v>417</v>
      </c>
      <c r="G48" s="11" t="s">
        <v>608</v>
      </c>
      <c r="H48" s="11" t="s">
        <v>609</v>
      </c>
      <c r="I48" s="11" t="s">
        <v>40</v>
      </c>
      <c r="J48" s="11" t="s">
        <v>2112</v>
      </c>
      <c r="K48" s="11" t="s">
        <v>244</v>
      </c>
      <c r="L48" s="11" t="s">
        <v>610</v>
      </c>
      <c r="M48" s="11" t="s">
        <v>40</v>
      </c>
      <c r="N48" s="11" t="s">
        <v>2114</v>
      </c>
      <c r="O48" s="11" t="s">
        <v>245</v>
      </c>
      <c r="P48" s="11"/>
      <c r="Q48" s="11">
        <v>2</v>
      </c>
      <c r="R48" s="128">
        <v>0</v>
      </c>
      <c r="S48" s="128">
        <v>48000</v>
      </c>
      <c r="T48" s="128">
        <v>96000</v>
      </c>
      <c r="U48" s="128">
        <v>0</v>
      </c>
      <c r="V48" s="11" t="s">
        <v>50</v>
      </c>
      <c r="W48">
        <v>96000</v>
      </c>
      <c r="X48">
        <v>2</v>
      </c>
      <c r="Y48" s="11" t="str">
        <f t="shared" si="2"/>
        <v>XBL</v>
      </c>
      <c r="Z48" s="5">
        <f>VLOOKUP(D48,HoaDonTotal!D:Q,14,0)</f>
        <v>44457.487500000003</v>
      </c>
      <c r="AA48" t="str">
        <f t="shared" si="3"/>
        <v>Ca sáng</v>
      </c>
    </row>
    <row r="49" spans="1:27">
      <c r="A49" s="46"/>
      <c r="B49" s="11" t="s">
        <v>21</v>
      </c>
      <c r="C49" s="136">
        <v>44457</v>
      </c>
      <c r="D49" s="36" t="s">
        <v>711</v>
      </c>
      <c r="E49" s="11">
        <v>1751349</v>
      </c>
      <c r="F49" s="11" t="s">
        <v>417</v>
      </c>
      <c r="G49" s="11" t="s">
        <v>2120</v>
      </c>
      <c r="H49" s="11" t="s">
        <v>2121</v>
      </c>
      <c r="I49" s="11"/>
      <c r="J49" s="11" t="s">
        <v>53</v>
      </c>
      <c r="K49" s="11" t="s">
        <v>194</v>
      </c>
      <c r="L49" s="11"/>
      <c r="M49" s="11"/>
      <c r="N49" s="11" t="s">
        <v>54</v>
      </c>
      <c r="O49" s="11" t="s">
        <v>245</v>
      </c>
      <c r="P49" s="11"/>
      <c r="Q49" s="11">
        <v>1</v>
      </c>
      <c r="R49" s="128">
        <v>0</v>
      </c>
      <c r="S49" s="128">
        <v>20000</v>
      </c>
      <c r="T49" s="128">
        <v>20000</v>
      </c>
      <c r="U49" s="128">
        <v>0</v>
      </c>
      <c r="V49" s="11" t="s">
        <v>50</v>
      </c>
      <c r="W49">
        <v>20000</v>
      </c>
      <c r="X49">
        <v>1</v>
      </c>
      <c r="Y49" s="11" t="str">
        <f t="shared" si="2"/>
        <v>XBL</v>
      </c>
      <c r="Z49" s="5">
        <f>VLOOKUP(D49,HoaDonTotal!D:Q,14,0)</f>
        <v>44457.487500000003</v>
      </c>
      <c r="AA49" t="str">
        <f t="shared" si="3"/>
        <v>Ca sáng</v>
      </c>
    </row>
    <row r="50" spans="1:27">
      <c r="A50" s="46"/>
      <c r="B50" s="11" t="s">
        <v>21</v>
      </c>
      <c r="C50" s="136">
        <v>44457</v>
      </c>
      <c r="D50" s="36" t="s">
        <v>711</v>
      </c>
      <c r="E50" s="11">
        <v>1751349</v>
      </c>
      <c r="F50" s="11" t="s">
        <v>417</v>
      </c>
      <c r="G50" s="11" t="s">
        <v>2122</v>
      </c>
      <c r="H50" s="11" t="s">
        <v>2123</v>
      </c>
      <c r="I50" s="11" t="s">
        <v>55</v>
      </c>
      <c r="J50" s="11" t="s">
        <v>45</v>
      </c>
      <c r="K50" s="11" t="s">
        <v>34</v>
      </c>
      <c r="L50" s="11" t="s">
        <v>213</v>
      </c>
      <c r="M50" s="11" t="s">
        <v>597</v>
      </c>
      <c r="N50" s="11" t="s">
        <v>184</v>
      </c>
      <c r="O50" s="11" t="s">
        <v>153</v>
      </c>
      <c r="P50" s="11" t="s">
        <v>43</v>
      </c>
      <c r="Q50" s="11">
        <v>1</v>
      </c>
      <c r="R50" s="128">
        <v>0</v>
      </c>
      <c r="S50" s="128">
        <v>120000</v>
      </c>
      <c r="T50" s="128">
        <v>67000</v>
      </c>
      <c r="U50" s="128">
        <v>0</v>
      </c>
      <c r="V50" s="11" t="s">
        <v>50</v>
      </c>
      <c r="W50">
        <v>67000</v>
      </c>
      <c r="X50">
        <v>1</v>
      </c>
      <c r="Y50" s="11" t="str">
        <f t="shared" si="2"/>
        <v>XBL</v>
      </c>
      <c r="Z50" s="5">
        <f>VLOOKUP(D50,HoaDonTotal!D:Q,14,0)</f>
        <v>44457.487500000003</v>
      </c>
      <c r="AA50" t="str">
        <f t="shared" si="3"/>
        <v>Ca sáng</v>
      </c>
    </row>
    <row r="51" spans="1:27">
      <c r="A51" s="46"/>
      <c r="B51" s="11" t="s">
        <v>21</v>
      </c>
      <c r="C51" s="136">
        <v>44457</v>
      </c>
      <c r="D51" s="36" t="s">
        <v>711</v>
      </c>
      <c r="E51" s="11">
        <v>1751349</v>
      </c>
      <c r="F51" s="11" t="s">
        <v>417</v>
      </c>
      <c r="G51" s="11" t="s">
        <v>2124</v>
      </c>
      <c r="H51" s="11" t="s">
        <v>2125</v>
      </c>
      <c r="I51" s="11"/>
      <c r="J51" s="11" t="s">
        <v>2112</v>
      </c>
      <c r="K51" s="11" t="s">
        <v>185</v>
      </c>
      <c r="L51" s="11" t="s">
        <v>2126</v>
      </c>
      <c r="M51" s="11"/>
      <c r="N51" s="11" t="s">
        <v>2127</v>
      </c>
      <c r="O51" s="11" t="s">
        <v>2128</v>
      </c>
      <c r="P51" s="11"/>
      <c r="Q51" s="11">
        <v>2</v>
      </c>
      <c r="R51" s="128">
        <v>0</v>
      </c>
      <c r="S51" s="128">
        <v>100000</v>
      </c>
      <c r="T51" s="128">
        <v>110000</v>
      </c>
      <c r="U51" s="128">
        <v>0</v>
      </c>
      <c r="V51" s="11" t="s">
        <v>50</v>
      </c>
      <c r="W51">
        <v>110000</v>
      </c>
      <c r="X51">
        <v>2</v>
      </c>
      <c r="Y51" s="11" t="str">
        <f t="shared" si="2"/>
        <v>XBL</v>
      </c>
      <c r="Z51" s="5">
        <f>VLOOKUP(D51,HoaDonTotal!D:Q,14,0)</f>
        <v>44457.487500000003</v>
      </c>
      <c r="AA51" t="str">
        <f t="shared" si="3"/>
        <v>Ca sáng</v>
      </c>
    </row>
    <row r="52" spans="1:27">
      <c r="A52" s="46"/>
      <c r="B52" s="11" t="s">
        <v>21</v>
      </c>
      <c r="C52" s="136">
        <v>44457</v>
      </c>
      <c r="D52" s="36" t="s">
        <v>713</v>
      </c>
      <c r="E52" s="11">
        <v>2397760</v>
      </c>
      <c r="F52" s="11" t="s">
        <v>715</v>
      </c>
      <c r="G52" s="11" t="s">
        <v>2129</v>
      </c>
      <c r="H52" s="11" t="s">
        <v>2130</v>
      </c>
      <c r="I52" s="11" t="s">
        <v>41</v>
      </c>
      <c r="J52" s="11" t="s">
        <v>23</v>
      </c>
      <c r="K52" s="11" t="s">
        <v>24</v>
      </c>
      <c r="L52" s="11" t="s">
        <v>25</v>
      </c>
      <c r="M52" s="11" t="s">
        <v>2131</v>
      </c>
      <c r="N52" s="11" t="s">
        <v>36</v>
      </c>
      <c r="O52" s="11" t="s">
        <v>134</v>
      </c>
      <c r="P52" s="11" t="s">
        <v>37</v>
      </c>
      <c r="Q52" s="11">
        <v>1</v>
      </c>
      <c r="R52" s="128">
        <v>0</v>
      </c>
      <c r="S52" s="128">
        <v>350000</v>
      </c>
      <c r="T52" s="128">
        <v>175000</v>
      </c>
      <c r="U52" s="128">
        <v>0</v>
      </c>
      <c r="V52" s="11" t="s">
        <v>28</v>
      </c>
      <c r="W52">
        <v>175000</v>
      </c>
      <c r="X52">
        <v>1</v>
      </c>
      <c r="Y52" s="11" t="str">
        <f t="shared" si="2"/>
        <v>XBL</v>
      </c>
      <c r="Z52" s="5">
        <f>VLOOKUP(D52,HoaDonTotal!D:Q,14,0)</f>
        <v>44457.675694444442</v>
      </c>
      <c r="AA52" t="str">
        <f t="shared" si="3"/>
        <v>Ca chiều</v>
      </c>
    </row>
    <row r="53" spans="1:27">
      <c r="A53" s="46"/>
      <c r="B53" s="11" t="s">
        <v>21</v>
      </c>
      <c r="C53" s="136">
        <v>44457</v>
      </c>
      <c r="D53" s="36" t="s">
        <v>713</v>
      </c>
      <c r="E53" s="11">
        <v>2397760</v>
      </c>
      <c r="F53" s="11" t="s">
        <v>715</v>
      </c>
      <c r="G53" s="11" t="s">
        <v>2132</v>
      </c>
      <c r="H53" s="11" t="s">
        <v>2133</v>
      </c>
      <c r="I53" s="11" t="s">
        <v>41</v>
      </c>
      <c r="J53" s="11" t="s">
        <v>23</v>
      </c>
      <c r="K53" s="11" t="s">
        <v>24</v>
      </c>
      <c r="L53" s="11" t="s">
        <v>25</v>
      </c>
      <c r="M53" s="11" t="s">
        <v>445</v>
      </c>
      <c r="N53" s="11" t="s">
        <v>36</v>
      </c>
      <c r="O53" s="11" t="s">
        <v>134</v>
      </c>
      <c r="P53" s="11" t="s">
        <v>43</v>
      </c>
      <c r="Q53" s="11">
        <v>1</v>
      </c>
      <c r="R53" s="128">
        <v>0</v>
      </c>
      <c r="S53" s="128">
        <v>350000</v>
      </c>
      <c r="T53" s="128">
        <v>175000</v>
      </c>
      <c r="U53" s="128">
        <v>0</v>
      </c>
      <c r="V53" s="11" t="s">
        <v>28</v>
      </c>
      <c r="W53">
        <v>175000</v>
      </c>
      <c r="X53">
        <v>1</v>
      </c>
      <c r="Y53" s="11" t="str">
        <f t="shared" si="2"/>
        <v>XBL</v>
      </c>
      <c r="Z53" s="5">
        <f>VLOOKUP(D53,HoaDonTotal!D:Q,14,0)</f>
        <v>44457.675694444442</v>
      </c>
      <c r="AA53" t="str">
        <f t="shared" si="3"/>
        <v>Ca chiều</v>
      </c>
    </row>
    <row r="54" spans="1:27">
      <c r="A54" s="46"/>
      <c r="B54" s="11" t="s">
        <v>21</v>
      </c>
      <c r="C54" s="136">
        <v>44457</v>
      </c>
      <c r="D54" s="36" t="s">
        <v>713</v>
      </c>
      <c r="E54" s="11">
        <v>2397760</v>
      </c>
      <c r="F54" s="11" t="s">
        <v>715</v>
      </c>
      <c r="G54" s="11" t="s">
        <v>2134</v>
      </c>
      <c r="H54" s="11" t="s">
        <v>2135</v>
      </c>
      <c r="I54" s="11" t="s">
        <v>41</v>
      </c>
      <c r="J54" s="11" t="s">
        <v>364</v>
      </c>
      <c r="K54" s="11" t="s">
        <v>2033</v>
      </c>
      <c r="L54" s="11" t="s">
        <v>42</v>
      </c>
      <c r="M54" s="11" t="s">
        <v>126</v>
      </c>
      <c r="N54" s="11" t="s">
        <v>36</v>
      </c>
      <c r="O54" s="11" t="s">
        <v>472</v>
      </c>
      <c r="P54" s="11" t="s">
        <v>37</v>
      </c>
      <c r="Q54" s="11">
        <v>1</v>
      </c>
      <c r="R54" s="128">
        <v>0</v>
      </c>
      <c r="S54" s="128">
        <v>450000</v>
      </c>
      <c r="T54" s="128">
        <v>315000</v>
      </c>
      <c r="U54" s="128">
        <v>0</v>
      </c>
      <c r="V54" s="11" t="s">
        <v>28</v>
      </c>
      <c r="W54">
        <v>315000</v>
      </c>
      <c r="X54">
        <v>1</v>
      </c>
      <c r="Y54" s="11" t="str">
        <f t="shared" si="2"/>
        <v>XBL</v>
      </c>
      <c r="Z54" s="5">
        <f>VLOOKUP(D54,HoaDonTotal!D:Q,14,0)</f>
        <v>44457.675694444442</v>
      </c>
      <c r="AA54" t="str">
        <f t="shared" si="3"/>
        <v>Ca chiều</v>
      </c>
    </row>
    <row r="55" spans="1:27">
      <c r="A55" s="46"/>
      <c r="B55" s="11" t="s">
        <v>21</v>
      </c>
      <c r="C55" s="136">
        <v>44457</v>
      </c>
      <c r="D55" s="36" t="s">
        <v>713</v>
      </c>
      <c r="E55" s="11">
        <v>2397760</v>
      </c>
      <c r="F55" s="11" t="s">
        <v>715</v>
      </c>
      <c r="G55" s="11" t="s">
        <v>2136</v>
      </c>
      <c r="H55" s="11" t="s">
        <v>2081</v>
      </c>
      <c r="I55" s="11" t="s">
        <v>41</v>
      </c>
      <c r="J55" s="11" t="s">
        <v>23</v>
      </c>
      <c r="K55" s="11" t="s">
        <v>24</v>
      </c>
      <c r="L55" s="11" t="s">
        <v>42</v>
      </c>
      <c r="M55" s="11" t="s">
        <v>182</v>
      </c>
      <c r="N55" s="11" t="s">
        <v>36</v>
      </c>
      <c r="O55" s="11" t="s">
        <v>472</v>
      </c>
      <c r="P55" s="11" t="s">
        <v>37</v>
      </c>
      <c r="Q55" s="11">
        <v>1</v>
      </c>
      <c r="R55" s="128">
        <v>0</v>
      </c>
      <c r="S55" s="128">
        <v>290000</v>
      </c>
      <c r="T55" s="128">
        <v>145000</v>
      </c>
      <c r="U55" s="128">
        <v>0</v>
      </c>
      <c r="V55" s="11" t="s">
        <v>28</v>
      </c>
      <c r="W55">
        <v>145000</v>
      </c>
      <c r="X55">
        <v>1</v>
      </c>
      <c r="Y55" s="11" t="str">
        <f t="shared" si="2"/>
        <v>XBL</v>
      </c>
      <c r="Z55" s="5">
        <f>VLOOKUP(D55,HoaDonTotal!D:Q,14,0)</f>
        <v>44457.675694444442</v>
      </c>
      <c r="AA55" t="str">
        <f t="shared" si="3"/>
        <v>Ca chiều</v>
      </c>
    </row>
    <row r="56" spans="1:27">
      <c r="A56" s="46"/>
      <c r="B56" s="11" t="s">
        <v>21</v>
      </c>
      <c r="C56" s="136">
        <v>44457</v>
      </c>
      <c r="D56" s="36" t="s">
        <v>716</v>
      </c>
      <c r="E56" s="11">
        <v>1617944</v>
      </c>
      <c r="F56" s="11" t="s">
        <v>718</v>
      </c>
      <c r="G56" s="11" t="s">
        <v>2137</v>
      </c>
      <c r="H56" s="11" t="s">
        <v>226</v>
      </c>
      <c r="I56" s="11"/>
      <c r="J56" s="11" t="s">
        <v>2112</v>
      </c>
      <c r="K56" s="11" t="s">
        <v>227</v>
      </c>
      <c r="L56" s="11"/>
      <c r="M56" s="11"/>
      <c r="N56" s="11" t="s">
        <v>2138</v>
      </c>
      <c r="O56" s="11" t="s">
        <v>228</v>
      </c>
      <c r="P56" s="11"/>
      <c r="Q56" s="11">
        <v>1</v>
      </c>
      <c r="R56" s="128">
        <v>0</v>
      </c>
      <c r="S56" s="128">
        <v>150000</v>
      </c>
      <c r="T56" s="128">
        <v>150000</v>
      </c>
      <c r="U56" s="128">
        <v>0</v>
      </c>
      <c r="V56" s="11" t="s">
        <v>50</v>
      </c>
      <c r="W56">
        <v>150000</v>
      </c>
      <c r="X56">
        <v>1</v>
      </c>
      <c r="Y56" s="11" t="str">
        <f t="shared" si="2"/>
        <v>XBL</v>
      </c>
      <c r="Z56" s="5">
        <f>VLOOKUP(D56,HoaDonTotal!D:Q,14,0)</f>
        <v>44457.675694444442</v>
      </c>
      <c r="AA56" t="str">
        <f t="shared" si="3"/>
        <v>Ca chiều</v>
      </c>
    </row>
    <row r="57" spans="1:27">
      <c r="A57" s="46"/>
      <c r="B57" s="11" t="s">
        <v>21</v>
      </c>
      <c r="C57" s="136">
        <v>44457</v>
      </c>
      <c r="D57" s="36" t="s">
        <v>719</v>
      </c>
      <c r="E57" s="11">
        <v>1641758</v>
      </c>
      <c r="F57" s="11" t="s">
        <v>721</v>
      </c>
      <c r="G57" s="11" t="s">
        <v>2139</v>
      </c>
      <c r="H57" s="11" t="s">
        <v>2140</v>
      </c>
      <c r="I57" s="11" t="s">
        <v>58</v>
      </c>
      <c r="J57" s="11" t="s">
        <v>45</v>
      </c>
      <c r="K57" s="11" t="s">
        <v>2033</v>
      </c>
      <c r="L57" s="11" t="s">
        <v>2141</v>
      </c>
      <c r="M57" s="11" t="s">
        <v>144</v>
      </c>
      <c r="N57" s="11" t="s">
        <v>184</v>
      </c>
      <c r="O57" s="11" t="s">
        <v>153</v>
      </c>
      <c r="P57" s="11" t="s">
        <v>43</v>
      </c>
      <c r="Q57" s="11">
        <v>1</v>
      </c>
      <c r="R57" s="128">
        <v>0</v>
      </c>
      <c r="S57" s="128">
        <v>120000</v>
      </c>
      <c r="T57" s="128">
        <v>89000</v>
      </c>
      <c r="U57" s="128">
        <v>0</v>
      </c>
      <c r="V57" s="11" t="s">
        <v>50</v>
      </c>
      <c r="W57">
        <v>89000</v>
      </c>
      <c r="X57">
        <v>1</v>
      </c>
      <c r="Y57" s="11" t="str">
        <f t="shared" si="2"/>
        <v>XBL</v>
      </c>
      <c r="Z57" s="5">
        <f>VLOOKUP(D57,HoaDonTotal!D:Q,14,0)</f>
        <v>44457.695138888892</v>
      </c>
      <c r="AA57" t="str">
        <f t="shared" si="3"/>
        <v>Ca chiều</v>
      </c>
    </row>
    <row r="58" spans="1:27">
      <c r="A58" s="46"/>
      <c r="B58" s="11" t="s">
        <v>21</v>
      </c>
      <c r="C58" s="136">
        <v>44457</v>
      </c>
      <c r="D58" s="36" t="s">
        <v>722</v>
      </c>
      <c r="E58" s="11">
        <v>1710154</v>
      </c>
      <c r="F58" s="11" t="s">
        <v>724</v>
      </c>
      <c r="G58" s="11" t="s">
        <v>2142</v>
      </c>
      <c r="H58" s="11" t="s">
        <v>262</v>
      </c>
      <c r="I58" s="11" t="s">
        <v>22</v>
      </c>
      <c r="J58" s="11" t="s">
        <v>2112</v>
      </c>
      <c r="K58" s="11" t="s">
        <v>185</v>
      </c>
      <c r="L58" s="11" t="s">
        <v>143</v>
      </c>
      <c r="M58" s="11" t="s">
        <v>66</v>
      </c>
      <c r="N58" s="11" t="s">
        <v>2143</v>
      </c>
      <c r="O58" s="11" t="s">
        <v>181</v>
      </c>
      <c r="P58" s="11" t="s">
        <v>43</v>
      </c>
      <c r="Q58" s="11">
        <v>1</v>
      </c>
      <c r="R58" s="128">
        <v>0</v>
      </c>
      <c r="S58" s="128">
        <v>20000</v>
      </c>
      <c r="T58" s="128">
        <v>20000</v>
      </c>
      <c r="U58" s="128">
        <v>0</v>
      </c>
      <c r="V58" s="11" t="s">
        <v>50</v>
      </c>
      <c r="W58">
        <v>20000</v>
      </c>
      <c r="X58">
        <v>1</v>
      </c>
      <c r="Y58" s="11" t="str">
        <f t="shared" si="2"/>
        <v>XBL</v>
      </c>
      <c r="Z58" s="5">
        <f>VLOOKUP(D58,HoaDonTotal!D:Q,14,0)</f>
        <v>44457.697222222225</v>
      </c>
      <c r="AA58" t="str">
        <f t="shared" si="3"/>
        <v>Ca chiều</v>
      </c>
    </row>
    <row r="59" spans="1:27">
      <c r="A59" s="46"/>
      <c r="B59" s="11" t="s">
        <v>21</v>
      </c>
      <c r="C59" s="136">
        <v>44457</v>
      </c>
      <c r="D59" s="36" t="s">
        <v>725</v>
      </c>
      <c r="E59" s="11">
        <v>1856580</v>
      </c>
      <c r="F59" s="11" t="s">
        <v>727</v>
      </c>
      <c r="G59" s="11" t="s">
        <v>2144</v>
      </c>
      <c r="H59" s="11" t="s">
        <v>2145</v>
      </c>
      <c r="I59" s="11"/>
      <c r="J59" s="11" t="s">
        <v>2112</v>
      </c>
      <c r="K59" s="11" t="s">
        <v>30</v>
      </c>
      <c r="L59" s="11" t="s">
        <v>2146</v>
      </c>
      <c r="M59" s="11"/>
      <c r="N59" s="11" t="s">
        <v>2147</v>
      </c>
      <c r="O59" s="11" t="s">
        <v>151</v>
      </c>
      <c r="P59" s="11"/>
      <c r="Q59" s="11">
        <v>1</v>
      </c>
      <c r="R59" s="128">
        <v>0</v>
      </c>
      <c r="S59" s="128">
        <v>190000</v>
      </c>
      <c r="T59" s="128">
        <v>130000</v>
      </c>
      <c r="U59" s="128">
        <v>0</v>
      </c>
      <c r="V59" s="11" t="s">
        <v>50</v>
      </c>
      <c r="W59">
        <v>130000</v>
      </c>
      <c r="X59">
        <v>1</v>
      </c>
      <c r="Y59" s="11" t="str">
        <f t="shared" si="2"/>
        <v>XBL</v>
      </c>
      <c r="Z59" s="5">
        <f>VLOOKUP(D59,HoaDonTotal!D:Q,14,0)</f>
        <v>44457.696527777778</v>
      </c>
      <c r="AA59" t="str">
        <f t="shared" si="3"/>
        <v>Ca chiều</v>
      </c>
    </row>
    <row r="60" spans="1:27">
      <c r="A60" s="46"/>
      <c r="B60" s="11" t="s">
        <v>21</v>
      </c>
      <c r="C60" s="136">
        <v>44457</v>
      </c>
      <c r="D60" s="36" t="s">
        <v>725</v>
      </c>
      <c r="E60" s="11">
        <v>1856580</v>
      </c>
      <c r="F60" s="11" t="s">
        <v>727</v>
      </c>
      <c r="G60" s="11" t="s">
        <v>2148</v>
      </c>
      <c r="H60" s="11" t="s">
        <v>2145</v>
      </c>
      <c r="I60" s="11"/>
      <c r="J60" s="11" t="s">
        <v>2112</v>
      </c>
      <c r="K60" s="11" t="s">
        <v>30</v>
      </c>
      <c r="L60" s="11" t="s">
        <v>2146</v>
      </c>
      <c r="M60" s="11"/>
      <c r="N60" s="11" t="s">
        <v>2147</v>
      </c>
      <c r="O60" s="11" t="s">
        <v>151</v>
      </c>
      <c r="P60" s="11"/>
      <c r="Q60" s="11">
        <v>1</v>
      </c>
      <c r="R60" s="128">
        <v>0</v>
      </c>
      <c r="S60" s="128">
        <v>190000</v>
      </c>
      <c r="T60" s="128">
        <v>130000</v>
      </c>
      <c r="U60" s="128">
        <v>0</v>
      </c>
      <c r="V60" s="11" t="s">
        <v>50</v>
      </c>
      <c r="W60">
        <v>130000</v>
      </c>
      <c r="X60">
        <v>1</v>
      </c>
      <c r="Y60" s="11" t="str">
        <f t="shared" si="2"/>
        <v>XBL</v>
      </c>
      <c r="Z60" s="5">
        <f>VLOOKUP(D60,HoaDonTotal!D:Q,14,0)</f>
        <v>44457.696527777778</v>
      </c>
      <c r="AA60" t="str">
        <f t="shared" si="3"/>
        <v>Ca chiều</v>
      </c>
    </row>
    <row r="61" spans="1:27">
      <c r="A61" s="46"/>
      <c r="B61" s="11" t="s">
        <v>21</v>
      </c>
      <c r="C61" s="136">
        <v>44457</v>
      </c>
      <c r="D61" s="36" t="s">
        <v>728</v>
      </c>
      <c r="E61" s="11">
        <v>2217056</v>
      </c>
      <c r="F61" s="11" t="s">
        <v>730</v>
      </c>
      <c r="G61" s="11" t="s">
        <v>2149</v>
      </c>
      <c r="H61" s="11" t="s">
        <v>2150</v>
      </c>
      <c r="I61" s="11" t="s">
        <v>22</v>
      </c>
      <c r="J61" s="11" t="s">
        <v>362</v>
      </c>
      <c r="K61" s="11" t="s">
        <v>132</v>
      </c>
      <c r="L61" s="11" t="s">
        <v>71</v>
      </c>
      <c r="M61" s="11" t="s">
        <v>79</v>
      </c>
      <c r="N61" s="11" t="s">
        <v>64</v>
      </c>
      <c r="O61" s="11" t="s">
        <v>149</v>
      </c>
      <c r="P61" s="11" t="s">
        <v>43</v>
      </c>
      <c r="Q61" s="11">
        <v>1</v>
      </c>
      <c r="R61" s="128">
        <v>0</v>
      </c>
      <c r="S61" s="128">
        <v>90000</v>
      </c>
      <c r="T61" s="128">
        <v>63000</v>
      </c>
      <c r="U61" s="128">
        <v>0</v>
      </c>
      <c r="V61" s="11" t="s">
        <v>50</v>
      </c>
      <c r="W61">
        <v>63000</v>
      </c>
      <c r="X61">
        <v>1</v>
      </c>
      <c r="Y61" s="11" t="str">
        <f t="shared" si="2"/>
        <v>XBL</v>
      </c>
      <c r="Z61" s="5">
        <f>VLOOKUP(D61,HoaDonTotal!D:Q,14,0)</f>
        <v>44457.739583333336</v>
      </c>
      <c r="AA61" t="str">
        <f t="shared" si="3"/>
        <v>Ca chiều</v>
      </c>
    </row>
    <row r="62" spans="1:27">
      <c r="A62" s="46"/>
      <c r="B62" s="11" t="s">
        <v>21</v>
      </c>
      <c r="C62" s="136">
        <v>44457</v>
      </c>
      <c r="D62" s="36" t="s">
        <v>728</v>
      </c>
      <c r="E62" s="11">
        <v>2217056</v>
      </c>
      <c r="F62" s="11" t="s">
        <v>730</v>
      </c>
      <c r="G62" s="11" t="s">
        <v>2151</v>
      </c>
      <c r="H62" s="11" t="s">
        <v>574</v>
      </c>
      <c r="I62" s="11"/>
      <c r="J62" s="11" t="s">
        <v>2112</v>
      </c>
      <c r="K62" s="11" t="s">
        <v>575</v>
      </c>
      <c r="L62" s="11" t="s">
        <v>576</v>
      </c>
      <c r="M62" s="11"/>
      <c r="N62" s="11" t="s">
        <v>2045</v>
      </c>
      <c r="O62" s="11" t="s">
        <v>577</v>
      </c>
      <c r="P62" s="11"/>
      <c r="Q62" s="11">
        <v>2</v>
      </c>
      <c r="R62" s="128">
        <v>0</v>
      </c>
      <c r="S62" s="128">
        <v>11000</v>
      </c>
      <c r="T62" s="128">
        <v>22000</v>
      </c>
      <c r="U62" s="128">
        <v>0</v>
      </c>
      <c r="V62" s="11" t="s">
        <v>50</v>
      </c>
      <c r="W62">
        <v>22000</v>
      </c>
      <c r="X62">
        <v>2</v>
      </c>
      <c r="Y62" s="11" t="str">
        <f t="shared" si="2"/>
        <v>XBL</v>
      </c>
      <c r="Z62" s="5">
        <f>VLOOKUP(D62,HoaDonTotal!D:Q,14,0)</f>
        <v>44457.739583333336</v>
      </c>
      <c r="AA62" t="str">
        <f t="shared" si="3"/>
        <v>Ca chiều</v>
      </c>
    </row>
    <row r="63" spans="1:27">
      <c r="A63" s="46"/>
      <c r="B63" s="11" t="s">
        <v>21</v>
      </c>
      <c r="C63" s="136">
        <v>44457</v>
      </c>
      <c r="D63" s="36" t="s">
        <v>728</v>
      </c>
      <c r="E63" s="11">
        <v>2217056</v>
      </c>
      <c r="F63" s="11" t="s">
        <v>730</v>
      </c>
      <c r="G63" s="11" t="s">
        <v>2152</v>
      </c>
      <c r="H63" s="11" t="s">
        <v>2153</v>
      </c>
      <c r="I63" s="11"/>
      <c r="J63" s="11" t="s">
        <v>2112</v>
      </c>
      <c r="K63" s="11" t="s">
        <v>551</v>
      </c>
      <c r="L63" s="11"/>
      <c r="M63" s="11"/>
      <c r="N63" s="11" t="s">
        <v>2127</v>
      </c>
      <c r="O63" s="11" t="s">
        <v>533</v>
      </c>
      <c r="P63" s="11"/>
      <c r="Q63" s="11">
        <v>1</v>
      </c>
      <c r="R63" s="128">
        <v>0</v>
      </c>
      <c r="S63" s="128">
        <v>52000</v>
      </c>
      <c r="T63" s="128">
        <v>52000</v>
      </c>
      <c r="U63" s="128">
        <v>0</v>
      </c>
      <c r="V63" s="11" t="s">
        <v>50</v>
      </c>
      <c r="W63">
        <v>52000</v>
      </c>
      <c r="X63">
        <v>1</v>
      </c>
      <c r="Y63" s="11" t="str">
        <f t="shared" si="2"/>
        <v>XBL</v>
      </c>
      <c r="Z63" s="5">
        <f>VLOOKUP(D63,HoaDonTotal!D:Q,14,0)</f>
        <v>44457.739583333336</v>
      </c>
      <c r="AA63" t="str">
        <f t="shared" si="3"/>
        <v>Ca chiều</v>
      </c>
    </row>
    <row r="64" spans="1:27">
      <c r="A64" s="46"/>
      <c r="B64" s="11" t="s">
        <v>21</v>
      </c>
      <c r="C64" s="136">
        <v>44457</v>
      </c>
      <c r="D64" s="36" t="s">
        <v>728</v>
      </c>
      <c r="E64" s="11">
        <v>2217056</v>
      </c>
      <c r="F64" s="11" t="s">
        <v>730</v>
      </c>
      <c r="G64" s="11" t="s">
        <v>2154</v>
      </c>
      <c r="H64" s="11" t="s">
        <v>2155</v>
      </c>
      <c r="I64" s="11" t="s">
        <v>40</v>
      </c>
      <c r="J64" s="11" t="s">
        <v>2041</v>
      </c>
      <c r="K64" s="11" t="s">
        <v>78</v>
      </c>
      <c r="L64" s="11" t="s">
        <v>40</v>
      </c>
      <c r="M64" s="11" t="s">
        <v>63</v>
      </c>
      <c r="N64" s="11" t="s">
        <v>68</v>
      </c>
      <c r="O64" s="11" t="s">
        <v>2156</v>
      </c>
      <c r="P64" s="11" t="s">
        <v>40</v>
      </c>
      <c r="Q64" s="11">
        <v>1</v>
      </c>
      <c r="R64" s="128">
        <v>0</v>
      </c>
      <c r="S64" s="128">
        <v>29000</v>
      </c>
      <c r="T64" s="128">
        <v>29000</v>
      </c>
      <c r="U64" s="128">
        <v>0</v>
      </c>
      <c r="V64" s="11" t="s">
        <v>50</v>
      </c>
      <c r="W64">
        <v>29000</v>
      </c>
      <c r="X64">
        <v>1</v>
      </c>
      <c r="Y64" s="11" t="str">
        <f t="shared" si="2"/>
        <v>XBL</v>
      </c>
      <c r="Z64" s="5">
        <f>VLOOKUP(D64,HoaDonTotal!D:Q,14,0)</f>
        <v>44457.739583333336</v>
      </c>
      <c r="AA64" t="str">
        <f t="shared" si="3"/>
        <v>Ca chiều</v>
      </c>
    </row>
    <row r="65" spans="1:27">
      <c r="A65" s="46"/>
      <c r="B65" s="11" t="s">
        <v>21</v>
      </c>
      <c r="C65" s="136">
        <v>44457</v>
      </c>
      <c r="D65" s="36" t="s">
        <v>731</v>
      </c>
      <c r="E65" s="11">
        <v>141643</v>
      </c>
      <c r="F65" s="11" t="s">
        <v>355</v>
      </c>
      <c r="G65" s="11" t="s">
        <v>2046</v>
      </c>
      <c r="H65" s="11" t="s">
        <v>2047</v>
      </c>
      <c r="I65" s="11" t="s">
        <v>22</v>
      </c>
      <c r="J65" s="11" t="s">
        <v>38</v>
      </c>
      <c r="K65" s="11" t="s">
        <v>232</v>
      </c>
      <c r="L65" s="11" t="s">
        <v>143</v>
      </c>
      <c r="M65" s="11" t="s">
        <v>40</v>
      </c>
      <c r="N65" s="11" t="s">
        <v>44</v>
      </c>
      <c r="O65" s="11" t="s">
        <v>311</v>
      </c>
      <c r="P65" s="11" t="s">
        <v>37</v>
      </c>
      <c r="Q65" s="11">
        <v>1</v>
      </c>
      <c r="R65" s="128">
        <v>0</v>
      </c>
      <c r="S65" s="128">
        <v>90000</v>
      </c>
      <c r="T65" s="128">
        <v>63000</v>
      </c>
      <c r="U65" s="128">
        <v>0</v>
      </c>
      <c r="V65" s="11" t="s">
        <v>50</v>
      </c>
      <c r="W65">
        <v>63000</v>
      </c>
      <c r="X65">
        <v>1</v>
      </c>
      <c r="Y65" s="11" t="str">
        <f t="shared" si="2"/>
        <v>XBL</v>
      </c>
      <c r="Z65" s="5">
        <f>VLOOKUP(D65,HoaDonTotal!D:Q,14,0)</f>
        <v>44457.740277777775</v>
      </c>
      <c r="AA65" t="str">
        <f t="shared" si="3"/>
        <v>Ca chiều</v>
      </c>
    </row>
    <row r="66" spans="1:27">
      <c r="A66" s="46"/>
      <c r="B66" s="11" t="s">
        <v>21</v>
      </c>
      <c r="C66" s="136">
        <v>44457</v>
      </c>
      <c r="D66" s="36" t="s">
        <v>731</v>
      </c>
      <c r="E66" s="11">
        <v>141643</v>
      </c>
      <c r="F66" s="11" t="s">
        <v>355</v>
      </c>
      <c r="G66" s="11" t="s">
        <v>2157</v>
      </c>
      <c r="H66" s="11" t="s">
        <v>2158</v>
      </c>
      <c r="I66" s="11"/>
      <c r="J66" s="11" t="s">
        <v>53</v>
      </c>
      <c r="K66" s="11" t="s">
        <v>194</v>
      </c>
      <c r="L66" s="11"/>
      <c r="M66" s="11"/>
      <c r="N66" s="11" t="s">
        <v>57</v>
      </c>
      <c r="O66" s="11" t="s">
        <v>224</v>
      </c>
      <c r="P66" s="11"/>
      <c r="Q66" s="11">
        <v>1</v>
      </c>
      <c r="R66" s="128">
        <v>0</v>
      </c>
      <c r="S66" s="128">
        <v>24000</v>
      </c>
      <c r="T66" s="128">
        <v>24000</v>
      </c>
      <c r="U66" s="128">
        <v>0</v>
      </c>
      <c r="V66" s="11" t="s">
        <v>50</v>
      </c>
      <c r="W66">
        <v>24000</v>
      </c>
      <c r="X66">
        <v>1</v>
      </c>
      <c r="Y66" s="11" t="str">
        <f t="shared" si="2"/>
        <v>XBL</v>
      </c>
      <c r="Z66" s="5">
        <f>VLOOKUP(D66,HoaDonTotal!D:Q,14,0)</f>
        <v>44457.740277777775</v>
      </c>
      <c r="AA66" t="str">
        <f t="shared" si="3"/>
        <v>Ca chiều</v>
      </c>
    </row>
    <row r="67" spans="1:27">
      <c r="A67" s="46"/>
      <c r="B67" s="11" t="s">
        <v>21</v>
      </c>
      <c r="C67" s="136">
        <v>44457</v>
      </c>
      <c r="D67" s="36" t="s">
        <v>731</v>
      </c>
      <c r="E67" s="11">
        <v>141643</v>
      </c>
      <c r="F67" s="11" t="s">
        <v>355</v>
      </c>
      <c r="G67" s="11" t="s">
        <v>2159</v>
      </c>
      <c r="H67" s="11" t="s">
        <v>2037</v>
      </c>
      <c r="I67" s="11" t="s">
        <v>41</v>
      </c>
      <c r="J67" s="11" t="s">
        <v>45</v>
      </c>
      <c r="K67" s="11" t="s">
        <v>2033</v>
      </c>
      <c r="L67" s="11" t="s">
        <v>468</v>
      </c>
      <c r="M67" s="11" t="s">
        <v>493</v>
      </c>
      <c r="N67" s="11" t="s">
        <v>184</v>
      </c>
      <c r="O67" s="11" t="s">
        <v>2038</v>
      </c>
      <c r="P67" s="11" t="s">
        <v>571</v>
      </c>
      <c r="Q67" s="11">
        <v>1</v>
      </c>
      <c r="R67" s="128">
        <v>0</v>
      </c>
      <c r="S67" s="128">
        <v>150000</v>
      </c>
      <c r="T67" s="128">
        <v>75000</v>
      </c>
      <c r="U67" s="128">
        <v>0</v>
      </c>
      <c r="V67" s="11" t="s">
        <v>50</v>
      </c>
      <c r="W67">
        <v>75000</v>
      </c>
      <c r="X67">
        <v>1</v>
      </c>
      <c r="Y67" s="11" t="str">
        <f t="shared" si="2"/>
        <v>XBL</v>
      </c>
      <c r="Z67" s="5">
        <f>VLOOKUP(D67,HoaDonTotal!D:Q,14,0)</f>
        <v>44457.740277777775</v>
      </c>
      <c r="AA67" t="str">
        <f t="shared" si="3"/>
        <v>Ca chiều</v>
      </c>
    </row>
    <row r="68" spans="1:27">
      <c r="A68" s="46"/>
      <c r="B68" s="11" t="s">
        <v>21</v>
      </c>
      <c r="C68" s="136">
        <v>44457</v>
      </c>
      <c r="D68" s="36" t="s">
        <v>731</v>
      </c>
      <c r="E68" s="11">
        <v>141643</v>
      </c>
      <c r="F68" s="11" t="s">
        <v>355</v>
      </c>
      <c r="G68" s="11" t="s">
        <v>2160</v>
      </c>
      <c r="H68" s="11" t="s">
        <v>2161</v>
      </c>
      <c r="I68" s="11" t="s">
        <v>41</v>
      </c>
      <c r="J68" s="11" t="s">
        <v>45</v>
      </c>
      <c r="K68" s="11" t="s">
        <v>2033</v>
      </c>
      <c r="L68" s="11" t="s">
        <v>605</v>
      </c>
      <c r="M68" s="11" t="s">
        <v>46</v>
      </c>
      <c r="N68" s="11" t="s">
        <v>184</v>
      </c>
      <c r="O68" s="11" t="s">
        <v>2038</v>
      </c>
      <c r="P68" s="11" t="s">
        <v>571</v>
      </c>
      <c r="Q68" s="11">
        <v>1</v>
      </c>
      <c r="R68" s="128">
        <v>0</v>
      </c>
      <c r="S68" s="128">
        <v>120000</v>
      </c>
      <c r="T68" s="128">
        <v>60000</v>
      </c>
      <c r="U68" s="128">
        <v>0</v>
      </c>
      <c r="V68" s="11" t="s">
        <v>50</v>
      </c>
      <c r="W68">
        <v>60000</v>
      </c>
      <c r="X68">
        <v>1</v>
      </c>
      <c r="Y68" s="11" t="str">
        <f t="shared" si="2"/>
        <v>XBL</v>
      </c>
      <c r="Z68" s="5">
        <f>VLOOKUP(D68,HoaDonTotal!D:Q,14,0)</f>
        <v>44457.740277777775</v>
      </c>
      <c r="AA68" t="str">
        <f t="shared" si="3"/>
        <v>Ca chiều</v>
      </c>
    </row>
    <row r="69" spans="1:27">
      <c r="A69" s="46"/>
      <c r="B69" s="11" t="s">
        <v>21</v>
      </c>
      <c r="C69" s="136">
        <v>44457</v>
      </c>
      <c r="D69" s="36" t="s">
        <v>731</v>
      </c>
      <c r="E69" s="11">
        <v>141643</v>
      </c>
      <c r="F69" s="11" t="s">
        <v>355</v>
      </c>
      <c r="G69" s="11" t="s">
        <v>2162</v>
      </c>
      <c r="H69" s="11" t="s">
        <v>2163</v>
      </c>
      <c r="I69" s="11" t="s">
        <v>58</v>
      </c>
      <c r="J69" s="11" t="s">
        <v>45</v>
      </c>
      <c r="K69" s="11" t="s">
        <v>34</v>
      </c>
      <c r="L69" s="11" t="s">
        <v>656</v>
      </c>
      <c r="M69" s="11" t="s">
        <v>66</v>
      </c>
      <c r="N69" s="11" t="s">
        <v>184</v>
      </c>
      <c r="O69" s="11" t="s">
        <v>197</v>
      </c>
      <c r="P69" s="11" t="s">
        <v>43</v>
      </c>
      <c r="Q69" s="11">
        <v>1</v>
      </c>
      <c r="R69" s="128">
        <v>0</v>
      </c>
      <c r="S69" s="128">
        <v>120000</v>
      </c>
      <c r="T69" s="128">
        <v>89000</v>
      </c>
      <c r="U69" s="128">
        <v>0</v>
      </c>
      <c r="V69" s="11" t="s">
        <v>50</v>
      </c>
      <c r="W69">
        <v>89000</v>
      </c>
      <c r="X69">
        <v>1</v>
      </c>
      <c r="Y69" s="11" t="str">
        <f t="shared" si="2"/>
        <v>XBL</v>
      </c>
      <c r="Z69" s="5">
        <f>VLOOKUP(D69,HoaDonTotal!D:Q,14,0)</f>
        <v>44457.740277777775</v>
      </c>
      <c r="AA69" t="str">
        <f t="shared" si="3"/>
        <v>Ca chiều</v>
      </c>
    </row>
    <row r="70" spans="1:27">
      <c r="A70" s="46"/>
      <c r="B70" s="11" t="s">
        <v>21</v>
      </c>
      <c r="C70" s="136">
        <v>44457</v>
      </c>
      <c r="D70" s="36" t="s">
        <v>732</v>
      </c>
      <c r="E70" s="11">
        <v>163424</v>
      </c>
      <c r="F70" s="11" t="s">
        <v>734</v>
      </c>
      <c r="G70" s="11" t="s">
        <v>2164</v>
      </c>
      <c r="H70" s="11" t="s">
        <v>2165</v>
      </c>
      <c r="I70" s="11" t="s">
        <v>22</v>
      </c>
      <c r="J70" s="11" t="s">
        <v>362</v>
      </c>
      <c r="K70" s="11" t="s">
        <v>132</v>
      </c>
      <c r="L70" s="11" t="s">
        <v>25</v>
      </c>
      <c r="M70" s="11" t="s">
        <v>2166</v>
      </c>
      <c r="N70" s="11" t="s">
        <v>64</v>
      </c>
      <c r="O70" s="11" t="s">
        <v>149</v>
      </c>
      <c r="P70" s="11" t="s">
        <v>43</v>
      </c>
      <c r="Q70" s="11">
        <v>1</v>
      </c>
      <c r="R70" s="128">
        <v>0</v>
      </c>
      <c r="S70" s="128">
        <v>120000</v>
      </c>
      <c r="T70" s="128">
        <v>84000</v>
      </c>
      <c r="U70" s="128">
        <v>0</v>
      </c>
      <c r="V70" s="11" t="s">
        <v>50</v>
      </c>
      <c r="W70">
        <v>84000</v>
      </c>
      <c r="X70">
        <v>1</v>
      </c>
      <c r="Y70" s="11" t="str">
        <f t="shared" si="2"/>
        <v>XBL</v>
      </c>
      <c r="Z70" s="5">
        <f>VLOOKUP(D70,HoaDonTotal!D:Q,14,0)</f>
        <v>44457.758333333331</v>
      </c>
      <c r="AA70" t="str">
        <f t="shared" si="3"/>
        <v>Ca chiều</v>
      </c>
    </row>
    <row r="71" spans="1:27">
      <c r="A71" s="46"/>
      <c r="B71" s="11" t="s">
        <v>21</v>
      </c>
      <c r="C71" s="136">
        <v>44457</v>
      </c>
      <c r="D71" s="36" t="s">
        <v>732</v>
      </c>
      <c r="E71" s="11">
        <v>163424</v>
      </c>
      <c r="F71" s="11" t="s">
        <v>734</v>
      </c>
      <c r="G71" s="11" t="s">
        <v>2167</v>
      </c>
      <c r="H71" s="11" t="s">
        <v>2168</v>
      </c>
      <c r="I71" s="11" t="s">
        <v>22</v>
      </c>
      <c r="J71" s="11" t="s">
        <v>73</v>
      </c>
      <c r="K71" s="11" t="s">
        <v>34</v>
      </c>
      <c r="L71" s="11" t="s">
        <v>2169</v>
      </c>
      <c r="M71" s="11" t="s">
        <v>77</v>
      </c>
      <c r="N71" s="11" t="s">
        <v>145</v>
      </c>
      <c r="O71" s="11" t="s">
        <v>145</v>
      </c>
      <c r="P71" s="11" t="s">
        <v>43</v>
      </c>
      <c r="Q71" s="11">
        <v>1</v>
      </c>
      <c r="R71" s="128">
        <v>0</v>
      </c>
      <c r="S71" s="128">
        <v>190000</v>
      </c>
      <c r="T71" s="128">
        <v>190000</v>
      </c>
      <c r="U71" s="128">
        <v>0</v>
      </c>
      <c r="V71" s="11" t="s">
        <v>50</v>
      </c>
      <c r="W71">
        <v>190000</v>
      </c>
      <c r="X71">
        <v>1</v>
      </c>
      <c r="Y71" s="11" t="str">
        <f t="shared" si="2"/>
        <v>XBL</v>
      </c>
      <c r="Z71" s="5">
        <f>VLOOKUP(D71,HoaDonTotal!D:Q,14,0)</f>
        <v>44457.758333333331</v>
      </c>
      <c r="AA71" t="str">
        <f t="shared" si="3"/>
        <v>Ca chiều</v>
      </c>
    </row>
    <row r="72" spans="1:27">
      <c r="A72" s="46"/>
      <c r="B72" s="11" t="s">
        <v>21</v>
      </c>
      <c r="C72" s="136">
        <v>44457</v>
      </c>
      <c r="D72" s="36" t="s">
        <v>735</v>
      </c>
      <c r="E72" s="11">
        <v>2042863</v>
      </c>
      <c r="F72" s="11" t="s">
        <v>737</v>
      </c>
      <c r="G72" s="11" t="s">
        <v>2170</v>
      </c>
      <c r="H72" s="11" t="s">
        <v>2171</v>
      </c>
      <c r="I72" s="11"/>
      <c r="J72" s="11" t="s">
        <v>2112</v>
      </c>
      <c r="K72" s="11" t="s">
        <v>30</v>
      </c>
      <c r="L72" s="11" t="s">
        <v>2172</v>
      </c>
      <c r="M72" s="11"/>
      <c r="N72" s="11" t="s">
        <v>2147</v>
      </c>
      <c r="O72" s="11" t="s">
        <v>2173</v>
      </c>
      <c r="P72" s="11"/>
      <c r="Q72" s="11">
        <v>1</v>
      </c>
      <c r="R72" s="128">
        <v>0</v>
      </c>
      <c r="S72" s="128">
        <v>50000</v>
      </c>
      <c r="T72" s="128">
        <v>38000</v>
      </c>
      <c r="U72" s="128">
        <v>0</v>
      </c>
      <c r="V72" s="11" t="s">
        <v>50</v>
      </c>
      <c r="W72">
        <v>38000</v>
      </c>
      <c r="X72">
        <v>1</v>
      </c>
      <c r="Y72" s="11" t="str">
        <f t="shared" si="2"/>
        <v>XBL</v>
      </c>
      <c r="Z72" s="5">
        <f>VLOOKUP(D72,HoaDonTotal!D:Q,14,0)</f>
        <v>44457.758333333331</v>
      </c>
      <c r="AA72" t="str">
        <f t="shared" si="3"/>
        <v>Ca chiều</v>
      </c>
    </row>
    <row r="73" spans="1:27">
      <c r="A73" s="46"/>
      <c r="B73" s="11" t="s">
        <v>21</v>
      </c>
      <c r="C73" s="136">
        <v>44457</v>
      </c>
      <c r="D73" s="36" t="s">
        <v>735</v>
      </c>
      <c r="E73" s="11">
        <v>2042863</v>
      </c>
      <c r="F73" s="11" t="s">
        <v>737</v>
      </c>
      <c r="G73" s="11" t="s">
        <v>2174</v>
      </c>
      <c r="H73" s="11" t="s">
        <v>2130</v>
      </c>
      <c r="I73" s="11" t="s">
        <v>41</v>
      </c>
      <c r="J73" s="11" t="s">
        <v>23</v>
      </c>
      <c r="K73" s="11" t="s">
        <v>24</v>
      </c>
      <c r="L73" s="11" t="s">
        <v>42</v>
      </c>
      <c r="M73" s="11" t="s">
        <v>675</v>
      </c>
      <c r="N73" s="11" t="s">
        <v>36</v>
      </c>
      <c r="O73" s="11" t="s">
        <v>134</v>
      </c>
      <c r="P73" s="11" t="s">
        <v>37</v>
      </c>
      <c r="Q73" s="11">
        <v>1</v>
      </c>
      <c r="R73" s="128">
        <v>0</v>
      </c>
      <c r="S73" s="128">
        <v>350000</v>
      </c>
      <c r="T73" s="128">
        <v>175000</v>
      </c>
      <c r="U73" s="128">
        <v>0</v>
      </c>
      <c r="V73" s="11" t="s">
        <v>50</v>
      </c>
      <c r="W73">
        <v>175000</v>
      </c>
      <c r="X73">
        <v>1</v>
      </c>
      <c r="Y73" s="11" t="str">
        <f t="shared" si="2"/>
        <v>XBL</v>
      </c>
      <c r="Z73" s="5">
        <f>VLOOKUP(D73,HoaDonTotal!D:Q,14,0)</f>
        <v>44457.758333333331</v>
      </c>
      <c r="AA73" t="str">
        <f t="shared" si="3"/>
        <v>Ca chiều</v>
      </c>
    </row>
    <row r="74" spans="1:27">
      <c r="A74" s="46"/>
      <c r="B74" s="11" t="s">
        <v>21</v>
      </c>
      <c r="C74" s="136">
        <v>44457</v>
      </c>
      <c r="D74" s="36" t="s">
        <v>735</v>
      </c>
      <c r="E74" s="11">
        <v>2042863</v>
      </c>
      <c r="F74" s="11" t="s">
        <v>737</v>
      </c>
      <c r="G74" s="11" t="s">
        <v>2175</v>
      </c>
      <c r="H74" s="11" t="s">
        <v>2176</v>
      </c>
      <c r="I74" s="11" t="s">
        <v>22</v>
      </c>
      <c r="J74" s="11" t="s">
        <v>23</v>
      </c>
      <c r="K74" s="11" t="s">
        <v>24</v>
      </c>
      <c r="L74" s="11" t="s">
        <v>143</v>
      </c>
      <c r="M74" s="11" t="s">
        <v>79</v>
      </c>
      <c r="N74" s="11" t="s">
        <v>36</v>
      </c>
      <c r="O74" s="11" t="s">
        <v>52</v>
      </c>
      <c r="P74" s="11" t="s">
        <v>37</v>
      </c>
      <c r="Q74" s="11">
        <v>1</v>
      </c>
      <c r="R74" s="128">
        <v>0</v>
      </c>
      <c r="S74" s="128">
        <v>250000</v>
      </c>
      <c r="T74" s="128">
        <v>125000</v>
      </c>
      <c r="U74" s="128">
        <v>0</v>
      </c>
      <c r="V74" s="11" t="s">
        <v>50</v>
      </c>
      <c r="W74">
        <v>125000</v>
      </c>
      <c r="X74">
        <v>1</v>
      </c>
      <c r="Y74" s="11" t="str">
        <f t="shared" si="2"/>
        <v>XBL</v>
      </c>
      <c r="Z74" s="5">
        <f>VLOOKUP(D74,HoaDonTotal!D:Q,14,0)</f>
        <v>44457.758333333331</v>
      </c>
      <c r="AA74" t="str">
        <f t="shared" si="3"/>
        <v>Ca chiều</v>
      </c>
    </row>
    <row r="75" spans="1:27">
      <c r="A75" s="46"/>
      <c r="B75" s="11" t="s">
        <v>21</v>
      </c>
      <c r="C75" s="136">
        <v>44457</v>
      </c>
      <c r="D75" s="36" t="s">
        <v>735</v>
      </c>
      <c r="E75" s="11">
        <v>2042863</v>
      </c>
      <c r="F75" s="11" t="s">
        <v>737</v>
      </c>
      <c r="G75" s="11" t="s">
        <v>2177</v>
      </c>
      <c r="H75" s="11" t="s">
        <v>2178</v>
      </c>
      <c r="I75" s="11" t="s">
        <v>22</v>
      </c>
      <c r="J75" s="11" t="s">
        <v>45</v>
      </c>
      <c r="K75" s="11" t="s">
        <v>2033</v>
      </c>
      <c r="L75" s="11" t="s">
        <v>552</v>
      </c>
      <c r="M75" s="11" t="s">
        <v>46</v>
      </c>
      <c r="N75" s="11" t="s">
        <v>2179</v>
      </c>
      <c r="O75" s="11" t="s">
        <v>2180</v>
      </c>
      <c r="P75" s="11" t="s">
        <v>37</v>
      </c>
      <c r="Q75" s="11">
        <v>1</v>
      </c>
      <c r="R75" s="128">
        <v>0</v>
      </c>
      <c r="S75" s="128">
        <v>590000</v>
      </c>
      <c r="T75" s="128">
        <v>295000</v>
      </c>
      <c r="U75" s="128">
        <v>0</v>
      </c>
      <c r="V75" s="11" t="s">
        <v>50</v>
      </c>
      <c r="W75">
        <v>295000</v>
      </c>
      <c r="X75">
        <v>1</v>
      </c>
      <c r="Y75" s="11" t="str">
        <f t="shared" si="2"/>
        <v>XBL</v>
      </c>
      <c r="Z75" s="5">
        <f>VLOOKUP(D75,HoaDonTotal!D:Q,14,0)</f>
        <v>44457.758333333331</v>
      </c>
      <c r="AA75" t="str">
        <f t="shared" si="3"/>
        <v>Ca chiều</v>
      </c>
    </row>
    <row r="76" spans="1:27">
      <c r="A76" s="46"/>
      <c r="B76" s="11" t="s">
        <v>21</v>
      </c>
      <c r="C76" s="136">
        <v>44457</v>
      </c>
      <c r="D76" s="36" t="s">
        <v>738</v>
      </c>
      <c r="E76" s="11">
        <v>2075294</v>
      </c>
      <c r="F76" s="11" t="s">
        <v>740</v>
      </c>
      <c r="G76" s="11" t="s">
        <v>2181</v>
      </c>
      <c r="H76" s="11" t="s">
        <v>618</v>
      </c>
      <c r="I76" s="11"/>
      <c r="J76" s="11" t="s">
        <v>53</v>
      </c>
      <c r="K76" s="11" t="s">
        <v>56</v>
      </c>
      <c r="L76" s="11" t="s">
        <v>619</v>
      </c>
      <c r="M76" s="11" t="s">
        <v>59</v>
      </c>
      <c r="N76" s="11" t="s">
        <v>57</v>
      </c>
      <c r="O76" s="11" t="s">
        <v>297</v>
      </c>
      <c r="P76" s="11"/>
      <c r="Q76" s="11">
        <v>1</v>
      </c>
      <c r="R76" s="128">
        <v>0</v>
      </c>
      <c r="S76" s="128">
        <v>90000</v>
      </c>
      <c r="T76" s="128">
        <v>90000</v>
      </c>
      <c r="U76" s="128">
        <v>0</v>
      </c>
      <c r="V76" s="11" t="s">
        <v>28</v>
      </c>
      <c r="W76">
        <v>90000</v>
      </c>
      <c r="X76">
        <v>1</v>
      </c>
      <c r="Y76" s="11" t="str">
        <f t="shared" si="2"/>
        <v>XBL</v>
      </c>
      <c r="Z76" s="5">
        <f>VLOOKUP(D76,HoaDonTotal!D:Q,14,0)</f>
        <v>44457.759722222225</v>
      </c>
      <c r="AA76" t="str">
        <f t="shared" si="3"/>
        <v>Ca chiều</v>
      </c>
    </row>
    <row r="77" spans="1:27">
      <c r="A77" s="46"/>
      <c r="B77" s="11" t="s">
        <v>21</v>
      </c>
      <c r="C77" s="136">
        <v>44457</v>
      </c>
      <c r="D77" s="36" t="s">
        <v>738</v>
      </c>
      <c r="E77" s="11">
        <v>2075294</v>
      </c>
      <c r="F77" s="11" t="s">
        <v>740</v>
      </c>
      <c r="G77" s="11" t="s">
        <v>2182</v>
      </c>
      <c r="H77" s="11" t="s">
        <v>570</v>
      </c>
      <c r="I77" s="11" t="s">
        <v>41</v>
      </c>
      <c r="J77" s="11" t="s">
        <v>45</v>
      </c>
      <c r="K77" s="11" t="s">
        <v>34</v>
      </c>
      <c r="L77" s="11" t="s">
        <v>553</v>
      </c>
      <c r="M77" s="11" t="s">
        <v>546</v>
      </c>
      <c r="N77" s="11" t="s">
        <v>47</v>
      </c>
      <c r="O77" s="11" t="s">
        <v>47</v>
      </c>
      <c r="P77" s="11" t="s">
        <v>571</v>
      </c>
      <c r="Q77" s="11">
        <v>1</v>
      </c>
      <c r="R77" s="128">
        <v>0</v>
      </c>
      <c r="S77" s="128">
        <v>590000</v>
      </c>
      <c r="T77" s="128">
        <v>590000</v>
      </c>
      <c r="U77" s="128">
        <v>0</v>
      </c>
      <c r="V77" s="11" t="s">
        <v>28</v>
      </c>
      <c r="W77">
        <v>590000</v>
      </c>
      <c r="X77">
        <v>1</v>
      </c>
      <c r="Y77" s="11" t="str">
        <f t="shared" si="2"/>
        <v>XBL</v>
      </c>
      <c r="Z77" s="5">
        <f>VLOOKUP(D77,HoaDonTotal!D:Q,14,0)</f>
        <v>44457.759722222225</v>
      </c>
      <c r="AA77" t="str">
        <f t="shared" si="3"/>
        <v>Ca chiều</v>
      </c>
    </row>
    <row r="78" spans="1:27">
      <c r="A78" s="46"/>
      <c r="B78" s="11" t="s">
        <v>21</v>
      </c>
      <c r="C78" s="136">
        <v>44457</v>
      </c>
      <c r="D78" s="36" t="s">
        <v>741</v>
      </c>
      <c r="E78" s="11">
        <v>1513265</v>
      </c>
      <c r="F78" s="11" t="s">
        <v>743</v>
      </c>
      <c r="G78" s="11" t="s">
        <v>2183</v>
      </c>
      <c r="H78" s="11" t="s">
        <v>2184</v>
      </c>
      <c r="I78" s="11" t="s">
        <v>58</v>
      </c>
      <c r="J78" s="11" t="s">
        <v>45</v>
      </c>
      <c r="K78" s="11" t="s">
        <v>2033</v>
      </c>
      <c r="L78" s="11" t="s">
        <v>2185</v>
      </c>
      <c r="M78" s="11" t="s">
        <v>2186</v>
      </c>
      <c r="N78" s="11" t="s">
        <v>184</v>
      </c>
      <c r="O78" s="11" t="s">
        <v>153</v>
      </c>
      <c r="P78" s="11" t="s">
        <v>43</v>
      </c>
      <c r="Q78" s="11">
        <v>1</v>
      </c>
      <c r="R78" s="128">
        <v>0</v>
      </c>
      <c r="S78" s="128">
        <v>120000</v>
      </c>
      <c r="T78" s="128">
        <v>89000</v>
      </c>
      <c r="U78" s="128">
        <v>0</v>
      </c>
      <c r="V78" s="11" t="s">
        <v>50</v>
      </c>
      <c r="W78">
        <v>89000</v>
      </c>
      <c r="X78">
        <v>1</v>
      </c>
      <c r="Y78" s="11" t="str">
        <f t="shared" si="2"/>
        <v>XBL</v>
      </c>
      <c r="Z78" s="5">
        <f>VLOOKUP(D78,HoaDonTotal!D:Q,14,0)</f>
        <v>44457.757638888892</v>
      </c>
      <c r="AA78" t="str">
        <f t="shared" si="3"/>
        <v>Ca chiều</v>
      </c>
    </row>
    <row r="79" spans="1:27">
      <c r="A79" s="46"/>
      <c r="B79" s="11" t="s">
        <v>21</v>
      </c>
      <c r="C79" s="136">
        <v>44457</v>
      </c>
      <c r="D79" s="36" t="s">
        <v>744</v>
      </c>
      <c r="E79" s="11">
        <v>1597798</v>
      </c>
      <c r="F79" s="11" t="s">
        <v>746</v>
      </c>
      <c r="G79" s="11" t="s">
        <v>2187</v>
      </c>
      <c r="H79" s="11" t="s">
        <v>661</v>
      </c>
      <c r="I79" s="11" t="s">
        <v>22</v>
      </c>
      <c r="J79" s="11" t="s">
        <v>362</v>
      </c>
      <c r="K79" s="11" t="s">
        <v>132</v>
      </c>
      <c r="L79" s="11" t="s">
        <v>25</v>
      </c>
      <c r="M79" s="11" t="s">
        <v>49</v>
      </c>
      <c r="N79" s="11" t="s">
        <v>64</v>
      </c>
      <c r="O79" s="11" t="s">
        <v>149</v>
      </c>
      <c r="P79" s="11" t="s">
        <v>43</v>
      </c>
      <c r="Q79" s="11">
        <v>1</v>
      </c>
      <c r="R79" s="128">
        <v>0</v>
      </c>
      <c r="S79" s="128">
        <v>120000</v>
      </c>
      <c r="T79" s="128">
        <v>84000</v>
      </c>
      <c r="U79" s="128">
        <v>0</v>
      </c>
      <c r="V79" s="11" t="s">
        <v>50</v>
      </c>
      <c r="W79">
        <v>84000</v>
      </c>
      <c r="X79">
        <v>1</v>
      </c>
      <c r="Y79" s="11" t="str">
        <f t="shared" si="2"/>
        <v>XBL</v>
      </c>
      <c r="Z79" s="5">
        <f>VLOOKUP(D79,HoaDonTotal!D:Q,14,0)</f>
        <v>44457.779166666667</v>
      </c>
      <c r="AA79" t="str">
        <f t="shared" si="3"/>
        <v>Ca chiều</v>
      </c>
    </row>
    <row r="80" spans="1:27">
      <c r="A80" s="46"/>
      <c r="B80" s="11" t="s">
        <v>21</v>
      </c>
      <c r="C80" s="136">
        <v>44457</v>
      </c>
      <c r="D80" s="36" t="s">
        <v>744</v>
      </c>
      <c r="E80" s="11">
        <v>1597798</v>
      </c>
      <c r="F80" s="11" t="s">
        <v>746</v>
      </c>
      <c r="G80" s="11" t="s">
        <v>2188</v>
      </c>
      <c r="H80" s="11" t="s">
        <v>2189</v>
      </c>
      <c r="I80" s="11" t="s">
        <v>22</v>
      </c>
      <c r="J80" s="11" t="s">
        <v>2112</v>
      </c>
      <c r="K80" s="11" t="s">
        <v>185</v>
      </c>
      <c r="L80" s="11" t="s">
        <v>143</v>
      </c>
      <c r="M80" s="11" t="s">
        <v>66</v>
      </c>
      <c r="N80" s="11" t="s">
        <v>2143</v>
      </c>
      <c r="O80" s="11" t="s">
        <v>181</v>
      </c>
      <c r="P80" s="11" t="s">
        <v>43</v>
      </c>
      <c r="Q80" s="11">
        <v>2</v>
      </c>
      <c r="R80" s="128">
        <v>0</v>
      </c>
      <c r="S80" s="128">
        <v>20000</v>
      </c>
      <c r="T80" s="128">
        <v>40000</v>
      </c>
      <c r="U80" s="128">
        <v>0</v>
      </c>
      <c r="V80" s="11" t="s">
        <v>50</v>
      </c>
      <c r="W80">
        <v>40000</v>
      </c>
      <c r="X80">
        <v>2</v>
      </c>
      <c r="Y80" s="11" t="str">
        <f t="shared" si="2"/>
        <v>XBL</v>
      </c>
      <c r="Z80" s="5">
        <f>VLOOKUP(D80,HoaDonTotal!D:Q,14,0)</f>
        <v>44457.779166666667</v>
      </c>
      <c r="AA80" t="str">
        <f t="shared" si="3"/>
        <v>Ca chiều</v>
      </c>
    </row>
    <row r="81" spans="1:27">
      <c r="A81" s="46"/>
      <c r="B81" s="11" t="s">
        <v>21</v>
      </c>
      <c r="C81" s="136">
        <v>44457</v>
      </c>
      <c r="D81" s="36" t="s">
        <v>744</v>
      </c>
      <c r="E81" s="11">
        <v>1597798</v>
      </c>
      <c r="F81" s="11" t="s">
        <v>746</v>
      </c>
      <c r="G81" s="11" t="s">
        <v>2190</v>
      </c>
      <c r="H81" s="11" t="s">
        <v>434</v>
      </c>
      <c r="I81" s="11"/>
      <c r="J81" s="11" t="s">
        <v>29</v>
      </c>
      <c r="K81" s="11" t="s">
        <v>56</v>
      </c>
      <c r="L81" s="11" t="s">
        <v>234</v>
      </c>
      <c r="M81" s="11" t="s">
        <v>59</v>
      </c>
      <c r="N81" s="11" t="s">
        <v>198</v>
      </c>
      <c r="O81" s="11" t="s">
        <v>128</v>
      </c>
      <c r="P81" s="11" t="s">
        <v>43</v>
      </c>
      <c r="Q81" s="11">
        <v>1</v>
      </c>
      <c r="R81" s="128">
        <v>0</v>
      </c>
      <c r="S81" s="128">
        <v>150000</v>
      </c>
      <c r="T81" s="128">
        <v>120000</v>
      </c>
      <c r="U81" s="128">
        <v>0</v>
      </c>
      <c r="V81" s="11" t="s">
        <v>50</v>
      </c>
      <c r="W81">
        <v>120000</v>
      </c>
      <c r="X81">
        <v>1</v>
      </c>
      <c r="Y81" s="11" t="str">
        <f t="shared" si="2"/>
        <v>XBL</v>
      </c>
      <c r="Z81" s="5">
        <f>VLOOKUP(D81,HoaDonTotal!D:Q,14,0)</f>
        <v>44457.779166666667</v>
      </c>
      <c r="AA81" t="str">
        <f t="shared" si="3"/>
        <v>Ca chiều</v>
      </c>
    </row>
    <row r="82" spans="1:27">
      <c r="A82" s="46"/>
      <c r="B82" s="11" t="s">
        <v>21</v>
      </c>
      <c r="C82" s="136">
        <v>44457</v>
      </c>
      <c r="D82" s="36" t="s">
        <v>744</v>
      </c>
      <c r="E82" s="11">
        <v>1597798</v>
      </c>
      <c r="F82" s="11" t="s">
        <v>746</v>
      </c>
      <c r="G82" s="11" t="s">
        <v>195</v>
      </c>
      <c r="H82" s="11" t="s">
        <v>196</v>
      </c>
      <c r="I82" s="11"/>
      <c r="J82" s="11" t="s">
        <v>39</v>
      </c>
      <c r="K82" s="11"/>
      <c r="L82" s="11" t="s">
        <v>40</v>
      </c>
      <c r="M82" s="11" t="s">
        <v>40</v>
      </c>
      <c r="N82" s="11" t="s">
        <v>39</v>
      </c>
      <c r="O82" s="11" t="s">
        <v>39</v>
      </c>
      <c r="P82" s="11" t="s">
        <v>40</v>
      </c>
      <c r="Q82" s="11">
        <v>1</v>
      </c>
      <c r="R82" s="128">
        <v>0</v>
      </c>
      <c r="S82" s="128">
        <v>2000</v>
      </c>
      <c r="T82" s="128">
        <v>0</v>
      </c>
      <c r="U82" s="128">
        <v>0</v>
      </c>
      <c r="V82" s="11" t="s">
        <v>50</v>
      </c>
      <c r="W82">
        <v>0</v>
      </c>
      <c r="X82">
        <v>1</v>
      </c>
      <c r="Y82" s="11" t="str">
        <f t="shared" si="2"/>
        <v>XBL</v>
      </c>
      <c r="Z82" s="5">
        <f>VLOOKUP(D82,HoaDonTotal!D:Q,14,0)</f>
        <v>44457.779166666667</v>
      </c>
      <c r="AA82" t="str">
        <f t="shared" si="3"/>
        <v>Ca chiều</v>
      </c>
    </row>
    <row r="83" spans="1:27">
      <c r="A83" s="46"/>
      <c r="B83" s="11" t="s">
        <v>21</v>
      </c>
      <c r="C83" s="136">
        <v>44457</v>
      </c>
      <c r="D83" s="36" t="s">
        <v>744</v>
      </c>
      <c r="E83" s="11">
        <v>1597798</v>
      </c>
      <c r="F83" s="11" t="s">
        <v>746</v>
      </c>
      <c r="G83" s="11" t="s">
        <v>2191</v>
      </c>
      <c r="H83" s="11" t="s">
        <v>2192</v>
      </c>
      <c r="I83" s="11" t="s">
        <v>22</v>
      </c>
      <c r="J83" s="11" t="s">
        <v>69</v>
      </c>
      <c r="K83" s="11" t="s">
        <v>24</v>
      </c>
      <c r="L83" s="11" t="s">
        <v>143</v>
      </c>
      <c r="M83" s="11" t="s">
        <v>49</v>
      </c>
      <c r="N83" s="11" t="s">
        <v>70</v>
      </c>
      <c r="O83" s="11" t="s">
        <v>70</v>
      </c>
      <c r="P83" s="11" t="s">
        <v>43</v>
      </c>
      <c r="Q83" s="11">
        <v>1</v>
      </c>
      <c r="R83" s="128">
        <v>0</v>
      </c>
      <c r="S83" s="128">
        <v>50000</v>
      </c>
      <c r="T83" s="128">
        <v>50000</v>
      </c>
      <c r="U83" s="128">
        <v>0</v>
      </c>
      <c r="V83" s="11" t="s">
        <v>50</v>
      </c>
      <c r="W83">
        <v>50000</v>
      </c>
      <c r="X83">
        <v>1</v>
      </c>
      <c r="Y83" s="11" t="str">
        <f t="shared" si="2"/>
        <v>XBL</v>
      </c>
      <c r="Z83" s="5">
        <f>VLOOKUP(D83,HoaDonTotal!D:Q,14,0)</f>
        <v>44457.779166666667</v>
      </c>
      <c r="AA83" t="str">
        <f t="shared" si="3"/>
        <v>Ca chiều</v>
      </c>
    </row>
    <row r="84" spans="1:27">
      <c r="A84" s="46"/>
      <c r="B84" s="11" t="s">
        <v>21</v>
      </c>
      <c r="C84" s="136">
        <v>44457</v>
      </c>
      <c r="D84" s="36" t="s">
        <v>744</v>
      </c>
      <c r="E84" s="11">
        <v>1597798</v>
      </c>
      <c r="F84" s="11" t="s">
        <v>746</v>
      </c>
      <c r="G84" s="11" t="s">
        <v>2193</v>
      </c>
      <c r="H84" s="11" t="s">
        <v>2194</v>
      </c>
      <c r="I84" s="11" t="s">
        <v>58</v>
      </c>
      <c r="J84" s="11" t="s">
        <v>69</v>
      </c>
      <c r="K84" s="11" t="s">
        <v>24</v>
      </c>
      <c r="L84" s="11" t="s">
        <v>2195</v>
      </c>
      <c r="M84" s="11" t="s">
        <v>49</v>
      </c>
      <c r="N84" s="11" t="s">
        <v>70</v>
      </c>
      <c r="O84" s="11" t="s">
        <v>70</v>
      </c>
      <c r="P84" s="11" t="s">
        <v>43</v>
      </c>
      <c r="Q84" s="11">
        <v>1</v>
      </c>
      <c r="R84" s="128">
        <v>0</v>
      </c>
      <c r="S84" s="128">
        <v>80000</v>
      </c>
      <c r="T84" s="128">
        <v>80000</v>
      </c>
      <c r="U84" s="128">
        <v>0</v>
      </c>
      <c r="V84" s="11" t="s">
        <v>50</v>
      </c>
      <c r="W84">
        <v>80000</v>
      </c>
      <c r="X84">
        <v>1</v>
      </c>
      <c r="Y84" s="11" t="str">
        <f t="shared" si="2"/>
        <v>XBL</v>
      </c>
      <c r="Z84" s="5">
        <f>VLOOKUP(D84,HoaDonTotal!D:Q,14,0)</f>
        <v>44457.779166666667</v>
      </c>
      <c r="AA84" t="str">
        <f t="shared" si="3"/>
        <v>Ca chiều</v>
      </c>
    </row>
    <row r="85" spans="1:27">
      <c r="A85" s="46"/>
      <c r="B85" s="11" t="s">
        <v>21</v>
      </c>
      <c r="C85" s="136">
        <v>44457</v>
      </c>
      <c r="D85" s="36" t="s">
        <v>747</v>
      </c>
      <c r="E85" s="11">
        <v>2127142</v>
      </c>
      <c r="F85" s="11" t="s">
        <v>749</v>
      </c>
      <c r="G85" s="11" t="s">
        <v>2196</v>
      </c>
      <c r="H85" s="11" t="s">
        <v>2087</v>
      </c>
      <c r="I85" s="11" t="s">
        <v>41</v>
      </c>
      <c r="J85" s="11" t="s">
        <v>364</v>
      </c>
      <c r="K85" s="11" t="s">
        <v>34</v>
      </c>
      <c r="L85" s="11" t="s">
        <v>35</v>
      </c>
      <c r="M85" s="11" t="s">
        <v>133</v>
      </c>
      <c r="N85" s="11" t="s">
        <v>36</v>
      </c>
      <c r="O85" s="11" t="s">
        <v>2060</v>
      </c>
      <c r="P85" s="11" t="s">
        <v>37</v>
      </c>
      <c r="Q85" s="11">
        <v>1</v>
      </c>
      <c r="R85" s="128">
        <v>0</v>
      </c>
      <c r="S85" s="128">
        <v>250000</v>
      </c>
      <c r="T85" s="128">
        <v>175000</v>
      </c>
      <c r="U85" s="128">
        <v>0</v>
      </c>
      <c r="V85" s="11" t="s">
        <v>28</v>
      </c>
      <c r="W85">
        <v>175000</v>
      </c>
      <c r="X85">
        <v>1</v>
      </c>
      <c r="Y85" s="11" t="str">
        <f t="shared" si="2"/>
        <v>XBL</v>
      </c>
      <c r="Z85" s="5">
        <f>VLOOKUP(D85,HoaDonTotal!D:Q,14,0)</f>
        <v>44457.800694444442</v>
      </c>
      <c r="AA85" t="str">
        <f t="shared" si="3"/>
        <v>Ca chiều</v>
      </c>
    </row>
    <row r="86" spans="1:27">
      <c r="A86" s="46"/>
      <c r="B86" s="11" t="s">
        <v>21</v>
      </c>
      <c r="C86" s="136">
        <v>44457</v>
      </c>
      <c r="D86" s="36" t="s">
        <v>747</v>
      </c>
      <c r="E86" s="11">
        <v>2127142</v>
      </c>
      <c r="F86" s="11" t="s">
        <v>749</v>
      </c>
      <c r="G86" s="11" t="s">
        <v>2197</v>
      </c>
      <c r="H86" s="11" t="s">
        <v>2198</v>
      </c>
      <c r="I86" s="11" t="s">
        <v>41</v>
      </c>
      <c r="J86" s="11" t="s">
        <v>23</v>
      </c>
      <c r="K86" s="11" t="s">
        <v>24</v>
      </c>
      <c r="L86" s="11" t="s">
        <v>71</v>
      </c>
      <c r="M86" s="11" t="s">
        <v>2199</v>
      </c>
      <c r="N86" s="11" t="s">
        <v>36</v>
      </c>
      <c r="O86" s="11" t="s">
        <v>134</v>
      </c>
      <c r="P86" s="11" t="s">
        <v>43</v>
      </c>
      <c r="Q86" s="11">
        <v>1</v>
      </c>
      <c r="R86" s="128">
        <v>0</v>
      </c>
      <c r="S86" s="128">
        <v>350000</v>
      </c>
      <c r="T86" s="128">
        <v>175000</v>
      </c>
      <c r="U86" s="128">
        <v>0</v>
      </c>
      <c r="V86" s="11" t="s">
        <v>28</v>
      </c>
      <c r="W86">
        <v>175000</v>
      </c>
      <c r="X86">
        <v>1</v>
      </c>
      <c r="Y86" s="11" t="str">
        <f t="shared" ref="Y86:Y138" si="4">IF(LEFT(D86,3)="NTL","NTL","XBL")</f>
        <v>XBL</v>
      </c>
      <c r="Z86" s="5">
        <f>VLOOKUP(D86,HoaDonTotal!D:Q,14,0)</f>
        <v>44457.800694444442</v>
      </c>
      <c r="AA86" t="str">
        <f t="shared" ref="AA86:AA138" si="5">IF(TIME(HOUR(Z86),MINUTE(Z86),SECOND(Z86))&gt;$AB$6,"Ca chiều","Ca sáng")</f>
        <v>Ca chiều</v>
      </c>
    </row>
    <row r="87" spans="1:27">
      <c r="A87" s="46"/>
      <c r="B87" s="11" t="s">
        <v>21</v>
      </c>
      <c r="C87" s="136">
        <v>44457</v>
      </c>
      <c r="D87" s="36" t="s">
        <v>747</v>
      </c>
      <c r="E87" s="11">
        <v>2127142</v>
      </c>
      <c r="F87" s="11" t="s">
        <v>749</v>
      </c>
      <c r="G87" s="11" t="s">
        <v>2200</v>
      </c>
      <c r="H87" s="11" t="s">
        <v>2201</v>
      </c>
      <c r="I87" s="11" t="s">
        <v>41</v>
      </c>
      <c r="J87" s="11" t="s">
        <v>364</v>
      </c>
      <c r="K87" s="11" t="s">
        <v>34</v>
      </c>
      <c r="L87" s="11" t="s">
        <v>35</v>
      </c>
      <c r="M87" s="11" t="s">
        <v>2202</v>
      </c>
      <c r="N87" s="11" t="s">
        <v>36</v>
      </c>
      <c r="O87" s="11" t="s">
        <v>134</v>
      </c>
      <c r="P87" s="11" t="s">
        <v>37</v>
      </c>
      <c r="Q87" s="11">
        <v>1</v>
      </c>
      <c r="R87" s="128">
        <v>0</v>
      </c>
      <c r="S87" s="128">
        <v>450000</v>
      </c>
      <c r="T87" s="128">
        <v>315000</v>
      </c>
      <c r="U87" s="128">
        <v>0</v>
      </c>
      <c r="V87" s="11" t="s">
        <v>28</v>
      </c>
      <c r="W87">
        <v>315000</v>
      </c>
      <c r="X87">
        <v>1</v>
      </c>
      <c r="Y87" s="11" t="str">
        <f t="shared" si="4"/>
        <v>XBL</v>
      </c>
      <c r="Z87" s="5">
        <f>VLOOKUP(D87,HoaDonTotal!D:Q,14,0)</f>
        <v>44457.800694444442</v>
      </c>
      <c r="AA87" t="str">
        <f t="shared" si="5"/>
        <v>Ca chiều</v>
      </c>
    </row>
    <row r="88" spans="1:27">
      <c r="A88" s="46"/>
      <c r="B88" s="11" t="s">
        <v>21</v>
      </c>
      <c r="C88" s="136">
        <v>44457</v>
      </c>
      <c r="D88" s="36" t="s">
        <v>747</v>
      </c>
      <c r="E88" s="11">
        <v>2127142</v>
      </c>
      <c r="F88" s="11" t="s">
        <v>749</v>
      </c>
      <c r="G88" s="11" t="s">
        <v>2078</v>
      </c>
      <c r="H88" s="11" t="s">
        <v>2079</v>
      </c>
      <c r="I88" s="11" t="s">
        <v>41</v>
      </c>
      <c r="J88" s="11" t="s">
        <v>23</v>
      </c>
      <c r="K88" s="11" t="s">
        <v>24</v>
      </c>
      <c r="L88" s="11" t="s">
        <v>35</v>
      </c>
      <c r="M88" s="11" t="s">
        <v>63</v>
      </c>
      <c r="N88" s="11" t="s">
        <v>36</v>
      </c>
      <c r="O88" s="11" t="s">
        <v>134</v>
      </c>
      <c r="P88" s="11" t="s">
        <v>37</v>
      </c>
      <c r="Q88" s="11">
        <v>1</v>
      </c>
      <c r="R88" s="128">
        <v>0</v>
      </c>
      <c r="S88" s="128">
        <v>350000</v>
      </c>
      <c r="T88" s="128">
        <v>175000</v>
      </c>
      <c r="U88" s="128">
        <v>0</v>
      </c>
      <c r="V88" s="11" t="s">
        <v>28</v>
      </c>
      <c r="W88">
        <v>175000</v>
      </c>
      <c r="X88">
        <v>1</v>
      </c>
      <c r="Y88" s="11" t="str">
        <f t="shared" si="4"/>
        <v>XBL</v>
      </c>
      <c r="Z88" s="5">
        <f>VLOOKUP(D88,HoaDonTotal!D:Q,14,0)</f>
        <v>44457.800694444442</v>
      </c>
      <c r="AA88" t="str">
        <f t="shared" si="5"/>
        <v>Ca chiều</v>
      </c>
    </row>
    <row r="89" spans="1:27">
      <c r="A89" s="46"/>
      <c r="B89" s="11" t="s">
        <v>21</v>
      </c>
      <c r="C89" s="136">
        <v>44457</v>
      </c>
      <c r="D89" s="36" t="s">
        <v>747</v>
      </c>
      <c r="E89" s="11">
        <v>2127142</v>
      </c>
      <c r="F89" s="11" t="s">
        <v>749</v>
      </c>
      <c r="G89" s="11" t="s">
        <v>2203</v>
      </c>
      <c r="H89" s="11" t="s">
        <v>2204</v>
      </c>
      <c r="I89" s="11" t="s">
        <v>41</v>
      </c>
      <c r="J89" s="11" t="s">
        <v>364</v>
      </c>
      <c r="K89" s="11" t="s">
        <v>2033</v>
      </c>
      <c r="L89" s="11" t="s">
        <v>683</v>
      </c>
      <c r="M89" s="11" t="s">
        <v>2205</v>
      </c>
      <c r="N89" s="11" t="s">
        <v>26</v>
      </c>
      <c r="O89" s="11" t="s">
        <v>211</v>
      </c>
      <c r="P89" s="11" t="s">
        <v>43</v>
      </c>
      <c r="Q89" s="11">
        <v>1</v>
      </c>
      <c r="R89" s="128">
        <v>0</v>
      </c>
      <c r="S89" s="128">
        <v>690000</v>
      </c>
      <c r="T89" s="128">
        <v>483000</v>
      </c>
      <c r="U89" s="128">
        <v>0</v>
      </c>
      <c r="V89" s="11" t="s">
        <v>28</v>
      </c>
      <c r="W89">
        <v>483000</v>
      </c>
      <c r="X89">
        <v>1</v>
      </c>
      <c r="Y89" s="11" t="str">
        <f t="shared" si="4"/>
        <v>XBL</v>
      </c>
      <c r="Z89" s="5">
        <f>VLOOKUP(D89,HoaDonTotal!D:Q,14,0)</f>
        <v>44457.800694444442</v>
      </c>
      <c r="AA89" t="str">
        <f t="shared" si="5"/>
        <v>Ca chiều</v>
      </c>
    </row>
    <row r="90" spans="1:27">
      <c r="A90" s="46"/>
      <c r="B90" s="11" t="s">
        <v>21</v>
      </c>
      <c r="C90" s="136">
        <v>44457</v>
      </c>
      <c r="D90" s="36" t="s">
        <v>750</v>
      </c>
      <c r="E90" s="11">
        <v>2014255</v>
      </c>
      <c r="F90" s="11" t="s">
        <v>752</v>
      </c>
      <c r="G90" s="11" t="s">
        <v>2206</v>
      </c>
      <c r="H90" s="11" t="s">
        <v>2207</v>
      </c>
      <c r="I90" s="11"/>
      <c r="J90" s="11" t="s">
        <v>2112</v>
      </c>
      <c r="K90" s="11" t="s">
        <v>2208</v>
      </c>
      <c r="L90" s="11"/>
      <c r="M90" s="11"/>
      <c r="N90" s="11" t="s">
        <v>2209</v>
      </c>
      <c r="O90" s="11" t="s">
        <v>178</v>
      </c>
      <c r="P90" s="11"/>
      <c r="Q90" s="11">
        <v>1</v>
      </c>
      <c r="R90" s="128">
        <v>0</v>
      </c>
      <c r="S90" s="128">
        <v>175000</v>
      </c>
      <c r="T90" s="128">
        <v>175000</v>
      </c>
      <c r="U90" s="128">
        <v>0</v>
      </c>
      <c r="V90" s="11" t="s">
        <v>50</v>
      </c>
      <c r="W90">
        <v>175000</v>
      </c>
      <c r="X90">
        <v>1</v>
      </c>
      <c r="Y90" s="11" t="str">
        <f t="shared" si="4"/>
        <v>XBL</v>
      </c>
      <c r="Z90" s="5">
        <f>VLOOKUP(D90,HoaDonTotal!D:Q,14,0)</f>
        <v>44457.821527777778</v>
      </c>
      <c r="AA90" t="str">
        <f t="shared" si="5"/>
        <v>Ca chiều</v>
      </c>
    </row>
    <row r="91" spans="1:27">
      <c r="A91" s="46"/>
      <c r="B91" s="11" t="s">
        <v>21</v>
      </c>
      <c r="C91" s="136">
        <v>44457</v>
      </c>
      <c r="D91" s="36" t="s">
        <v>750</v>
      </c>
      <c r="E91" s="11">
        <v>2014255</v>
      </c>
      <c r="F91" s="11" t="s">
        <v>752</v>
      </c>
      <c r="G91" s="11" t="s">
        <v>2210</v>
      </c>
      <c r="H91" s="11" t="s">
        <v>2211</v>
      </c>
      <c r="I91" s="11"/>
      <c r="J91" s="11" t="s">
        <v>2112</v>
      </c>
      <c r="K91" s="11" t="s">
        <v>2208</v>
      </c>
      <c r="L91" s="11"/>
      <c r="M91" s="11"/>
      <c r="N91" s="11" t="s">
        <v>2209</v>
      </c>
      <c r="O91" s="11" t="s">
        <v>220</v>
      </c>
      <c r="P91" s="11"/>
      <c r="Q91" s="11">
        <v>1</v>
      </c>
      <c r="R91" s="128">
        <v>0</v>
      </c>
      <c r="S91" s="128">
        <v>175000</v>
      </c>
      <c r="T91" s="128">
        <v>175000</v>
      </c>
      <c r="U91" s="128">
        <v>0</v>
      </c>
      <c r="V91" s="11" t="s">
        <v>50</v>
      </c>
      <c r="W91">
        <v>175000</v>
      </c>
      <c r="X91">
        <v>1</v>
      </c>
      <c r="Y91" s="11" t="str">
        <f t="shared" si="4"/>
        <v>XBL</v>
      </c>
      <c r="Z91" s="5">
        <f>VLOOKUP(D91,HoaDonTotal!D:Q,14,0)</f>
        <v>44457.821527777778</v>
      </c>
      <c r="AA91" t="str">
        <f t="shared" si="5"/>
        <v>Ca chiều</v>
      </c>
    </row>
    <row r="92" spans="1:27">
      <c r="A92" s="46"/>
      <c r="B92" s="11" t="s">
        <v>21</v>
      </c>
      <c r="C92" s="136">
        <v>44457</v>
      </c>
      <c r="D92" s="36" t="s">
        <v>750</v>
      </c>
      <c r="E92" s="11">
        <v>2014255</v>
      </c>
      <c r="F92" s="11" t="s">
        <v>752</v>
      </c>
      <c r="G92" s="11" t="s">
        <v>505</v>
      </c>
      <c r="H92" s="11" t="s">
        <v>506</v>
      </c>
      <c r="I92" s="11"/>
      <c r="J92" s="11" t="s">
        <v>2112</v>
      </c>
      <c r="K92" s="11" t="s">
        <v>507</v>
      </c>
      <c r="L92" s="11" t="s">
        <v>40</v>
      </c>
      <c r="M92" s="11"/>
      <c r="N92" s="11" t="s">
        <v>2138</v>
      </c>
      <c r="O92" s="11" t="s">
        <v>454</v>
      </c>
      <c r="P92" s="11" t="s">
        <v>40</v>
      </c>
      <c r="Q92" s="11">
        <v>1</v>
      </c>
      <c r="R92" s="128">
        <v>0</v>
      </c>
      <c r="S92" s="128">
        <v>165000</v>
      </c>
      <c r="T92" s="128">
        <v>165000</v>
      </c>
      <c r="U92" s="128">
        <v>0</v>
      </c>
      <c r="V92" s="11" t="s">
        <v>50</v>
      </c>
      <c r="W92">
        <v>165000</v>
      </c>
      <c r="X92">
        <v>1</v>
      </c>
      <c r="Y92" s="11" t="str">
        <f t="shared" si="4"/>
        <v>XBL</v>
      </c>
      <c r="Z92" s="5">
        <f>VLOOKUP(D92,HoaDonTotal!D:Q,14,0)</f>
        <v>44457.821527777778</v>
      </c>
      <c r="AA92" t="str">
        <f t="shared" si="5"/>
        <v>Ca chiều</v>
      </c>
    </row>
    <row r="93" spans="1:27">
      <c r="B93" s="11" t="s">
        <v>21</v>
      </c>
      <c r="C93" s="136">
        <v>44457</v>
      </c>
      <c r="D93" s="36" t="s">
        <v>753</v>
      </c>
      <c r="E93" s="11">
        <v>2397955</v>
      </c>
      <c r="F93" s="11" t="s">
        <v>755</v>
      </c>
      <c r="G93" s="11" t="s">
        <v>2212</v>
      </c>
      <c r="H93" s="11" t="s">
        <v>2213</v>
      </c>
      <c r="I93" s="11" t="s">
        <v>22</v>
      </c>
      <c r="J93" s="11" t="s">
        <v>362</v>
      </c>
      <c r="K93" s="11" t="s">
        <v>132</v>
      </c>
      <c r="L93" s="11" t="s">
        <v>143</v>
      </c>
      <c r="M93" s="11" t="s">
        <v>2214</v>
      </c>
      <c r="N93" s="11" t="s">
        <v>64</v>
      </c>
      <c r="O93" s="11" t="s">
        <v>149</v>
      </c>
      <c r="P93" s="11" t="s">
        <v>43</v>
      </c>
      <c r="Q93" s="11">
        <v>1</v>
      </c>
      <c r="R93" s="128">
        <v>0</v>
      </c>
      <c r="S93" s="128">
        <v>60000</v>
      </c>
      <c r="T93" s="128">
        <v>42000</v>
      </c>
      <c r="U93" s="128">
        <v>0</v>
      </c>
      <c r="V93" s="11" t="s">
        <v>28</v>
      </c>
      <c r="W93">
        <v>42000</v>
      </c>
      <c r="X93">
        <v>1</v>
      </c>
      <c r="Y93" s="11" t="str">
        <f t="shared" si="4"/>
        <v>XBL</v>
      </c>
      <c r="Z93" s="5">
        <f>VLOOKUP(D93,HoaDonTotal!D:Q,14,0)</f>
        <v>44457.821527777778</v>
      </c>
      <c r="AA93" t="str">
        <f t="shared" si="5"/>
        <v>Ca chiều</v>
      </c>
    </row>
    <row r="94" spans="1:27">
      <c r="B94" s="11" t="s">
        <v>21</v>
      </c>
      <c r="C94" s="136">
        <v>44457</v>
      </c>
      <c r="D94" s="36" t="s">
        <v>753</v>
      </c>
      <c r="E94" s="11">
        <v>2397955</v>
      </c>
      <c r="F94" s="11" t="s">
        <v>755</v>
      </c>
      <c r="G94" s="11" t="s">
        <v>2046</v>
      </c>
      <c r="H94" s="11" t="s">
        <v>2047</v>
      </c>
      <c r="I94" s="11" t="s">
        <v>22</v>
      </c>
      <c r="J94" s="11" t="s">
        <v>38</v>
      </c>
      <c r="K94" s="11" t="s">
        <v>232</v>
      </c>
      <c r="L94" s="11" t="s">
        <v>143</v>
      </c>
      <c r="M94" s="11" t="s">
        <v>40</v>
      </c>
      <c r="N94" s="11" t="s">
        <v>44</v>
      </c>
      <c r="O94" s="11" t="s">
        <v>311</v>
      </c>
      <c r="P94" s="11" t="s">
        <v>37</v>
      </c>
      <c r="Q94" s="11">
        <v>1</v>
      </c>
      <c r="R94" s="128">
        <v>0</v>
      </c>
      <c r="S94" s="128">
        <v>90000</v>
      </c>
      <c r="T94" s="128">
        <v>63000</v>
      </c>
      <c r="U94" s="128">
        <v>0</v>
      </c>
      <c r="V94" s="11" t="s">
        <v>28</v>
      </c>
      <c r="W94">
        <v>63000</v>
      </c>
      <c r="X94">
        <v>1</v>
      </c>
      <c r="Y94" s="11" t="str">
        <f t="shared" si="4"/>
        <v>XBL</v>
      </c>
      <c r="Z94" s="5">
        <f>VLOOKUP(D94,HoaDonTotal!D:Q,14,0)</f>
        <v>44457.821527777778</v>
      </c>
      <c r="AA94" t="str">
        <f t="shared" si="5"/>
        <v>Ca chiều</v>
      </c>
    </row>
    <row r="95" spans="1:27">
      <c r="B95" s="11" t="s">
        <v>21</v>
      </c>
      <c r="C95" s="136">
        <v>44457</v>
      </c>
      <c r="D95" s="36" t="s">
        <v>756</v>
      </c>
      <c r="E95" s="11">
        <v>1590323</v>
      </c>
      <c r="F95" s="11" t="s">
        <v>758</v>
      </c>
      <c r="G95" s="11" t="s">
        <v>2215</v>
      </c>
      <c r="H95" s="11" t="s">
        <v>2216</v>
      </c>
      <c r="I95" s="11"/>
      <c r="J95" s="11" t="s">
        <v>2044</v>
      </c>
      <c r="K95" s="11" t="s">
        <v>30</v>
      </c>
      <c r="L95" s="11" t="s">
        <v>2146</v>
      </c>
      <c r="M95" s="11"/>
      <c r="N95" s="11" t="s">
        <v>2217</v>
      </c>
      <c r="O95" s="11" t="s">
        <v>139</v>
      </c>
      <c r="P95" s="11"/>
      <c r="Q95" s="11">
        <v>1</v>
      </c>
      <c r="R95" s="128">
        <v>0</v>
      </c>
      <c r="S95" s="128">
        <v>50000</v>
      </c>
      <c r="T95" s="128">
        <v>36700</v>
      </c>
      <c r="U95" s="128">
        <v>0</v>
      </c>
      <c r="V95" s="11" t="s">
        <v>50</v>
      </c>
      <c r="W95">
        <v>36700</v>
      </c>
      <c r="X95">
        <v>1</v>
      </c>
      <c r="Y95" s="11" t="str">
        <f t="shared" si="4"/>
        <v>XBL</v>
      </c>
      <c r="Z95" s="5">
        <f>VLOOKUP(D95,HoaDonTotal!D:Q,14,0)</f>
        <v>44457.820833333331</v>
      </c>
      <c r="AA95" t="str">
        <f t="shared" si="5"/>
        <v>Ca chiều</v>
      </c>
    </row>
    <row r="96" spans="1:27">
      <c r="B96" s="11" t="s">
        <v>21</v>
      </c>
      <c r="C96" s="136">
        <v>44457</v>
      </c>
      <c r="D96" s="36" t="s">
        <v>756</v>
      </c>
      <c r="E96" s="11">
        <v>1590323</v>
      </c>
      <c r="F96" s="11" t="s">
        <v>758</v>
      </c>
      <c r="G96" s="11" t="s">
        <v>483</v>
      </c>
      <c r="H96" s="11" t="s">
        <v>484</v>
      </c>
      <c r="I96" s="11"/>
      <c r="J96" s="11" t="s">
        <v>39</v>
      </c>
      <c r="K96" s="11"/>
      <c r="L96" s="11" t="s">
        <v>40</v>
      </c>
      <c r="M96" s="11" t="s">
        <v>40</v>
      </c>
      <c r="N96" s="11" t="s">
        <v>39</v>
      </c>
      <c r="O96" s="11" t="s">
        <v>39</v>
      </c>
      <c r="P96" s="11" t="s">
        <v>40</v>
      </c>
      <c r="Q96" s="11">
        <v>1</v>
      </c>
      <c r="R96" s="128">
        <v>0</v>
      </c>
      <c r="S96" s="128">
        <v>2000</v>
      </c>
      <c r="T96" s="128">
        <v>2000</v>
      </c>
      <c r="U96" s="128">
        <v>0</v>
      </c>
      <c r="V96" s="11" t="s">
        <v>50</v>
      </c>
      <c r="W96">
        <v>2000</v>
      </c>
      <c r="X96">
        <v>1</v>
      </c>
      <c r="Y96" s="11" t="str">
        <f t="shared" si="4"/>
        <v>XBL</v>
      </c>
      <c r="Z96" s="5">
        <f>VLOOKUP(D96,HoaDonTotal!D:Q,14,0)</f>
        <v>44457.820833333331</v>
      </c>
      <c r="AA96" t="str">
        <f t="shared" si="5"/>
        <v>Ca chiều</v>
      </c>
    </row>
    <row r="97" spans="2:27">
      <c r="B97" s="11" t="s">
        <v>21</v>
      </c>
      <c r="C97" s="136">
        <v>44457</v>
      </c>
      <c r="D97" s="36" t="s">
        <v>756</v>
      </c>
      <c r="E97" s="11">
        <v>1590323</v>
      </c>
      <c r="F97" s="11" t="s">
        <v>758</v>
      </c>
      <c r="G97" s="11" t="s">
        <v>2218</v>
      </c>
      <c r="H97" s="11" t="s">
        <v>672</v>
      </c>
      <c r="I97" s="11"/>
      <c r="J97" s="11" t="s">
        <v>53</v>
      </c>
      <c r="K97" s="11" t="s">
        <v>194</v>
      </c>
      <c r="L97" s="11"/>
      <c r="M97" s="11"/>
      <c r="N97" s="11" t="s">
        <v>57</v>
      </c>
      <c r="O97" s="11" t="s">
        <v>224</v>
      </c>
      <c r="P97" s="11"/>
      <c r="Q97" s="11">
        <v>2</v>
      </c>
      <c r="R97" s="128">
        <v>0</v>
      </c>
      <c r="S97" s="128">
        <v>17000</v>
      </c>
      <c r="T97" s="128">
        <v>34000</v>
      </c>
      <c r="U97" s="128">
        <v>0</v>
      </c>
      <c r="V97" s="11" t="s">
        <v>50</v>
      </c>
      <c r="W97">
        <v>34000</v>
      </c>
      <c r="X97">
        <v>2</v>
      </c>
      <c r="Y97" s="11" t="str">
        <f t="shared" si="4"/>
        <v>XBL</v>
      </c>
      <c r="Z97" s="5">
        <f>VLOOKUP(D97,HoaDonTotal!D:Q,14,0)</f>
        <v>44457.820833333331</v>
      </c>
      <c r="AA97" t="str">
        <f t="shared" si="5"/>
        <v>Ca chiều</v>
      </c>
    </row>
    <row r="98" spans="2:27">
      <c r="B98" s="11" t="s">
        <v>21</v>
      </c>
      <c r="C98" s="136">
        <v>44457</v>
      </c>
      <c r="D98" s="36" t="s">
        <v>756</v>
      </c>
      <c r="E98" s="11">
        <v>1590323</v>
      </c>
      <c r="F98" s="11" t="s">
        <v>758</v>
      </c>
      <c r="G98" s="11" t="s">
        <v>2219</v>
      </c>
      <c r="H98" s="11" t="s">
        <v>2220</v>
      </c>
      <c r="I98" s="11"/>
      <c r="J98" s="11" t="s">
        <v>2044</v>
      </c>
      <c r="K98" s="11" t="s">
        <v>30</v>
      </c>
      <c r="L98" s="11" t="s">
        <v>2146</v>
      </c>
      <c r="M98" s="11"/>
      <c r="N98" s="11" t="s">
        <v>2045</v>
      </c>
      <c r="O98" s="11" t="s">
        <v>139</v>
      </c>
      <c r="P98" s="11"/>
      <c r="Q98" s="11">
        <v>1</v>
      </c>
      <c r="R98" s="128">
        <v>0</v>
      </c>
      <c r="S98" s="128">
        <v>50000</v>
      </c>
      <c r="T98" s="128">
        <v>36700</v>
      </c>
      <c r="U98" s="128">
        <v>0</v>
      </c>
      <c r="V98" s="11" t="s">
        <v>50</v>
      </c>
      <c r="W98">
        <v>36700</v>
      </c>
      <c r="X98">
        <v>1</v>
      </c>
      <c r="Y98" s="11" t="str">
        <f t="shared" si="4"/>
        <v>XBL</v>
      </c>
      <c r="Z98" s="5">
        <f>VLOOKUP(D98,HoaDonTotal!D:Q,14,0)</f>
        <v>44457.820833333331</v>
      </c>
      <c r="AA98" t="str">
        <f t="shared" si="5"/>
        <v>Ca chiều</v>
      </c>
    </row>
    <row r="99" spans="2:27">
      <c r="B99" s="11" t="s">
        <v>21</v>
      </c>
      <c r="C99" s="136">
        <v>44457</v>
      </c>
      <c r="D99" s="36" t="s">
        <v>756</v>
      </c>
      <c r="E99" s="11">
        <v>1590323</v>
      </c>
      <c r="F99" s="11" t="s">
        <v>758</v>
      </c>
      <c r="G99" s="11" t="s">
        <v>2221</v>
      </c>
      <c r="H99" s="11" t="s">
        <v>2216</v>
      </c>
      <c r="I99" s="11"/>
      <c r="J99" s="11" t="s">
        <v>2044</v>
      </c>
      <c r="K99" s="11" t="s">
        <v>30</v>
      </c>
      <c r="L99" s="11" t="s">
        <v>2146</v>
      </c>
      <c r="M99" s="11"/>
      <c r="N99" s="11" t="s">
        <v>2045</v>
      </c>
      <c r="O99" s="11" t="s">
        <v>139</v>
      </c>
      <c r="P99" s="11"/>
      <c r="Q99" s="11">
        <v>1</v>
      </c>
      <c r="R99" s="128">
        <v>0</v>
      </c>
      <c r="S99" s="128">
        <v>50000</v>
      </c>
      <c r="T99" s="128">
        <v>36700</v>
      </c>
      <c r="U99" s="128">
        <v>0</v>
      </c>
      <c r="V99" s="11" t="s">
        <v>50</v>
      </c>
      <c r="W99">
        <v>36700</v>
      </c>
      <c r="X99">
        <v>1</v>
      </c>
      <c r="Y99" s="11" t="str">
        <f t="shared" si="4"/>
        <v>XBL</v>
      </c>
      <c r="Z99" s="5">
        <f>VLOOKUP(D99,HoaDonTotal!D:Q,14,0)</f>
        <v>44457.820833333331</v>
      </c>
      <c r="AA99" t="str">
        <f t="shared" si="5"/>
        <v>Ca chiều</v>
      </c>
    </row>
    <row r="100" spans="2:27">
      <c r="B100" s="11" t="s">
        <v>21</v>
      </c>
      <c r="C100" s="136">
        <v>44457</v>
      </c>
      <c r="D100" s="36" t="s">
        <v>756</v>
      </c>
      <c r="E100" s="11">
        <v>1590323</v>
      </c>
      <c r="F100" s="11" t="s">
        <v>758</v>
      </c>
      <c r="G100" s="11" t="s">
        <v>2222</v>
      </c>
      <c r="H100" s="11" t="s">
        <v>2223</v>
      </c>
      <c r="I100" s="11"/>
      <c r="J100" s="11" t="s">
        <v>2112</v>
      </c>
      <c r="K100" s="11" t="s">
        <v>267</v>
      </c>
      <c r="L100" s="11"/>
      <c r="M100" s="11"/>
      <c r="N100" s="11" t="s">
        <v>2138</v>
      </c>
      <c r="O100" s="11" t="s">
        <v>274</v>
      </c>
      <c r="P100" s="11"/>
      <c r="Q100" s="11">
        <v>2</v>
      </c>
      <c r="R100" s="128">
        <v>0</v>
      </c>
      <c r="S100" s="128">
        <v>25000</v>
      </c>
      <c r="T100" s="128">
        <v>50000</v>
      </c>
      <c r="U100" s="128">
        <v>0</v>
      </c>
      <c r="V100" s="11" t="s">
        <v>50</v>
      </c>
      <c r="W100">
        <v>50000</v>
      </c>
      <c r="X100">
        <v>2</v>
      </c>
      <c r="Y100" s="11" t="str">
        <f t="shared" si="4"/>
        <v>XBL</v>
      </c>
      <c r="Z100" s="5">
        <f>VLOOKUP(D100,HoaDonTotal!D:Q,14,0)</f>
        <v>44457.820833333331</v>
      </c>
      <c r="AA100" t="str">
        <f t="shared" si="5"/>
        <v>Ca chiều</v>
      </c>
    </row>
    <row r="101" spans="2:27">
      <c r="B101" s="11" t="s">
        <v>21</v>
      </c>
      <c r="C101" s="136">
        <v>44457</v>
      </c>
      <c r="D101" s="36" t="s">
        <v>756</v>
      </c>
      <c r="E101" s="11">
        <v>1590323</v>
      </c>
      <c r="F101" s="11" t="s">
        <v>758</v>
      </c>
      <c r="G101" s="11" t="s">
        <v>2224</v>
      </c>
      <c r="H101" s="11" t="s">
        <v>2225</v>
      </c>
      <c r="I101" s="11"/>
      <c r="J101" s="11" t="s">
        <v>2112</v>
      </c>
      <c r="K101" s="11" t="s">
        <v>135</v>
      </c>
      <c r="L101" s="11" t="s">
        <v>40</v>
      </c>
      <c r="M101" s="11" t="s">
        <v>40</v>
      </c>
      <c r="N101" s="11" t="s">
        <v>2143</v>
      </c>
      <c r="O101" s="11" t="s">
        <v>2226</v>
      </c>
      <c r="P101" s="11" t="s">
        <v>40</v>
      </c>
      <c r="Q101" s="11">
        <v>1</v>
      </c>
      <c r="R101" s="128">
        <v>0</v>
      </c>
      <c r="S101" s="128">
        <v>60000</v>
      </c>
      <c r="T101" s="128">
        <v>60000</v>
      </c>
      <c r="U101" s="128">
        <v>0</v>
      </c>
      <c r="V101" s="11" t="s">
        <v>50</v>
      </c>
      <c r="W101">
        <v>60000</v>
      </c>
      <c r="X101">
        <v>1</v>
      </c>
      <c r="Y101" s="11" t="str">
        <f t="shared" si="4"/>
        <v>XBL</v>
      </c>
      <c r="Z101" s="5">
        <f>VLOOKUP(D101,HoaDonTotal!D:Q,14,0)</f>
        <v>44457.820833333331</v>
      </c>
      <c r="AA101" t="str">
        <f t="shared" si="5"/>
        <v>Ca chiều</v>
      </c>
    </row>
    <row r="102" spans="2:27">
      <c r="B102" s="11" t="s">
        <v>21</v>
      </c>
      <c r="C102" s="136">
        <v>44457</v>
      </c>
      <c r="D102" s="36" t="s">
        <v>759</v>
      </c>
      <c r="E102" s="11">
        <v>647608</v>
      </c>
      <c r="F102" s="11" t="s">
        <v>397</v>
      </c>
      <c r="G102" s="11" t="s">
        <v>2151</v>
      </c>
      <c r="H102" s="11" t="s">
        <v>574</v>
      </c>
      <c r="I102" s="11"/>
      <c r="J102" s="11" t="s">
        <v>2112</v>
      </c>
      <c r="K102" s="11" t="s">
        <v>575</v>
      </c>
      <c r="L102" s="11" t="s">
        <v>576</v>
      </c>
      <c r="M102" s="11"/>
      <c r="N102" s="11" t="s">
        <v>2045</v>
      </c>
      <c r="O102" s="11" t="s">
        <v>577</v>
      </c>
      <c r="P102" s="11"/>
      <c r="Q102" s="11">
        <v>2</v>
      </c>
      <c r="R102" s="128">
        <v>0</v>
      </c>
      <c r="S102" s="128">
        <v>11000</v>
      </c>
      <c r="T102" s="128">
        <v>22000</v>
      </c>
      <c r="U102" s="128">
        <v>0</v>
      </c>
      <c r="V102" s="11" t="s">
        <v>28</v>
      </c>
      <c r="W102">
        <v>22000</v>
      </c>
      <c r="X102">
        <v>2</v>
      </c>
      <c r="Y102" s="11" t="str">
        <f t="shared" si="4"/>
        <v>XBL</v>
      </c>
      <c r="Z102" s="5">
        <f>VLOOKUP(D102,HoaDonTotal!D:Q,14,0)</f>
        <v>44457.863194444442</v>
      </c>
      <c r="AA102" t="str">
        <f t="shared" si="5"/>
        <v>Ca chiều</v>
      </c>
    </row>
    <row r="103" spans="2:27">
      <c r="B103" s="11" t="s">
        <v>21</v>
      </c>
      <c r="C103" s="136">
        <v>44457</v>
      </c>
      <c r="D103" s="36" t="s">
        <v>759</v>
      </c>
      <c r="E103" s="11">
        <v>647608</v>
      </c>
      <c r="F103" s="11" t="s">
        <v>397</v>
      </c>
      <c r="G103" s="11" t="s">
        <v>2227</v>
      </c>
      <c r="H103" s="11" t="s">
        <v>2228</v>
      </c>
      <c r="I103" s="11"/>
      <c r="J103" s="11" t="s">
        <v>2112</v>
      </c>
      <c r="K103" s="11" t="s">
        <v>30</v>
      </c>
      <c r="L103" s="11" t="s">
        <v>2146</v>
      </c>
      <c r="M103" s="11"/>
      <c r="N103" s="11" t="s">
        <v>2209</v>
      </c>
      <c r="O103" s="11" t="s">
        <v>178</v>
      </c>
      <c r="P103" s="11"/>
      <c r="Q103" s="11">
        <v>1</v>
      </c>
      <c r="R103" s="128">
        <v>0</v>
      </c>
      <c r="S103" s="128">
        <v>190000</v>
      </c>
      <c r="T103" s="128">
        <v>130000</v>
      </c>
      <c r="U103" s="128">
        <v>0</v>
      </c>
      <c r="V103" s="11" t="s">
        <v>28</v>
      </c>
      <c r="W103">
        <v>130000</v>
      </c>
      <c r="X103">
        <v>1</v>
      </c>
      <c r="Y103" s="11" t="str">
        <f t="shared" si="4"/>
        <v>XBL</v>
      </c>
      <c r="Z103" s="5">
        <f>VLOOKUP(D103,HoaDonTotal!D:Q,14,0)</f>
        <v>44457.863194444442</v>
      </c>
      <c r="AA103" t="str">
        <f t="shared" si="5"/>
        <v>Ca chiều</v>
      </c>
    </row>
    <row r="104" spans="2:27">
      <c r="B104" s="11" t="s">
        <v>21</v>
      </c>
      <c r="C104" s="136">
        <v>44457</v>
      </c>
      <c r="D104" s="36" t="s">
        <v>759</v>
      </c>
      <c r="E104" s="11">
        <v>647608</v>
      </c>
      <c r="F104" s="11" t="s">
        <v>397</v>
      </c>
      <c r="G104" s="11" t="s">
        <v>2229</v>
      </c>
      <c r="H104" s="11" t="s">
        <v>2230</v>
      </c>
      <c r="I104" s="11"/>
      <c r="J104" s="11" t="s">
        <v>2112</v>
      </c>
      <c r="K104" s="11" t="s">
        <v>30</v>
      </c>
      <c r="L104" s="11" t="s">
        <v>2146</v>
      </c>
      <c r="M104" s="11"/>
      <c r="N104" s="11" t="s">
        <v>2209</v>
      </c>
      <c r="O104" s="11" t="s">
        <v>220</v>
      </c>
      <c r="P104" s="11"/>
      <c r="Q104" s="11">
        <v>1</v>
      </c>
      <c r="R104" s="128">
        <v>0</v>
      </c>
      <c r="S104" s="128">
        <v>190000</v>
      </c>
      <c r="T104" s="128">
        <v>130000</v>
      </c>
      <c r="U104" s="128">
        <v>0</v>
      </c>
      <c r="V104" s="11" t="s">
        <v>28</v>
      </c>
      <c r="W104">
        <v>130000</v>
      </c>
      <c r="X104">
        <v>1</v>
      </c>
      <c r="Y104" s="11" t="str">
        <f t="shared" si="4"/>
        <v>XBL</v>
      </c>
      <c r="Z104" s="5">
        <f>VLOOKUP(D104,HoaDonTotal!D:Q,14,0)</f>
        <v>44457.863194444442</v>
      </c>
      <c r="AA104" t="str">
        <f t="shared" si="5"/>
        <v>Ca chiều</v>
      </c>
    </row>
    <row r="105" spans="2:27">
      <c r="B105" s="11" t="s">
        <v>21</v>
      </c>
      <c r="C105" s="136">
        <v>44457</v>
      </c>
      <c r="D105" s="36" t="s">
        <v>760</v>
      </c>
      <c r="E105" s="11">
        <v>2276065</v>
      </c>
      <c r="F105" s="11" t="s">
        <v>357</v>
      </c>
      <c r="G105" s="11" t="s">
        <v>2231</v>
      </c>
      <c r="H105" s="11" t="s">
        <v>2232</v>
      </c>
      <c r="I105" s="11" t="s">
        <v>22</v>
      </c>
      <c r="J105" s="11" t="s">
        <v>364</v>
      </c>
      <c r="K105" s="11" t="s">
        <v>34</v>
      </c>
      <c r="L105" s="11" t="s">
        <v>35</v>
      </c>
      <c r="M105" s="11" t="s">
        <v>2233</v>
      </c>
      <c r="N105" s="11" t="s">
        <v>36</v>
      </c>
      <c r="O105" s="11" t="s">
        <v>134</v>
      </c>
      <c r="P105" s="11" t="s">
        <v>37</v>
      </c>
      <c r="Q105" s="11">
        <v>1</v>
      </c>
      <c r="R105" s="128">
        <v>0</v>
      </c>
      <c r="S105" s="128">
        <v>350000</v>
      </c>
      <c r="T105" s="128">
        <v>245000</v>
      </c>
      <c r="U105" s="128">
        <v>0</v>
      </c>
      <c r="V105" s="11" t="s">
        <v>28</v>
      </c>
      <c r="W105">
        <v>245000</v>
      </c>
      <c r="X105">
        <v>1</v>
      </c>
      <c r="Y105" s="11" t="str">
        <f t="shared" si="4"/>
        <v>XBL</v>
      </c>
      <c r="Z105" s="5">
        <f>VLOOKUP(D105,HoaDonTotal!D:Q,14,0)</f>
        <v>44457.882638888892</v>
      </c>
      <c r="AA105" t="str">
        <f t="shared" si="5"/>
        <v>Ca chiều</v>
      </c>
    </row>
    <row r="106" spans="2:27">
      <c r="B106" s="11" t="s">
        <v>21</v>
      </c>
      <c r="C106" s="136">
        <v>44457</v>
      </c>
      <c r="D106" s="36" t="s">
        <v>760</v>
      </c>
      <c r="E106" s="11">
        <v>2276065</v>
      </c>
      <c r="F106" s="11" t="s">
        <v>357</v>
      </c>
      <c r="G106" s="11" t="s">
        <v>2234</v>
      </c>
      <c r="H106" s="11" t="s">
        <v>2235</v>
      </c>
      <c r="I106" s="11" t="s">
        <v>22</v>
      </c>
      <c r="J106" s="11" t="s">
        <v>2112</v>
      </c>
      <c r="K106" s="11" t="s">
        <v>185</v>
      </c>
      <c r="L106" s="11" t="s">
        <v>143</v>
      </c>
      <c r="M106" s="11" t="s">
        <v>2236</v>
      </c>
      <c r="N106" s="11" t="s">
        <v>2045</v>
      </c>
      <c r="O106" s="11" t="s">
        <v>181</v>
      </c>
      <c r="P106" s="11" t="s">
        <v>43</v>
      </c>
      <c r="Q106" s="11">
        <v>1</v>
      </c>
      <c r="R106" s="128">
        <v>0</v>
      </c>
      <c r="S106" s="128">
        <v>20000</v>
      </c>
      <c r="T106" s="128">
        <v>20000</v>
      </c>
      <c r="U106" s="128">
        <v>0</v>
      </c>
      <c r="V106" s="11" t="s">
        <v>28</v>
      </c>
      <c r="W106">
        <v>20000</v>
      </c>
      <c r="X106">
        <v>1</v>
      </c>
      <c r="Y106" s="11" t="str">
        <f t="shared" si="4"/>
        <v>XBL</v>
      </c>
      <c r="Z106" s="5">
        <f>VLOOKUP(D106,HoaDonTotal!D:Q,14,0)</f>
        <v>44457.882638888892</v>
      </c>
      <c r="AA106" t="str">
        <f t="shared" si="5"/>
        <v>Ca chiều</v>
      </c>
    </row>
    <row r="107" spans="2:27">
      <c r="B107" s="11" t="s">
        <v>21</v>
      </c>
      <c r="C107" s="136">
        <v>44457</v>
      </c>
      <c r="D107" s="36" t="s">
        <v>760</v>
      </c>
      <c r="E107" s="11">
        <v>2276065</v>
      </c>
      <c r="F107" s="11" t="s">
        <v>357</v>
      </c>
      <c r="G107" s="11" t="s">
        <v>2237</v>
      </c>
      <c r="H107" s="11" t="s">
        <v>2238</v>
      </c>
      <c r="I107" s="11" t="s">
        <v>41</v>
      </c>
      <c r="J107" s="11" t="s">
        <v>23</v>
      </c>
      <c r="K107" s="11" t="s">
        <v>24</v>
      </c>
      <c r="L107" s="11" t="s">
        <v>42</v>
      </c>
      <c r="M107" s="11" t="s">
        <v>46</v>
      </c>
      <c r="N107" s="11" t="s">
        <v>230</v>
      </c>
      <c r="O107" s="11" t="s">
        <v>231</v>
      </c>
      <c r="P107" s="11" t="s">
        <v>43</v>
      </c>
      <c r="Q107" s="11">
        <v>1</v>
      </c>
      <c r="R107" s="128">
        <v>0</v>
      </c>
      <c r="S107" s="128">
        <v>190000</v>
      </c>
      <c r="T107" s="128">
        <v>95000</v>
      </c>
      <c r="U107" s="128">
        <v>0</v>
      </c>
      <c r="V107" s="11" t="s">
        <v>28</v>
      </c>
      <c r="W107">
        <v>95000</v>
      </c>
      <c r="X107">
        <v>1</v>
      </c>
      <c r="Y107" s="11" t="str">
        <f t="shared" si="4"/>
        <v>XBL</v>
      </c>
      <c r="Z107" s="5">
        <f>VLOOKUP(D107,HoaDonTotal!D:Q,14,0)</f>
        <v>44457.882638888892</v>
      </c>
      <c r="AA107" t="str">
        <f t="shared" si="5"/>
        <v>Ca chiều</v>
      </c>
    </row>
    <row r="108" spans="2:27">
      <c r="B108" s="11" t="s">
        <v>21</v>
      </c>
      <c r="C108" s="136">
        <v>44457</v>
      </c>
      <c r="D108" s="36" t="s">
        <v>760</v>
      </c>
      <c r="E108" s="11">
        <v>2276065</v>
      </c>
      <c r="F108" s="11" t="s">
        <v>357</v>
      </c>
      <c r="G108" s="11" t="s">
        <v>2239</v>
      </c>
      <c r="H108" s="11" t="s">
        <v>2240</v>
      </c>
      <c r="I108" s="11" t="s">
        <v>22</v>
      </c>
      <c r="J108" s="11" t="s">
        <v>69</v>
      </c>
      <c r="K108" s="11" t="s">
        <v>24</v>
      </c>
      <c r="L108" s="11" t="s">
        <v>143</v>
      </c>
      <c r="M108" s="11" t="s">
        <v>49</v>
      </c>
      <c r="N108" s="11" t="s">
        <v>70</v>
      </c>
      <c r="O108" s="11" t="s">
        <v>70</v>
      </c>
      <c r="P108" s="11" t="s">
        <v>43</v>
      </c>
      <c r="Q108" s="11">
        <v>1</v>
      </c>
      <c r="R108" s="128">
        <v>0</v>
      </c>
      <c r="S108" s="128">
        <v>90000</v>
      </c>
      <c r="T108" s="128">
        <v>90000</v>
      </c>
      <c r="U108" s="128">
        <v>0</v>
      </c>
      <c r="V108" s="11" t="s">
        <v>28</v>
      </c>
      <c r="W108">
        <v>90000</v>
      </c>
      <c r="X108">
        <v>1</v>
      </c>
      <c r="Y108" s="11" t="str">
        <f t="shared" si="4"/>
        <v>XBL</v>
      </c>
      <c r="Z108" s="5">
        <f>VLOOKUP(D108,HoaDonTotal!D:Q,14,0)</f>
        <v>44457.882638888892</v>
      </c>
      <c r="AA108" t="str">
        <f t="shared" si="5"/>
        <v>Ca chiều</v>
      </c>
    </row>
    <row r="109" spans="2:27">
      <c r="B109" s="11" t="s">
        <v>21</v>
      </c>
      <c r="C109" s="136">
        <v>44457</v>
      </c>
      <c r="D109" s="36" t="s">
        <v>761</v>
      </c>
      <c r="E109" s="11">
        <v>2367116</v>
      </c>
      <c r="F109" s="11" t="s">
        <v>689</v>
      </c>
      <c r="G109" s="11" t="s">
        <v>2241</v>
      </c>
      <c r="H109" s="11" t="s">
        <v>2089</v>
      </c>
      <c r="I109" s="11" t="s">
        <v>62</v>
      </c>
      <c r="J109" s="11" t="s">
        <v>364</v>
      </c>
      <c r="K109" s="11" t="s">
        <v>2033</v>
      </c>
      <c r="L109" s="11" t="s">
        <v>542</v>
      </c>
      <c r="M109" s="11" t="s">
        <v>460</v>
      </c>
      <c r="N109" s="11" t="s">
        <v>36</v>
      </c>
      <c r="O109" s="11" t="s">
        <v>52</v>
      </c>
      <c r="P109" s="11" t="s">
        <v>37</v>
      </c>
      <c r="Q109" s="11">
        <v>1</v>
      </c>
      <c r="R109" s="128">
        <v>0</v>
      </c>
      <c r="S109" s="128">
        <v>250000</v>
      </c>
      <c r="T109" s="128">
        <v>175000</v>
      </c>
      <c r="U109" s="128">
        <v>0</v>
      </c>
      <c r="V109" s="11" t="s">
        <v>28</v>
      </c>
      <c r="W109">
        <v>175000</v>
      </c>
      <c r="X109">
        <v>1</v>
      </c>
      <c r="Y109" s="11" t="str">
        <f t="shared" si="4"/>
        <v>XBL</v>
      </c>
      <c r="Z109" s="5">
        <f>VLOOKUP(D109,HoaDonTotal!D:Q,14,0)</f>
        <v>44457.904861111114</v>
      </c>
      <c r="AA109" t="str">
        <f t="shared" si="5"/>
        <v>Ca chiều</v>
      </c>
    </row>
    <row r="110" spans="2:27">
      <c r="B110" s="11" t="s">
        <v>21</v>
      </c>
      <c r="C110" s="136">
        <v>44457</v>
      </c>
      <c r="D110" s="36" t="s">
        <v>761</v>
      </c>
      <c r="E110" s="11">
        <v>2367116</v>
      </c>
      <c r="F110" s="11" t="s">
        <v>689</v>
      </c>
      <c r="G110" s="11" t="s">
        <v>2242</v>
      </c>
      <c r="H110" s="11" t="s">
        <v>2089</v>
      </c>
      <c r="I110" s="11" t="s">
        <v>62</v>
      </c>
      <c r="J110" s="11" t="s">
        <v>364</v>
      </c>
      <c r="K110" s="11" t="s">
        <v>2033</v>
      </c>
      <c r="L110" s="11" t="s">
        <v>129</v>
      </c>
      <c r="M110" s="11" t="s">
        <v>460</v>
      </c>
      <c r="N110" s="11" t="s">
        <v>36</v>
      </c>
      <c r="O110" s="11" t="s">
        <v>52</v>
      </c>
      <c r="P110" s="11" t="s">
        <v>37</v>
      </c>
      <c r="Q110" s="11">
        <v>1</v>
      </c>
      <c r="R110" s="128">
        <v>0</v>
      </c>
      <c r="S110" s="128">
        <v>250000</v>
      </c>
      <c r="T110" s="128">
        <v>175000</v>
      </c>
      <c r="U110" s="128">
        <v>0</v>
      </c>
      <c r="V110" s="11" t="s">
        <v>28</v>
      </c>
      <c r="W110">
        <v>175000</v>
      </c>
      <c r="X110">
        <v>1</v>
      </c>
      <c r="Y110" s="11" t="str">
        <f t="shared" si="4"/>
        <v>XBL</v>
      </c>
      <c r="Z110" s="5">
        <f>VLOOKUP(D110,HoaDonTotal!D:Q,14,0)</f>
        <v>44457.904861111114</v>
      </c>
      <c r="AA110" t="str">
        <f t="shared" si="5"/>
        <v>Ca chiều</v>
      </c>
    </row>
    <row r="111" spans="2:27">
      <c r="B111" s="11" t="s">
        <v>21</v>
      </c>
      <c r="C111" s="136">
        <v>44457</v>
      </c>
      <c r="D111" s="36" t="s">
        <v>761</v>
      </c>
      <c r="E111" s="11">
        <v>2367116</v>
      </c>
      <c r="F111" s="11" t="s">
        <v>689</v>
      </c>
      <c r="G111" s="11" t="s">
        <v>2243</v>
      </c>
      <c r="H111" s="11" t="s">
        <v>2069</v>
      </c>
      <c r="I111" s="11" t="s">
        <v>62</v>
      </c>
      <c r="J111" s="11" t="s">
        <v>23</v>
      </c>
      <c r="K111" s="11" t="s">
        <v>24</v>
      </c>
      <c r="L111" s="11" t="s">
        <v>607</v>
      </c>
      <c r="M111" s="11" t="s">
        <v>66</v>
      </c>
      <c r="N111" s="11" t="s">
        <v>26</v>
      </c>
      <c r="O111" s="11" t="s">
        <v>314</v>
      </c>
      <c r="P111" s="11" t="s">
        <v>37</v>
      </c>
      <c r="Q111" s="11">
        <v>1</v>
      </c>
      <c r="R111" s="128">
        <v>0</v>
      </c>
      <c r="S111" s="128">
        <v>190000</v>
      </c>
      <c r="T111" s="128">
        <v>95000</v>
      </c>
      <c r="U111" s="128">
        <v>0</v>
      </c>
      <c r="V111" s="11" t="s">
        <v>28</v>
      </c>
      <c r="W111">
        <v>95000</v>
      </c>
      <c r="X111">
        <v>1</v>
      </c>
      <c r="Y111" s="11" t="str">
        <f t="shared" si="4"/>
        <v>XBL</v>
      </c>
      <c r="Z111" s="5">
        <f>VLOOKUP(D111,HoaDonTotal!D:Q,14,0)</f>
        <v>44457.904861111114</v>
      </c>
      <c r="AA111" t="str">
        <f t="shared" si="5"/>
        <v>Ca chiều</v>
      </c>
    </row>
    <row r="112" spans="2:27">
      <c r="B112" s="11" t="s">
        <v>21</v>
      </c>
      <c r="C112" s="136">
        <v>44457</v>
      </c>
      <c r="D112" s="36" t="s">
        <v>761</v>
      </c>
      <c r="E112" s="11">
        <v>2367116</v>
      </c>
      <c r="F112" s="11" t="s">
        <v>689</v>
      </c>
      <c r="G112" s="11" t="s">
        <v>2244</v>
      </c>
      <c r="H112" s="11" t="s">
        <v>2069</v>
      </c>
      <c r="I112" s="11" t="s">
        <v>62</v>
      </c>
      <c r="J112" s="11" t="s">
        <v>23</v>
      </c>
      <c r="K112" s="11" t="s">
        <v>24</v>
      </c>
      <c r="L112" s="11" t="s">
        <v>140</v>
      </c>
      <c r="M112" s="11" t="s">
        <v>66</v>
      </c>
      <c r="N112" s="11" t="s">
        <v>26</v>
      </c>
      <c r="O112" s="11" t="s">
        <v>314</v>
      </c>
      <c r="P112" s="11" t="s">
        <v>37</v>
      </c>
      <c r="Q112" s="11">
        <v>1</v>
      </c>
      <c r="R112" s="128">
        <v>0</v>
      </c>
      <c r="S112" s="128">
        <v>190000</v>
      </c>
      <c r="T112" s="128">
        <v>95000</v>
      </c>
      <c r="U112" s="128">
        <v>0</v>
      </c>
      <c r="V112" s="11" t="s">
        <v>28</v>
      </c>
      <c r="W112">
        <v>95000</v>
      </c>
      <c r="X112">
        <v>1</v>
      </c>
      <c r="Y112" s="11" t="str">
        <f t="shared" si="4"/>
        <v>XBL</v>
      </c>
      <c r="Z112" s="5">
        <f>VLOOKUP(D112,HoaDonTotal!D:Q,14,0)</f>
        <v>44457.904861111114</v>
      </c>
      <c r="AA112" t="str">
        <f t="shared" si="5"/>
        <v>Ca chiều</v>
      </c>
    </row>
    <row r="113" spans="2:27">
      <c r="B113" s="11" t="s">
        <v>21</v>
      </c>
      <c r="C113" s="136">
        <v>44457</v>
      </c>
      <c r="D113" s="36" t="s">
        <v>762</v>
      </c>
      <c r="E113" s="11">
        <v>1594915</v>
      </c>
      <c r="F113" s="11" t="s">
        <v>764</v>
      </c>
      <c r="G113" s="11" t="s">
        <v>2245</v>
      </c>
      <c r="H113" s="11" t="s">
        <v>2067</v>
      </c>
      <c r="I113" s="11" t="s">
        <v>62</v>
      </c>
      <c r="J113" s="11" t="s">
        <v>23</v>
      </c>
      <c r="K113" s="11" t="s">
        <v>24</v>
      </c>
      <c r="L113" s="11" t="s">
        <v>129</v>
      </c>
      <c r="M113" s="11" t="s">
        <v>496</v>
      </c>
      <c r="N113" s="11" t="s">
        <v>26</v>
      </c>
      <c r="O113" s="11" t="s">
        <v>314</v>
      </c>
      <c r="P113" s="11" t="s">
        <v>37</v>
      </c>
      <c r="Q113" s="11">
        <v>1</v>
      </c>
      <c r="R113" s="128">
        <v>0</v>
      </c>
      <c r="S113" s="128">
        <v>190000</v>
      </c>
      <c r="T113" s="128">
        <v>95000</v>
      </c>
      <c r="U113" s="128">
        <v>0</v>
      </c>
      <c r="V113" s="11" t="s">
        <v>50</v>
      </c>
      <c r="W113">
        <v>95000</v>
      </c>
      <c r="X113">
        <v>1</v>
      </c>
      <c r="Y113" s="11" t="str">
        <f t="shared" si="4"/>
        <v>XBL</v>
      </c>
      <c r="Z113" s="5">
        <f>VLOOKUP(D113,HoaDonTotal!D:Q,14,0)</f>
        <v>44457.904861111114</v>
      </c>
      <c r="AA113" t="str">
        <f t="shared" si="5"/>
        <v>Ca chiều</v>
      </c>
    </row>
    <row r="114" spans="2:27">
      <c r="B114" s="11" t="s">
        <v>21</v>
      </c>
      <c r="C114" s="136">
        <v>44457</v>
      </c>
      <c r="D114" s="36" t="s">
        <v>762</v>
      </c>
      <c r="E114" s="11">
        <v>1594915</v>
      </c>
      <c r="F114" s="11" t="s">
        <v>764</v>
      </c>
      <c r="G114" s="11" t="s">
        <v>2246</v>
      </c>
      <c r="H114" s="11" t="s">
        <v>2247</v>
      </c>
      <c r="I114" s="11" t="s">
        <v>58</v>
      </c>
      <c r="J114" s="11" t="s">
        <v>23</v>
      </c>
      <c r="K114" s="11" t="s">
        <v>24</v>
      </c>
      <c r="L114" s="11" t="s">
        <v>2057</v>
      </c>
      <c r="M114" s="11" t="s">
        <v>79</v>
      </c>
      <c r="N114" s="11" t="s">
        <v>36</v>
      </c>
      <c r="O114" s="11" t="s">
        <v>472</v>
      </c>
      <c r="P114" s="11" t="s">
        <v>37</v>
      </c>
      <c r="Q114" s="11">
        <v>1</v>
      </c>
      <c r="R114" s="128">
        <v>0</v>
      </c>
      <c r="S114" s="128">
        <v>190000</v>
      </c>
      <c r="T114" s="128">
        <v>95000</v>
      </c>
      <c r="U114" s="128">
        <v>0</v>
      </c>
      <c r="V114" s="11" t="s">
        <v>50</v>
      </c>
      <c r="W114">
        <v>95000</v>
      </c>
      <c r="X114">
        <v>1</v>
      </c>
      <c r="Y114" s="11" t="str">
        <f t="shared" si="4"/>
        <v>XBL</v>
      </c>
      <c r="Z114" s="5">
        <f>VLOOKUP(D114,HoaDonTotal!D:Q,14,0)</f>
        <v>44457.904861111114</v>
      </c>
      <c r="AA114" t="str">
        <f t="shared" si="5"/>
        <v>Ca chiều</v>
      </c>
    </row>
    <row r="115" spans="2:27">
      <c r="B115" s="11" t="s">
        <v>21</v>
      </c>
      <c r="C115" s="136">
        <v>44457</v>
      </c>
      <c r="D115" s="36" t="s">
        <v>762</v>
      </c>
      <c r="E115" s="11">
        <v>1594915</v>
      </c>
      <c r="F115" s="11" t="s">
        <v>764</v>
      </c>
      <c r="G115" s="11" t="s">
        <v>2248</v>
      </c>
      <c r="H115" s="11" t="s">
        <v>2249</v>
      </c>
      <c r="I115" s="11" t="s">
        <v>62</v>
      </c>
      <c r="J115" s="11" t="s">
        <v>364</v>
      </c>
      <c r="K115" s="11" t="s">
        <v>2033</v>
      </c>
      <c r="L115" s="11" t="s">
        <v>2057</v>
      </c>
      <c r="M115" s="11" t="s">
        <v>66</v>
      </c>
      <c r="N115" s="11" t="s">
        <v>36</v>
      </c>
      <c r="O115" s="11" t="s">
        <v>134</v>
      </c>
      <c r="P115" s="11" t="s">
        <v>37</v>
      </c>
      <c r="Q115" s="11">
        <v>1</v>
      </c>
      <c r="R115" s="128">
        <v>0</v>
      </c>
      <c r="S115" s="128">
        <v>290000</v>
      </c>
      <c r="T115" s="128">
        <v>203000</v>
      </c>
      <c r="U115" s="128">
        <v>0</v>
      </c>
      <c r="V115" s="11" t="s">
        <v>50</v>
      </c>
      <c r="W115">
        <v>203000</v>
      </c>
      <c r="X115">
        <v>1</v>
      </c>
      <c r="Y115" s="11" t="str">
        <f t="shared" si="4"/>
        <v>XBL</v>
      </c>
      <c r="Z115" s="5">
        <f>VLOOKUP(D115,HoaDonTotal!D:Q,14,0)</f>
        <v>44457.904861111114</v>
      </c>
      <c r="AA115" t="str">
        <f t="shared" si="5"/>
        <v>Ca chiều</v>
      </c>
    </row>
    <row r="116" spans="2:27">
      <c r="B116" s="11" t="s">
        <v>21</v>
      </c>
      <c r="C116" s="136">
        <v>44457</v>
      </c>
      <c r="D116" s="36" t="s">
        <v>762</v>
      </c>
      <c r="E116" s="11">
        <v>1594915</v>
      </c>
      <c r="F116" s="11" t="s">
        <v>764</v>
      </c>
      <c r="G116" s="11" t="s">
        <v>2250</v>
      </c>
      <c r="H116" s="11" t="s">
        <v>2251</v>
      </c>
      <c r="I116" s="11" t="s">
        <v>58</v>
      </c>
      <c r="J116" s="11" t="s">
        <v>45</v>
      </c>
      <c r="K116" s="11" t="s">
        <v>34</v>
      </c>
      <c r="L116" s="11" t="s">
        <v>607</v>
      </c>
      <c r="M116" s="11" t="s">
        <v>66</v>
      </c>
      <c r="N116" s="11" t="s">
        <v>184</v>
      </c>
      <c r="O116" s="11" t="s">
        <v>197</v>
      </c>
      <c r="P116" s="11" t="s">
        <v>43</v>
      </c>
      <c r="Q116" s="11">
        <v>1</v>
      </c>
      <c r="R116" s="128">
        <v>0</v>
      </c>
      <c r="S116" s="128">
        <v>120000</v>
      </c>
      <c r="T116" s="128">
        <v>89000</v>
      </c>
      <c r="U116" s="128">
        <v>0</v>
      </c>
      <c r="V116" s="11" t="s">
        <v>50</v>
      </c>
      <c r="W116">
        <v>89000</v>
      </c>
      <c r="X116">
        <v>1</v>
      </c>
      <c r="Y116" s="11" t="str">
        <f t="shared" si="4"/>
        <v>XBL</v>
      </c>
      <c r="Z116" s="5">
        <f>VLOOKUP(D116,HoaDonTotal!D:Q,14,0)</f>
        <v>44457.904861111114</v>
      </c>
      <c r="AA116" t="str">
        <f t="shared" si="5"/>
        <v>Ca chiều</v>
      </c>
    </row>
    <row r="117" spans="2:27">
      <c r="B117" s="11" t="s">
        <v>21</v>
      </c>
      <c r="C117" s="136">
        <v>44456</v>
      </c>
      <c r="D117" s="36" t="s">
        <v>765</v>
      </c>
      <c r="E117" s="11">
        <v>1593850</v>
      </c>
      <c r="F117" s="11" t="s">
        <v>767</v>
      </c>
      <c r="G117" s="11" t="s">
        <v>2252</v>
      </c>
      <c r="H117" s="11" t="s">
        <v>2253</v>
      </c>
      <c r="I117" s="11" t="s">
        <v>41</v>
      </c>
      <c r="J117" s="11" t="s">
        <v>364</v>
      </c>
      <c r="K117" s="11" t="s">
        <v>2033</v>
      </c>
      <c r="L117" s="11" t="s">
        <v>35</v>
      </c>
      <c r="M117" s="11" t="s">
        <v>2254</v>
      </c>
      <c r="N117" s="11" t="s">
        <v>36</v>
      </c>
      <c r="O117" s="11" t="s">
        <v>472</v>
      </c>
      <c r="P117" s="11" t="s">
        <v>37</v>
      </c>
      <c r="Q117" s="11">
        <v>0</v>
      </c>
      <c r="R117" s="128">
        <v>1</v>
      </c>
      <c r="S117" s="128">
        <v>450000</v>
      </c>
      <c r="T117" s="128">
        <v>0</v>
      </c>
      <c r="U117" s="128">
        <v>315000</v>
      </c>
      <c r="V117" s="11" t="s">
        <v>28</v>
      </c>
      <c r="W117">
        <v>-315000</v>
      </c>
      <c r="X117">
        <v>-1</v>
      </c>
      <c r="Y117" s="11" t="str">
        <f t="shared" si="4"/>
        <v>NTL</v>
      </c>
      <c r="Z117" s="5">
        <f>VLOOKUP(D117,HoaDonTotal!D:Q,14,0)</f>
        <v>44456.870138888888</v>
      </c>
      <c r="AA117" t="str">
        <f t="shared" si="5"/>
        <v>Ca chiều</v>
      </c>
    </row>
    <row r="118" spans="2:27">
      <c r="B118" s="11" t="s">
        <v>21</v>
      </c>
      <c r="C118" s="136">
        <v>44456</v>
      </c>
      <c r="D118" s="36" t="s">
        <v>768</v>
      </c>
      <c r="E118" s="11">
        <v>1816931</v>
      </c>
      <c r="F118" s="11" t="s">
        <v>770</v>
      </c>
      <c r="G118" s="11" t="s">
        <v>2255</v>
      </c>
      <c r="H118" s="11" t="s">
        <v>2256</v>
      </c>
      <c r="I118" s="11" t="s">
        <v>41</v>
      </c>
      <c r="J118" s="11" t="s">
        <v>45</v>
      </c>
      <c r="K118" s="11" t="s">
        <v>473</v>
      </c>
      <c r="L118" s="11" t="s">
        <v>605</v>
      </c>
      <c r="M118" s="11" t="s">
        <v>493</v>
      </c>
      <c r="N118" s="11" t="s">
        <v>47</v>
      </c>
      <c r="O118" s="11" t="s">
        <v>517</v>
      </c>
      <c r="P118" s="11" t="s">
        <v>43</v>
      </c>
      <c r="Q118" s="11">
        <v>1</v>
      </c>
      <c r="R118" s="128">
        <v>0</v>
      </c>
      <c r="S118" s="128">
        <v>590000</v>
      </c>
      <c r="T118" s="128">
        <v>590000</v>
      </c>
      <c r="U118" s="128">
        <v>0</v>
      </c>
      <c r="V118" s="11" t="s">
        <v>50</v>
      </c>
      <c r="W118">
        <v>590000</v>
      </c>
      <c r="X118">
        <v>1</v>
      </c>
      <c r="Y118" s="11" t="str">
        <f t="shared" si="4"/>
        <v>XBL</v>
      </c>
      <c r="Z118" s="5">
        <f>VLOOKUP(D118,HoaDonTotal!D:Q,14,0)</f>
        <v>44456.361805555556</v>
      </c>
      <c r="AA118" t="str">
        <f t="shared" si="5"/>
        <v>Ca sáng</v>
      </c>
    </row>
    <row r="119" spans="2:27">
      <c r="B119" s="11" t="s">
        <v>21</v>
      </c>
      <c r="C119" s="136">
        <v>44456</v>
      </c>
      <c r="D119" s="36" t="s">
        <v>771</v>
      </c>
      <c r="E119" s="11">
        <v>1601960</v>
      </c>
      <c r="F119" s="11" t="s">
        <v>773</v>
      </c>
      <c r="G119" s="11" t="s">
        <v>2257</v>
      </c>
      <c r="H119" s="11" t="s">
        <v>2258</v>
      </c>
      <c r="I119" s="11" t="s">
        <v>22</v>
      </c>
      <c r="J119" s="11" t="s">
        <v>45</v>
      </c>
      <c r="K119" s="11" t="s">
        <v>473</v>
      </c>
      <c r="L119" s="11" t="s">
        <v>624</v>
      </c>
      <c r="M119" s="11" t="s">
        <v>63</v>
      </c>
      <c r="N119" s="11" t="s">
        <v>47</v>
      </c>
      <c r="O119" s="11" t="s">
        <v>517</v>
      </c>
      <c r="P119" s="11" t="s">
        <v>43</v>
      </c>
      <c r="Q119" s="11">
        <v>1</v>
      </c>
      <c r="R119" s="128">
        <v>0</v>
      </c>
      <c r="S119" s="128">
        <v>590000</v>
      </c>
      <c r="T119" s="128">
        <v>190000</v>
      </c>
      <c r="U119" s="128">
        <v>0</v>
      </c>
      <c r="V119" s="11" t="s">
        <v>28</v>
      </c>
      <c r="W119">
        <v>190000</v>
      </c>
      <c r="X119">
        <v>1</v>
      </c>
      <c r="Y119" s="11" t="str">
        <f t="shared" si="4"/>
        <v>XBL</v>
      </c>
      <c r="Z119" s="5">
        <f>VLOOKUP(D119,HoaDonTotal!D:Q,14,0)</f>
        <v>44456.382638888892</v>
      </c>
      <c r="AA119" t="str">
        <f t="shared" si="5"/>
        <v>Ca sáng</v>
      </c>
    </row>
    <row r="120" spans="2:27">
      <c r="B120" s="11" t="s">
        <v>21</v>
      </c>
      <c r="C120" s="136">
        <v>44456</v>
      </c>
      <c r="D120" s="36" t="s">
        <v>771</v>
      </c>
      <c r="E120" s="11">
        <v>1601960</v>
      </c>
      <c r="F120" s="11" t="s">
        <v>773</v>
      </c>
      <c r="G120" s="11" t="s">
        <v>2259</v>
      </c>
      <c r="H120" s="11" t="s">
        <v>537</v>
      </c>
      <c r="I120" s="11" t="s">
        <v>55</v>
      </c>
      <c r="J120" s="11" t="s">
        <v>73</v>
      </c>
      <c r="K120" s="11" t="s">
        <v>538</v>
      </c>
      <c r="L120" s="11" t="s">
        <v>539</v>
      </c>
      <c r="M120" s="11" t="s">
        <v>2260</v>
      </c>
      <c r="N120" s="11" t="s">
        <v>75</v>
      </c>
      <c r="O120" s="11" t="s">
        <v>75</v>
      </c>
      <c r="P120" s="11" t="s">
        <v>43</v>
      </c>
      <c r="Q120" s="11">
        <v>1</v>
      </c>
      <c r="R120" s="128">
        <v>0</v>
      </c>
      <c r="S120" s="128">
        <v>350000</v>
      </c>
      <c r="T120" s="128">
        <v>249000</v>
      </c>
      <c r="U120" s="128">
        <v>0</v>
      </c>
      <c r="V120" s="11" t="s">
        <v>28</v>
      </c>
      <c r="W120">
        <v>249000</v>
      </c>
      <c r="X120">
        <v>1</v>
      </c>
      <c r="Y120" s="11" t="str">
        <f t="shared" si="4"/>
        <v>XBL</v>
      </c>
      <c r="Z120" s="5">
        <f>VLOOKUP(D120,HoaDonTotal!D:Q,14,0)</f>
        <v>44456.382638888892</v>
      </c>
      <c r="AA120" t="str">
        <f t="shared" si="5"/>
        <v>Ca sáng</v>
      </c>
    </row>
    <row r="121" spans="2:27">
      <c r="B121" s="11" t="s">
        <v>21</v>
      </c>
      <c r="C121" s="136">
        <v>44456</v>
      </c>
      <c r="D121" s="36" t="s">
        <v>774</v>
      </c>
      <c r="E121" s="11">
        <v>134926</v>
      </c>
      <c r="F121" s="11" t="s">
        <v>776</v>
      </c>
      <c r="G121" s="11" t="s">
        <v>195</v>
      </c>
      <c r="H121" s="11" t="s">
        <v>196</v>
      </c>
      <c r="I121" s="11"/>
      <c r="J121" s="11" t="s">
        <v>39</v>
      </c>
      <c r="K121" s="11"/>
      <c r="L121" s="11" t="s">
        <v>40</v>
      </c>
      <c r="M121" s="11" t="s">
        <v>40</v>
      </c>
      <c r="N121" s="11" t="s">
        <v>39</v>
      </c>
      <c r="O121" s="11" t="s">
        <v>39</v>
      </c>
      <c r="P121" s="11" t="s">
        <v>40</v>
      </c>
      <c r="Q121" s="11">
        <v>1</v>
      </c>
      <c r="R121" s="128">
        <v>0</v>
      </c>
      <c r="S121" s="128">
        <v>2000</v>
      </c>
      <c r="T121" s="128">
        <v>0</v>
      </c>
      <c r="U121" s="128">
        <v>0</v>
      </c>
      <c r="V121" s="11"/>
      <c r="W121">
        <v>0</v>
      </c>
      <c r="X121">
        <v>1</v>
      </c>
      <c r="Y121" s="11" t="str">
        <f t="shared" si="4"/>
        <v>XBL</v>
      </c>
      <c r="Z121" s="5">
        <f>VLOOKUP(D121,HoaDonTotal!D:Q,14,0)</f>
        <v>44456.487500000003</v>
      </c>
      <c r="AA121" t="str">
        <f t="shared" si="5"/>
        <v>Ca sáng</v>
      </c>
    </row>
    <row r="122" spans="2:27">
      <c r="B122" s="11" t="s">
        <v>21</v>
      </c>
      <c r="C122" s="136">
        <v>44456</v>
      </c>
      <c r="D122" s="36" t="s">
        <v>774</v>
      </c>
      <c r="E122" s="11">
        <v>134926</v>
      </c>
      <c r="F122" s="11" t="s">
        <v>776</v>
      </c>
      <c r="G122" s="11" t="s">
        <v>2261</v>
      </c>
      <c r="H122" s="11" t="s">
        <v>2262</v>
      </c>
      <c r="I122" s="11" t="s">
        <v>22</v>
      </c>
      <c r="J122" s="11" t="s">
        <v>2263</v>
      </c>
      <c r="K122" s="11" t="s">
        <v>30</v>
      </c>
      <c r="L122" s="11" t="s">
        <v>31</v>
      </c>
      <c r="M122" s="11"/>
      <c r="N122" s="11" t="s">
        <v>214</v>
      </c>
      <c r="O122" s="11" t="s">
        <v>214</v>
      </c>
      <c r="P122" s="11" t="s">
        <v>183</v>
      </c>
      <c r="Q122" s="11">
        <v>1</v>
      </c>
      <c r="R122" s="128">
        <v>0</v>
      </c>
      <c r="S122" s="128">
        <v>250000</v>
      </c>
      <c r="T122" s="128">
        <v>250000</v>
      </c>
      <c r="U122" s="128">
        <v>0</v>
      </c>
      <c r="V122" s="11"/>
      <c r="W122">
        <v>250000</v>
      </c>
      <c r="X122">
        <v>1</v>
      </c>
      <c r="Y122" s="11" t="str">
        <f t="shared" si="4"/>
        <v>XBL</v>
      </c>
      <c r="Z122" s="5">
        <f>VLOOKUP(D122,HoaDonTotal!D:Q,14,0)</f>
        <v>44456.487500000003</v>
      </c>
      <c r="AA122" t="str">
        <f t="shared" si="5"/>
        <v>Ca sáng</v>
      </c>
    </row>
    <row r="123" spans="2:27">
      <c r="B123" s="11" t="s">
        <v>21</v>
      </c>
      <c r="C123" s="136">
        <v>44456</v>
      </c>
      <c r="D123" s="36" t="s">
        <v>774</v>
      </c>
      <c r="E123" s="11">
        <v>134926</v>
      </c>
      <c r="F123" s="11" t="s">
        <v>776</v>
      </c>
      <c r="G123" s="11" t="s">
        <v>2264</v>
      </c>
      <c r="H123" s="11" t="s">
        <v>2265</v>
      </c>
      <c r="I123" s="11" t="s">
        <v>22</v>
      </c>
      <c r="J123" s="11" t="s">
        <v>23</v>
      </c>
      <c r="K123" s="11" t="s">
        <v>24</v>
      </c>
      <c r="L123" s="11" t="s">
        <v>35</v>
      </c>
      <c r="M123" s="11" t="s">
        <v>597</v>
      </c>
      <c r="N123" s="11" t="s">
        <v>277</v>
      </c>
      <c r="O123" s="11" t="s">
        <v>277</v>
      </c>
      <c r="P123" s="11" t="s">
        <v>37</v>
      </c>
      <c r="Q123" s="11">
        <v>1</v>
      </c>
      <c r="R123" s="128">
        <v>0</v>
      </c>
      <c r="S123" s="128">
        <v>250000</v>
      </c>
      <c r="T123" s="128">
        <v>125000</v>
      </c>
      <c r="U123" s="128">
        <v>0</v>
      </c>
      <c r="V123" s="11"/>
      <c r="W123">
        <v>125000</v>
      </c>
      <c r="X123">
        <v>1</v>
      </c>
      <c r="Y123" s="11" t="str">
        <f t="shared" si="4"/>
        <v>XBL</v>
      </c>
      <c r="Z123" s="5">
        <f>VLOOKUP(D123,HoaDonTotal!D:Q,14,0)</f>
        <v>44456.487500000003</v>
      </c>
      <c r="AA123" t="str">
        <f t="shared" si="5"/>
        <v>Ca sáng</v>
      </c>
    </row>
    <row r="124" spans="2:27">
      <c r="B124" s="11" t="s">
        <v>21</v>
      </c>
      <c r="C124" s="136">
        <v>44456</v>
      </c>
      <c r="D124" s="36" t="s">
        <v>777</v>
      </c>
      <c r="E124" s="11">
        <v>1654314</v>
      </c>
      <c r="F124" s="11" t="s">
        <v>779</v>
      </c>
      <c r="G124" s="11" t="s">
        <v>2266</v>
      </c>
      <c r="H124" s="11" t="s">
        <v>2089</v>
      </c>
      <c r="I124" s="11" t="s">
        <v>62</v>
      </c>
      <c r="J124" s="11" t="s">
        <v>364</v>
      </c>
      <c r="K124" s="11" t="s">
        <v>2033</v>
      </c>
      <c r="L124" s="11" t="s">
        <v>67</v>
      </c>
      <c r="M124" s="11" t="s">
        <v>460</v>
      </c>
      <c r="N124" s="11" t="s">
        <v>36</v>
      </c>
      <c r="O124" s="11" t="s">
        <v>52</v>
      </c>
      <c r="P124" s="11" t="s">
        <v>37</v>
      </c>
      <c r="Q124" s="11">
        <v>1</v>
      </c>
      <c r="R124" s="128">
        <v>0</v>
      </c>
      <c r="S124" s="128">
        <v>250000</v>
      </c>
      <c r="T124" s="128">
        <v>175000</v>
      </c>
      <c r="U124" s="128">
        <v>0</v>
      </c>
      <c r="V124" s="11" t="s">
        <v>28</v>
      </c>
      <c r="W124">
        <v>175000</v>
      </c>
      <c r="X124">
        <v>1</v>
      </c>
      <c r="Y124" s="11" t="str">
        <f t="shared" si="4"/>
        <v>XBL</v>
      </c>
      <c r="Z124" s="5">
        <f>VLOOKUP(D124,HoaDonTotal!D:Q,14,0)</f>
        <v>44456.59097222222</v>
      </c>
      <c r="AA124" t="str">
        <f t="shared" si="5"/>
        <v>Ca sáng</v>
      </c>
    </row>
    <row r="125" spans="2:27">
      <c r="B125" s="11" t="s">
        <v>21</v>
      </c>
      <c r="C125" s="136">
        <v>44456</v>
      </c>
      <c r="D125" s="36" t="s">
        <v>777</v>
      </c>
      <c r="E125" s="11">
        <v>1654314</v>
      </c>
      <c r="F125" s="11" t="s">
        <v>779</v>
      </c>
      <c r="G125" s="11" t="s">
        <v>2267</v>
      </c>
      <c r="H125" s="11" t="s">
        <v>2069</v>
      </c>
      <c r="I125" s="11" t="s">
        <v>62</v>
      </c>
      <c r="J125" s="11" t="s">
        <v>23</v>
      </c>
      <c r="K125" s="11" t="s">
        <v>24</v>
      </c>
      <c r="L125" s="11" t="s">
        <v>67</v>
      </c>
      <c r="M125" s="11" t="s">
        <v>66</v>
      </c>
      <c r="N125" s="11" t="s">
        <v>26</v>
      </c>
      <c r="O125" s="11" t="s">
        <v>314</v>
      </c>
      <c r="P125" s="11" t="s">
        <v>37</v>
      </c>
      <c r="Q125" s="11">
        <v>1</v>
      </c>
      <c r="R125" s="128">
        <v>0</v>
      </c>
      <c r="S125" s="128">
        <v>190000</v>
      </c>
      <c r="T125" s="128">
        <v>95000</v>
      </c>
      <c r="U125" s="128">
        <v>0</v>
      </c>
      <c r="V125" s="11" t="s">
        <v>28</v>
      </c>
      <c r="W125">
        <v>95000</v>
      </c>
      <c r="X125">
        <v>1</v>
      </c>
      <c r="Y125" s="11" t="str">
        <f t="shared" si="4"/>
        <v>XBL</v>
      </c>
      <c r="Z125" s="5">
        <f>VLOOKUP(D125,HoaDonTotal!D:Q,14,0)</f>
        <v>44456.59097222222</v>
      </c>
      <c r="AA125" t="str">
        <f t="shared" si="5"/>
        <v>Ca sáng</v>
      </c>
    </row>
    <row r="126" spans="2:27">
      <c r="B126" s="11" t="s">
        <v>21</v>
      </c>
      <c r="C126" s="136">
        <v>44456</v>
      </c>
      <c r="D126" s="36" t="s">
        <v>780</v>
      </c>
      <c r="E126" s="11">
        <v>1816931</v>
      </c>
      <c r="F126" s="11" t="s">
        <v>770</v>
      </c>
      <c r="G126" s="11" t="s">
        <v>2268</v>
      </c>
      <c r="H126" s="11" t="s">
        <v>2269</v>
      </c>
      <c r="I126" s="11"/>
      <c r="J126" s="11" t="s">
        <v>2112</v>
      </c>
      <c r="K126" s="11" t="s">
        <v>592</v>
      </c>
      <c r="L126" s="11"/>
      <c r="M126" s="11"/>
      <c r="N126" s="11" t="s">
        <v>2147</v>
      </c>
      <c r="O126" s="11" t="s">
        <v>151</v>
      </c>
      <c r="P126" s="11"/>
      <c r="Q126" s="11">
        <v>1</v>
      </c>
      <c r="R126" s="128">
        <v>0</v>
      </c>
      <c r="S126" s="128">
        <v>110000</v>
      </c>
      <c r="T126" s="128">
        <v>110000</v>
      </c>
      <c r="U126" s="128">
        <v>0</v>
      </c>
      <c r="V126" s="11" t="s">
        <v>50</v>
      </c>
      <c r="W126">
        <v>110000</v>
      </c>
      <c r="X126">
        <v>1</v>
      </c>
      <c r="Y126" s="11" t="str">
        <f t="shared" si="4"/>
        <v>XBL</v>
      </c>
      <c r="Z126" s="5">
        <f>VLOOKUP(D126,HoaDonTotal!D:Q,14,0)</f>
        <v>44456.737500000003</v>
      </c>
      <c r="AA126" t="str">
        <f t="shared" si="5"/>
        <v>Ca chiều</v>
      </c>
    </row>
    <row r="127" spans="2:27">
      <c r="B127" s="11" t="s">
        <v>21</v>
      </c>
      <c r="C127" s="136">
        <v>44456</v>
      </c>
      <c r="D127" s="36" t="s">
        <v>780</v>
      </c>
      <c r="E127" s="11">
        <v>1816931</v>
      </c>
      <c r="F127" s="11" t="s">
        <v>770</v>
      </c>
      <c r="G127" s="11" t="s">
        <v>2270</v>
      </c>
      <c r="H127" s="11" t="s">
        <v>2271</v>
      </c>
      <c r="I127" s="11"/>
      <c r="J127" s="11" t="s">
        <v>2112</v>
      </c>
      <c r="K127" s="11" t="s">
        <v>2272</v>
      </c>
      <c r="L127" s="11" t="s">
        <v>2273</v>
      </c>
      <c r="M127" s="11"/>
      <c r="N127" s="11" t="s">
        <v>2147</v>
      </c>
      <c r="O127" s="11" t="s">
        <v>667</v>
      </c>
      <c r="P127" s="11"/>
      <c r="Q127" s="11">
        <v>2</v>
      </c>
      <c r="R127" s="128">
        <v>0</v>
      </c>
      <c r="S127" s="128">
        <v>149000</v>
      </c>
      <c r="T127" s="128">
        <v>298000</v>
      </c>
      <c r="U127" s="128">
        <v>0</v>
      </c>
      <c r="V127" s="11" t="s">
        <v>50</v>
      </c>
      <c r="W127">
        <v>298000</v>
      </c>
      <c r="X127">
        <v>2</v>
      </c>
      <c r="Y127" s="11" t="str">
        <f t="shared" si="4"/>
        <v>XBL</v>
      </c>
      <c r="Z127" s="5">
        <f>VLOOKUP(D127,HoaDonTotal!D:Q,14,0)</f>
        <v>44456.737500000003</v>
      </c>
      <c r="AA127" t="str">
        <f t="shared" si="5"/>
        <v>Ca chiều</v>
      </c>
    </row>
    <row r="128" spans="2:27">
      <c r="B128" s="11" t="s">
        <v>21</v>
      </c>
      <c r="C128" s="136">
        <v>44456</v>
      </c>
      <c r="D128" s="36" t="s">
        <v>780</v>
      </c>
      <c r="E128" s="11">
        <v>1816931</v>
      </c>
      <c r="F128" s="11" t="s">
        <v>770</v>
      </c>
      <c r="G128" s="11" t="s">
        <v>2274</v>
      </c>
      <c r="H128" s="11" t="s">
        <v>2275</v>
      </c>
      <c r="I128" s="11"/>
      <c r="J128" s="11" t="s">
        <v>2112</v>
      </c>
      <c r="K128" s="11" t="s">
        <v>30</v>
      </c>
      <c r="L128" s="11" t="s">
        <v>2126</v>
      </c>
      <c r="M128" s="11"/>
      <c r="N128" s="11" t="s">
        <v>2209</v>
      </c>
      <c r="O128" s="11" t="s">
        <v>2276</v>
      </c>
      <c r="P128" s="11"/>
      <c r="Q128" s="11">
        <v>2</v>
      </c>
      <c r="R128" s="128">
        <v>0</v>
      </c>
      <c r="S128" s="128">
        <v>180000</v>
      </c>
      <c r="T128" s="128">
        <v>220000</v>
      </c>
      <c r="U128" s="128">
        <v>0</v>
      </c>
      <c r="V128" s="11" t="s">
        <v>50</v>
      </c>
      <c r="W128">
        <v>220000</v>
      </c>
      <c r="X128">
        <v>2</v>
      </c>
      <c r="Y128" s="11" t="str">
        <f t="shared" si="4"/>
        <v>XBL</v>
      </c>
      <c r="Z128" s="5">
        <f>VLOOKUP(D128,HoaDonTotal!D:Q,14,0)</f>
        <v>44456.737500000003</v>
      </c>
      <c r="AA128" t="str">
        <f t="shared" si="5"/>
        <v>Ca chiều</v>
      </c>
    </row>
    <row r="129" spans="2:27">
      <c r="B129" s="11" t="s">
        <v>21</v>
      </c>
      <c r="C129" s="136">
        <v>44456</v>
      </c>
      <c r="D129" s="36" t="s">
        <v>780</v>
      </c>
      <c r="E129" s="11">
        <v>1816931</v>
      </c>
      <c r="F129" s="11" t="s">
        <v>770</v>
      </c>
      <c r="G129" s="11" t="s">
        <v>2277</v>
      </c>
      <c r="H129" s="11" t="s">
        <v>2278</v>
      </c>
      <c r="I129" s="11"/>
      <c r="J129" s="11" t="s">
        <v>2112</v>
      </c>
      <c r="K129" s="11" t="s">
        <v>148</v>
      </c>
      <c r="L129" s="11"/>
      <c r="M129" s="11"/>
      <c r="N129" s="11" t="s">
        <v>2045</v>
      </c>
      <c r="O129" s="11" t="s">
        <v>2226</v>
      </c>
      <c r="P129" s="11"/>
      <c r="Q129" s="11">
        <v>1</v>
      </c>
      <c r="R129" s="128">
        <v>0</v>
      </c>
      <c r="S129" s="128">
        <v>29000</v>
      </c>
      <c r="T129" s="128">
        <v>29000</v>
      </c>
      <c r="U129" s="128">
        <v>0</v>
      </c>
      <c r="V129" s="11" t="s">
        <v>50</v>
      </c>
      <c r="W129">
        <v>29000</v>
      </c>
      <c r="X129">
        <v>1</v>
      </c>
      <c r="Y129" s="11" t="str">
        <f t="shared" si="4"/>
        <v>XBL</v>
      </c>
      <c r="Z129" s="5">
        <f>VLOOKUP(D129,HoaDonTotal!D:Q,14,0)</f>
        <v>44456.737500000003</v>
      </c>
      <c r="AA129" t="str">
        <f t="shared" si="5"/>
        <v>Ca chiều</v>
      </c>
    </row>
    <row r="130" spans="2:27">
      <c r="B130" s="11" t="s">
        <v>21</v>
      </c>
      <c r="C130" s="136">
        <v>44456</v>
      </c>
      <c r="D130" s="36" t="s">
        <v>780</v>
      </c>
      <c r="E130" s="11">
        <v>1816931</v>
      </c>
      <c r="F130" s="11" t="s">
        <v>770</v>
      </c>
      <c r="G130" s="11" t="s">
        <v>2279</v>
      </c>
      <c r="H130" s="11" t="s">
        <v>640</v>
      </c>
      <c r="I130" s="11"/>
      <c r="J130" s="11" t="s">
        <v>29</v>
      </c>
      <c r="K130" s="11" t="s">
        <v>56</v>
      </c>
      <c r="L130" s="11" t="s">
        <v>234</v>
      </c>
      <c r="M130" s="11" t="s">
        <v>2280</v>
      </c>
      <c r="N130" s="11" t="s">
        <v>198</v>
      </c>
      <c r="O130" s="11" t="s">
        <v>128</v>
      </c>
      <c r="P130" s="11" t="s">
        <v>43</v>
      </c>
      <c r="Q130" s="11">
        <v>1</v>
      </c>
      <c r="R130" s="128">
        <v>0</v>
      </c>
      <c r="S130" s="128">
        <v>150000</v>
      </c>
      <c r="T130" s="128">
        <v>120000</v>
      </c>
      <c r="U130" s="128">
        <v>0</v>
      </c>
      <c r="V130" s="11" t="s">
        <v>50</v>
      </c>
      <c r="W130">
        <v>120000</v>
      </c>
      <c r="X130">
        <v>1</v>
      </c>
      <c r="Y130" s="11" t="str">
        <f t="shared" si="4"/>
        <v>XBL</v>
      </c>
      <c r="Z130" s="5">
        <f>VLOOKUP(D130,HoaDonTotal!D:Q,14,0)</f>
        <v>44456.737500000003</v>
      </c>
      <c r="AA130" t="str">
        <f t="shared" si="5"/>
        <v>Ca chiều</v>
      </c>
    </row>
    <row r="131" spans="2:27">
      <c r="B131" s="11" t="s">
        <v>21</v>
      </c>
      <c r="C131" s="136">
        <v>44456</v>
      </c>
      <c r="D131" s="36" t="s">
        <v>780</v>
      </c>
      <c r="E131" s="11">
        <v>1816931</v>
      </c>
      <c r="F131" s="11" t="s">
        <v>770</v>
      </c>
      <c r="G131" s="11" t="s">
        <v>2281</v>
      </c>
      <c r="H131" s="11" t="s">
        <v>2282</v>
      </c>
      <c r="I131" s="11"/>
      <c r="J131" s="11" t="s">
        <v>39</v>
      </c>
      <c r="K131" s="11"/>
      <c r="L131" s="11" t="s">
        <v>40</v>
      </c>
      <c r="M131" s="11" t="s">
        <v>40</v>
      </c>
      <c r="N131" s="11" t="s">
        <v>39</v>
      </c>
      <c r="O131" s="11" t="s">
        <v>39</v>
      </c>
      <c r="P131" s="11" t="s">
        <v>40</v>
      </c>
      <c r="Q131" s="11">
        <v>2</v>
      </c>
      <c r="R131" s="128">
        <v>0</v>
      </c>
      <c r="S131" s="128">
        <v>2000</v>
      </c>
      <c r="T131" s="128">
        <v>0</v>
      </c>
      <c r="U131" s="128">
        <v>0</v>
      </c>
      <c r="V131" s="11" t="s">
        <v>50</v>
      </c>
      <c r="W131">
        <v>0</v>
      </c>
      <c r="X131">
        <v>2</v>
      </c>
      <c r="Y131" s="11" t="str">
        <f t="shared" si="4"/>
        <v>XBL</v>
      </c>
      <c r="Z131" s="5">
        <f>VLOOKUP(D131,HoaDonTotal!D:Q,14,0)</f>
        <v>44456.737500000003</v>
      </c>
      <c r="AA131" t="str">
        <f t="shared" si="5"/>
        <v>Ca chiều</v>
      </c>
    </row>
    <row r="132" spans="2:27">
      <c r="B132" s="11" t="s">
        <v>21</v>
      </c>
      <c r="C132" s="136">
        <v>44456</v>
      </c>
      <c r="D132" s="36" t="s">
        <v>781</v>
      </c>
      <c r="E132" s="11">
        <v>2395983</v>
      </c>
      <c r="F132" s="11" t="s">
        <v>783</v>
      </c>
      <c r="G132" s="11" t="s">
        <v>2283</v>
      </c>
      <c r="H132" s="11" t="s">
        <v>2284</v>
      </c>
      <c r="I132" s="11" t="s">
        <v>41</v>
      </c>
      <c r="J132" s="11" t="s">
        <v>23</v>
      </c>
      <c r="K132" s="11" t="s">
        <v>24</v>
      </c>
      <c r="L132" s="11" t="s">
        <v>71</v>
      </c>
      <c r="M132" s="11" t="s">
        <v>2285</v>
      </c>
      <c r="N132" s="11" t="s">
        <v>343</v>
      </c>
      <c r="O132" s="11" t="s">
        <v>52</v>
      </c>
      <c r="P132" s="11" t="s">
        <v>43</v>
      </c>
      <c r="Q132" s="11">
        <v>1</v>
      </c>
      <c r="R132" s="128">
        <v>0</v>
      </c>
      <c r="S132" s="128">
        <v>190000</v>
      </c>
      <c r="T132" s="128">
        <v>95000</v>
      </c>
      <c r="U132" s="128">
        <v>0</v>
      </c>
      <c r="V132" s="11" t="s">
        <v>50</v>
      </c>
      <c r="W132">
        <v>95000</v>
      </c>
      <c r="X132">
        <v>1</v>
      </c>
      <c r="Y132" s="11" t="str">
        <f t="shared" si="4"/>
        <v>XBL</v>
      </c>
      <c r="Z132" s="5">
        <f>VLOOKUP(D132,HoaDonTotal!D:Q,14,0)</f>
        <v>44456.758333333331</v>
      </c>
      <c r="AA132" t="str">
        <f t="shared" si="5"/>
        <v>Ca chiều</v>
      </c>
    </row>
    <row r="133" spans="2:27">
      <c r="B133" s="11" t="s">
        <v>21</v>
      </c>
      <c r="C133" s="136">
        <v>44456</v>
      </c>
      <c r="D133" s="36" t="s">
        <v>781</v>
      </c>
      <c r="E133" s="11">
        <v>2395983</v>
      </c>
      <c r="F133" s="11" t="s">
        <v>783</v>
      </c>
      <c r="G133" s="11" t="s">
        <v>2286</v>
      </c>
      <c r="H133" s="11" t="s">
        <v>262</v>
      </c>
      <c r="I133" s="11" t="s">
        <v>22</v>
      </c>
      <c r="J133" s="11" t="s">
        <v>2112</v>
      </c>
      <c r="K133" s="11" t="s">
        <v>185</v>
      </c>
      <c r="L133" s="11" t="s">
        <v>143</v>
      </c>
      <c r="M133" s="11" t="s">
        <v>46</v>
      </c>
      <c r="N133" s="11" t="s">
        <v>2143</v>
      </c>
      <c r="O133" s="11" t="s">
        <v>181</v>
      </c>
      <c r="P133" s="11" t="s">
        <v>43</v>
      </c>
      <c r="Q133" s="11">
        <v>1</v>
      </c>
      <c r="R133" s="128">
        <v>0</v>
      </c>
      <c r="S133" s="128">
        <v>20000</v>
      </c>
      <c r="T133" s="128">
        <v>20000</v>
      </c>
      <c r="U133" s="128">
        <v>0</v>
      </c>
      <c r="V133" s="11" t="s">
        <v>50</v>
      </c>
      <c r="W133">
        <v>20000</v>
      </c>
      <c r="X133">
        <v>1</v>
      </c>
      <c r="Y133" s="11" t="str">
        <f t="shared" si="4"/>
        <v>XBL</v>
      </c>
      <c r="Z133" s="5">
        <f>VLOOKUP(D133,HoaDonTotal!D:Q,14,0)</f>
        <v>44456.758333333331</v>
      </c>
      <c r="AA133" t="str">
        <f t="shared" si="5"/>
        <v>Ca chiều</v>
      </c>
    </row>
    <row r="134" spans="2:27">
      <c r="B134" s="11" t="s">
        <v>21</v>
      </c>
      <c r="C134" s="136">
        <v>44456</v>
      </c>
      <c r="D134" s="36" t="s">
        <v>781</v>
      </c>
      <c r="E134" s="11">
        <v>2395983</v>
      </c>
      <c r="F134" s="11" t="s">
        <v>783</v>
      </c>
      <c r="G134" s="11" t="s">
        <v>2287</v>
      </c>
      <c r="H134" s="11" t="s">
        <v>2288</v>
      </c>
      <c r="I134" s="11" t="s">
        <v>22</v>
      </c>
      <c r="J134" s="11" t="s">
        <v>2112</v>
      </c>
      <c r="K134" s="11" t="s">
        <v>185</v>
      </c>
      <c r="L134" s="11" t="s">
        <v>143</v>
      </c>
      <c r="M134" s="11" t="s">
        <v>49</v>
      </c>
      <c r="N134" s="11" t="s">
        <v>2143</v>
      </c>
      <c r="O134" s="11" t="s">
        <v>181</v>
      </c>
      <c r="P134" s="11" t="s">
        <v>43</v>
      </c>
      <c r="Q134" s="11">
        <v>1</v>
      </c>
      <c r="R134" s="128">
        <v>0</v>
      </c>
      <c r="S134" s="128">
        <v>20000</v>
      </c>
      <c r="T134" s="128">
        <v>20000</v>
      </c>
      <c r="U134" s="128">
        <v>0</v>
      </c>
      <c r="V134" s="11" t="s">
        <v>50</v>
      </c>
      <c r="W134">
        <v>20000</v>
      </c>
      <c r="X134">
        <v>1</v>
      </c>
      <c r="Y134" s="11" t="str">
        <f t="shared" si="4"/>
        <v>XBL</v>
      </c>
      <c r="Z134" s="5">
        <f>VLOOKUP(D134,HoaDonTotal!D:Q,14,0)</f>
        <v>44456.758333333331</v>
      </c>
      <c r="AA134" t="str">
        <f t="shared" si="5"/>
        <v>Ca chiều</v>
      </c>
    </row>
    <row r="135" spans="2:27">
      <c r="B135" s="11" t="s">
        <v>21</v>
      </c>
      <c r="C135" s="136">
        <v>44456</v>
      </c>
      <c r="D135" s="36" t="s">
        <v>781</v>
      </c>
      <c r="E135" s="11">
        <v>2395983</v>
      </c>
      <c r="F135" s="11" t="s">
        <v>783</v>
      </c>
      <c r="G135" s="11" t="s">
        <v>2289</v>
      </c>
      <c r="H135" s="11" t="s">
        <v>2290</v>
      </c>
      <c r="I135" s="11" t="s">
        <v>41</v>
      </c>
      <c r="J135" s="11" t="s">
        <v>23</v>
      </c>
      <c r="K135" s="11" t="s">
        <v>24</v>
      </c>
      <c r="L135" s="11" t="s">
        <v>152</v>
      </c>
      <c r="M135" s="11" t="s">
        <v>435</v>
      </c>
      <c r="N135" s="11" t="s">
        <v>26</v>
      </c>
      <c r="O135" s="11" t="s">
        <v>314</v>
      </c>
      <c r="P135" s="11" t="s">
        <v>37</v>
      </c>
      <c r="Q135" s="11">
        <v>1</v>
      </c>
      <c r="R135" s="128">
        <v>0</v>
      </c>
      <c r="S135" s="128">
        <v>290000</v>
      </c>
      <c r="T135" s="128">
        <v>145000</v>
      </c>
      <c r="U135" s="128">
        <v>0</v>
      </c>
      <c r="V135" s="11" t="s">
        <v>50</v>
      </c>
      <c r="W135">
        <v>145000</v>
      </c>
      <c r="X135">
        <v>1</v>
      </c>
      <c r="Y135" s="11" t="str">
        <f t="shared" si="4"/>
        <v>XBL</v>
      </c>
      <c r="Z135" s="5">
        <f>VLOOKUP(D135,HoaDonTotal!D:Q,14,0)</f>
        <v>44456.758333333331</v>
      </c>
      <c r="AA135" t="str">
        <f t="shared" si="5"/>
        <v>Ca chiều</v>
      </c>
    </row>
    <row r="136" spans="2:27">
      <c r="B136" s="11" t="s">
        <v>21</v>
      </c>
      <c r="C136" s="136">
        <v>44456</v>
      </c>
      <c r="D136" s="36" t="s">
        <v>784</v>
      </c>
      <c r="E136" s="11">
        <v>1655704</v>
      </c>
      <c r="F136" s="11" t="s">
        <v>294</v>
      </c>
      <c r="G136" s="11" t="s">
        <v>2291</v>
      </c>
      <c r="H136" s="11" t="s">
        <v>554</v>
      </c>
      <c r="I136" s="11"/>
      <c r="J136" s="11" t="s">
        <v>2112</v>
      </c>
      <c r="K136" s="11" t="s">
        <v>555</v>
      </c>
      <c r="L136" s="11"/>
      <c r="M136" s="11"/>
      <c r="N136" s="11" t="s">
        <v>2138</v>
      </c>
      <c r="O136" s="11" t="s">
        <v>2292</v>
      </c>
      <c r="P136" s="11"/>
      <c r="Q136" s="11">
        <v>1</v>
      </c>
      <c r="R136" s="128">
        <v>0</v>
      </c>
      <c r="S136" s="128">
        <v>69000</v>
      </c>
      <c r="T136" s="128">
        <v>69000</v>
      </c>
      <c r="U136" s="128">
        <v>0</v>
      </c>
      <c r="V136" s="11" t="s">
        <v>50</v>
      </c>
      <c r="W136">
        <v>69000</v>
      </c>
      <c r="X136">
        <v>1</v>
      </c>
      <c r="Y136" s="11" t="str">
        <f t="shared" si="4"/>
        <v>XBL</v>
      </c>
      <c r="Z136" s="5">
        <f>VLOOKUP(D136,HoaDonTotal!D:Q,14,0)</f>
        <v>44456.77847222222</v>
      </c>
      <c r="AA136" t="str">
        <f t="shared" si="5"/>
        <v>Ca chiều</v>
      </c>
    </row>
    <row r="137" spans="2:27">
      <c r="B137" s="11" t="s">
        <v>21</v>
      </c>
      <c r="C137" s="136">
        <v>44456</v>
      </c>
      <c r="D137" s="36" t="s">
        <v>785</v>
      </c>
      <c r="E137" s="11">
        <v>752005</v>
      </c>
      <c r="F137" s="11" t="s">
        <v>787</v>
      </c>
      <c r="G137" s="11" t="s">
        <v>2286</v>
      </c>
      <c r="H137" s="11" t="s">
        <v>262</v>
      </c>
      <c r="I137" s="11" t="s">
        <v>22</v>
      </c>
      <c r="J137" s="11" t="s">
        <v>2112</v>
      </c>
      <c r="K137" s="11" t="s">
        <v>185</v>
      </c>
      <c r="L137" s="11" t="s">
        <v>143</v>
      </c>
      <c r="M137" s="11" t="s">
        <v>46</v>
      </c>
      <c r="N137" s="11" t="s">
        <v>2143</v>
      </c>
      <c r="O137" s="11" t="s">
        <v>181</v>
      </c>
      <c r="P137" s="11" t="s">
        <v>43</v>
      </c>
      <c r="Q137" s="11">
        <v>1</v>
      </c>
      <c r="R137" s="128">
        <v>0</v>
      </c>
      <c r="S137" s="128">
        <v>20000</v>
      </c>
      <c r="T137" s="128">
        <v>20000</v>
      </c>
      <c r="U137" s="128">
        <v>0</v>
      </c>
      <c r="V137" s="11" t="s">
        <v>28</v>
      </c>
      <c r="W137">
        <v>20000</v>
      </c>
      <c r="X137">
        <v>1</v>
      </c>
      <c r="Y137" s="11" t="str">
        <f t="shared" si="4"/>
        <v>XBL</v>
      </c>
      <c r="Z137" s="5">
        <f>VLOOKUP(D137,HoaDonTotal!D:Q,14,0)</f>
        <v>44456.842361111114</v>
      </c>
      <c r="AA137" t="str">
        <f t="shared" si="5"/>
        <v>Ca chiều</v>
      </c>
    </row>
    <row r="138" spans="2:27">
      <c r="B138" s="11" t="s">
        <v>21</v>
      </c>
      <c r="C138" s="136">
        <v>44456</v>
      </c>
      <c r="D138" s="36" t="s">
        <v>785</v>
      </c>
      <c r="E138" s="11">
        <v>752005</v>
      </c>
      <c r="F138" s="11" t="s">
        <v>787</v>
      </c>
      <c r="G138" s="11" t="s">
        <v>2293</v>
      </c>
      <c r="H138" s="11" t="s">
        <v>2294</v>
      </c>
      <c r="I138" s="11"/>
      <c r="J138" s="11" t="s">
        <v>29</v>
      </c>
      <c r="K138" s="11" t="s">
        <v>56</v>
      </c>
      <c r="L138" s="11" t="s">
        <v>634</v>
      </c>
      <c r="M138" s="11" t="s">
        <v>435</v>
      </c>
      <c r="N138" s="11" t="s">
        <v>564</v>
      </c>
      <c r="O138" s="11" t="s">
        <v>565</v>
      </c>
      <c r="P138" s="11" t="s">
        <v>43</v>
      </c>
      <c r="Q138" s="11">
        <v>1</v>
      </c>
      <c r="R138" s="128">
        <v>0</v>
      </c>
      <c r="S138" s="128">
        <v>690000</v>
      </c>
      <c r="T138" s="128">
        <v>490000</v>
      </c>
      <c r="U138" s="128">
        <v>0</v>
      </c>
      <c r="V138" s="11" t="s">
        <v>28</v>
      </c>
      <c r="W138">
        <v>490000</v>
      </c>
      <c r="X138">
        <v>1</v>
      </c>
      <c r="Y138" s="11" t="str">
        <f t="shared" si="4"/>
        <v>XBL</v>
      </c>
      <c r="Z138" s="5">
        <f>VLOOKUP(D138,HoaDonTotal!D:Q,14,0)</f>
        <v>44456.842361111114</v>
      </c>
      <c r="AA138" t="str">
        <f t="shared" si="5"/>
        <v>Ca chiều</v>
      </c>
    </row>
    <row r="139" spans="2:27">
      <c r="B139" s="11" t="s">
        <v>21</v>
      </c>
      <c r="C139" s="136">
        <v>44456</v>
      </c>
      <c r="D139" s="36" t="s">
        <v>785</v>
      </c>
      <c r="E139" s="11">
        <v>752005</v>
      </c>
      <c r="F139" s="11" t="s">
        <v>787</v>
      </c>
      <c r="G139" s="11" t="s">
        <v>2281</v>
      </c>
      <c r="H139" s="11" t="s">
        <v>2282</v>
      </c>
      <c r="I139" s="11"/>
      <c r="J139" s="11" t="s">
        <v>39</v>
      </c>
      <c r="K139" s="11"/>
      <c r="L139" s="11" t="s">
        <v>40</v>
      </c>
      <c r="M139" s="11" t="s">
        <v>40</v>
      </c>
      <c r="N139" s="11" t="s">
        <v>39</v>
      </c>
      <c r="O139" s="11" t="s">
        <v>39</v>
      </c>
      <c r="P139" s="11" t="s">
        <v>40</v>
      </c>
      <c r="Q139" s="11">
        <v>1</v>
      </c>
      <c r="R139" s="128">
        <v>0</v>
      </c>
      <c r="S139" s="128">
        <v>2000</v>
      </c>
      <c r="T139" s="128">
        <v>0</v>
      </c>
      <c r="U139" s="128">
        <v>0</v>
      </c>
      <c r="V139" s="11" t="s">
        <v>28</v>
      </c>
      <c r="W139">
        <v>0</v>
      </c>
      <c r="X139">
        <v>1</v>
      </c>
      <c r="Y139" s="11" t="str">
        <f t="shared" ref="Y139:Y202" si="6">IF(LEFT(D139,3)="NTL","NTL","XBL")</f>
        <v>XBL</v>
      </c>
      <c r="Z139" s="5">
        <f>VLOOKUP(D139,HoaDonTotal!D:Q,14,0)</f>
        <v>44456.842361111114</v>
      </c>
      <c r="AA139" t="str">
        <f t="shared" ref="AA139:AA202" si="7">IF(TIME(HOUR(Z139),MINUTE(Z139),SECOND(Z139))&gt;$AB$6,"Ca chiều","Ca sáng")</f>
        <v>Ca chiều</v>
      </c>
    </row>
    <row r="140" spans="2:27">
      <c r="B140" s="11" t="s">
        <v>21</v>
      </c>
      <c r="C140" s="136">
        <v>44456</v>
      </c>
      <c r="D140" s="36" t="s">
        <v>785</v>
      </c>
      <c r="E140" s="11">
        <v>752005</v>
      </c>
      <c r="F140" s="11" t="s">
        <v>787</v>
      </c>
      <c r="G140" s="11" t="s">
        <v>2295</v>
      </c>
      <c r="H140" s="11" t="s">
        <v>2296</v>
      </c>
      <c r="I140" s="11" t="s">
        <v>55</v>
      </c>
      <c r="J140" s="11" t="s">
        <v>73</v>
      </c>
      <c r="K140" s="11" t="s">
        <v>538</v>
      </c>
      <c r="L140" s="11" t="s">
        <v>638</v>
      </c>
      <c r="M140" s="11" t="s">
        <v>79</v>
      </c>
      <c r="N140" s="11" t="s">
        <v>75</v>
      </c>
      <c r="O140" s="11" t="s">
        <v>75</v>
      </c>
      <c r="P140" s="11" t="s">
        <v>43</v>
      </c>
      <c r="Q140" s="11">
        <v>1</v>
      </c>
      <c r="R140" s="128">
        <v>0</v>
      </c>
      <c r="S140" s="128">
        <v>350000</v>
      </c>
      <c r="T140" s="128">
        <v>249000</v>
      </c>
      <c r="U140" s="128">
        <v>0</v>
      </c>
      <c r="V140" s="11" t="s">
        <v>28</v>
      </c>
      <c r="W140">
        <v>249000</v>
      </c>
      <c r="X140">
        <v>1</v>
      </c>
      <c r="Y140" s="11" t="str">
        <f t="shared" si="6"/>
        <v>XBL</v>
      </c>
      <c r="Z140" s="5">
        <f>VLOOKUP(D140,HoaDonTotal!D:Q,14,0)</f>
        <v>44456.842361111114</v>
      </c>
      <c r="AA140" t="str">
        <f t="shared" si="7"/>
        <v>Ca chiều</v>
      </c>
    </row>
    <row r="141" spans="2:27">
      <c r="B141" s="11" t="s">
        <v>21</v>
      </c>
      <c r="C141" s="136">
        <v>44456</v>
      </c>
      <c r="D141" s="36" t="s">
        <v>788</v>
      </c>
      <c r="E141" s="11">
        <v>752005</v>
      </c>
      <c r="F141" s="11" t="s">
        <v>787</v>
      </c>
      <c r="G141" s="11" t="s">
        <v>2297</v>
      </c>
      <c r="H141" s="11" t="s">
        <v>2298</v>
      </c>
      <c r="I141" s="11" t="s">
        <v>58</v>
      </c>
      <c r="J141" s="11" t="s">
        <v>45</v>
      </c>
      <c r="K141" s="11" t="s">
        <v>2033</v>
      </c>
      <c r="L141" s="11" t="s">
        <v>2299</v>
      </c>
      <c r="M141" s="11" t="s">
        <v>79</v>
      </c>
      <c r="N141" s="11" t="s">
        <v>184</v>
      </c>
      <c r="O141" s="11" t="s">
        <v>153</v>
      </c>
      <c r="P141" s="11" t="s">
        <v>43</v>
      </c>
      <c r="Q141" s="11">
        <v>1</v>
      </c>
      <c r="R141" s="128">
        <v>0</v>
      </c>
      <c r="S141" s="128">
        <v>120000</v>
      </c>
      <c r="T141" s="128">
        <v>89000</v>
      </c>
      <c r="U141" s="128">
        <v>0</v>
      </c>
      <c r="V141" s="11" t="s">
        <v>28</v>
      </c>
      <c r="W141">
        <v>89000</v>
      </c>
      <c r="X141">
        <v>1</v>
      </c>
      <c r="Y141" s="11" t="str">
        <f t="shared" si="6"/>
        <v>XBL</v>
      </c>
      <c r="Z141" s="5">
        <f>VLOOKUP(D141,HoaDonTotal!D:Q,14,0)</f>
        <v>44456.842361111114</v>
      </c>
      <c r="AA141" t="str">
        <f t="shared" si="7"/>
        <v>Ca chiều</v>
      </c>
    </row>
    <row r="142" spans="2:27">
      <c r="B142" s="11" t="s">
        <v>21</v>
      </c>
      <c r="C142" s="136">
        <v>44456</v>
      </c>
      <c r="D142" s="36" t="s">
        <v>789</v>
      </c>
      <c r="E142" s="11">
        <v>2367116</v>
      </c>
      <c r="F142" s="11" t="s">
        <v>689</v>
      </c>
      <c r="G142" s="11" t="s">
        <v>2034</v>
      </c>
      <c r="H142" s="11" t="s">
        <v>2035</v>
      </c>
      <c r="I142" s="11" t="s">
        <v>62</v>
      </c>
      <c r="J142" s="11" t="s">
        <v>364</v>
      </c>
      <c r="K142" s="11" t="s">
        <v>34</v>
      </c>
      <c r="L142" s="11" t="s">
        <v>140</v>
      </c>
      <c r="M142" s="11" t="s">
        <v>597</v>
      </c>
      <c r="N142" s="11" t="s">
        <v>36</v>
      </c>
      <c r="O142" s="11" t="s">
        <v>52</v>
      </c>
      <c r="P142" s="11" t="s">
        <v>37</v>
      </c>
      <c r="Q142" s="11">
        <v>1</v>
      </c>
      <c r="R142" s="128">
        <v>0</v>
      </c>
      <c r="S142" s="128">
        <v>190000</v>
      </c>
      <c r="T142" s="128">
        <v>133000</v>
      </c>
      <c r="U142" s="128">
        <v>0</v>
      </c>
      <c r="V142" s="11" t="s">
        <v>28</v>
      </c>
      <c r="W142">
        <v>133000</v>
      </c>
      <c r="X142">
        <v>1</v>
      </c>
      <c r="Y142" s="11" t="str">
        <f t="shared" si="6"/>
        <v>XBL</v>
      </c>
      <c r="Z142" s="5">
        <f>VLOOKUP(D142,HoaDonTotal!D:Q,14,0)</f>
        <v>44456.842361111114</v>
      </c>
      <c r="AA142" t="str">
        <f t="shared" si="7"/>
        <v>Ca chiều</v>
      </c>
    </row>
    <row r="143" spans="2:27">
      <c r="B143" s="11" t="s">
        <v>21</v>
      </c>
      <c r="C143" s="136">
        <v>44456</v>
      </c>
      <c r="D143" s="36" t="s">
        <v>790</v>
      </c>
      <c r="E143" s="11">
        <v>1694252</v>
      </c>
      <c r="F143" s="11" t="s">
        <v>792</v>
      </c>
      <c r="G143" s="11" t="s">
        <v>2300</v>
      </c>
      <c r="H143" s="11" t="s">
        <v>2301</v>
      </c>
      <c r="I143" s="11" t="s">
        <v>55</v>
      </c>
      <c r="J143" s="11" t="s">
        <v>73</v>
      </c>
      <c r="K143" s="11" t="s">
        <v>538</v>
      </c>
      <c r="L143" s="11" t="s">
        <v>2302</v>
      </c>
      <c r="M143" s="11" t="s">
        <v>46</v>
      </c>
      <c r="N143" s="11" t="s">
        <v>75</v>
      </c>
      <c r="O143" s="11" t="s">
        <v>75</v>
      </c>
      <c r="P143" s="11" t="s">
        <v>43</v>
      </c>
      <c r="Q143" s="11">
        <v>1</v>
      </c>
      <c r="R143" s="128">
        <v>0</v>
      </c>
      <c r="S143" s="128">
        <v>690000</v>
      </c>
      <c r="T143" s="128">
        <v>690000</v>
      </c>
      <c r="U143" s="128">
        <v>0</v>
      </c>
      <c r="V143" s="11" t="s">
        <v>28</v>
      </c>
      <c r="W143">
        <v>690000</v>
      </c>
      <c r="X143">
        <v>1</v>
      </c>
      <c r="Y143" s="11" t="str">
        <f t="shared" si="6"/>
        <v>XBL</v>
      </c>
      <c r="Z143" s="5">
        <f>VLOOKUP(D143,HoaDonTotal!D:Q,14,0)</f>
        <v>44456.884027777778</v>
      </c>
      <c r="AA143" t="str">
        <f t="shared" si="7"/>
        <v>Ca chiều</v>
      </c>
    </row>
    <row r="144" spans="2:27">
      <c r="B144" s="11" t="s">
        <v>21</v>
      </c>
      <c r="C144" s="136">
        <v>44456</v>
      </c>
      <c r="D144" s="36" t="s">
        <v>790</v>
      </c>
      <c r="E144" s="11">
        <v>1694252</v>
      </c>
      <c r="F144" s="11" t="s">
        <v>792</v>
      </c>
      <c r="G144" s="11" t="s">
        <v>2303</v>
      </c>
      <c r="H144" s="11" t="s">
        <v>579</v>
      </c>
      <c r="I144" s="11"/>
      <c r="J144" s="11" t="s">
        <v>53</v>
      </c>
      <c r="K144" s="11" t="s">
        <v>56</v>
      </c>
      <c r="L144" s="11" t="s">
        <v>580</v>
      </c>
      <c r="M144" s="11" t="s">
        <v>46</v>
      </c>
      <c r="N144" s="11" t="s">
        <v>57</v>
      </c>
      <c r="O144" s="11" t="s">
        <v>297</v>
      </c>
      <c r="P144" s="11" t="s">
        <v>43</v>
      </c>
      <c r="Q144" s="11">
        <v>1</v>
      </c>
      <c r="R144" s="128">
        <v>0</v>
      </c>
      <c r="S144" s="128">
        <v>120000</v>
      </c>
      <c r="T144" s="128">
        <v>0</v>
      </c>
      <c r="U144" s="128">
        <v>0</v>
      </c>
      <c r="V144" s="11" t="s">
        <v>28</v>
      </c>
      <c r="W144">
        <v>0</v>
      </c>
      <c r="X144">
        <v>1</v>
      </c>
      <c r="Y144" s="11" t="str">
        <f t="shared" si="6"/>
        <v>XBL</v>
      </c>
      <c r="Z144" s="5">
        <f>VLOOKUP(D144,HoaDonTotal!D:Q,14,0)</f>
        <v>44456.884027777778</v>
      </c>
      <c r="AA144" t="str">
        <f t="shared" si="7"/>
        <v>Ca chiều</v>
      </c>
    </row>
    <row r="145" spans="2:27">
      <c r="B145" s="11" t="s">
        <v>21</v>
      </c>
      <c r="C145" s="136">
        <v>44456</v>
      </c>
      <c r="D145" s="36" t="s">
        <v>790</v>
      </c>
      <c r="E145" s="11">
        <v>1694252</v>
      </c>
      <c r="F145" s="11" t="s">
        <v>792</v>
      </c>
      <c r="G145" s="11" t="s">
        <v>439</v>
      </c>
      <c r="H145" s="11" t="s">
        <v>440</v>
      </c>
      <c r="I145" s="11" t="s">
        <v>22</v>
      </c>
      <c r="J145" s="11" t="s">
        <v>38</v>
      </c>
      <c r="K145" s="11" t="s">
        <v>232</v>
      </c>
      <c r="L145" s="11"/>
      <c r="M145" s="11" t="s">
        <v>441</v>
      </c>
      <c r="N145" s="11" t="s">
        <v>44</v>
      </c>
      <c r="O145" s="11" t="s">
        <v>442</v>
      </c>
      <c r="P145" s="11" t="s">
        <v>37</v>
      </c>
      <c r="Q145" s="11">
        <v>1</v>
      </c>
      <c r="R145" s="128">
        <v>0</v>
      </c>
      <c r="S145" s="128">
        <v>150000</v>
      </c>
      <c r="T145" s="128">
        <v>105000</v>
      </c>
      <c r="U145" s="128">
        <v>0</v>
      </c>
      <c r="V145" s="11" t="s">
        <v>28</v>
      </c>
      <c r="W145">
        <v>105000</v>
      </c>
      <c r="X145">
        <v>1</v>
      </c>
      <c r="Y145" s="11" t="str">
        <f t="shared" si="6"/>
        <v>XBL</v>
      </c>
      <c r="Z145" s="5">
        <f>VLOOKUP(D145,HoaDonTotal!D:Q,14,0)</f>
        <v>44456.884027777778</v>
      </c>
      <c r="AA145" t="str">
        <f t="shared" si="7"/>
        <v>Ca chiều</v>
      </c>
    </row>
    <row r="146" spans="2:27">
      <c r="B146" s="11" t="s">
        <v>21</v>
      </c>
      <c r="C146" s="136">
        <v>44456</v>
      </c>
      <c r="D146" s="36" t="s">
        <v>793</v>
      </c>
      <c r="E146" s="11">
        <v>1593850</v>
      </c>
      <c r="F146" s="11" t="s">
        <v>767</v>
      </c>
      <c r="G146" s="11" t="s">
        <v>2304</v>
      </c>
      <c r="H146" s="11" t="s">
        <v>2253</v>
      </c>
      <c r="I146" s="11" t="s">
        <v>41</v>
      </c>
      <c r="J146" s="11" t="s">
        <v>364</v>
      </c>
      <c r="K146" s="11" t="s">
        <v>2033</v>
      </c>
      <c r="L146" s="11" t="s">
        <v>25</v>
      </c>
      <c r="M146" s="11" t="s">
        <v>2254</v>
      </c>
      <c r="N146" s="11" t="s">
        <v>36</v>
      </c>
      <c r="O146" s="11" t="s">
        <v>472</v>
      </c>
      <c r="P146" s="11" t="s">
        <v>37</v>
      </c>
      <c r="Q146" s="11">
        <v>1</v>
      </c>
      <c r="R146" s="128">
        <v>0</v>
      </c>
      <c r="S146" s="128">
        <v>450000</v>
      </c>
      <c r="T146" s="128">
        <v>315000</v>
      </c>
      <c r="U146" s="128">
        <v>0</v>
      </c>
      <c r="V146" s="11" t="s">
        <v>28</v>
      </c>
      <c r="W146">
        <v>315000</v>
      </c>
      <c r="X146">
        <v>1</v>
      </c>
      <c r="Y146" s="11" t="str">
        <f t="shared" si="6"/>
        <v>XBL</v>
      </c>
      <c r="Z146" s="5">
        <f>VLOOKUP(D146,HoaDonTotal!D:Q,14,0)</f>
        <v>44456.882638888892</v>
      </c>
      <c r="AA146" t="str">
        <f t="shared" si="7"/>
        <v>Ca chiều</v>
      </c>
    </row>
    <row r="147" spans="2:27">
      <c r="B147" s="11" t="s">
        <v>21</v>
      </c>
      <c r="C147" s="136">
        <v>44456</v>
      </c>
      <c r="D147" s="36" t="s">
        <v>794</v>
      </c>
      <c r="E147" s="11">
        <v>584293</v>
      </c>
      <c r="F147" s="11" t="s">
        <v>796</v>
      </c>
      <c r="G147" s="11" t="s">
        <v>2305</v>
      </c>
      <c r="H147" s="11" t="s">
        <v>2306</v>
      </c>
      <c r="I147" s="11" t="s">
        <v>22</v>
      </c>
      <c r="J147" s="11" t="s">
        <v>38</v>
      </c>
      <c r="K147" s="11" t="s">
        <v>232</v>
      </c>
      <c r="L147" s="11" t="s">
        <v>25</v>
      </c>
      <c r="M147" s="11" t="s">
        <v>2307</v>
      </c>
      <c r="N147" s="11" t="s">
        <v>316</v>
      </c>
      <c r="O147" s="11" t="s">
        <v>317</v>
      </c>
      <c r="P147" s="11" t="s">
        <v>37</v>
      </c>
      <c r="Q147" s="11">
        <v>1</v>
      </c>
      <c r="R147" s="128">
        <v>0</v>
      </c>
      <c r="S147" s="128">
        <v>390000</v>
      </c>
      <c r="T147" s="128">
        <v>273000</v>
      </c>
      <c r="U147" s="128">
        <v>0</v>
      </c>
      <c r="V147" s="11" t="s">
        <v>28</v>
      </c>
      <c r="W147">
        <v>273000</v>
      </c>
      <c r="X147">
        <v>1</v>
      </c>
      <c r="Y147" s="11" t="str">
        <f t="shared" si="6"/>
        <v>XBL</v>
      </c>
      <c r="Z147" s="5">
        <f>VLOOKUP(D147,HoaDonTotal!D:Q,14,0)</f>
        <v>44456.904166666667</v>
      </c>
      <c r="AA147" t="str">
        <f t="shared" si="7"/>
        <v>Ca chiều</v>
      </c>
    </row>
    <row r="148" spans="2:27">
      <c r="B148" s="11" t="s">
        <v>21</v>
      </c>
      <c r="C148" s="136">
        <v>44456</v>
      </c>
      <c r="D148" s="36" t="s">
        <v>794</v>
      </c>
      <c r="E148" s="11">
        <v>584293</v>
      </c>
      <c r="F148" s="11" t="s">
        <v>796</v>
      </c>
      <c r="G148" s="11" t="s">
        <v>2308</v>
      </c>
      <c r="H148" s="11" t="s">
        <v>2235</v>
      </c>
      <c r="I148" s="11" t="s">
        <v>22</v>
      </c>
      <c r="J148" s="11" t="s">
        <v>2112</v>
      </c>
      <c r="K148" s="11" t="s">
        <v>185</v>
      </c>
      <c r="L148" s="11" t="s">
        <v>143</v>
      </c>
      <c r="M148" s="11" t="s">
        <v>2309</v>
      </c>
      <c r="N148" s="11" t="s">
        <v>2045</v>
      </c>
      <c r="O148" s="11" t="s">
        <v>181</v>
      </c>
      <c r="P148" s="11" t="s">
        <v>43</v>
      </c>
      <c r="Q148" s="11">
        <v>1</v>
      </c>
      <c r="R148" s="128">
        <v>0</v>
      </c>
      <c r="S148" s="128">
        <v>20000</v>
      </c>
      <c r="T148" s="128">
        <v>20000</v>
      </c>
      <c r="U148" s="128">
        <v>0</v>
      </c>
      <c r="V148" s="11" t="s">
        <v>28</v>
      </c>
      <c r="W148">
        <v>20000</v>
      </c>
      <c r="X148">
        <v>1</v>
      </c>
      <c r="Y148" s="11" t="str">
        <f t="shared" si="6"/>
        <v>XBL</v>
      </c>
      <c r="Z148" s="5">
        <f>VLOOKUP(D148,HoaDonTotal!D:Q,14,0)</f>
        <v>44456.904166666667</v>
      </c>
      <c r="AA148" t="str">
        <f t="shared" si="7"/>
        <v>Ca chiều</v>
      </c>
    </row>
    <row r="149" spans="2:27">
      <c r="B149" s="11" t="s">
        <v>21</v>
      </c>
      <c r="C149" s="136">
        <v>44456</v>
      </c>
      <c r="D149" s="36" t="s">
        <v>797</v>
      </c>
      <c r="E149" s="11">
        <v>2397478</v>
      </c>
      <c r="F149" s="11" t="s">
        <v>799</v>
      </c>
      <c r="G149" s="11" t="s">
        <v>2137</v>
      </c>
      <c r="H149" s="11" t="s">
        <v>226</v>
      </c>
      <c r="I149" s="11"/>
      <c r="J149" s="11" t="s">
        <v>2112</v>
      </c>
      <c r="K149" s="11" t="s">
        <v>227</v>
      </c>
      <c r="L149" s="11"/>
      <c r="M149" s="11"/>
      <c r="N149" s="11" t="s">
        <v>2138</v>
      </c>
      <c r="O149" s="11" t="s">
        <v>228</v>
      </c>
      <c r="P149" s="11"/>
      <c r="Q149" s="11">
        <v>1</v>
      </c>
      <c r="R149" s="128">
        <v>0</v>
      </c>
      <c r="S149" s="128">
        <v>150000</v>
      </c>
      <c r="T149" s="128">
        <v>150000</v>
      </c>
      <c r="U149" s="128">
        <v>0</v>
      </c>
      <c r="V149" s="11" t="s">
        <v>28</v>
      </c>
      <c r="W149">
        <v>150000</v>
      </c>
      <c r="X149">
        <v>1</v>
      </c>
      <c r="Y149" s="11" t="str">
        <f t="shared" si="6"/>
        <v>XBL</v>
      </c>
      <c r="Z149" s="5">
        <f>VLOOKUP(D149,HoaDonTotal!D:Q,14,0)</f>
        <v>44456.904166666667</v>
      </c>
      <c r="AA149" t="str">
        <f t="shared" si="7"/>
        <v>Ca chiều</v>
      </c>
    </row>
    <row r="150" spans="2:27">
      <c r="B150" s="11" t="s">
        <v>21</v>
      </c>
      <c r="C150" s="136">
        <v>44456</v>
      </c>
      <c r="D150" s="36" t="s">
        <v>797</v>
      </c>
      <c r="E150" s="11">
        <v>2397478</v>
      </c>
      <c r="F150" s="11" t="s">
        <v>799</v>
      </c>
      <c r="G150" s="11" t="s">
        <v>2310</v>
      </c>
      <c r="H150" s="11" t="s">
        <v>2311</v>
      </c>
      <c r="I150" s="11"/>
      <c r="J150" s="11" t="s">
        <v>2112</v>
      </c>
      <c r="K150" s="11" t="s">
        <v>2312</v>
      </c>
      <c r="L150" s="11" t="s">
        <v>2313</v>
      </c>
      <c r="M150" s="11"/>
      <c r="N150" s="11" t="s">
        <v>2138</v>
      </c>
      <c r="O150" s="11" t="s">
        <v>2314</v>
      </c>
      <c r="P150" s="11"/>
      <c r="Q150" s="11">
        <v>1</v>
      </c>
      <c r="R150" s="128">
        <v>0</v>
      </c>
      <c r="S150" s="128">
        <v>320000</v>
      </c>
      <c r="T150" s="128">
        <v>320000</v>
      </c>
      <c r="U150" s="128">
        <v>0</v>
      </c>
      <c r="V150" s="11" t="s">
        <v>28</v>
      </c>
      <c r="W150">
        <v>320000</v>
      </c>
      <c r="X150">
        <v>1</v>
      </c>
      <c r="Y150" s="11" t="str">
        <f t="shared" si="6"/>
        <v>XBL</v>
      </c>
      <c r="Z150" s="5">
        <f>VLOOKUP(D150,HoaDonTotal!D:Q,14,0)</f>
        <v>44456.904166666667</v>
      </c>
      <c r="AA150" t="str">
        <f t="shared" si="7"/>
        <v>Ca chiều</v>
      </c>
    </row>
    <row r="151" spans="2:27">
      <c r="B151" s="11" t="s">
        <v>21</v>
      </c>
      <c r="C151" s="136">
        <v>44456</v>
      </c>
      <c r="D151" s="36" t="s">
        <v>797</v>
      </c>
      <c r="E151" s="11">
        <v>2397478</v>
      </c>
      <c r="F151" s="11" t="s">
        <v>799</v>
      </c>
      <c r="G151" s="11" t="s">
        <v>2315</v>
      </c>
      <c r="H151" s="11" t="s">
        <v>2316</v>
      </c>
      <c r="I151" s="11"/>
      <c r="J151" s="11" t="s">
        <v>2112</v>
      </c>
      <c r="K151" s="11" t="s">
        <v>507</v>
      </c>
      <c r="L151" s="11"/>
      <c r="M151" s="11"/>
      <c r="N151" s="11" t="s">
        <v>2138</v>
      </c>
      <c r="O151" s="11" t="s">
        <v>454</v>
      </c>
      <c r="P151" s="11"/>
      <c r="Q151" s="11">
        <v>1</v>
      </c>
      <c r="R151" s="128">
        <v>0</v>
      </c>
      <c r="S151" s="128">
        <v>175000</v>
      </c>
      <c r="T151" s="128">
        <v>175000</v>
      </c>
      <c r="U151" s="128">
        <v>0</v>
      </c>
      <c r="V151" s="11" t="s">
        <v>28</v>
      </c>
      <c r="W151">
        <v>175000</v>
      </c>
      <c r="X151">
        <v>1</v>
      </c>
      <c r="Y151" s="11" t="str">
        <f t="shared" si="6"/>
        <v>XBL</v>
      </c>
      <c r="Z151" s="5">
        <f>VLOOKUP(D151,HoaDonTotal!D:Q,14,0)</f>
        <v>44456.904166666667</v>
      </c>
      <c r="AA151" t="str">
        <f t="shared" si="7"/>
        <v>Ca chiều</v>
      </c>
    </row>
    <row r="152" spans="2:27">
      <c r="B152" s="11" t="s">
        <v>21</v>
      </c>
      <c r="C152" s="136">
        <v>44456</v>
      </c>
      <c r="D152" s="36" t="s">
        <v>797</v>
      </c>
      <c r="E152" s="11">
        <v>2397478</v>
      </c>
      <c r="F152" s="11" t="s">
        <v>799</v>
      </c>
      <c r="G152" s="11" t="s">
        <v>2317</v>
      </c>
      <c r="H152" s="11" t="s">
        <v>2318</v>
      </c>
      <c r="I152" s="11" t="s">
        <v>22</v>
      </c>
      <c r="J152" s="11" t="s">
        <v>364</v>
      </c>
      <c r="K152" s="11" t="s">
        <v>2033</v>
      </c>
      <c r="L152" s="11" t="s">
        <v>25</v>
      </c>
      <c r="M152" s="11" t="s">
        <v>63</v>
      </c>
      <c r="N152" s="11" t="s">
        <v>36</v>
      </c>
      <c r="O152" s="11" t="s">
        <v>52</v>
      </c>
      <c r="P152" s="11" t="s">
        <v>37</v>
      </c>
      <c r="Q152" s="11">
        <v>1</v>
      </c>
      <c r="R152" s="128">
        <v>0</v>
      </c>
      <c r="S152" s="128">
        <v>450000</v>
      </c>
      <c r="T152" s="128">
        <v>315000</v>
      </c>
      <c r="U152" s="128">
        <v>0</v>
      </c>
      <c r="V152" s="11" t="s">
        <v>28</v>
      </c>
      <c r="W152">
        <v>315000</v>
      </c>
      <c r="X152">
        <v>1</v>
      </c>
      <c r="Y152" s="11" t="str">
        <f t="shared" si="6"/>
        <v>XBL</v>
      </c>
      <c r="Z152" s="5">
        <f>VLOOKUP(D152,HoaDonTotal!D:Q,14,0)</f>
        <v>44456.904166666667</v>
      </c>
      <c r="AA152" t="str">
        <f t="shared" si="7"/>
        <v>Ca chiều</v>
      </c>
    </row>
    <row r="153" spans="2:27">
      <c r="B153" s="11" t="s">
        <v>21</v>
      </c>
      <c r="C153" s="136">
        <v>44456</v>
      </c>
      <c r="D153" s="36" t="s">
        <v>797</v>
      </c>
      <c r="E153" s="11">
        <v>2397478</v>
      </c>
      <c r="F153" s="11" t="s">
        <v>799</v>
      </c>
      <c r="G153" s="11" t="s">
        <v>2319</v>
      </c>
      <c r="H153" s="11" t="s">
        <v>588</v>
      </c>
      <c r="I153" s="11" t="s">
        <v>41</v>
      </c>
      <c r="J153" s="11" t="s">
        <v>364</v>
      </c>
      <c r="K153" s="11" t="s">
        <v>34</v>
      </c>
      <c r="L153" s="11" t="s">
        <v>25</v>
      </c>
      <c r="M153" s="11" t="s">
        <v>326</v>
      </c>
      <c r="N153" s="11" t="s">
        <v>36</v>
      </c>
      <c r="O153" s="11" t="s">
        <v>52</v>
      </c>
      <c r="P153" s="11" t="s">
        <v>37</v>
      </c>
      <c r="Q153" s="11">
        <v>1</v>
      </c>
      <c r="R153" s="128">
        <v>0</v>
      </c>
      <c r="S153" s="128">
        <v>290000</v>
      </c>
      <c r="T153" s="128">
        <v>203000</v>
      </c>
      <c r="U153" s="128">
        <v>0</v>
      </c>
      <c r="V153" s="11" t="s">
        <v>28</v>
      </c>
      <c r="W153">
        <v>203000</v>
      </c>
      <c r="X153">
        <v>1</v>
      </c>
      <c r="Y153" s="11" t="str">
        <f t="shared" si="6"/>
        <v>XBL</v>
      </c>
      <c r="Z153" s="5">
        <f>VLOOKUP(D153,HoaDonTotal!D:Q,14,0)</f>
        <v>44456.904166666667</v>
      </c>
      <c r="AA153" t="str">
        <f t="shared" si="7"/>
        <v>Ca chiều</v>
      </c>
    </row>
    <row r="154" spans="2:27">
      <c r="B154" s="11" t="s">
        <v>21</v>
      </c>
      <c r="C154" s="136">
        <v>44456</v>
      </c>
      <c r="D154" s="36" t="s">
        <v>797</v>
      </c>
      <c r="E154" s="11">
        <v>2397478</v>
      </c>
      <c r="F154" s="11" t="s">
        <v>799</v>
      </c>
      <c r="G154" s="11" t="s">
        <v>2320</v>
      </c>
      <c r="H154" s="11" t="s">
        <v>588</v>
      </c>
      <c r="I154" s="11" t="s">
        <v>41</v>
      </c>
      <c r="J154" s="11" t="s">
        <v>364</v>
      </c>
      <c r="K154" s="11" t="s">
        <v>34</v>
      </c>
      <c r="L154" s="11" t="s">
        <v>71</v>
      </c>
      <c r="M154" s="11" t="s">
        <v>326</v>
      </c>
      <c r="N154" s="11" t="s">
        <v>36</v>
      </c>
      <c r="O154" s="11" t="s">
        <v>52</v>
      </c>
      <c r="P154" s="11" t="s">
        <v>37</v>
      </c>
      <c r="Q154" s="11">
        <v>1</v>
      </c>
      <c r="R154" s="128">
        <v>0</v>
      </c>
      <c r="S154" s="128">
        <v>290000</v>
      </c>
      <c r="T154" s="128">
        <v>203000</v>
      </c>
      <c r="U154" s="128">
        <v>0</v>
      </c>
      <c r="V154" s="11" t="s">
        <v>28</v>
      </c>
      <c r="W154">
        <v>203000</v>
      </c>
      <c r="X154">
        <v>1</v>
      </c>
      <c r="Y154" s="11" t="str">
        <f t="shared" si="6"/>
        <v>XBL</v>
      </c>
      <c r="Z154" s="5">
        <f>VLOOKUP(D154,HoaDonTotal!D:Q,14,0)</f>
        <v>44456.904166666667</v>
      </c>
      <c r="AA154" t="str">
        <f t="shared" si="7"/>
        <v>Ca chiều</v>
      </c>
    </row>
    <row r="155" spans="2:27">
      <c r="B155" s="11" t="s">
        <v>21</v>
      </c>
      <c r="C155" s="136">
        <v>44456</v>
      </c>
      <c r="D155" s="36" t="s">
        <v>797</v>
      </c>
      <c r="E155" s="11">
        <v>2397478</v>
      </c>
      <c r="F155" s="11" t="s">
        <v>799</v>
      </c>
      <c r="G155" s="11" t="s">
        <v>2321</v>
      </c>
      <c r="H155" s="11" t="s">
        <v>2322</v>
      </c>
      <c r="I155" s="11" t="s">
        <v>22</v>
      </c>
      <c r="J155" s="11" t="s">
        <v>23</v>
      </c>
      <c r="K155" s="11" t="s">
        <v>24</v>
      </c>
      <c r="L155" s="11" t="s">
        <v>71</v>
      </c>
      <c r="M155" s="11" t="s">
        <v>46</v>
      </c>
      <c r="N155" s="11" t="s">
        <v>36</v>
      </c>
      <c r="O155" s="11" t="s">
        <v>52</v>
      </c>
      <c r="P155" s="11" t="s">
        <v>37</v>
      </c>
      <c r="Q155" s="11">
        <v>1</v>
      </c>
      <c r="R155" s="128">
        <v>0</v>
      </c>
      <c r="S155" s="128">
        <v>150000</v>
      </c>
      <c r="T155" s="128">
        <v>75000</v>
      </c>
      <c r="U155" s="128">
        <v>0</v>
      </c>
      <c r="V155" s="11" t="s">
        <v>28</v>
      </c>
      <c r="W155">
        <v>75000</v>
      </c>
      <c r="X155">
        <v>1</v>
      </c>
      <c r="Y155" s="11" t="str">
        <f t="shared" si="6"/>
        <v>XBL</v>
      </c>
      <c r="Z155" s="5">
        <f>VLOOKUP(D155,HoaDonTotal!D:Q,14,0)</f>
        <v>44456.904166666667</v>
      </c>
      <c r="AA155" t="str">
        <f t="shared" si="7"/>
        <v>Ca chiều</v>
      </c>
    </row>
    <row r="156" spans="2:27">
      <c r="B156" s="11" t="s">
        <v>21</v>
      </c>
      <c r="C156" s="136">
        <v>44456</v>
      </c>
      <c r="D156" s="36" t="s">
        <v>797</v>
      </c>
      <c r="E156" s="11">
        <v>2397478</v>
      </c>
      <c r="F156" s="11" t="s">
        <v>799</v>
      </c>
      <c r="G156" s="11" t="s">
        <v>2323</v>
      </c>
      <c r="H156" s="11" t="s">
        <v>2085</v>
      </c>
      <c r="I156" s="11" t="s">
        <v>22</v>
      </c>
      <c r="J156" s="11" t="s">
        <v>364</v>
      </c>
      <c r="K156" s="11" t="s">
        <v>34</v>
      </c>
      <c r="L156" s="11" t="s">
        <v>71</v>
      </c>
      <c r="M156" s="11" t="s">
        <v>481</v>
      </c>
      <c r="N156" s="11" t="s">
        <v>36</v>
      </c>
      <c r="O156" s="11" t="s">
        <v>134</v>
      </c>
      <c r="P156" s="11" t="s">
        <v>37</v>
      </c>
      <c r="Q156" s="11">
        <v>1</v>
      </c>
      <c r="R156" s="128">
        <v>0</v>
      </c>
      <c r="S156" s="128">
        <v>390000</v>
      </c>
      <c r="T156" s="128">
        <v>273000</v>
      </c>
      <c r="U156" s="128">
        <v>0</v>
      </c>
      <c r="V156" s="11" t="s">
        <v>28</v>
      </c>
      <c r="W156">
        <v>273000</v>
      </c>
      <c r="X156">
        <v>1</v>
      </c>
      <c r="Y156" s="11" t="str">
        <f t="shared" si="6"/>
        <v>XBL</v>
      </c>
      <c r="Z156" s="5">
        <f>VLOOKUP(D156,HoaDonTotal!D:Q,14,0)</f>
        <v>44456.904166666667</v>
      </c>
      <c r="AA156" t="str">
        <f t="shared" si="7"/>
        <v>Ca chiều</v>
      </c>
    </row>
    <row r="157" spans="2:27">
      <c r="B157" s="11" t="s">
        <v>21</v>
      </c>
      <c r="C157" s="136">
        <v>44456</v>
      </c>
      <c r="D157" s="36" t="s">
        <v>797</v>
      </c>
      <c r="E157" s="11">
        <v>2397478</v>
      </c>
      <c r="F157" s="11" t="s">
        <v>799</v>
      </c>
      <c r="G157" s="11" t="s">
        <v>2324</v>
      </c>
      <c r="H157" s="11" t="s">
        <v>2325</v>
      </c>
      <c r="I157" s="11" t="s">
        <v>22</v>
      </c>
      <c r="J157" s="11" t="s">
        <v>364</v>
      </c>
      <c r="K157" s="11" t="s">
        <v>34</v>
      </c>
      <c r="L157" s="11" t="s">
        <v>71</v>
      </c>
      <c r="M157" s="11" t="s">
        <v>481</v>
      </c>
      <c r="N157" s="11" t="s">
        <v>26</v>
      </c>
      <c r="O157" s="11" t="s">
        <v>242</v>
      </c>
      <c r="P157" s="11" t="s">
        <v>37</v>
      </c>
      <c r="Q157" s="11">
        <v>1</v>
      </c>
      <c r="R157" s="128">
        <v>0</v>
      </c>
      <c r="S157" s="128">
        <v>450000</v>
      </c>
      <c r="T157" s="128">
        <v>315000</v>
      </c>
      <c r="U157" s="128">
        <v>0</v>
      </c>
      <c r="V157" s="11" t="s">
        <v>28</v>
      </c>
      <c r="W157">
        <v>315000</v>
      </c>
      <c r="X157">
        <v>1</v>
      </c>
      <c r="Y157" s="11" t="str">
        <f t="shared" si="6"/>
        <v>XBL</v>
      </c>
      <c r="Z157" s="5">
        <f>VLOOKUP(D157,HoaDonTotal!D:Q,14,0)</f>
        <v>44456.904166666667</v>
      </c>
      <c r="AA157" t="str">
        <f t="shared" si="7"/>
        <v>Ca chiều</v>
      </c>
    </row>
    <row r="158" spans="2:27">
      <c r="B158" s="11" t="s">
        <v>21</v>
      </c>
      <c r="C158" s="136">
        <v>44456</v>
      </c>
      <c r="D158" s="36" t="s">
        <v>797</v>
      </c>
      <c r="E158" s="11">
        <v>2397478</v>
      </c>
      <c r="F158" s="11" t="s">
        <v>799</v>
      </c>
      <c r="G158" s="11" t="s">
        <v>2326</v>
      </c>
      <c r="H158" s="11" t="s">
        <v>2325</v>
      </c>
      <c r="I158" s="11" t="s">
        <v>22</v>
      </c>
      <c r="J158" s="11" t="s">
        <v>364</v>
      </c>
      <c r="K158" s="11" t="s">
        <v>34</v>
      </c>
      <c r="L158" s="11" t="s">
        <v>25</v>
      </c>
      <c r="M158" s="11" t="s">
        <v>481</v>
      </c>
      <c r="N158" s="11" t="s">
        <v>26</v>
      </c>
      <c r="O158" s="11" t="s">
        <v>242</v>
      </c>
      <c r="P158" s="11" t="s">
        <v>37</v>
      </c>
      <c r="Q158" s="11">
        <v>1</v>
      </c>
      <c r="R158" s="128">
        <v>0</v>
      </c>
      <c r="S158" s="128">
        <v>450000</v>
      </c>
      <c r="T158" s="128">
        <v>315000</v>
      </c>
      <c r="U158" s="128">
        <v>0</v>
      </c>
      <c r="V158" s="11" t="s">
        <v>28</v>
      </c>
      <c r="W158">
        <v>315000</v>
      </c>
      <c r="X158">
        <v>1</v>
      </c>
      <c r="Y158" s="11" t="str">
        <f t="shared" si="6"/>
        <v>XBL</v>
      </c>
      <c r="Z158" s="5">
        <f>VLOOKUP(D158,HoaDonTotal!D:Q,14,0)</f>
        <v>44456.904166666667</v>
      </c>
      <c r="AA158" t="str">
        <f t="shared" si="7"/>
        <v>Ca chiều</v>
      </c>
    </row>
    <row r="159" spans="2:27">
      <c r="B159" s="11" t="s">
        <v>21</v>
      </c>
      <c r="C159" s="136">
        <v>44456</v>
      </c>
      <c r="D159" s="36" t="s">
        <v>797</v>
      </c>
      <c r="E159" s="11">
        <v>2397478</v>
      </c>
      <c r="F159" s="11" t="s">
        <v>799</v>
      </c>
      <c r="G159" s="11" t="s">
        <v>2327</v>
      </c>
      <c r="H159" s="11" t="s">
        <v>2328</v>
      </c>
      <c r="I159" s="11" t="s">
        <v>22</v>
      </c>
      <c r="J159" s="11" t="s">
        <v>364</v>
      </c>
      <c r="K159" s="11" t="s">
        <v>34</v>
      </c>
      <c r="L159" s="11" t="s">
        <v>25</v>
      </c>
      <c r="M159" s="11" t="s">
        <v>2329</v>
      </c>
      <c r="N159" s="11" t="s">
        <v>26</v>
      </c>
      <c r="O159" s="11" t="s">
        <v>2330</v>
      </c>
      <c r="P159" s="11" t="s">
        <v>37</v>
      </c>
      <c r="Q159" s="11">
        <v>1</v>
      </c>
      <c r="R159" s="128">
        <v>0</v>
      </c>
      <c r="S159" s="128">
        <v>450000</v>
      </c>
      <c r="T159" s="128">
        <v>315000</v>
      </c>
      <c r="U159" s="128">
        <v>0</v>
      </c>
      <c r="V159" s="11" t="s">
        <v>28</v>
      </c>
      <c r="W159">
        <v>315000</v>
      </c>
      <c r="X159">
        <v>1</v>
      </c>
      <c r="Y159" s="11" t="str">
        <f t="shared" si="6"/>
        <v>XBL</v>
      </c>
      <c r="Z159" s="5">
        <f>VLOOKUP(D159,HoaDonTotal!D:Q,14,0)</f>
        <v>44456.904166666667</v>
      </c>
      <c r="AA159" t="str">
        <f t="shared" si="7"/>
        <v>Ca chiều</v>
      </c>
    </row>
    <row r="160" spans="2:27">
      <c r="B160" s="11" t="s">
        <v>21</v>
      </c>
      <c r="C160" s="136">
        <v>44456</v>
      </c>
      <c r="D160" s="36" t="s">
        <v>797</v>
      </c>
      <c r="E160" s="11">
        <v>2397478</v>
      </c>
      <c r="F160" s="11" t="s">
        <v>799</v>
      </c>
      <c r="G160" s="11" t="s">
        <v>2331</v>
      </c>
      <c r="H160" s="11" t="s">
        <v>598</v>
      </c>
      <c r="I160" s="11"/>
      <c r="J160" s="11" t="s">
        <v>2112</v>
      </c>
      <c r="K160" s="11" t="s">
        <v>470</v>
      </c>
      <c r="L160" s="11" t="s">
        <v>529</v>
      </c>
      <c r="M160" s="11"/>
      <c r="N160" s="11" t="s">
        <v>2209</v>
      </c>
      <c r="O160" s="11" t="s">
        <v>178</v>
      </c>
      <c r="P160" s="11"/>
      <c r="Q160" s="11">
        <v>1</v>
      </c>
      <c r="R160" s="128">
        <v>0</v>
      </c>
      <c r="S160" s="128">
        <v>199000</v>
      </c>
      <c r="T160" s="128">
        <v>199000</v>
      </c>
      <c r="U160" s="128">
        <v>0</v>
      </c>
      <c r="V160" s="11" t="s">
        <v>28</v>
      </c>
      <c r="W160">
        <v>199000</v>
      </c>
      <c r="X160">
        <v>1</v>
      </c>
      <c r="Y160" s="11" t="str">
        <f t="shared" si="6"/>
        <v>XBL</v>
      </c>
      <c r="Z160" s="5">
        <f>VLOOKUP(D160,HoaDonTotal!D:Q,14,0)</f>
        <v>44456.904166666667</v>
      </c>
      <c r="AA160" t="str">
        <f t="shared" si="7"/>
        <v>Ca chiều</v>
      </c>
    </row>
    <row r="161" spans="2:27">
      <c r="B161" s="11" t="s">
        <v>21</v>
      </c>
      <c r="C161" s="136">
        <v>44456</v>
      </c>
      <c r="D161" s="36" t="s">
        <v>797</v>
      </c>
      <c r="E161" s="11">
        <v>2397478</v>
      </c>
      <c r="F161" s="11" t="s">
        <v>799</v>
      </c>
      <c r="G161" s="11" t="s">
        <v>2332</v>
      </c>
      <c r="H161" s="11" t="s">
        <v>2333</v>
      </c>
      <c r="I161" s="11" t="s">
        <v>41</v>
      </c>
      <c r="J161" s="11" t="s">
        <v>362</v>
      </c>
      <c r="K161" s="11" t="s">
        <v>24</v>
      </c>
      <c r="L161" s="11" t="s">
        <v>71</v>
      </c>
      <c r="M161" s="11" t="s">
        <v>60</v>
      </c>
      <c r="N161" s="11" t="s">
        <v>64</v>
      </c>
      <c r="O161" s="11" t="s">
        <v>154</v>
      </c>
      <c r="P161" s="11" t="s">
        <v>43</v>
      </c>
      <c r="Q161" s="11">
        <v>1</v>
      </c>
      <c r="R161" s="128">
        <v>0</v>
      </c>
      <c r="S161" s="128">
        <v>290000</v>
      </c>
      <c r="T161" s="128">
        <v>203000</v>
      </c>
      <c r="U161" s="128">
        <v>0</v>
      </c>
      <c r="V161" s="11" t="s">
        <v>28</v>
      </c>
      <c r="W161">
        <v>203000</v>
      </c>
      <c r="X161">
        <v>1</v>
      </c>
      <c r="Y161" s="11" t="str">
        <f t="shared" si="6"/>
        <v>XBL</v>
      </c>
      <c r="Z161" s="5">
        <f>VLOOKUP(D161,HoaDonTotal!D:Q,14,0)</f>
        <v>44456.904166666667</v>
      </c>
      <c r="AA161" t="str">
        <f t="shared" si="7"/>
        <v>Ca chiều</v>
      </c>
    </row>
    <row r="162" spans="2:27">
      <c r="B162" s="11" t="s">
        <v>21</v>
      </c>
      <c r="C162" s="136">
        <v>44456</v>
      </c>
      <c r="D162" s="36" t="s">
        <v>797</v>
      </c>
      <c r="E162" s="11">
        <v>2397478</v>
      </c>
      <c r="F162" s="11" t="s">
        <v>799</v>
      </c>
      <c r="G162" s="11" t="s">
        <v>2334</v>
      </c>
      <c r="H162" s="11" t="s">
        <v>2335</v>
      </c>
      <c r="I162" s="11" t="s">
        <v>22</v>
      </c>
      <c r="J162" s="11" t="s">
        <v>23</v>
      </c>
      <c r="K162" s="11" t="s">
        <v>473</v>
      </c>
      <c r="L162" s="11" t="s">
        <v>71</v>
      </c>
      <c r="M162" s="11" t="s">
        <v>46</v>
      </c>
      <c r="N162" s="11" t="s">
        <v>343</v>
      </c>
      <c r="O162" s="11" t="s">
        <v>676</v>
      </c>
      <c r="P162" s="11" t="s">
        <v>43</v>
      </c>
      <c r="Q162" s="11">
        <v>1</v>
      </c>
      <c r="R162" s="128">
        <v>0</v>
      </c>
      <c r="S162" s="128">
        <v>350000</v>
      </c>
      <c r="T162" s="128">
        <v>175000</v>
      </c>
      <c r="U162" s="128">
        <v>0</v>
      </c>
      <c r="V162" s="11" t="s">
        <v>28</v>
      </c>
      <c r="W162">
        <v>175000</v>
      </c>
      <c r="X162">
        <v>1</v>
      </c>
      <c r="Y162" s="11" t="str">
        <f t="shared" si="6"/>
        <v>XBL</v>
      </c>
      <c r="Z162" s="5">
        <f>VLOOKUP(D162,HoaDonTotal!D:Q,14,0)</f>
        <v>44456.904166666667</v>
      </c>
      <c r="AA162" t="str">
        <f t="shared" si="7"/>
        <v>Ca chiều</v>
      </c>
    </row>
    <row r="163" spans="2:27">
      <c r="B163" s="11" t="s">
        <v>21</v>
      </c>
      <c r="C163" s="136">
        <v>44456</v>
      </c>
      <c r="D163" s="36" t="s">
        <v>797</v>
      </c>
      <c r="E163" s="11">
        <v>2397478</v>
      </c>
      <c r="F163" s="11" t="s">
        <v>799</v>
      </c>
      <c r="G163" s="11" t="s">
        <v>436</v>
      </c>
      <c r="H163" s="11" t="s">
        <v>437</v>
      </c>
      <c r="I163" s="11" t="s">
        <v>22</v>
      </c>
      <c r="J163" s="11" t="s">
        <v>23</v>
      </c>
      <c r="K163" s="11" t="s">
        <v>24</v>
      </c>
      <c r="L163" s="11" t="s">
        <v>71</v>
      </c>
      <c r="M163" s="11" t="s">
        <v>46</v>
      </c>
      <c r="N163" s="11" t="s">
        <v>343</v>
      </c>
      <c r="O163" s="11" t="s">
        <v>314</v>
      </c>
      <c r="P163" s="11" t="s">
        <v>43</v>
      </c>
      <c r="Q163" s="11">
        <v>2</v>
      </c>
      <c r="R163" s="128">
        <v>0</v>
      </c>
      <c r="S163" s="128">
        <v>250000</v>
      </c>
      <c r="T163" s="128">
        <v>250000</v>
      </c>
      <c r="U163" s="128">
        <v>0</v>
      </c>
      <c r="V163" s="11" t="s">
        <v>28</v>
      </c>
      <c r="W163">
        <v>250000</v>
      </c>
      <c r="X163">
        <v>2</v>
      </c>
      <c r="Y163" s="11" t="str">
        <f t="shared" si="6"/>
        <v>XBL</v>
      </c>
      <c r="Z163" s="5">
        <f>VLOOKUP(D163,HoaDonTotal!D:Q,14,0)</f>
        <v>44456.904166666667</v>
      </c>
      <c r="AA163" t="str">
        <f t="shared" si="7"/>
        <v>Ca chiều</v>
      </c>
    </row>
    <row r="164" spans="2:27">
      <c r="B164" s="11" t="s">
        <v>21</v>
      </c>
      <c r="C164" s="136">
        <v>44456</v>
      </c>
      <c r="D164" s="36" t="s">
        <v>797</v>
      </c>
      <c r="E164" s="11">
        <v>2397478</v>
      </c>
      <c r="F164" s="11" t="s">
        <v>799</v>
      </c>
      <c r="G164" s="11" t="s">
        <v>2336</v>
      </c>
      <c r="H164" s="11" t="s">
        <v>2337</v>
      </c>
      <c r="I164" s="11" t="s">
        <v>22</v>
      </c>
      <c r="J164" s="11" t="s">
        <v>23</v>
      </c>
      <c r="K164" s="11" t="s">
        <v>24</v>
      </c>
      <c r="L164" s="11" t="s">
        <v>71</v>
      </c>
      <c r="M164" s="11" t="s">
        <v>2338</v>
      </c>
      <c r="N164" s="11" t="s">
        <v>343</v>
      </c>
      <c r="O164" s="11" t="s">
        <v>2339</v>
      </c>
      <c r="P164" s="11" t="s">
        <v>43</v>
      </c>
      <c r="Q164" s="11">
        <v>1</v>
      </c>
      <c r="R164" s="128">
        <v>0</v>
      </c>
      <c r="S164" s="128">
        <v>190000</v>
      </c>
      <c r="T164" s="128">
        <v>95000</v>
      </c>
      <c r="U164" s="128">
        <v>0</v>
      </c>
      <c r="V164" s="11" t="s">
        <v>28</v>
      </c>
      <c r="W164">
        <v>95000</v>
      </c>
      <c r="X164">
        <v>1</v>
      </c>
      <c r="Y164" s="11" t="str">
        <f t="shared" si="6"/>
        <v>XBL</v>
      </c>
      <c r="Z164" s="5">
        <f>VLOOKUP(D164,HoaDonTotal!D:Q,14,0)</f>
        <v>44456.904166666667</v>
      </c>
      <c r="AA164" t="str">
        <f t="shared" si="7"/>
        <v>Ca chiều</v>
      </c>
    </row>
    <row r="165" spans="2:27">
      <c r="B165" s="11" t="s">
        <v>21</v>
      </c>
      <c r="C165" s="136">
        <v>44456</v>
      </c>
      <c r="D165" s="36" t="s">
        <v>797</v>
      </c>
      <c r="E165" s="11">
        <v>2397478</v>
      </c>
      <c r="F165" s="11" t="s">
        <v>799</v>
      </c>
      <c r="G165" s="11" t="s">
        <v>2340</v>
      </c>
      <c r="H165" s="11" t="s">
        <v>2337</v>
      </c>
      <c r="I165" s="11" t="s">
        <v>22</v>
      </c>
      <c r="J165" s="11" t="s">
        <v>23</v>
      </c>
      <c r="K165" s="11" t="s">
        <v>24</v>
      </c>
      <c r="L165" s="11" t="s">
        <v>25</v>
      </c>
      <c r="M165" s="11" t="s">
        <v>2341</v>
      </c>
      <c r="N165" s="11" t="s">
        <v>343</v>
      </c>
      <c r="O165" s="11" t="s">
        <v>2339</v>
      </c>
      <c r="P165" s="11" t="s">
        <v>43</v>
      </c>
      <c r="Q165" s="11">
        <v>1</v>
      </c>
      <c r="R165" s="128">
        <v>0</v>
      </c>
      <c r="S165" s="128">
        <v>190000</v>
      </c>
      <c r="T165" s="128">
        <v>95000</v>
      </c>
      <c r="U165" s="128">
        <v>0</v>
      </c>
      <c r="V165" s="11" t="s">
        <v>28</v>
      </c>
      <c r="W165">
        <v>95000</v>
      </c>
      <c r="X165">
        <v>1</v>
      </c>
      <c r="Y165" s="11" t="str">
        <f t="shared" si="6"/>
        <v>XBL</v>
      </c>
      <c r="Z165" s="5">
        <f>VLOOKUP(D165,HoaDonTotal!D:Q,14,0)</f>
        <v>44456.904166666667</v>
      </c>
      <c r="AA165" t="str">
        <f t="shared" si="7"/>
        <v>Ca chiều</v>
      </c>
    </row>
    <row r="166" spans="2:27">
      <c r="B166" s="11" t="s">
        <v>21</v>
      </c>
      <c r="C166" s="136">
        <v>44456</v>
      </c>
      <c r="D166" s="36" t="s">
        <v>797</v>
      </c>
      <c r="E166" s="11">
        <v>2397478</v>
      </c>
      <c r="F166" s="11" t="s">
        <v>799</v>
      </c>
      <c r="G166" s="11" t="s">
        <v>2342</v>
      </c>
      <c r="H166" s="11" t="s">
        <v>2343</v>
      </c>
      <c r="I166" s="11" t="s">
        <v>22</v>
      </c>
      <c r="J166" s="11" t="s">
        <v>23</v>
      </c>
      <c r="K166" s="11" t="s">
        <v>24</v>
      </c>
      <c r="L166" s="11" t="s">
        <v>25</v>
      </c>
      <c r="M166" s="11" t="s">
        <v>2344</v>
      </c>
      <c r="N166" s="11" t="s">
        <v>61</v>
      </c>
      <c r="O166" s="11" t="s">
        <v>2345</v>
      </c>
      <c r="P166" s="11" t="s">
        <v>37</v>
      </c>
      <c r="Q166" s="11">
        <v>1</v>
      </c>
      <c r="R166" s="128">
        <v>0</v>
      </c>
      <c r="S166" s="128">
        <v>350000</v>
      </c>
      <c r="T166" s="128">
        <v>175000</v>
      </c>
      <c r="U166" s="128">
        <v>0</v>
      </c>
      <c r="V166" s="11" t="s">
        <v>28</v>
      </c>
      <c r="W166">
        <v>175000</v>
      </c>
      <c r="X166">
        <v>1</v>
      </c>
      <c r="Y166" s="11" t="str">
        <f t="shared" si="6"/>
        <v>XBL</v>
      </c>
      <c r="Z166" s="5">
        <f>VLOOKUP(D166,HoaDonTotal!D:Q,14,0)</f>
        <v>44456.904166666667</v>
      </c>
      <c r="AA166" t="str">
        <f t="shared" si="7"/>
        <v>Ca chiều</v>
      </c>
    </row>
    <row r="167" spans="2:27">
      <c r="B167" s="11" t="s">
        <v>21</v>
      </c>
      <c r="C167" s="136">
        <v>44456</v>
      </c>
      <c r="D167" s="36" t="s">
        <v>797</v>
      </c>
      <c r="E167" s="11">
        <v>2397478</v>
      </c>
      <c r="F167" s="11" t="s">
        <v>799</v>
      </c>
      <c r="G167" s="11" t="s">
        <v>2346</v>
      </c>
      <c r="H167" s="11" t="s">
        <v>569</v>
      </c>
      <c r="I167" s="11" t="s">
        <v>22</v>
      </c>
      <c r="J167" s="11" t="s">
        <v>23</v>
      </c>
      <c r="K167" s="11" t="s">
        <v>24</v>
      </c>
      <c r="L167" s="11" t="s">
        <v>35</v>
      </c>
      <c r="M167" s="11" t="s">
        <v>471</v>
      </c>
      <c r="N167" s="11" t="s">
        <v>277</v>
      </c>
      <c r="O167" s="11" t="s">
        <v>277</v>
      </c>
      <c r="P167" s="11" t="s">
        <v>37</v>
      </c>
      <c r="Q167" s="11">
        <v>1</v>
      </c>
      <c r="R167" s="128">
        <v>0</v>
      </c>
      <c r="S167" s="128">
        <v>190000</v>
      </c>
      <c r="T167" s="128">
        <v>133000</v>
      </c>
      <c r="U167" s="128">
        <v>0</v>
      </c>
      <c r="V167" s="11" t="s">
        <v>28</v>
      </c>
      <c r="W167">
        <v>133000</v>
      </c>
      <c r="X167">
        <v>1</v>
      </c>
      <c r="Y167" s="11" t="str">
        <f t="shared" si="6"/>
        <v>XBL</v>
      </c>
      <c r="Z167" s="5">
        <f>VLOOKUP(D167,HoaDonTotal!D:Q,14,0)</f>
        <v>44456.904166666667</v>
      </c>
      <c r="AA167" t="str">
        <f t="shared" si="7"/>
        <v>Ca chiều</v>
      </c>
    </row>
    <row r="168" spans="2:27">
      <c r="B168" s="11" t="s">
        <v>21</v>
      </c>
      <c r="C168" s="136">
        <v>44456</v>
      </c>
      <c r="D168" s="36" t="s">
        <v>797</v>
      </c>
      <c r="E168" s="11">
        <v>2397478</v>
      </c>
      <c r="F168" s="11" t="s">
        <v>799</v>
      </c>
      <c r="G168" s="11" t="s">
        <v>2347</v>
      </c>
      <c r="H168" s="11" t="s">
        <v>2348</v>
      </c>
      <c r="I168" s="11"/>
      <c r="J168" s="11" t="s">
        <v>53</v>
      </c>
      <c r="K168" s="11" t="s">
        <v>56</v>
      </c>
      <c r="L168" s="11" t="s">
        <v>256</v>
      </c>
      <c r="M168" s="11" t="s">
        <v>79</v>
      </c>
      <c r="N168" s="11" t="s">
        <v>57</v>
      </c>
      <c r="O168" s="11" t="s">
        <v>193</v>
      </c>
      <c r="P168" s="11" t="s">
        <v>43</v>
      </c>
      <c r="Q168" s="11">
        <v>1</v>
      </c>
      <c r="R168" s="128">
        <v>0</v>
      </c>
      <c r="S168" s="128">
        <v>190000</v>
      </c>
      <c r="T168" s="128">
        <v>152000</v>
      </c>
      <c r="U168" s="128">
        <v>0</v>
      </c>
      <c r="V168" s="11" t="s">
        <v>28</v>
      </c>
      <c r="W168">
        <v>152000</v>
      </c>
      <c r="X168">
        <v>1</v>
      </c>
      <c r="Y168" s="11" t="str">
        <f t="shared" si="6"/>
        <v>XBL</v>
      </c>
      <c r="Z168" s="5">
        <f>VLOOKUP(D168,HoaDonTotal!D:Q,14,0)</f>
        <v>44456.904166666667</v>
      </c>
      <c r="AA168" t="str">
        <f t="shared" si="7"/>
        <v>Ca chiều</v>
      </c>
    </row>
    <row r="169" spans="2:27">
      <c r="B169" s="11" t="s">
        <v>21</v>
      </c>
      <c r="C169" s="136">
        <v>44456</v>
      </c>
      <c r="D169" s="36" t="s">
        <v>797</v>
      </c>
      <c r="E169" s="11">
        <v>2397478</v>
      </c>
      <c r="F169" s="11" t="s">
        <v>799</v>
      </c>
      <c r="G169" s="11" t="s">
        <v>483</v>
      </c>
      <c r="H169" s="11" t="s">
        <v>484</v>
      </c>
      <c r="I169" s="11"/>
      <c r="J169" s="11" t="s">
        <v>39</v>
      </c>
      <c r="K169" s="11"/>
      <c r="L169" s="11" t="s">
        <v>40</v>
      </c>
      <c r="M169" s="11" t="s">
        <v>40</v>
      </c>
      <c r="N169" s="11" t="s">
        <v>39</v>
      </c>
      <c r="O169" s="11" t="s">
        <v>39</v>
      </c>
      <c r="P169" s="11" t="s">
        <v>40</v>
      </c>
      <c r="Q169" s="11">
        <v>3</v>
      </c>
      <c r="R169" s="128">
        <v>0</v>
      </c>
      <c r="S169" s="128">
        <v>2000</v>
      </c>
      <c r="T169" s="128">
        <v>0</v>
      </c>
      <c r="U169" s="128">
        <v>0</v>
      </c>
      <c r="V169" s="11" t="s">
        <v>28</v>
      </c>
      <c r="W169">
        <v>0</v>
      </c>
      <c r="X169">
        <v>3</v>
      </c>
      <c r="Y169" s="11" t="str">
        <f t="shared" si="6"/>
        <v>XBL</v>
      </c>
      <c r="Z169" s="5">
        <f>VLOOKUP(D169,HoaDonTotal!D:Q,14,0)</f>
        <v>44456.904166666667</v>
      </c>
      <c r="AA169" t="str">
        <f t="shared" si="7"/>
        <v>Ca chiều</v>
      </c>
    </row>
    <row r="170" spans="2:27">
      <c r="B170" s="11" t="s">
        <v>21</v>
      </c>
      <c r="C170" s="136">
        <v>44456</v>
      </c>
      <c r="D170" s="36" t="s">
        <v>800</v>
      </c>
      <c r="E170" s="11">
        <v>1981161</v>
      </c>
      <c r="F170" s="11" t="s">
        <v>802</v>
      </c>
      <c r="G170" s="11" t="s">
        <v>2349</v>
      </c>
      <c r="H170" s="11" t="s">
        <v>2350</v>
      </c>
      <c r="I170" s="11" t="s">
        <v>55</v>
      </c>
      <c r="J170" s="11" t="s">
        <v>45</v>
      </c>
      <c r="K170" s="11" t="s">
        <v>34</v>
      </c>
      <c r="L170" s="11" t="s">
        <v>468</v>
      </c>
      <c r="M170" s="11" t="s">
        <v>2351</v>
      </c>
      <c r="N170" s="11" t="s">
        <v>184</v>
      </c>
      <c r="O170" s="11" t="s">
        <v>153</v>
      </c>
      <c r="P170" s="11" t="s">
        <v>43</v>
      </c>
      <c r="Q170" s="11">
        <v>1</v>
      </c>
      <c r="R170" s="128">
        <v>0</v>
      </c>
      <c r="S170" s="128">
        <v>120000</v>
      </c>
      <c r="T170" s="128">
        <v>89000</v>
      </c>
      <c r="U170" s="128">
        <v>0</v>
      </c>
      <c r="V170" s="11" t="s">
        <v>28</v>
      </c>
      <c r="W170">
        <v>89000</v>
      </c>
      <c r="X170">
        <v>1</v>
      </c>
      <c r="Y170" s="11" t="str">
        <f t="shared" si="6"/>
        <v>XBL</v>
      </c>
      <c r="Z170" s="5">
        <f>VLOOKUP(D170,HoaDonTotal!D:Q,14,0)</f>
        <v>44456.925000000003</v>
      </c>
      <c r="AA170" t="str">
        <f t="shared" si="7"/>
        <v>Ca chiều</v>
      </c>
    </row>
    <row r="171" spans="2:27">
      <c r="B171" s="11" t="s">
        <v>21</v>
      </c>
      <c r="C171" s="136">
        <v>44456</v>
      </c>
      <c r="D171" s="36" t="s">
        <v>800</v>
      </c>
      <c r="E171" s="11">
        <v>1981161</v>
      </c>
      <c r="F171" s="11" t="s">
        <v>802</v>
      </c>
      <c r="G171" s="11" t="s">
        <v>2352</v>
      </c>
      <c r="H171" s="11" t="s">
        <v>485</v>
      </c>
      <c r="I171" s="11"/>
      <c r="J171" s="11" t="s">
        <v>2112</v>
      </c>
      <c r="K171" s="11" t="s">
        <v>486</v>
      </c>
      <c r="L171" s="11"/>
      <c r="M171" s="11"/>
      <c r="N171" s="11" t="s">
        <v>2138</v>
      </c>
      <c r="O171" s="11" t="s">
        <v>487</v>
      </c>
      <c r="P171" s="11"/>
      <c r="Q171" s="11">
        <v>1</v>
      </c>
      <c r="R171" s="128">
        <v>0</v>
      </c>
      <c r="S171" s="128">
        <v>215000</v>
      </c>
      <c r="T171" s="128">
        <v>215000</v>
      </c>
      <c r="U171" s="128">
        <v>0</v>
      </c>
      <c r="V171" s="11" t="s">
        <v>28</v>
      </c>
      <c r="W171">
        <v>215000</v>
      </c>
      <c r="X171">
        <v>1</v>
      </c>
      <c r="Y171" s="11" t="str">
        <f t="shared" si="6"/>
        <v>XBL</v>
      </c>
      <c r="Z171" s="5">
        <f>VLOOKUP(D171,HoaDonTotal!D:Q,14,0)</f>
        <v>44456.925000000003</v>
      </c>
      <c r="AA171" t="str">
        <f t="shared" si="7"/>
        <v>Ca chiều</v>
      </c>
    </row>
    <row r="172" spans="2:27">
      <c r="B172" s="11" t="s">
        <v>21</v>
      </c>
      <c r="C172" s="136">
        <v>44456</v>
      </c>
      <c r="D172" s="36" t="s">
        <v>800</v>
      </c>
      <c r="E172" s="11">
        <v>1981161</v>
      </c>
      <c r="F172" s="11" t="s">
        <v>802</v>
      </c>
      <c r="G172" s="11" t="s">
        <v>2353</v>
      </c>
      <c r="H172" s="11" t="s">
        <v>2354</v>
      </c>
      <c r="I172" s="11" t="s">
        <v>40</v>
      </c>
      <c r="J172" s="11" t="s">
        <v>2112</v>
      </c>
      <c r="K172" s="11" t="s">
        <v>2355</v>
      </c>
      <c r="L172" s="11" t="s">
        <v>40</v>
      </c>
      <c r="M172" s="11"/>
      <c r="N172" s="11" t="s">
        <v>2138</v>
      </c>
      <c r="O172" s="11" t="s">
        <v>2356</v>
      </c>
      <c r="P172" s="11" t="s">
        <v>40</v>
      </c>
      <c r="Q172" s="11">
        <v>1</v>
      </c>
      <c r="R172" s="128">
        <v>0</v>
      </c>
      <c r="S172" s="128">
        <v>295000</v>
      </c>
      <c r="T172" s="128">
        <v>295000</v>
      </c>
      <c r="U172" s="128">
        <v>0</v>
      </c>
      <c r="V172" s="11" t="s">
        <v>28</v>
      </c>
      <c r="W172">
        <v>295000</v>
      </c>
      <c r="X172">
        <v>1</v>
      </c>
      <c r="Y172" s="11" t="str">
        <f t="shared" si="6"/>
        <v>XBL</v>
      </c>
      <c r="Z172" s="5">
        <f>VLOOKUP(D172,HoaDonTotal!D:Q,14,0)</f>
        <v>44456.925000000003</v>
      </c>
      <c r="AA172" t="str">
        <f t="shared" si="7"/>
        <v>Ca chiều</v>
      </c>
    </row>
    <row r="173" spans="2:27">
      <c r="B173" s="11" t="s">
        <v>21</v>
      </c>
      <c r="C173" s="136">
        <v>44455</v>
      </c>
      <c r="D173" s="36" t="s">
        <v>803</v>
      </c>
      <c r="E173" s="11">
        <v>1750947</v>
      </c>
      <c r="F173" s="11" t="s">
        <v>805</v>
      </c>
      <c r="G173" s="11" t="s">
        <v>2357</v>
      </c>
      <c r="H173" s="11" t="s">
        <v>2228</v>
      </c>
      <c r="I173" s="11"/>
      <c r="J173" s="11" t="s">
        <v>2112</v>
      </c>
      <c r="K173" s="11" t="s">
        <v>30</v>
      </c>
      <c r="L173" s="11" t="s">
        <v>2146</v>
      </c>
      <c r="M173" s="11"/>
      <c r="N173" s="11" t="s">
        <v>2209</v>
      </c>
      <c r="O173" s="11" t="s">
        <v>178</v>
      </c>
      <c r="P173" s="11"/>
      <c r="Q173" s="11">
        <v>1</v>
      </c>
      <c r="R173" s="128">
        <v>0</v>
      </c>
      <c r="S173" s="128">
        <v>190000</v>
      </c>
      <c r="T173" s="128">
        <v>106700</v>
      </c>
      <c r="U173" s="128">
        <v>0</v>
      </c>
      <c r="V173" s="11" t="s">
        <v>28</v>
      </c>
      <c r="W173">
        <v>106700</v>
      </c>
      <c r="X173">
        <v>1</v>
      </c>
      <c r="Y173" s="11" t="str">
        <f t="shared" si="6"/>
        <v>XBL</v>
      </c>
      <c r="Z173" s="5">
        <f>VLOOKUP(D173,HoaDonTotal!D:Q,14,0)</f>
        <v>44455.34097222222</v>
      </c>
      <c r="AA173" t="str">
        <f t="shared" si="7"/>
        <v>Ca sáng</v>
      </c>
    </row>
    <row r="174" spans="2:27">
      <c r="B174" s="11" t="s">
        <v>21</v>
      </c>
      <c r="C174" s="136">
        <v>44455</v>
      </c>
      <c r="D174" s="36" t="s">
        <v>803</v>
      </c>
      <c r="E174" s="11">
        <v>1750947</v>
      </c>
      <c r="F174" s="11" t="s">
        <v>805</v>
      </c>
      <c r="G174" s="11" t="s">
        <v>2229</v>
      </c>
      <c r="H174" s="11" t="s">
        <v>2230</v>
      </c>
      <c r="I174" s="11"/>
      <c r="J174" s="11" t="s">
        <v>2112</v>
      </c>
      <c r="K174" s="11" t="s">
        <v>30</v>
      </c>
      <c r="L174" s="11" t="s">
        <v>2146</v>
      </c>
      <c r="M174" s="11"/>
      <c r="N174" s="11" t="s">
        <v>2209</v>
      </c>
      <c r="O174" s="11" t="s">
        <v>220</v>
      </c>
      <c r="P174" s="11"/>
      <c r="Q174" s="11">
        <v>1</v>
      </c>
      <c r="R174" s="128">
        <v>0</v>
      </c>
      <c r="S174" s="128">
        <v>190000</v>
      </c>
      <c r="T174" s="128">
        <v>106700</v>
      </c>
      <c r="U174" s="128">
        <v>0</v>
      </c>
      <c r="V174" s="11" t="s">
        <v>28</v>
      </c>
      <c r="W174">
        <v>106700</v>
      </c>
      <c r="X174">
        <v>1</v>
      </c>
      <c r="Y174" s="11" t="str">
        <f t="shared" si="6"/>
        <v>XBL</v>
      </c>
      <c r="Z174" s="5">
        <f>VLOOKUP(D174,HoaDonTotal!D:Q,14,0)</f>
        <v>44455.34097222222</v>
      </c>
      <c r="AA174" t="str">
        <f t="shared" si="7"/>
        <v>Ca sáng</v>
      </c>
    </row>
    <row r="175" spans="2:27">
      <c r="B175" s="11" t="s">
        <v>21</v>
      </c>
      <c r="C175" s="136">
        <v>44455</v>
      </c>
      <c r="D175" s="36" t="s">
        <v>803</v>
      </c>
      <c r="E175" s="11">
        <v>1750947</v>
      </c>
      <c r="F175" s="11" t="s">
        <v>805</v>
      </c>
      <c r="G175" s="11" t="s">
        <v>2358</v>
      </c>
      <c r="H175" s="11" t="s">
        <v>2053</v>
      </c>
      <c r="I175" s="11" t="s">
        <v>22</v>
      </c>
      <c r="J175" s="11" t="s">
        <v>362</v>
      </c>
      <c r="K175" s="11" t="s">
        <v>132</v>
      </c>
      <c r="L175" s="11" t="s">
        <v>518</v>
      </c>
      <c r="M175" s="11" t="s">
        <v>2359</v>
      </c>
      <c r="N175" s="11" t="s">
        <v>64</v>
      </c>
      <c r="O175" s="11" t="s">
        <v>80</v>
      </c>
      <c r="P175" s="11" t="s">
        <v>43</v>
      </c>
      <c r="Q175" s="11">
        <v>1</v>
      </c>
      <c r="R175" s="128">
        <v>0</v>
      </c>
      <c r="S175" s="128">
        <v>290000</v>
      </c>
      <c r="T175" s="128">
        <v>203000</v>
      </c>
      <c r="U175" s="128">
        <v>0</v>
      </c>
      <c r="V175" s="11" t="s">
        <v>28</v>
      </c>
      <c r="W175">
        <v>203000</v>
      </c>
      <c r="X175">
        <v>1</v>
      </c>
      <c r="Y175" s="11" t="str">
        <f t="shared" si="6"/>
        <v>XBL</v>
      </c>
      <c r="Z175" s="5">
        <f>VLOOKUP(D175,HoaDonTotal!D:Q,14,0)</f>
        <v>44455.34097222222</v>
      </c>
      <c r="AA175" t="str">
        <f t="shared" si="7"/>
        <v>Ca sáng</v>
      </c>
    </row>
    <row r="176" spans="2:27">
      <c r="B176" s="11" t="s">
        <v>21</v>
      </c>
      <c r="C176" s="136">
        <v>44455</v>
      </c>
      <c r="D176" s="36" t="s">
        <v>803</v>
      </c>
      <c r="E176" s="11">
        <v>1750947</v>
      </c>
      <c r="F176" s="11" t="s">
        <v>805</v>
      </c>
      <c r="G176" s="11" t="s">
        <v>2144</v>
      </c>
      <c r="H176" s="11" t="s">
        <v>2145</v>
      </c>
      <c r="I176" s="11"/>
      <c r="J176" s="11" t="s">
        <v>2112</v>
      </c>
      <c r="K176" s="11" t="s">
        <v>30</v>
      </c>
      <c r="L176" s="11" t="s">
        <v>2146</v>
      </c>
      <c r="M176" s="11"/>
      <c r="N176" s="11" t="s">
        <v>2147</v>
      </c>
      <c r="O176" s="11" t="s">
        <v>151</v>
      </c>
      <c r="P176" s="11"/>
      <c r="Q176" s="11">
        <v>1</v>
      </c>
      <c r="R176" s="128">
        <v>0</v>
      </c>
      <c r="S176" s="128">
        <v>190000</v>
      </c>
      <c r="T176" s="128">
        <v>106700</v>
      </c>
      <c r="U176" s="128">
        <v>0</v>
      </c>
      <c r="V176" s="11" t="s">
        <v>28</v>
      </c>
      <c r="W176">
        <v>106700</v>
      </c>
      <c r="X176">
        <v>1</v>
      </c>
      <c r="Y176" s="11" t="str">
        <f t="shared" si="6"/>
        <v>XBL</v>
      </c>
      <c r="Z176" s="5">
        <f>VLOOKUP(D176,HoaDonTotal!D:Q,14,0)</f>
        <v>44455.34097222222</v>
      </c>
      <c r="AA176" t="str">
        <f t="shared" si="7"/>
        <v>Ca sáng</v>
      </c>
    </row>
    <row r="177" spans="2:27">
      <c r="B177" s="11" t="s">
        <v>21</v>
      </c>
      <c r="C177" s="136">
        <v>44455</v>
      </c>
      <c r="D177" s="36" t="s">
        <v>803</v>
      </c>
      <c r="E177" s="11">
        <v>1750947</v>
      </c>
      <c r="F177" s="11" t="s">
        <v>805</v>
      </c>
      <c r="G177" s="11" t="s">
        <v>483</v>
      </c>
      <c r="H177" s="11" t="s">
        <v>484</v>
      </c>
      <c r="I177" s="11"/>
      <c r="J177" s="11" t="s">
        <v>39</v>
      </c>
      <c r="K177" s="11"/>
      <c r="L177" s="11" t="s">
        <v>40</v>
      </c>
      <c r="M177" s="11" t="s">
        <v>40</v>
      </c>
      <c r="N177" s="11" t="s">
        <v>39</v>
      </c>
      <c r="O177" s="11" t="s">
        <v>39</v>
      </c>
      <c r="P177" s="11" t="s">
        <v>40</v>
      </c>
      <c r="Q177" s="11">
        <v>1</v>
      </c>
      <c r="R177" s="128">
        <v>0</v>
      </c>
      <c r="S177" s="128">
        <v>2000</v>
      </c>
      <c r="T177" s="128">
        <v>2000</v>
      </c>
      <c r="U177" s="128">
        <v>0</v>
      </c>
      <c r="V177" s="11" t="s">
        <v>28</v>
      </c>
      <c r="W177">
        <v>2000</v>
      </c>
      <c r="X177">
        <v>1</v>
      </c>
      <c r="Y177" s="11" t="str">
        <f t="shared" si="6"/>
        <v>XBL</v>
      </c>
      <c r="Z177" s="5">
        <f>VLOOKUP(D177,HoaDonTotal!D:Q,14,0)</f>
        <v>44455.34097222222</v>
      </c>
      <c r="AA177" t="str">
        <f t="shared" si="7"/>
        <v>Ca sáng</v>
      </c>
    </row>
    <row r="178" spans="2:27">
      <c r="B178" s="11" t="s">
        <v>21</v>
      </c>
      <c r="C178" s="136">
        <v>44455</v>
      </c>
      <c r="D178" s="36" t="s">
        <v>806</v>
      </c>
      <c r="E178" s="11">
        <v>2396618</v>
      </c>
      <c r="F178" s="11" t="s">
        <v>808</v>
      </c>
      <c r="G178" s="11" t="s">
        <v>2360</v>
      </c>
      <c r="H178" s="11" t="s">
        <v>2361</v>
      </c>
      <c r="I178" s="11" t="s">
        <v>22</v>
      </c>
      <c r="J178" s="11" t="s">
        <v>23</v>
      </c>
      <c r="K178" s="11" t="s">
        <v>24</v>
      </c>
      <c r="L178" s="11" t="s">
        <v>25</v>
      </c>
      <c r="M178" s="11" t="s">
        <v>127</v>
      </c>
      <c r="N178" s="11" t="s">
        <v>36</v>
      </c>
      <c r="O178" s="11" t="s">
        <v>52</v>
      </c>
      <c r="P178" s="11" t="s">
        <v>37</v>
      </c>
      <c r="Q178" s="11">
        <v>1</v>
      </c>
      <c r="R178" s="128">
        <v>0</v>
      </c>
      <c r="S178" s="128">
        <v>190000</v>
      </c>
      <c r="T178" s="128">
        <v>95000</v>
      </c>
      <c r="U178" s="128">
        <v>0</v>
      </c>
      <c r="V178" s="11" t="s">
        <v>28</v>
      </c>
      <c r="W178">
        <v>95000</v>
      </c>
      <c r="X178">
        <v>1</v>
      </c>
      <c r="Y178" s="11" t="str">
        <f t="shared" si="6"/>
        <v>XBL</v>
      </c>
      <c r="Z178" s="5">
        <f>VLOOKUP(D178,HoaDonTotal!D:Q,14,0)</f>
        <v>44455.361805555556</v>
      </c>
      <c r="AA178" t="str">
        <f t="shared" si="7"/>
        <v>Ca sáng</v>
      </c>
    </row>
    <row r="179" spans="2:27">
      <c r="B179" s="11" t="s">
        <v>21</v>
      </c>
      <c r="C179" s="136">
        <v>44455</v>
      </c>
      <c r="D179" s="36" t="s">
        <v>806</v>
      </c>
      <c r="E179" s="11">
        <v>2396618</v>
      </c>
      <c r="F179" s="11" t="s">
        <v>808</v>
      </c>
      <c r="G179" s="11" t="s">
        <v>2362</v>
      </c>
      <c r="H179" s="11" t="s">
        <v>2363</v>
      </c>
      <c r="I179" s="11" t="s">
        <v>22</v>
      </c>
      <c r="J179" s="11" t="s">
        <v>23</v>
      </c>
      <c r="K179" s="11" t="s">
        <v>24</v>
      </c>
      <c r="L179" s="11" t="s">
        <v>25</v>
      </c>
      <c r="M179" s="11" t="s">
        <v>126</v>
      </c>
      <c r="N179" s="11" t="s">
        <v>36</v>
      </c>
      <c r="O179" s="11" t="s">
        <v>52</v>
      </c>
      <c r="P179" s="11" t="s">
        <v>37</v>
      </c>
      <c r="Q179" s="11">
        <v>1</v>
      </c>
      <c r="R179" s="128">
        <v>0</v>
      </c>
      <c r="S179" s="128">
        <v>190000</v>
      </c>
      <c r="T179" s="128">
        <v>95000</v>
      </c>
      <c r="U179" s="128">
        <v>0</v>
      </c>
      <c r="V179" s="11" t="s">
        <v>28</v>
      </c>
      <c r="W179">
        <v>95000</v>
      </c>
      <c r="X179">
        <v>1</v>
      </c>
      <c r="Y179" s="11" t="str">
        <f t="shared" si="6"/>
        <v>XBL</v>
      </c>
      <c r="Z179" s="5">
        <f>VLOOKUP(D179,HoaDonTotal!D:Q,14,0)</f>
        <v>44455.361805555556</v>
      </c>
      <c r="AA179" t="str">
        <f t="shared" si="7"/>
        <v>Ca sáng</v>
      </c>
    </row>
    <row r="180" spans="2:27">
      <c r="B180" s="11" t="s">
        <v>21</v>
      </c>
      <c r="C180" s="136">
        <v>44455</v>
      </c>
      <c r="D180" s="36" t="s">
        <v>809</v>
      </c>
      <c r="E180" s="11">
        <v>1789077</v>
      </c>
      <c r="F180" s="11" t="s">
        <v>811</v>
      </c>
      <c r="G180" s="11" t="s">
        <v>2364</v>
      </c>
      <c r="H180" s="11" t="s">
        <v>2365</v>
      </c>
      <c r="I180" s="11"/>
      <c r="J180" s="11" t="s">
        <v>2112</v>
      </c>
      <c r="K180" s="11" t="s">
        <v>227</v>
      </c>
      <c r="L180" s="11"/>
      <c r="M180" s="11"/>
      <c r="N180" s="11" t="s">
        <v>2138</v>
      </c>
      <c r="O180" s="11" t="s">
        <v>454</v>
      </c>
      <c r="P180" s="11"/>
      <c r="Q180" s="11">
        <v>1</v>
      </c>
      <c r="R180" s="128">
        <v>0</v>
      </c>
      <c r="S180" s="128">
        <v>160000</v>
      </c>
      <c r="T180" s="128">
        <v>160000</v>
      </c>
      <c r="U180" s="128">
        <v>0</v>
      </c>
      <c r="V180" s="11" t="s">
        <v>28</v>
      </c>
      <c r="W180">
        <v>160000</v>
      </c>
      <c r="X180">
        <v>1</v>
      </c>
      <c r="Y180" s="11" t="str">
        <f t="shared" si="6"/>
        <v>XBL</v>
      </c>
      <c r="Z180" s="5">
        <f>VLOOKUP(D180,HoaDonTotal!D:Q,14,0)</f>
        <v>44455.467361111114</v>
      </c>
      <c r="AA180" t="str">
        <f t="shared" si="7"/>
        <v>Ca sáng</v>
      </c>
    </row>
    <row r="181" spans="2:27">
      <c r="B181" s="11" t="s">
        <v>21</v>
      </c>
      <c r="C181" s="136">
        <v>44455</v>
      </c>
      <c r="D181" s="36" t="s">
        <v>809</v>
      </c>
      <c r="E181" s="11">
        <v>1789077</v>
      </c>
      <c r="F181" s="11" t="s">
        <v>811</v>
      </c>
      <c r="G181" s="11" t="s">
        <v>2366</v>
      </c>
      <c r="H181" s="11" t="s">
        <v>2367</v>
      </c>
      <c r="I181" s="11"/>
      <c r="J181" s="11" t="s">
        <v>2112</v>
      </c>
      <c r="K181" s="11" t="s">
        <v>135</v>
      </c>
      <c r="L181" s="11"/>
      <c r="M181" s="11"/>
      <c r="N181" s="11" t="s">
        <v>2127</v>
      </c>
      <c r="O181" s="11" t="s">
        <v>623</v>
      </c>
      <c r="P181" s="11"/>
      <c r="Q181" s="11">
        <v>1</v>
      </c>
      <c r="R181" s="128">
        <v>0</v>
      </c>
      <c r="S181" s="128">
        <v>27000</v>
      </c>
      <c r="T181" s="128">
        <v>27000</v>
      </c>
      <c r="U181" s="128">
        <v>0</v>
      </c>
      <c r="V181" s="11" t="s">
        <v>28</v>
      </c>
      <c r="W181">
        <v>27000</v>
      </c>
      <c r="X181">
        <v>1</v>
      </c>
      <c r="Y181" s="11" t="str">
        <f t="shared" si="6"/>
        <v>XBL</v>
      </c>
      <c r="Z181" s="5">
        <f>VLOOKUP(D181,HoaDonTotal!D:Q,14,0)</f>
        <v>44455.467361111114</v>
      </c>
      <c r="AA181" t="str">
        <f t="shared" si="7"/>
        <v>Ca sáng</v>
      </c>
    </row>
    <row r="182" spans="2:27">
      <c r="B182" s="11" t="s">
        <v>21</v>
      </c>
      <c r="C182" s="136">
        <v>44455</v>
      </c>
      <c r="D182" s="36" t="s">
        <v>812</v>
      </c>
      <c r="E182" s="11">
        <v>787865</v>
      </c>
      <c r="F182" s="11" t="s">
        <v>814</v>
      </c>
      <c r="G182" s="11" t="s">
        <v>2368</v>
      </c>
      <c r="H182" s="11" t="s">
        <v>2369</v>
      </c>
      <c r="I182" s="11" t="s">
        <v>22</v>
      </c>
      <c r="J182" s="11" t="s">
        <v>38</v>
      </c>
      <c r="K182" s="11" t="s">
        <v>232</v>
      </c>
      <c r="L182" s="11" t="s">
        <v>143</v>
      </c>
      <c r="M182" s="11" t="s">
        <v>40</v>
      </c>
      <c r="N182" s="11" t="s">
        <v>44</v>
      </c>
      <c r="O182" s="11" t="s">
        <v>311</v>
      </c>
      <c r="P182" s="11" t="s">
        <v>37</v>
      </c>
      <c r="Q182" s="11">
        <v>1</v>
      </c>
      <c r="R182" s="128">
        <v>0</v>
      </c>
      <c r="S182" s="128">
        <v>90000</v>
      </c>
      <c r="T182" s="128">
        <v>63000</v>
      </c>
      <c r="U182" s="128">
        <v>0</v>
      </c>
      <c r="V182" s="11" t="s">
        <v>50</v>
      </c>
      <c r="W182">
        <v>63000</v>
      </c>
      <c r="X182">
        <v>1</v>
      </c>
      <c r="Y182" s="11" t="str">
        <f t="shared" si="6"/>
        <v>XBL</v>
      </c>
      <c r="Z182" s="5">
        <f>VLOOKUP(D182,HoaDonTotal!D:Q,14,0)</f>
        <v>44455.466666666667</v>
      </c>
      <c r="AA182" t="str">
        <f t="shared" si="7"/>
        <v>Ca sáng</v>
      </c>
    </row>
    <row r="183" spans="2:27">
      <c r="B183" s="11" t="s">
        <v>21</v>
      </c>
      <c r="C183" s="136">
        <v>44455</v>
      </c>
      <c r="D183" s="36" t="s">
        <v>812</v>
      </c>
      <c r="E183" s="11">
        <v>787865</v>
      </c>
      <c r="F183" s="11" t="s">
        <v>814</v>
      </c>
      <c r="G183" s="11" t="s">
        <v>2370</v>
      </c>
      <c r="H183" s="11" t="s">
        <v>2371</v>
      </c>
      <c r="I183" s="11"/>
      <c r="J183" s="11" t="s">
        <v>2112</v>
      </c>
      <c r="K183" s="11" t="s">
        <v>185</v>
      </c>
      <c r="L183" s="11" t="s">
        <v>534</v>
      </c>
      <c r="M183" s="11"/>
      <c r="N183" s="11" t="s">
        <v>2127</v>
      </c>
      <c r="O183" s="11" t="s">
        <v>2128</v>
      </c>
      <c r="P183" s="11"/>
      <c r="Q183" s="11">
        <v>1</v>
      </c>
      <c r="R183" s="128">
        <v>0</v>
      </c>
      <c r="S183" s="128">
        <v>60000</v>
      </c>
      <c r="T183" s="128">
        <v>33000</v>
      </c>
      <c r="U183" s="128">
        <v>0</v>
      </c>
      <c r="V183" s="11" t="s">
        <v>50</v>
      </c>
      <c r="W183">
        <v>33000</v>
      </c>
      <c r="X183">
        <v>1</v>
      </c>
      <c r="Y183" s="11" t="str">
        <f t="shared" si="6"/>
        <v>XBL</v>
      </c>
      <c r="Z183" s="5">
        <f>VLOOKUP(D183,HoaDonTotal!D:Q,14,0)</f>
        <v>44455.466666666667</v>
      </c>
      <c r="AA183" t="str">
        <f t="shared" si="7"/>
        <v>Ca sáng</v>
      </c>
    </row>
    <row r="184" spans="2:27">
      <c r="B184" s="11" t="s">
        <v>21</v>
      </c>
      <c r="C184" s="136">
        <v>44455</v>
      </c>
      <c r="D184" s="36" t="s">
        <v>812</v>
      </c>
      <c r="E184" s="11">
        <v>787865</v>
      </c>
      <c r="F184" s="11" t="s">
        <v>814</v>
      </c>
      <c r="G184" s="11" t="s">
        <v>2372</v>
      </c>
      <c r="H184" s="11" t="s">
        <v>2373</v>
      </c>
      <c r="I184" s="11"/>
      <c r="J184" s="11" t="s">
        <v>2112</v>
      </c>
      <c r="K184" s="11" t="s">
        <v>185</v>
      </c>
      <c r="L184" s="11" t="s">
        <v>534</v>
      </c>
      <c r="M184" s="11"/>
      <c r="N184" s="11" t="s">
        <v>2127</v>
      </c>
      <c r="O184" s="11" t="s">
        <v>2128</v>
      </c>
      <c r="P184" s="11"/>
      <c r="Q184" s="11">
        <v>1</v>
      </c>
      <c r="R184" s="128">
        <v>0</v>
      </c>
      <c r="S184" s="128">
        <v>60000</v>
      </c>
      <c r="T184" s="128">
        <v>33000</v>
      </c>
      <c r="U184" s="128">
        <v>0</v>
      </c>
      <c r="V184" s="11" t="s">
        <v>50</v>
      </c>
      <c r="W184">
        <v>33000</v>
      </c>
      <c r="X184">
        <v>1</v>
      </c>
      <c r="Y184" s="11" t="str">
        <f t="shared" si="6"/>
        <v>XBL</v>
      </c>
      <c r="Z184" s="5">
        <f>VLOOKUP(D184,HoaDonTotal!D:Q,14,0)</f>
        <v>44455.466666666667</v>
      </c>
      <c r="AA184" t="str">
        <f t="shared" si="7"/>
        <v>Ca sáng</v>
      </c>
    </row>
    <row r="185" spans="2:27">
      <c r="B185" s="11" t="s">
        <v>21</v>
      </c>
      <c r="C185" s="136">
        <v>44455</v>
      </c>
      <c r="D185" s="36" t="s">
        <v>812</v>
      </c>
      <c r="E185" s="11">
        <v>787865</v>
      </c>
      <c r="F185" s="11" t="s">
        <v>814</v>
      </c>
      <c r="G185" s="11" t="s">
        <v>2043</v>
      </c>
      <c r="H185" s="11" t="s">
        <v>265</v>
      </c>
      <c r="I185" s="11"/>
      <c r="J185" s="11" t="s">
        <v>2044</v>
      </c>
      <c r="K185" s="11" t="s">
        <v>56</v>
      </c>
      <c r="L185" s="11" t="s">
        <v>266</v>
      </c>
      <c r="M185" s="11"/>
      <c r="N185" s="11" t="s">
        <v>2045</v>
      </c>
      <c r="O185" s="11" t="s">
        <v>139</v>
      </c>
      <c r="P185" s="11"/>
      <c r="Q185" s="11">
        <v>2</v>
      </c>
      <c r="R185" s="128">
        <v>0</v>
      </c>
      <c r="S185" s="128">
        <v>66000</v>
      </c>
      <c r="T185" s="128">
        <v>70000</v>
      </c>
      <c r="U185" s="128">
        <v>0</v>
      </c>
      <c r="V185" s="11" t="s">
        <v>50</v>
      </c>
      <c r="W185">
        <v>70000</v>
      </c>
      <c r="X185">
        <v>2</v>
      </c>
      <c r="Y185" s="11" t="str">
        <f t="shared" si="6"/>
        <v>XBL</v>
      </c>
      <c r="Z185" s="5">
        <f>VLOOKUP(D185,HoaDonTotal!D:Q,14,0)</f>
        <v>44455.466666666667</v>
      </c>
      <c r="AA185" t="str">
        <f t="shared" si="7"/>
        <v>Ca sáng</v>
      </c>
    </row>
    <row r="186" spans="2:27">
      <c r="B186" s="11" t="s">
        <v>21</v>
      </c>
      <c r="C186" s="136">
        <v>44455</v>
      </c>
      <c r="D186" s="36" t="s">
        <v>812</v>
      </c>
      <c r="E186" s="11">
        <v>787865</v>
      </c>
      <c r="F186" s="11" t="s">
        <v>814</v>
      </c>
      <c r="G186" s="11" t="s">
        <v>2374</v>
      </c>
      <c r="H186" s="11" t="s">
        <v>2375</v>
      </c>
      <c r="I186" s="11" t="s">
        <v>22</v>
      </c>
      <c r="J186" s="11" t="s">
        <v>23</v>
      </c>
      <c r="K186" s="11" t="s">
        <v>24</v>
      </c>
      <c r="L186" s="11" t="s">
        <v>25</v>
      </c>
      <c r="M186" s="11" t="s">
        <v>46</v>
      </c>
      <c r="N186" s="11" t="s">
        <v>36</v>
      </c>
      <c r="O186" s="11" t="s">
        <v>472</v>
      </c>
      <c r="P186" s="11" t="s">
        <v>37</v>
      </c>
      <c r="Q186" s="11">
        <v>1</v>
      </c>
      <c r="R186" s="128">
        <v>0</v>
      </c>
      <c r="S186" s="128">
        <v>390000</v>
      </c>
      <c r="T186" s="128">
        <v>195000</v>
      </c>
      <c r="U186" s="128">
        <v>0</v>
      </c>
      <c r="V186" s="11" t="s">
        <v>50</v>
      </c>
      <c r="W186">
        <v>195000</v>
      </c>
      <c r="X186">
        <v>1</v>
      </c>
      <c r="Y186" s="11" t="str">
        <f t="shared" si="6"/>
        <v>XBL</v>
      </c>
      <c r="Z186" s="5">
        <f>VLOOKUP(D186,HoaDonTotal!D:Q,14,0)</f>
        <v>44455.466666666667</v>
      </c>
      <c r="AA186" t="str">
        <f t="shared" si="7"/>
        <v>Ca sáng</v>
      </c>
    </row>
    <row r="187" spans="2:27">
      <c r="B187" s="11" t="s">
        <v>21</v>
      </c>
      <c r="C187" s="136">
        <v>44455</v>
      </c>
      <c r="D187" s="36" t="s">
        <v>812</v>
      </c>
      <c r="E187" s="11">
        <v>787865</v>
      </c>
      <c r="F187" s="11" t="s">
        <v>814</v>
      </c>
      <c r="G187" s="11" t="s">
        <v>2376</v>
      </c>
      <c r="H187" s="11" t="s">
        <v>2165</v>
      </c>
      <c r="I187" s="11" t="s">
        <v>22</v>
      </c>
      <c r="J187" s="11" t="s">
        <v>362</v>
      </c>
      <c r="K187" s="11" t="s">
        <v>132</v>
      </c>
      <c r="L187" s="11" t="s">
        <v>71</v>
      </c>
      <c r="M187" s="11" t="s">
        <v>2377</v>
      </c>
      <c r="N187" s="11" t="s">
        <v>64</v>
      </c>
      <c r="O187" s="11" t="s">
        <v>149</v>
      </c>
      <c r="P187" s="11" t="s">
        <v>43</v>
      </c>
      <c r="Q187" s="11">
        <v>1</v>
      </c>
      <c r="R187" s="128">
        <v>0</v>
      </c>
      <c r="S187" s="128">
        <v>120000</v>
      </c>
      <c r="T187" s="128">
        <v>84000</v>
      </c>
      <c r="U187" s="128">
        <v>0</v>
      </c>
      <c r="V187" s="11" t="s">
        <v>50</v>
      </c>
      <c r="W187">
        <v>84000</v>
      </c>
      <c r="X187">
        <v>1</v>
      </c>
      <c r="Y187" s="11" t="str">
        <f t="shared" si="6"/>
        <v>XBL</v>
      </c>
      <c r="Z187" s="5">
        <f>VLOOKUP(D187,HoaDonTotal!D:Q,14,0)</f>
        <v>44455.466666666667</v>
      </c>
      <c r="AA187" t="str">
        <f t="shared" si="7"/>
        <v>Ca sáng</v>
      </c>
    </row>
    <row r="188" spans="2:27">
      <c r="B188" s="11" t="s">
        <v>21</v>
      </c>
      <c r="C188" s="136">
        <v>44455</v>
      </c>
      <c r="D188" s="36" t="s">
        <v>812</v>
      </c>
      <c r="E188" s="11">
        <v>787865</v>
      </c>
      <c r="F188" s="11" t="s">
        <v>814</v>
      </c>
      <c r="G188" s="11" t="s">
        <v>2378</v>
      </c>
      <c r="H188" s="11" t="s">
        <v>2379</v>
      </c>
      <c r="I188" s="11" t="s">
        <v>22</v>
      </c>
      <c r="J188" s="11" t="s">
        <v>362</v>
      </c>
      <c r="K188" s="11" t="s">
        <v>132</v>
      </c>
      <c r="L188" s="11" t="s">
        <v>35</v>
      </c>
      <c r="M188" s="11" t="s">
        <v>49</v>
      </c>
      <c r="N188" s="11" t="s">
        <v>64</v>
      </c>
      <c r="O188" s="11" t="s">
        <v>149</v>
      </c>
      <c r="P188" s="11" t="s">
        <v>43</v>
      </c>
      <c r="Q188" s="11">
        <v>1</v>
      </c>
      <c r="R188" s="128">
        <v>0</v>
      </c>
      <c r="S188" s="128">
        <v>120000</v>
      </c>
      <c r="T188" s="128">
        <v>84000</v>
      </c>
      <c r="U188" s="128">
        <v>0</v>
      </c>
      <c r="V188" s="11" t="s">
        <v>50</v>
      </c>
      <c r="W188">
        <v>84000</v>
      </c>
      <c r="X188">
        <v>1</v>
      </c>
      <c r="Y188" s="11" t="str">
        <f t="shared" si="6"/>
        <v>XBL</v>
      </c>
      <c r="Z188" s="5">
        <f>VLOOKUP(D188,HoaDonTotal!D:Q,14,0)</f>
        <v>44455.466666666667</v>
      </c>
      <c r="AA188" t="str">
        <f t="shared" si="7"/>
        <v>Ca sáng</v>
      </c>
    </row>
    <row r="189" spans="2:27">
      <c r="B189" s="11" t="s">
        <v>21</v>
      </c>
      <c r="C189" s="136">
        <v>44455</v>
      </c>
      <c r="D189" s="36" t="s">
        <v>815</v>
      </c>
      <c r="E189" s="11">
        <v>1029972</v>
      </c>
      <c r="F189" s="11" t="s">
        <v>817</v>
      </c>
      <c r="G189" s="11" t="s">
        <v>2094</v>
      </c>
      <c r="H189" s="11" t="s">
        <v>2095</v>
      </c>
      <c r="I189" s="11" t="s">
        <v>41</v>
      </c>
      <c r="J189" s="11" t="s">
        <v>69</v>
      </c>
      <c r="K189" s="11" t="s">
        <v>24</v>
      </c>
      <c r="L189" s="11" t="s">
        <v>143</v>
      </c>
      <c r="M189" s="11" t="s">
        <v>49</v>
      </c>
      <c r="N189" s="11" t="s">
        <v>70</v>
      </c>
      <c r="O189" s="11" t="s">
        <v>70</v>
      </c>
      <c r="P189" s="11" t="s">
        <v>43</v>
      </c>
      <c r="Q189" s="11">
        <v>1</v>
      </c>
      <c r="R189" s="128">
        <v>0</v>
      </c>
      <c r="S189" s="128">
        <v>50000</v>
      </c>
      <c r="T189" s="128">
        <v>50000</v>
      </c>
      <c r="U189" s="128">
        <v>0</v>
      </c>
      <c r="V189" s="11" t="s">
        <v>50</v>
      </c>
      <c r="W189">
        <v>50000</v>
      </c>
      <c r="X189">
        <v>1</v>
      </c>
      <c r="Y189" s="11" t="str">
        <f t="shared" si="6"/>
        <v>XBL</v>
      </c>
      <c r="Z189" s="5">
        <f>VLOOKUP(D189,HoaDonTotal!D:Q,14,0)</f>
        <v>44455.570833333331</v>
      </c>
      <c r="AA189" t="str">
        <f t="shared" si="7"/>
        <v>Ca sáng</v>
      </c>
    </row>
    <row r="190" spans="2:27">
      <c r="B190" s="11" t="s">
        <v>21</v>
      </c>
      <c r="C190" s="136">
        <v>44455</v>
      </c>
      <c r="D190" s="36" t="s">
        <v>818</v>
      </c>
      <c r="E190" s="11">
        <v>1447828</v>
      </c>
      <c r="F190" s="11" t="s">
        <v>820</v>
      </c>
      <c r="G190" s="11" t="s">
        <v>2380</v>
      </c>
      <c r="H190" s="11" t="s">
        <v>633</v>
      </c>
      <c r="I190" s="11"/>
      <c r="J190" s="11" t="s">
        <v>29</v>
      </c>
      <c r="K190" s="11" t="s">
        <v>56</v>
      </c>
      <c r="L190" s="11" t="s">
        <v>634</v>
      </c>
      <c r="M190" s="11" t="s">
        <v>59</v>
      </c>
      <c r="N190" s="11" t="s">
        <v>564</v>
      </c>
      <c r="O190" s="11" t="s">
        <v>565</v>
      </c>
      <c r="P190" s="11" t="s">
        <v>43</v>
      </c>
      <c r="Q190" s="11">
        <v>1</v>
      </c>
      <c r="R190" s="128">
        <v>0</v>
      </c>
      <c r="S190" s="128">
        <v>690000</v>
      </c>
      <c r="T190" s="128">
        <v>479000</v>
      </c>
      <c r="U190" s="128">
        <v>0</v>
      </c>
      <c r="V190" s="11" t="s">
        <v>50</v>
      </c>
      <c r="W190">
        <v>479000</v>
      </c>
      <c r="X190">
        <v>1</v>
      </c>
      <c r="Y190" s="11" t="str">
        <f t="shared" si="6"/>
        <v>XBL</v>
      </c>
      <c r="Z190" s="5">
        <f>VLOOKUP(D190,HoaDonTotal!D:Q,14,0)</f>
        <v>44455.654861111114</v>
      </c>
      <c r="AA190" t="str">
        <f t="shared" si="7"/>
        <v>Ca chiều</v>
      </c>
    </row>
    <row r="191" spans="2:27">
      <c r="B191" s="11" t="s">
        <v>21</v>
      </c>
      <c r="C191" s="136">
        <v>44455</v>
      </c>
      <c r="D191" s="36" t="s">
        <v>818</v>
      </c>
      <c r="E191" s="11">
        <v>1447828</v>
      </c>
      <c r="F191" s="11" t="s">
        <v>820</v>
      </c>
      <c r="G191" s="11" t="s">
        <v>2381</v>
      </c>
      <c r="H191" s="11" t="s">
        <v>633</v>
      </c>
      <c r="I191" s="11"/>
      <c r="J191" s="11" t="s">
        <v>29</v>
      </c>
      <c r="K191" s="11" t="s">
        <v>56</v>
      </c>
      <c r="L191" s="11" t="s">
        <v>634</v>
      </c>
      <c r="M191" s="11" t="s">
        <v>144</v>
      </c>
      <c r="N191" s="11" t="s">
        <v>564</v>
      </c>
      <c r="O191" s="11" t="s">
        <v>565</v>
      </c>
      <c r="P191" s="11" t="s">
        <v>43</v>
      </c>
      <c r="Q191" s="11">
        <v>1</v>
      </c>
      <c r="R191" s="128">
        <v>0</v>
      </c>
      <c r="S191" s="128">
        <v>690000</v>
      </c>
      <c r="T191" s="128">
        <v>479000</v>
      </c>
      <c r="U191" s="128">
        <v>0</v>
      </c>
      <c r="V191" s="11" t="s">
        <v>50</v>
      </c>
      <c r="W191">
        <v>479000</v>
      </c>
      <c r="X191">
        <v>1</v>
      </c>
      <c r="Y191" s="11" t="str">
        <f t="shared" si="6"/>
        <v>XBL</v>
      </c>
      <c r="Z191" s="5">
        <f>VLOOKUP(D191,HoaDonTotal!D:Q,14,0)</f>
        <v>44455.654861111114</v>
      </c>
      <c r="AA191" t="str">
        <f t="shared" si="7"/>
        <v>Ca chiều</v>
      </c>
    </row>
    <row r="192" spans="2:27">
      <c r="B192" s="11" t="s">
        <v>21</v>
      </c>
      <c r="C192" s="136">
        <v>44455</v>
      </c>
      <c r="D192" s="36" t="s">
        <v>818</v>
      </c>
      <c r="E192" s="11">
        <v>1447828</v>
      </c>
      <c r="F192" s="11" t="s">
        <v>820</v>
      </c>
      <c r="G192" s="11" t="s">
        <v>2382</v>
      </c>
      <c r="H192" s="11" t="s">
        <v>2383</v>
      </c>
      <c r="I192" s="11"/>
      <c r="J192" s="11" t="s">
        <v>29</v>
      </c>
      <c r="K192" s="11" t="s">
        <v>56</v>
      </c>
      <c r="L192" s="11" t="s">
        <v>563</v>
      </c>
      <c r="M192" s="11" t="s">
        <v>435</v>
      </c>
      <c r="N192" s="11" t="s">
        <v>564</v>
      </c>
      <c r="O192" s="11" t="s">
        <v>565</v>
      </c>
      <c r="P192" s="11" t="s">
        <v>43</v>
      </c>
      <c r="Q192" s="11">
        <v>1</v>
      </c>
      <c r="R192" s="128">
        <v>0</v>
      </c>
      <c r="S192" s="128">
        <v>990000</v>
      </c>
      <c r="T192" s="128">
        <v>690000</v>
      </c>
      <c r="U192" s="128">
        <v>0</v>
      </c>
      <c r="V192" s="11" t="s">
        <v>50</v>
      </c>
      <c r="W192">
        <v>690000</v>
      </c>
      <c r="X192">
        <v>1</v>
      </c>
      <c r="Y192" s="11" t="str">
        <f t="shared" si="6"/>
        <v>XBL</v>
      </c>
      <c r="Z192" s="5">
        <f>VLOOKUP(D192,HoaDonTotal!D:Q,14,0)</f>
        <v>44455.654861111114</v>
      </c>
      <c r="AA192" t="str">
        <f t="shared" si="7"/>
        <v>Ca chiều</v>
      </c>
    </row>
    <row r="193" spans="2:27">
      <c r="B193" s="11" t="s">
        <v>21</v>
      </c>
      <c r="C193" s="136">
        <v>44455</v>
      </c>
      <c r="D193" s="36" t="s">
        <v>818</v>
      </c>
      <c r="E193" s="11">
        <v>1447828</v>
      </c>
      <c r="F193" s="11" t="s">
        <v>820</v>
      </c>
      <c r="G193" s="11" t="s">
        <v>2384</v>
      </c>
      <c r="H193" s="11" t="s">
        <v>2385</v>
      </c>
      <c r="I193" s="11" t="s">
        <v>62</v>
      </c>
      <c r="J193" s="11" t="s">
        <v>23</v>
      </c>
      <c r="K193" s="11" t="s">
        <v>24</v>
      </c>
      <c r="L193" s="11" t="s">
        <v>492</v>
      </c>
      <c r="M193" s="11" t="s">
        <v>79</v>
      </c>
      <c r="N193" s="11" t="s">
        <v>277</v>
      </c>
      <c r="O193" s="11" t="s">
        <v>277</v>
      </c>
      <c r="P193" s="11" t="s">
        <v>37</v>
      </c>
      <c r="Q193" s="11">
        <v>1</v>
      </c>
      <c r="R193" s="128">
        <v>0</v>
      </c>
      <c r="S193" s="128">
        <v>190000</v>
      </c>
      <c r="T193" s="128">
        <v>95000</v>
      </c>
      <c r="U193" s="128">
        <v>0</v>
      </c>
      <c r="V193" s="11" t="s">
        <v>50</v>
      </c>
      <c r="W193">
        <v>95000</v>
      </c>
      <c r="X193">
        <v>1</v>
      </c>
      <c r="Y193" s="11" t="str">
        <f t="shared" si="6"/>
        <v>XBL</v>
      </c>
      <c r="Z193" s="5">
        <f>VLOOKUP(D193,HoaDonTotal!D:Q,14,0)</f>
        <v>44455.654861111114</v>
      </c>
      <c r="AA193" t="str">
        <f t="shared" si="7"/>
        <v>Ca chiều</v>
      </c>
    </row>
    <row r="194" spans="2:27">
      <c r="B194" s="11" t="s">
        <v>21</v>
      </c>
      <c r="C194" s="136">
        <v>44455</v>
      </c>
      <c r="D194" s="36" t="s">
        <v>818</v>
      </c>
      <c r="E194" s="11">
        <v>1447828</v>
      </c>
      <c r="F194" s="11" t="s">
        <v>820</v>
      </c>
      <c r="G194" s="11" t="s">
        <v>2386</v>
      </c>
      <c r="H194" s="11" t="s">
        <v>2165</v>
      </c>
      <c r="I194" s="11" t="s">
        <v>22</v>
      </c>
      <c r="J194" s="11" t="s">
        <v>362</v>
      </c>
      <c r="K194" s="11" t="s">
        <v>132</v>
      </c>
      <c r="L194" s="11" t="s">
        <v>71</v>
      </c>
      <c r="M194" s="11" t="s">
        <v>2387</v>
      </c>
      <c r="N194" s="11" t="s">
        <v>64</v>
      </c>
      <c r="O194" s="11" t="s">
        <v>149</v>
      </c>
      <c r="P194" s="11" t="s">
        <v>43</v>
      </c>
      <c r="Q194" s="11">
        <v>1</v>
      </c>
      <c r="R194" s="128">
        <v>0</v>
      </c>
      <c r="S194" s="128">
        <v>120000</v>
      </c>
      <c r="T194" s="128">
        <v>84000</v>
      </c>
      <c r="U194" s="128">
        <v>0</v>
      </c>
      <c r="V194" s="11" t="s">
        <v>50</v>
      </c>
      <c r="W194">
        <v>84000</v>
      </c>
      <c r="X194">
        <v>1</v>
      </c>
      <c r="Y194" s="11" t="str">
        <f t="shared" si="6"/>
        <v>XBL</v>
      </c>
      <c r="Z194" s="5">
        <f>VLOOKUP(D194,HoaDonTotal!D:Q,14,0)</f>
        <v>44455.654861111114</v>
      </c>
      <c r="AA194" t="str">
        <f t="shared" si="7"/>
        <v>Ca chiều</v>
      </c>
    </row>
    <row r="195" spans="2:27">
      <c r="B195" s="11" t="s">
        <v>21</v>
      </c>
      <c r="C195" s="136">
        <v>44455</v>
      </c>
      <c r="D195" s="36" t="s">
        <v>818</v>
      </c>
      <c r="E195" s="11">
        <v>1447828</v>
      </c>
      <c r="F195" s="11" t="s">
        <v>820</v>
      </c>
      <c r="G195" s="11" t="s">
        <v>2388</v>
      </c>
      <c r="H195" s="11" t="s">
        <v>2389</v>
      </c>
      <c r="I195" s="11" t="s">
        <v>22</v>
      </c>
      <c r="J195" s="11" t="s">
        <v>362</v>
      </c>
      <c r="K195" s="11" t="s">
        <v>132</v>
      </c>
      <c r="L195" s="11" t="s">
        <v>25</v>
      </c>
      <c r="M195" s="11" t="s">
        <v>49</v>
      </c>
      <c r="N195" s="11" t="s">
        <v>64</v>
      </c>
      <c r="O195" s="11" t="s">
        <v>149</v>
      </c>
      <c r="P195" s="11" t="s">
        <v>43</v>
      </c>
      <c r="Q195" s="11">
        <v>1</v>
      </c>
      <c r="R195" s="128">
        <v>0</v>
      </c>
      <c r="S195" s="128">
        <v>190000</v>
      </c>
      <c r="T195" s="128">
        <v>133000</v>
      </c>
      <c r="U195" s="128">
        <v>0</v>
      </c>
      <c r="V195" s="11" t="s">
        <v>50</v>
      </c>
      <c r="W195">
        <v>133000</v>
      </c>
      <c r="X195">
        <v>1</v>
      </c>
      <c r="Y195" s="11" t="str">
        <f t="shared" si="6"/>
        <v>XBL</v>
      </c>
      <c r="Z195" s="5">
        <f>VLOOKUP(D195,HoaDonTotal!D:Q,14,0)</f>
        <v>44455.654861111114</v>
      </c>
      <c r="AA195" t="str">
        <f t="shared" si="7"/>
        <v>Ca chiều</v>
      </c>
    </row>
    <row r="196" spans="2:27">
      <c r="B196" s="11" t="s">
        <v>21</v>
      </c>
      <c r="C196" s="136">
        <v>44455</v>
      </c>
      <c r="D196" s="36" t="s">
        <v>818</v>
      </c>
      <c r="E196" s="11">
        <v>1447828</v>
      </c>
      <c r="F196" s="11" t="s">
        <v>820</v>
      </c>
      <c r="G196" s="11" t="s">
        <v>2390</v>
      </c>
      <c r="H196" s="11" t="s">
        <v>544</v>
      </c>
      <c r="I196" s="11"/>
      <c r="J196" s="11" t="s">
        <v>2112</v>
      </c>
      <c r="K196" s="11" t="s">
        <v>194</v>
      </c>
      <c r="L196" s="11"/>
      <c r="M196" s="11"/>
      <c r="N196" s="11" t="s">
        <v>2114</v>
      </c>
      <c r="O196" s="11" t="s">
        <v>245</v>
      </c>
      <c r="P196" s="11"/>
      <c r="Q196" s="11">
        <v>1</v>
      </c>
      <c r="R196" s="128">
        <v>0</v>
      </c>
      <c r="S196" s="128">
        <v>85000</v>
      </c>
      <c r="T196" s="128">
        <v>85000</v>
      </c>
      <c r="U196" s="128">
        <v>0</v>
      </c>
      <c r="V196" s="11" t="s">
        <v>50</v>
      </c>
      <c r="W196">
        <v>85000</v>
      </c>
      <c r="X196">
        <v>1</v>
      </c>
      <c r="Y196" s="11" t="str">
        <f t="shared" si="6"/>
        <v>XBL</v>
      </c>
      <c r="Z196" s="5">
        <f>VLOOKUP(D196,HoaDonTotal!D:Q,14,0)</f>
        <v>44455.654861111114</v>
      </c>
      <c r="AA196" t="str">
        <f t="shared" si="7"/>
        <v>Ca chiều</v>
      </c>
    </row>
    <row r="197" spans="2:27">
      <c r="B197" s="11" t="s">
        <v>21</v>
      </c>
      <c r="C197" s="136">
        <v>44455</v>
      </c>
      <c r="D197" s="36" t="s">
        <v>818</v>
      </c>
      <c r="E197" s="11">
        <v>1447828</v>
      </c>
      <c r="F197" s="11" t="s">
        <v>820</v>
      </c>
      <c r="G197" s="11" t="s">
        <v>2391</v>
      </c>
      <c r="H197" s="11" t="s">
        <v>2392</v>
      </c>
      <c r="I197" s="11"/>
      <c r="J197" s="11" t="s">
        <v>29</v>
      </c>
      <c r="K197" s="11" t="s">
        <v>56</v>
      </c>
      <c r="L197" s="11" t="s">
        <v>234</v>
      </c>
      <c r="M197" s="11" t="s">
        <v>79</v>
      </c>
      <c r="N197" s="11" t="s">
        <v>198</v>
      </c>
      <c r="O197" s="11" t="s">
        <v>128</v>
      </c>
      <c r="P197" s="11" t="s">
        <v>43</v>
      </c>
      <c r="Q197" s="11">
        <v>1</v>
      </c>
      <c r="R197" s="128">
        <v>0</v>
      </c>
      <c r="S197" s="128">
        <v>150000</v>
      </c>
      <c r="T197" s="128">
        <v>120000</v>
      </c>
      <c r="U197" s="128">
        <v>0</v>
      </c>
      <c r="V197" s="11" t="s">
        <v>50</v>
      </c>
      <c r="W197">
        <v>120000</v>
      </c>
      <c r="X197">
        <v>1</v>
      </c>
      <c r="Y197" s="11" t="str">
        <f t="shared" si="6"/>
        <v>XBL</v>
      </c>
      <c r="Z197" s="5">
        <f>VLOOKUP(D197,HoaDonTotal!D:Q,14,0)</f>
        <v>44455.654861111114</v>
      </c>
      <c r="AA197" t="str">
        <f t="shared" si="7"/>
        <v>Ca chiều</v>
      </c>
    </row>
    <row r="198" spans="2:27">
      <c r="B198" s="11" t="s">
        <v>21</v>
      </c>
      <c r="C198" s="136">
        <v>44455</v>
      </c>
      <c r="D198" s="36" t="s">
        <v>821</v>
      </c>
      <c r="E198" s="11">
        <v>1589727</v>
      </c>
      <c r="F198" s="11" t="s">
        <v>823</v>
      </c>
      <c r="G198" s="11" t="s">
        <v>2393</v>
      </c>
      <c r="H198" s="11" t="s">
        <v>2394</v>
      </c>
      <c r="I198" s="11"/>
      <c r="J198" s="11" t="s">
        <v>2112</v>
      </c>
      <c r="K198" s="11" t="s">
        <v>555</v>
      </c>
      <c r="L198" s="11"/>
      <c r="M198" s="11"/>
      <c r="N198" s="11" t="s">
        <v>2138</v>
      </c>
      <c r="O198" s="11" t="s">
        <v>2292</v>
      </c>
      <c r="P198" s="11"/>
      <c r="Q198" s="11">
        <v>1</v>
      </c>
      <c r="R198" s="128">
        <v>0</v>
      </c>
      <c r="S198" s="128">
        <v>85000</v>
      </c>
      <c r="T198" s="128">
        <v>85000</v>
      </c>
      <c r="U198" s="128">
        <v>0</v>
      </c>
      <c r="V198" s="11" t="s">
        <v>50</v>
      </c>
      <c r="W198">
        <v>85000</v>
      </c>
      <c r="X198">
        <v>1</v>
      </c>
      <c r="Y198" s="11" t="str">
        <f t="shared" si="6"/>
        <v>XBL</v>
      </c>
      <c r="Z198" s="5">
        <f>VLOOKUP(D198,HoaDonTotal!D:Q,14,0)</f>
        <v>44455.654861111114</v>
      </c>
      <c r="AA198" t="str">
        <f t="shared" si="7"/>
        <v>Ca chiều</v>
      </c>
    </row>
    <row r="199" spans="2:27">
      <c r="B199" s="11" t="s">
        <v>21</v>
      </c>
      <c r="C199" s="136">
        <v>44455</v>
      </c>
      <c r="D199" s="36" t="s">
        <v>821</v>
      </c>
      <c r="E199" s="11">
        <v>1589727</v>
      </c>
      <c r="F199" s="11" t="s">
        <v>823</v>
      </c>
      <c r="G199" s="11" t="s">
        <v>2315</v>
      </c>
      <c r="H199" s="11" t="s">
        <v>2316</v>
      </c>
      <c r="I199" s="11"/>
      <c r="J199" s="11" t="s">
        <v>2112</v>
      </c>
      <c r="K199" s="11" t="s">
        <v>507</v>
      </c>
      <c r="L199" s="11"/>
      <c r="M199" s="11"/>
      <c r="N199" s="11" t="s">
        <v>2138</v>
      </c>
      <c r="O199" s="11" t="s">
        <v>454</v>
      </c>
      <c r="P199" s="11"/>
      <c r="Q199" s="11">
        <v>1</v>
      </c>
      <c r="R199" s="128">
        <v>0</v>
      </c>
      <c r="S199" s="128">
        <v>175000</v>
      </c>
      <c r="T199" s="128">
        <v>175000</v>
      </c>
      <c r="U199" s="128">
        <v>0</v>
      </c>
      <c r="V199" s="11" t="s">
        <v>50</v>
      </c>
      <c r="W199">
        <v>175000</v>
      </c>
      <c r="X199">
        <v>1</v>
      </c>
      <c r="Y199" s="11" t="str">
        <f t="shared" si="6"/>
        <v>XBL</v>
      </c>
      <c r="Z199" s="5">
        <f>VLOOKUP(D199,HoaDonTotal!D:Q,14,0)</f>
        <v>44455.654861111114</v>
      </c>
      <c r="AA199" t="str">
        <f t="shared" si="7"/>
        <v>Ca chiều</v>
      </c>
    </row>
    <row r="200" spans="2:27">
      <c r="B200" s="11" t="s">
        <v>21</v>
      </c>
      <c r="C200" s="136">
        <v>44455</v>
      </c>
      <c r="D200" s="36" t="s">
        <v>821</v>
      </c>
      <c r="E200" s="11">
        <v>1589727</v>
      </c>
      <c r="F200" s="11" t="s">
        <v>823</v>
      </c>
      <c r="G200" s="11" t="s">
        <v>2395</v>
      </c>
      <c r="H200" s="11" t="s">
        <v>2396</v>
      </c>
      <c r="I200" s="11" t="s">
        <v>40</v>
      </c>
      <c r="J200" s="11" t="s">
        <v>2112</v>
      </c>
      <c r="K200" s="11" t="s">
        <v>281</v>
      </c>
      <c r="L200" s="11"/>
      <c r="M200" s="11"/>
      <c r="N200" s="11" t="s">
        <v>2397</v>
      </c>
      <c r="O200" s="11" t="s">
        <v>222</v>
      </c>
      <c r="P200" s="11" t="s">
        <v>40</v>
      </c>
      <c r="Q200" s="11">
        <v>1</v>
      </c>
      <c r="R200" s="128">
        <v>0</v>
      </c>
      <c r="S200" s="128">
        <v>70000</v>
      </c>
      <c r="T200" s="128">
        <v>70000</v>
      </c>
      <c r="U200" s="128">
        <v>0</v>
      </c>
      <c r="V200" s="11" t="s">
        <v>50</v>
      </c>
      <c r="W200">
        <v>70000</v>
      </c>
      <c r="X200">
        <v>1</v>
      </c>
      <c r="Y200" s="11" t="str">
        <f t="shared" si="6"/>
        <v>XBL</v>
      </c>
      <c r="Z200" s="5">
        <f>VLOOKUP(D200,HoaDonTotal!D:Q,14,0)</f>
        <v>44455.654861111114</v>
      </c>
      <c r="AA200" t="str">
        <f t="shared" si="7"/>
        <v>Ca chiều</v>
      </c>
    </row>
    <row r="201" spans="2:27">
      <c r="B201" s="11" t="s">
        <v>21</v>
      </c>
      <c r="C201" s="136">
        <v>44455</v>
      </c>
      <c r="D201" s="36" t="s">
        <v>824</v>
      </c>
      <c r="E201" s="11">
        <v>1652739</v>
      </c>
      <c r="F201" s="11" t="s">
        <v>826</v>
      </c>
      <c r="G201" s="11" t="s">
        <v>2398</v>
      </c>
      <c r="H201" s="11" t="s">
        <v>2399</v>
      </c>
      <c r="I201" s="11" t="s">
        <v>41</v>
      </c>
      <c r="J201" s="11" t="s">
        <v>362</v>
      </c>
      <c r="K201" s="11" t="s">
        <v>24</v>
      </c>
      <c r="L201" s="11" t="s">
        <v>25</v>
      </c>
      <c r="M201" s="11" t="s">
        <v>60</v>
      </c>
      <c r="N201" s="11" t="s">
        <v>64</v>
      </c>
      <c r="O201" s="11" t="s">
        <v>149</v>
      </c>
      <c r="P201" s="11" t="s">
        <v>43</v>
      </c>
      <c r="Q201" s="11">
        <v>1</v>
      </c>
      <c r="R201" s="128">
        <v>0</v>
      </c>
      <c r="S201" s="128">
        <v>290000</v>
      </c>
      <c r="T201" s="128">
        <v>203000</v>
      </c>
      <c r="U201" s="128">
        <v>0</v>
      </c>
      <c r="V201" s="11" t="s">
        <v>50</v>
      </c>
      <c r="W201">
        <v>203000</v>
      </c>
      <c r="X201">
        <v>1</v>
      </c>
      <c r="Y201" s="11" t="str">
        <f t="shared" si="6"/>
        <v>XBL</v>
      </c>
      <c r="Z201" s="5">
        <f>VLOOKUP(D201,HoaDonTotal!D:Q,14,0)</f>
        <v>44455.716666666667</v>
      </c>
      <c r="AA201" t="str">
        <f t="shared" si="7"/>
        <v>Ca chiều</v>
      </c>
    </row>
    <row r="202" spans="2:27">
      <c r="B202" s="11" t="s">
        <v>21</v>
      </c>
      <c r="C202" s="136">
        <v>44455</v>
      </c>
      <c r="D202" s="36" t="s">
        <v>827</v>
      </c>
      <c r="E202" s="11">
        <v>1652739</v>
      </c>
      <c r="F202" s="11" t="s">
        <v>826</v>
      </c>
      <c r="G202" s="11" t="s">
        <v>614</v>
      </c>
      <c r="H202" s="11" t="s">
        <v>615</v>
      </c>
      <c r="I202" s="11"/>
      <c r="J202" s="11" t="s">
        <v>2112</v>
      </c>
      <c r="K202" s="11" t="s">
        <v>148</v>
      </c>
      <c r="L202" s="11"/>
      <c r="M202" s="11"/>
      <c r="N202" s="11" t="s">
        <v>2138</v>
      </c>
      <c r="O202" s="11" t="s">
        <v>616</v>
      </c>
      <c r="P202" s="11"/>
      <c r="Q202" s="11">
        <v>1</v>
      </c>
      <c r="R202" s="128">
        <v>0</v>
      </c>
      <c r="S202" s="128">
        <v>48000</v>
      </c>
      <c r="T202" s="128">
        <v>48000</v>
      </c>
      <c r="U202" s="128">
        <v>0</v>
      </c>
      <c r="V202" s="11" t="s">
        <v>50</v>
      </c>
      <c r="W202">
        <v>48000</v>
      </c>
      <c r="X202">
        <v>1</v>
      </c>
      <c r="Y202" s="11" t="str">
        <f t="shared" si="6"/>
        <v>XBL</v>
      </c>
      <c r="Z202" s="5">
        <f>VLOOKUP(D202,HoaDonTotal!D:Q,14,0)</f>
        <v>44455.738194444442</v>
      </c>
      <c r="AA202" t="str">
        <f t="shared" si="7"/>
        <v>Ca chiều</v>
      </c>
    </row>
    <row r="203" spans="2:27">
      <c r="B203" s="11" t="s">
        <v>21</v>
      </c>
      <c r="C203" s="136">
        <v>44455</v>
      </c>
      <c r="D203" s="36" t="s">
        <v>828</v>
      </c>
      <c r="E203" s="11">
        <v>1853351</v>
      </c>
      <c r="F203" s="11" t="s">
        <v>830</v>
      </c>
      <c r="G203" s="11" t="s">
        <v>2043</v>
      </c>
      <c r="H203" s="11" t="s">
        <v>265</v>
      </c>
      <c r="I203" s="11"/>
      <c r="J203" s="11" t="s">
        <v>2044</v>
      </c>
      <c r="K203" s="11" t="s">
        <v>56</v>
      </c>
      <c r="L203" s="11" t="s">
        <v>266</v>
      </c>
      <c r="M203" s="11"/>
      <c r="N203" s="11" t="s">
        <v>2045</v>
      </c>
      <c r="O203" s="11" t="s">
        <v>139</v>
      </c>
      <c r="P203" s="11"/>
      <c r="Q203" s="11">
        <v>4</v>
      </c>
      <c r="R203" s="128">
        <v>0</v>
      </c>
      <c r="S203" s="128">
        <v>66000</v>
      </c>
      <c r="T203" s="128">
        <v>140000</v>
      </c>
      <c r="U203" s="128">
        <v>0</v>
      </c>
      <c r="V203" s="11" t="s">
        <v>28</v>
      </c>
      <c r="W203">
        <v>140000</v>
      </c>
      <c r="X203">
        <v>4</v>
      </c>
      <c r="Y203" s="11" t="str">
        <f t="shared" ref="Y203:Y266" si="8">IF(LEFT(D203,3)="NTL","NTL","XBL")</f>
        <v>XBL</v>
      </c>
      <c r="Z203" s="5">
        <f>VLOOKUP(D203,HoaDonTotal!D:Q,14,0)</f>
        <v>44455.736805555556</v>
      </c>
      <c r="AA203" t="str">
        <f t="shared" ref="AA203:AA266" si="9">IF(TIME(HOUR(Z203),MINUTE(Z203),SECOND(Z203))&gt;$AB$6,"Ca chiều","Ca sáng")</f>
        <v>Ca chiều</v>
      </c>
    </row>
    <row r="204" spans="2:27">
      <c r="B204" s="11" t="s">
        <v>21</v>
      </c>
      <c r="C204" s="136">
        <v>44455</v>
      </c>
      <c r="D204" s="36" t="s">
        <v>828</v>
      </c>
      <c r="E204" s="11">
        <v>1853351</v>
      </c>
      <c r="F204" s="11" t="s">
        <v>830</v>
      </c>
      <c r="G204" s="11" t="s">
        <v>195</v>
      </c>
      <c r="H204" s="11" t="s">
        <v>196</v>
      </c>
      <c r="I204" s="11"/>
      <c r="J204" s="11" t="s">
        <v>39</v>
      </c>
      <c r="K204" s="11"/>
      <c r="L204" s="11" t="s">
        <v>40</v>
      </c>
      <c r="M204" s="11" t="s">
        <v>40</v>
      </c>
      <c r="N204" s="11" t="s">
        <v>39</v>
      </c>
      <c r="O204" s="11" t="s">
        <v>39</v>
      </c>
      <c r="P204" s="11" t="s">
        <v>40</v>
      </c>
      <c r="Q204" s="11">
        <v>1</v>
      </c>
      <c r="R204" s="128">
        <v>0</v>
      </c>
      <c r="S204" s="128">
        <v>2000</v>
      </c>
      <c r="T204" s="128">
        <v>0</v>
      </c>
      <c r="U204" s="128">
        <v>0</v>
      </c>
      <c r="V204" s="11" t="s">
        <v>28</v>
      </c>
      <c r="W204">
        <v>0</v>
      </c>
      <c r="X204">
        <v>1</v>
      </c>
      <c r="Y204" s="11" t="str">
        <f t="shared" si="8"/>
        <v>XBL</v>
      </c>
      <c r="Z204" s="5">
        <f>VLOOKUP(D204,HoaDonTotal!D:Q,14,0)</f>
        <v>44455.736805555556</v>
      </c>
      <c r="AA204" t="str">
        <f t="shared" si="9"/>
        <v>Ca chiều</v>
      </c>
    </row>
    <row r="205" spans="2:27">
      <c r="B205" s="11" t="s">
        <v>21</v>
      </c>
      <c r="C205" s="136">
        <v>44455</v>
      </c>
      <c r="D205" s="36" t="s">
        <v>831</v>
      </c>
      <c r="E205" s="11">
        <v>1896916</v>
      </c>
      <c r="F205" s="11" t="s">
        <v>833</v>
      </c>
      <c r="G205" s="11" t="s">
        <v>2400</v>
      </c>
      <c r="H205" s="11" t="s">
        <v>2401</v>
      </c>
      <c r="I205" s="11" t="s">
        <v>22</v>
      </c>
      <c r="J205" s="11" t="s">
        <v>23</v>
      </c>
      <c r="K205" s="11" t="s">
        <v>24</v>
      </c>
      <c r="L205" s="11" t="s">
        <v>25</v>
      </c>
      <c r="M205" s="11" t="s">
        <v>46</v>
      </c>
      <c r="N205" s="11" t="s">
        <v>277</v>
      </c>
      <c r="O205" s="11" t="s">
        <v>277</v>
      </c>
      <c r="P205" s="11" t="s">
        <v>37</v>
      </c>
      <c r="Q205" s="11">
        <v>1</v>
      </c>
      <c r="R205" s="128">
        <v>0</v>
      </c>
      <c r="S205" s="128">
        <v>190000</v>
      </c>
      <c r="T205" s="128">
        <v>133000</v>
      </c>
      <c r="U205" s="128">
        <v>0</v>
      </c>
      <c r="V205" s="11" t="s">
        <v>50</v>
      </c>
      <c r="W205">
        <v>133000</v>
      </c>
      <c r="X205">
        <v>1</v>
      </c>
      <c r="Y205" s="11" t="str">
        <f t="shared" si="8"/>
        <v>XBL</v>
      </c>
      <c r="Z205" s="5">
        <f>VLOOKUP(D205,HoaDonTotal!D:Q,14,0)</f>
        <v>44455.738194444442</v>
      </c>
      <c r="AA205" t="str">
        <f t="shared" si="9"/>
        <v>Ca chiều</v>
      </c>
    </row>
    <row r="206" spans="2:27">
      <c r="B206" s="11" t="s">
        <v>21</v>
      </c>
      <c r="C206" s="136">
        <v>44455</v>
      </c>
      <c r="D206" s="36" t="s">
        <v>831</v>
      </c>
      <c r="E206" s="11">
        <v>1896916</v>
      </c>
      <c r="F206" s="11" t="s">
        <v>833</v>
      </c>
      <c r="G206" s="11" t="s">
        <v>202</v>
      </c>
      <c r="H206" s="11" t="s">
        <v>203</v>
      </c>
      <c r="I206" s="11"/>
      <c r="J206" s="11" t="s">
        <v>2112</v>
      </c>
      <c r="K206" s="11" t="s">
        <v>135</v>
      </c>
      <c r="L206" s="11" t="s">
        <v>40</v>
      </c>
      <c r="M206" s="11" t="s">
        <v>40</v>
      </c>
      <c r="N206" s="11" t="s">
        <v>2127</v>
      </c>
      <c r="O206" s="11" t="s">
        <v>2402</v>
      </c>
      <c r="P206" s="11" t="s">
        <v>40</v>
      </c>
      <c r="Q206" s="11">
        <v>1</v>
      </c>
      <c r="R206" s="128">
        <v>0</v>
      </c>
      <c r="S206" s="128">
        <v>32000</v>
      </c>
      <c r="T206" s="128">
        <v>32000</v>
      </c>
      <c r="U206" s="128">
        <v>0</v>
      </c>
      <c r="V206" s="11" t="s">
        <v>50</v>
      </c>
      <c r="W206">
        <v>32000</v>
      </c>
      <c r="X206">
        <v>1</v>
      </c>
      <c r="Y206" s="11" t="str">
        <f t="shared" si="8"/>
        <v>XBL</v>
      </c>
      <c r="Z206" s="5">
        <f>VLOOKUP(D206,HoaDonTotal!D:Q,14,0)</f>
        <v>44455.738194444442</v>
      </c>
      <c r="AA206" t="str">
        <f t="shared" si="9"/>
        <v>Ca chiều</v>
      </c>
    </row>
    <row r="207" spans="2:27">
      <c r="B207" s="11" t="s">
        <v>21</v>
      </c>
      <c r="C207" s="136">
        <v>44455</v>
      </c>
      <c r="D207" s="36" t="s">
        <v>831</v>
      </c>
      <c r="E207" s="11">
        <v>1896916</v>
      </c>
      <c r="F207" s="11" t="s">
        <v>833</v>
      </c>
      <c r="G207" s="11" t="s">
        <v>2403</v>
      </c>
      <c r="H207" s="11" t="s">
        <v>2404</v>
      </c>
      <c r="I207" s="11"/>
      <c r="J207" s="11" t="s">
        <v>2112</v>
      </c>
      <c r="K207" s="11" t="s">
        <v>592</v>
      </c>
      <c r="L207" s="11" t="s">
        <v>2405</v>
      </c>
      <c r="M207" s="11"/>
      <c r="N207" s="11" t="s">
        <v>2114</v>
      </c>
      <c r="O207" s="11" t="s">
        <v>245</v>
      </c>
      <c r="P207" s="11"/>
      <c r="Q207" s="11">
        <v>1</v>
      </c>
      <c r="R207" s="128">
        <v>0</v>
      </c>
      <c r="S207" s="128">
        <v>41000</v>
      </c>
      <c r="T207" s="128">
        <v>41000</v>
      </c>
      <c r="U207" s="128">
        <v>0</v>
      </c>
      <c r="V207" s="11" t="s">
        <v>50</v>
      </c>
      <c r="W207">
        <v>41000</v>
      </c>
      <c r="X207">
        <v>1</v>
      </c>
      <c r="Y207" s="11" t="str">
        <f t="shared" si="8"/>
        <v>XBL</v>
      </c>
      <c r="Z207" s="5">
        <f>VLOOKUP(D207,HoaDonTotal!D:Q,14,0)</f>
        <v>44455.738194444442</v>
      </c>
      <c r="AA207" t="str">
        <f t="shared" si="9"/>
        <v>Ca chiều</v>
      </c>
    </row>
    <row r="208" spans="2:27">
      <c r="B208" s="11" t="s">
        <v>21</v>
      </c>
      <c r="C208" s="136">
        <v>44455</v>
      </c>
      <c r="D208" s="36" t="s">
        <v>834</v>
      </c>
      <c r="E208" s="11">
        <v>1396371</v>
      </c>
      <c r="F208" s="11" t="s">
        <v>836</v>
      </c>
      <c r="G208" s="11" t="s">
        <v>374</v>
      </c>
      <c r="H208" s="11" t="s">
        <v>375</v>
      </c>
      <c r="I208" s="11" t="s">
        <v>22</v>
      </c>
      <c r="J208" s="11" t="s">
        <v>38</v>
      </c>
      <c r="K208" s="11" t="s">
        <v>232</v>
      </c>
      <c r="L208" s="11" t="s">
        <v>25</v>
      </c>
      <c r="M208" s="11" t="s">
        <v>376</v>
      </c>
      <c r="N208" s="11" t="s">
        <v>316</v>
      </c>
      <c r="O208" s="11" t="s">
        <v>317</v>
      </c>
      <c r="P208" s="11" t="s">
        <v>37</v>
      </c>
      <c r="Q208" s="11">
        <v>1</v>
      </c>
      <c r="R208" s="128">
        <v>0</v>
      </c>
      <c r="S208" s="128">
        <v>390000</v>
      </c>
      <c r="T208" s="128">
        <v>273000</v>
      </c>
      <c r="U208" s="128">
        <v>0</v>
      </c>
      <c r="V208" s="11" t="s">
        <v>50</v>
      </c>
      <c r="W208">
        <v>273000</v>
      </c>
      <c r="X208">
        <v>1</v>
      </c>
      <c r="Y208" s="11" t="str">
        <f t="shared" si="8"/>
        <v>XBL</v>
      </c>
      <c r="Z208" s="5">
        <f>VLOOKUP(D208,HoaDonTotal!D:Q,14,0)</f>
        <v>44455.758333333331</v>
      </c>
      <c r="AA208" t="str">
        <f t="shared" si="9"/>
        <v>Ca chiều</v>
      </c>
    </row>
    <row r="209" spans="2:27">
      <c r="B209" s="11" t="s">
        <v>21</v>
      </c>
      <c r="C209" s="136">
        <v>44455</v>
      </c>
      <c r="D209" s="36" t="s">
        <v>834</v>
      </c>
      <c r="E209" s="11">
        <v>1396371</v>
      </c>
      <c r="F209" s="11" t="s">
        <v>836</v>
      </c>
      <c r="G209" s="11" t="s">
        <v>2406</v>
      </c>
      <c r="H209" s="11" t="s">
        <v>2407</v>
      </c>
      <c r="I209" s="11" t="s">
        <v>58</v>
      </c>
      <c r="J209" s="11" t="s">
        <v>45</v>
      </c>
      <c r="K209" s="11" t="s">
        <v>34</v>
      </c>
      <c r="L209" s="11" t="s">
        <v>2299</v>
      </c>
      <c r="M209" s="11" t="s">
        <v>460</v>
      </c>
      <c r="N209" s="11" t="s">
        <v>184</v>
      </c>
      <c r="O209" s="11" t="s">
        <v>197</v>
      </c>
      <c r="P209" s="11" t="s">
        <v>43</v>
      </c>
      <c r="Q209" s="11">
        <v>1</v>
      </c>
      <c r="R209" s="128">
        <v>0</v>
      </c>
      <c r="S209" s="128">
        <v>120000</v>
      </c>
      <c r="T209" s="128">
        <v>89000</v>
      </c>
      <c r="U209" s="128">
        <v>0</v>
      </c>
      <c r="V209" s="11" t="s">
        <v>50</v>
      </c>
      <c r="W209">
        <v>89000</v>
      </c>
      <c r="X209">
        <v>1</v>
      </c>
      <c r="Y209" s="11" t="str">
        <f t="shared" si="8"/>
        <v>XBL</v>
      </c>
      <c r="Z209" s="5">
        <f>VLOOKUP(D209,HoaDonTotal!D:Q,14,0)</f>
        <v>44455.758333333331</v>
      </c>
      <c r="AA209" t="str">
        <f t="shared" si="9"/>
        <v>Ca chiều</v>
      </c>
    </row>
    <row r="210" spans="2:27">
      <c r="B210" s="11" t="s">
        <v>21</v>
      </c>
      <c r="C210" s="136">
        <v>44455</v>
      </c>
      <c r="D210" s="36" t="s">
        <v>834</v>
      </c>
      <c r="E210" s="11">
        <v>1396371</v>
      </c>
      <c r="F210" s="11" t="s">
        <v>836</v>
      </c>
      <c r="G210" s="11" t="s">
        <v>2408</v>
      </c>
      <c r="H210" s="11" t="s">
        <v>579</v>
      </c>
      <c r="I210" s="11"/>
      <c r="J210" s="11" t="s">
        <v>53</v>
      </c>
      <c r="K210" s="11" t="s">
        <v>56</v>
      </c>
      <c r="L210" s="11" t="s">
        <v>580</v>
      </c>
      <c r="M210" s="11" t="s">
        <v>77</v>
      </c>
      <c r="N210" s="11" t="s">
        <v>57</v>
      </c>
      <c r="O210" s="11" t="s">
        <v>297</v>
      </c>
      <c r="P210" s="11" t="s">
        <v>43</v>
      </c>
      <c r="Q210" s="11">
        <v>1</v>
      </c>
      <c r="R210" s="128">
        <v>0</v>
      </c>
      <c r="S210" s="128">
        <v>120000</v>
      </c>
      <c r="T210" s="128">
        <v>120000</v>
      </c>
      <c r="U210" s="128">
        <v>0</v>
      </c>
      <c r="V210" s="11" t="s">
        <v>50</v>
      </c>
      <c r="W210">
        <v>120000</v>
      </c>
      <c r="X210">
        <v>1</v>
      </c>
      <c r="Y210" s="11" t="str">
        <f t="shared" si="8"/>
        <v>XBL</v>
      </c>
      <c r="Z210" s="5">
        <f>VLOOKUP(D210,HoaDonTotal!D:Q,14,0)</f>
        <v>44455.758333333331</v>
      </c>
      <c r="AA210" t="str">
        <f t="shared" si="9"/>
        <v>Ca chiều</v>
      </c>
    </row>
    <row r="211" spans="2:27">
      <c r="B211" s="11" t="s">
        <v>21</v>
      </c>
      <c r="C211" s="136">
        <v>44455</v>
      </c>
      <c r="D211" s="36" t="s">
        <v>837</v>
      </c>
      <c r="E211" s="11">
        <v>2143282</v>
      </c>
      <c r="F211" s="11" t="s">
        <v>839</v>
      </c>
      <c r="G211" s="11" t="s">
        <v>146</v>
      </c>
      <c r="H211" s="11" t="s">
        <v>147</v>
      </c>
      <c r="I211" s="11"/>
      <c r="J211" s="11" t="s">
        <v>2112</v>
      </c>
      <c r="K211" s="11" t="s">
        <v>148</v>
      </c>
      <c r="L211" s="11" t="s">
        <v>40</v>
      </c>
      <c r="M211" s="11" t="s">
        <v>40</v>
      </c>
      <c r="N211" s="11" t="s">
        <v>2138</v>
      </c>
      <c r="O211" s="11" t="s">
        <v>487</v>
      </c>
      <c r="P211" s="11" t="s">
        <v>43</v>
      </c>
      <c r="Q211" s="11">
        <v>1</v>
      </c>
      <c r="R211" s="128">
        <v>0</v>
      </c>
      <c r="S211" s="128">
        <v>32000</v>
      </c>
      <c r="T211" s="128">
        <v>32000</v>
      </c>
      <c r="U211" s="128">
        <v>0</v>
      </c>
      <c r="V211" s="11" t="s">
        <v>50</v>
      </c>
      <c r="W211">
        <v>32000</v>
      </c>
      <c r="X211">
        <v>1</v>
      </c>
      <c r="Y211" s="11" t="str">
        <f t="shared" si="8"/>
        <v>XBL</v>
      </c>
      <c r="Z211" s="5">
        <f>VLOOKUP(D211,HoaDonTotal!D:Q,14,0)</f>
        <v>44455.759027777778</v>
      </c>
      <c r="AA211" t="str">
        <f t="shared" si="9"/>
        <v>Ca chiều</v>
      </c>
    </row>
    <row r="212" spans="2:27">
      <c r="B212" s="11" t="s">
        <v>21</v>
      </c>
      <c r="C212" s="136">
        <v>44455</v>
      </c>
      <c r="D212" s="36" t="s">
        <v>840</v>
      </c>
      <c r="E212" s="11">
        <v>1110478</v>
      </c>
      <c r="F212" s="11" t="s">
        <v>247</v>
      </c>
      <c r="G212" s="11" t="s">
        <v>2043</v>
      </c>
      <c r="H212" s="11" t="s">
        <v>265</v>
      </c>
      <c r="I212" s="11"/>
      <c r="J212" s="11" t="s">
        <v>2044</v>
      </c>
      <c r="K212" s="11" t="s">
        <v>56</v>
      </c>
      <c r="L212" s="11" t="s">
        <v>266</v>
      </c>
      <c r="M212" s="11"/>
      <c r="N212" s="11" t="s">
        <v>2045</v>
      </c>
      <c r="O212" s="11" t="s">
        <v>139</v>
      </c>
      <c r="P212" s="11"/>
      <c r="Q212" s="11">
        <v>2</v>
      </c>
      <c r="R212" s="128">
        <v>0</v>
      </c>
      <c r="S212" s="128">
        <v>66000</v>
      </c>
      <c r="T212" s="128">
        <v>70000</v>
      </c>
      <c r="U212" s="128">
        <v>0</v>
      </c>
      <c r="V212" s="11" t="s">
        <v>28</v>
      </c>
      <c r="W212">
        <v>70000</v>
      </c>
      <c r="X212">
        <v>2</v>
      </c>
      <c r="Y212" s="11" t="str">
        <f t="shared" si="8"/>
        <v>XBL</v>
      </c>
      <c r="Z212" s="5">
        <f>VLOOKUP(D212,HoaDonTotal!D:Q,14,0)</f>
        <v>44455.760416666664</v>
      </c>
      <c r="AA212" t="str">
        <f t="shared" si="9"/>
        <v>Ca chiều</v>
      </c>
    </row>
    <row r="213" spans="2:27">
      <c r="B213" s="11" t="s">
        <v>21</v>
      </c>
      <c r="C213" s="136">
        <v>44455</v>
      </c>
      <c r="D213" s="36" t="s">
        <v>840</v>
      </c>
      <c r="E213" s="11">
        <v>1110478</v>
      </c>
      <c r="F213" s="11" t="s">
        <v>247</v>
      </c>
      <c r="G213" s="11" t="s">
        <v>2409</v>
      </c>
      <c r="H213" s="11" t="s">
        <v>2410</v>
      </c>
      <c r="I213" s="11" t="s">
        <v>22</v>
      </c>
      <c r="J213" s="11" t="s">
        <v>2112</v>
      </c>
      <c r="K213" s="11" t="s">
        <v>185</v>
      </c>
      <c r="L213" s="11" t="s">
        <v>143</v>
      </c>
      <c r="M213" s="11" t="s">
        <v>66</v>
      </c>
      <c r="N213" s="11" t="s">
        <v>2143</v>
      </c>
      <c r="O213" s="11" t="s">
        <v>181</v>
      </c>
      <c r="P213" s="11" t="s">
        <v>43</v>
      </c>
      <c r="Q213" s="11">
        <v>1</v>
      </c>
      <c r="R213" s="128">
        <v>0</v>
      </c>
      <c r="S213" s="128">
        <v>20000</v>
      </c>
      <c r="T213" s="128">
        <v>20000</v>
      </c>
      <c r="U213" s="128">
        <v>0</v>
      </c>
      <c r="V213" s="11" t="s">
        <v>28</v>
      </c>
      <c r="W213">
        <v>20000</v>
      </c>
      <c r="X213">
        <v>1</v>
      </c>
      <c r="Y213" s="11" t="str">
        <f t="shared" si="8"/>
        <v>XBL</v>
      </c>
      <c r="Z213" s="5">
        <f>VLOOKUP(D213,HoaDonTotal!D:Q,14,0)</f>
        <v>44455.760416666664</v>
      </c>
      <c r="AA213" t="str">
        <f t="shared" si="9"/>
        <v>Ca chiều</v>
      </c>
    </row>
    <row r="214" spans="2:27">
      <c r="B214" s="11" t="s">
        <v>21</v>
      </c>
      <c r="C214" s="136">
        <v>44455</v>
      </c>
      <c r="D214" s="36" t="s">
        <v>840</v>
      </c>
      <c r="E214" s="11">
        <v>1110478</v>
      </c>
      <c r="F214" s="11" t="s">
        <v>247</v>
      </c>
      <c r="G214" s="11" t="s">
        <v>2411</v>
      </c>
      <c r="H214" s="11" t="s">
        <v>2412</v>
      </c>
      <c r="I214" s="11" t="s">
        <v>22</v>
      </c>
      <c r="J214" s="11" t="s">
        <v>45</v>
      </c>
      <c r="K214" s="11" t="s">
        <v>2033</v>
      </c>
      <c r="L214" s="11" t="s">
        <v>204</v>
      </c>
      <c r="M214" s="11" t="s">
        <v>144</v>
      </c>
      <c r="N214" s="11" t="s">
        <v>184</v>
      </c>
      <c r="O214" s="11" t="s">
        <v>2038</v>
      </c>
      <c r="P214" s="11" t="s">
        <v>571</v>
      </c>
      <c r="Q214" s="11">
        <v>1</v>
      </c>
      <c r="R214" s="128">
        <v>0</v>
      </c>
      <c r="S214" s="128">
        <v>90000</v>
      </c>
      <c r="T214" s="128">
        <v>45000</v>
      </c>
      <c r="U214" s="128">
        <v>0</v>
      </c>
      <c r="V214" s="11" t="s">
        <v>28</v>
      </c>
      <c r="W214">
        <v>45000</v>
      </c>
      <c r="X214">
        <v>1</v>
      </c>
      <c r="Y214" s="11" t="str">
        <f t="shared" si="8"/>
        <v>XBL</v>
      </c>
      <c r="Z214" s="5">
        <f>VLOOKUP(D214,HoaDonTotal!D:Q,14,0)</f>
        <v>44455.760416666664</v>
      </c>
      <c r="AA214" t="str">
        <f t="shared" si="9"/>
        <v>Ca chiều</v>
      </c>
    </row>
    <row r="215" spans="2:27">
      <c r="B215" s="11" t="s">
        <v>21</v>
      </c>
      <c r="C215" s="136">
        <v>44455</v>
      </c>
      <c r="D215" s="36" t="s">
        <v>840</v>
      </c>
      <c r="E215" s="11">
        <v>1110478</v>
      </c>
      <c r="F215" s="11" t="s">
        <v>247</v>
      </c>
      <c r="G215" s="11" t="s">
        <v>2036</v>
      </c>
      <c r="H215" s="11" t="s">
        <v>2037</v>
      </c>
      <c r="I215" s="11" t="s">
        <v>41</v>
      </c>
      <c r="J215" s="11" t="s">
        <v>45</v>
      </c>
      <c r="K215" s="11" t="s">
        <v>2033</v>
      </c>
      <c r="L215" s="11" t="s">
        <v>468</v>
      </c>
      <c r="M215" s="11" t="s">
        <v>46</v>
      </c>
      <c r="N215" s="11" t="s">
        <v>184</v>
      </c>
      <c r="O215" s="11" t="s">
        <v>2038</v>
      </c>
      <c r="P215" s="11" t="s">
        <v>571</v>
      </c>
      <c r="Q215" s="11">
        <v>1</v>
      </c>
      <c r="R215" s="128">
        <v>0</v>
      </c>
      <c r="S215" s="128">
        <v>150000</v>
      </c>
      <c r="T215" s="128">
        <v>75000</v>
      </c>
      <c r="U215" s="128">
        <v>0</v>
      </c>
      <c r="V215" s="11" t="s">
        <v>28</v>
      </c>
      <c r="W215">
        <v>75000</v>
      </c>
      <c r="X215">
        <v>1</v>
      </c>
      <c r="Y215" s="11" t="str">
        <f t="shared" si="8"/>
        <v>XBL</v>
      </c>
      <c r="Z215" s="5">
        <f>VLOOKUP(D215,HoaDonTotal!D:Q,14,0)</f>
        <v>44455.760416666664</v>
      </c>
      <c r="AA215" t="str">
        <f t="shared" si="9"/>
        <v>Ca chiều</v>
      </c>
    </row>
    <row r="216" spans="2:27">
      <c r="B216" s="11" t="s">
        <v>21</v>
      </c>
      <c r="C216" s="136">
        <v>44455</v>
      </c>
      <c r="D216" s="36" t="s">
        <v>840</v>
      </c>
      <c r="E216" s="11">
        <v>1110478</v>
      </c>
      <c r="F216" s="11" t="s">
        <v>247</v>
      </c>
      <c r="G216" s="11" t="s">
        <v>2413</v>
      </c>
      <c r="H216" s="11" t="s">
        <v>2230</v>
      </c>
      <c r="I216" s="11"/>
      <c r="J216" s="11" t="s">
        <v>2112</v>
      </c>
      <c r="K216" s="11" t="s">
        <v>30</v>
      </c>
      <c r="L216" s="11" t="s">
        <v>2146</v>
      </c>
      <c r="M216" s="11"/>
      <c r="N216" s="11" t="s">
        <v>2209</v>
      </c>
      <c r="O216" s="11" t="s">
        <v>220</v>
      </c>
      <c r="P216" s="11"/>
      <c r="Q216" s="11">
        <v>1</v>
      </c>
      <c r="R216" s="128">
        <v>0</v>
      </c>
      <c r="S216" s="128">
        <v>190000</v>
      </c>
      <c r="T216" s="128">
        <v>130000</v>
      </c>
      <c r="U216" s="128">
        <v>0</v>
      </c>
      <c r="V216" s="11" t="s">
        <v>28</v>
      </c>
      <c r="W216">
        <v>130000</v>
      </c>
      <c r="X216">
        <v>1</v>
      </c>
      <c r="Y216" s="11" t="str">
        <f t="shared" si="8"/>
        <v>XBL</v>
      </c>
      <c r="Z216" s="5">
        <f>VLOOKUP(D216,HoaDonTotal!D:Q,14,0)</f>
        <v>44455.760416666664</v>
      </c>
      <c r="AA216" t="str">
        <f t="shared" si="9"/>
        <v>Ca chiều</v>
      </c>
    </row>
    <row r="217" spans="2:27">
      <c r="B217" s="11" t="s">
        <v>21</v>
      </c>
      <c r="C217" s="136">
        <v>44455</v>
      </c>
      <c r="D217" s="36" t="s">
        <v>840</v>
      </c>
      <c r="E217" s="11">
        <v>1110478</v>
      </c>
      <c r="F217" s="11" t="s">
        <v>247</v>
      </c>
      <c r="G217" s="11" t="s">
        <v>2357</v>
      </c>
      <c r="H217" s="11" t="s">
        <v>2228</v>
      </c>
      <c r="I217" s="11"/>
      <c r="J217" s="11" t="s">
        <v>2112</v>
      </c>
      <c r="K217" s="11" t="s">
        <v>30</v>
      </c>
      <c r="L217" s="11" t="s">
        <v>2146</v>
      </c>
      <c r="M217" s="11"/>
      <c r="N217" s="11" t="s">
        <v>2209</v>
      </c>
      <c r="O217" s="11" t="s">
        <v>178</v>
      </c>
      <c r="P217" s="11"/>
      <c r="Q217" s="11">
        <v>1</v>
      </c>
      <c r="R217" s="128">
        <v>0</v>
      </c>
      <c r="S217" s="128">
        <v>190000</v>
      </c>
      <c r="T217" s="128">
        <v>130000</v>
      </c>
      <c r="U217" s="128">
        <v>0</v>
      </c>
      <c r="V217" s="11" t="s">
        <v>28</v>
      </c>
      <c r="W217">
        <v>130000</v>
      </c>
      <c r="X217">
        <v>1</v>
      </c>
      <c r="Y217" s="11" t="str">
        <f t="shared" si="8"/>
        <v>XBL</v>
      </c>
      <c r="Z217" s="5">
        <f>VLOOKUP(D217,HoaDonTotal!D:Q,14,0)</f>
        <v>44455.760416666664</v>
      </c>
      <c r="AA217" t="str">
        <f t="shared" si="9"/>
        <v>Ca chiều</v>
      </c>
    </row>
    <row r="218" spans="2:27">
      <c r="B218" s="11" t="s">
        <v>21</v>
      </c>
      <c r="C218" s="136">
        <v>44455</v>
      </c>
      <c r="D218" s="36" t="s">
        <v>840</v>
      </c>
      <c r="E218" s="11">
        <v>1110478</v>
      </c>
      <c r="F218" s="11" t="s">
        <v>247</v>
      </c>
      <c r="G218" s="11" t="s">
        <v>2414</v>
      </c>
      <c r="H218" s="11" t="s">
        <v>2415</v>
      </c>
      <c r="I218" s="11" t="s">
        <v>22</v>
      </c>
      <c r="J218" s="11" t="s">
        <v>186</v>
      </c>
      <c r="K218" s="11" t="s">
        <v>187</v>
      </c>
      <c r="L218" s="11"/>
      <c r="M218" s="11" t="s">
        <v>63</v>
      </c>
      <c r="N218" s="11" t="s">
        <v>188</v>
      </c>
      <c r="O218" s="11" t="s">
        <v>188</v>
      </c>
      <c r="P218" s="11" t="s">
        <v>43</v>
      </c>
      <c r="Q218" s="11">
        <v>1</v>
      </c>
      <c r="R218" s="128">
        <v>0</v>
      </c>
      <c r="S218" s="128">
        <v>150000</v>
      </c>
      <c r="T218" s="128">
        <v>74000</v>
      </c>
      <c r="U218" s="128">
        <v>0</v>
      </c>
      <c r="V218" s="11" t="s">
        <v>28</v>
      </c>
      <c r="W218">
        <v>74000</v>
      </c>
      <c r="X218">
        <v>1</v>
      </c>
      <c r="Y218" s="11" t="str">
        <f t="shared" si="8"/>
        <v>XBL</v>
      </c>
      <c r="Z218" s="5">
        <f>VLOOKUP(D218,HoaDonTotal!D:Q,14,0)</f>
        <v>44455.760416666664</v>
      </c>
      <c r="AA218" t="str">
        <f t="shared" si="9"/>
        <v>Ca chiều</v>
      </c>
    </row>
    <row r="219" spans="2:27">
      <c r="B219" s="11" t="s">
        <v>21</v>
      </c>
      <c r="C219" s="136">
        <v>44455</v>
      </c>
      <c r="D219" s="36" t="s">
        <v>842</v>
      </c>
      <c r="E219" s="11">
        <v>1593850</v>
      </c>
      <c r="F219" s="11" t="s">
        <v>767</v>
      </c>
      <c r="G219" s="11" t="s">
        <v>195</v>
      </c>
      <c r="H219" s="11" t="s">
        <v>196</v>
      </c>
      <c r="I219" s="11"/>
      <c r="J219" s="11" t="s">
        <v>39</v>
      </c>
      <c r="K219" s="11"/>
      <c r="L219" s="11" t="s">
        <v>40</v>
      </c>
      <c r="M219" s="11" t="s">
        <v>40</v>
      </c>
      <c r="N219" s="11" t="s">
        <v>39</v>
      </c>
      <c r="O219" s="11" t="s">
        <v>39</v>
      </c>
      <c r="P219" s="11" t="s">
        <v>40</v>
      </c>
      <c r="Q219" s="11">
        <v>1</v>
      </c>
      <c r="R219" s="128">
        <v>0</v>
      </c>
      <c r="S219" s="128">
        <v>2000</v>
      </c>
      <c r="T219" s="128">
        <v>2000</v>
      </c>
      <c r="U219" s="128">
        <v>0</v>
      </c>
      <c r="V219" s="11" t="s">
        <v>28</v>
      </c>
      <c r="W219">
        <v>2000</v>
      </c>
      <c r="X219">
        <v>1</v>
      </c>
      <c r="Y219" s="11" t="str">
        <f t="shared" si="8"/>
        <v>XBL</v>
      </c>
      <c r="Z219" s="5">
        <f>VLOOKUP(D219,HoaDonTotal!D:Q,14,0)</f>
        <v>44455.800694444442</v>
      </c>
      <c r="AA219" t="str">
        <f t="shared" si="9"/>
        <v>Ca chiều</v>
      </c>
    </row>
    <row r="220" spans="2:27">
      <c r="B220" s="11" t="s">
        <v>21</v>
      </c>
      <c r="C220" s="136">
        <v>44455</v>
      </c>
      <c r="D220" s="36" t="s">
        <v>842</v>
      </c>
      <c r="E220" s="11">
        <v>1593850</v>
      </c>
      <c r="F220" s="11" t="s">
        <v>767</v>
      </c>
      <c r="G220" s="11" t="s">
        <v>2416</v>
      </c>
      <c r="H220" s="11" t="s">
        <v>2035</v>
      </c>
      <c r="I220" s="11" t="s">
        <v>62</v>
      </c>
      <c r="J220" s="11" t="s">
        <v>364</v>
      </c>
      <c r="K220" s="11" t="s">
        <v>34</v>
      </c>
      <c r="L220" s="11" t="s">
        <v>129</v>
      </c>
      <c r="M220" s="11" t="s">
        <v>597</v>
      </c>
      <c r="N220" s="11" t="s">
        <v>36</v>
      </c>
      <c r="O220" s="11" t="s">
        <v>52</v>
      </c>
      <c r="P220" s="11" t="s">
        <v>37</v>
      </c>
      <c r="Q220" s="11">
        <v>1</v>
      </c>
      <c r="R220" s="128">
        <v>0</v>
      </c>
      <c r="S220" s="128">
        <v>190000</v>
      </c>
      <c r="T220" s="128">
        <v>133000</v>
      </c>
      <c r="U220" s="128">
        <v>0</v>
      </c>
      <c r="V220" s="11" t="s">
        <v>28</v>
      </c>
      <c r="W220">
        <v>133000</v>
      </c>
      <c r="X220">
        <v>1</v>
      </c>
      <c r="Y220" s="11" t="str">
        <f t="shared" si="8"/>
        <v>XBL</v>
      </c>
      <c r="Z220" s="5">
        <f>VLOOKUP(D220,HoaDonTotal!D:Q,14,0)</f>
        <v>44455.800694444442</v>
      </c>
      <c r="AA220" t="str">
        <f t="shared" si="9"/>
        <v>Ca chiều</v>
      </c>
    </row>
    <row r="221" spans="2:27">
      <c r="B221" s="11" t="s">
        <v>21</v>
      </c>
      <c r="C221" s="136">
        <v>44455</v>
      </c>
      <c r="D221" s="36" t="s">
        <v>842</v>
      </c>
      <c r="E221" s="11">
        <v>1593850</v>
      </c>
      <c r="F221" s="11" t="s">
        <v>767</v>
      </c>
      <c r="G221" s="11" t="s">
        <v>2252</v>
      </c>
      <c r="H221" s="11" t="s">
        <v>2253</v>
      </c>
      <c r="I221" s="11" t="s">
        <v>41</v>
      </c>
      <c r="J221" s="11" t="s">
        <v>364</v>
      </c>
      <c r="K221" s="11" t="s">
        <v>2033</v>
      </c>
      <c r="L221" s="11" t="s">
        <v>35</v>
      </c>
      <c r="M221" s="11" t="s">
        <v>2254</v>
      </c>
      <c r="N221" s="11" t="s">
        <v>36</v>
      </c>
      <c r="O221" s="11" t="s">
        <v>472</v>
      </c>
      <c r="P221" s="11" t="s">
        <v>37</v>
      </c>
      <c r="Q221" s="11">
        <v>1</v>
      </c>
      <c r="R221" s="128">
        <v>0</v>
      </c>
      <c r="S221" s="128">
        <v>450000</v>
      </c>
      <c r="T221" s="128">
        <v>315000</v>
      </c>
      <c r="U221" s="128">
        <v>0</v>
      </c>
      <c r="V221" s="11" t="s">
        <v>28</v>
      </c>
      <c r="W221">
        <v>315000</v>
      </c>
      <c r="X221">
        <v>1</v>
      </c>
      <c r="Y221" s="11" t="str">
        <f t="shared" si="8"/>
        <v>XBL</v>
      </c>
      <c r="Z221" s="5">
        <f>VLOOKUP(D221,HoaDonTotal!D:Q,14,0)</f>
        <v>44455.800694444442</v>
      </c>
      <c r="AA221" t="str">
        <f t="shared" si="9"/>
        <v>Ca chiều</v>
      </c>
    </row>
    <row r="222" spans="2:27">
      <c r="B222" s="11" t="s">
        <v>21</v>
      </c>
      <c r="C222" s="136">
        <v>44455</v>
      </c>
      <c r="D222" s="36" t="s">
        <v>842</v>
      </c>
      <c r="E222" s="11">
        <v>1593850</v>
      </c>
      <c r="F222" s="11" t="s">
        <v>767</v>
      </c>
      <c r="G222" s="11" t="s">
        <v>378</v>
      </c>
      <c r="H222" s="11" t="s">
        <v>346</v>
      </c>
      <c r="I222" s="11" t="s">
        <v>62</v>
      </c>
      <c r="J222" s="11" t="s">
        <v>364</v>
      </c>
      <c r="K222" s="11" t="s">
        <v>34</v>
      </c>
      <c r="L222" s="11" t="s">
        <v>129</v>
      </c>
      <c r="M222" s="11" t="s">
        <v>347</v>
      </c>
      <c r="N222" s="11" t="s">
        <v>26</v>
      </c>
      <c r="O222" s="11" t="s">
        <v>269</v>
      </c>
      <c r="P222" s="11" t="s">
        <v>37</v>
      </c>
      <c r="Q222" s="11">
        <v>1</v>
      </c>
      <c r="R222" s="128">
        <v>0</v>
      </c>
      <c r="S222" s="128">
        <v>250000</v>
      </c>
      <c r="T222" s="128">
        <v>175000</v>
      </c>
      <c r="U222" s="128">
        <v>0</v>
      </c>
      <c r="V222" s="11" t="s">
        <v>28</v>
      </c>
      <c r="W222">
        <v>175000</v>
      </c>
      <c r="X222">
        <v>1</v>
      </c>
      <c r="Y222" s="11" t="str">
        <f t="shared" si="8"/>
        <v>XBL</v>
      </c>
      <c r="Z222" s="5">
        <f>VLOOKUP(D222,HoaDonTotal!D:Q,14,0)</f>
        <v>44455.800694444442</v>
      </c>
      <c r="AA222" t="str">
        <f t="shared" si="9"/>
        <v>Ca chiều</v>
      </c>
    </row>
    <row r="223" spans="2:27">
      <c r="B223" s="11" t="s">
        <v>21</v>
      </c>
      <c r="C223" s="136">
        <v>44455</v>
      </c>
      <c r="D223" s="36" t="s">
        <v>843</v>
      </c>
      <c r="E223" s="11">
        <v>2298338</v>
      </c>
      <c r="F223" s="11" t="s">
        <v>845</v>
      </c>
      <c r="G223" s="11" t="s">
        <v>2417</v>
      </c>
      <c r="H223" s="11" t="s">
        <v>2418</v>
      </c>
      <c r="I223" s="11"/>
      <c r="J223" s="11" t="s">
        <v>2112</v>
      </c>
      <c r="K223" s="11" t="s">
        <v>470</v>
      </c>
      <c r="L223" s="11" t="s">
        <v>2419</v>
      </c>
      <c r="M223" s="11"/>
      <c r="N223" s="11" t="s">
        <v>2147</v>
      </c>
      <c r="O223" s="11" t="s">
        <v>151</v>
      </c>
      <c r="P223" s="11"/>
      <c r="Q223" s="11">
        <v>1</v>
      </c>
      <c r="R223" s="128">
        <v>0</v>
      </c>
      <c r="S223" s="128">
        <v>149000</v>
      </c>
      <c r="T223" s="128">
        <v>149000</v>
      </c>
      <c r="U223" s="128">
        <v>0</v>
      </c>
      <c r="V223" s="11" t="s">
        <v>28</v>
      </c>
      <c r="W223">
        <v>149000</v>
      </c>
      <c r="X223">
        <v>1</v>
      </c>
      <c r="Y223" s="11" t="str">
        <f t="shared" si="8"/>
        <v>XBL</v>
      </c>
      <c r="Z223" s="5">
        <f>VLOOKUP(D223,HoaDonTotal!D:Q,14,0)</f>
        <v>44455.821527777778</v>
      </c>
      <c r="AA223" t="str">
        <f t="shared" si="9"/>
        <v>Ca chiều</v>
      </c>
    </row>
    <row r="224" spans="2:27">
      <c r="B224" s="11" t="s">
        <v>21</v>
      </c>
      <c r="C224" s="136">
        <v>44455</v>
      </c>
      <c r="D224" s="36" t="s">
        <v>843</v>
      </c>
      <c r="E224" s="11">
        <v>2298338</v>
      </c>
      <c r="F224" s="11" t="s">
        <v>845</v>
      </c>
      <c r="G224" s="11" t="s">
        <v>2420</v>
      </c>
      <c r="H224" s="11" t="s">
        <v>2150</v>
      </c>
      <c r="I224" s="11" t="s">
        <v>22</v>
      </c>
      <c r="J224" s="11" t="s">
        <v>362</v>
      </c>
      <c r="K224" s="11" t="s">
        <v>132</v>
      </c>
      <c r="L224" s="11" t="s">
        <v>25</v>
      </c>
      <c r="M224" s="11" t="s">
        <v>126</v>
      </c>
      <c r="N224" s="11" t="s">
        <v>64</v>
      </c>
      <c r="O224" s="11" t="s">
        <v>149</v>
      </c>
      <c r="P224" s="11" t="s">
        <v>43</v>
      </c>
      <c r="Q224" s="11">
        <v>1</v>
      </c>
      <c r="R224" s="128">
        <v>0</v>
      </c>
      <c r="S224" s="128">
        <v>90000</v>
      </c>
      <c r="T224" s="128">
        <v>63000</v>
      </c>
      <c r="U224" s="128">
        <v>0</v>
      </c>
      <c r="V224" s="11" t="s">
        <v>28</v>
      </c>
      <c r="W224">
        <v>63000</v>
      </c>
      <c r="X224">
        <v>1</v>
      </c>
      <c r="Y224" s="11" t="str">
        <f t="shared" si="8"/>
        <v>XBL</v>
      </c>
      <c r="Z224" s="5">
        <f>VLOOKUP(D224,HoaDonTotal!D:Q,14,0)</f>
        <v>44455.821527777778</v>
      </c>
      <c r="AA224" t="str">
        <f t="shared" si="9"/>
        <v>Ca chiều</v>
      </c>
    </row>
    <row r="225" spans="2:27">
      <c r="B225" s="11" t="s">
        <v>21</v>
      </c>
      <c r="C225" s="136">
        <v>44455</v>
      </c>
      <c r="D225" s="36" t="s">
        <v>843</v>
      </c>
      <c r="E225" s="11">
        <v>2298338</v>
      </c>
      <c r="F225" s="11" t="s">
        <v>845</v>
      </c>
      <c r="G225" s="11" t="s">
        <v>2421</v>
      </c>
      <c r="H225" s="11" t="s">
        <v>2422</v>
      </c>
      <c r="I225" s="11"/>
      <c r="J225" s="11" t="s">
        <v>2112</v>
      </c>
      <c r="K225" s="11" t="s">
        <v>30</v>
      </c>
      <c r="L225" s="11" t="s">
        <v>2423</v>
      </c>
      <c r="M225" s="11"/>
      <c r="N225" s="11" t="s">
        <v>2209</v>
      </c>
      <c r="O225" s="11" t="s">
        <v>220</v>
      </c>
      <c r="P225" s="11"/>
      <c r="Q225" s="11">
        <v>1</v>
      </c>
      <c r="R225" s="128">
        <v>0</v>
      </c>
      <c r="S225" s="128">
        <v>250000</v>
      </c>
      <c r="T225" s="128">
        <v>175000</v>
      </c>
      <c r="U225" s="128">
        <v>0</v>
      </c>
      <c r="V225" s="11" t="s">
        <v>28</v>
      </c>
      <c r="W225">
        <v>175000</v>
      </c>
      <c r="X225">
        <v>1</v>
      </c>
      <c r="Y225" s="11" t="str">
        <f t="shared" si="8"/>
        <v>XBL</v>
      </c>
      <c r="Z225" s="5">
        <f>VLOOKUP(D225,HoaDonTotal!D:Q,14,0)</f>
        <v>44455.821527777778</v>
      </c>
      <c r="AA225" t="str">
        <f t="shared" si="9"/>
        <v>Ca chiều</v>
      </c>
    </row>
    <row r="226" spans="2:27">
      <c r="B226" s="11" t="s">
        <v>21</v>
      </c>
      <c r="C226" s="136">
        <v>44455</v>
      </c>
      <c r="D226" s="36" t="s">
        <v>843</v>
      </c>
      <c r="E226" s="11">
        <v>2298338</v>
      </c>
      <c r="F226" s="11" t="s">
        <v>845</v>
      </c>
      <c r="G226" s="11" t="s">
        <v>2424</v>
      </c>
      <c r="H226" s="11" t="s">
        <v>2425</v>
      </c>
      <c r="I226" s="11"/>
      <c r="J226" s="11" t="s">
        <v>2112</v>
      </c>
      <c r="K226" s="11" t="s">
        <v>30</v>
      </c>
      <c r="L226" s="11" t="s">
        <v>2423</v>
      </c>
      <c r="M226" s="11"/>
      <c r="N226" s="11" t="s">
        <v>2209</v>
      </c>
      <c r="O226" s="11" t="s">
        <v>178</v>
      </c>
      <c r="P226" s="11"/>
      <c r="Q226" s="11">
        <v>1</v>
      </c>
      <c r="R226" s="128">
        <v>0</v>
      </c>
      <c r="S226" s="128">
        <v>250000</v>
      </c>
      <c r="T226" s="128">
        <v>175000</v>
      </c>
      <c r="U226" s="128">
        <v>0</v>
      </c>
      <c r="V226" s="11" t="s">
        <v>28</v>
      </c>
      <c r="W226">
        <v>175000</v>
      </c>
      <c r="X226">
        <v>1</v>
      </c>
      <c r="Y226" s="11" t="str">
        <f t="shared" si="8"/>
        <v>XBL</v>
      </c>
      <c r="Z226" s="5">
        <f>VLOOKUP(D226,HoaDonTotal!D:Q,14,0)</f>
        <v>44455.821527777778</v>
      </c>
      <c r="AA226" t="str">
        <f t="shared" si="9"/>
        <v>Ca chiều</v>
      </c>
    </row>
    <row r="227" spans="2:27">
      <c r="B227" s="11" t="s">
        <v>21</v>
      </c>
      <c r="C227" s="136">
        <v>44455</v>
      </c>
      <c r="D227" s="36" t="s">
        <v>843</v>
      </c>
      <c r="E227" s="11">
        <v>2298338</v>
      </c>
      <c r="F227" s="11" t="s">
        <v>845</v>
      </c>
      <c r="G227" s="11" t="s">
        <v>2426</v>
      </c>
      <c r="H227" s="11" t="s">
        <v>2427</v>
      </c>
      <c r="I227" s="11" t="s">
        <v>22</v>
      </c>
      <c r="J227" s="11" t="s">
        <v>362</v>
      </c>
      <c r="K227" s="11" t="s">
        <v>132</v>
      </c>
      <c r="L227" s="11" t="s">
        <v>71</v>
      </c>
      <c r="M227" s="11" t="s">
        <v>2428</v>
      </c>
      <c r="N227" s="11" t="s">
        <v>64</v>
      </c>
      <c r="O227" s="11" t="s">
        <v>149</v>
      </c>
      <c r="P227" s="11" t="s">
        <v>43</v>
      </c>
      <c r="Q227" s="11">
        <v>1</v>
      </c>
      <c r="R227" s="128">
        <v>0</v>
      </c>
      <c r="S227" s="128">
        <v>90000</v>
      </c>
      <c r="T227" s="128">
        <v>63000</v>
      </c>
      <c r="U227" s="128">
        <v>0</v>
      </c>
      <c r="V227" s="11" t="s">
        <v>28</v>
      </c>
      <c r="W227">
        <v>63000</v>
      </c>
      <c r="X227">
        <v>1</v>
      </c>
      <c r="Y227" s="11" t="str">
        <f t="shared" si="8"/>
        <v>XBL</v>
      </c>
      <c r="Z227" s="5">
        <f>VLOOKUP(D227,HoaDonTotal!D:Q,14,0)</f>
        <v>44455.821527777778</v>
      </c>
      <c r="AA227" t="str">
        <f t="shared" si="9"/>
        <v>Ca chiều</v>
      </c>
    </row>
    <row r="228" spans="2:27">
      <c r="B228" s="11" t="s">
        <v>21</v>
      </c>
      <c r="C228" s="136">
        <v>44455</v>
      </c>
      <c r="D228" s="36" t="s">
        <v>843</v>
      </c>
      <c r="E228" s="11">
        <v>2298338</v>
      </c>
      <c r="F228" s="11" t="s">
        <v>845</v>
      </c>
      <c r="G228" s="11" t="s">
        <v>353</v>
      </c>
      <c r="H228" s="11" t="s">
        <v>262</v>
      </c>
      <c r="I228" s="11" t="s">
        <v>22</v>
      </c>
      <c r="J228" s="11" t="s">
        <v>2112</v>
      </c>
      <c r="K228" s="11" t="s">
        <v>185</v>
      </c>
      <c r="L228" s="11" t="s">
        <v>143</v>
      </c>
      <c r="M228" s="11" t="s">
        <v>79</v>
      </c>
      <c r="N228" s="11" t="s">
        <v>2143</v>
      </c>
      <c r="O228" s="11" t="s">
        <v>181</v>
      </c>
      <c r="P228" s="11" t="s">
        <v>43</v>
      </c>
      <c r="Q228" s="11">
        <v>1</v>
      </c>
      <c r="R228" s="128">
        <v>0</v>
      </c>
      <c r="S228" s="128">
        <v>20000</v>
      </c>
      <c r="T228" s="128">
        <v>20000</v>
      </c>
      <c r="U228" s="128">
        <v>0</v>
      </c>
      <c r="V228" s="11" t="s">
        <v>28</v>
      </c>
      <c r="W228">
        <v>20000</v>
      </c>
      <c r="X228">
        <v>1</v>
      </c>
      <c r="Y228" s="11" t="str">
        <f t="shared" si="8"/>
        <v>XBL</v>
      </c>
      <c r="Z228" s="5">
        <f>VLOOKUP(D228,HoaDonTotal!D:Q,14,0)</f>
        <v>44455.821527777778</v>
      </c>
      <c r="AA228" t="str">
        <f t="shared" si="9"/>
        <v>Ca chiều</v>
      </c>
    </row>
    <row r="229" spans="2:27">
      <c r="B229" s="11" t="s">
        <v>21</v>
      </c>
      <c r="C229" s="136">
        <v>44455</v>
      </c>
      <c r="D229" s="36" t="s">
        <v>843</v>
      </c>
      <c r="E229" s="11">
        <v>2298338</v>
      </c>
      <c r="F229" s="11" t="s">
        <v>845</v>
      </c>
      <c r="G229" s="11" t="s">
        <v>195</v>
      </c>
      <c r="H229" s="11" t="s">
        <v>196</v>
      </c>
      <c r="I229" s="11"/>
      <c r="J229" s="11" t="s">
        <v>39</v>
      </c>
      <c r="K229" s="11"/>
      <c r="L229" s="11" t="s">
        <v>40</v>
      </c>
      <c r="M229" s="11" t="s">
        <v>40</v>
      </c>
      <c r="N229" s="11" t="s">
        <v>39</v>
      </c>
      <c r="O229" s="11" t="s">
        <v>39</v>
      </c>
      <c r="P229" s="11" t="s">
        <v>40</v>
      </c>
      <c r="Q229" s="11">
        <v>1</v>
      </c>
      <c r="R229" s="128">
        <v>0</v>
      </c>
      <c r="S229" s="128">
        <v>2000</v>
      </c>
      <c r="T229" s="128">
        <v>0</v>
      </c>
      <c r="U229" s="128">
        <v>0</v>
      </c>
      <c r="V229" s="11" t="s">
        <v>28</v>
      </c>
      <c r="W229">
        <v>0</v>
      </c>
      <c r="X229">
        <v>1</v>
      </c>
      <c r="Y229" s="11" t="str">
        <f t="shared" si="8"/>
        <v>XBL</v>
      </c>
      <c r="Z229" s="5">
        <f>VLOOKUP(D229,HoaDonTotal!D:Q,14,0)</f>
        <v>44455.821527777778</v>
      </c>
      <c r="AA229" t="str">
        <f t="shared" si="9"/>
        <v>Ca chiều</v>
      </c>
    </row>
    <row r="230" spans="2:27">
      <c r="B230" s="11" t="s">
        <v>21</v>
      </c>
      <c r="C230" s="136">
        <v>44455</v>
      </c>
      <c r="D230" s="36" t="s">
        <v>846</v>
      </c>
      <c r="E230" s="11">
        <v>2298338</v>
      </c>
      <c r="F230" s="11" t="s">
        <v>845</v>
      </c>
      <c r="G230" s="11" t="s">
        <v>2429</v>
      </c>
      <c r="H230" s="11" t="s">
        <v>2430</v>
      </c>
      <c r="I230" s="11" t="s">
        <v>22</v>
      </c>
      <c r="J230" s="11" t="s">
        <v>45</v>
      </c>
      <c r="K230" s="11" t="s">
        <v>34</v>
      </c>
      <c r="L230" s="11" t="s">
        <v>552</v>
      </c>
      <c r="M230" s="11" t="s">
        <v>46</v>
      </c>
      <c r="N230" s="11" t="s">
        <v>136</v>
      </c>
      <c r="O230" s="11" t="s">
        <v>137</v>
      </c>
      <c r="P230" s="11" t="s">
        <v>212</v>
      </c>
      <c r="Q230" s="11">
        <v>1</v>
      </c>
      <c r="R230" s="128">
        <v>0</v>
      </c>
      <c r="S230" s="128">
        <v>490000</v>
      </c>
      <c r="T230" s="128">
        <v>490000</v>
      </c>
      <c r="U230" s="128">
        <v>0</v>
      </c>
      <c r="V230" s="11" t="s">
        <v>28</v>
      </c>
      <c r="W230">
        <v>490000</v>
      </c>
      <c r="X230">
        <v>1</v>
      </c>
      <c r="Y230" s="11" t="str">
        <f t="shared" si="8"/>
        <v>XBL</v>
      </c>
      <c r="Z230" s="5">
        <f>VLOOKUP(D230,HoaDonTotal!D:Q,14,0)</f>
        <v>44455.821527777778</v>
      </c>
      <c r="AA230" t="str">
        <f t="shared" si="9"/>
        <v>Ca chiều</v>
      </c>
    </row>
    <row r="231" spans="2:27">
      <c r="B231" s="11" t="s">
        <v>21</v>
      </c>
      <c r="C231" s="136">
        <v>44455</v>
      </c>
      <c r="D231" s="36" t="s">
        <v>847</v>
      </c>
      <c r="E231" s="11">
        <v>2298338</v>
      </c>
      <c r="F231" s="11" t="s">
        <v>845</v>
      </c>
      <c r="G231" s="11" t="s">
        <v>2137</v>
      </c>
      <c r="H231" s="11" t="s">
        <v>226</v>
      </c>
      <c r="I231" s="11"/>
      <c r="J231" s="11" t="s">
        <v>2112</v>
      </c>
      <c r="K231" s="11" t="s">
        <v>227</v>
      </c>
      <c r="L231" s="11"/>
      <c r="M231" s="11"/>
      <c r="N231" s="11" t="s">
        <v>2138</v>
      </c>
      <c r="O231" s="11" t="s">
        <v>228</v>
      </c>
      <c r="P231" s="11"/>
      <c r="Q231" s="11">
        <v>1</v>
      </c>
      <c r="R231" s="128">
        <v>0</v>
      </c>
      <c r="S231" s="128">
        <v>150000</v>
      </c>
      <c r="T231" s="128">
        <v>150000</v>
      </c>
      <c r="U231" s="128">
        <v>0</v>
      </c>
      <c r="V231" s="11" t="s">
        <v>28</v>
      </c>
      <c r="W231">
        <v>150000</v>
      </c>
      <c r="X231">
        <v>1</v>
      </c>
      <c r="Y231" s="11" t="str">
        <f t="shared" si="8"/>
        <v>XBL</v>
      </c>
      <c r="Z231" s="5">
        <f>VLOOKUP(D231,HoaDonTotal!D:Q,14,0)</f>
        <v>44455.841666666667</v>
      </c>
      <c r="AA231" t="str">
        <f t="shared" si="9"/>
        <v>Ca chiều</v>
      </c>
    </row>
    <row r="232" spans="2:27">
      <c r="B232" s="11" t="s">
        <v>21</v>
      </c>
      <c r="C232" s="136">
        <v>44455</v>
      </c>
      <c r="D232" s="36" t="s">
        <v>848</v>
      </c>
      <c r="E232" s="11">
        <v>1573533</v>
      </c>
      <c r="F232" s="11" t="s">
        <v>849</v>
      </c>
      <c r="G232" s="11" t="s">
        <v>2431</v>
      </c>
      <c r="H232" s="11" t="s">
        <v>2432</v>
      </c>
      <c r="I232" s="11"/>
      <c r="J232" s="11" t="s">
        <v>2112</v>
      </c>
      <c r="K232" s="11" t="s">
        <v>227</v>
      </c>
      <c r="L232" s="11"/>
      <c r="M232" s="11"/>
      <c r="N232" s="11" t="s">
        <v>2138</v>
      </c>
      <c r="O232" s="11" t="s">
        <v>228</v>
      </c>
      <c r="P232" s="11"/>
      <c r="Q232" s="11">
        <v>1</v>
      </c>
      <c r="R232" s="128">
        <v>0</v>
      </c>
      <c r="S232" s="128">
        <v>150000</v>
      </c>
      <c r="T232" s="128">
        <v>150000</v>
      </c>
      <c r="U232" s="128">
        <v>0</v>
      </c>
      <c r="V232" s="11" t="s">
        <v>89</v>
      </c>
      <c r="W232">
        <v>150000</v>
      </c>
      <c r="X232">
        <v>1</v>
      </c>
      <c r="Y232" s="11" t="str">
        <f t="shared" si="8"/>
        <v>XBL</v>
      </c>
      <c r="Z232" s="5">
        <f>VLOOKUP(D232,HoaDonTotal!D:Q,14,0)</f>
        <v>44455.842361111114</v>
      </c>
      <c r="AA232" t="str">
        <f t="shared" si="9"/>
        <v>Ca chiều</v>
      </c>
    </row>
    <row r="233" spans="2:27">
      <c r="B233" s="11" t="s">
        <v>21</v>
      </c>
      <c r="C233" s="136">
        <v>44455</v>
      </c>
      <c r="D233" s="36" t="s">
        <v>850</v>
      </c>
      <c r="E233" s="11">
        <v>1704403</v>
      </c>
      <c r="F233" s="11" t="s">
        <v>852</v>
      </c>
      <c r="G233" s="11" t="s">
        <v>2433</v>
      </c>
      <c r="H233" s="11" t="s">
        <v>2434</v>
      </c>
      <c r="I233" s="11" t="s">
        <v>22</v>
      </c>
      <c r="J233" s="11" t="s">
        <v>45</v>
      </c>
      <c r="K233" s="11" t="s">
        <v>473</v>
      </c>
      <c r="L233" s="11" t="s">
        <v>557</v>
      </c>
      <c r="M233" s="11" t="s">
        <v>46</v>
      </c>
      <c r="N233" s="11" t="s">
        <v>47</v>
      </c>
      <c r="O233" s="11" t="s">
        <v>47</v>
      </c>
      <c r="P233" s="11" t="s">
        <v>2435</v>
      </c>
      <c r="Q233" s="11">
        <v>1</v>
      </c>
      <c r="R233" s="128">
        <v>0</v>
      </c>
      <c r="S233" s="128">
        <v>590000</v>
      </c>
      <c r="T233" s="128">
        <v>590000</v>
      </c>
      <c r="U233" s="128">
        <v>0</v>
      </c>
      <c r="V233" s="11" t="s">
        <v>28</v>
      </c>
      <c r="W233">
        <v>590000</v>
      </c>
      <c r="X233">
        <v>1</v>
      </c>
      <c r="Y233" s="11" t="str">
        <f t="shared" si="8"/>
        <v>XBL</v>
      </c>
      <c r="Z233" s="5">
        <f>VLOOKUP(D233,HoaDonTotal!D:Q,14,0)</f>
        <v>44455.842361111114</v>
      </c>
      <c r="AA233" t="str">
        <f t="shared" si="9"/>
        <v>Ca chiều</v>
      </c>
    </row>
    <row r="234" spans="2:27">
      <c r="B234" s="11" t="s">
        <v>21</v>
      </c>
      <c r="C234" s="136">
        <v>44455</v>
      </c>
      <c r="D234" s="36" t="s">
        <v>850</v>
      </c>
      <c r="E234" s="11">
        <v>1704403</v>
      </c>
      <c r="F234" s="11" t="s">
        <v>852</v>
      </c>
      <c r="G234" s="11" t="s">
        <v>2191</v>
      </c>
      <c r="H234" s="11" t="s">
        <v>2192</v>
      </c>
      <c r="I234" s="11" t="s">
        <v>22</v>
      </c>
      <c r="J234" s="11" t="s">
        <v>69</v>
      </c>
      <c r="K234" s="11" t="s">
        <v>24</v>
      </c>
      <c r="L234" s="11" t="s">
        <v>143</v>
      </c>
      <c r="M234" s="11" t="s">
        <v>49</v>
      </c>
      <c r="N234" s="11" t="s">
        <v>70</v>
      </c>
      <c r="O234" s="11" t="s">
        <v>70</v>
      </c>
      <c r="P234" s="11" t="s">
        <v>43</v>
      </c>
      <c r="Q234" s="11">
        <v>1</v>
      </c>
      <c r="R234" s="128">
        <v>0</v>
      </c>
      <c r="S234" s="128">
        <v>50000</v>
      </c>
      <c r="T234" s="128">
        <v>50000</v>
      </c>
      <c r="U234" s="128">
        <v>0</v>
      </c>
      <c r="V234" s="11" t="s">
        <v>28</v>
      </c>
      <c r="W234">
        <v>50000</v>
      </c>
      <c r="X234">
        <v>1</v>
      </c>
      <c r="Y234" s="11" t="str">
        <f t="shared" si="8"/>
        <v>XBL</v>
      </c>
      <c r="Z234" s="5">
        <f>VLOOKUP(D234,HoaDonTotal!D:Q,14,0)</f>
        <v>44455.842361111114</v>
      </c>
      <c r="AA234" t="str">
        <f t="shared" si="9"/>
        <v>Ca chiều</v>
      </c>
    </row>
    <row r="235" spans="2:27">
      <c r="B235" s="11" t="s">
        <v>21</v>
      </c>
      <c r="C235" s="136">
        <v>44455</v>
      </c>
      <c r="D235" s="36" t="s">
        <v>853</v>
      </c>
      <c r="E235" s="11">
        <v>2387324</v>
      </c>
      <c r="F235" s="11" t="s">
        <v>407</v>
      </c>
      <c r="G235" s="11" t="s">
        <v>2436</v>
      </c>
      <c r="H235" s="11" t="s">
        <v>2437</v>
      </c>
      <c r="I235" s="11" t="s">
        <v>41</v>
      </c>
      <c r="J235" s="11" t="s">
        <v>23</v>
      </c>
      <c r="K235" s="11" t="s">
        <v>24</v>
      </c>
      <c r="L235" s="11" t="s">
        <v>71</v>
      </c>
      <c r="M235" s="11" t="s">
        <v>63</v>
      </c>
      <c r="N235" s="11" t="s">
        <v>230</v>
      </c>
      <c r="O235" s="11" t="s">
        <v>231</v>
      </c>
      <c r="P235" s="11" t="s">
        <v>43</v>
      </c>
      <c r="Q235" s="11">
        <v>1</v>
      </c>
      <c r="R235" s="128">
        <v>0</v>
      </c>
      <c r="S235" s="128">
        <v>190000</v>
      </c>
      <c r="T235" s="128">
        <v>95000</v>
      </c>
      <c r="U235" s="128">
        <v>0</v>
      </c>
      <c r="V235" s="11" t="s">
        <v>28</v>
      </c>
      <c r="W235">
        <v>95000</v>
      </c>
      <c r="X235">
        <v>1</v>
      </c>
      <c r="Y235" s="11" t="str">
        <f t="shared" si="8"/>
        <v>XBL</v>
      </c>
      <c r="Z235" s="5">
        <f>VLOOKUP(D235,HoaDonTotal!D:Q,14,0)</f>
        <v>44455.841666666667</v>
      </c>
      <c r="AA235" t="str">
        <f t="shared" si="9"/>
        <v>Ca chiều</v>
      </c>
    </row>
    <row r="236" spans="2:27">
      <c r="B236" s="11" t="s">
        <v>21</v>
      </c>
      <c r="C236" s="136">
        <v>44455</v>
      </c>
      <c r="D236" s="36" t="s">
        <v>853</v>
      </c>
      <c r="E236" s="11">
        <v>2387324</v>
      </c>
      <c r="F236" s="11" t="s">
        <v>407</v>
      </c>
      <c r="G236" s="11" t="s">
        <v>2438</v>
      </c>
      <c r="H236" s="11" t="s">
        <v>2081</v>
      </c>
      <c r="I236" s="11" t="s">
        <v>41</v>
      </c>
      <c r="J236" s="11" t="s">
        <v>23</v>
      </c>
      <c r="K236" s="11" t="s">
        <v>24</v>
      </c>
      <c r="L236" s="11" t="s">
        <v>71</v>
      </c>
      <c r="M236" s="11" t="s">
        <v>2093</v>
      </c>
      <c r="N236" s="11" t="s">
        <v>36</v>
      </c>
      <c r="O236" s="11" t="s">
        <v>472</v>
      </c>
      <c r="P236" s="11" t="s">
        <v>37</v>
      </c>
      <c r="Q236" s="11">
        <v>1</v>
      </c>
      <c r="R236" s="128">
        <v>0</v>
      </c>
      <c r="S236" s="128">
        <v>290000</v>
      </c>
      <c r="T236" s="128">
        <v>145000</v>
      </c>
      <c r="U236" s="128">
        <v>0</v>
      </c>
      <c r="V236" s="11" t="s">
        <v>28</v>
      </c>
      <c r="W236">
        <v>145000</v>
      </c>
      <c r="X236">
        <v>1</v>
      </c>
      <c r="Y236" s="11" t="str">
        <f t="shared" si="8"/>
        <v>XBL</v>
      </c>
      <c r="Z236" s="5">
        <f>VLOOKUP(D236,HoaDonTotal!D:Q,14,0)</f>
        <v>44455.841666666667</v>
      </c>
      <c r="AA236" t="str">
        <f t="shared" si="9"/>
        <v>Ca chiều</v>
      </c>
    </row>
    <row r="237" spans="2:27">
      <c r="B237" s="11" t="s">
        <v>21</v>
      </c>
      <c r="C237" s="136">
        <v>44455</v>
      </c>
      <c r="D237" s="36" t="s">
        <v>855</v>
      </c>
      <c r="E237" s="11">
        <v>2170101</v>
      </c>
      <c r="F237" s="11" t="s">
        <v>755</v>
      </c>
      <c r="G237" s="11" t="s">
        <v>146</v>
      </c>
      <c r="H237" s="11" t="s">
        <v>147</v>
      </c>
      <c r="I237" s="11"/>
      <c r="J237" s="11" t="s">
        <v>2112</v>
      </c>
      <c r="K237" s="11" t="s">
        <v>148</v>
      </c>
      <c r="L237" s="11" t="s">
        <v>40</v>
      </c>
      <c r="M237" s="11" t="s">
        <v>40</v>
      </c>
      <c r="N237" s="11" t="s">
        <v>2138</v>
      </c>
      <c r="O237" s="11" t="s">
        <v>487</v>
      </c>
      <c r="P237" s="11" t="s">
        <v>43</v>
      </c>
      <c r="Q237" s="11">
        <v>1</v>
      </c>
      <c r="R237" s="128">
        <v>0</v>
      </c>
      <c r="S237" s="128">
        <v>32000</v>
      </c>
      <c r="T237" s="128">
        <v>32000</v>
      </c>
      <c r="U237" s="128">
        <v>0</v>
      </c>
      <c r="V237" s="11" t="s">
        <v>28</v>
      </c>
      <c r="W237">
        <v>32000</v>
      </c>
      <c r="X237">
        <v>1</v>
      </c>
      <c r="Y237" s="11" t="str">
        <f t="shared" si="8"/>
        <v>XBL</v>
      </c>
      <c r="Z237" s="5">
        <f>VLOOKUP(D237,HoaDonTotal!D:Q,14,0)</f>
        <v>44455.883333333331</v>
      </c>
      <c r="AA237" t="str">
        <f t="shared" si="9"/>
        <v>Ca chiều</v>
      </c>
    </row>
    <row r="238" spans="2:27">
      <c r="B238" s="11" t="s">
        <v>21</v>
      </c>
      <c r="C238" s="136">
        <v>44455</v>
      </c>
      <c r="D238" s="36" t="s">
        <v>857</v>
      </c>
      <c r="E238" s="11">
        <v>1234664</v>
      </c>
      <c r="F238" s="11" t="s">
        <v>859</v>
      </c>
      <c r="G238" s="11" t="s">
        <v>2439</v>
      </c>
      <c r="H238" s="11" t="s">
        <v>2440</v>
      </c>
      <c r="I238" s="11" t="s">
        <v>22</v>
      </c>
      <c r="J238" s="11" t="s">
        <v>73</v>
      </c>
      <c r="K238" s="11" t="s">
        <v>34</v>
      </c>
      <c r="L238" s="11" t="s">
        <v>2441</v>
      </c>
      <c r="M238" s="11" t="s">
        <v>46</v>
      </c>
      <c r="N238" s="11" t="s">
        <v>74</v>
      </c>
      <c r="O238" s="11" t="s">
        <v>74</v>
      </c>
      <c r="P238" s="11" t="s">
        <v>43</v>
      </c>
      <c r="Q238" s="11">
        <v>1</v>
      </c>
      <c r="R238" s="128">
        <v>0</v>
      </c>
      <c r="S238" s="128">
        <v>590000</v>
      </c>
      <c r="T238" s="128">
        <v>472000</v>
      </c>
      <c r="U238" s="128">
        <v>0</v>
      </c>
      <c r="V238" s="11" t="s">
        <v>50</v>
      </c>
      <c r="W238">
        <v>472000</v>
      </c>
      <c r="X238">
        <v>1</v>
      </c>
      <c r="Y238" s="11" t="str">
        <f t="shared" si="8"/>
        <v>XBL</v>
      </c>
      <c r="Z238" s="5">
        <f>VLOOKUP(D238,HoaDonTotal!D:Q,14,0)</f>
        <v>44455.884027777778</v>
      </c>
      <c r="AA238" t="str">
        <f t="shared" si="9"/>
        <v>Ca chiều</v>
      </c>
    </row>
    <row r="239" spans="2:27">
      <c r="B239" s="11" t="s">
        <v>21</v>
      </c>
      <c r="C239" s="136">
        <v>44455</v>
      </c>
      <c r="D239" s="36" t="s">
        <v>860</v>
      </c>
      <c r="E239" s="11">
        <v>1573533</v>
      </c>
      <c r="F239" s="11" t="s">
        <v>849</v>
      </c>
      <c r="G239" s="11" t="s">
        <v>2366</v>
      </c>
      <c r="H239" s="11" t="s">
        <v>2367</v>
      </c>
      <c r="I239" s="11"/>
      <c r="J239" s="11" t="s">
        <v>2112</v>
      </c>
      <c r="K239" s="11" t="s">
        <v>135</v>
      </c>
      <c r="L239" s="11"/>
      <c r="M239" s="11"/>
      <c r="N239" s="11" t="s">
        <v>2127</v>
      </c>
      <c r="O239" s="11" t="s">
        <v>623</v>
      </c>
      <c r="P239" s="11"/>
      <c r="Q239" s="11">
        <v>1</v>
      </c>
      <c r="R239" s="128">
        <v>0</v>
      </c>
      <c r="S239" s="128">
        <v>27000</v>
      </c>
      <c r="T239" s="128">
        <v>27000</v>
      </c>
      <c r="U239" s="128">
        <v>0</v>
      </c>
      <c r="V239" s="11" t="s">
        <v>89</v>
      </c>
      <c r="W239">
        <v>27000</v>
      </c>
      <c r="X239">
        <v>1</v>
      </c>
      <c r="Y239" s="11" t="str">
        <f t="shared" si="8"/>
        <v>XBL</v>
      </c>
      <c r="Z239" s="5">
        <f>VLOOKUP(D239,HoaDonTotal!D:Q,14,0)</f>
        <v>44455.924305555556</v>
      </c>
      <c r="AA239" t="str">
        <f t="shared" si="9"/>
        <v>Ca chiều</v>
      </c>
    </row>
    <row r="240" spans="2:27">
      <c r="B240" s="11" t="s">
        <v>21</v>
      </c>
      <c r="C240" s="136">
        <v>44454</v>
      </c>
      <c r="D240" s="36" t="s">
        <v>861</v>
      </c>
      <c r="E240" s="11">
        <v>1573533</v>
      </c>
      <c r="F240" s="11" t="s">
        <v>849</v>
      </c>
      <c r="G240" s="11" t="s">
        <v>2218</v>
      </c>
      <c r="H240" s="11" t="s">
        <v>672</v>
      </c>
      <c r="I240" s="11"/>
      <c r="J240" s="11" t="s">
        <v>53</v>
      </c>
      <c r="K240" s="11" t="s">
        <v>194</v>
      </c>
      <c r="L240" s="11"/>
      <c r="M240" s="11"/>
      <c r="N240" s="11" t="s">
        <v>57</v>
      </c>
      <c r="O240" s="11" t="s">
        <v>224</v>
      </c>
      <c r="P240" s="11"/>
      <c r="Q240" s="11">
        <v>1</v>
      </c>
      <c r="R240" s="128">
        <v>0</v>
      </c>
      <c r="S240" s="128">
        <v>17000</v>
      </c>
      <c r="T240" s="128">
        <v>17000</v>
      </c>
      <c r="U240" s="128">
        <v>0</v>
      </c>
      <c r="V240" s="11" t="s">
        <v>89</v>
      </c>
      <c r="W240">
        <v>17000</v>
      </c>
      <c r="X240">
        <v>1</v>
      </c>
      <c r="Y240" s="11" t="str">
        <f t="shared" si="8"/>
        <v>XBL</v>
      </c>
      <c r="Z240" s="5">
        <f>VLOOKUP(D240,HoaDonTotal!D:Q,14,0)</f>
        <v>44454.361805555556</v>
      </c>
      <c r="AA240" t="str">
        <f t="shared" si="9"/>
        <v>Ca sáng</v>
      </c>
    </row>
    <row r="241" spans="2:27">
      <c r="B241" s="11" t="s">
        <v>21</v>
      </c>
      <c r="C241" s="136">
        <v>44454</v>
      </c>
      <c r="D241" s="36" t="s">
        <v>862</v>
      </c>
      <c r="E241" s="11">
        <v>1699620</v>
      </c>
      <c r="F241" s="11" t="s">
        <v>247</v>
      </c>
      <c r="G241" s="11" t="s">
        <v>2442</v>
      </c>
      <c r="H241" s="11" t="s">
        <v>2443</v>
      </c>
      <c r="I241" s="11" t="s">
        <v>22</v>
      </c>
      <c r="J241" s="11" t="s">
        <v>362</v>
      </c>
      <c r="K241" s="11" t="s">
        <v>132</v>
      </c>
      <c r="L241" s="11" t="s">
        <v>71</v>
      </c>
      <c r="M241" s="11" t="s">
        <v>2377</v>
      </c>
      <c r="N241" s="11" t="s">
        <v>64</v>
      </c>
      <c r="O241" s="11" t="s">
        <v>149</v>
      </c>
      <c r="P241" s="11" t="s">
        <v>43</v>
      </c>
      <c r="Q241" s="11">
        <v>1</v>
      </c>
      <c r="R241" s="128">
        <v>0</v>
      </c>
      <c r="S241" s="128">
        <v>120000</v>
      </c>
      <c r="T241" s="128">
        <v>84000</v>
      </c>
      <c r="U241" s="128">
        <v>0</v>
      </c>
      <c r="V241" s="11" t="s">
        <v>50</v>
      </c>
      <c r="W241">
        <v>84000</v>
      </c>
      <c r="X241">
        <v>1</v>
      </c>
      <c r="Y241" s="11" t="str">
        <f t="shared" si="8"/>
        <v>XBL</v>
      </c>
      <c r="Z241" s="5">
        <f>VLOOKUP(D241,HoaDonTotal!D:Q,14,0)</f>
        <v>44454.362500000003</v>
      </c>
      <c r="AA241" t="str">
        <f t="shared" si="9"/>
        <v>Ca sáng</v>
      </c>
    </row>
    <row r="242" spans="2:27">
      <c r="B242" s="11" t="s">
        <v>21</v>
      </c>
      <c r="C242" s="136">
        <v>44454</v>
      </c>
      <c r="D242" s="36" t="s">
        <v>864</v>
      </c>
      <c r="E242" s="11">
        <v>757596</v>
      </c>
      <c r="F242" s="11" t="s">
        <v>866</v>
      </c>
      <c r="G242" s="11" t="s">
        <v>2231</v>
      </c>
      <c r="H242" s="11" t="s">
        <v>2232</v>
      </c>
      <c r="I242" s="11" t="s">
        <v>22</v>
      </c>
      <c r="J242" s="11" t="s">
        <v>364</v>
      </c>
      <c r="K242" s="11" t="s">
        <v>34</v>
      </c>
      <c r="L242" s="11" t="s">
        <v>35</v>
      </c>
      <c r="M242" s="11" t="s">
        <v>2233</v>
      </c>
      <c r="N242" s="11" t="s">
        <v>36</v>
      </c>
      <c r="O242" s="11" t="s">
        <v>134</v>
      </c>
      <c r="P242" s="11" t="s">
        <v>37</v>
      </c>
      <c r="Q242" s="11">
        <v>1</v>
      </c>
      <c r="R242" s="128">
        <v>0</v>
      </c>
      <c r="S242" s="128">
        <v>350000</v>
      </c>
      <c r="T242" s="128">
        <v>245000</v>
      </c>
      <c r="U242" s="128">
        <v>0</v>
      </c>
      <c r="V242" s="11" t="s">
        <v>50</v>
      </c>
      <c r="W242">
        <v>245000</v>
      </c>
      <c r="X242">
        <v>1</v>
      </c>
      <c r="Y242" s="11" t="str">
        <f t="shared" si="8"/>
        <v>XBL</v>
      </c>
      <c r="Z242" s="5">
        <f>VLOOKUP(D242,HoaDonTotal!D:Q,14,0)</f>
        <v>44454.382638888892</v>
      </c>
      <c r="AA242" t="str">
        <f t="shared" si="9"/>
        <v>Ca sáng</v>
      </c>
    </row>
    <row r="243" spans="2:27">
      <c r="B243" s="11" t="s">
        <v>21</v>
      </c>
      <c r="C243" s="136">
        <v>44454</v>
      </c>
      <c r="D243" s="36" t="s">
        <v>864</v>
      </c>
      <c r="E243" s="11">
        <v>757596</v>
      </c>
      <c r="F243" s="11" t="s">
        <v>866</v>
      </c>
      <c r="G243" s="11" t="s">
        <v>2444</v>
      </c>
      <c r="H243" s="11" t="s">
        <v>2445</v>
      </c>
      <c r="I243" s="11" t="s">
        <v>55</v>
      </c>
      <c r="J243" s="11" t="s">
        <v>53</v>
      </c>
      <c r="K243" s="11" t="s">
        <v>56</v>
      </c>
      <c r="L243" s="11" t="s">
        <v>2446</v>
      </c>
      <c r="M243" s="11" t="s">
        <v>72</v>
      </c>
      <c r="N243" s="11" t="s">
        <v>57</v>
      </c>
      <c r="O243" s="11" t="s">
        <v>327</v>
      </c>
      <c r="P243" s="11"/>
      <c r="Q243" s="11">
        <v>1</v>
      </c>
      <c r="R243" s="128">
        <v>0</v>
      </c>
      <c r="S243" s="128">
        <v>290000</v>
      </c>
      <c r="T243" s="128">
        <v>124000</v>
      </c>
      <c r="U243" s="128">
        <v>0</v>
      </c>
      <c r="V243" s="11" t="s">
        <v>50</v>
      </c>
      <c r="W243">
        <v>124000</v>
      </c>
      <c r="X243">
        <v>1</v>
      </c>
      <c r="Y243" s="11" t="str">
        <f t="shared" si="8"/>
        <v>XBL</v>
      </c>
      <c r="Z243" s="5">
        <f>VLOOKUP(D243,HoaDonTotal!D:Q,14,0)</f>
        <v>44454.382638888892</v>
      </c>
      <c r="AA243" t="str">
        <f t="shared" si="9"/>
        <v>Ca sáng</v>
      </c>
    </row>
    <row r="244" spans="2:27">
      <c r="B244" s="11" t="s">
        <v>21</v>
      </c>
      <c r="C244" s="136">
        <v>44454</v>
      </c>
      <c r="D244" s="36" t="s">
        <v>867</v>
      </c>
      <c r="E244" s="11">
        <v>2396174</v>
      </c>
      <c r="F244" s="11" t="s">
        <v>869</v>
      </c>
      <c r="G244" s="11" t="s">
        <v>2447</v>
      </c>
      <c r="H244" s="11" t="s">
        <v>2448</v>
      </c>
      <c r="I244" s="11" t="s">
        <v>55</v>
      </c>
      <c r="J244" s="11" t="s">
        <v>45</v>
      </c>
      <c r="K244" s="11" t="s">
        <v>34</v>
      </c>
      <c r="L244" s="11" t="s">
        <v>2449</v>
      </c>
      <c r="M244" s="11" t="s">
        <v>79</v>
      </c>
      <c r="N244" s="11" t="s">
        <v>184</v>
      </c>
      <c r="O244" s="11" t="s">
        <v>153</v>
      </c>
      <c r="P244" s="11" t="s">
        <v>43</v>
      </c>
      <c r="Q244" s="11">
        <v>1</v>
      </c>
      <c r="R244" s="128">
        <v>0</v>
      </c>
      <c r="S244" s="128">
        <v>150000</v>
      </c>
      <c r="T244" s="128">
        <v>119000</v>
      </c>
      <c r="U244" s="128">
        <v>0</v>
      </c>
      <c r="V244" s="11" t="s">
        <v>28</v>
      </c>
      <c r="W244">
        <v>119000</v>
      </c>
      <c r="X244">
        <v>1</v>
      </c>
      <c r="Y244" s="11" t="str">
        <f t="shared" si="8"/>
        <v>XBL</v>
      </c>
      <c r="Z244" s="5">
        <f>VLOOKUP(D244,HoaDonTotal!D:Q,14,0)</f>
        <v>44454.445138888892</v>
      </c>
      <c r="AA244" t="str">
        <f t="shared" si="9"/>
        <v>Ca sáng</v>
      </c>
    </row>
    <row r="245" spans="2:27">
      <c r="B245" s="11" t="s">
        <v>21</v>
      </c>
      <c r="C245" s="136">
        <v>44454</v>
      </c>
      <c r="D245" s="36" t="s">
        <v>870</v>
      </c>
      <c r="E245" s="11">
        <v>868630</v>
      </c>
      <c r="F245" s="11" t="s">
        <v>872</v>
      </c>
      <c r="G245" s="11" t="s">
        <v>368</v>
      </c>
      <c r="H245" s="11" t="s">
        <v>238</v>
      </c>
      <c r="I245" s="11"/>
      <c r="J245" s="11" t="s">
        <v>2263</v>
      </c>
      <c r="K245" s="11" t="s">
        <v>30</v>
      </c>
      <c r="L245" s="11" t="s">
        <v>239</v>
      </c>
      <c r="M245" s="11"/>
      <c r="N245" s="11" t="s">
        <v>32</v>
      </c>
      <c r="O245" s="11" t="s">
        <v>33</v>
      </c>
      <c r="P245" s="11"/>
      <c r="Q245" s="11">
        <v>1</v>
      </c>
      <c r="R245" s="128">
        <v>0</v>
      </c>
      <c r="S245" s="128">
        <v>255000</v>
      </c>
      <c r="T245" s="128">
        <v>90000</v>
      </c>
      <c r="U245" s="128">
        <v>0</v>
      </c>
      <c r="V245" s="11" t="s">
        <v>50</v>
      </c>
      <c r="W245">
        <v>90000</v>
      </c>
      <c r="X245">
        <v>1</v>
      </c>
      <c r="Y245" s="11" t="str">
        <f t="shared" si="8"/>
        <v>XBL</v>
      </c>
      <c r="Z245" s="5">
        <f>VLOOKUP(D245,HoaDonTotal!D:Q,14,0)</f>
        <v>44454.445833333331</v>
      </c>
      <c r="AA245" t="str">
        <f t="shared" si="9"/>
        <v>Ca sáng</v>
      </c>
    </row>
    <row r="246" spans="2:27">
      <c r="B246" s="11" t="s">
        <v>21</v>
      </c>
      <c r="C246" s="136">
        <v>44454</v>
      </c>
      <c r="D246" s="36" t="s">
        <v>873</v>
      </c>
      <c r="E246" s="11">
        <v>985750</v>
      </c>
      <c r="F246" s="11" t="s">
        <v>406</v>
      </c>
      <c r="G246" s="11" t="s">
        <v>2450</v>
      </c>
      <c r="H246" s="11" t="s">
        <v>2298</v>
      </c>
      <c r="I246" s="11" t="s">
        <v>58</v>
      </c>
      <c r="J246" s="11" t="s">
        <v>45</v>
      </c>
      <c r="K246" s="11" t="s">
        <v>2033</v>
      </c>
      <c r="L246" s="11" t="s">
        <v>656</v>
      </c>
      <c r="M246" s="11" t="s">
        <v>79</v>
      </c>
      <c r="N246" s="11" t="s">
        <v>184</v>
      </c>
      <c r="O246" s="11" t="s">
        <v>153</v>
      </c>
      <c r="P246" s="11" t="s">
        <v>43</v>
      </c>
      <c r="Q246" s="11">
        <v>1</v>
      </c>
      <c r="R246" s="128">
        <v>0</v>
      </c>
      <c r="S246" s="128">
        <v>120000</v>
      </c>
      <c r="T246" s="128">
        <v>89000</v>
      </c>
      <c r="U246" s="128">
        <v>0</v>
      </c>
      <c r="V246" s="11" t="s">
        <v>50</v>
      </c>
      <c r="W246">
        <v>89000</v>
      </c>
      <c r="X246">
        <v>1</v>
      </c>
      <c r="Y246" s="11" t="str">
        <f t="shared" si="8"/>
        <v>XBL</v>
      </c>
      <c r="Z246" s="5">
        <f>VLOOKUP(D246,HoaDonTotal!D:Q,14,0)</f>
        <v>44454.52847222222</v>
      </c>
      <c r="AA246" t="str">
        <f t="shared" si="9"/>
        <v>Ca sáng</v>
      </c>
    </row>
    <row r="247" spans="2:27">
      <c r="B247" s="11" t="s">
        <v>21</v>
      </c>
      <c r="C247" s="136">
        <v>44454</v>
      </c>
      <c r="D247" s="36" t="s">
        <v>873</v>
      </c>
      <c r="E247" s="11">
        <v>985750</v>
      </c>
      <c r="F247" s="11" t="s">
        <v>406</v>
      </c>
      <c r="G247" s="11" t="s">
        <v>2451</v>
      </c>
      <c r="H247" s="11" t="s">
        <v>2452</v>
      </c>
      <c r="I247" s="11" t="s">
        <v>55</v>
      </c>
      <c r="J247" s="11" t="s">
        <v>73</v>
      </c>
      <c r="K247" s="11" t="s">
        <v>24</v>
      </c>
      <c r="L247" s="11" t="s">
        <v>2453</v>
      </c>
      <c r="M247" s="11" t="s">
        <v>66</v>
      </c>
      <c r="N247" s="11" t="s">
        <v>75</v>
      </c>
      <c r="O247" s="11" t="s">
        <v>75</v>
      </c>
      <c r="P247" s="11" t="s">
        <v>43</v>
      </c>
      <c r="Q247" s="11">
        <v>1</v>
      </c>
      <c r="R247" s="128">
        <v>0</v>
      </c>
      <c r="S247" s="128">
        <v>590000</v>
      </c>
      <c r="T247" s="128">
        <v>399000</v>
      </c>
      <c r="U247" s="128">
        <v>0</v>
      </c>
      <c r="V247" s="11" t="s">
        <v>50</v>
      </c>
      <c r="W247">
        <v>399000</v>
      </c>
      <c r="X247">
        <v>1</v>
      </c>
      <c r="Y247" s="11" t="str">
        <f t="shared" si="8"/>
        <v>XBL</v>
      </c>
      <c r="Z247" s="5">
        <f>VLOOKUP(D247,HoaDonTotal!D:Q,14,0)</f>
        <v>44454.52847222222</v>
      </c>
      <c r="AA247" t="str">
        <f t="shared" si="9"/>
        <v>Ca sáng</v>
      </c>
    </row>
    <row r="248" spans="2:27">
      <c r="B248" s="11" t="s">
        <v>21</v>
      </c>
      <c r="C248" s="136">
        <v>44454</v>
      </c>
      <c r="D248" s="36" t="s">
        <v>873</v>
      </c>
      <c r="E248" s="11">
        <v>985750</v>
      </c>
      <c r="F248" s="11" t="s">
        <v>406</v>
      </c>
      <c r="G248" s="11" t="s">
        <v>2454</v>
      </c>
      <c r="H248" s="11" t="s">
        <v>2455</v>
      </c>
      <c r="I248" s="11"/>
      <c r="J248" s="11" t="s">
        <v>2112</v>
      </c>
      <c r="K248" s="11" t="s">
        <v>135</v>
      </c>
      <c r="L248" s="11" t="s">
        <v>40</v>
      </c>
      <c r="M248" s="11" t="s">
        <v>40</v>
      </c>
      <c r="N248" s="11" t="s">
        <v>2127</v>
      </c>
      <c r="O248" s="11" t="s">
        <v>623</v>
      </c>
      <c r="P248" s="11" t="s">
        <v>40</v>
      </c>
      <c r="Q248" s="11">
        <v>4</v>
      </c>
      <c r="R248" s="128">
        <v>0</v>
      </c>
      <c r="S248" s="128">
        <v>30000</v>
      </c>
      <c r="T248" s="128">
        <v>120000</v>
      </c>
      <c r="U248" s="128">
        <v>0</v>
      </c>
      <c r="V248" s="11" t="s">
        <v>50</v>
      </c>
      <c r="W248">
        <v>120000</v>
      </c>
      <c r="X248">
        <v>4</v>
      </c>
      <c r="Y248" s="11" t="str">
        <f t="shared" si="8"/>
        <v>XBL</v>
      </c>
      <c r="Z248" s="5">
        <f>VLOOKUP(D248,HoaDonTotal!D:Q,14,0)</f>
        <v>44454.52847222222</v>
      </c>
      <c r="AA248" t="str">
        <f t="shared" si="9"/>
        <v>Ca sáng</v>
      </c>
    </row>
    <row r="249" spans="2:27">
      <c r="B249" s="11" t="s">
        <v>21</v>
      </c>
      <c r="C249" s="136">
        <v>44454</v>
      </c>
      <c r="D249" s="36" t="s">
        <v>875</v>
      </c>
      <c r="E249" s="11">
        <v>2396228</v>
      </c>
      <c r="F249" s="11" t="s">
        <v>877</v>
      </c>
      <c r="G249" s="11" t="s">
        <v>2456</v>
      </c>
      <c r="H249" s="11" t="s">
        <v>2457</v>
      </c>
      <c r="I249" s="11" t="s">
        <v>41</v>
      </c>
      <c r="J249" s="11" t="s">
        <v>45</v>
      </c>
      <c r="K249" s="11" t="s">
        <v>473</v>
      </c>
      <c r="L249" s="11" t="s">
        <v>2458</v>
      </c>
      <c r="M249" s="11" t="s">
        <v>46</v>
      </c>
      <c r="N249" s="11" t="s">
        <v>47</v>
      </c>
      <c r="O249" s="11" t="s">
        <v>47</v>
      </c>
      <c r="P249" s="11" t="s">
        <v>37</v>
      </c>
      <c r="Q249" s="11">
        <v>1</v>
      </c>
      <c r="R249" s="128">
        <v>0</v>
      </c>
      <c r="S249" s="128">
        <v>790000</v>
      </c>
      <c r="T249" s="128">
        <v>490000</v>
      </c>
      <c r="U249" s="128">
        <v>0</v>
      </c>
      <c r="V249" s="11" t="s">
        <v>28</v>
      </c>
      <c r="W249">
        <v>490000</v>
      </c>
      <c r="X249">
        <v>1</v>
      </c>
      <c r="Y249" s="11" t="str">
        <f t="shared" si="8"/>
        <v>XBL</v>
      </c>
      <c r="Z249" s="5">
        <f>VLOOKUP(D249,HoaDonTotal!D:Q,14,0)</f>
        <v>44454.570138888892</v>
      </c>
      <c r="AA249" t="str">
        <f t="shared" si="9"/>
        <v>Ca sáng</v>
      </c>
    </row>
    <row r="250" spans="2:27">
      <c r="B250" s="11" t="s">
        <v>21</v>
      </c>
      <c r="C250" s="136">
        <v>44454</v>
      </c>
      <c r="D250" s="36" t="s">
        <v>878</v>
      </c>
      <c r="E250" s="11">
        <v>2396240</v>
      </c>
      <c r="F250" s="11" t="s">
        <v>381</v>
      </c>
      <c r="G250" s="11" t="s">
        <v>2459</v>
      </c>
      <c r="H250" s="11" t="s">
        <v>2460</v>
      </c>
      <c r="I250" s="11" t="s">
        <v>22</v>
      </c>
      <c r="J250" s="11" t="s">
        <v>45</v>
      </c>
      <c r="K250" s="11" t="s">
        <v>34</v>
      </c>
      <c r="L250" s="11" t="s">
        <v>552</v>
      </c>
      <c r="M250" s="11" t="s">
        <v>493</v>
      </c>
      <c r="N250" s="11" t="s">
        <v>47</v>
      </c>
      <c r="O250" s="11" t="s">
        <v>47</v>
      </c>
      <c r="P250" s="11" t="s">
        <v>212</v>
      </c>
      <c r="Q250" s="11">
        <v>1</v>
      </c>
      <c r="R250" s="128">
        <v>0</v>
      </c>
      <c r="S250" s="128">
        <v>590000</v>
      </c>
      <c r="T250" s="128">
        <v>590000</v>
      </c>
      <c r="U250" s="128">
        <v>0</v>
      </c>
      <c r="V250" s="11" t="s">
        <v>28</v>
      </c>
      <c r="W250">
        <v>590000</v>
      </c>
      <c r="X250">
        <v>1</v>
      </c>
      <c r="Y250" s="11" t="str">
        <f t="shared" si="8"/>
        <v>XBL</v>
      </c>
      <c r="Z250" s="5">
        <f>VLOOKUP(D250,HoaDonTotal!D:Q,14,0)</f>
        <v>44454.59097222222</v>
      </c>
      <c r="AA250" t="str">
        <f t="shared" si="9"/>
        <v>Ca sáng</v>
      </c>
    </row>
    <row r="251" spans="2:27">
      <c r="B251" s="11" t="s">
        <v>21</v>
      </c>
      <c r="C251" s="136">
        <v>44454</v>
      </c>
      <c r="D251" s="36" t="s">
        <v>880</v>
      </c>
      <c r="E251" s="11">
        <v>2396252</v>
      </c>
      <c r="F251" s="11" t="s">
        <v>882</v>
      </c>
      <c r="G251" s="11" t="s">
        <v>2137</v>
      </c>
      <c r="H251" s="11" t="s">
        <v>226</v>
      </c>
      <c r="I251" s="11"/>
      <c r="J251" s="11" t="s">
        <v>2112</v>
      </c>
      <c r="K251" s="11" t="s">
        <v>227</v>
      </c>
      <c r="L251" s="11"/>
      <c r="M251" s="11"/>
      <c r="N251" s="11" t="s">
        <v>2138</v>
      </c>
      <c r="O251" s="11" t="s">
        <v>228</v>
      </c>
      <c r="P251" s="11"/>
      <c r="Q251" s="11">
        <v>1</v>
      </c>
      <c r="R251" s="128">
        <v>0</v>
      </c>
      <c r="S251" s="128">
        <v>150000</v>
      </c>
      <c r="T251" s="128">
        <v>150000</v>
      </c>
      <c r="U251" s="128">
        <v>0</v>
      </c>
      <c r="V251" s="11" t="s">
        <v>28</v>
      </c>
      <c r="W251">
        <v>150000</v>
      </c>
      <c r="X251">
        <v>1</v>
      </c>
      <c r="Y251" s="11" t="str">
        <f t="shared" si="8"/>
        <v>XBL</v>
      </c>
      <c r="Z251" s="5">
        <f>VLOOKUP(D251,HoaDonTotal!D:Q,14,0)</f>
        <v>44454.613888888889</v>
      </c>
      <c r="AA251" t="str">
        <f t="shared" si="9"/>
        <v>Ca chiều</v>
      </c>
    </row>
    <row r="252" spans="2:27">
      <c r="B252" s="11" t="s">
        <v>21</v>
      </c>
      <c r="C252" s="136">
        <v>44454</v>
      </c>
      <c r="D252" s="36" t="s">
        <v>883</v>
      </c>
      <c r="E252" s="11">
        <v>1608454</v>
      </c>
      <c r="F252" s="11" t="s">
        <v>885</v>
      </c>
      <c r="G252" s="11" t="s">
        <v>2151</v>
      </c>
      <c r="H252" s="11" t="s">
        <v>574</v>
      </c>
      <c r="I252" s="11"/>
      <c r="J252" s="11" t="s">
        <v>2112</v>
      </c>
      <c r="K252" s="11" t="s">
        <v>575</v>
      </c>
      <c r="L252" s="11" t="s">
        <v>576</v>
      </c>
      <c r="M252" s="11"/>
      <c r="N252" s="11" t="s">
        <v>2045</v>
      </c>
      <c r="O252" s="11" t="s">
        <v>577</v>
      </c>
      <c r="P252" s="11"/>
      <c r="Q252" s="11">
        <v>1</v>
      </c>
      <c r="R252" s="128">
        <v>0</v>
      </c>
      <c r="S252" s="128">
        <v>11000</v>
      </c>
      <c r="T252" s="128">
        <v>11000</v>
      </c>
      <c r="U252" s="128">
        <v>0</v>
      </c>
      <c r="V252" s="11" t="s">
        <v>50</v>
      </c>
      <c r="W252">
        <v>11000</v>
      </c>
      <c r="X252">
        <v>1</v>
      </c>
      <c r="Y252" s="11" t="str">
        <f t="shared" si="8"/>
        <v>XBL</v>
      </c>
      <c r="Z252" s="5">
        <f>VLOOKUP(D252,HoaDonTotal!D:Q,14,0)</f>
        <v>44454.654166666667</v>
      </c>
      <c r="AA252" t="str">
        <f t="shared" si="9"/>
        <v>Ca chiều</v>
      </c>
    </row>
    <row r="253" spans="2:27">
      <c r="B253" s="11" t="s">
        <v>21</v>
      </c>
      <c r="C253" s="136">
        <v>44454</v>
      </c>
      <c r="D253" s="36" t="s">
        <v>883</v>
      </c>
      <c r="E253" s="11">
        <v>1608454</v>
      </c>
      <c r="F253" s="11" t="s">
        <v>885</v>
      </c>
      <c r="G253" s="11" t="s">
        <v>2461</v>
      </c>
      <c r="H253" s="11" t="s">
        <v>2462</v>
      </c>
      <c r="I253" s="11" t="s">
        <v>55</v>
      </c>
      <c r="J253" s="11" t="s">
        <v>73</v>
      </c>
      <c r="K253" s="11" t="s">
        <v>24</v>
      </c>
      <c r="L253" s="11" t="s">
        <v>2463</v>
      </c>
      <c r="M253" s="11" t="s">
        <v>2464</v>
      </c>
      <c r="N253" s="11" t="s">
        <v>74</v>
      </c>
      <c r="O253" s="11" t="s">
        <v>74</v>
      </c>
      <c r="P253" s="11" t="s">
        <v>43</v>
      </c>
      <c r="Q253" s="11">
        <v>1</v>
      </c>
      <c r="R253" s="128">
        <v>0</v>
      </c>
      <c r="S253" s="128">
        <v>390000</v>
      </c>
      <c r="T253" s="128">
        <v>315000</v>
      </c>
      <c r="U253" s="128">
        <v>0</v>
      </c>
      <c r="V253" s="11" t="s">
        <v>50</v>
      </c>
      <c r="W253">
        <v>315000</v>
      </c>
      <c r="X253">
        <v>1</v>
      </c>
      <c r="Y253" s="11" t="str">
        <f t="shared" si="8"/>
        <v>XBL</v>
      </c>
      <c r="Z253" s="5">
        <f>VLOOKUP(D253,HoaDonTotal!D:Q,14,0)</f>
        <v>44454.654166666667</v>
      </c>
      <c r="AA253" t="str">
        <f t="shared" si="9"/>
        <v>Ca chiều</v>
      </c>
    </row>
    <row r="254" spans="2:27">
      <c r="B254" s="11" t="s">
        <v>21</v>
      </c>
      <c r="C254" s="136">
        <v>44454</v>
      </c>
      <c r="D254" s="36" t="s">
        <v>883</v>
      </c>
      <c r="E254" s="11">
        <v>1608454</v>
      </c>
      <c r="F254" s="11" t="s">
        <v>885</v>
      </c>
      <c r="G254" s="11" t="s">
        <v>657</v>
      </c>
      <c r="H254" s="11" t="s">
        <v>658</v>
      </c>
      <c r="I254" s="11" t="s">
        <v>40</v>
      </c>
      <c r="J254" s="11" t="s">
        <v>2112</v>
      </c>
      <c r="K254" s="11" t="s">
        <v>659</v>
      </c>
      <c r="L254" s="11" t="s">
        <v>576</v>
      </c>
      <c r="M254" s="11" t="s">
        <v>40</v>
      </c>
      <c r="N254" s="11" t="s">
        <v>2143</v>
      </c>
      <c r="O254" s="11" t="s">
        <v>577</v>
      </c>
      <c r="P254" s="11"/>
      <c r="Q254" s="11">
        <v>1</v>
      </c>
      <c r="R254" s="128">
        <v>0</v>
      </c>
      <c r="S254" s="128">
        <v>19000</v>
      </c>
      <c r="T254" s="128">
        <v>19000</v>
      </c>
      <c r="U254" s="128">
        <v>0</v>
      </c>
      <c r="V254" s="11" t="s">
        <v>50</v>
      </c>
      <c r="W254">
        <v>19000</v>
      </c>
      <c r="X254">
        <v>1</v>
      </c>
      <c r="Y254" s="11" t="str">
        <f t="shared" si="8"/>
        <v>XBL</v>
      </c>
      <c r="Z254" s="5">
        <f>VLOOKUP(D254,HoaDonTotal!D:Q,14,0)</f>
        <v>44454.654166666667</v>
      </c>
      <c r="AA254" t="str">
        <f t="shared" si="9"/>
        <v>Ca chiều</v>
      </c>
    </row>
    <row r="255" spans="2:27">
      <c r="B255" s="11" t="s">
        <v>21</v>
      </c>
      <c r="C255" s="136">
        <v>44454</v>
      </c>
      <c r="D255" s="36" t="s">
        <v>883</v>
      </c>
      <c r="E255" s="11">
        <v>1608454</v>
      </c>
      <c r="F255" s="11" t="s">
        <v>885</v>
      </c>
      <c r="G255" s="11" t="s">
        <v>2465</v>
      </c>
      <c r="H255" s="11" t="s">
        <v>375</v>
      </c>
      <c r="I255" s="11" t="s">
        <v>22</v>
      </c>
      <c r="J255" s="11" t="s">
        <v>38</v>
      </c>
      <c r="K255" s="11" t="s">
        <v>232</v>
      </c>
      <c r="L255" s="11" t="s">
        <v>42</v>
      </c>
      <c r="M255" s="11" t="s">
        <v>2466</v>
      </c>
      <c r="N255" s="11" t="s">
        <v>316</v>
      </c>
      <c r="O255" s="11" t="s">
        <v>317</v>
      </c>
      <c r="P255" s="11" t="s">
        <v>37</v>
      </c>
      <c r="Q255" s="11">
        <v>1</v>
      </c>
      <c r="R255" s="128">
        <v>0</v>
      </c>
      <c r="S255" s="128">
        <v>390000</v>
      </c>
      <c r="T255" s="128">
        <v>273000</v>
      </c>
      <c r="U255" s="128">
        <v>0</v>
      </c>
      <c r="V255" s="11" t="s">
        <v>50</v>
      </c>
      <c r="W255">
        <v>273000</v>
      </c>
      <c r="X255">
        <v>1</v>
      </c>
      <c r="Y255" s="11" t="str">
        <f t="shared" si="8"/>
        <v>XBL</v>
      </c>
      <c r="Z255" s="5">
        <f>VLOOKUP(D255,HoaDonTotal!D:Q,14,0)</f>
        <v>44454.654166666667</v>
      </c>
      <c r="AA255" t="str">
        <f t="shared" si="9"/>
        <v>Ca chiều</v>
      </c>
    </row>
    <row r="256" spans="2:27">
      <c r="B256" s="11" t="s">
        <v>21</v>
      </c>
      <c r="C256" s="136">
        <v>44454</v>
      </c>
      <c r="D256" s="36" t="s">
        <v>886</v>
      </c>
      <c r="E256" s="11">
        <v>1945539</v>
      </c>
      <c r="F256" s="11" t="s">
        <v>888</v>
      </c>
      <c r="G256" s="11" t="s">
        <v>2277</v>
      </c>
      <c r="H256" s="11" t="s">
        <v>2278</v>
      </c>
      <c r="I256" s="11"/>
      <c r="J256" s="11" t="s">
        <v>2112</v>
      </c>
      <c r="K256" s="11" t="s">
        <v>148</v>
      </c>
      <c r="L256" s="11"/>
      <c r="M256" s="11"/>
      <c r="N256" s="11" t="s">
        <v>2045</v>
      </c>
      <c r="O256" s="11" t="s">
        <v>2226</v>
      </c>
      <c r="P256" s="11"/>
      <c r="Q256" s="11">
        <v>1</v>
      </c>
      <c r="R256" s="128">
        <v>0</v>
      </c>
      <c r="S256" s="128">
        <v>29000</v>
      </c>
      <c r="T256" s="128">
        <v>4000</v>
      </c>
      <c r="U256" s="128">
        <v>0</v>
      </c>
      <c r="V256" s="11" t="s">
        <v>50</v>
      </c>
      <c r="W256">
        <v>4000</v>
      </c>
      <c r="X256">
        <v>1</v>
      </c>
      <c r="Y256" s="11" t="str">
        <f t="shared" si="8"/>
        <v>XBL</v>
      </c>
      <c r="Z256" s="5">
        <f>VLOOKUP(D256,HoaDonTotal!D:Q,14,0)</f>
        <v>44454.676388888889</v>
      </c>
      <c r="AA256" t="str">
        <f t="shared" si="9"/>
        <v>Ca chiều</v>
      </c>
    </row>
    <row r="257" spans="2:27">
      <c r="B257" s="11" t="s">
        <v>21</v>
      </c>
      <c r="C257" s="136">
        <v>44454</v>
      </c>
      <c r="D257" s="36" t="s">
        <v>889</v>
      </c>
      <c r="E257" s="11">
        <v>1723106</v>
      </c>
      <c r="F257" s="11" t="s">
        <v>384</v>
      </c>
      <c r="G257" s="11" t="s">
        <v>2315</v>
      </c>
      <c r="H257" s="11" t="s">
        <v>2316</v>
      </c>
      <c r="I257" s="11"/>
      <c r="J257" s="11" t="s">
        <v>2112</v>
      </c>
      <c r="K257" s="11" t="s">
        <v>507</v>
      </c>
      <c r="L257" s="11"/>
      <c r="M257" s="11"/>
      <c r="N257" s="11" t="s">
        <v>2138</v>
      </c>
      <c r="O257" s="11" t="s">
        <v>454</v>
      </c>
      <c r="P257" s="11"/>
      <c r="Q257" s="11">
        <v>1</v>
      </c>
      <c r="R257" s="128">
        <v>0</v>
      </c>
      <c r="S257" s="128">
        <v>175000</v>
      </c>
      <c r="T257" s="128">
        <v>175000</v>
      </c>
      <c r="U257" s="128">
        <v>0</v>
      </c>
      <c r="V257" s="11" t="s">
        <v>28</v>
      </c>
      <c r="W257">
        <v>175000</v>
      </c>
      <c r="X257">
        <v>1</v>
      </c>
      <c r="Y257" s="11" t="str">
        <f t="shared" si="8"/>
        <v>XBL</v>
      </c>
      <c r="Z257" s="5">
        <f>VLOOKUP(D257,HoaDonTotal!D:Q,14,0)</f>
        <v>44454.675000000003</v>
      </c>
      <c r="AA257" t="str">
        <f t="shared" si="9"/>
        <v>Ca chiều</v>
      </c>
    </row>
    <row r="258" spans="2:27">
      <c r="B258" s="11" t="s">
        <v>21</v>
      </c>
      <c r="C258" s="136">
        <v>44454</v>
      </c>
      <c r="D258" s="36" t="s">
        <v>889</v>
      </c>
      <c r="E258" s="11">
        <v>1723106</v>
      </c>
      <c r="F258" s="11" t="s">
        <v>384</v>
      </c>
      <c r="G258" s="11" t="s">
        <v>2467</v>
      </c>
      <c r="H258" s="11" t="s">
        <v>2468</v>
      </c>
      <c r="I258" s="11" t="s">
        <v>40</v>
      </c>
      <c r="J258" s="11" t="s">
        <v>2112</v>
      </c>
      <c r="K258" s="11" t="s">
        <v>2469</v>
      </c>
      <c r="L258" s="11" t="s">
        <v>2146</v>
      </c>
      <c r="M258" s="11"/>
      <c r="N258" s="11" t="s">
        <v>2209</v>
      </c>
      <c r="O258" s="11" t="s">
        <v>220</v>
      </c>
      <c r="P258" s="11" t="s">
        <v>40</v>
      </c>
      <c r="Q258" s="11">
        <v>1</v>
      </c>
      <c r="R258" s="128">
        <v>0</v>
      </c>
      <c r="S258" s="128">
        <v>170000</v>
      </c>
      <c r="T258" s="128">
        <v>170000</v>
      </c>
      <c r="U258" s="128">
        <v>0</v>
      </c>
      <c r="V258" s="11" t="s">
        <v>28</v>
      </c>
      <c r="W258">
        <v>170000</v>
      </c>
      <c r="X258">
        <v>1</v>
      </c>
      <c r="Y258" s="11" t="str">
        <f t="shared" si="8"/>
        <v>XBL</v>
      </c>
      <c r="Z258" s="5">
        <f>VLOOKUP(D258,HoaDonTotal!D:Q,14,0)</f>
        <v>44454.675000000003</v>
      </c>
      <c r="AA258" t="str">
        <f t="shared" si="9"/>
        <v>Ca chiều</v>
      </c>
    </row>
    <row r="259" spans="2:27">
      <c r="B259" s="11" t="s">
        <v>21</v>
      </c>
      <c r="C259" s="136">
        <v>44454</v>
      </c>
      <c r="D259" s="36" t="s">
        <v>891</v>
      </c>
      <c r="E259" s="11">
        <v>2396309</v>
      </c>
      <c r="F259" s="11" t="s">
        <v>893</v>
      </c>
      <c r="G259" s="11" t="s">
        <v>2470</v>
      </c>
      <c r="H259" s="11" t="s">
        <v>2106</v>
      </c>
      <c r="I259" s="11" t="s">
        <v>41</v>
      </c>
      <c r="J259" s="11" t="s">
        <v>23</v>
      </c>
      <c r="K259" s="11" t="s">
        <v>24</v>
      </c>
      <c r="L259" s="11" t="s">
        <v>42</v>
      </c>
      <c r="M259" s="11" t="s">
        <v>46</v>
      </c>
      <c r="N259" s="11" t="s">
        <v>36</v>
      </c>
      <c r="O259" s="11" t="s">
        <v>472</v>
      </c>
      <c r="P259" s="11" t="s">
        <v>37</v>
      </c>
      <c r="Q259" s="11">
        <v>1</v>
      </c>
      <c r="R259" s="128">
        <v>0</v>
      </c>
      <c r="S259" s="128">
        <v>390000</v>
      </c>
      <c r="T259" s="128">
        <v>195000</v>
      </c>
      <c r="U259" s="128">
        <v>0</v>
      </c>
      <c r="V259" s="11" t="s">
        <v>28</v>
      </c>
      <c r="W259">
        <v>195000</v>
      </c>
      <c r="X259">
        <v>1</v>
      </c>
      <c r="Y259" s="11" t="str">
        <f t="shared" si="8"/>
        <v>XBL</v>
      </c>
      <c r="Z259" s="5">
        <f>VLOOKUP(D259,HoaDonTotal!D:Q,14,0)</f>
        <v>44454.695833333331</v>
      </c>
      <c r="AA259" t="str">
        <f t="shared" si="9"/>
        <v>Ca chiều</v>
      </c>
    </row>
    <row r="260" spans="2:27">
      <c r="B260" s="11" t="s">
        <v>21</v>
      </c>
      <c r="C260" s="136">
        <v>44454</v>
      </c>
      <c r="D260" s="36" t="s">
        <v>891</v>
      </c>
      <c r="E260" s="11">
        <v>2396309</v>
      </c>
      <c r="F260" s="11" t="s">
        <v>893</v>
      </c>
      <c r="G260" s="11" t="s">
        <v>483</v>
      </c>
      <c r="H260" s="11" t="s">
        <v>484</v>
      </c>
      <c r="I260" s="11"/>
      <c r="J260" s="11" t="s">
        <v>39</v>
      </c>
      <c r="K260" s="11"/>
      <c r="L260" s="11" t="s">
        <v>40</v>
      </c>
      <c r="M260" s="11" t="s">
        <v>40</v>
      </c>
      <c r="N260" s="11" t="s">
        <v>39</v>
      </c>
      <c r="O260" s="11" t="s">
        <v>39</v>
      </c>
      <c r="P260" s="11" t="s">
        <v>40</v>
      </c>
      <c r="Q260" s="11">
        <v>1</v>
      </c>
      <c r="R260" s="128">
        <v>0</v>
      </c>
      <c r="S260" s="128">
        <v>2000</v>
      </c>
      <c r="T260" s="128">
        <v>2000</v>
      </c>
      <c r="U260" s="128">
        <v>0</v>
      </c>
      <c r="V260" s="11" t="s">
        <v>28</v>
      </c>
      <c r="W260">
        <v>2000</v>
      </c>
      <c r="X260">
        <v>1</v>
      </c>
      <c r="Y260" s="11" t="str">
        <f t="shared" si="8"/>
        <v>XBL</v>
      </c>
      <c r="Z260" s="5">
        <f>VLOOKUP(D260,HoaDonTotal!D:Q,14,0)</f>
        <v>44454.695833333331</v>
      </c>
      <c r="AA260" t="str">
        <f t="shared" si="9"/>
        <v>Ca chiều</v>
      </c>
    </row>
    <row r="261" spans="2:27">
      <c r="B261" s="11" t="s">
        <v>21</v>
      </c>
      <c r="C261" s="136">
        <v>44454</v>
      </c>
      <c r="D261" s="36" t="s">
        <v>894</v>
      </c>
      <c r="E261" s="11">
        <v>1639687</v>
      </c>
      <c r="F261" s="11" t="s">
        <v>896</v>
      </c>
      <c r="G261" s="11" t="s">
        <v>2471</v>
      </c>
      <c r="H261" s="11" t="s">
        <v>480</v>
      </c>
      <c r="I261" s="11" t="s">
        <v>22</v>
      </c>
      <c r="J261" s="11" t="s">
        <v>38</v>
      </c>
      <c r="K261" s="11" t="s">
        <v>232</v>
      </c>
      <c r="L261" s="11" t="s">
        <v>25</v>
      </c>
      <c r="M261" s="11" t="s">
        <v>338</v>
      </c>
      <c r="N261" s="11" t="s">
        <v>316</v>
      </c>
      <c r="O261" s="11" t="s">
        <v>317</v>
      </c>
      <c r="P261" s="11" t="s">
        <v>37</v>
      </c>
      <c r="Q261" s="11">
        <v>1</v>
      </c>
      <c r="R261" s="128">
        <v>0</v>
      </c>
      <c r="S261" s="128">
        <v>390000</v>
      </c>
      <c r="T261" s="128">
        <v>273000</v>
      </c>
      <c r="U261" s="128">
        <v>0</v>
      </c>
      <c r="V261" s="11" t="s">
        <v>50</v>
      </c>
      <c r="W261">
        <v>273000</v>
      </c>
      <c r="X261">
        <v>1</v>
      </c>
      <c r="Y261" s="11" t="str">
        <f t="shared" si="8"/>
        <v>XBL</v>
      </c>
      <c r="Z261" s="5">
        <f>VLOOKUP(D261,HoaDonTotal!D:Q,14,0)</f>
        <v>44454.716666666667</v>
      </c>
      <c r="AA261" t="str">
        <f t="shared" si="9"/>
        <v>Ca chiều</v>
      </c>
    </row>
    <row r="262" spans="2:27">
      <c r="B262" s="11" t="s">
        <v>21</v>
      </c>
      <c r="C262" s="136">
        <v>44454</v>
      </c>
      <c r="D262" s="36" t="s">
        <v>894</v>
      </c>
      <c r="E262" s="11">
        <v>1639687</v>
      </c>
      <c r="F262" s="11" t="s">
        <v>896</v>
      </c>
      <c r="G262" s="11" t="s">
        <v>2472</v>
      </c>
      <c r="H262" s="11" t="s">
        <v>480</v>
      </c>
      <c r="I262" s="11" t="s">
        <v>22</v>
      </c>
      <c r="J262" s="11" t="s">
        <v>38</v>
      </c>
      <c r="K262" s="11" t="s">
        <v>232</v>
      </c>
      <c r="L262" s="11" t="s">
        <v>25</v>
      </c>
      <c r="M262" s="11" t="s">
        <v>330</v>
      </c>
      <c r="N262" s="11" t="s">
        <v>316</v>
      </c>
      <c r="O262" s="11" t="s">
        <v>317</v>
      </c>
      <c r="P262" s="11" t="s">
        <v>37</v>
      </c>
      <c r="Q262" s="11">
        <v>1</v>
      </c>
      <c r="R262" s="128">
        <v>0</v>
      </c>
      <c r="S262" s="128">
        <v>390000</v>
      </c>
      <c r="T262" s="128">
        <v>273000</v>
      </c>
      <c r="U262" s="128">
        <v>0</v>
      </c>
      <c r="V262" s="11" t="s">
        <v>50</v>
      </c>
      <c r="W262">
        <v>273000</v>
      </c>
      <c r="X262">
        <v>1</v>
      </c>
      <c r="Y262" s="11" t="str">
        <f t="shared" si="8"/>
        <v>XBL</v>
      </c>
      <c r="Z262" s="5">
        <f>VLOOKUP(D262,HoaDonTotal!D:Q,14,0)</f>
        <v>44454.716666666667</v>
      </c>
      <c r="AA262" t="str">
        <f t="shared" si="9"/>
        <v>Ca chiều</v>
      </c>
    </row>
    <row r="263" spans="2:27">
      <c r="B263" s="11" t="s">
        <v>21</v>
      </c>
      <c r="C263" s="136">
        <v>44454</v>
      </c>
      <c r="D263" s="36" t="s">
        <v>897</v>
      </c>
      <c r="E263" s="11">
        <v>1501115</v>
      </c>
      <c r="F263" s="11" t="s">
        <v>899</v>
      </c>
      <c r="G263" s="11" t="s">
        <v>2473</v>
      </c>
      <c r="H263" s="11" t="s">
        <v>2474</v>
      </c>
      <c r="I263" s="11" t="s">
        <v>22</v>
      </c>
      <c r="J263" s="11" t="s">
        <v>45</v>
      </c>
      <c r="K263" s="11" t="s">
        <v>2033</v>
      </c>
      <c r="L263" s="11" t="s">
        <v>552</v>
      </c>
      <c r="M263" s="11" t="s">
        <v>126</v>
      </c>
      <c r="N263" s="11" t="s">
        <v>2179</v>
      </c>
      <c r="O263" s="11" t="s">
        <v>2180</v>
      </c>
      <c r="P263" s="11" t="s">
        <v>37</v>
      </c>
      <c r="Q263" s="11">
        <v>1</v>
      </c>
      <c r="R263" s="128">
        <v>0</v>
      </c>
      <c r="S263" s="128">
        <v>490000</v>
      </c>
      <c r="T263" s="128">
        <v>245000</v>
      </c>
      <c r="U263" s="128">
        <v>0</v>
      </c>
      <c r="V263" s="11" t="s">
        <v>50</v>
      </c>
      <c r="W263">
        <v>245000</v>
      </c>
      <c r="X263">
        <v>1</v>
      </c>
      <c r="Y263" s="11" t="str">
        <f t="shared" si="8"/>
        <v>XBL</v>
      </c>
      <c r="Z263" s="5">
        <f>VLOOKUP(D263,HoaDonTotal!D:Q,14,0)</f>
        <v>44454.718055555553</v>
      </c>
      <c r="AA263" t="str">
        <f t="shared" si="9"/>
        <v>Ca chiều</v>
      </c>
    </row>
    <row r="264" spans="2:27">
      <c r="B264" s="11" t="s">
        <v>21</v>
      </c>
      <c r="C264" s="136">
        <v>44454</v>
      </c>
      <c r="D264" s="36" t="s">
        <v>900</v>
      </c>
      <c r="E264" s="11">
        <v>1639045</v>
      </c>
      <c r="F264" s="11" t="s">
        <v>902</v>
      </c>
      <c r="G264" s="11" t="s">
        <v>2475</v>
      </c>
      <c r="H264" s="11" t="s">
        <v>259</v>
      </c>
      <c r="I264" s="11" t="s">
        <v>22</v>
      </c>
      <c r="J264" s="11" t="s">
        <v>362</v>
      </c>
      <c r="K264" s="11" t="s">
        <v>132</v>
      </c>
      <c r="L264" s="11" t="s">
        <v>205</v>
      </c>
      <c r="M264" s="11" t="s">
        <v>46</v>
      </c>
      <c r="N264" s="11" t="s">
        <v>64</v>
      </c>
      <c r="O264" s="11" t="s">
        <v>80</v>
      </c>
      <c r="P264" s="11" t="s">
        <v>43</v>
      </c>
      <c r="Q264" s="11">
        <v>1</v>
      </c>
      <c r="R264" s="128">
        <v>0</v>
      </c>
      <c r="S264" s="128">
        <v>190000</v>
      </c>
      <c r="T264" s="128">
        <v>133000</v>
      </c>
      <c r="U264" s="128">
        <v>0</v>
      </c>
      <c r="V264" s="11" t="s">
        <v>50</v>
      </c>
      <c r="W264">
        <v>133000</v>
      </c>
      <c r="X264">
        <v>1</v>
      </c>
      <c r="Y264" s="11" t="str">
        <f t="shared" si="8"/>
        <v>XBL</v>
      </c>
      <c r="Z264" s="5">
        <f>VLOOKUP(D264,HoaDonTotal!D:Q,14,0)</f>
        <v>44454.737500000003</v>
      </c>
      <c r="AA264" t="str">
        <f t="shared" si="9"/>
        <v>Ca chiều</v>
      </c>
    </row>
    <row r="265" spans="2:27">
      <c r="B265" s="11" t="s">
        <v>21</v>
      </c>
      <c r="C265" s="136">
        <v>44454</v>
      </c>
      <c r="D265" s="36" t="s">
        <v>900</v>
      </c>
      <c r="E265" s="11">
        <v>1639045</v>
      </c>
      <c r="F265" s="11" t="s">
        <v>902</v>
      </c>
      <c r="G265" s="11" t="s">
        <v>2476</v>
      </c>
      <c r="H265" s="11" t="s">
        <v>2389</v>
      </c>
      <c r="I265" s="11" t="s">
        <v>22</v>
      </c>
      <c r="J265" s="11" t="s">
        <v>362</v>
      </c>
      <c r="K265" s="11" t="s">
        <v>132</v>
      </c>
      <c r="L265" s="11" t="s">
        <v>71</v>
      </c>
      <c r="M265" s="11" t="s">
        <v>49</v>
      </c>
      <c r="N265" s="11" t="s">
        <v>64</v>
      </c>
      <c r="O265" s="11" t="s">
        <v>149</v>
      </c>
      <c r="P265" s="11" t="s">
        <v>43</v>
      </c>
      <c r="Q265" s="11">
        <v>1</v>
      </c>
      <c r="R265" s="128">
        <v>0</v>
      </c>
      <c r="S265" s="128">
        <v>190000</v>
      </c>
      <c r="T265" s="128">
        <v>133000</v>
      </c>
      <c r="U265" s="128">
        <v>0</v>
      </c>
      <c r="V265" s="11" t="s">
        <v>50</v>
      </c>
      <c r="W265">
        <v>133000</v>
      </c>
      <c r="X265">
        <v>1</v>
      </c>
      <c r="Y265" s="11" t="str">
        <f t="shared" si="8"/>
        <v>XBL</v>
      </c>
      <c r="Z265" s="5">
        <f>VLOOKUP(D265,HoaDonTotal!D:Q,14,0)</f>
        <v>44454.737500000003</v>
      </c>
      <c r="AA265" t="str">
        <f t="shared" si="9"/>
        <v>Ca chiều</v>
      </c>
    </row>
    <row r="266" spans="2:27">
      <c r="B266" s="11" t="s">
        <v>21</v>
      </c>
      <c r="C266" s="136">
        <v>44454</v>
      </c>
      <c r="D266" s="36" t="s">
        <v>900</v>
      </c>
      <c r="E266" s="11">
        <v>1639045</v>
      </c>
      <c r="F266" s="11" t="s">
        <v>902</v>
      </c>
      <c r="G266" s="11" t="s">
        <v>2477</v>
      </c>
      <c r="H266" s="11" t="s">
        <v>2478</v>
      </c>
      <c r="I266" s="11" t="s">
        <v>22</v>
      </c>
      <c r="J266" s="11" t="s">
        <v>362</v>
      </c>
      <c r="K266" s="11" t="s">
        <v>132</v>
      </c>
      <c r="L266" s="11" t="s">
        <v>205</v>
      </c>
      <c r="M266" s="11" t="s">
        <v>79</v>
      </c>
      <c r="N266" s="11" t="s">
        <v>64</v>
      </c>
      <c r="O266" s="11" t="s">
        <v>80</v>
      </c>
      <c r="P266" s="11" t="s">
        <v>43</v>
      </c>
      <c r="Q266" s="11">
        <v>1</v>
      </c>
      <c r="R266" s="128">
        <v>0</v>
      </c>
      <c r="S266" s="128">
        <v>190000</v>
      </c>
      <c r="T266" s="128">
        <v>133000</v>
      </c>
      <c r="U266" s="128">
        <v>0</v>
      </c>
      <c r="V266" s="11" t="s">
        <v>50</v>
      </c>
      <c r="W266">
        <v>133000</v>
      </c>
      <c r="X266">
        <v>1</v>
      </c>
      <c r="Y266" s="11" t="str">
        <f t="shared" si="8"/>
        <v>XBL</v>
      </c>
      <c r="Z266" s="5">
        <f>VLOOKUP(D266,HoaDonTotal!D:Q,14,0)</f>
        <v>44454.737500000003</v>
      </c>
      <c r="AA266" t="str">
        <f t="shared" si="9"/>
        <v>Ca chiều</v>
      </c>
    </row>
    <row r="267" spans="2:27">
      <c r="B267" s="11" t="s">
        <v>21</v>
      </c>
      <c r="C267" s="136">
        <v>44454</v>
      </c>
      <c r="D267" s="36" t="s">
        <v>900</v>
      </c>
      <c r="E267" s="11">
        <v>1639045</v>
      </c>
      <c r="F267" s="11" t="s">
        <v>902</v>
      </c>
      <c r="G267" s="11" t="s">
        <v>2479</v>
      </c>
      <c r="H267" s="11" t="s">
        <v>2480</v>
      </c>
      <c r="I267" s="11" t="s">
        <v>22</v>
      </c>
      <c r="J267" s="11" t="s">
        <v>362</v>
      </c>
      <c r="K267" s="11" t="s">
        <v>132</v>
      </c>
      <c r="L267" s="11" t="s">
        <v>205</v>
      </c>
      <c r="M267" s="11" t="s">
        <v>63</v>
      </c>
      <c r="N267" s="11" t="s">
        <v>64</v>
      </c>
      <c r="O267" s="11" t="s">
        <v>80</v>
      </c>
      <c r="P267" s="11" t="s">
        <v>43</v>
      </c>
      <c r="Q267" s="11">
        <v>1</v>
      </c>
      <c r="R267" s="128">
        <v>0</v>
      </c>
      <c r="S267" s="128">
        <v>190000</v>
      </c>
      <c r="T267" s="128">
        <v>133000</v>
      </c>
      <c r="U267" s="128">
        <v>0</v>
      </c>
      <c r="V267" s="11" t="s">
        <v>50</v>
      </c>
      <c r="W267">
        <v>133000</v>
      </c>
      <c r="X267">
        <v>1</v>
      </c>
      <c r="Y267" s="11" t="str">
        <f t="shared" ref="Y267:Y330" si="10">IF(LEFT(D267,3)="NTL","NTL","XBL")</f>
        <v>XBL</v>
      </c>
      <c r="Z267" s="5">
        <f>VLOOKUP(D267,HoaDonTotal!D:Q,14,0)</f>
        <v>44454.737500000003</v>
      </c>
      <c r="AA267" t="str">
        <f t="shared" ref="AA267:AA330" si="11">IF(TIME(HOUR(Z267),MINUTE(Z267),SECOND(Z267))&gt;$AB$6,"Ca chiều","Ca sáng")</f>
        <v>Ca chiều</v>
      </c>
    </row>
    <row r="268" spans="2:27">
      <c r="B268" s="11" t="s">
        <v>21</v>
      </c>
      <c r="C268" s="136">
        <v>44454</v>
      </c>
      <c r="D268" s="36" t="s">
        <v>900</v>
      </c>
      <c r="E268" s="11">
        <v>1639045</v>
      </c>
      <c r="F268" s="11" t="s">
        <v>902</v>
      </c>
      <c r="G268" s="11" t="s">
        <v>2481</v>
      </c>
      <c r="H268" s="11" t="s">
        <v>2482</v>
      </c>
      <c r="I268" s="11" t="s">
        <v>22</v>
      </c>
      <c r="J268" s="11" t="s">
        <v>362</v>
      </c>
      <c r="K268" s="11" t="s">
        <v>132</v>
      </c>
      <c r="L268" s="11" t="s">
        <v>143</v>
      </c>
      <c r="M268" s="11" t="s">
        <v>2483</v>
      </c>
      <c r="N268" s="11" t="s">
        <v>64</v>
      </c>
      <c r="O268" s="11" t="s">
        <v>283</v>
      </c>
      <c r="P268" s="11" t="s">
        <v>43</v>
      </c>
      <c r="Q268" s="11">
        <v>1</v>
      </c>
      <c r="R268" s="128">
        <v>0</v>
      </c>
      <c r="S268" s="128">
        <v>90000</v>
      </c>
      <c r="T268" s="128">
        <v>63000</v>
      </c>
      <c r="U268" s="128">
        <v>0</v>
      </c>
      <c r="V268" s="11" t="s">
        <v>50</v>
      </c>
      <c r="W268">
        <v>63000</v>
      </c>
      <c r="X268">
        <v>1</v>
      </c>
      <c r="Y268" s="11" t="str">
        <f t="shared" si="10"/>
        <v>XBL</v>
      </c>
      <c r="Z268" s="5">
        <f>VLOOKUP(D268,HoaDonTotal!D:Q,14,0)</f>
        <v>44454.737500000003</v>
      </c>
      <c r="AA268" t="str">
        <f t="shared" si="11"/>
        <v>Ca chiều</v>
      </c>
    </row>
    <row r="269" spans="2:27">
      <c r="B269" s="11" t="s">
        <v>21</v>
      </c>
      <c r="C269" s="136">
        <v>44454</v>
      </c>
      <c r="D269" s="36" t="s">
        <v>900</v>
      </c>
      <c r="E269" s="11">
        <v>1639045</v>
      </c>
      <c r="F269" s="11" t="s">
        <v>902</v>
      </c>
      <c r="G269" s="11" t="s">
        <v>2484</v>
      </c>
      <c r="H269" s="11" t="s">
        <v>2485</v>
      </c>
      <c r="I269" s="11" t="s">
        <v>55</v>
      </c>
      <c r="J269" s="11" t="s">
        <v>45</v>
      </c>
      <c r="K269" s="11" t="s">
        <v>34</v>
      </c>
      <c r="L269" s="11" t="s">
        <v>291</v>
      </c>
      <c r="M269" s="11" t="s">
        <v>493</v>
      </c>
      <c r="N269" s="11" t="s">
        <v>184</v>
      </c>
      <c r="O269" s="11" t="s">
        <v>153</v>
      </c>
      <c r="P269" s="11" t="s">
        <v>43</v>
      </c>
      <c r="Q269" s="11">
        <v>1</v>
      </c>
      <c r="R269" s="128">
        <v>0</v>
      </c>
      <c r="S269" s="128">
        <v>150000</v>
      </c>
      <c r="T269" s="128">
        <v>119000</v>
      </c>
      <c r="U269" s="128">
        <v>0</v>
      </c>
      <c r="V269" s="11" t="s">
        <v>50</v>
      </c>
      <c r="W269">
        <v>119000</v>
      </c>
      <c r="X269">
        <v>1</v>
      </c>
      <c r="Y269" s="11" t="str">
        <f t="shared" si="10"/>
        <v>XBL</v>
      </c>
      <c r="Z269" s="5">
        <f>VLOOKUP(D269,HoaDonTotal!D:Q,14,0)</f>
        <v>44454.737500000003</v>
      </c>
      <c r="AA269" t="str">
        <f t="shared" si="11"/>
        <v>Ca chiều</v>
      </c>
    </row>
    <row r="270" spans="2:27">
      <c r="B270" s="11" t="s">
        <v>21</v>
      </c>
      <c r="C270" s="136">
        <v>44454</v>
      </c>
      <c r="D270" s="36" t="s">
        <v>903</v>
      </c>
      <c r="E270" s="11">
        <v>1639045</v>
      </c>
      <c r="F270" s="11" t="s">
        <v>902</v>
      </c>
      <c r="G270" s="11" t="s">
        <v>483</v>
      </c>
      <c r="H270" s="11" t="s">
        <v>484</v>
      </c>
      <c r="I270" s="11"/>
      <c r="J270" s="11" t="s">
        <v>39</v>
      </c>
      <c r="K270" s="11"/>
      <c r="L270" s="11" t="s">
        <v>40</v>
      </c>
      <c r="M270" s="11" t="s">
        <v>40</v>
      </c>
      <c r="N270" s="11" t="s">
        <v>39</v>
      </c>
      <c r="O270" s="11" t="s">
        <v>39</v>
      </c>
      <c r="P270" s="11" t="s">
        <v>40</v>
      </c>
      <c r="Q270" s="11">
        <v>1</v>
      </c>
      <c r="R270" s="128">
        <v>0</v>
      </c>
      <c r="S270" s="128">
        <v>2000</v>
      </c>
      <c r="T270" s="128">
        <v>2000</v>
      </c>
      <c r="U270" s="128">
        <v>0</v>
      </c>
      <c r="V270" s="11" t="s">
        <v>50</v>
      </c>
      <c r="W270">
        <v>2000</v>
      </c>
      <c r="X270">
        <v>1</v>
      </c>
      <c r="Y270" s="11" t="str">
        <f t="shared" si="10"/>
        <v>XBL</v>
      </c>
      <c r="Z270" s="5">
        <f>VLOOKUP(D270,HoaDonTotal!D:Q,14,0)</f>
        <v>44454.738888888889</v>
      </c>
      <c r="AA270" t="str">
        <f t="shared" si="11"/>
        <v>Ca chiều</v>
      </c>
    </row>
    <row r="271" spans="2:27">
      <c r="B271" s="11" t="s">
        <v>21</v>
      </c>
      <c r="C271" s="136">
        <v>44454</v>
      </c>
      <c r="D271" s="36" t="s">
        <v>904</v>
      </c>
      <c r="E271" s="11">
        <v>1639045</v>
      </c>
      <c r="F271" s="11" t="s">
        <v>902</v>
      </c>
      <c r="G271" s="11" t="s">
        <v>2486</v>
      </c>
      <c r="H271" s="11" t="s">
        <v>2487</v>
      </c>
      <c r="I271" s="11" t="s">
        <v>22</v>
      </c>
      <c r="J271" s="11" t="s">
        <v>364</v>
      </c>
      <c r="K271" s="11" t="s">
        <v>2033</v>
      </c>
      <c r="L271" s="11" t="s">
        <v>71</v>
      </c>
      <c r="M271" s="11" t="s">
        <v>63</v>
      </c>
      <c r="N271" s="11" t="s">
        <v>36</v>
      </c>
      <c r="O271" s="11" t="s">
        <v>52</v>
      </c>
      <c r="P271" s="11" t="s">
        <v>37</v>
      </c>
      <c r="Q271" s="11">
        <v>1</v>
      </c>
      <c r="R271" s="128">
        <v>0</v>
      </c>
      <c r="S271" s="128">
        <v>450000</v>
      </c>
      <c r="T271" s="128">
        <v>315000</v>
      </c>
      <c r="U271" s="128">
        <v>0</v>
      </c>
      <c r="V271" s="11" t="s">
        <v>50</v>
      </c>
      <c r="W271">
        <v>315000</v>
      </c>
      <c r="X271">
        <v>1</v>
      </c>
      <c r="Y271" s="11" t="str">
        <f t="shared" si="10"/>
        <v>XBL</v>
      </c>
      <c r="Z271" s="5">
        <f>VLOOKUP(D271,HoaDonTotal!D:Q,14,0)</f>
        <v>44454.737500000003</v>
      </c>
      <c r="AA271" t="str">
        <f t="shared" si="11"/>
        <v>Ca chiều</v>
      </c>
    </row>
    <row r="272" spans="2:27">
      <c r="B272" s="11" t="s">
        <v>21</v>
      </c>
      <c r="C272" s="136">
        <v>44454</v>
      </c>
      <c r="D272" s="36" t="s">
        <v>904</v>
      </c>
      <c r="E272" s="11">
        <v>1639045</v>
      </c>
      <c r="F272" s="11" t="s">
        <v>902</v>
      </c>
      <c r="G272" s="11" t="s">
        <v>2409</v>
      </c>
      <c r="H272" s="11" t="s">
        <v>2410</v>
      </c>
      <c r="I272" s="11" t="s">
        <v>22</v>
      </c>
      <c r="J272" s="11" t="s">
        <v>2112</v>
      </c>
      <c r="K272" s="11" t="s">
        <v>185</v>
      </c>
      <c r="L272" s="11" t="s">
        <v>143</v>
      </c>
      <c r="M272" s="11" t="s">
        <v>66</v>
      </c>
      <c r="N272" s="11" t="s">
        <v>2143</v>
      </c>
      <c r="O272" s="11" t="s">
        <v>181</v>
      </c>
      <c r="P272" s="11" t="s">
        <v>43</v>
      </c>
      <c r="Q272" s="11">
        <v>1</v>
      </c>
      <c r="R272" s="128">
        <v>0</v>
      </c>
      <c r="S272" s="128">
        <v>20000</v>
      </c>
      <c r="T272" s="128">
        <v>13000</v>
      </c>
      <c r="U272" s="128">
        <v>0</v>
      </c>
      <c r="V272" s="11" t="s">
        <v>50</v>
      </c>
      <c r="W272">
        <v>13000</v>
      </c>
      <c r="X272">
        <v>1</v>
      </c>
      <c r="Y272" s="11" t="str">
        <f t="shared" si="10"/>
        <v>XBL</v>
      </c>
      <c r="Z272" s="5">
        <f>VLOOKUP(D272,HoaDonTotal!D:Q,14,0)</f>
        <v>44454.737500000003</v>
      </c>
      <c r="AA272" t="str">
        <f t="shared" si="11"/>
        <v>Ca chiều</v>
      </c>
    </row>
    <row r="273" spans="2:27">
      <c r="B273" s="11" t="s">
        <v>21</v>
      </c>
      <c r="C273" s="136">
        <v>44454</v>
      </c>
      <c r="D273" s="36" t="s">
        <v>905</v>
      </c>
      <c r="E273" s="11">
        <v>1274913</v>
      </c>
      <c r="F273" s="11" t="s">
        <v>907</v>
      </c>
      <c r="G273" s="11" t="s">
        <v>505</v>
      </c>
      <c r="H273" s="11" t="s">
        <v>506</v>
      </c>
      <c r="I273" s="11"/>
      <c r="J273" s="11" t="s">
        <v>2112</v>
      </c>
      <c r="K273" s="11" t="s">
        <v>507</v>
      </c>
      <c r="L273" s="11" t="s">
        <v>40</v>
      </c>
      <c r="M273" s="11"/>
      <c r="N273" s="11" t="s">
        <v>2138</v>
      </c>
      <c r="O273" s="11" t="s">
        <v>454</v>
      </c>
      <c r="P273" s="11" t="s">
        <v>40</v>
      </c>
      <c r="Q273" s="11">
        <v>1</v>
      </c>
      <c r="R273" s="128">
        <v>0</v>
      </c>
      <c r="S273" s="128">
        <v>165000</v>
      </c>
      <c r="T273" s="128">
        <v>165000</v>
      </c>
      <c r="U273" s="128">
        <v>0</v>
      </c>
      <c r="V273" s="11" t="s">
        <v>50</v>
      </c>
      <c r="W273">
        <v>165000</v>
      </c>
      <c r="X273">
        <v>1</v>
      </c>
      <c r="Y273" s="11" t="str">
        <f t="shared" si="10"/>
        <v>XBL</v>
      </c>
      <c r="Z273" s="5">
        <f>VLOOKUP(D273,HoaDonTotal!D:Q,14,0)</f>
        <v>44454.738194444442</v>
      </c>
      <c r="AA273" t="str">
        <f t="shared" si="11"/>
        <v>Ca chiều</v>
      </c>
    </row>
    <row r="274" spans="2:27">
      <c r="B274" s="11" t="s">
        <v>21</v>
      </c>
      <c r="C274" s="136">
        <v>44454</v>
      </c>
      <c r="D274" s="36" t="s">
        <v>905</v>
      </c>
      <c r="E274" s="11">
        <v>1274913</v>
      </c>
      <c r="F274" s="11" t="s">
        <v>907</v>
      </c>
      <c r="G274" s="11" t="s">
        <v>2488</v>
      </c>
      <c r="H274" s="11" t="s">
        <v>2489</v>
      </c>
      <c r="I274" s="11" t="s">
        <v>22</v>
      </c>
      <c r="J274" s="11" t="s">
        <v>2112</v>
      </c>
      <c r="K274" s="11" t="s">
        <v>185</v>
      </c>
      <c r="L274" s="11" t="s">
        <v>143</v>
      </c>
      <c r="M274" s="11" t="s">
        <v>49</v>
      </c>
      <c r="N274" s="11" t="s">
        <v>2045</v>
      </c>
      <c r="O274" s="11" t="s">
        <v>181</v>
      </c>
      <c r="P274" s="11" t="s">
        <v>43</v>
      </c>
      <c r="Q274" s="11">
        <v>1</v>
      </c>
      <c r="R274" s="128">
        <v>0</v>
      </c>
      <c r="S274" s="128">
        <v>20000</v>
      </c>
      <c r="T274" s="128">
        <v>11000</v>
      </c>
      <c r="U274" s="128">
        <v>0</v>
      </c>
      <c r="V274" s="11" t="s">
        <v>50</v>
      </c>
      <c r="W274">
        <v>11000</v>
      </c>
      <c r="X274">
        <v>1</v>
      </c>
      <c r="Y274" s="11" t="str">
        <f t="shared" si="10"/>
        <v>XBL</v>
      </c>
      <c r="Z274" s="5">
        <f>VLOOKUP(D274,HoaDonTotal!D:Q,14,0)</f>
        <v>44454.738194444442</v>
      </c>
      <c r="AA274" t="str">
        <f t="shared" si="11"/>
        <v>Ca chiều</v>
      </c>
    </row>
    <row r="275" spans="2:27">
      <c r="B275" s="11" t="s">
        <v>21</v>
      </c>
      <c r="C275" s="136">
        <v>44454</v>
      </c>
      <c r="D275" s="36" t="s">
        <v>908</v>
      </c>
      <c r="E275" s="11">
        <v>1603688</v>
      </c>
      <c r="F275" s="11" t="s">
        <v>910</v>
      </c>
      <c r="G275" s="11" t="s">
        <v>2490</v>
      </c>
      <c r="H275" s="11" t="s">
        <v>2491</v>
      </c>
      <c r="I275" s="11" t="s">
        <v>22</v>
      </c>
      <c r="J275" s="11" t="s">
        <v>2112</v>
      </c>
      <c r="K275" s="11" t="s">
        <v>185</v>
      </c>
      <c r="L275" s="11" t="s">
        <v>143</v>
      </c>
      <c r="M275" s="11" t="s">
        <v>2492</v>
      </c>
      <c r="N275" s="11" t="s">
        <v>2045</v>
      </c>
      <c r="O275" s="11" t="s">
        <v>181</v>
      </c>
      <c r="P275" s="11" t="s">
        <v>43</v>
      </c>
      <c r="Q275" s="11">
        <v>1</v>
      </c>
      <c r="R275" s="128">
        <v>0</v>
      </c>
      <c r="S275" s="128">
        <v>20000</v>
      </c>
      <c r="T275" s="128">
        <v>20000</v>
      </c>
      <c r="U275" s="128">
        <v>0</v>
      </c>
      <c r="V275" s="11" t="s">
        <v>50</v>
      </c>
      <c r="W275">
        <v>20000</v>
      </c>
      <c r="X275">
        <v>1</v>
      </c>
      <c r="Y275" s="11" t="str">
        <f t="shared" si="10"/>
        <v>XBL</v>
      </c>
      <c r="Z275" s="5">
        <f>VLOOKUP(D275,HoaDonTotal!D:Q,14,0)</f>
        <v>44454.738888888889</v>
      </c>
      <c r="AA275" t="str">
        <f t="shared" si="11"/>
        <v>Ca chiều</v>
      </c>
    </row>
    <row r="276" spans="2:27">
      <c r="B276" s="11" t="s">
        <v>21</v>
      </c>
      <c r="C276" s="136">
        <v>44454</v>
      </c>
      <c r="D276" s="36" t="s">
        <v>908</v>
      </c>
      <c r="E276" s="11">
        <v>1603688</v>
      </c>
      <c r="F276" s="11" t="s">
        <v>910</v>
      </c>
      <c r="G276" s="11" t="s">
        <v>2493</v>
      </c>
      <c r="H276" s="11" t="s">
        <v>2494</v>
      </c>
      <c r="I276" s="11" t="s">
        <v>22</v>
      </c>
      <c r="J276" s="11" t="s">
        <v>362</v>
      </c>
      <c r="K276" s="11" t="s">
        <v>132</v>
      </c>
      <c r="L276" s="11" t="s">
        <v>71</v>
      </c>
      <c r="M276" s="11" t="s">
        <v>241</v>
      </c>
      <c r="N276" s="11" t="s">
        <v>64</v>
      </c>
      <c r="O276" s="11" t="s">
        <v>149</v>
      </c>
      <c r="P276" s="11" t="s">
        <v>43</v>
      </c>
      <c r="Q276" s="11">
        <v>1</v>
      </c>
      <c r="R276" s="128">
        <v>0</v>
      </c>
      <c r="S276" s="128">
        <v>90000</v>
      </c>
      <c r="T276" s="128">
        <v>63000</v>
      </c>
      <c r="U276" s="128">
        <v>0</v>
      </c>
      <c r="V276" s="11" t="s">
        <v>50</v>
      </c>
      <c r="W276">
        <v>63000</v>
      </c>
      <c r="X276">
        <v>1</v>
      </c>
      <c r="Y276" s="11" t="str">
        <f t="shared" si="10"/>
        <v>XBL</v>
      </c>
      <c r="Z276" s="5">
        <f>VLOOKUP(D276,HoaDonTotal!D:Q,14,0)</f>
        <v>44454.738888888889</v>
      </c>
      <c r="AA276" t="str">
        <f t="shared" si="11"/>
        <v>Ca chiều</v>
      </c>
    </row>
    <row r="277" spans="2:27">
      <c r="B277" s="11" t="s">
        <v>21</v>
      </c>
      <c r="C277" s="136">
        <v>44454</v>
      </c>
      <c r="D277" s="36" t="s">
        <v>908</v>
      </c>
      <c r="E277" s="11">
        <v>1603688</v>
      </c>
      <c r="F277" s="11" t="s">
        <v>910</v>
      </c>
      <c r="G277" s="11" t="s">
        <v>2495</v>
      </c>
      <c r="H277" s="11" t="s">
        <v>2496</v>
      </c>
      <c r="I277" s="11" t="s">
        <v>22</v>
      </c>
      <c r="J277" s="11" t="s">
        <v>362</v>
      </c>
      <c r="K277" s="11" t="s">
        <v>132</v>
      </c>
      <c r="L277" s="11" t="s">
        <v>143</v>
      </c>
      <c r="M277" s="11" t="s">
        <v>46</v>
      </c>
      <c r="N277" s="11" t="s">
        <v>64</v>
      </c>
      <c r="O277" s="11" t="s">
        <v>149</v>
      </c>
      <c r="P277" s="11" t="s">
        <v>43</v>
      </c>
      <c r="Q277" s="11">
        <v>1</v>
      </c>
      <c r="R277" s="128">
        <v>0</v>
      </c>
      <c r="S277" s="128">
        <v>90000</v>
      </c>
      <c r="T277" s="128">
        <v>63000</v>
      </c>
      <c r="U277" s="128">
        <v>0</v>
      </c>
      <c r="V277" s="11" t="s">
        <v>50</v>
      </c>
      <c r="W277">
        <v>63000</v>
      </c>
      <c r="X277">
        <v>1</v>
      </c>
      <c r="Y277" s="11" t="str">
        <f t="shared" si="10"/>
        <v>XBL</v>
      </c>
      <c r="Z277" s="5">
        <f>VLOOKUP(D277,HoaDonTotal!D:Q,14,0)</f>
        <v>44454.738888888889</v>
      </c>
      <c r="AA277" t="str">
        <f t="shared" si="11"/>
        <v>Ca chiều</v>
      </c>
    </row>
    <row r="278" spans="2:27">
      <c r="B278" s="11" t="s">
        <v>21</v>
      </c>
      <c r="C278" s="136">
        <v>44454</v>
      </c>
      <c r="D278" s="36" t="s">
        <v>908</v>
      </c>
      <c r="E278" s="11">
        <v>1603688</v>
      </c>
      <c r="F278" s="11" t="s">
        <v>910</v>
      </c>
      <c r="G278" s="11" t="s">
        <v>2497</v>
      </c>
      <c r="H278" s="11" t="s">
        <v>2335</v>
      </c>
      <c r="I278" s="11" t="s">
        <v>22</v>
      </c>
      <c r="J278" s="11" t="s">
        <v>23</v>
      </c>
      <c r="K278" s="11" t="s">
        <v>473</v>
      </c>
      <c r="L278" s="11" t="s">
        <v>35</v>
      </c>
      <c r="M278" s="11" t="s">
        <v>46</v>
      </c>
      <c r="N278" s="11" t="s">
        <v>343</v>
      </c>
      <c r="O278" s="11" t="s">
        <v>676</v>
      </c>
      <c r="P278" s="11" t="s">
        <v>43</v>
      </c>
      <c r="Q278" s="11">
        <v>1</v>
      </c>
      <c r="R278" s="128">
        <v>0</v>
      </c>
      <c r="S278" s="128">
        <v>350000</v>
      </c>
      <c r="T278" s="128">
        <v>175000</v>
      </c>
      <c r="U278" s="128">
        <v>0</v>
      </c>
      <c r="V278" s="11" t="s">
        <v>50</v>
      </c>
      <c r="W278">
        <v>175000</v>
      </c>
      <c r="X278">
        <v>1</v>
      </c>
      <c r="Y278" s="11" t="str">
        <f t="shared" si="10"/>
        <v>XBL</v>
      </c>
      <c r="Z278" s="5">
        <f>VLOOKUP(D278,HoaDonTotal!D:Q,14,0)</f>
        <v>44454.738888888889</v>
      </c>
      <c r="AA278" t="str">
        <f t="shared" si="11"/>
        <v>Ca chiều</v>
      </c>
    </row>
    <row r="279" spans="2:27">
      <c r="B279" s="11" t="s">
        <v>21</v>
      </c>
      <c r="C279" s="136">
        <v>44454</v>
      </c>
      <c r="D279" s="36" t="s">
        <v>908</v>
      </c>
      <c r="E279" s="11">
        <v>1603688</v>
      </c>
      <c r="F279" s="11" t="s">
        <v>910</v>
      </c>
      <c r="G279" s="11" t="s">
        <v>2498</v>
      </c>
      <c r="H279" s="11" t="s">
        <v>2335</v>
      </c>
      <c r="I279" s="11" t="s">
        <v>22</v>
      </c>
      <c r="J279" s="11" t="s">
        <v>23</v>
      </c>
      <c r="K279" s="11" t="s">
        <v>473</v>
      </c>
      <c r="L279" s="11" t="s">
        <v>25</v>
      </c>
      <c r="M279" s="11" t="s">
        <v>46</v>
      </c>
      <c r="N279" s="11" t="s">
        <v>343</v>
      </c>
      <c r="O279" s="11" t="s">
        <v>676</v>
      </c>
      <c r="P279" s="11" t="s">
        <v>43</v>
      </c>
      <c r="Q279" s="11">
        <v>1</v>
      </c>
      <c r="R279" s="128">
        <v>0</v>
      </c>
      <c r="S279" s="128">
        <v>350000</v>
      </c>
      <c r="T279" s="128">
        <v>175000</v>
      </c>
      <c r="U279" s="128">
        <v>0</v>
      </c>
      <c r="V279" s="11" t="s">
        <v>50</v>
      </c>
      <c r="W279">
        <v>175000</v>
      </c>
      <c r="X279">
        <v>1</v>
      </c>
      <c r="Y279" s="11" t="str">
        <f t="shared" si="10"/>
        <v>XBL</v>
      </c>
      <c r="Z279" s="5">
        <f>VLOOKUP(D279,HoaDonTotal!D:Q,14,0)</f>
        <v>44454.738888888889</v>
      </c>
      <c r="AA279" t="str">
        <f t="shared" si="11"/>
        <v>Ca chiều</v>
      </c>
    </row>
    <row r="280" spans="2:27">
      <c r="B280" s="11" t="s">
        <v>21</v>
      </c>
      <c r="C280" s="136">
        <v>44454</v>
      </c>
      <c r="D280" s="36" t="s">
        <v>908</v>
      </c>
      <c r="E280" s="11">
        <v>1603688</v>
      </c>
      <c r="F280" s="11" t="s">
        <v>910</v>
      </c>
      <c r="G280" s="11" t="s">
        <v>2499</v>
      </c>
      <c r="H280" s="11" t="s">
        <v>2500</v>
      </c>
      <c r="I280" s="11"/>
      <c r="J280" s="11" t="s">
        <v>2041</v>
      </c>
      <c r="K280" s="11" t="s">
        <v>78</v>
      </c>
      <c r="L280" s="11"/>
      <c r="M280" s="11" t="s">
        <v>63</v>
      </c>
      <c r="N280" s="11" t="s">
        <v>68</v>
      </c>
      <c r="O280" s="11" t="s">
        <v>2501</v>
      </c>
      <c r="P280" s="11"/>
      <c r="Q280" s="11">
        <v>2</v>
      </c>
      <c r="R280" s="128">
        <v>0</v>
      </c>
      <c r="S280" s="128">
        <v>19000</v>
      </c>
      <c r="T280" s="128">
        <v>38000</v>
      </c>
      <c r="U280" s="128">
        <v>0</v>
      </c>
      <c r="V280" s="11" t="s">
        <v>50</v>
      </c>
      <c r="W280">
        <v>38000</v>
      </c>
      <c r="X280">
        <v>2</v>
      </c>
      <c r="Y280" s="11" t="str">
        <f t="shared" si="10"/>
        <v>XBL</v>
      </c>
      <c r="Z280" s="5">
        <f>VLOOKUP(D280,HoaDonTotal!D:Q,14,0)</f>
        <v>44454.738888888889</v>
      </c>
      <c r="AA280" t="str">
        <f t="shared" si="11"/>
        <v>Ca chiều</v>
      </c>
    </row>
    <row r="281" spans="2:27">
      <c r="B281" s="11" t="s">
        <v>21</v>
      </c>
      <c r="C281" s="136">
        <v>44454</v>
      </c>
      <c r="D281" s="36" t="s">
        <v>911</v>
      </c>
      <c r="E281" s="11">
        <v>1639045</v>
      </c>
      <c r="F281" s="11" t="s">
        <v>902</v>
      </c>
      <c r="G281" s="11" t="s">
        <v>642</v>
      </c>
      <c r="H281" s="11" t="s">
        <v>643</v>
      </c>
      <c r="I281" s="11" t="s">
        <v>22</v>
      </c>
      <c r="J281" s="11" t="s">
        <v>73</v>
      </c>
      <c r="K281" s="11" t="s">
        <v>34</v>
      </c>
      <c r="L281" s="11" t="s">
        <v>644</v>
      </c>
      <c r="M281" s="11" t="s">
        <v>63</v>
      </c>
      <c r="N281" s="11" t="s">
        <v>74</v>
      </c>
      <c r="O281" s="11" t="s">
        <v>74</v>
      </c>
      <c r="P281" s="11" t="s">
        <v>43</v>
      </c>
      <c r="Q281" s="11">
        <v>1</v>
      </c>
      <c r="R281" s="128">
        <v>0</v>
      </c>
      <c r="S281" s="128">
        <v>490000</v>
      </c>
      <c r="T281" s="128">
        <v>290000</v>
      </c>
      <c r="U281" s="128">
        <v>0</v>
      </c>
      <c r="V281" s="11" t="s">
        <v>50</v>
      </c>
      <c r="W281">
        <v>290000</v>
      </c>
      <c r="X281">
        <v>1</v>
      </c>
      <c r="Y281" s="11" t="str">
        <f t="shared" si="10"/>
        <v>XBL</v>
      </c>
      <c r="Z281" s="5">
        <f>VLOOKUP(D281,HoaDonTotal!D:Q,14,0)</f>
        <v>44454.738888888889</v>
      </c>
      <c r="AA281" t="str">
        <f t="shared" si="11"/>
        <v>Ca chiều</v>
      </c>
    </row>
    <row r="282" spans="2:27">
      <c r="B282" s="11" t="s">
        <v>21</v>
      </c>
      <c r="C282" s="136">
        <v>44454</v>
      </c>
      <c r="D282" s="36" t="s">
        <v>912</v>
      </c>
      <c r="E282" s="11">
        <v>1274913</v>
      </c>
      <c r="F282" s="11" t="s">
        <v>907</v>
      </c>
      <c r="G282" s="11" t="s">
        <v>2502</v>
      </c>
      <c r="H282" s="11" t="s">
        <v>2503</v>
      </c>
      <c r="I282" s="11" t="s">
        <v>22</v>
      </c>
      <c r="J282" s="11" t="s">
        <v>45</v>
      </c>
      <c r="K282" s="11" t="s">
        <v>34</v>
      </c>
      <c r="L282" s="11" t="s">
        <v>557</v>
      </c>
      <c r="M282" s="11" t="s">
        <v>46</v>
      </c>
      <c r="N282" s="11" t="s">
        <v>136</v>
      </c>
      <c r="O282" s="11" t="s">
        <v>137</v>
      </c>
      <c r="P282" s="11" t="s">
        <v>212</v>
      </c>
      <c r="Q282" s="11">
        <v>1</v>
      </c>
      <c r="R282" s="128">
        <v>0</v>
      </c>
      <c r="S282" s="128">
        <v>590000</v>
      </c>
      <c r="T282" s="128">
        <v>350000</v>
      </c>
      <c r="U282" s="128">
        <v>0</v>
      </c>
      <c r="V282" s="11" t="s">
        <v>50</v>
      </c>
      <c r="W282">
        <v>350000</v>
      </c>
      <c r="X282">
        <v>1</v>
      </c>
      <c r="Y282" s="11" t="str">
        <f t="shared" si="10"/>
        <v>XBL</v>
      </c>
      <c r="Z282" s="5">
        <f>VLOOKUP(D282,HoaDonTotal!D:Q,14,0)</f>
        <v>44454.757638888892</v>
      </c>
      <c r="AA282" t="str">
        <f t="shared" si="11"/>
        <v>Ca chiều</v>
      </c>
    </row>
    <row r="283" spans="2:27">
      <c r="B283" s="11" t="s">
        <v>21</v>
      </c>
      <c r="C283" s="136">
        <v>44454</v>
      </c>
      <c r="D283" s="36" t="s">
        <v>913</v>
      </c>
      <c r="E283" s="11">
        <v>539821</v>
      </c>
      <c r="F283" s="11" t="s">
        <v>915</v>
      </c>
      <c r="G283" s="11" t="s">
        <v>2504</v>
      </c>
      <c r="H283" s="11" t="s">
        <v>2505</v>
      </c>
      <c r="I283" s="11"/>
      <c r="J283" s="11" t="s">
        <v>53</v>
      </c>
      <c r="K283" s="11" t="s">
        <v>56</v>
      </c>
      <c r="L283" s="11" t="s">
        <v>2506</v>
      </c>
      <c r="M283" s="11" t="s">
        <v>46</v>
      </c>
      <c r="N283" s="11" t="s">
        <v>57</v>
      </c>
      <c r="O283" s="11" t="s">
        <v>327</v>
      </c>
      <c r="P283" s="11" t="s">
        <v>43</v>
      </c>
      <c r="Q283" s="11">
        <v>1</v>
      </c>
      <c r="R283" s="128">
        <v>0</v>
      </c>
      <c r="S283" s="128">
        <v>150000</v>
      </c>
      <c r="T283" s="128">
        <v>150000</v>
      </c>
      <c r="U283" s="128">
        <v>0</v>
      </c>
      <c r="V283" s="11" t="s">
        <v>50</v>
      </c>
      <c r="W283">
        <v>150000</v>
      </c>
      <c r="X283">
        <v>1</v>
      </c>
      <c r="Y283" s="11" t="str">
        <f t="shared" si="10"/>
        <v>XBL</v>
      </c>
      <c r="Z283" s="5">
        <f>VLOOKUP(D283,HoaDonTotal!D:Q,14,0)</f>
        <v>44454.757638888892</v>
      </c>
      <c r="AA283" t="str">
        <f t="shared" si="11"/>
        <v>Ca chiều</v>
      </c>
    </row>
    <row r="284" spans="2:27">
      <c r="B284" s="11" t="s">
        <v>21</v>
      </c>
      <c r="C284" s="136">
        <v>44454</v>
      </c>
      <c r="D284" s="36" t="s">
        <v>916</v>
      </c>
      <c r="E284" s="11">
        <v>1590416</v>
      </c>
      <c r="F284" s="11" t="s">
        <v>918</v>
      </c>
      <c r="G284" s="11" t="s">
        <v>2507</v>
      </c>
      <c r="H284" s="11" t="s">
        <v>2508</v>
      </c>
      <c r="I284" s="11" t="s">
        <v>22</v>
      </c>
      <c r="J284" s="11" t="s">
        <v>45</v>
      </c>
      <c r="K284" s="11" t="s">
        <v>2033</v>
      </c>
      <c r="L284" s="11" t="s">
        <v>204</v>
      </c>
      <c r="M284" s="11" t="s">
        <v>66</v>
      </c>
      <c r="N284" s="11" t="s">
        <v>184</v>
      </c>
      <c r="O284" s="11" t="s">
        <v>2038</v>
      </c>
      <c r="P284" s="11" t="s">
        <v>571</v>
      </c>
      <c r="Q284" s="11">
        <v>1</v>
      </c>
      <c r="R284" s="128">
        <v>0</v>
      </c>
      <c r="S284" s="128">
        <v>120000</v>
      </c>
      <c r="T284" s="128">
        <v>60000</v>
      </c>
      <c r="U284" s="128">
        <v>0</v>
      </c>
      <c r="V284" s="11" t="s">
        <v>50</v>
      </c>
      <c r="W284">
        <v>60000</v>
      </c>
      <c r="X284">
        <v>1</v>
      </c>
      <c r="Y284" s="11" t="str">
        <f t="shared" si="10"/>
        <v>XBL</v>
      </c>
      <c r="Z284" s="5">
        <f>VLOOKUP(D284,HoaDonTotal!D:Q,14,0)</f>
        <v>44454.8</v>
      </c>
      <c r="AA284" t="str">
        <f t="shared" si="11"/>
        <v>Ca chiều</v>
      </c>
    </row>
    <row r="285" spans="2:27">
      <c r="B285" s="11" t="s">
        <v>21</v>
      </c>
      <c r="C285" s="136">
        <v>44454</v>
      </c>
      <c r="D285" s="36" t="s">
        <v>916</v>
      </c>
      <c r="E285" s="11">
        <v>1590416</v>
      </c>
      <c r="F285" s="11" t="s">
        <v>918</v>
      </c>
      <c r="G285" s="11" t="s">
        <v>2509</v>
      </c>
      <c r="H285" s="11" t="s">
        <v>2510</v>
      </c>
      <c r="I285" s="11" t="s">
        <v>58</v>
      </c>
      <c r="J285" s="11" t="s">
        <v>45</v>
      </c>
      <c r="K285" s="11" t="s">
        <v>2033</v>
      </c>
      <c r="L285" s="11" t="s">
        <v>628</v>
      </c>
      <c r="M285" s="11" t="s">
        <v>496</v>
      </c>
      <c r="N285" s="11" t="s">
        <v>184</v>
      </c>
      <c r="O285" s="11" t="s">
        <v>197</v>
      </c>
      <c r="P285" s="11" t="s">
        <v>43</v>
      </c>
      <c r="Q285" s="11">
        <v>1</v>
      </c>
      <c r="R285" s="128">
        <v>0</v>
      </c>
      <c r="S285" s="128">
        <v>120000</v>
      </c>
      <c r="T285" s="128">
        <v>89000</v>
      </c>
      <c r="U285" s="128">
        <v>0</v>
      </c>
      <c r="V285" s="11" t="s">
        <v>50</v>
      </c>
      <c r="W285">
        <v>89000</v>
      </c>
      <c r="X285">
        <v>1</v>
      </c>
      <c r="Y285" s="11" t="str">
        <f t="shared" si="10"/>
        <v>XBL</v>
      </c>
      <c r="Z285" s="5">
        <f>VLOOKUP(D285,HoaDonTotal!D:Q,14,0)</f>
        <v>44454.8</v>
      </c>
      <c r="AA285" t="str">
        <f t="shared" si="11"/>
        <v>Ca chiều</v>
      </c>
    </row>
    <row r="286" spans="2:27">
      <c r="B286" s="11" t="s">
        <v>21</v>
      </c>
      <c r="C286" s="136">
        <v>44454</v>
      </c>
      <c r="D286" s="36" t="s">
        <v>919</v>
      </c>
      <c r="E286" s="11">
        <v>2386034</v>
      </c>
      <c r="F286" s="11" t="s">
        <v>921</v>
      </c>
      <c r="G286" s="11" t="s">
        <v>146</v>
      </c>
      <c r="H286" s="11" t="s">
        <v>147</v>
      </c>
      <c r="I286" s="11"/>
      <c r="J286" s="11" t="s">
        <v>2112</v>
      </c>
      <c r="K286" s="11" t="s">
        <v>148</v>
      </c>
      <c r="L286" s="11" t="s">
        <v>40</v>
      </c>
      <c r="M286" s="11" t="s">
        <v>40</v>
      </c>
      <c r="N286" s="11" t="s">
        <v>2138</v>
      </c>
      <c r="O286" s="11" t="s">
        <v>487</v>
      </c>
      <c r="P286" s="11" t="s">
        <v>43</v>
      </c>
      <c r="Q286" s="11">
        <v>1</v>
      </c>
      <c r="R286" s="128">
        <v>0</v>
      </c>
      <c r="S286" s="128">
        <v>32000</v>
      </c>
      <c r="T286" s="128">
        <v>32000</v>
      </c>
      <c r="U286" s="128">
        <v>0</v>
      </c>
      <c r="V286" s="11" t="s">
        <v>28</v>
      </c>
      <c r="W286">
        <v>32000</v>
      </c>
      <c r="X286">
        <v>1</v>
      </c>
      <c r="Y286" s="11" t="str">
        <f t="shared" si="10"/>
        <v>XBL</v>
      </c>
      <c r="Z286" s="5">
        <f>VLOOKUP(D286,HoaDonTotal!D:Q,14,0)</f>
        <v>44454.8</v>
      </c>
      <c r="AA286" t="str">
        <f t="shared" si="11"/>
        <v>Ca chiều</v>
      </c>
    </row>
    <row r="287" spans="2:27">
      <c r="B287" s="11" t="s">
        <v>21</v>
      </c>
      <c r="C287" s="136">
        <v>44454</v>
      </c>
      <c r="D287" s="36" t="s">
        <v>922</v>
      </c>
      <c r="E287" s="11">
        <v>1600748</v>
      </c>
      <c r="F287" s="11" t="s">
        <v>924</v>
      </c>
      <c r="G287" s="11" t="s">
        <v>2352</v>
      </c>
      <c r="H287" s="11" t="s">
        <v>485</v>
      </c>
      <c r="I287" s="11"/>
      <c r="J287" s="11" t="s">
        <v>2112</v>
      </c>
      <c r="K287" s="11" t="s">
        <v>486</v>
      </c>
      <c r="L287" s="11"/>
      <c r="M287" s="11"/>
      <c r="N287" s="11" t="s">
        <v>2138</v>
      </c>
      <c r="O287" s="11" t="s">
        <v>487</v>
      </c>
      <c r="P287" s="11"/>
      <c r="Q287" s="11">
        <v>1</v>
      </c>
      <c r="R287" s="128">
        <v>0</v>
      </c>
      <c r="S287" s="128">
        <v>215000</v>
      </c>
      <c r="T287" s="128">
        <v>215000</v>
      </c>
      <c r="U287" s="128">
        <v>0</v>
      </c>
      <c r="V287" s="11" t="s">
        <v>50</v>
      </c>
      <c r="W287">
        <v>215000</v>
      </c>
      <c r="X287">
        <v>1</v>
      </c>
      <c r="Y287" s="11" t="str">
        <f t="shared" si="10"/>
        <v>XBL</v>
      </c>
      <c r="Z287" s="5">
        <f>VLOOKUP(D287,HoaDonTotal!D:Q,14,0)</f>
        <v>44454.820833333331</v>
      </c>
      <c r="AA287" t="str">
        <f t="shared" si="11"/>
        <v>Ca chiều</v>
      </c>
    </row>
    <row r="288" spans="2:27">
      <c r="B288" s="11" t="s">
        <v>21</v>
      </c>
      <c r="C288" s="136">
        <v>44454</v>
      </c>
      <c r="D288" s="36" t="s">
        <v>925</v>
      </c>
      <c r="E288" s="11">
        <v>1219213</v>
      </c>
      <c r="F288" s="11" t="s">
        <v>927</v>
      </c>
      <c r="G288" s="11" t="s">
        <v>2511</v>
      </c>
      <c r="H288" s="11" t="s">
        <v>233</v>
      </c>
      <c r="I288" s="11"/>
      <c r="J288" s="11" t="s">
        <v>2263</v>
      </c>
      <c r="K288" s="11" t="s">
        <v>30</v>
      </c>
      <c r="L288" s="11" t="s">
        <v>31</v>
      </c>
      <c r="M288" s="11"/>
      <c r="N288" s="11" t="s">
        <v>32</v>
      </c>
      <c r="O288" s="11" t="s">
        <v>33</v>
      </c>
      <c r="P288" s="11"/>
      <c r="Q288" s="11">
        <v>2</v>
      </c>
      <c r="R288" s="128">
        <v>0</v>
      </c>
      <c r="S288" s="128">
        <v>115000</v>
      </c>
      <c r="T288" s="128">
        <v>100000</v>
      </c>
      <c r="U288" s="128">
        <v>0</v>
      </c>
      <c r="V288" s="11" t="s">
        <v>2512</v>
      </c>
      <c r="W288">
        <v>100000</v>
      </c>
      <c r="X288">
        <v>2</v>
      </c>
      <c r="Y288" s="11" t="str">
        <f t="shared" si="10"/>
        <v>XBL</v>
      </c>
      <c r="Z288" s="5">
        <f>VLOOKUP(D288,HoaDonTotal!D:Q,14,0)</f>
        <v>44454.841666666667</v>
      </c>
      <c r="AA288" t="str">
        <f t="shared" si="11"/>
        <v>Ca chiều</v>
      </c>
    </row>
    <row r="289" spans="2:27">
      <c r="B289" s="11" t="s">
        <v>21</v>
      </c>
      <c r="C289" s="136">
        <v>44454</v>
      </c>
      <c r="D289" s="36" t="s">
        <v>925</v>
      </c>
      <c r="E289" s="11">
        <v>1219213</v>
      </c>
      <c r="F289" s="11" t="s">
        <v>927</v>
      </c>
      <c r="G289" s="11" t="s">
        <v>2513</v>
      </c>
      <c r="H289" s="11" t="s">
        <v>2514</v>
      </c>
      <c r="I289" s="11"/>
      <c r="J289" s="11" t="s">
        <v>29</v>
      </c>
      <c r="K289" s="11" t="s">
        <v>56</v>
      </c>
      <c r="L289" s="11"/>
      <c r="M289" s="11" t="s">
        <v>63</v>
      </c>
      <c r="N289" s="11" t="s">
        <v>180</v>
      </c>
      <c r="O289" s="11" t="s">
        <v>141</v>
      </c>
      <c r="P289" s="11"/>
      <c r="Q289" s="11">
        <v>1</v>
      </c>
      <c r="R289" s="128">
        <v>0</v>
      </c>
      <c r="S289" s="128">
        <v>150000</v>
      </c>
      <c r="T289" s="128">
        <v>120000</v>
      </c>
      <c r="U289" s="128">
        <v>0</v>
      </c>
      <c r="V289" s="11" t="s">
        <v>2512</v>
      </c>
      <c r="W289">
        <v>120000</v>
      </c>
      <c r="X289">
        <v>1</v>
      </c>
      <c r="Y289" s="11" t="str">
        <f t="shared" si="10"/>
        <v>XBL</v>
      </c>
      <c r="Z289" s="5">
        <f>VLOOKUP(D289,HoaDonTotal!D:Q,14,0)</f>
        <v>44454.841666666667</v>
      </c>
      <c r="AA289" t="str">
        <f t="shared" si="11"/>
        <v>Ca chiều</v>
      </c>
    </row>
    <row r="290" spans="2:27">
      <c r="B290" s="11" t="s">
        <v>21</v>
      </c>
      <c r="C290" s="136">
        <v>44454</v>
      </c>
      <c r="D290" s="36" t="s">
        <v>925</v>
      </c>
      <c r="E290" s="11">
        <v>1219213</v>
      </c>
      <c r="F290" s="11" t="s">
        <v>927</v>
      </c>
      <c r="G290" s="11" t="s">
        <v>2094</v>
      </c>
      <c r="H290" s="11" t="s">
        <v>2095</v>
      </c>
      <c r="I290" s="11" t="s">
        <v>41</v>
      </c>
      <c r="J290" s="11" t="s">
        <v>69</v>
      </c>
      <c r="K290" s="11" t="s">
        <v>24</v>
      </c>
      <c r="L290" s="11" t="s">
        <v>143</v>
      </c>
      <c r="M290" s="11" t="s">
        <v>49</v>
      </c>
      <c r="N290" s="11" t="s">
        <v>70</v>
      </c>
      <c r="O290" s="11" t="s">
        <v>70</v>
      </c>
      <c r="P290" s="11" t="s">
        <v>43</v>
      </c>
      <c r="Q290" s="11">
        <v>1</v>
      </c>
      <c r="R290" s="128">
        <v>0</v>
      </c>
      <c r="S290" s="128">
        <v>50000</v>
      </c>
      <c r="T290" s="128">
        <v>50000</v>
      </c>
      <c r="U290" s="128">
        <v>0</v>
      </c>
      <c r="V290" s="11" t="s">
        <v>2512</v>
      </c>
      <c r="W290">
        <v>50000</v>
      </c>
      <c r="X290">
        <v>1</v>
      </c>
      <c r="Y290" s="11" t="str">
        <f t="shared" si="10"/>
        <v>XBL</v>
      </c>
      <c r="Z290" s="5">
        <f>VLOOKUP(D290,HoaDonTotal!D:Q,14,0)</f>
        <v>44454.841666666667</v>
      </c>
      <c r="AA290" t="str">
        <f t="shared" si="11"/>
        <v>Ca chiều</v>
      </c>
    </row>
    <row r="291" spans="2:27">
      <c r="B291" s="11" t="s">
        <v>21</v>
      </c>
      <c r="C291" s="136">
        <v>44454</v>
      </c>
      <c r="D291" s="36" t="s">
        <v>928</v>
      </c>
      <c r="E291" s="11">
        <v>2239595</v>
      </c>
      <c r="F291" s="11" t="s">
        <v>930</v>
      </c>
      <c r="G291" s="11" t="s">
        <v>2515</v>
      </c>
      <c r="H291" s="11" t="s">
        <v>2516</v>
      </c>
      <c r="I291" s="11" t="s">
        <v>62</v>
      </c>
      <c r="J291" s="11" t="s">
        <v>364</v>
      </c>
      <c r="K291" s="11" t="s">
        <v>2033</v>
      </c>
      <c r="L291" s="11" t="s">
        <v>67</v>
      </c>
      <c r="M291" s="11" t="s">
        <v>79</v>
      </c>
      <c r="N291" s="11" t="s">
        <v>26</v>
      </c>
      <c r="O291" s="11" t="s">
        <v>269</v>
      </c>
      <c r="P291" s="11" t="s">
        <v>37</v>
      </c>
      <c r="Q291" s="11">
        <v>1</v>
      </c>
      <c r="R291" s="128">
        <v>0</v>
      </c>
      <c r="S291" s="128">
        <v>250000</v>
      </c>
      <c r="T291" s="128">
        <v>175000</v>
      </c>
      <c r="U291" s="128">
        <v>0</v>
      </c>
      <c r="V291" s="11" t="s">
        <v>50</v>
      </c>
      <c r="W291">
        <v>175000</v>
      </c>
      <c r="X291">
        <v>1</v>
      </c>
      <c r="Y291" s="11" t="str">
        <f t="shared" si="10"/>
        <v>XBL</v>
      </c>
      <c r="Z291" s="5">
        <f>VLOOKUP(D291,HoaDonTotal!D:Q,14,0)</f>
        <v>44454.883333333331</v>
      </c>
      <c r="AA291" t="str">
        <f t="shared" si="11"/>
        <v>Ca chiều</v>
      </c>
    </row>
    <row r="292" spans="2:27">
      <c r="B292" s="11" t="s">
        <v>21</v>
      </c>
      <c r="C292" s="136">
        <v>44454</v>
      </c>
      <c r="D292" s="36" t="s">
        <v>928</v>
      </c>
      <c r="E292" s="11">
        <v>2239595</v>
      </c>
      <c r="F292" s="11" t="s">
        <v>930</v>
      </c>
      <c r="G292" s="11" t="s">
        <v>2421</v>
      </c>
      <c r="H292" s="11" t="s">
        <v>2422</v>
      </c>
      <c r="I292" s="11"/>
      <c r="J292" s="11" t="s">
        <v>2112</v>
      </c>
      <c r="K292" s="11" t="s">
        <v>30</v>
      </c>
      <c r="L292" s="11" t="s">
        <v>2423</v>
      </c>
      <c r="M292" s="11"/>
      <c r="N292" s="11" t="s">
        <v>2209</v>
      </c>
      <c r="O292" s="11" t="s">
        <v>220</v>
      </c>
      <c r="P292" s="11"/>
      <c r="Q292" s="11">
        <v>1</v>
      </c>
      <c r="R292" s="128">
        <v>0</v>
      </c>
      <c r="S292" s="128">
        <v>250000</v>
      </c>
      <c r="T292" s="128">
        <v>175000</v>
      </c>
      <c r="U292" s="128">
        <v>0</v>
      </c>
      <c r="V292" s="11" t="s">
        <v>50</v>
      </c>
      <c r="W292">
        <v>175000</v>
      </c>
      <c r="X292">
        <v>1</v>
      </c>
      <c r="Y292" s="11" t="str">
        <f t="shared" si="10"/>
        <v>XBL</v>
      </c>
      <c r="Z292" s="5">
        <f>VLOOKUP(D292,HoaDonTotal!D:Q,14,0)</f>
        <v>44454.883333333331</v>
      </c>
      <c r="AA292" t="str">
        <f t="shared" si="11"/>
        <v>Ca chiều</v>
      </c>
    </row>
    <row r="293" spans="2:27">
      <c r="B293" s="11" t="s">
        <v>21</v>
      </c>
      <c r="C293" s="136">
        <v>44454</v>
      </c>
      <c r="D293" s="36" t="s">
        <v>928</v>
      </c>
      <c r="E293" s="11">
        <v>2239595</v>
      </c>
      <c r="F293" s="11" t="s">
        <v>930</v>
      </c>
      <c r="G293" s="11" t="s">
        <v>2424</v>
      </c>
      <c r="H293" s="11" t="s">
        <v>2425</v>
      </c>
      <c r="I293" s="11"/>
      <c r="J293" s="11" t="s">
        <v>2112</v>
      </c>
      <c r="K293" s="11" t="s">
        <v>30</v>
      </c>
      <c r="L293" s="11" t="s">
        <v>2423</v>
      </c>
      <c r="M293" s="11"/>
      <c r="N293" s="11" t="s">
        <v>2209</v>
      </c>
      <c r="O293" s="11" t="s">
        <v>178</v>
      </c>
      <c r="P293" s="11"/>
      <c r="Q293" s="11">
        <v>1</v>
      </c>
      <c r="R293" s="128">
        <v>0</v>
      </c>
      <c r="S293" s="128">
        <v>250000</v>
      </c>
      <c r="T293" s="128">
        <v>175000</v>
      </c>
      <c r="U293" s="128">
        <v>0</v>
      </c>
      <c r="V293" s="11" t="s">
        <v>50</v>
      </c>
      <c r="W293">
        <v>175000</v>
      </c>
      <c r="X293">
        <v>1</v>
      </c>
      <c r="Y293" s="11" t="str">
        <f t="shared" si="10"/>
        <v>XBL</v>
      </c>
      <c r="Z293" s="5">
        <f>VLOOKUP(D293,HoaDonTotal!D:Q,14,0)</f>
        <v>44454.883333333331</v>
      </c>
      <c r="AA293" t="str">
        <f t="shared" si="11"/>
        <v>Ca chiều</v>
      </c>
    </row>
    <row r="294" spans="2:27">
      <c r="B294" s="11" t="s">
        <v>21</v>
      </c>
      <c r="C294" s="136">
        <v>44454</v>
      </c>
      <c r="D294" s="36" t="s">
        <v>931</v>
      </c>
      <c r="E294" s="11">
        <v>2396497</v>
      </c>
      <c r="F294" s="11" t="s">
        <v>400</v>
      </c>
      <c r="G294" s="11" t="s">
        <v>2043</v>
      </c>
      <c r="H294" s="11" t="s">
        <v>265</v>
      </c>
      <c r="I294" s="11"/>
      <c r="J294" s="11" t="s">
        <v>2044</v>
      </c>
      <c r="K294" s="11" t="s">
        <v>56</v>
      </c>
      <c r="L294" s="11" t="s">
        <v>266</v>
      </c>
      <c r="M294" s="11"/>
      <c r="N294" s="11" t="s">
        <v>2045</v>
      </c>
      <c r="O294" s="11" t="s">
        <v>139</v>
      </c>
      <c r="P294" s="11"/>
      <c r="Q294" s="11">
        <v>2</v>
      </c>
      <c r="R294" s="128">
        <v>0</v>
      </c>
      <c r="S294" s="128">
        <v>66000</v>
      </c>
      <c r="T294" s="128">
        <v>70000</v>
      </c>
      <c r="U294" s="128">
        <v>0</v>
      </c>
      <c r="V294" s="11" t="s">
        <v>28</v>
      </c>
      <c r="W294">
        <v>70000</v>
      </c>
      <c r="X294">
        <v>2</v>
      </c>
      <c r="Y294" s="11" t="str">
        <f t="shared" si="10"/>
        <v>XBL</v>
      </c>
      <c r="Z294" s="5">
        <f>VLOOKUP(D294,HoaDonTotal!D:Q,14,0)</f>
        <v>44454.882638888892</v>
      </c>
      <c r="AA294" t="str">
        <f t="shared" si="11"/>
        <v>Ca chiều</v>
      </c>
    </row>
    <row r="295" spans="2:27">
      <c r="B295" s="11" t="s">
        <v>21</v>
      </c>
      <c r="C295" s="136">
        <v>44454</v>
      </c>
      <c r="D295" s="36" t="s">
        <v>931</v>
      </c>
      <c r="E295" s="11">
        <v>2396497</v>
      </c>
      <c r="F295" s="11" t="s">
        <v>400</v>
      </c>
      <c r="G295" s="11" t="s">
        <v>2517</v>
      </c>
      <c r="H295" s="11" t="s">
        <v>2518</v>
      </c>
      <c r="I295" s="11"/>
      <c r="J295" s="11" t="s">
        <v>2112</v>
      </c>
      <c r="K295" s="11" t="s">
        <v>135</v>
      </c>
      <c r="L295" s="11" t="s">
        <v>40</v>
      </c>
      <c r="M295" s="11" t="s">
        <v>40</v>
      </c>
      <c r="N295" s="11" t="s">
        <v>2127</v>
      </c>
      <c r="O295" s="11" t="s">
        <v>623</v>
      </c>
      <c r="P295" s="11" t="s">
        <v>40</v>
      </c>
      <c r="Q295" s="11">
        <v>1</v>
      </c>
      <c r="R295" s="128">
        <v>0</v>
      </c>
      <c r="S295" s="128">
        <v>40000</v>
      </c>
      <c r="T295" s="128">
        <v>40000</v>
      </c>
      <c r="U295" s="128">
        <v>0</v>
      </c>
      <c r="V295" s="11" t="s">
        <v>28</v>
      </c>
      <c r="W295">
        <v>40000</v>
      </c>
      <c r="X295">
        <v>1</v>
      </c>
      <c r="Y295" s="11" t="str">
        <f t="shared" si="10"/>
        <v>XBL</v>
      </c>
      <c r="Z295" s="5">
        <f>VLOOKUP(D295,HoaDonTotal!D:Q,14,0)</f>
        <v>44454.882638888892</v>
      </c>
      <c r="AA295" t="str">
        <f t="shared" si="11"/>
        <v>Ca chiều</v>
      </c>
    </row>
    <row r="296" spans="2:27">
      <c r="B296" s="11" t="s">
        <v>21</v>
      </c>
      <c r="C296" s="136">
        <v>44454</v>
      </c>
      <c r="D296" s="36" t="s">
        <v>931</v>
      </c>
      <c r="E296" s="11">
        <v>2396497</v>
      </c>
      <c r="F296" s="11" t="s">
        <v>400</v>
      </c>
      <c r="G296" s="11" t="s">
        <v>2366</v>
      </c>
      <c r="H296" s="11" t="s">
        <v>2367</v>
      </c>
      <c r="I296" s="11"/>
      <c r="J296" s="11" t="s">
        <v>2112</v>
      </c>
      <c r="K296" s="11" t="s">
        <v>135</v>
      </c>
      <c r="L296" s="11"/>
      <c r="M296" s="11"/>
      <c r="N296" s="11" t="s">
        <v>2127</v>
      </c>
      <c r="O296" s="11" t="s">
        <v>623</v>
      </c>
      <c r="P296" s="11"/>
      <c r="Q296" s="11">
        <v>1</v>
      </c>
      <c r="R296" s="128">
        <v>0</v>
      </c>
      <c r="S296" s="128">
        <v>27000</v>
      </c>
      <c r="T296" s="128">
        <v>27000</v>
      </c>
      <c r="U296" s="128">
        <v>0</v>
      </c>
      <c r="V296" s="11" t="s">
        <v>28</v>
      </c>
      <c r="W296">
        <v>27000</v>
      </c>
      <c r="X296">
        <v>1</v>
      </c>
      <c r="Y296" s="11" t="str">
        <f t="shared" si="10"/>
        <v>XBL</v>
      </c>
      <c r="Z296" s="5">
        <f>VLOOKUP(D296,HoaDonTotal!D:Q,14,0)</f>
        <v>44454.882638888892</v>
      </c>
      <c r="AA296" t="str">
        <f t="shared" si="11"/>
        <v>Ca chiều</v>
      </c>
    </row>
    <row r="297" spans="2:27">
      <c r="B297" s="11" t="s">
        <v>21</v>
      </c>
      <c r="C297" s="136">
        <v>44454</v>
      </c>
      <c r="D297" s="36" t="s">
        <v>931</v>
      </c>
      <c r="E297" s="11">
        <v>2396497</v>
      </c>
      <c r="F297" s="11" t="s">
        <v>400</v>
      </c>
      <c r="G297" s="11" t="s">
        <v>2519</v>
      </c>
      <c r="H297" s="11" t="s">
        <v>2520</v>
      </c>
      <c r="I297" s="11"/>
      <c r="J297" s="11" t="s">
        <v>2112</v>
      </c>
      <c r="K297" s="11" t="s">
        <v>2521</v>
      </c>
      <c r="L297" s="11" t="s">
        <v>512</v>
      </c>
      <c r="M297" s="11"/>
      <c r="N297" s="11" t="s">
        <v>2127</v>
      </c>
      <c r="O297" s="11" t="s">
        <v>533</v>
      </c>
      <c r="P297" s="11"/>
      <c r="Q297" s="11">
        <v>1</v>
      </c>
      <c r="R297" s="128">
        <v>0</v>
      </c>
      <c r="S297" s="128">
        <v>33000</v>
      </c>
      <c r="T297" s="128">
        <v>33000</v>
      </c>
      <c r="U297" s="128">
        <v>0</v>
      </c>
      <c r="V297" s="11" t="s">
        <v>28</v>
      </c>
      <c r="W297">
        <v>33000</v>
      </c>
      <c r="X297">
        <v>1</v>
      </c>
      <c r="Y297" s="11" t="str">
        <f t="shared" si="10"/>
        <v>XBL</v>
      </c>
      <c r="Z297" s="5">
        <f>VLOOKUP(D297,HoaDonTotal!D:Q,14,0)</f>
        <v>44454.882638888892</v>
      </c>
      <c r="AA297" t="str">
        <f t="shared" si="11"/>
        <v>Ca chiều</v>
      </c>
    </row>
    <row r="298" spans="2:27">
      <c r="B298" s="11" t="s">
        <v>21</v>
      </c>
      <c r="C298" s="136">
        <v>44453</v>
      </c>
      <c r="D298" s="36" t="s">
        <v>933</v>
      </c>
      <c r="E298" s="11">
        <v>1482588</v>
      </c>
      <c r="F298" s="11" t="s">
        <v>935</v>
      </c>
      <c r="G298" s="11" t="s">
        <v>2522</v>
      </c>
      <c r="H298" s="11" t="s">
        <v>375</v>
      </c>
      <c r="I298" s="11" t="s">
        <v>22</v>
      </c>
      <c r="J298" s="11" t="s">
        <v>38</v>
      </c>
      <c r="K298" s="11" t="s">
        <v>232</v>
      </c>
      <c r="L298" s="11" t="s">
        <v>25</v>
      </c>
      <c r="M298" s="11" t="s">
        <v>441</v>
      </c>
      <c r="N298" s="11" t="s">
        <v>316</v>
      </c>
      <c r="O298" s="11" t="s">
        <v>317</v>
      </c>
      <c r="P298" s="11" t="s">
        <v>37</v>
      </c>
      <c r="Q298" s="11">
        <v>0</v>
      </c>
      <c r="R298" s="128">
        <v>1</v>
      </c>
      <c r="S298" s="128">
        <v>390000</v>
      </c>
      <c r="T298" s="128">
        <v>0</v>
      </c>
      <c r="U298" s="128">
        <v>273000</v>
      </c>
      <c r="V298" s="11" t="s">
        <v>50</v>
      </c>
      <c r="W298">
        <v>-273000</v>
      </c>
      <c r="X298">
        <v>-1</v>
      </c>
      <c r="Y298" s="11" t="str">
        <f t="shared" si="10"/>
        <v>NTL</v>
      </c>
      <c r="Z298" s="5">
        <f>VLOOKUP(D298,HoaDonTotal!D:Q,14,0)</f>
        <v>44453.765972222223</v>
      </c>
      <c r="AA298" t="str">
        <f t="shared" si="11"/>
        <v>Ca chiều</v>
      </c>
    </row>
    <row r="299" spans="2:27">
      <c r="B299" s="11" t="s">
        <v>21</v>
      </c>
      <c r="C299" s="136">
        <v>44453</v>
      </c>
      <c r="D299" s="36" t="s">
        <v>936</v>
      </c>
      <c r="E299" s="11">
        <v>747594</v>
      </c>
      <c r="F299" s="11" t="s">
        <v>399</v>
      </c>
      <c r="G299" s="11" t="s">
        <v>2523</v>
      </c>
      <c r="H299" s="11" t="s">
        <v>2510</v>
      </c>
      <c r="I299" s="11" t="s">
        <v>58</v>
      </c>
      <c r="J299" s="11" t="s">
        <v>45</v>
      </c>
      <c r="K299" s="11" t="s">
        <v>2033</v>
      </c>
      <c r="L299" s="11" t="s">
        <v>607</v>
      </c>
      <c r="M299" s="11" t="s">
        <v>2524</v>
      </c>
      <c r="N299" s="11" t="s">
        <v>184</v>
      </c>
      <c r="O299" s="11" t="s">
        <v>197</v>
      </c>
      <c r="P299" s="11" t="s">
        <v>43</v>
      </c>
      <c r="Q299" s="11">
        <v>0</v>
      </c>
      <c r="R299" s="128">
        <v>1</v>
      </c>
      <c r="S299" s="128">
        <v>120000</v>
      </c>
      <c r="T299" s="128">
        <v>0</v>
      </c>
      <c r="U299" s="128">
        <v>89000</v>
      </c>
      <c r="V299" s="11" t="s">
        <v>50</v>
      </c>
      <c r="W299">
        <v>-89000</v>
      </c>
      <c r="X299">
        <v>-1</v>
      </c>
      <c r="Y299" s="11" t="str">
        <f t="shared" si="10"/>
        <v>NTL</v>
      </c>
      <c r="Z299" s="5">
        <f>VLOOKUP(D299,HoaDonTotal!D:Q,14,0)</f>
        <v>44453.805555555555</v>
      </c>
      <c r="AA299" t="str">
        <f t="shared" si="11"/>
        <v>Ca chiều</v>
      </c>
    </row>
    <row r="300" spans="2:27">
      <c r="B300" s="11" t="s">
        <v>21</v>
      </c>
      <c r="C300" s="136">
        <v>44453</v>
      </c>
      <c r="D300" s="36" t="s">
        <v>937</v>
      </c>
      <c r="E300" s="11">
        <v>1601960</v>
      </c>
      <c r="F300" s="11" t="s">
        <v>773</v>
      </c>
      <c r="G300" s="11" t="s">
        <v>2525</v>
      </c>
      <c r="H300" s="11" t="s">
        <v>2526</v>
      </c>
      <c r="I300" s="11" t="s">
        <v>65</v>
      </c>
      <c r="J300" s="11" t="s">
        <v>364</v>
      </c>
      <c r="K300" s="11" t="s">
        <v>34</v>
      </c>
      <c r="L300" s="11" t="s">
        <v>542</v>
      </c>
      <c r="M300" s="11" t="s">
        <v>46</v>
      </c>
      <c r="N300" s="11" t="s">
        <v>26</v>
      </c>
      <c r="O300" s="11" t="s">
        <v>211</v>
      </c>
      <c r="P300" s="11" t="s">
        <v>43</v>
      </c>
      <c r="Q300" s="11">
        <v>1</v>
      </c>
      <c r="R300" s="128">
        <v>0</v>
      </c>
      <c r="S300" s="128">
        <v>390000</v>
      </c>
      <c r="T300" s="128">
        <v>273000</v>
      </c>
      <c r="U300" s="128">
        <v>0</v>
      </c>
      <c r="V300" s="11" t="s">
        <v>28</v>
      </c>
      <c r="W300">
        <v>273000</v>
      </c>
      <c r="X300">
        <v>1</v>
      </c>
      <c r="Y300" s="11" t="str">
        <f t="shared" si="10"/>
        <v>XBL</v>
      </c>
      <c r="Z300" s="5">
        <f>VLOOKUP(D300,HoaDonTotal!D:Q,14,0)</f>
        <v>44453.34097222222</v>
      </c>
      <c r="AA300" t="str">
        <f t="shared" si="11"/>
        <v>Ca sáng</v>
      </c>
    </row>
    <row r="301" spans="2:27">
      <c r="B301" s="11" t="s">
        <v>21</v>
      </c>
      <c r="C301" s="136">
        <v>44453</v>
      </c>
      <c r="D301" s="36" t="s">
        <v>937</v>
      </c>
      <c r="E301" s="11">
        <v>1601960</v>
      </c>
      <c r="F301" s="11" t="s">
        <v>773</v>
      </c>
      <c r="G301" s="11" t="s">
        <v>2527</v>
      </c>
      <c r="H301" s="11" t="s">
        <v>2247</v>
      </c>
      <c r="I301" s="11" t="s">
        <v>58</v>
      </c>
      <c r="J301" s="11" t="s">
        <v>23</v>
      </c>
      <c r="K301" s="11" t="s">
        <v>24</v>
      </c>
      <c r="L301" s="11" t="s">
        <v>628</v>
      </c>
      <c r="M301" s="11" t="s">
        <v>2528</v>
      </c>
      <c r="N301" s="11" t="s">
        <v>36</v>
      </c>
      <c r="O301" s="11" t="s">
        <v>472</v>
      </c>
      <c r="P301" s="11" t="s">
        <v>37</v>
      </c>
      <c r="Q301" s="11">
        <v>1</v>
      </c>
      <c r="R301" s="128">
        <v>0</v>
      </c>
      <c r="S301" s="128">
        <v>190000</v>
      </c>
      <c r="T301" s="128">
        <v>95000</v>
      </c>
      <c r="U301" s="128">
        <v>0</v>
      </c>
      <c r="V301" s="11" t="s">
        <v>28</v>
      </c>
      <c r="W301">
        <v>95000</v>
      </c>
      <c r="X301">
        <v>1</v>
      </c>
      <c r="Y301" s="11" t="str">
        <f t="shared" si="10"/>
        <v>XBL</v>
      </c>
      <c r="Z301" s="5">
        <f>VLOOKUP(D301,HoaDonTotal!D:Q,14,0)</f>
        <v>44453.34097222222</v>
      </c>
      <c r="AA301" t="str">
        <f t="shared" si="11"/>
        <v>Ca sáng</v>
      </c>
    </row>
    <row r="302" spans="2:27">
      <c r="B302" s="11" t="s">
        <v>21</v>
      </c>
      <c r="C302" s="136">
        <v>44453</v>
      </c>
      <c r="D302" s="36" t="s">
        <v>937</v>
      </c>
      <c r="E302" s="11">
        <v>1601960</v>
      </c>
      <c r="F302" s="11" t="s">
        <v>773</v>
      </c>
      <c r="G302" s="11" t="s">
        <v>2529</v>
      </c>
      <c r="H302" s="11" t="s">
        <v>671</v>
      </c>
      <c r="I302" s="11"/>
      <c r="J302" s="11" t="s">
        <v>2112</v>
      </c>
      <c r="K302" s="11" t="s">
        <v>555</v>
      </c>
      <c r="L302" s="11"/>
      <c r="M302" s="11"/>
      <c r="N302" s="11" t="s">
        <v>2138</v>
      </c>
      <c r="O302" s="11" t="s">
        <v>454</v>
      </c>
      <c r="P302" s="11"/>
      <c r="Q302" s="11">
        <v>1</v>
      </c>
      <c r="R302" s="128">
        <v>0</v>
      </c>
      <c r="S302" s="128">
        <v>85000</v>
      </c>
      <c r="T302" s="128">
        <v>85000</v>
      </c>
      <c r="U302" s="128">
        <v>0</v>
      </c>
      <c r="V302" s="11" t="s">
        <v>28</v>
      </c>
      <c r="W302">
        <v>85000</v>
      </c>
      <c r="X302">
        <v>1</v>
      </c>
      <c r="Y302" s="11" t="str">
        <f t="shared" si="10"/>
        <v>XBL</v>
      </c>
      <c r="Z302" s="5">
        <f>VLOOKUP(D302,HoaDonTotal!D:Q,14,0)</f>
        <v>44453.34097222222</v>
      </c>
      <c r="AA302" t="str">
        <f t="shared" si="11"/>
        <v>Ca sáng</v>
      </c>
    </row>
    <row r="303" spans="2:27">
      <c r="B303" s="11" t="s">
        <v>21</v>
      </c>
      <c r="C303" s="136">
        <v>44453</v>
      </c>
      <c r="D303" s="36" t="s">
        <v>937</v>
      </c>
      <c r="E303" s="11">
        <v>1601960</v>
      </c>
      <c r="F303" s="11" t="s">
        <v>773</v>
      </c>
      <c r="G303" s="11" t="s">
        <v>2530</v>
      </c>
      <c r="H303" s="11" t="s">
        <v>2531</v>
      </c>
      <c r="I303" s="11" t="s">
        <v>55</v>
      </c>
      <c r="J303" s="11" t="s">
        <v>73</v>
      </c>
      <c r="K303" s="11" t="s">
        <v>24</v>
      </c>
      <c r="L303" s="11" t="s">
        <v>2463</v>
      </c>
      <c r="M303" s="11" t="s">
        <v>493</v>
      </c>
      <c r="N303" s="11" t="s">
        <v>74</v>
      </c>
      <c r="O303" s="11" t="s">
        <v>74</v>
      </c>
      <c r="P303" s="11" t="s">
        <v>43</v>
      </c>
      <c r="Q303" s="11">
        <v>2</v>
      </c>
      <c r="R303" s="128">
        <v>0</v>
      </c>
      <c r="S303" s="128">
        <v>290000</v>
      </c>
      <c r="T303" s="128">
        <v>580000</v>
      </c>
      <c r="U303" s="128">
        <v>0</v>
      </c>
      <c r="V303" s="11" t="s">
        <v>28</v>
      </c>
      <c r="W303">
        <v>580000</v>
      </c>
      <c r="X303">
        <v>2</v>
      </c>
      <c r="Y303" s="11" t="str">
        <f t="shared" si="10"/>
        <v>XBL</v>
      </c>
      <c r="Z303" s="5">
        <f>VLOOKUP(D303,HoaDonTotal!D:Q,14,0)</f>
        <v>44453.34097222222</v>
      </c>
      <c r="AA303" t="str">
        <f t="shared" si="11"/>
        <v>Ca sáng</v>
      </c>
    </row>
    <row r="304" spans="2:27">
      <c r="B304" s="11" t="s">
        <v>21</v>
      </c>
      <c r="C304" s="136">
        <v>44453</v>
      </c>
      <c r="D304" s="36" t="s">
        <v>938</v>
      </c>
      <c r="E304" s="11">
        <v>1924581</v>
      </c>
      <c r="F304" s="11" t="s">
        <v>406</v>
      </c>
      <c r="G304" s="11" t="s">
        <v>368</v>
      </c>
      <c r="H304" s="11" t="s">
        <v>238</v>
      </c>
      <c r="I304" s="11"/>
      <c r="J304" s="11" t="s">
        <v>2263</v>
      </c>
      <c r="K304" s="11" t="s">
        <v>30</v>
      </c>
      <c r="L304" s="11" t="s">
        <v>239</v>
      </c>
      <c r="M304" s="11"/>
      <c r="N304" s="11" t="s">
        <v>32</v>
      </c>
      <c r="O304" s="11" t="s">
        <v>33</v>
      </c>
      <c r="P304" s="11"/>
      <c r="Q304" s="11">
        <v>1</v>
      </c>
      <c r="R304" s="128">
        <v>0</v>
      </c>
      <c r="S304" s="128">
        <v>255000</v>
      </c>
      <c r="T304" s="128">
        <v>90000</v>
      </c>
      <c r="U304" s="128">
        <v>0</v>
      </c>
      <c r="V304" s="11" t="s">
        <v>50</v>
      </c>
      <c r="W304">
        <v>90000</v>
      </c>
      <c r="X304">
        <v>1</v>
      </c>
      <c r="Y304" s="11" t="str">
        <f t="shared" si="10"/>
        <v>XBL</v>
      </c>
      <c r="Z304" s="5">
        <f>VLOOKUP(D304,HoaDonTotal!D:Q,14,0)</f>
        <v>44453.40347222222</v>
      </c>
      <c r="AA304" t="str">
        <f t="shared" si="11"/>
        <v>Ca sáng</v>
      </c>
    </row>
    <row r="305" spans="2:27">
      <c r="B305" s="11" t="s">
        <v>21</v>
      </c>
      <c r="C305" s="136">
        <v>44453</v>
      </c>
      <c r="D305" s="36" t="s">
        <v>939</v>
      </c>
      <c r="E305" s="11">
        <v>1924581</v>
      </c>
      <c r="F305" s="11" t="s">
        <v>406</v>
      </c>
      <c r="G305" s="11" t="s">
        <v>368</v>
      </c>
      <c r="H305" s="11" t="s">
        <v>238</v>
      </c>
      <c r="I305" s="11"/>
      <c r="J305" s="11" t="s">
        <v>2263</v>
      </c>
      <c r="K305" s="11" t="s">
        <v>30</v>
      </c>
      <c r="L305" s="11" t="s">
        <v>239</v>
      </c>
      <c r="M305" s="11"/>
      <c r="N305" s="11" t="s">
        <v>32</v>
      </c>
      <c r="O305" s="11" t="s">
        <v>33</v>
      </c>
      <c r="P305" s="11"/>
      <c r="Q305" s="11">
        <v>1</v>
      </c>
      <c r="R305" s="128">
        <v>0</v>
      </c>
      <c r="S305" s="128">
        <v>255000</v>
      </c>
      <c r="T305" s="128">
        <v>90000</v>
      </c>
      <c r="U305" s="128">
        <v>0</v>
      </c>
      <c r="V305" s="11" t="s">
        <v>50</v>
      </c>
      <c r="W305">
        <v>90000</v>
      </c>
      <c r="X305">
        <v>1</v>
      </c>
      <c r="Y305" s="11" t="str">
        <f t="shared" si="10"/>
        <v>XBL</v>
      </c>
      <c r="Z305" s="5">
        <f>VLOOKUP(D305,HoaDonTotal!D:Q,14,0)</f>
        <v>44453.425000000003</v>
      </c>
      <c r="AA305" t="str">
        <f t="shared" si="11"/>
        <v>Ca sáng</v>
      </c>
    </row>
    <row r="306" spans="2:27">
      <c r="B306" s="11" t="s">
        <v>21</v>
      </c>
      <c r="C306" s="136">
        <v>44453</v>
      </c>
      <c r="D306" s="36" t="s">
        <v>940</v>
      </c>
      <c r="E306" s="11">
        <v>1081291</v>
      </c>
      <c r="F306" s="11" t="s">
        <v>942</v>
      </c>
      <c r="G306" s="11" t="s">
        <v>2390</v>
      </c>
      <c r="H306" s="11" t="s">
        <v>544</v>
      </c>
      <c r="I306" s="11"/>
      <c r="J306" s="11" t="s">
        <v>2112</v>
      </c>
      <c r="K306" s="11" t="s">
        <v>194</v>
      </c>
      <c r="L306" s="11"/>
      <c r="M306" s="11"/>
      <c r="N306" s="11" t="s">
        <v>2114</v>
      </c>
      <c r="O306" s="11" t="s">
        <v>245</v>
      </c>
      <c r="P306" s="11"/>
      <c r="Q306" s="11">
        <v>1</v>
      </c>
      <c r="R306" s="128">
        <v>0</v>
      </c>
      <c r="S306" s="128">
        <v>85000</v>
      </c>
      <c r="T306" s="128">
        <v>41000</v>
      </c>
      <c r="U306" s="128">
        <v>0</v>
      </c>
      <c r="V306" s="11" t="s">
        <v>50</v>
      </c>
      <c r="W306">
        <v>41000</v>
      </c>
      <c r="X306">
        <v>1</v>
      </c>
      <c r="Y306" s="11" t="str">
        <f t="shared" si="10"/>
        <v>XBL</v>
      </c>
      <c r="Z306" s="5">
        <f>VLOOKUP(D306,HoaDonTotal!D:Q,14,0)</f>
        <v>44453.425000000003</v>
      </c>
      <c r="AA306" t="str">
        <f t="shared" si="11"/>
        <v>Ca sáng</v>
      </c>
    </row>
    <row r="307" spans="2:27">
      <c r="B307" s="11" t="s">
        <v>21</v>
      </c>
      <c r="C307" s="136">
        <v>44453</v>
      </c>
      <c r="D307" s="36" t="s">
        <v>940</v>
      </c>
      <c r="E307" s="11">
        <v>1081291</v>
      </c>
      <c r="F307" s="11" t="s">
        <v>942</v>
      </c>
      <c r="G307" s="11" t="s">
        <v>2532</v>
      </c>
      <c r="H307" s="11" t="s">
        <v>2533</v>
      </c>
      <c r="I307" s="11"/>
      <c r="J307" s="11" t="s">
        <v>29</v>
      </c>
      <c r="K307" s="11" t="s">
        <v>56</v>
      </c>
      <c r="L307" s="11" t="s">
        <v>229</v>
      </c>
      <c r="M307" s="11" t="s">
        <v>597</v>
      </c>
      <c r="N307" s="11" t="s">
        <v>198</v>
      </c>
      <c r="O307" s="11" t="s">
        <v>128</v>
      </c>
      <c r="P307" s="11" t="s">
        <v>43</v>
      </c>
      <c r="Q307" s="11">
        <v>1</v>
      </c>
      <c r="R307" s="128">
        <v>0</v>
      </c>
      <c r="S307" s="128">
        <v>250000</v>
      </c>
      <c r="T307" s="128">
        <v>200000</v>
      </c>
      <c r="U307" s="128">
        <v>0</v>
      </c>
      <c r="V307" s="11" t="s">
        <v>50</v>
      </c>
      <c r="W307">
        <v>200000</v>
      </c>
      <c r="X307">
        <v>1</v>
      </c>
      <c r="Y307" s="11" t="str">
        <f t="shared" si="10"/>
        <v>XBL</v>
      </c>
      <c r="Z307" s="5">
        <f>VLOOKUP(D307,HoaDonTotal!D:Q,14,0)</f>
        <v>44453.425000000003</v>
      </c>
      <c r="AA307" t="str">
        <f t="shared" si="11"/>
        <v>Ca sáng</v>
      </c>
    </row>
    <row r="308" spans="2:27">
      <c r="B308" s="11" t="s">
        <v>21</v>
      </c>
      <c r="C308" s="136">
        <v>44453</v>
      </c>
      <c r="D308" s="36" t="s">
        <v>943</v>
      </c>
      <c r="E308" s="11">
        <v>1081291</v>
      </c>
      <c r="F308" s="11" t="s">
        <v>942</v>
      </c>
      <c r="G308" s="11" t="s">
        <v>2046</v>
      </c>
      <c r="H308" s="11" t="s">
        <v>2047</v>
      </c>
      <c r="I308" s="11" t="s">
        <v>22</v>
      </c>
      <c r="J308" s="11" t="s">
        <v>38</v>
      </c>
      <c r="K308" s="11" t="s">
        <v>232</v>
      </c>
      <c r="L308" s="11" t="s">
        <v>143</v>
      </c>
      <c r="M308" s="11" t="s">
        <v>40</v>
      </c>
      <c r="N308" s="11" t="s">
        <v>44</v>
      </c>
      <c r="O308" s="11" t="s">
        <v>311</v>
      </c>
      <c r="P308" s="11" t="s">
        <v>37</v>
      </c>
      <c r="Q308" s="11">
        <v>1</v>
      </c>
      <c r="R308" s="128">
        <v>0</v>
      </c>
      <c r="S308" s="128">
        <v>90000</v>
      </c>
      <c r="T308" s="128">
        <v>63000</v>
      </c>
      <c r="U308" s="128">
        <v>0</v>
      </c>
      <c r="V308" s="11" t="s">
        <v>50</v>
      </c>
      <c r="W308">
        <v>63000</v>
      </c>
      <c r="X308">
        <v>1</v>
      </c>
      <c r="Y308" s="11" t="str">
        <f t="shared" si="10"/>
        <v>XBL</v>
      </c>
      <c r="Z308" s="5">
        <f>VLOOKUP(D308,HoaDonTotal!D:Q,14,0)</f>
        <v>44453.425000000003</v>
      </c>
      <c r="AA308" t="str">
        <f t="shared" si="11"/>
        <v>Ca sáng</v>
      </c>
    </row>
    <row r="309" spans="2:27">
      <c r="B309" s="11" t="s">
        <v>21</v>
      </c>
      <c r="C309" s="136">
        <v>44453</v>
      </c>
      <c r="D309" s="36" t="s">
        <v>944</v>
      </c>
      <c r="E309" s="11">
        <v>2395827</v>
      </c>
      <c r="F309" s="11" t="s">
        <v>946</v>
      </c>
      <c r="G309" s="11" t="s">
        <v>2534</v>
      </c>
      <c r="H309" s="11" t="s">
        <v>2535</v>
      </c>
      <c r="I309" s="11" t="s">
        <v>22</v>
      </c>
      <c r="J309" s="11" t="s">
        <v>364</v>
      </c>
      <c r="K309" s="11" t="s">
        <v>34</v>
      </c>
      <c r="L309" s="11" t="s">
        <v>71</v>
      </c>
      <c r="M309" s="11" t="s">
        <v>2536</v>
      </c>
      <c r="N309" s="11" t="s">
        <v>36</v>
      </c>
      <c r="O309" s="11" t="s">
        <v>134</v>
      </c>
      <c r="P309" s="11" t="s">
        <v>37</v>
      </c>
      <c r="Q309" s="11">
        <v>1</v>
      </c>
      <c r="R309" s="128">
        <v>0</v>
      </c>
      <c r="S309" s="128">
        <v>450000</v>
      </c>
      <c r="T309" s="128">
        <v>315000</v>
      </c>
      <c r="U309" s="128">
        <v>0</v>
      </c>
      <c r="V309" s="11" t="s">
        <v>28</v>
      </c>
      <c r="W309">
        <v>315000</v>
      </c>
      <c r="X309">
        <v>1</v>
      </c>
      <c r="Y309" s="11" t="str">
        <f t="shared" si="10"/>
        <v>XBL</v>
      </c>
      <c r="Z309" s="5">
        <f>VLOOKUP(D309,HoaDonTotal!D:Q,14,0)</f>
        <v>44453.654166666667</v>
      </c>
      <c r="AA309" t="str">
        <f t="shared" si="11"/>
        <v>Ca chiều</v>
      </c>
    </row>
    <row r="310" spans="2:27">
      <c r="B310" s="11" t="s">
        <v>21</v>
      </c>
      <c r="C310" s="136">
        <v>44453</v>
      </c>
      <c r="D310" s="36" t="s">
        <v>947</v>
      </c>
      <c r="E310" s="11">
        <v>1648382</v>
      </c>
      <c r="F310" s="11" t="s">
        <v>949</v>
      </c>
      <c r="G310" s="11" t="s">
        <v>2537</v>
      </c>
      <c r="H310" s="11" t="s">
        <v>2538</v>
      </c>
      <c r="I310" s="11"/>
      <c r="J310" s="11" t="s">
        <v>53</v>
      </c>
      <c r="K310" s="11" t="s">
        <v>56</v>
      </c>
      <c r="L310" s="11" t="s">
        <v>2539</v>
      </c>
      <c r="M310" s="11" t="s">
        <v>63</v>
      </c>
      <c r="N310" s="11" t="s">
        <v>57</v>
      </c>
      <c r="O310" s="11" t="s">
        <v>2540</v>
      </c>
      <c r="P310" s="11" t="s">
        <v>43</v>
      </c>
      <c r="Q310" s="11">
        <v>1</v>
      </c>
      <c r="R310" s="128">
        <v>0</v>
      </c>
      <c r="S310" s="128">
        <v>190000</v>
      </c>
      <c r="T310" s="128">
        <v>190000</v>
      </c>
      <c r="U310" s="128">
        <v>0</v>
      </c>
      <c r="V310" s="11" t="s">
        <v>50</v>
      </c>
      <c r="W310">
        <v>190000</v>
      </c>
      <c r="X310">
        <v>1</v>
      </c>
      <c r="Y310" s="11" t="str">
        <f t="shared" si="10"/>
        <v>XBL</v>
      </c>
      <c r="Z310" s="5">
        <f>VLOOKUP(D310,HoaDonTotal!D:Q,14,0)</f>
        <v>44453.695138888892</v>
      </c>
      <c r="AA310" t="str">
        <f t="shared" si="11"/>
        <v>Ca chiều</v>
      </c>
    </row>
    <row r="311" spans="2:27">
      <c r="B311" s="11" t="s">
        <v>21</v>
      </c>
      <c r="C311" s="136">
        <v>44453</v>
      </c>
      <c r="D311" s="36" t="s">
        <v>950</v>
      </c>
      <c r="E311" s="11">
        <v>1648382</v>
      </c>
      <c r="F311" s="11" t="s">
        <v>949</v>
      </c>
      <c r="G311" s="11" t="s">
        <v>2541</v>
      </c>
      <c r="H311" s="11" t="s">
        <v>2542</v>
      </c>
      <c r="I311" s="11"/>
      <c r="J311" s="11" t="s">
        <v>2112</v>
      </c>
      <c r="K311" s="11" t="s">
        <v>2543</v>
      </c>
      <c r="L311" s="11"/>
      <c r="M311" s="11" t="s">
        <v>40</v>
      </c>
      <c r="N311" s="11" t="s">
        <v>2138</v>
      </c>
      <c r="O311" s="11" t="s">
        <v>487</v>
      </c>
      <c r="P311" s="11"/>
      <c r="Q311" s="11">
        <v>1</v>
      </c>
      <c r="R311" s="128">
        <v>0</v>
      </c>
      <c r="S311" s="128">
        <v>40000</v>
      </c>
      <c r="T311" s="128">
        <v>40000</v>
      </c>
      <c r="U311" s="128">
        <v>0</v>
      </c>
      <c r="V311" s="11" t="s">
        <v>50</v>
      </c>
      <c r="W311">
        <v>40000</v>
      </c>
      <c r="X311">
        <v>1</v>
      </c>
      <c r="Y311" s="11" t="str">
        <f t="shared" si="10"/>
        <v>XBL</v>
      </c>
      <c r="Z311" s="5">
        <f>VLOOKUP(D311,HoaDonTotal!D:Q,14,0)</f>
        <v>44453.695833333331</v>
      </c>
      <c r="AA311" t="str">
        <f t="shared" si="11"/>
        <v>Ca chiều</v>
      </c>
    </row>
    <row r="312" spans="2:27">
      <c r="B312" s="11" t="s">
        <v>21</v>
      </c>
      <c r="C312" s="136">
        <v>44453</v>
      </c>
      <c r="D312" s="36" t="s">
        <v>951</v>
      </c>
      <c r="E312" s="11">
        <v>1593104</v>
      </c>
      <c r="F312" s="11" t="s">
        <v>953</v>
      </c>
      <c r="G312" s="11" t="s">
        <v>498</v>
      </c>
      <c r="H312" s="11" t="s">
        <v>499</v>
      </c>
      <c r="I312" s="11" t="s">
        <v>22</v>
      </c>
      <c r="J312" s="11" t="s">
        <v>69</v>
      </c>
      <c r="K312" s="11" t="s">
        <v>24</v>
      </c>
      <c r="L312" s="11" t="s">
        <v>143</v>
      </c>
      <c r="M312" s="11" t="s">
        <v>49</v>
      </c>
      <c r="N312" s="11" t="s">
        <v>70</v>
      </c>
      <c r="O312" s="11" t="s">
        <v>70</v>
      </c>
      <c r="P312" s="11" t="s">
        <v>43</v>
      </c>
      <c r="Q312" s="11">
        <v>1</v>
      </c>
      <c r="R312" s="128">
        <v>0</v>
      </c>
      <c r="S312" s="128">
        <v>80000</v>
      </c>
      <c r="T312" s="128">
        <v>80000</v>
      </c>
      <c r="U312" s="128">
        <v>0</v>
      </c>
      <c r="V312" s="11" t="s">
        <v>50</v>
      </c>
      <c r="W312">
        <v>80000</v>
      </c>
      <c r="X312">
        <v>1</v>
      </c>
      <c r="Y312" s="11" t="str">
        <f t="shared" si="10"/>
        <v>XBL</v>
      </c>
      <c r="Z312" s="5">
        <f>VLOOKUP(D312,HoaDonTotal!D:Q,14,0)</f>
        <v>44453.697222222225</v>
      </c>
      <c r="AA312" t="str">
        <f t="shared" si="11"/>
        <v>Ca chiều</v>
      </c>
    </row>
    <row r="313" spans="2:27">
      <c r="B313" s="11" t="s">
        <v>21</v>
      </c>
      <c r="C313" s="136">
        <v>44453</v>
      </c>
      <c r="D313" s="36" t="s">
        <v>954</v>
      </c>
      <c r="E313" s="11">
        <v>1316973</v>
      </c>
      <c r="F313" s="11" t="s">
        <v>956</v>
      </c>
      <c r="G313" s="11" t="s">
        <v>195</v>
      </c>
      <c r="H313" s="11" t="s">
        <v>196</v>
      </c>
      <c r="I313" s="11"/>
      <c r="J313" s="11" t="s">
        <v>39</v>
      </c>
      <c r="K313" s="11"/>
      <c r="L313" s="11" t="s">
        <v>40</v>
      </c>
      <c r="M313" s="11" t="s">
        <v>40</v>
      </c>
      <c r="N313" s="11" t="s">
        <v>39</v>
      </c>
      <c r="O313" s="11" t="s">
        <v>39</v>
      </c>
      <c r="P313" s="11" t="s">
        <v>40</v>
      </c>
      <c r="Q313" s="11">
        <v>1</v>
      </c>
      <c r="R313" s="128">
        <v>0</v>
      </c>
      <c r="S313" s="128">
        <v>2000</v>
      </c>
      <c r="T313" s="128">
        <v>0</v>
      </c>
      <c r="U313" s="128">
        <v>0</v>
      </c>
      <c r="V313" s="11" t="s">
        <v>50</v>
      </c>
      <c r="W313">
        <v>0</v>
      </c>
      <c r="X313">
        <v>1</v>
      </c>
      <c r="Y313" s="11" t="str">
        <f t="shared" si="10"/>
        <v>XBL</v>
      </c>
      <c r="Z313" s="5">
        <f>VLOOKUP(D313,HoaDonTotal!D:Q,14,0)</f>
        <v>44453.737500000003</v>
      </c>
      <c r="AA313" t="str">
        <f t="shared" si="11"/>
        <v>Ca chiều</v>
      </c>
    </row>
    <row r="314" spans="2:27">
      <c r="B314" s="11" t="s">
        <v>21</v>
      </c>
      <c r="C314" s="136">
        <v>44453</v>
      </c>
      <c r="D314" s="36" t="s">
        <v>954</v>
      </c>
      <c r="E314" s="11">
        <v>1316973</v>
      </c>
      <c r="F314" s="11" t="s">
        <v>956</v>
      </c>
      <c r="G314" s="11" t="s">
        <v>611</v>
      </c>
      <c r="H314" s="11" t="s">
        <v>612</v>
      </c>
      <c r="I314" s="11"/>
      <c r="J314" s="11" t="s">
        <v>2112</v>
      </c>
      <c r="K314" s="11" t="s">
        <v>592</v>
      </c>
      <c r="L314" s="11" t="s">
        <v>613</v>
      </c>
      <c r="M314" s="11"/>
      <c r="N314" s="11" t="s">
        <v>2114</v>
      </c>
      <c r="O314" s="11" t="s">
        <v>245</v>
      </c>
      <c r="P314" s="11"/>
      <c r="Q314" s="11">
        <v>3</v>
      </c>
      <c r="R314" s="128">
        <v>0</v>
      </c>
      <c r="S314" s="128">
        <v>97000</v>
      </c>
      <c r="T314" s="128">
        <v>291000</v>
      </c>
      <c r="U314" s="128">
        <v>0</v>
      </c>
      <c r="V314" s="11" t="s">
        <v>50</v>
      </c>
      <c r="W314">
        <v>291000</v>
      </c>
      <c r="X314">
        <v>3</v>
      </c>
      <c r="Y314" s="11" t="str">
        <f t="shared" si="10"/>
        <v>XBL</v>
      </c>
      <c r="Z314" s="5">
        <f>VLOOKUP(D314,HoaDonTotal!D:Q,14,0)</f>
        <v>44453.737500000003</v>
      </c>
      <c r="AA314" t="str">
        <f t="shared" si="11"/>
        <v>Ca chiều</v>
      </c>
    </row>
    <row r="315" spans="2:27">
      <c r="B315" s="11" t="s">
        <v>21</v>
      </c>
      <c r="C315" s="136">
        <v>44453</v>
      </c>
      <c r="D315" s="36" t="s">
        <v>954</v>
      </c>
      <c r="E315" s="11">
        <v>1316973</v>
      </c>
      <c r="F315" s="11" t="s">
        <v>956</v>
      </c>
      <c r="G315" s="11" t="s">
        <v>341</v>
      </c>
      <c r="H315" s="11" t="s">
        <v>342</v>
      </c>
      <c r="I315" s="11"/>
      <c r="J315" s="11" t="s">
        <v>2112</v>
      </c>
      <c r="K315" s="11" t="s">
        <v>185</v>
      </c>
      <c r="L315" s="11" t="s">
        <v>312</v>
      </c>
      <c r="M315" s="11"/>
      <c r="N315" s="11" t="s">
        <v>2147</v>
      </c>
      <c r="O315" s="11" t="s">
        <v>151</v>
      </c>
      <c r="P315" s="11"/>
      <c r="Q315" s="11">
        <v>1</v>
      </c>
      <c r="R315" s="128">
        <v>0</v>
      </c>
      <c r="S315" s="128">
        <v>160000</v>
      </c>
      <c r="T315" s="128">
        <v>160000</v>
      </c>
      <c r="U315" s="128">
        <v>0</v>
      </c>
      <c r="V315" s="11" t="s">
        <v>50</v>
      </c>
      <c r="W315">
        <v>160000</v>
      </c>
      <c r="X315">
        <v>1</v>
      </c>
      <c r="Y315" s="11" t="str">
        <f t="shared" si="10"/>
        <v>XBL</v>
      </c>
      <c r="Z315" s="5">
        <f>VLOOKUP(D315,HoaDonTotal!D:Q,14,0)</f>
        <v>44453.737500000003</v>
      </c>
      <c r="AA315" t="str">
        <f t="shared" si="11"/>
        <v>Ca chiều</v>
      </c>
    </row>
    <row r="316" spans="2:27">
      <c r="B316" s="11" t="s">
        <v>21</v>
      </c>
      <c r="C316" s="136">
        <v>44453</v>
      </c>
      <c r="D316" s="36" t="s">
        <v>957</v>
      </c>
      <c r="E316" s="11">
        <v>1316973</v>
      </c>
      <c r="F316" s="11" t="s">
        <v>956</v>
      </c>
      <c r="G316" s="11" t="s">
        <v>2115</v>
      </c>
      <c r="H316" s="11" t="s">
        <v>2116</v>
      </c>
      <c r="I316" s="11" t="s">
        <v>40</v>
      </c>
      <c r="J316" s="11" t="s">
        <v>2112</v>
      </c>
      <c r="K316" s="11" t="s">
        <v>194</v>
      </c>
      <c r="L316" s="11" t="s">
        <v>40</v>
      </c>
      <c r="M316" s="11" t="s">
        <v>40</v>
      </c>
      <c r="N316" s="11" t="s">
        <v>2114</v>
      </c>
      <c r="O316" s="11" t="s">
        <v>245</v>
      </c>
      <c r="P316" s="11" t="s">
        <v>40</v>
      </c>
      <c r="Q316" s="11">
        <v>1</v>
      </c>
      <c r="R316" s="128">
        <v>0</v>
      </c>
      <c r="S316" s="128">
        <v>81000</v>
      </c>
      <c r="T316" s="128">
        <v>81000</v>
      </c>
      <c r="U316" s="128">
        <v>0</v>
      </c>
      <c r="V316" s="11" t="s">
        <v>50</v>
      </c>
      <c r="W316">
        <v>81000</v>
      </c>
      <c r="X316">
        <v>1</v>
      </c>
      <c r="Y316" s="11" t="str">
        <f t="shared" si="10"/>
        <v>XBL</v>
      </c>
      <c r="Z316" s="5">
        <f>VLOOKUP(D316,HoaDonTotal!D:Q,14,0)</f>
        <v>44453.738194444442</v>
      </c>
      <c r="AA316" t="str">
        <f t="shared" si="11"/>
        <v>Ca chiều</v>
      </c>
    </row>
    <row r="317" spans="2:27">
      <c r="B317" s="11" t="s">
        <v>21</v>
      </c>
      <c r="C317" s="136">
        <v>44453</v>
      </c>
      <c r="D317" s="36" t="s">
        <v>958</v>
      </c>
      <c r="E317" s="11">
        <v>747594</v>
      </c>
      <c r="F317" s="11" t="s">
        <v>399</v>
      </c>
      <c r="G317" s="11" t="s">
        <v>2403</v>
      </c>
      <c r="H317" s="11" t="s">
        <v>2404</v>
      </c>
      <c r="I317" s="11"/>
      <c r="J317" s="11" t="s">
        <v>2112</v>
      </c>
      <c r="K317" s="11" t="s">
        <v>592</v>
      </c>
      <c r="L317" s="11" t="s">
        <v>2405</v>
      </c>
      <c r="M317" s="11"/>
      <c r="N317" s="11" t="s">
        <v>2114</v>
      </c>
      <c r="O317" s="11" t="s">
        <v>245</v>
      </c>
      <c r="P317" s="11"/>
      <c r="Q317" s="11">
        <v>1</v>
      </c>
      <c r="R317" s="128">
        <v>0</v>
      </c>
      <c r="S317" s="128">
        <v>41000</v>
      </c>
      <c r="T317" s="128">
        <v>41000</v>
      </c>
      <c r="U317" s="128">
        <v>0</v>
      </c>
      <c r="V317" s="11" t="s">
        <v>50</v>
      </c>
      <c r="W317">
        <v>41000</v>
      </c>
      <c r="X317">
        <v>1</v>
      </c>
      <c r="Y317" s="11" t="str">
        <f t="shared" si="10"/>
        <v>XBL</v>
      </c>
      <c r="Z317" s="5">
        <f>VLOOKUP(D317,HoaDonTotal!D:Q,14,0)</f>
        <v>44453.737500000003</v>
      </c>
      <c r="AA317" t="str">
        <f t="shared" si="11"/>
        <v>Ca chiều</v>
      </c>
    </row>
    <row r="318" spans="2:27">
      <c r="B318" s="11" t="s">
        <v>21</v>
      </c>
      <c r="C318" s="136">
        <v>44453</v>
      </c>
      <c r="D318" s="36" t="s">
        <v>958</v>
      </c>
      <c r="E318" s="11">
        <v>747594</v>
      </c>
      <c r="F318" s="11" t="s">
        <v>399</v>
      </c>
      <c r="G318" s="11" t="s">
        <v>2523</v>
      </c>
      <c r="H318" s="11" t="s">
        <v>2510</v>
      </c>
      <c r="I318" s="11" t="s">
        <v>58</v>
      </c>
      <c r="J318" s="11" t="s">
        <v>45</v>
      </c>
      <c r="K318" s="11" t="s">
        <v>2033</v>
      </c>
      <c r="L318" s="11" t="s">
        <v>607</v>
      </c>
      <c r="M318" s="11" t="s">
        <v>2524</v>
      </c>
      <c r="N318" s="11" t="s">
        <v>184</v>
      </c>
      <c r="O318" s="11" t="s">
        <v>197</v>
      </c>
      <c r="P318" s="11" t="s">
        <v>43</v>
      </c>
      <c r="Q318" s="11">
        <v>1</v>
      </c>
      <c r="R318" s="128">
        <v>0</v>
      </c>
      <c r="S318" s="128">
        <v>120000</v>
      </c>
      <c r="T318" s="128">
        <v>89000</v>
      </c>
      <c r="U318" s="128">
        <v>0</v>
      </c>
      <c r="V318" s="11" t="s">
        <v>50</v>
      </c>
      <c r="W318">
        <v>89000</v>
      </c>
      <c r="X318">
        <v>1</v>
      </c>
      <c r="Y318" s="11" t="str">
        <f t="shared" si="10"/>
        <v>XBL</v>
      </c>
      <c r="Z318" s="5">
        <f>VLOOKUP(D318,HoaDonTotal!D:Q,14,0)</f>
        <v>44453.737500000003</v>
      </c>
      <c r="AA318" t="str">
        <f t="shared" si="11"/>
        <v>Ca chiều</v>
      </c>
    </row>
    <row r="319" spans="2:27">
      <c r="B319" s="11" t="s">
        <v>21</v>
      </c>
      <c r="C319" s="136">
        <v>44453</v>
      </c>
      <c r="D319" s="36" t="s">
        <v>958</v>
      </c>
      <c r="E319" s="11">
        <v>747594</v>
      </c>
      <c r="F319" s="11" t="s">
        <v>399</v>
      </c>
      <c r="G319" s="11" t="s">
        <v>2544</v>
      </c>
      <c r="H319" s="11" t="s">
        <v>2407</v>
      </c>
      <c r="I319" s="11" t="s">
        <v>58</v>
      </c>
      <c r="J319" s="11" t="s">
        <v>45</v>
      </c>
      <c r="K319" s="11" t="s">
        <v>34</v>
      </c>
      <c r="L319" s="11" t="s">
        <v>628</v>
      </c>
      <c r="M319" s="11" t="s">
        <v>460</v>
      </c>
      <c r="N319" s="11" t="s">
        <v>184</v>
      </c>
      <c r="O319" s="11" t="s">
        <v>197</v>
      </c>
      <c r="P319" s="11" t="s">
        <v>43</v>
      </c>
      <c r="Q319" s="11">
        <v>1</v>
      </c>
      <c r="R319" s="128">
        <v>0</v>
      </c>
      <c r="S319" s="128">
        <v>120000</v>
      </c>
      <c r="T319" s="128">
        <v>89000</v>
      </c>
      <c r="U319" s="128">
        <v>0</v>
      </c>
      <c r="V319" s="11" t="s">
        <v>50</v>
      </c>
      <c r="W319">
        <v>89000</v>
      </c>
      <c r="X319">
        <v>1</v>
      </c>
      <c r="Y319" s="11" t="str">
        <f t="shared" si="10"/>
        <v>XBL</v>
      </c>
      <c r="Z319" s="5">
        <f>VLOOKUP(D319,HoaDonTotal!D:Q,14,0)</f>
        <v>44453.737500000003</v>
      </c>
      <c r="AA319" t="str">
        <f t="shared" si="11"/>
        <v>Ca chiều</v>
      </c>
    </row>
    <row r="320" spans="2:27">
      <c r="B320" s="11" t="s">
        <v>21</v>
      </c>
      <c r="C320" s="136">
        <v>44453</v>
      </c>
      <c r="D320" s="36" t="s">
        <v>959</v>
      </c>
      <c r="E320" s="11">
        <v>2395923</v>
      </c>
      <c r="F320" s="11" t="s">
        <v>961</v>
      </c>
      <c r="G320" s="11" t="s">
        <v>2545</v>
      </c>
      <c r="H320" s="11" t="s">
        <v>2546</v>
      </c>
      <c r="I320" s="11"/>
      <c r="J320" s="11" t="s">
        <v>53</v>
      </c>
      <c r="K320" s="11" t="s">
        <v>56</v>
      </c>
      <c r="L320" s="11" t="s">
        <v>2547</v>
      </c>
      <c r="M320" s="11" t="s">
        <v>626</v>
      </c>
      <c r="N320" s="11" t="s">
        <v>57</v>
      </c>
      <c r="O320" s="11" t="s">
        <v>450</v>
      </c>
      <c r="P320" s="11" t="s">
        <v>43</v>
      </c>
      <c r="Q320" s="11">
        <v>1</v>
      </c>
      <c r="R320" s="128">
        <v>0</v>
      </c>
      <c r="S320" s="128">
        <v>90000</v>
      </c>
      <c r="T320" s="128">
        <v>72000</v>
      </c>
      <c r="U320" s="128">
        <v>0</v>
      </c>
      <c r="V320" s="11" t="s">
        <v>28</v>
      </c>
      <c r="W320">
        <v>72000</v>
      </c>
      <c r="X320">
        <v>1</v>
      </c>
      <c r="Y320" s="11" t="str">
        <f t="shared" si="10"/>
        <v>XBL</v>
      </c>
      <c r="Z320" s="5">
        <f>VLOOKUP(D320,HoaDonTotal!D:Q,14,0)</f>
        <v>44453.737500000003</v>
      </c>
      <c r="AA320" t="str">
        <f t="shared" si="11"/>
        <v>Ca chiều</v>
      </c>
    </row>
    <row r="321" spans="2:27">
      <c r="B321" s="11" t="s">
        <v>21</v>
      </c>
      <c r="C321" s="136">
        <v>44453</v>
      </c>
      <c r="D321" s="36" t="s">
        <v>959</v>
      </c>
      <c r="E321" s="11">
        <v>2395923</v>
      </c>
      <c r="F321" s="11" t="s">
        <v>961</v>
      </c>
      <c r="G321" s="11" t="s">
        <v>2548</v>
      </c>
      <c r="H321" s="11" t="s">
        <v>2549</v>
      </c>
      <c r="I321" s="11" t="s">
        <v>41</v>
      </c>
      <c r="J321" s="11" t="s">
        <v>69</v>
      </c>
      <c r="K321" s="11" t="s">
        <v>24</v>
      </c>
      <c r="L321" s="11" t="s">
        <v>143</v>
      </c>
      <c r="M321" s="11" t="s">
        <v>49</v>
      </c>
      <c r="N321" s="11" t="s">
        <v>70</v>
      </c>
      <c r="O321" s="11" t="s">
        <v>70</v>
      </c>
      <c r="P321" s="11" t="s">
        <v>43</v>
      </c>
      <c r="Q321" s="11">
        <v>1</v>
      </c>
      <c r="R321" s="128">
        <v>0</v>
      </c>
      <c r="S321" s="128">
        <v>60000</v>
      </c>
      <c r="T321" s="128">
        <v>60000</v>
      </c>
      <c r="U321" s="128">
        <v>0</v>
      </c>
      <c r="V321" s="11" t="s">
        <v>28</v>
      </c>
      <c r="W321">
        <v>60000</v>
      </c>
      <c r="X321">
        <v>1</v>
      </c>
      <c r="Y321" s="11" t="str">
        <f t="shared" si="10"/>
        <v>XBL</v>
      </c>
      <c r="Z321" s="5">
        <f>VLOOKUP(D321,HoaDonTotal!D:Q,14,0)</f>
        <v>44453.737500000003</v>
      </c>
      <c r="AA321" t="str">
        <f t="shared" si="11"/>
        <v>Ca chiều</v>
      </c>
    </row>
    <row r="322" spans="2:27">
      <c r="B322" s="11" t="s">
        <v>21</v>
      </c>
      <c r="C322" s="136">
        <v>44453</v>
      </c>
      <c r="D322" s="36" t="s">
        <v>962</v>
      </c>
      <c r="E322" s="11">
        <v>1628174</v>
      </c>
      <c r="F322" s="11" t="s">
        <v>379</v>
      </c>
      <c r="G322" s="11" t="s">
        <v>2550</v>
      </c>
      <c r="H322" s="11" t="s">
        <v>2551</v>
      </c>
      <c r="I322" s="11" t="s">
        <v>22</v>
      </c>
      <c r="J322" s="11" t="s">
        <v>53</v>
      </c>
      <c r="K322" s="11" t="s">
        <v>34</v>
      </c>
      <c r="L322" s="11" t="s">
        <v>2552</v>
      </c>
      <c r="M322" s="11" t="s">
        <v>449</v>
      </c>
      <c r="N322" s="11" t="s">
        <v>57</v>
      </c>
      <c r="O322" s="11" t="s">
        <v>2553</v>
      </c>
      <c r="P322" s="11" t="s">
        <v>2435</v>
      </c>
      <c r="Q322" s="11">
        <v>1</v>
      </c>
      <c r="R322" s="128">
        <v>0</v>
      </c>
      <c r="S322" s="128">
        <v>60000</v>
      </c>
      <c r="T322" s="128">
        <v>60000</v>
      </c>
      <c r="U322" s="128">
        <v>0</v>
      </c>
      <c r="V322" s="11" t="s">
        <v>50</v>
      </c>
      <c r="W322">
        <v>60000</v>
      </c>
      <c r="X322">
        <v>1</v>
      </c>
      <c r="Y322" s="11" t="str">
        <f t="shared" si="10"/>
        <v>XBL</v>
      </c>
      <c r="Z322" s="5">
        <f>VLOOKUP(D322,HoaDonTotal!D:Q,14,0)</f>
        <v>44453.758333333331</v>
      </c>
      <c r="AA322" t="str">
        <f t="shared" si="11"/>
        <v>Ca chiều</v>
      </c>
    </row>
    <row r="323" spans="2:27">
      <c r="B323" s="11" t="s">
        <v>21</v>
      </c>
      <c r="C323" s="136">
        <v>44453</v>
      </c>
      <c r="D323" s="36" t="s">
        <v>962</v>
      </c>
      <c r="E323" s="11">
        <v>1628174</v>
      </c>
      <c r="F323" s="11" t="s">
        <v>379</v>
      </c>
      <c r="G323" s="11" t="s">
        <v>2554</v>
      </c>
      <c r="H323" s="11" t="s">
        <v>2551</v>
      </c>
      <c r="I323" s="11" t="s">
        <v>22</v>
      </c>
      <c r="J323" s="11" t="s">
        <v>53</v>
      </c>
      <c r="K323" s="11" t="s">
        <v>34</v>
      </c>
      <c r="L323" s="11" t="s">
        <v>2552</v>
      </c>
      <c r="M323" s="11" t="s">
        <v>66</v>
      </c>
      <c r="N323" s="11" t="s">
        <v>57</v>
      </c>
      <c r="O323" s="11" t="s">
        <v>2553</v>
      </c>
      <c r="P323" s="11" t="s">
        <v>2435</v>
      </c>
      <c r="Q323" s="11">
        <v>1</v>
      </c>
      <c r="R323" s="128">
        <v>0</v>
      </c>
      <c r="S323" s="128">
        <v>60000</v>
      </c>
      <c r="T323" s="128">
        <v>60000</v>
      </c>
      <c r="U323" s="128">
        <v>0</v>
      </c>
      <c r="V323" s="11" t="s">
        <v>50</v>
      </c>
      <c r="W323">
        <v>60000</v>
      </c>
      <c r="X323">
        <v>1</v>
      </c>
      <c r="Y323" s="11" t="str">
        <f t="shared" si="10"/>
        <v>XBL</v>
      </c>
      <c r="Z323" s="5">
        <f>VLOOKUP(D323,HoaDonTotal!D:Q,14,0)</f>
        <v>44453.758333333331</v>
      </c>
      <c r="AA323" t="str">
        <f t="shared" si="11"/>
        <v>Ca chiều</v>
      </c>
    </row>
    <row r="324" spans="2:27">
      <c r="B324" s="11" t="s">
        <v>21</v>
      </c>
      <c r="C324" s="136">
        <v>44453</v>
      </c>
      <c r="D324" s="36" t="s">
        <v>962</v>
      </c>
      <c r="E324" s="11">
        <v>1628174</v>
      </c>
      <c r="F324" s="11" t="s">
        <v>379</v>
      </c>
      <c r="G324" s="11" t="s">
        <v>2555</v>
      </c>
      <c r="H324" s="11" t="s">
        <v>2106</v>
      </c>
      <c r="I324" s="11" t="s">
        <v>41</v>
      </c>
      <c r="J324" s="11" t="s">
        <v>23</v>
      </c>
      <c r="K324" s="11" t="s">
        <v>24</v>
      </c>
      <c r="L324" s="11" t="s">
        <v>35</v>
      </c>
      <c r="M324" s="11" t="s">
        <v>66</v>
      </c>
      <c r="N324" s="11" t="s">
        <v>36</v>
      </c>
      <c r="O324" s="11" t="s">
        <v>472</v>
      </c>
      <c r="P324" s="11" t="s">
        <v>37</v>
      </c>
      <c r="Q324" s="11">
        <v>1</v>
      </c>
      <c r="R324" s="128">
        <v>0</v>
      </c>
      <c r="S324" s="128">
        <v>390000</v>
      </c>
      <c r="T324" s="128">
        <v>195000</v>
      </c>
      <c r="U324" s="128">
        <v>0</v>
      </c>
      <c r="V324" s="11" t="s">
        <v>50</v>
      </c>
      <c r="W324">
        <v>195000</v>
      </c>
      <c r="X324">
        <v>1</v>
      </c>
      <c r="Y324" s="11" t="str">
        <f t="shared" si="10"/>
        <v>XBL</v>
      </c>
      <c r="Z324" s="5">
        <f>VLOOKUP(D324,HoaDonTotal!D:Q,14,0)</f>
        <v>44453.758333333331</v>
      </c>
      <c r="AA324" t="str">
        <f t="shared" si="11"/>
        <v>Ca chiều</v>
      </c>
    </row>
    <row r="325" spans="2:27">
      <c r="B325" s="11" t="s">
        <v>21</v>
      </c>
      <c r="C325" s="136">
        <v>44453</v>
      </c>
      <c r="D325" s="36" t="s">
        <v>962</v>
      </c>
      <c r="E325" s="11">
        <v>1628174</v>
      </c>
      <c r="F325" s="11" t="s">
        <v>379</v>
      </c>
      <c r="G325" s="11" t="s">
        <v>2556</v>
      </c>
      <c r="H325" s="11" t="s">
        <v>588</v>
      </c>
      <c r="I325" s="11" t="s">
        <v>41</v>
      </c>
      <c r="J325" s="11" t="s">
        <v>364</v>
      </c>
      <c r="K325" s="11" t="s">
        <v>34</v>
      </c>
      <c r="L325" s="11" t="s">
        <v>35</v>
      </c>
      <c r="M325" s="11" t="s">
        <v>326</v>
      </c>
      <c r="N325" s="11" t="s">
        <v>36</v>
      </c>
      <c r="O325" s="11" t="s">
        <v>52</v>
      </c>
      <c r="P325" s="11" t="s">
        <v>37</v>
      </c>
      <c r="Q325" s="11">
        <v>1</v>
      </c>
      <c r="R325" s="128">
        <v>0</v>
      </c>
      <c r="S325" s="128">
        <v>290000</v>
      </c>
      <c r="T325" s="128">
        <v>203000</v>
      </c>
      <c r="U325" s="128">
        <v>0</v>
      </c>
      <c r="V325" s="11" t="s">
        <v>50</v>
      </c>
      <c r="W325">
        <v>203000</v>
      </c>
      <c r="X325">
        <v>1</v>
      </c>
      <c r="Y325" s="11" t="str">
        <f t="shared" si="10"/>
        <v>XBL</v>
      </c>
      <c r="Z325" s="5">
        <f>VLOOKUP(D325,HoaDonTotal!D:Q,14,0)</f>
        <v>44453.758333333331</v>
      </c>
      <c r="AA325" t="str">
        <f t="shared" si="11"/>
        <v>Ca chiều</v>
      </c>
    </row>
    <row r="326" spans="2:27">
      <c r="B326" s="11" t="s">
        <v>21</v>
      </c>
      <c r="C326" s="136">
        <v>44453</v>
      </c>
      <c r="D326" s="36" t="s">
        <v>964</v>
      </c>
      <c r="E326" s="11">
        <v>160760</v>
      </c>
      <c r="F326" s="11" t="s">
        <v>308</v>
      </c>
      <c r="G326" s="11" t="s">
        <v>2557</v>
      </c>
      <c r="H326" s="11" t="s">
        <v>2558</v>
      </c>
      <c r="I326" s="11" t="s">
        <v>22</v>
      </c>
      <c r="J326" s="11" t="s">
        <v>45</v>
      </c>
      <c r="K326" s="11" t="s">
        <v>34</v>
      </c>
      <c r="L326" s="11" t="s">
        <v>557</v>
      </c>
      <c r="M326" s="11" t="s">
        <v>63</v>
      </c>
      <c r="N326" s="11" t="s">
        <v>47</v>
      </c>
      <c r="O326" s="11" t="s">
        <v>47</v>
      </c>
      <c r="P326" s="11" t="s">
        <v>212</v>
      </c>
      <c r="Q326" s="11">
        <v>1</v>
      </c>
      <c r="R326" s="128">
        <v>0</v>
      </c>
      <c r="S326" s="128">
        <v>590000</v>
      </c>
      <c r="T326" s="128">
        <v>590000</v>
      </c>
      <c r="U326" s="128">
        <v>0</v>
      </c>
      <c r="V326" s="11" t="s">
        <v>50</v>
      </c>
      <c r="W326">
        <v>590000</v>
      </c>
      <c r="X326">
        <v>1</v>
      </c>
      <c r="Y326" s="11" t="str">
        <f t="shared" si="10"/>
        <v>XBL</v>
      </c>
      <c r="Z326" s="5">
        <f>VLOOKUP(D326,HoaDonTotal!D:Q,14,0)</f>
        <v>44453.779166666667</v>
      </c>
      <c r="AA326" t="str">
        <f t="shared" si="11"/>
        <v>Ca chiều</v>
      </c>
    </row>
    <row r="327" spans="2:27">
      <c r="B327" s="11" t="s">
        <v>21</v>
      </c>
      <c r="C327" s="136">
        <v>44453</v>
      </c>
      <c r="D327" s="36" t="s">
        <v>964</v>
      </c>
      <c r="E327" s="11">
        <v>160760</v>
      </c>
      <c r="F327" s="11" t="s">
        <v>308</v>
      </c>
      <c r="G327" s="11" t="s">
        <v>2559</v>
      </c>
      <c r="H327" s="11" t="s">
        <v>2560</v>
      </c>
      <c r="I327" s="11" t="s">
        <v>41</v>
      </c>
      <c r="J327" s="11" t="s">
        <v>69</v>
      </c>
      <c r="K327" s="11" t="s">
        <v>24</v>
      </c>
      <c r="L327" s="11" t="s">
        <v>143</v>
      </c>
      <c r="M327" s="11" t="s">
        <v>49</v>
      </c>
      <c r="N327" s="11" t="s">
        <v>70</v>
      </c>
      <c r="O327" s="11" t="s">
        <v>70</v>
      </c>
      <c r="P327" s="11" t="s">
        <v>43</v>
      </c>
      <c r="Q327" s="11">
        <v>1</v>
      </c>
      <c r="R327" s="128">
        <v>0</v>
      </c>
      <c r="S327" s="128">
        <v>100000</v>
      </c>
      <c r="T327" s="128">
        <v>51000</v>
      </c>
      <c r="U327" s="128">
        <v>0</v>
      </c>
      <c r="V327" s="11" t="s">
        <v>50</v>
      </c>
      <c r="W327">
        <v>51000</v>
      </c>
      <c r="X327">
        <v>1</v>
      </c>
      <c r="Y327" s="11" t="str">
        <f t="shared" si="10"/>
        <v>XBL</v>
      </c>
      <c r="Z327" s="5">
        <f>VLOOKUP(D327,HoaDonTotal!D:Q,14,0)</f>
        <v>44453.779166666667</v>
      </c>
      <c r="AA327" t="str">
        <f t="shared" si="11"/>
        <v>Ca chiều</v>
      </c>
    </row>
    <row r="328" spans="2:27">
      <c r="B328" s="11" t="s">
        <v>21</v>
      </c>
      <c r="C328" s="136">
        <v>44453</v>
      </c>
      <c r="D328" s="36" t="s">
        <v>965</v>
      </c>
      <c r="E328" s="11">
        <v>1171776</v>
      </c>
      <c r="F328" s="11" t="s">
        <v>967</v>
      </c>
      <c r="G328" s="11" t="s">
        <v>2315</v>
      </c>
      <c r="H328" s="11" t="s">
        <v>2316</v>
      </c>
      <c r="I328" s="11"/>
      <c r="J328" s="11" t="s">
        <v>2112</v>
      </c>
      <c r="K328" s="11" t="s">
        <v>507</v>
      </c>
      <c r="L328" s="11"/>
      <c r="M328" s="11"/>
      <c r="N328" s="11" t="s">
        <v>2138</v>
      </c>
      <c r="O328" s="11" t="s">
        <v>454</v>
      </c>
      <c r="P328" s="11"/>
      <c r="Q328" s="11">
        <v>1</v>
      </c>
      <c r="R328" s="128">
        <v>0</v>
      </c>
      <c r="S328" s="128">
        <v>175000</v>
      </c>
      <c r="T328" s="128">
        <v>175000</v>
      </c>
      <c r="U328" s="128">
        <v>0</v>
      </c>
      <c r="V328" s="11" t="s">
        <v>2512</v>
      </c>
      <c r="W328">
        <v>175000</v>
      </c>
      <c r="X328">
        <v>1</v>
      </c>
      <c r="Y328" s="11" t="str">
        <f t="shared" si="10"/>
        <v>XBL</v>
      </c>
      <c r="Z328" s="5">
        <f>VLOOKUP(D328,HoaDonTotal!D:Q,14,0)</f>
        <v>44453.799305555556</v>
      </c>
      <c r="AA328" t="str">
        <f t="shared" si="11"/>
        <v>Ca chiều</v>
      </c>
    </row>
    <row r="329" spans="2:27">
      <c r="B329" s="11" t="s">
        <v>21</v>
      </c>
      <c r="C329" s="136">
        <v>44453</v>
      </c>
      <c r="D329" s="36" t="s">
        <v>965</v>
      </c>
      <c r="E329" s="11">
        <v>1171776</v>
      </c>
      <c r="F329" s="11" t="s">
        <v>967</v>
      </c>
      <c r="G329" s="11" t="s">
        <v>146</v>
      </c>
      <c r="H329" s="11" t="s">
        <v>147</v>
      </c>
      <c r="I329" s="11"/>
      <c r="J329" s="11" t="s">
        <v>2112</v>
      </c>
      <c r="K329" s="11" t="s">
        <v>148</v>
      </c>
      <c r="L329" s="11" t="s">
        <v>40</v>
      </c>
      <c r="M329" s="11" t="s">
        <v>40</v>
      </c>
      <c r="N329" s="11" t="s">
        <v>2138</v>
      </c>
      <c r="O329" s="11" t="s">
        <v>487</v>
      </c>
      <c r="P329" s="11" t="s">
        <v>43</v>
      </c>
      <c r="Q329" s="11">
        <v>1</v>
      </c>
      <c r="R329" s="128">
        <v>0</v>
      </c>
      <c r="S329" s="128">
        <v>32000</v>
      </c>
      <c r="T329" s="128">
        <v>32000</v>
      </c>
      <c r="U329" s="128">
        <v>0</v>
      </c>
      <c r="V329" s="11" t="s">
        <v>2512</v>
      </c>
      <c r="W329">
        <v>32000</v>
      </c>
      <c r="X329">
        <v>1</v>
      </c>
      <c r="Y329" s="11" t="str">
        <f t="shared" si="10"/>
        <v>XBL</v>
      </c>
      <c r="Z329" s="5">
        <f>VLOOKUP(D329,HoaDonTotal!D:Q,14,0)</f>
        <v>44453.799305555556</v>
      </c>
      <c r="AA329" t="str">
        <f t="shared" si="11"/>
        <v>Ca chiều</v>
      </c>
    </row>
    <row r="330" spans="2:27">
      <c r="B330" s="11" t="s">
        <v>21</v>
      </c>
      <c r="C330" s="136">
        <v>44453</v>
      </c>
      <c r="D330" s="36" t="s">
        <v>968</v>
      </c>
      <c r="E330" s="11">
        <v>1138812</v>
      </c>
      <c r="F330" s="11" t="s">
        <v>970</v>
      </c>
      <c r="G330" s="11" t="s">
        <v>2561</v>
      </c>
      <c r="H330" s="11" t="s">
        <v>2562</v>
      </c>
      <c r="I330" s="11" t="s">
        <v>41</v>
      </c>
      <c r="J330" s="11" t="s">
        <v>69</v>
      </c>
      <c r="K330" s="11" t="s">
        <v>24</v>
      </c>
      <c r="L330" s="11" t="s">
        <v>143</v>
      </c>
      <c r="M330" s="11" t="s">
        <v>49</v>
      </c>
      <c r="N330" s="11" t="s">
        <v>70</v>
      </c>
      <c r="O330" s="11" t="s">
        <v>70</v>
      </c>
      <c r="P330" s="11" t="s">
        <v>43</v>
      </c>
      <c r="Q330" s="11">
        <v>1</v>
      </c>
      <c r="R330" s="128">
        <v>0</v>
      </c>
      <c r="S330" s="128">
        <v>60000</v>
      </c>
      <c r="T330" s="128">
        <v>60000</v>
      </c>
      <c r="U330" s="128">
        <v>0</v>
      </c>
      <c r="V330" s="11" t="s">
        <v>2512</v>
      </c>
      <c r="W330">
        <v>60000</v>
      </c>
      <c r="X330">
        <v>1</v>
      </c>
      <c r="Y330" s="11" t="str">
        <f t="shared" si="10"/>
        <v>XBL</v>
      </c>
      <c r="Z330" s="5">
        <f>VLOOKUP(D330,HoaDonTotal!D:Q,14,0)</f>
        <v>44453.821527777778</v>
      </c>
      <c r="AA330" t="str">
        <f t="shared" si="11"/>
        <v>Ca chiều</v>
      </c>
    </row>
    <row r="331" spans="2:27">
      <c r="B331" s="11" t="s">
        <v>21</v>
      </c>
      <c r="C331" s="136">
        <v>44453</v>
      </c>
      <c r="D331" s="36" t="s">
        <v>971</v>
      </c>
      <c r="E331" s="11">
        <v>2395977</v>
      </c>
      <c r="F331" s="11" t="s">
        <v>973</v>
      </c>
      <c r="G331" s="11" t="s">
        <v>195</v>
      </c>
      <c r="H331" s="11" t="s">
        <v>196</v>
      </c>
      <c r="I331" s="11"/>
      <c r="J331" s="11" t="s">
        <v>39</v>
      </c>
      <c r="K331" s="11"/>
      <c r="L331" s="11" t="s">
        <v>40</v>
      </c>
      <c r="M331" s="11" t="s">
        <v>40</v>
      </c>
      <c r="N331" s="11" t="s">
        <v>39</v>
      </c>
      <c r="O331" s="11" t="s">
        <v>39</v>
      </c>
      <c r="P331" s="11" t="s">
        <v>40</v>
      </c>
      <c r="Q331" s="11">
        <v>1</v>
      </c>
      <c r="R331" s="128">
        <v>0</v>
      </c>
      <c r="S331" s="128">
        <v>2000</v>
      </c>
      <c r="T331" s="128">
        <v>0</v>
      </c>
      <c r="U331" s="128">
        <v>0</v>
      </c>
      <c r="V331" s="11" t="s">
        <v>28</v>
      </c>
      <c r="W331">
        <v>0</v>
      </c>
      <c r="X331">
        <v>1</v>
      </c>
      <c r="Y331" s="11" t="str">
        <f t="shared" ref="Y331:Y394" si="12">IF(LEFT(D331,3)="NTL","NTL","XBL")</f>
        <v>XBL</v>
      </c>
      <c r="Z331" s="5">
        <f>VLOOKUP(D331,HoaDonTotal!D:Q,14,0)</f>
        <v>44453.820833333331</v>
      </c>
      <c r="AA331" t="str">
        <f t="shared" ref="AA331:AA394" si="13">IF(TIME(HOUR(Z331),MINUTE(Z331),SECOND(Z331))&gt;$AB$6,"Ca chiều","Ca sáng")</f>
        <v>Ca chiều</v>
      </c>
    </row>
    <row r="332" spans="2:27">
      <c r="B332" s="11" t="s">
        <v>21</v>
      </c>
      <c r="C332" s="136">
        <v>44453</v>
      </c>
      <c r="D332" s="36" t="s">
        <v>971</v>
      </c>
      <c r="E332" s="11">
        <v>2395977</v>
      </c>
      <c r="F332" s="11" t="s">
        <v>973</v>
      </c>
      <c r="G332" s="11" t="s">
        <v>2563</v>
      </c>
      <c r="H332" s="11" t="s">
        <v>2564</v>
      </c>
      <c r="I332" s="11" t="s">
        <v>22</v>
      </c>
      <c r="J332" s="11" t="s">
        <v>73</v>
      </c>
      <c r="K332" s="11" t="s">
        <v>34</v>
      </c>
      <c r="L332" s="11" t="s">
        <v>2565</v>
      </c>
      <c r="M332" s="11" t="s">
        <v>77</v>
      </c>
      <c r="N332" s="11" t="s">
        <v>74</v>
      </c>
      <c r="O332" s="11" t="s">
        <v>74</v>
      </c>
      <c r="P332" s="11" t="s">
        <v>43</v>
      </c>
      <c r="Q332" s="11">
        <v>1</v>
      </c>
      <c r="R332" s="128">
        <v>0</v>
      </c>
      <c r="S332" s="128">
        <v>490000</v>
      </c>
      <c r="T332" s="128">
        <v>490000</v>
      </c>
      <c r="U332" s="128">
        <v>0</v>
      </c>
      <c r="V332" s="11" t="s">
        <v>28</v>
      </c>
      <c r="W332">
        <v>490000</v>
      </c>
      <c r="X332">
        <v>1</v>
      </c>
      <c r="Y332" s="11" t="str">
        <f t="shared" si="12"/>
        <v>XBL</v>
      </c>
      <c r="Z332" s="5">
        <f>VLOOKUP(D332,HoaDonTotal!D:Q,14,0)</f>
        <v>44453.820833333331</v>
      </c>
      <c r="AA332" t="str">
        <f t="shared" si="13"/>
        <v>Ca chiều</v>
      </c>
    </row>
    <row r="333" spans="2:27">
      <c r="B333" s="11" t="s">
        <v>21</v>
      </c>
      <c r="C333" s="136">
        <v>44453</v>
      </c>
      <c r="D333" s="36" t="s">
        <v>974</v>
      </c>
      <c r="E333" s="11">
        <v>747594</v>
      </c>
      <c r="F333" s="11" t="s">
        <v>399</v>
      </c>
      <c r="G333" s="11" t="s">
        <v>2566</v>
      </c>
      <c r="H333" s="11" t="s">
        <v>2251</v>
      </c>
      <c r="I333" s="11" t="s">
        <v>58</v>
      </c>
      <c r="J333" s="11" t="s">
        <v>45</v>
      </c>
      <c r="K333" s="11" t="s">
        <v>34</v>
      </c>
      <c r="L333" s="11" t="s">
        <v>542</v>
      </c>
      <c r="M333" s="11" t="s">
        <v>79</v>
      </c>
      <c r="N333" s="11" t="s">
        <v>184</v>
      </c>
      <c r="O333" s="11" t="s">
        <v>197</v>
      </c>
      <c r="P333" s="11" t="s">
        <v>43</v>
      </c>
      <c r="Q333" s="11">
        <v>1</v>
      </c>
      <c r="R333" s="128">
        <v>0</v>
      </c>
      <c r="S333" s="128">
        <v>120000</v>
      </c>
      <c r="T333" s="128">
        <v>89000</v>
      </c>
      <c r="U333" s="128">
        <v>0</v>
      </c>
      <c r="V333" s="11" t="s">
        <v>50</v>
      </c>
      <c r="W333">
        <v>89000</v>
      </c>
      <c r="X333">
        <v>1</v>
      </c>
      <c r="Y333" s="11" t="str">
        <f t="shared" si="12"/>
        <v>XBL</v>
      </c>
      <c r="Z333" s="5">
        <f>VLOOKUP(D333,HoaDonTotal!D:Q,14,0)</f>
        <v>44453.820833333331</v>
      </c>
      <c r="AA333" t="str">
        <f t="shared" si="13"/>
        <v>Ca chiều</v>
      </c>
    </row>
    <row r="334" spans="2:27">
      <c r="B334" s="11" t="s">
        <v>21</v>
      </c>
      <c r="C334" s="136">
        <v>44453</v>
      </c>
      <c r="D334" s="36" t="s">
        <v>975</v>
      </c>
      <c r="E334" s="11">
        <v>2395983</v>
      </c>
      <c r="F334" s="11" t="s">
        <v>783</v>
      </c>
      <c r="G334" s="11" t="s">
        <v>2567</v>
      </c>
      <c r="H334" s="11" t="s">
        <v>2568</v>
      </c>
      <c r="I334" s="11" t="s">
        <v>41</v>
      </c>
      <c r="J334" s="11" t="s">
        <v>23</v>
      </c>
      <c r="K334" s="11" t="s">
        <v>24</v>
      </c>
      <c r="L334" s="11" t="s">
        <v>35</v>
      </c>
      <c r="M334" s="11" t="s">
        <v>59</v>
      </c>
      <c r="N334" s="11" t="s">
        <v>36</v>
      </c>
      <c r="O334" s="11" t="s">
        <v>52</v>
      </c>
      <c r="P334" s="11" t="s">
        <v>37</v>
      </c>
      <c r="Q334" s="11">
        <v>1</v>
      </c>
      <c r="R334" s="128">
        <v>0</v>
      </c>
      <c r="S334" s="128">
        <v>190000</v>
      </c>
      <c r="T334" s="128">
        <v>95000</v>
      </c>
      <c r="U334" s="128">
        <v>0</v>
      </c>
      <c r="V334" s="11" t="s">
        <v>50</v>
      </c>
      <c r="W334">
        <v>95000</v>
      </c>
      <c r="X334">
        <v>1</v>
      </c>
      <c r="Y334" s="11" t="str">
        <f t="shared" si="12"/>
        <v>XBL</v>
      </c>
      <c r="Z334" s="5">
        <f>VLOOKUP(D334,HoaDonTotal!D:Q,14,0)</f>
        <v>44453.821527777778</v>
      </c>
      <c r="AA334" t="str">
        <f t="shared" si="13"/>
        <v>Ca chiều</v>
      </c>
    </row>
    <row r="335" spans="2:27">
      <c r="B335" s="11" t="s">
        <v>21</v>
      </c>
      <c r="C335" s="136">
        <v>44453</v>
      </c>
      <c r="D335" s="36" t="s">
        <v>975</v>
      </c>
      <c r="E335" s="11">
        <v>2395983</v>
      </c>
      <c r="F335" s="11" t="s">
        <v>783</v>
      </c>
      <c r="G335" s="11" t="s">
        <v>2569</v>
      </c>
      <c r="H335" s="11" t="s">
        <v>465</v>
      </c>
      <c r="I335" s="11" t="s">
        <v>41</v>
      </c>
      <c r="J335" s="11" t="s">
        <v>23</v>
      </c>
      <c r="K335" s="11" t="s">
        <v>24</v>
      </c>
      <c r="L335" s="11" t="s">
        <v>152</v>
      </c>
      <c r="M335" s="11" t="s">
        <v>127</v>
      </c>
      <c r="N335" s="11" t="s">
        <v>26</v>
      </c>
      <c r="O335" s="11" t="s">
        <v>314</v>
      </c>
      <c r="P335" s="11" t="s">
        <v>37</v>
      </c>
      <c r="Q335" s="11">
        <v>1</v>
      </c>
      <c r="R335" s="128">
        <v>0</v>
      </c>
      <c r="S335" s="128">
        <v>290000</v>
      </c>
      <c r="T335" s="128">
        <v>145000</v>
      </c>
      <c r="U335" s="128">
        <v>0</v>
      </c>
      <c r="V335" s="11" t="s">
        <v>50</v>
      </c>
      <c r="W335">
        <v>145000</v>
      </c>
      <c r="X335">
        <v>1</v>
      </c>
      <c r="Y335" s="11" t="str">
        <f t="shared" si="12"/>
        <v>XBL</v>
      </c>
      <c r="Z335" s="5">
        <f>VLOOKUP(D335,HoaDonTotal!D:Q,14,0)</f>
        <v>44453.821527777778</v>
      </c>
      <c r="AA335" t="str">
        <f t="shared" si="13"/>
        <v>Ca chiều</v>
      </c>
    </row>
    <row r="336" spans="2:27">
      <c r="B336" s="11" t="s">
        <v>21</v>
      </c>
      <c r="C336" s="136">
        <v>44453</v>
      </c>
      <c r="D336" s="36" t="s">
        <v>975</v>
      </c>
      <c r="E336" s="11">
        <v>2395983</v>
      </c>
      <c r="F336" s="11" t="s">
        <v>783</v>
      </c>
      <c r="G336" s="11" t="s">
        <v>2570</v>
      </c>
      <c r="H336" s="11" t="s">
        <v>528</v>
      </c>
      <c r="I336" s="11" t="s">
        <v>41</v>
      </c>
      <c r="J336" s="11" t="s">
        <v>38</v>
      </c>
      <c r="K336" s="11" t="s">
        <v>232</v>
      </c>
      <c r="L336" s="11" t="s">
        <v>71</v>
      </c>
      <c r="M336" s="11" t="s">
        <v>340</v>
      </c>
      <c r="N336" s="11" t="s">
        <v>316</v>
      </c>
      <c r="O336" s="11" t="s">
        <v>317</v>
      </c>
      <c r="P336" s="11" t="s">
        <v>37</v>
      </c>
      <c r="Q336" s="11">
        <v>1</v>
      </c>
      <c r="R336" s="128">
        <v>0</v>
      </c>
      <c r="S336" s="128">
        <v>390000</v>
      </c>
      <c r="T336" s="128">
        <v>273000</v>
      </c>
      <c r="U336" s="128">
        <v>0</v>
      </c>
      <c r="V336" s="11" t="s">
        <v>50</v>
      </c>
      <c r="W336">
        <v>273000</v>
      </c>
      <c r="X336">
        <v>1</v>
      </c>
      <c r="Y336" s="11" t="str">
        <f t="shared" si="12"/>
        <v>XBL</v>
      </c>
      <c r="Z336" s="5">
        <f>VLOOKUP(D336,HoaDonTotal!D:Q,14,0)</f>
        <v>44453.821527777778</v>
      </c>
      <c r="AA336" t="str">
        <f t="shared" si="13"/>
        <v>Ca chiều</v>
      </c>
    </row>
    <row r="337" spans="2:27">
      <c r="B337" s="11" t="s">
        <v>21</v>
      </c>
      <c r="C337" s="136">
        <v>44453</v>
      </c>
      <c r="D337" s="36" t="s">
        <v>975</v>
      </c>
      <c r="E337" s="11">
        <v>2395983</v>
      </c>
      <c r="F337" s="11" t="s">
        <v>783</v>
      </c>
      <c r="G337" s="11" t="s">
        <v>195</v>
      </c>
      <c r="H337" s="11" t="s">
        <v>196</v>
      </c>
      <c r="I337" s="11"/>
      <c r="J337" s="11" t="s">
        <v>39</v>
      </c>
      <c r="K337" s="11"/>
      <c r="L337" s="11" t="s">
        <v>40</v>
      </c>
      <c r="M337" s="11" t="s">
        <v>40</v>
      </c>
      <c r="N337" s="11" t="s">
        <v>39</v>
      </c>
      <c r="O337" s="11" t="s">
        <v>39</v>
      </c>
      <c r="P337" s="11" t="s">
        <v>40</v>
      </c>
      <c r="Q337" s="11">
        <v>1</v>
      </c>
      <c r="R337" s="128">
        <v>0</v>
      </c>
      <c r="S337" s="128">
        <v>2000</v>
      </c>
      <c r="T337" s="128">
        <v>0</v>
      </c>
      <c r="U337" s="128">
        <v>0</v>
      </c>
      <c r="V337" s="11" t="s">
        <v>50</v>
      </c>
      <c r="W337">
        <v>0</v>
      </c>
      <c r="X337">
        <v>1</v>
      </c>
      <c r="Y337" s="11" t="str">
        <f t="shared" si="12"/>
        <v>XBL</v>
      </c>
      <c r="Z337" s="5">
        <f>VLOOKUP(D337,HoaDonTotal!D:Q,14,0)</f>
        <v>44453.821527777778</v>
      </c>
      <c r="AA337" t="str">
        <f t="shared" si="13"/>
        <v>Ca chiều</v>
      </c>
    </row>
    <row r="338" spans="2:27">
      <c r="B338" s="11" t="s">
        <v>21</v>
      </c>
      <c r="C338" s="136">
        <v>44453</v>
      </c>
      <c r="D338" s="36" t="s">
        <v>976</v>
      </c>
      <c r="E338" s="11">
        <v>2395017</v>
      </c>
      <c r="F338" s="11" t="s">
        <v>978</v>
      </c>
      <c r="G338" s="11" t="s">
        <v>2157</v>
      </c>
      <c r="H338" s="11" t="s">
        <v>2158</v>
      </c>
      <c r="I338" s="11"/>
      <c r="J338" s="11" t="s">
        <v>53</v>
      </c>
      <c r="K338" s="11" t="s">
        <v>194</v>
      </c>
      <c r="L338" s="11"/>
      <c r="M338" s="11"/>
      <c r="N338" s="11" t="s">
        <v>57</v>
      </c>
      <c r="O338" s="11" t="s">
        <v>224</v>
      </c>
      <c r="P338" s="11"/>
      <c r="Q338" s="11">
        <v>4</v>
      </c>
      <c r="R338" s="128">
        <v>0</v>
      </c>
      <c r="S338" s="128">
        <v>24000</v>
      </c>
      <c r="T338" s="128">
        <v>96000</v>
      </c>
      <c r="U338" s="128">
        <v>0</v>
      </c>
      <c r="V338" s="11" t="s">
        <v>28</v>
      </c>
      <c r="W338">
        <v>96000</v>
      </c>
      <c r="X338">
        <v>4</v>
      </c>
      <c r="Y338" s="11" t="str">
        <f t="shared" si="12"/>
        <v>XBL</v>
      </c>
      <c r="Z338" s="5">
        <f>VLOOKUP(D338,HoaDonTotal!D:Q,14,0)</f>
        <v>44453.841666666667</v>
      </c>
      <c r="AA338" t="str">
        <f t="shared" si="13"/>
        <v>Ca chiều</v>
      </c>
    </row>
    <row r="339" spans="2:27">
      <c r="B339" s="11" t="s">
        <v>21</v>
      </c>
      <c r="C339" s="136">
        <v>44453</v>
      </c>
      <c r="D339" s="36" t="s">
        <v>979</v>
      </c>
      <c r="E339" s="11">
        <v>2396062</v>
      </c>
      <c r="F339" s="11" t="s">
        <v>981</v>
      </c>
      <c r="G339" s="11" t="s">
        <v>195</v>
      </c>
      <c r="H339" s="11" t="s">
        <v>196</v>
      </c>
      <c r="I339" s="11"/>
      <c r="J339" s="11" t="s">
        <v>39</v>
      </c>
      <c r="K339" s="11"/>
      <c r="L339" s="11" t="s">
        <v>40</v>
      </c>
      <c r="M339" s="11" t="s">
        <v>40</v>
      </c>
      <c r="N339" s="11" t="s">
        <v>39</v>
      </c>
      <c r="O339" s="11" t="s">
        <v>39</v>
      </c>
      <c r="P339" s="11" t="s">
        <v>40</v>
      </c>
      <c r="Q339" s="11">
        <v>1</v>
      </c>
      <c r="R339" s="128">
        <v>0</v>
      </c>
      <c r="S339" s="128">
        <v>2000</v>
      </c>
      <c r="T339" s="128">
        <v>0</v>
      </c>
      <c r="U339" s="128">
        <v>0</v>
      </c>
      <c r="V339" s="11" t="s">
        <v>28</v>
      </c>
      <c r="W339">
        <v>0</v>
      </c>
      <c r="X339">
        <v>1</v>
      </c>
      <c r="Y339" s="11" t="str">
        <f t="shared" si="12"/>
        <v>XBL</v>
      </c>
      <c r="Z339" s="5">
        <f>VLOOKUP(D339,HoaDonTotal!D:Q,14,0)</f>
        <v>44453.904166666667</v>
      </c>
      <c r="AA339" t="str">
        <f t="shared" si="13"/>
        <v>Ca chiều</v>
      </c>
    </row>
    <row r="340" spans="2:27">
      <c r="B340" s="11" t="s">
        <v>21</v>
      </c>
      <c r="C340" s="136">
        <v>44453</v>
      </c>
      <c r="D340" s="36" t="s">
        <v>979</v>
      </c>
      <c r="E340" s="11">
        <v>2396062</v>
      </c>
      <c r="F340" s="11" t="s">
        <v>981</v>
      </c>
      <c r="G340" s="11" t="s">
        <v>2571</v>
      </c>
      <c r="H340" s="11" t="s">
        <v>2572</v>
      </c>
      <c r="I340" s="11" t="s">
        <v>41</v>
      </c>
      <c r="J340" s="11" t="s">
        <v>23</v>
      </c>
      <c r="K340" s="11" t="s">
        <v>24</v>
      </c>
      <c r="L340" s="11" t="s">
        <v>71</v>
      </c>
      <c r="M340" s="11" t="s">
        <v>46</v>
      </c>
      <c r="N340" s="11" t="s">
        <v>343</v>
      </c>
      <c r="O340" s="11" t="s">
        <v>2060</v>
      </c>
      <c r="P340" s="11" t="s">
        <v>43</v>
      </c>
      <c r="Q340" s="11">
        <v>1</v>
      </c>
      <c r="R340" s="128">
        <v>0</v>
      </c>
      <c r="S340" s="128">
        <v>190000</v>
      </c>
      <c r="T340" s="128">
        <v>95000</v>
      </c>
      <c r="U340" s="128">
        <v>0</v>
      </c>
      <c r="V340" s="11" t="s">
        <v>28</v>
      </c>
      <c r="W340">
        <v>95000</v>
      </c>
      <c r="X340">
        <v>1</v>
      </c>
      <c r="Y340" s="11" t="str">
        <f t="shared" si="12"/>
        <v>XBL</v>
      </c>
      <c r="Z340" s="5">
        <f>VLOOKUP(D340,HoaDonTotal!D:Q,14,0)</f>
        <v>44453.904166666667</v>
      </c>
      <c r="AA340" t="str">
        <f t="shared" si="13"/>
        <v>Ca chiều</v>
      </c>
    </row>
    <row r="341" spans="2:27">
      <c r="B341" s="11" t="s">
        <v>21</v>
      </c>
      <c r="C341" s="136">
        <v>44453</v>
      </c>
      <c r="D341" s="36" t="s">
        <v>979</v>
      </c>
      <c r="E341" s="11">
        <v>2396062</v>
      </c>
      <c r="F341" s="11" t="s">
        <v>981</v>
      </c>
      <c r="G341" s="11" t="s">
        <v>2573</v>
      </c>
      <c r="H341" s="11" t="s">
        <v>2253</v>
      </c>
      <c r="I341" s="11" t="s">
        <v>41</v>
      </c>
      <c r="J341" s="11" t="s">
        <v>364</v>
      </c>
      <c r="K341" s="11" t="s">
        <v>2033</v>
      </c>
      <c r="L341" s="11" t="s">
        <v>71</v>
      </c>
      <c r="M341" s="11" t="s">
        <v>46</v>
      </c>
      <c r="N341" s="11" t="s">
        <v>36</v>
      </c>
      <c r="O341" s="11" t="s">
        <v>472</v>
      </c>
      <c r="P341" s="11" t="s">
        <v>37</v>
      </c>
      <c r="Q341" s="11">
        <v>1</v>
      </c>
      <c r="R341" s="128">
        <v>0</v>
      </c>
      <c r="S341" s="128">
        <v>450000</v>
      </c>
      <c r="T341" s="128">
        <v>315000</v>
      </c>
      <c r="U341" s="128">
        <v>0</v>
      </c>
      <c r="V341" s="11" t="s">
        <v>28</v>
      </c>
      <c r="W341">
        <v>315000</v>
      </c>
      <c r="X341">
        <v>1</v>
      </c>
      <c r="Y341" s="11" t="str">
        <f t="shared" si="12"/>
        <v>XBL</v>
      </c>
      <c r="Z341" s="5">
        <f>VLOOKUP(D341,HoaDonTotal!D:Q,14,0)</f>
        <v>44453.904166666667</v>
      </c>
      <c r="AA341" t="str">
        <f t="shared" si="13"/>
        <v>Ca chiều</v>
      </c>
    </row>
    <row r="342" spans="2:27">
      <c r="B342" s="11" t="s">
        <v>21</v>
      </c>
      <c r="C342" s="136">
        <v>44453</v>
      </c>
      <c r="D342" s="36" t="s">
        <v>979</v>
      </c>
      <c r="E342" s="11">
        <v>2396062</v>
      </c>
      <c r="F342" s="11" t="s">
        <v>981</v>
      </c>
      <c r="G342" s="11" t="s">
        <v>2574</v>
      </c>
      <c r="H342" s="11" t="s">
        <v>2575</v>
      </c>
      <c r="I342" s="11" t="s">
        <v>41</v>
      </c>
      <c r="J342" s="11" t="s">
        <v>23</v>
      </c>
      <c r="K342" s="11" t="s">
        <v>24</v>
      </c>
      <c r="L342" s="11" t="s">
        <v>71</v>
      </c>
      <c r="M342" s="11" t="s">
        <v>2576</v>
      </c>
      <c r="N342" s="11" t="s">
        <v>36</v>
      </c>
      <c r="O342" s="11" t="s">
        <v>134</v>
      </c>
      <c r="P342" s="11" t="s">
        <v>43</v>
      </c>
      <c r="Q342" s="11">
        <v>1</v>
      </c>
      <c r="R342" s="128">
        <v>0</v>
      </c>
      <c r="S342" s="128">
        <v>350000</v>
      </c>
      <c r="T342" s="128">
        <v>175000</v>
      </c>
      <c r="U342" s="128">
        <v>0</v>
      </c>
      <c r="V342" s="11" t="s">
        <v>28</v>
      </c>
      <c r="W342">
        <v>175000</v>
      </c>
      <c r="X342">
        <v>1</v>
      </c>
      <c r="Y342" s="11" t="str">
        <f t="shared" si="12"/>
        <v>XBL</v>
      </c>
      <c r="Z342" s="5">
        <f>VLOOKUP(D342,HoaDonTotal!D:Q,14,0)</f>
        <v>44453.904166666667</v>
      </c>
      <c r="AA342" t="str">
        <f t="shared" si="13"/>
        <v>Ca chiều</v>
      </c>
    </row>
    <row r="343" spans="2:27">
      <c r="B343" s="11" t="s">
        <v>21</v>
      </c>
      <c r="C343" s="136">
        <v>44453</v>
      </c>
      <c r="D343" s="36" t="s">
        <v>982</v>
      </c>
      <c r="E343" s="11">
        <v>1565374</v>
      </c>
      <c r="F343" s="11" t="s">
        <v>983</v>
      </c>
      <c r="G343" s="11" t="s">
        <v>315</v>
      </c>
      <c r="H343" s="11" t="s">
        <v>273</v>
      </c>
      <c r="I343" s="11"/>
      <c r="J343" s="11" t="s">
        <v>2112</v>
      </c>
      <c r="K343" s="11" t="s">
        <v>267</v>
      </c>
      <c r="L343" s="11"/>
      <c r="M343" s="11"/>
      <c r="N343" s="11" t="s">
        <v>2138</v>
      </c>
      <c r="O343" s="11" t="s">
        <v>274</v>
      </c>
      <c r="P343" s="11"/>
      <c r="Q343" s="11">
        <v>1</v>
      </c>
      <c r="R343" s="128">
        <v>0</v>
      </c>
      <c r="S343" s="128">
        <v>25000</v>
      </c>
      <c r="T343" s="128">
        <v>25000</v>
      </c>
      <c r="U343" s="128">
        <v>0</v>
      </c>
      <c r="V343" s="11" t="s">
        <v>89</v>
      </c>
      <c r="W343">
        <v>25000</v>
      </c>
      <c r="X343">
        <v>1</v>
      </c>
      <c r="Y343" s="11" t="str">
        <f t="shared" si="12"/>
        <v>XBL</v>
      </c>
      <c r="Z343" s="5">
        <f>VLOOKUP(D343,HoaDonTotal!D:Q,14,0)</f>
        <v>44453.904166666667</v>
      </c>
      <c r="AA343" t="str">
        <f t="shared" si="13"/>
        <v>Ca chiều</v>
      </c>
    </row>
    <row r="344" spans="2:27">
      <c r="B344" s="11" t="s">
        <v>21</v>
      </c>
      <c r="C344" s="136">
        <v>44452</v>
      </c>
      <c r="D344" s="36" t="s">
        <v>984</v>
      </c>
      <c r="E344" s="11">
        <v>1565374</v>
      </c>
      <c r="F344" s="11" t="s">
        <v>983</v>
      </c>
      <c r="G344" s="11" t="s">
        <v>2218</v>
      </c>
      <c r="H344" s="11" t="s">
        <v>672</v>
      </c>
      <c r="I344" s="11"/>
      <c r="J344" s="11" t="s">
        <v>53</v>
      </c>
      <c r="K344" s="11" t="s">
        <v>194</v>
      </c>
      <c r="L344" s="11"/>
      <c r="M344" s="11"/>
      <c r="N344" s="11" t="s">
        <v>57</v>
      </c>
      <c r="O344" s="11" t="s">
        <v>224</v>
      </c>
      <c r="P344" s="11"/>
      <c r="Q344" s="11">
        <v>1</v>
      </c>
      <c r="R344" s="128">
        <v>0</v>
      </c>
      <c r="S344" s="128">
        <v>17000</v>
      </c>
      <c r="T344" s="128">
        <v>17000</v>
      </c>
      <c r="U344" s="128">
        <v>0</v>
      </c>
      <c r="V344" s="11" t="s">
        <v>89</v>
      </c>
      <c r="W344">
        <v>17000</v>
      </c>
      <c r="X344">
        <v>1</v>
      </c>
      <c r="Y344" s="11" t="str">
        <f t="shared" si="12"/>
        <v>XBL</v>
      </c>
      <c r="Z344" s="5">
        <f>VLOOKUP(D344,HoaDonTotal!D:Q,14,0)</f>
        <v>44452.361805555556</v>
      </c>
      <c r="AA344" t="str">
        <f t="shared" si="13"/>
        <v>Ca sáng</v>
      </c>
    </row>
    <row r="345" spans="2:27">
      <c r="B345" s="11" t="s">
        <v>21</v>
      </c>
      <c r="C345" s="136">
        <v>44452</v>
      </c>
      <c r="D345" s="36" t="s">
        <v>985</v>
      </c>
      <c r="E345" s="11">
        <v>1482588</v>
      </c>
      <c r="F345" s="11" t="s">
        <v>935</v>
      </c>
      <c r="G345" s="11" t="s">
        <v>2157</v>
      </c>
      <c r="H345" s="11" t="s">
        <v>2158</v>
      </c>
      <c r="I345" s="11"/>
      <c r="J345" s="11" t="s">
        <v>53</v>
      </c>
      <c r="K345" s="11" t="s">
        <v>194</v>
      </c>
      <c r="L345" s="11"/>
      <c r="M345" s="11"/>
      <c r="N345" s="11" t="s">
        <v>57</v>
      </c>
      <c r="O345" s="11" t="s">
        <v>224</v>
      </c>
      <c r="P345" s="11"/>
      <c r="Q345" s="11">
        <v>3</v>
      </c>
      <c r="R345" s="128">
        <v>0</v>
      </c>
      <c r="S345" s="128">
        <v>24000</v>
      </c>
      <c r="T345" s="128">
        <v>72000</v>
      </c>
      <c r="U345" s="128">
        <v>0</v>
      </c>
      <c r="V345" s="11" t="s">
        <v>50</v>
      </c>
      <c r="W345">
        <v>72000</v>
      </c>
      <c r="X345">
        <v>3</v>
      </c>
      <c r="Y345" s="11" t="str">
        <f t="shared" si="12"/>
        <v>XBL</v>
      </c>
      <c r="Z345" s="5">
        <f>VLOOKUP(D345,HoaDonTotal!D:Q,14,0)</f>
        <v>44452.445833333331</v>
      </c>
      <c r="AA345" t="str">
        <f t="shared" si="13"/>
        <v>Ca sáng</v>
      </c>
    </row>
    <row r="346" spans="2:27">
      <c r="B346" s="11" t="s">
        <v>21</v>
      </c>
      <c r="C346" s="136">
        <v>44452</v>
      </c>
      <c r="D346" s="36" t="s">
        <v>985</v>
      </c>
      <c r="E346" s="11">
        <v>1482588</v>
      </c>
      <c r="F346" s="11" t="s">
        <v>935</v>
      </c>
      <c r="G346" s="11" t="s">
        <v>2577</v>
      </c>
      <c r="H346" s="11" t="s">
        <v>2578</v>
      </c>
      <c r="I346" s="11"/>
      <c r="J346" s="11" t="s">
        <v>53</v>
      </c>
      <c r="K346" s="11" t="s">
        <v>56</v>
      </c>
      <c r="L346" s="11" t="s">
        <v>2579</v>
      </c>
      <c r="M346" s="11" t="s">
        <v>597</v>
      </c>
      <c r="N346" s="11" t="s">
        <v>57</v>
      </c>
      <c r="O346" s="11" t="s">
        <v>2580</v>
      </c>
      <c r="P346" s="11" t="s">
        <v>43</v>
      </c>
      <c r="Q346" s="11">
        <v>1</v>
      </c>
      <c r="R346" s="128">
        <v>0</v>
      </c>
      <c r="S346" s="128">
        <v>190000</v>
      </c>
      <c r="T346" s="128">
        <v>190000</v>
      </c>
      <c r="U346" s="128">
        <v>0</v>
      </c>
      <c r="V346" s="11" t="s">
        <v>50</v>
      </c>
      <c r="W346">
        <v>190000</v>
      </c>
      <c r="X346">
        <v>1</v>
      </c>
      <c r="Y346" s="11" t="str">
        <f t="shared" si="12"/>
        <v>XBL</v>
      </c>
      <c r="Z346" s="5">
        <f>VLOOKUP(D346,HoaDonTotal!D:Q,14,0)</f>
        <v>44452.445833333331</v>
      </c>
      <c r="AA346" t="str">
        <f t="shared" si="13"/>
        <v>Ca sáng</v>
      </c>
    </row>
    <row r="347" spans="2:27">
      <c r="B347" s="11" t="s">
        <v>21</v>
      </c>
      <c r="C347" s="136">
        <v>44452</v>
      </c>
      <c r="D347" s="36" t="s">
        <v>985</v>
      </c>
      <c r="E347" s="11">
        <v>1482588</v>
      </c>
      <c r="F347" s="11" t="s">
        <v>935</v>
      </c>
      <c r="G347" s="11" t="s">
        <v>483</v>
      </c>
      <c r="H347" s="11" t="s">
        <v>484</v>
      </c>
      <c r="I347" s="11"/>
      <c r="J347" s="11" t="s">
        <v>39</v>
      </c>
      <c r="K347" s="11"/>
      <c r="L347" s="11" t="s">
        <v>40</v>
      </c>
      <c r="M347" s="11" t="s">
        <v>40</v>
      </c>
      <c r="N347" s="11" t="s">
        <v>39</v>
      </c>
      <c r="O347" s="11" t="s">
        <v>39</v>
      </c>
      <c r="P347" s="11" t="s">
        <v>40</v>
      </c>
      <c r="Q347" s="11">
        <v>1</v>
      </c>
      <c r="R347" s="128">
        <v>0</v>
      </c>
      <c r="S347" s="128">
        <v>2000</v>
      </c>
      <c r="T347" s="128">
        <v>2000</v>
      </c>
      <c r="U347" s="128">
        <v>0</v>
      </c>
      <c r="V347" s="11" t="s">
        <v>50</v>
      </c>
      <c r="W347">
        <v>2000</v>
      </c>
      <c r="X347">
        <v>1</v>
      </c>
      <c r="Y347" s="11" t="str">
        <f t="shared" si="12"/>
        <v>XBL</v>
      </c>
      <c r="Z347" s="5">
        <f>VLOOKUP(D347,HoaDonTotal!D:Q,14,0)</f>
        <v>44452.445833333331</v>
      </c>
      <c r="AA347" t="str">
        <f t="shared" si="13"/>
        <v>Ca sáng</v>
      </c>
    </row>
    <row r="348" spans="2:27">
      <c r="B348" s="11" t="s">
        <v>21</v>
      </c>
      <c r="C348" s="136">
        <v>44452</v>
      </c>
      <c r="D348" s="36" t="s">
        <v>986</v>
      </c>
      <c r="E348" s="11">
        <v>1630386</v>
      </c>
      <c r="F348" s="11" t="s">
        <v>988</v>
      </c>
      <c r="G348" s="11" t="s">
        <v>476</v>
      </c>
      <c r="H348" s="11" t="s">
        <v>477</v>
      </c>
      <c r="I348" s="11"/>
      <c r="J348" s="11" t="s">
        <v>2041</v>
      </c>
      <c r="K348" s="11" t="s">
        <v>478</v>
      </c>
      <c r="L348" s="11"/>
      <c r="M348" s="11"/>
      <c r="N348" s="11" t="s">
        <v>68</v>
      </c>
      <c r="O348" s="11" t="s">
        <v>479</v>
      </c>
      <c r="P348" s="11"/>
      <c r="Q348" s="11">
        <v>1</v>
      </c>
      <c r="R348" s="128">
        <v>0</v>
      </c>
      <c r="S348" s="128">
        <v>120000</v>
      </c>
      <c r="T348" s="128">
        <v>120000</v>
      </c>
      <c r="U348" s="128">
        <v>0</v>
      </c>
      <c r="V348" s="11" t="s">
        <v>50</v>
      </c>
      <c r="W348">
        <v>120000</v>
      </c>
      <c r="X348">
        <v>1</v>
      </c>
      <c r="Y348" s="11" t="str">
        <f t="shared" si="12"/>
        <v>XBL</v>
      </c>
      <c r="Z348" s="5">
        <f>VLOOKUP(D348,HoaDonTotal!D:Q,14,0)</f>
        <v>44452.446527777778</v>
      </c>
      <c r="AA348" t="str">
        <f t="shared" si="13"/>
        <v>Ca sáng</v>
      </c>
    </row>
    <row r="349" spans="2:27">
      <c r="B349" s="11" t="s">
        <v>21</v>
      </c>
      <c r="C349" s="136">
        <v>44452</v>
      </c>
      <c r="D349" s="36" t="s">
        <v>986</v>
      </c>
      <c r="E349" s="11">
        <v>1630386</v>
      </c>
      <c r="F349" s="11" t="s">
        <v>988</v>
      </c>
      <c r="G349" s="11" t="s">
        <v>2581</v>
      </c>
      <c r="H349" s="11" t="s">
        <v>2582</v>
      </c>
      <c r="I349" s="11" t="s">
        <v>41</v>
      </c>
      <c r="J349" s="11" t="s">
        <v>23</v>
      </c>
      <c r="K349" s="11" t="s">
        <v>24</v>
      </c>
      <c r="L349" s="11" t="s">
        <v>35</v>
      </c>
      <c r="M349" s="11" t="s">
        <v>127</v>
      </c>
      <c r="N349" s="11" t="s">
        <v>36</v>
      </c>
      <c r="O349" s="11" t="s">
        <v>472</v>
      </c>
      <c r="P349" s="11" t="s">
        <v>37</v>
      </c>
      <c r="Q349" s="11">
        <v>1</v>
      </c>
      <c r="R349" s="128">
        <v>0</v>
      </c>
      <c r="S349" s="128">
        <v>390000</v>
      </c>
      <c r="T349" s="128">
        <v>195000</v>
      </c>
      <c r="U349" s="128">
        <v>0</v>
      </c>
      <c r="V349" s="11" t="s">
        <v>50</v>
      </c>
      <c r="W349">
        <v>195000</v>
      </c>
      <c r="X349">
        <v>1</v>
      </c>
      <c r="Y349" s="11" t="str">
        <f t="shared" si="12"/>
        <v>XBL</v>
      </c>
      <c r="Z349" s="5">
        <f>VLOOKUP(D349,HoaDonTotal!D:Q,14,0)</f>
        <v>44452.446527777778</v>
      </c>
      <c r="AA349" t="str">
        <f t="shared" si="13"/>
        <v>Ca sáng</v>
      </c>
    </row>
    <row r="350" spans="2:27">
      <c r="B350" s="11" t="s">
        <v>21</v>
      </c>
      <c r="C350" s="136">
        <v>44452</v>
      </c>
      <c r="D350" s="36" t="s">
        <v>989</v>
      </c>
      <c r="E350" s="11">
        <v>1482588</v>
      </c>
      <c r="F350" s="11" t="s">
        <v>935</v>
      </c>
      <c r="G350" s="11" t="s">
        <v>2583</v>
      </c>
      <c r="H350" s="11" t="s">
        <v>2584</v>
      </c>
      <c r="I350" s="11"/>
      <c r="J350" s="11" t="s">
        <v>2112</v>
      </c>
      <c r="K350" s="11" t="s">
        <v>135</v>
      </c>
      <c r="L350" s="11" t="s">
        <v>40</v>
      </c>
      <c r="M350" s="11" t="s">
        <v>40</v>
      </c>
      <c r="N350" s="11" t="s">
        <v>2127</v>
      </c>
      <c r="O350" s="11" t="s">
        <v>2402</v>
      </c>
      <c r="P350" s="11" t="s">
        <v>40</v>
      </c>
      <c r="Q350" s="11">
        <v>1</v>
      </c>
      <c r="R350" s="128">
        <v>0</v>
      </c>
      <c r="S350" s="128">
        <v>30000</v>
      </c>
      <c r="T350" s="128">
        <v>30000</v>
      </c>
      <c r="U350" s="128">
        <v>0</v>
      </c>
      <c r="V350" s="11" t="s">
        <v>50</v>
      </c>
      <c r="W350">
        <v>30000</v>
      </c>
      <c r="X350">
        <v>1</v>
      </c>
      <c r="Y350" s="11" t="str">
        <f t="shared" si="12"/>
        <v>XBL</v>
      </c>
      <c r="Z350" s="5">
        <f>VLOOKUP(D350,HoaDonTotal!D:Q,14,0)</f>
        <v>44452.466666666667</v>
      </c>
      <c r="AA350" t="str">
        <f t="shared" si="13"/>
        <v>Ca sáng</v>
      </c>
    </row>
    <row r="351" spans="2:27">
      <c r="B351" s="11" t="s">
        <v>21</v>
      </c>
      <c r="C351" s="136">
        <v>44452</v>
      </c>
      <c r="D351" s="36" t="s">
        <v>990</v>
      </c>
      <c r="E351" s="11">
        <v>2223483</v>
      </c>
      <c r="F351" s="11" t="s">
        <v>992</v>
      </c>
      <c r="G351" s="11" t="s">
        <v>2585</v>
      </c>
      <c r="H351" s="11" t="s">
        <v>2586</v>
      </c>
      <c r="I351" s="11" t="s">
        <v>22</v>
      </c>
      <c r="J351" s="11" t="s">
        <v>23</v>
      </c>
      <c r="K351" s="11" t="s">
        <v>24</v>
      </c>
      <c r="L351" s="11" t="s">
        <v>42</v>
      </c>
      <c r="M351" s="11" t="s">
        <v>445</v>
      </c>
      <c r="N351" s="11" t="s">
        <v>36</v>
      </c>
      <c r="O351" s="11" t="s">
        <v>134</v>
      </c>
      <c r="P351" s="11" t="s">
        <v>37</v>
      </c>
      <c r="Q351" s="11">
        <v>1</v>
      </c>
      <c r="R351" s="128">
        <v>0</v>
      </c>
      <c r="S351" s="128">
        <v>250000</v>
      </c>
      <c r="T351" s="128">
        <v>125000</v>
      </c>
      <c r="U351" s="128">
        <v>0</v>
      </c>
      <c r="V351" s="11" t="s">
        <v>50</v>
      </c>
      <c r="W351">
        <v>125000</v>
      </c>
      <c r="X351">
        <v>1</v>
      </c>
      <c r="Y351" s="11" t="str">
        <f t="shared" si="12"/>
        <v>XBL</v>
      </c>
      <c r="Z351" s="5">
        <f>VLOOKUP(D351,HoaDonTotal!D:Q,14,0)</f>
        <v>44452.487500000003</v>
      </c>
      <c r="AA351" t="str">
        <f t="shared" si="13"/>
        <v>Ca sáng</v>
      </c>
    </row>
    <row r="352" spans="2:27">
      <c r="B352" s="11" t="s">
        <v>21</v>
      </c>
      <c r="C352" s="136">
        <v>44452</v>
      </c>
      <c r="D352" s="36" t="s">
        <v>990</v>
      </c>
      <c r="E352" s="11">
        <v>2223483</v>
      </c>
      <c r="F352" s="11" t="s">
        <v>992</v>
      </c>
      <c r="G352" s="11" t="s">
        <v>2587</v>
      </c>
      <c r="H352" s="11" t="s">
        <v>2586</v>
      </c>
      <c r="I352" s="11" t="s">
        <v>22</v>
      </c>
      <c r="J352" s="11" t="s">
        <v>23</v>
      </c>
      <c r="K352" s="11" t="s">
        <v>24</v>
      </c>
      <c r="L352" s="11" t="s">
        <v>71</v>
      </c>
      <c r="M352" s="11" t="s">
        <v>445</v>
      </c>
      <c r="N352" s="11" t="s">
        <v>36</v>
      </c>
      <c r="O352" s="11" t="s">
        <v>134</v>
      </c>
      <c r="P352" s="11" t="s">
        <v>37</v>
      </c>
      <c r="Q352" s="11">
        <v>1</v>
      </c>
      <c r="R352" s="128">
        <v>0</v>
      </c>
      <c r="S352" s="128">
        <v>250000</v>
      </c>
      <c r="T352" s="128">
        <v>125000</v>
      </c>
      <c r="U352" s="128">
        <v>0</v>
      </c>
      <c r="V352" s="11" t="s">
        <v>50</v>
      </c>
      <c r="W352">
        <v>125000</v>
      </c>
      <c r="X352">
        <v>1</v>
      </c>
      <c r="Y352" s="11" t="str">
        <f t="shared" si="12"/>
        <v>XBL</v>
      </c>
      <c r="Z352" s="5">
        <f>VLOOKUP(D352,HoaDonTotal!D:Q,14,0)</f>
        <v>44452.487500000003</v>
      </c>
      <c r="AA352" t="str">
        <f t="shared" si="13"/>
        <v>Ca sáng</v>
      </c>
    </row>
    <row r="353" spans="2:27">
      <c r="B353" s="11" t="s">
        <v>21</v>
      </c>
      <c r="C353" s="136">
        <v>44452</v>
      </c>
      <c r="D353" s="36" t="s">
        <v>993</v>
      </c>
      <c r="E353" s="11">
        <v>2045821</v>
      </c>
      <c r="F353" s="11" t="s">
        <v>995</v>
      </c>
      <c r="G353" s="11" t="s">
        <v>2588</v>
      </c>
      <c r="H353" s="11" t="s">
        <v>2589</v>
      </c>
      <c r="I353" s="11"/>
      <c r="J353" s="11" t="s">
        <v>2041</v>
      </c>
      <c r="K353" s="11" t="s">
        <v>78</v>
      </c>
      <c r="L353" s="11" t="s">
        <v>40</v>
      </c>
      <c r="M353" s="11" t="s">
        <v>63</v>
      </c>
      <c r="N353" s="11" t="s">
        <v>68</v>
      </c>
      <c r="O353" s="11" t="s">
        <v>2590</v>
      </c>
      <c r="P353" s="11" t="s">
        <v>40</v>
      </c>
      <c r="Q353" s="11">
        <v>2</v>
      </c>
      <c r="R353" s="128">
        <v>0</v>
      </c>
      <c r="S353" s="128">
        <v>29000</v>
      </c>
      <c r="T353" s="128">
        <v>58000</v>
      </c>
      <c r="U353" s="128">
        <v>0</v>
      </c>
      <c r="V353" s="11" t="s">
        <v>50</v>
      </c>
      <c r="W353">
        <v>58000</v>
      </c>
      <c r="X353">
        <v>2</v>
      </c>
      <c r="Y353" s="11" t="str">
        <f t="shared" si="12"/>
        <v>XBL</v>
      </c>
      <c r="Z353" s="5">
        <f>VLOOKUP(D353,HoaDonTotal!D:Q,14,0)</f>
        <v>44452.633333333331</v>
      </c>
      <c r="AA353" t="str">
        <f t="shared" si="13"/>
        <v>Ca chiều</v>
      </c>
    </row>
    <row r="354" spans="2:27">
      <c r="B354" s="11" t="s">
        <v>21</v>
      </c>
      <c r="C354" s="136">
        <v>44452</v>
      </c>
      <c r="D354" s="36" t="s">
        <v>993</v>
      </c>
      <c r="E354" s="11">
        <v>2045821</v>
      </c>
      <c r="F354" s="11" t="s">
        <v>995</v>
      </c>
      <c r="G354" s="11" t="s">
        <v>350</v>
      </c>
      <c r="H354" s="11" t="s">
        <v>351</v>
      </c>
      <c r="I354" s="11"/>
      <c r="J354" s="11" t="s">
        <v>2041</v>
      </c>
      <c r="K354" s="11" t="s">
        <v>78</v>
      </c>
      <c r="L354" s="11"/>
      <c r="M354" s="11" t="s">
        <v>63</v>
      </c>
      <c r="N354" s="11" t="s">
        <v>68</v>
      </c>
      <c r="O354" s="11" t="s">
        <v>130</v>
      </c>
      <c r="P354" s="11"/>
      <c r="Q354" s="11">
        <v>1</v>
      </c>
      <c r="R354" s="128">
        <v>0</v>
      </c>
      <c r="S354" s="128">
        <v>19000</v>
      </c>
      <c r="T354" s="128">
        <v>19000</v>
      </c>
      <c r="U354" s="128">
        <v>0</v>
      </c>
      <c r="V354" s="11" t="s">
        <v>50</v>
      </c>
      <c r="W354">
        <v>19000</v>
      </c>
      <c r="X354">
        <v>1</v>
      </c>
      <c r="Y354" s="11" t="str">
        <f t="shared" si="12"/>
        <v>XBL</v>
      </c>
      <c r="Z354" s="5">
        <f>VLOOKUP(D354,HoaDonTotal!D:Q,14,0)</f>
        <v>44452.633333333331</v>
      </c>
      <c r="AA354" t="str">
        <f t="shared" si="13"/>
        <v>Ca chiều</v>
      </c>
    </row>
    <row r="355" spans="2:27">
      <c r="B355" s="11" t="s">
        <v>21</v>
      </c>
      <c r="C355" s="136">
        <v>44452</v>
      </c>
      <c r="D355" s="36" t="s">
        <v>996</v>
      </c>
      <c r="E355" s="11">
        <v>2182975</v>
      </c>
      <c r="F355" s="11" t="s">
        <v>998</v>
      </c>
      <c r="G355" s="11" t="s">
        <v>2591</v>
      </c>
      <c r="H355" s="11" t="s">
        <v>550</v>
      </c>
      <c r="I355" s="11"/>
      <c r="J355" s="11" t="s">
        <v>2112</v>
      </c>
      <c r="K355" s="11" t="s">
        <v>551</v>
      </c>
      <c r="L355" s="11"/>
      <c r="M355" s="11"/>
      <c r="N355" s="11" t="s">
        <v>2127</v>
      </c>
      <c r="O355" s="11" t="s">
        <v>533</v>
      </c>
      <c r="P355" s="11"/>
      <c r="Q355" s="11">
        <v>2</v>
      </c>
      <c r="R355" s="128">
        <v>0</v>
      </c>
      <c r="S355" s="128">
        <v>62000</v>
      </c>
      <c r="T355" s="128">
        <v>124000</v>
      </c>
      <c r="U355" s="128">
        <v>0</v>
      </c>
      <c r="V355" s="11" t="s">
        <v>28</v>
      </c>
      <c r="W355">
        <v>124000</v>
      </c>
      <c r="X355">
        <v>2</v>
      </c>
      <c r="Y355" s="11" t="str">
        <f t="shared" si="12"/>
        <v>XBL</v>
      </c>
      <c r="Z355" s="5">
        <f>VLOOKUP(D355,HoaDonTotal!D:Q,14,0)</f>
        <v>44452.675694444442</v>
      </c>
      <c r="AA355" t="str">
        <f t="shared" si="13"/>
        <v>Ca chiều</v>
      </c>
    </row>
    <row r="356" spans="2:27">
      <c r="B356" s="11" t="s">
        <v>21</v>
      </c>
      <c r="C356" s="136">
        <v>44452</v>
      </c>
      <c r="D356" s="36" t="s">
        <v>996</v>
      </c>
      <c r="E356" s="11">
        <v>2182975</v>
      </c>
      <c r="F356" s="11" t="s">
        <v>998</v>
      </c>
      <c r="G356" s="11" t="s">
        <v>2592</v>
      </c>
      <c r="H356" s="11" t="s">
        <v>2593</v>
      </c>
      <c r="I356" s="11"/>
      <c r="J356" s="11" t="s">
        <v>2112</v>
      </c>
      <c r="K356" s="11" t="s">
        <v>185</v>
      </c>
      <c r="L356" s="11" t="s">
        <v>2126</v>
      </c>
      <c r="M356" s="11"/>
      <c r="N356" s="11" t="s">
        <v>2127</v>
      </c>
      <c r="O356" s="11" t="s">
        <v>2128</v>
      </c>
      <c r="P356" s="11"/>
      <c r="Q356" s="11">
        <v>1</v>
      </c>
      <c r="R356" s="128">
        <v>0</v>
      </c>
      <c r="S356" s="128">
        <v>100000</v>
      </c>
      <c r="T356" s="128">
        <v>55000</v>
      </c>
      <c r="U356" s="128">
        <v>0</v>
      </c>
      <c r="V356" s="11" t="s">
        <v>28</v>
      </c>
      <c r="W356">
        <v>55000</v>
      </c>
      <c r="X356">
        <v>1</v>
      </c>
      <c r="Y356" s="11" t="str">
        <f t="shared" si="12"/>
        <v>XBL</v>
      </c>
      <c r="Z356" s="5">
        <f>VLOOKUP(D356,HoaDonTotal!D:Q,14,0)</f>
        <v>44452.675694444442</v>
      </c>
      <c r="AA356" t="str">
        <f t="shared" si="13"/>
        <v>Ca chiều</v>
      </c>
    </row>
    <row r="357" spans="2:27">
      <c r="B357" s="11" t="s">
        <v>21</v>
      </c>
      <c r="C357" s="136">
        <v>44452</v>
      </c>
      <c r="D357" s="36" t="s">
        <v>996</v>
      </c>
      <c r="E357" s="11">
        <v>2182975</v>
      </c>
      <c r="F357" s="11" t="s">
        <v>998</v>
      </c>
      <c r="G357" s="11" t="s">
        <v>2124</v>
      </c>
      <c r="H357" s="11" t="s">
        <v>2125</v>
      </c>
      <c r="I357" s="11"/>
      <c r="J357" s="11" t="s">
        <v>2112</v>
      </c>
      <c r="K357" s="11" t="s">
        <v>185</v>
      </c>
      <c r="L357" s="11" t="s">
        <v>2126</v>
      </c>
      <c r="M357" s="11"/>
      <c r="N357" s="11" t="s">
        <v>2127</v>
      </c>
      <c r="O357" s="11" t="s">
        <v>2128</v>
      </c>
      <c r="P357" s="11"/>
      <c r="Q357" s="11">
        <v>1</v>
      </c>
      <c r="R357" s="128">
        <v>0</v>
      </c>
      <c r="S357" s="128">
        <v>100000</v>
      </c>
      <c r="T357" s="128">
        <v>55000</v>
      </c>
      <c r="U357" s="128">
        <v>0</v>
      </c>
      <c r="V357" s="11" t="s">
        <v>28</v>
      </c>
      <c r="W357">
        <v>55000</v>
      </c>
      <c r="X357">
        <v>1</v>
      </c>
      <c r="Y357" s="11" t="str">
        <f t="shared" si="12"/>
        <v>XBL</v>
      </c>
      <c r="Z357" s="5">
        <f>VLOOKUP(D357,HoaDonTotal!D:Q,14,0)</f>
        <v>44452.675694444442</v>
      </c>
      <c r="AA357" t="str">
        <f t="shared" si="13"/>
        <v>Ca chiều</v>
      </c>
    </row>
    <row r="358" spans="2:27">
      <c r="B358" s="11" t="s">
        <v>21</v>
      </c>
      <c r="C358" s="136">
        <v>44452</v>
      </c>
      <c r="D358" s="36" t="s">
        <v>996</v>
      </c>
      <c r="E358" s="11">
        <v>2182975</v>
      </c>
      <c r="F358" s="11" t="s">
        <v>998</v>
      </c>
      <c r="G358" s="11" t="s">
        <v>2594</v>
      </c>
      <c r="H358" s="11" t="s">
        <v>2595</v>
      </c>
      <c r="I358" s="11"/>
      <c r="J358" s="11" t="s">
        <v>2112</v>
      </c>
      <c r="K358" s="11" t="s">
        <v>551</v>
      </c>
      <c r="L358" s="11"/>
      <c r="M358" s="11"/>
      <c r="N358" s="11" t="s">
        <v>2127</v>
      </c>
      <c r="O358" s="11" t="s">
        <v>533</v>
      </c>
      <c r="P358" s="11"/>
      <c r="Q358" s="11">
        <v>1</v>
      </c>
      <c r="R358" s="128">
        <v>0</v>
      </c>
      <c r="S358" s="128">
        <v>59000</v>
      </c>
      <c r="T358" s="128">
        <v>59000</v>
      </c>
      <c r="U358" s="128">
        <v>0</v>
      </c>
      <c r="V358" s="11" t="s">
        <v>28</v>
      </c>
      <c r="W358">
        <v>59000</v>
      </c>
      <c r="X358">
        <v>1</v>
      </c>
      <c r="Y358" s="11" t="str">
        <f t="shared" si="12"/>
        <v>XBL</v>
      </c>
      <c r="Z358" s="5">
        <f>VLOOKUP(D358,HoaDonTotal!D:Q,14,0)</f>
        <v>44452.675694444442</v>
      </c>
      <c r="AA358" t="str">
        <f t="shared" si="13"/>
        <v>Ca chiều</v>
      </c>
    </row>
    <row r="359" spans="2:27">
      <c r="B359" s="11" t="s">
        <v>21</v>
      </c>
      <c r="C359" s="136">
        <v>44452</v>
      </c>
      <c r="D359" s="36" t="s">
        <v>996</v>
      </c>
      <c r="E359" s="11">
        <v>2182975</v>
      </c>
      <c r="F359" s="11" t="s">
        <v>998</v>
      </c>
      <c r="G359" s="11" t="s">
        <v>483</v>
      </c>
      <c r="H359" s="11" t="s">
        <v>484</v>
      </c>
      <c r="I359" s="11"/>
      <c r="J359" s="11" t="s">
        <v>39</v>
      </c>
      <c r="K359" s="11"/>
      <c r="L359" s="11" t="s">
        <v>40</v>
      </c>
      <c r="M359" s="11" t="s">
        <v>40</v>
      </c>
      <c r="N359" s="11" t="s">
        <v>39</v>
      </c>
      <c r="O359" s="11" t="s">
        <v>39</v>
      </c>
      <c r="P359" s="11" t="s">
        <v>40</v>
      </c>
      <c r="Q359" s="11">
        <v>1</v>
      </c>
      <c r="R359" s="128">
        <v>0</v>
      </c>
      <c r="S359" s="128">
        <v>2000</v>
      </c>
      <c r="T359" s="128">
        <v>2000</v>
      </c>
      <c r="U359" s="128">
        <v>0</v>
      </c>
      <c r="V359" s="11" t="s">
        <v>28</v>
      </c>
      <c r="W359">
        <v>2000</v>
      </c>
      <c r="X359">
        <v>1</v>
      </c>
      <c r="Y359" s="11" t="str">
        <f t="shared" si="12"/>
        <v>XBL</v>
      </c>
      <c r="Z359" s="5">
        <f>VLOOKUP(D359,HoaDonTotal!D:Q,14,0)</f>
        <v>44452.675694444442</v>
      </c>
      <c r="AA359" t="str">
        <f t="shared" si="13"/>
        <v>Ca chiều</v>
      </c>
    </row>
    <row r="360" spans="2:27">
      <c r="B360" s="11" t="s">
        <v>21</v>
      </c>
      <c r="C360" s="136">
        <v>44452</v>
      </c>
      <c r="D360" s="36" t="s">
        <v>999</v>
      </c>
      <c r="E360" s="11">
        <v>1826245</v>
      </c>
      <c r="F360" s="11" t="s">
        <v>1001</v>
      </c>
      <c r="G360" s="11" t="s">
        <v>2596</v>
      </c>
      <c r="H360" s="11" t="s">
        <v>2597</v>
      </c>
      <c r="I360" s="11" t="s">
        <v>22</v>
      </c>
      <c r="J360" s="11" t="s">
        <v>23</v>
      </c>
      <c r="K360" s="11" t="s">
        <v>24</v>
      </c>
      <c r="L360" s="11" t="s">
        <v>25</v>
      </c>
      <c r="M360" s="11" t="s">
        <v>2598</v>
      </c>
      <c r="N360" s="11" t="s">
        <v>36</v>
      </c>
      <c r="O360" s="11" t="s">
        <v>2339</v>
      </c>
      <c r="P360" s="11" t="s">
        <v>37</v>
      </c>
      <c r="Q360" s="11">
        <v>1</v>
      </c>
      <c r="R360" s="128">
        <v>0</v>
      </c>
      <c r="S360" s="128">
        <v>150000</v>
      </c>
      <c r="T360" s="128">
        <v>75000</v>
      </c>
      <c r="U360" s="128">
        <v>0</v>
      </c>
      <c r="V360" s="11" t="s">
        <v>28</v>
      </c>
      <c r="W360">
        <v>75000</v>
      </c>
      <c r="X360">
        <v>1</v>
      </c>
      <c r="Y360" s="11" t="str">
        <f t="shared" si="12"/>
        <v>XBL</v>
      </c>
      <c r="Z360" s="5">
        <f>VLOOKUP(D360,HoaDonTotal!D:Q,14,0)</f>
        <v>44452.674305555556</v>
      </c>
      <c r="AA360" t="str">
        <f t="shared" si="13"/>
        <v>Ca chiều</v>
      </c>
    </row>
    <row r="361" spans="2:27">
      <c r="B361" s="11" t="s">
        <v>21</v>
      </c>
      <c r="C361" s="136">
        <v>44452</v>
      </c>
      <c r="D361" s="36" t="s">
        <v>1002</v>
      </c>
      <c r="E361" s="11">
        <v>1663850</v>
      </c>
      <c r="F361" s="11" t="s">
        <v>1004</v>
      </c>
      <c r="G361" s="11" t="s">
        <v>2357</v>
      </c>
      <c r="H361" s="11" t="s">
        <v>2228</v>
      </c>
      <c r="I361" s="11"/>
      <c r="J361" s="11" t="s">
        <v>2112</v>
      </c>
      <c r="K361" s="11" t="s">
        <v>30</v>
      </c>
      <c r="L361" s="11" t="s">
        <v>2146</v>
      </c>
      <c r="M361" s="11"/>
      <c r="N361" s="11" t="s">
        <v>2209</v>
      </c>
      <c r="O361" s="11" t="s">
        <v>178</v>
      </c>
      <c r="P361" s="11"/>
      <c r="Q361" s="11">
        <v>1</v>
      </c>
      <c r="R361" s="128">
        <v>0</v>
      </c>
      <c r="S361" s="128">
        <v>190000</v>
      </c>
      <c r="T361" s="128">
        <v>107000</v>
      </c>
      <c r="U361" s="128">
        <v>0</v>
      </c>
      <c r="V361" s="11" t="s">
        <v>28</v>
      </c>
      <c r="W361">
        <v>107000</v>
      </c>
      <c r="X361">
        <v>1</v>
      </c>
      <c r="Y361" s="11" t="str">
        <f t="shared" si="12"/>
        <v>XBL</v>
      </c>
      <c r="Z361" s="5">
        <f>VLOOKUP(D361,HoaDonTotal!D:Q,14,0)</f>
        <v>44452.674305555556</v>
      </c>
      <c r="AA361" t="str">
        <f t="shared" si="13"/>
        <v>Ca chiều</v>
      </c>
    </row>
    <row r="362" spans="2:27">
      <c r="B362" s="11" t="s">
        <v>21</v>
      </c>
      <c r="C362" s="136">
        <v>44452</v>
      </c>
      <c r="D362" s="36" t="s">
        <v>1002</v>
      </c>
      <c r="E362" s="11">
        <v>1663850</v>
      </c>
      <c r="F362" s="11" t="s">
        <v>1004</v>
      </c>
      <c r="G362" s="11" t="s">
        <v>2227</v>
      </c>
      <c r="H362" s="11" t="s">
        <v>2228</v>
      </c>
      <c r="I362" s="11"/>
      <c r="J362" s="11" t="s">
        <v>2112</v>
      </c>
      <c r="K362" s="11" t="s">
        <v>30</v>
      </c>
      <c r="L362" s="11" t="s">
        <v>2146</v>
      </c>
      <c r="M362" s="11"/>
      <c r="N362" s="11" t="s">
        <v>2209</v>
      </c>
      <c r="O362" s="11" t="s">
        <v>178</v>
      </c>
      <c r="P362" s="11"/>
      <c r="Q362" s="11">
        <v>1</v>
      </c>
      <c r="R362" s="128">
        <v>0</v>
      </c>
      <c r="S362" s="128">
        <v>190000</v>
      </c>
      <c r="T362" s="128">
        <v>106000</v>
      </c>
      <c r="U362" s="128">
        <v>0</v>
      </c>
      <c r="V362" s="11" t="s">
        <v>28</v>
      </c>
      <c r="W362">
        <v>106000</v>
      </c>
      <c r="X362">
        <v>1</v>
      </c>
      <c r="Y362" s="11" t="str">
        <f t="shared" si="12"/>
        <v>XBL</v>
      </c>
      <c r="Z362" s="5">
        <f>VLOOKUP(D362,HoaDonTotal!D:Q,14,0)</f>
        <v>44452.674305555556</v>
      </c>
      <c r="AA362" t="str">
        <f t="shared" si="13"/>
        <v>Ca chiều</v>
      </c>
    </row>
    <row r="363" spans="2:27">
      <c r="B363" s="11" t="s">
        <v>21</v>
      </c>
      <c r="C363" s="136">
        <v>44452</v>
      </c>
      <c r="D363" s="36" t="s">
        <v>1002</v>
      </c>
      <c r="E363" s="11">
        <v>1663850</v>
      </c>
      <c r="F363" s="11" t="s">
        <v>1004</v>
      </c>
      <c r="G363" s="11" t="s">
        <v>2229</v>
      </c>
      <c r="H363" s="11" t="s">
        <v>2230</v>
      </c>
      <c r="I363" s="11"/>
      <c r="J363" s="11" t="s">
        <v>2112</v>
      </c>
      <c r="K363" s="11" t="s">
        <v>30</v>
      </c>
      <c r="L363" s="11" t="s">
        <v>2146</v>
      </c>
      <c r="M363" s="11"/>
      <c r="N363" s="11" t="s">
        <v>2209</v>
      </c>
      <c r="O363" s="11" t="s">
        <v>220</v>
      </c>
      <c r="P363" s="11"/>
      <c r="Q363" s="11">
        <v>1</v>
      </c>
      <c r="R363" s="128">
        <v>0</v>
      </c>
      <c r="S363" s="128">
        <v>190000</v>
      </c>
      <c r="T363" s="128">
        <v>107000</v>
      </c>
      <c r="U363" s="128">
        <v>0</v>
      </c>
      <c r="V363" s="11" t="s">
        <v>28</v>
      </c>
      <c r="W363">
        <v>107000</v>
      </c>
      <c r="X363">
        <v>1</v>
      </c>
      <c r="Y363" s="11" t="str">
        <f t="shared" si="12"/>
        <v>XBL</v>
      </c>
      <c r="Z363" s="5">
        <f>VLOOKUP(D363,HoaDonTotal!D:Q,14,0)</f>
        <v>44452.674305555556</v>
      </c>
      <c r="AA363" t="str">
        <f t="shared" si="13"/>
        <v>Ca chiều</v>
      </c>
    </row>
    <row r="364" spans="2:27">
      <c r="B364" s="11" t="s">
        <v>21</v>
      </c>
      <c r="C364" s="136">
        <v>44452</v>
      </c>
      <c r="D364" s="36" t="s">
        <v>1005</v>
      </c>
      <c r="E364" s="11">
        <v>2117980</v>
      </c>
      <c r="F364" s="11" t="s">
        <v>1007</v>
      </c>
      <c r="G364" s="11" t="s">
        <v>315</v>
      </c>
      <c r="H364" s="11" t="s">
        <v>273</v>
      </c>
      <c r="I364" s="11"/>
      <c r="J364" s="11" t="s">
        <v>2112</v>
      </c>
      <c r="K364" s="11" t="s">
        <v>267</v>
      </c>
      <c r="L364" s="11"/>
      <c r="M364" s="11"/>
      <c r="N364" s="11" t="s">
        <v>2138</v>
      </c>
      <c r="O364" s="11" t="s">
        <v>274</v>
      </c>
      <c r="P364" s="11"/>
      <c r="Q364" s="11">
        <v>6</v>
      </c>
      <c r="R364" s="128">
        <v>0</v>
      </c>
      <c r="S364" s="128">
        <v>25000</v>
      </c>
      <c r="T364" s="128">
        <v>150000</v>
      </c>
      <c r="U364" s="128">
        <v>0</v>
      </c>
      <c r="V364" s="11" t="s">
        <v>28</v>
      </c>
      <c r="W364">
        <v>150000</v>
      </c>
      <c r="X364">
        <v>6</v>
      </c>
      <c r="Y364" s="11" t="str">
        <f t="shared" si="12"/>
        <v>XBL</v>
      </c>
      <c r="Z364" s="5">
        <f>VLOOKUP(D364,HoaDonTotal!D:Q,14,0)</f>
        <v>44452.695138888892</v>
      </c>
      <c r="AA364" t="str">
        <f t="shared" si="13"/>
        <v>Ca chiều</v>
      </c>
    </row>
    <row r="365" spans="2:27">
      <c r="B365" s="11" t="s">
        <v>21</v>
      </c>
      <c r="C365" s="136">
        <v>44452</v>
      </c>
      <c r="D365" s="36" t="s">
        <v>1008</v>
      </c>
      <c r="E365" s="11">
        <v>1590115</v>
      </c>
      <c r="F365" s="11" t="s">
        <v>767</v>
      </c>
      <c r="G365" s="11" t="s">
        <v>2599</v>
      </c>
      <c r="H365" s="11" t="s">
        <v>2600</v>
      </c>
      <c r="I365" s="11" t="s">
        <v>22</v>
      </c>
      <c r="J365" s="11" t="s">
        <v>23</v>
      </c>
      <c r="K365" s="11" t="s">
        <v>24</v>
      </c>
      <c r="L365" s="11" t="s">
        <v>25</v>
      </c>
      <c r="M365" s="11" t="s">
        <v>2601</v>
      </c>
      <c r="N365" s="11" t="s">
        <v>230</v>
      </c>
      <c r="O365" s="11" t="s">
        <v>177</v>
      </c>
      <c r="P365" s="11" t="s">
        <v>37</v>
      </c>
      <c r="Q365" s="11">
        <v>1</v>
      </c>
      <c r="R365" s="128">
        <v>0</v>
      </c>
      <c r="S365" s="128">
        <v>290000</v>
      </c>
      <c r="T365" s="128">
        <v>145000</v>
      </c>
      <c r="U365" s="128">
        <v>0</v>
      </c>
      <c r="V365" s="11" t="s">
        <v>50</v>
      </c>
      <c r="W365">
        <v>145000</v>
      </c>
      <c r="X365">
        <v>1</v>
      </c>
      <c r="Y365" s="11" t="str">
        <f t="shared" si="12"/>
        <v>XBL</v>
      </c>
      <c r="Z365" s="5">
        <f>VLOOKUP(D365,HoaDonTotal!D:Q,14,0)</f>
        <v>44452.717361111114</v>
      </c>
      <c r="AA365" t="str">
        <f t="shared" si="13"/>
        <v>Ca chiều</v>
      </c>
    </row>
    <row r="366" spans="2:27">
      <c r="B366" s="11" t="s">
        <v>21</v>
      </c>
      <c r="C366" s="136">
        <v>44452</v>
      </c>
      <c r="D366" s="36" t="s">
        <v>1008</v>
      </c>
      <c r="E366" s="11">
        <v>1590115</v>
      </c>
      <c r="F366" s="11" t="s">
        <v>767</v>
      </c>
      <c r="G366" s="11" t="s">
        <v>2124</v>
      </c>
      <c r="H366" s="11" t="s">
        <v>2125</v>
      </c>
      <c r="I366" s="11"/>
      <c r="J366" s="11" t="s">
        <v>2112</v>
      </c>
      <c r="K366" s="11" t="s">
        <v>185</v>
      </c>
      <c r="L366" s="11" t="s">
        <v>2126</v>
      </c>
      <c r="M366" s="11"/>
      <c r="N366" s="11" t="s">
        <v>2127</v>
      </c>
      <c r="O366" s="11" t="s">
        <v>2128</v>
      </c>
      <c r="P366" s="11"/>
      <c r="Q366" s="11">
        <v>2</v>
      </c>
      <c r="R366" s="128">
        <v>0</v>
      </c>
      <c r="S366" s="128">
        <v>100000</v>
      </c>
      <c r="T366" s="128">
        <v>110000</v>
      </c>
      <c r="U366" s="128">
        <v>0</v>
      </c>
      <c r="V366" s="11" t="s">
        <v>50</v>
      </c>
      <c r="W366">
        <v>110000</v>
      </c>
      <c r="X366">
        <v>2</v>
      </c>
      <c r="Y366" s="11" t="str">
        <f t="shared" si="12"/>
        <v>XBL</v>
      </c>
      <c r="Z366" s="5">
        <f>VLOOKUP(D366,HoaDonTotal!D:Q,14,0)</f>
        <v>44452.717361111114</v>
      </c>
      <c r="AA366" t="str">
        <f t="shared" si="13"/>
        <v>Ca chiều</v>
      </c>
    </row>
    <row r="367" spans="2:27">
      <c r="B367" s="11" t="s">
        <v>21</v>
      </c>
      <c r="C367" s="136">
        <v>44452</v>
      </c>
      <c r="D367" s="36" t="s">
        <v>1008</v>
      </c>
      <c r="E367" s="11">
        <v>1590115</v>
      </c>
      <c r="F367" s="11" t="s">
        <v>767</v>
      </c>
      <c r="G367" s="11" t="s">
        <v>2602</v>
      </c>
      <c r="H367" s="11" t="s">
        <v>2603</v>
      </c>
      <c r="I367" s="11" t="s">
        <v>22</v>
      </c>
      <c r="J367" s="11" t="s">
        <v>23</v>
      </c>
      <c r="K367" s="11" t="s">
        <v>24</v>
      </c>
      <c r="L367" s="11" t="s">
        <v>71</v>
      </c>
      <c r="M367" s="11" t="s">
        <v>127</v>
      </c>
      <c r="N367" s="11" t="s">
        <v>343</v>
      </c>
      <c r="O367" s="11" t="s">
        <v>314</v>
      </c>
      <c r="P367" s="11" t="s">
        <v>43</v>
      </c>
      <c r="Q367" s="11">
        <v>1</v>
      </c>
      <c r="R367" s="128">
        <v>0</v>
      </c>
      <c r="S367" s="128">
        <v>290000</v>
      </c>
      <c r="T367" s="128">
        <v>145000</v>
      </c>
      <c r="U367" s="128">
        <v>0</v>
      </c>
      <c r="V367" s="11" t="s">
        <v>50</v>
      </c>
      <c r="W367">
        <v>145000</v>
      </c>
      <c r="X367">
        <v>1</v>
      </c>
      <c r="Y367" s="11" t="str">
        <f t="shared" si="12"/>
        <v>XBL</v>
      </c>
      <c r="Z367" s="5">
        <f>VLOOKUP(D367,HoaDonTotal!D:Q,14,0)</f>
        <v>44452.717361111114</v>
      </c>
      <c r="AA367" t="str">
        <f t="shared" si="13"/>
        <v>Ca chiều</v>
      </c>
    </row>
    <row r="368" spans="2:27">
      <c r="B368" s="11" t="s">
        <v>21</v>
      </c>
      <c r="C368" s="136">
        <v>44452</v>
      </c>
      <c r="D368" s="36" t="s">
        <v>1008</v>
      </c>
      <c r="E368" s="11">
        <v>1590115</v>
      </c>
      <c r="F368" s="11" t="s">
        <v>767</v>
      </c>
      <c r="G368" s="11" t="s">
        <v>2604</v>
      </c>
      <c r="H368" s="11" t="s">
        <v>2605</v>
      </c>
      <c r="I368" s="11"/>
      <c r="J368" s="11" t="s">
        <v>29</v>
      </c>
      <c r="K368" s="11" t="s">
        <v>56</v>
      </c>
      <c r="L368" s="11" t="s">
        <v>563</v>
      </c>
      <c r="M368" s="11" t="s">
        <v>79</v>
      </c>
      <c r="N368" s="11" t="s">
        <v>564</v>
      </c>
      <c r="O368" s="11" t="s">
        <v>565</v>
      </c>
      <c r="P368" s="11" t="s">
        <v>43</v>
      </c>
      <c r="Q368" s="11">
        <v>1</v>
      </c>
      <c r="R368" s="128">
        <v>0</v>
      </c>
      <c r="S368" s="128">
        <v>990000</v>
      </c>
      <c r="T368" s="128">
        <v>690000</v>
      </c>
      <c r="U368" s="128">
        <v>0</v>
      </c>
      <c r="V368" s="11" t="s">
        <v>50</v>
      </c>
      <c r="W368">
        <v>690000</v>
      </c>
      <c r="X368">
        <v>1</v>
      </c>
      <c r="Y368" s="11" t="str">
        <f t="shared" si="12"/>
        <v>XBL</v>
      </c>
      <c r="Z368" s="5">
        <f>VLOOKUP(D368,HoaDonTotal!D:Q,14,0)</f>
        <v>44452.717361111114</v>
      </c>
      <c r="AA368" t="str">
        <f t="shared" si="13"/>
        <v>Ca chiều</v>
      </c>
    </row>
    <row r="369" spans="2:27">
      <c r="B369" s="11" t="s">
        <v>21</v>
      </c>
      <c r="C369" s="136">
        <v>44452</v>
      </c>
      <c r="D369" s="36" t="s">
        <v>1010</v>
      </c>
      <c r="E369" s="11">
        <v>1050863</v>
      </c>
      <c r="F369" s="11" t="s">
        <v>397</v>
      </c>
      <c r="G369" s="11" t="s">
        <v>2529</v>
      </c>
      <c r="H369" s="11" t="s">
        <v>671</v>
      </c>
      <c r="I369" s="11"/>
      <c r="J369" s="11" t="s">
        <v>2112</v>
      </c>
      <c r="K369" s="11" t="s">
        <v>555</v>
      </c>
      <c r="L369" s="11"/>
      <c r="M369" s="11"/>
      <c r="N369" s="11" t="s">
        <v>2138</v>
      </c>
      <c r="O369" s="11" t="s">
        <v>454</v>
      </c>
      <c r="P369" s="11"/>
      <c r="Q369" s="11">
        <v>1</v>
      </c>
      <c r="R369" s="128">
        <v>0</v>
      </c>
      <c r="S369" s="128">
        <v>85000</v>
      </c>
      <c r="T369" s="128">
        <v>12000</v>
      </c>
      <c r="U369" s="128">
        <v>0</v>
      </c>
      <c r="V369" s="11" t="s">
        <v>50</v>
      </c>
      <c r="W369">
        <v>12000</v>
      </c>
      <c r="X369">
        <v>1</v>
      </c>
      <c r="Y369" s="11" t="str">
        <f t="shared" si="12"/>
        <v>XBL</v>
      </c>
      <c r="Z369" s="5">
        <f>VLOOKUP(D369,HoaDonTotal!D:Q,14,0)</f>
        <v>44452.717361111114</v>
      </c>
      <c r="AA369" t="str">
        <f t="shared" si="13"/>
        <v>Ca chiều</v>
      </c>
    </row>
    <row r="370" spans="2:27">
      <c r="B370" s="11" t="s">
        <v>21</v>
      </c>
      <c r="C370" s="136">
        <v>44452</v>
      </c>
      <c r="D370" s="36" t="s">
        <v>1012</v>
      </c>
      <c r="E370" s="11">
        <v>2038939</v>
      </c>
      <c r="F370" s="11" t="s">
        <v>1014</v>
      </c>
      <c r="G370" s="11" t="s">
        <v>2421</v>
      </c>
      <c r="H370" s="11" t="s">
        <v>2422</v>
      </c>
      <c r="I370" s="11"/>
      <c r="J370" s="11" t="s">
        <v>2112</v>
      </c>
      <c r="K370" s="11" t="s">
        <v>30</v>
      </c>
      <c r="L370" s="11" t="s">
        <v>2423</v>
      </c>
      <c r="M370" s="11"/>
      <c r="N370" s="11" t="s">
        <v>2209</v>
      </c>
      <c r="O370" s="11" t="s">
        <v>220</v>
      </c>
      <c r="P370" s="11"/>
      <c r="Q370" s="11">
        <v>1</v>
      </c>
      <c r="R370" s="128">
        <v>0</v>
      </c>
      <c r="S370" s="128">
        <v>250000</v>
      </c>
      <c r="T370" s="128">
        <v>175000</v>
      </c>
      <c r="U370" s="128">
        <v>0</v>
      </c>
      <c r="V370" s="11" t="s">
        <v>28</v>
      </c>
      <c r="W370">
        <v>175000</v>
      </c>
      <c r="X370">
        <v>1</v>
      </c>
      <c r="Y370" s="11" t="str">
        <f t="shared" si="12"/>
        <v>XBL</v>
      </c>
      <c r="Z370" s="5">
        <f>VLOOKUP(D370,HoaDonTotal!D:Q,14,0)</f>
        <v>44452.738194444442</v>
      </c>
      <c r="AA370" t="str">
        <f t="shared" si="13"/>
        <v>Ca chiều</v>
      </c>
    </row>
    <row r="371" spans="2:27">
      <c r="B371" s="11" t="s">
        <v>21</v>
      </c>
      <c r="C371" s="136">
        <v>44452</v>
      </c>
      <c r="D371" s="36" t="s">
        <v>1012</v>
      </c>
      <c r="E371" s="11">
        <v>2038939</v>
      </c>
      <c r="F371" s="11" t="s">
        <v>1014</v>
      </c>
      <c r="G371" s="11" t="s">
        <v>2606</v>
      </c>
      <c r="H371" s="11" t="s">
        <v>2425</v>
      </c>
      <c r="I371" s="11"/>
      <c r="J371" s="11" t="s">
        <v>2112</v>
      </c>
      <c r="K371" s="11" t="s">
        <v>30</v>
      </c>
      <c r="L371" s="11" t="s">
        <v>2423</v>
      </c>
      <c r="M371" s="11"/>
      <c r="N371" s="11" t="s">
        <v>2209</v>
      </c>
      <c r="O371" s="11" t="s">
        <v>178</v>
      </c>
      <c r="P371" s="11"/>
      <c r="Q371" s="11">
        <v>1</v>
      </c>
      <c r="R371" s="128">
        <v>0</v>
      </c>
      <c r="S371" s="128">
        <v>250000</v>
      </c>
      <c r="T371" s="128">
        <v>175000</v>
      </c>
      <c r="U371" s="128">
        <v>0</v>
      </c>
      <c r="V371" s="11" t="s">
        <v>28</v>
      </c>
      <c r="W371">
        <v>175000</v>
      </c>
      <c r="X371">
        <v>1</v>
      </c>
      <c r="Y371" s="11" t="str">
        <f t="shared" si="12"/>
        <v>XBL</v>
      </c>
      <c r="Z371" s="5">
        <f>VLOOKUP(D371,HoaDonTotal!D:Q,14,0)</f>
        <v>44452.738194444442</v>
      </c>
      <c r="AA371" t="str">
        <f t="shared" si="13"/>
        <v>Ca chiều</v>
      </c>
    </row>
    <row r="372" spans="2:27">
      <c r="B372" s="11" t="s">
        <v>21</v>
      </c>
      <c r="C372" s="136">
        <v>44452</v>
      </c>
      <c r="D372" s="36" t="s">
        <v>1015</v>
      </c>
      <c r="E372" s="11">
        <v>889100</v>
      </c>
      <c r="F372" s="11" t="s">
        <v>1017</v>
      </c>
      <c r="G372" s="11" t="s">
        <v>2607</v>
      </c>
      <c r="H372" s="11" t="s">
        <v>2608</v>
      </c>
      <c r="I372" s="11" t="s">
        <v>22</v>
      </c>
      <c r="J372" s="11" t="s">
        <v>23</v>
      </c>
      <c r="K372" s="11" t="s">
        <v>24</v>
      </c>
      <c r="L372" s="11" t="s">
        <v>42</v>
      </c>
      <c r="M372" s="11" t="s">
        <v>127</v>
      </c>
      <c r="N372" s="11" t="s">
        <v>36</v>
      </c>
      <c r="O372" s="11" t="s">
        <v>472</v>
      </c>
      <c r="P372" s="11" t="s">
        <v>37</v>
      </c>
      <c r="Q372" s="11">
        <v>1</v>
      </c>
      <c r="R372" s="128">
        <v>0</v>
      </c>
      <c r="S372" s="128">
        <v>390000</v>
      </c>
      <c r="T372" s="128">
        <v>195000</v>
      </c>
      <c r="U372" s="128">
        <v>0</v>
      </c>
      <c r="V372" s="11" t="s">
        <v>28</v>
      </c>
      <c r="W372">
        <v>195000</v>
      </c>
      <c r="X372">
        <v>1</v>
      </c>
      <c r="Y372" s="11" t="str">
        <f t="shared" si="12"/>
        <v>XBL</v>
      </c>
      <c r="Z372" s="5">
        <f>VLOOKUP(D372,HoaDonTotal!D:Q,14,0)</f>
        <v>44452.737500000003</v>
      </c>
      <c r="AA372" t="str">
        <f t="shared" si="13"/>
        <v>Ca chiều</v>
      </c>
    </row>
    <row r="373" spans="2:27">
      <c r="B373" s="11" t="s">
        <v>21</v>
      </c>
      <c r="C373" s="136">
        <v>44452</v>
      </c>
      <c r="D373" s="36" t="s">
        <v>1015</v>
      </c>
      <c r="E373" s="11">
        <v>889100</v>
      </c>
      <c r="F373" s="11" t="s">
        <v>1017</v>
      </c>
      <c r="G373" s="11" t="s">
        <v>2609</v>
      </c>
      <c r="H373" s="11" t="s">
        <v>627</v>
      </c>
      <c r="I373" s="11" t="s">
        <v>65</v>
      </c>
      <c r="J373" s="11" t="s">
        <v>364</v>
      </c>
      <c r="K373" s="11" t="s">
        <v>34</v>
      </c>
      <c r="L373" s="11" t="s">
        <v>607</v>
      </c>
      <c r="M373" s="11" t="s">
        <v>79</v>
      </c>
      <c r="N373" s="11" t="s">
        <v>36</v>
      </c>
      <c r="O373" s="11" t="s">
        <v>472</v>
      </c>
      <c r="P373" s="11" t="s">
        <v>37</v>
      </c>
      <c r="Q373" s="11">
        <v>1</v>
      </c>
      <c r="R373" s="128">
        <v>0</v>
      </c>
      <c r="S373" s="128">
        <v>250000</v>
      </c>
      <c r="T373" s="128">
        <v>175000</v>
      </c>
      <c r="U373" s="128">
        <v>0</v>
      </c>
      <c r="V373" s="11" t="s">
        <v>28</v>
      </c>
      <c r="W373">
        <v>175000</v>
      </c>
      <c r="X373">
        <v>1</v>
      </c>
      <c r="Y373" s="11" t="str">
        <f t="shared" si="12"/>
        <v>XBL</v>
      </c>
      <c r="Z373" s="5">
        <f>VLOOKUP(D373,HoaDonTotal!D:Q,14,0)</f>
        <v>44452.737500000003</v>
      </c>
      <c r="AA373" t="str">
        <f t="shared" si="13"/>
        <v>Ca chiều</v>
      </c>
    </row>
    <row r="374" spans="2:27">
      <c r="B374" s="11" t="s">
        <v>21</v>
      </c>
      <c r="C374" s="136">
        <v>44452</v>
      </c>
      <c r="D374" s="36" t="s">
        <v>1015</v>
      </c>
      <c r="E374" s="11">
        <v>889100</v>
      </c>
      <c r="F374" s="11" t="s">
        <v>1017</v>
      </c>
      <c r="G374" s="11" t="s">
        <v>2610</v>
      </c>
      <c r="H374" s="11" t="s">
        <v>2611</v>
      </c>
      <c r="I374" s="11" t="s">
        <v>22</v>
      </c>
      <c r="J374" s="11" t="s">
        <v>364</v>
      </c>
      <c r="K374" s="11" t="s">
        <v>34</v>
      </c>
      <c r="L374" s="11" t="s">
        <v>42</v>
      </c>
      <c r="M374" s="11" t="s">
        <v>326</v>
      </c>
      <c r="N374" s="11" t="s">
        <v>36</v>
      </c>
      <c r="O374" s="11" t="s">
        <v>52</v>
      </c>
      <c r="P374" s="11" t="s">
        <v>37</v>
      </c>
      <c r="Q374" s="11">
        <v>1</v>
      </c>
      <c r="R374" s="128">
        <v>0</v>
      </c>
      <c r="S374" s="128">
        <v>290000</v>
      </c>
      <c r="T374" s="128">
        <v>203000</v>
      </c>
      <c r="U374" s="128">
        <v>0</v>
      </c>
      <c r="V374" s="11" t="s">
        <v>28</v>
      </c>
      <c r="W374">
        <v>203000</v>
      </c>
      <c r="X374">
        <v>1</v>
      </c>
      <c r="Y374" s="11" t="str">
        <f t="shared" si="12"/>
        <v>XBL</v>
      </c>
      <c r="Z374" s="5">
        <f>VLOOKUP(D374,HoaDonTotal!D:Q,14,0)</f>
        <v>44452.737500000003</v>
      </c>
      <c r="AA374" t="str">
        <f t="shared" si="13"/>
        <v>Ca chiều</v>
      </c>
    </row>
    <row r="375" spans="2:27">
      <c r="B375" s="11" t="s">
        <v>21</v>
      </c>
      <c r="C375" s="136">
        <v>44452</v>
      </c>
      <c r="D375" s="36" t="s">
        <v>1015</v>
      </c>
      <c r="E375" s="11">
        <v>889100</v>
      </c>
      <c r="F375" s="11" t="s">
        <v>1017</v>
      </c>
      <c r="G375" s="11" t="s">
        <v>2612</v>
      </c>
      <c r="H375" s="11" t="s">
        <v>2613</v>
      </c>
      <c r="I375" s="11" t="s">
        <v>22</v>
      </c>
      <c r="J375" s="11" t="s">
        <v>364</v>
      </c>
      <c r="K375" s="11" t="s">
        <v>34</v>
      </c>
      <c r="L375" s="11" t="s">
        <v>683</v>
      </c>
      <c r="M375" s="11" t="s">
        <v>63</v>
      </c>
      <c r="N375" s="11" t="s">
        <v>26</v>
      </c>
      <c r="O375" s="11" t="s">
        <v>27</v>
      </c>
      <c r="P375" s="11" t="s">
        <v>43</v>
      </c>
      <c r="Q375" s="11">
        <v>1</v>
      </c>
      <c r="R375" s="128">
        <v>0</v>
      </c>
      <c r="S375" s="128">
        <v>450000</v>
      </c>
      <c r="T375" s="128">
        <v>315000</v>
      </c>
      <c r="U375" s="128">
        <v>0</v>
      </c>
      <c r="V375" s="11" t="s">
        <v>28</v>
      </c>
      <c r="W375">
        <v>315000</v>
      </c>
      <c r="X375">
        <v>1</v>
      </c>
      <c r="Y375" s="11" t="str">
        <f t="shared" si="12"/>
        <v>XBL</v>
      </c>
      <c r="Z375" s="5">
        <f>VLOOKUP(D375,HoaDonTotal!D:Q,14,0)</f>
        <v>44452.737500000003</v>
      </c>
      <c r="AA375" t="str">
        <f t="shared" si="13"/>
        <v>Ca chiều</v>
      </c>
    </row>
    <row r="376" spans="2:27">
      <c r="B376" s="11" t="s">
        <v>21</v>
      </c>
      <c r="C376" s="136">
        <v>44452</v>
      </c>
      <c r="D376" s="36" t="s">
        <v>1015</v>
      </c>
      <c r="E376" s="11">
        <v>889100</v>
      </c>
      <c r="F376" s="11" t="s">
        <v>1017</v>
      </c>
      <c r="G376" s="11" t="s">
        <v>2614</v>
      </c>
      <c r="H376" s="11" t="s">
        <v>2615</v>
      </c>
      <c r="I376" s="11" t="s">
        <v>22</v>
      </c>
      <c r="J376" s="11" t="s">
        <v>364</v>
      </c>
      <c r="K376" s="11"/>
      <c r="L376" s="11" t="s">
        <v>683</v>
      </c>
      <c r="M376" s="11" t="s">
        <v>199</v>
      </c>
      <c r="N376" s="11" t="s">
        <v>26</v>
      </c>
      <c r="O376" s="11" t="s">
        <v>27</v>
      </c>
      <c r="P376" s="11" t="s">
        <v>43</v>
      </c>
      <c r="Q376" s="11">
        <v>1</v>
      </c>
      <c r="R376" s="128">
        <v>0</v>
      </c>
      <c r="S376" s="128">
        <v>450000</v>
      </c>
      <c r="T376" s="128">
        <v>315000</v>
      </c>
      <c r="U376" s="128">
        <v>0</v>
      </c>
      <c r="V376" s="11" t="s">
        <v>28</v>
      </c>
      <c r="W376">
        <v>315000</v>
      </c>
      <c r="X376">
        <v>1</v>
      </c>
      <c r="Y376" s="11" t="str">
        <f t="shared" si="12"/>
        <v>XBL</v>
      </c>
      <c r="Z376" s="5">
        <f>VLOOKUP(D376,HoaDonTotal!D:Q,14,0)</f>
        <v>44452.737500000003</v>
      </c>
      <c r="AA376" t="str">
        <f t="shared" si="13"/>
        <v>Ca chiều</v>
      </c>
    </row>
    <row r="377" spans="2:27">
      <c r="B377" s="11" t="s">
        <v>21</v>
      </c>
      <c r="C377" s="136">
        <v>44452</v>
      </c>
      <c r="D377" s="36" t="s">
        <v>1015</v>
      </c>
      <c r="E377" s="11">
        <v>889100</v>
      </c>
      <c r="F377" s="11" t="s">
        <v>1017</v>
      </c>
      <c r="G377" s="11" t="s">
        <v>2616</v>
      </c>
      <c r="H377" s="11" t="s">
        <v>2613</v>
      </c>
      <c r="I377" s="11" t="s">
        <v>22</v>
      </c>
      <c r="J377" s="11" t="s">
        <v>364</v>
      </c>
      <c r="K377" s="11" t="s">
        <v>34</v>
      </c>
      <c r="L377" s="11" t="s">
        <v>225</v>
      </c>
      <c r="M377" s="11" t="s">
        <v>46</v>
      </c>
      <c r="N377" s="11" t="s">
        <v>26</v>
      </c>
      <c r="O377" s="11" t="s">
        <v>27</v>
      </c>
      <c r="P377" s="11" t="s">
        <v>43</v>
      </c>
      <c r="Q377" s="11">
        <v>1</v>
      </c>
      <c r="R377" s="128">
        <v>0</v>
      </c>
      <c r="S377" s="128">
        <v>450000</v>
      </c>
      <c r="T377" s="128">
        <v>315000</v>
      </c>
      <c r="U377" s="128">
        <v>0</v>
      </c>
      <c r="V377" s="11" t="s">
        <v>28</v>
      </c>
      <c r="W377">
        <v>315000</v>
      </c>
      <c r="X377">
        <v>1</v>
      </c>
      <c r="Y377" s="11" t="str">
        <f t="shared" si="12"/>
        <v>XBL</v>
      </c>
      <c r="Z377" s="5">
        <f>VLOOKUP(D377,HoaDonTotal!D:Q,14,0)</f>
        <v>44452.737500000003</v>
      </c>
      <c r="AA377" t="str">
        <f t="shared" si="13"/>
        <v>Ca chiều</v>
      </c>
    </row>
    <row r="378" spans="2:27">
      <c r="B378" s="11" t="s">
        <v>21</v>
      </c>
      <c r="C378" s="136">
        <v>44452</v>
      </c>
      <c r="D378" s="36" t="s">
        <v>1015</v>
      </c>
      <c r="E378" s="11">
        <v>889100</v>
      </c>
      <c r="F378" s="11" t="s">
        <v>1017</v>
      </c>
      <c r="G378" s="11" t="s">
        <v>344</v>
      </c>
      <c r="H378" s="11" t="s">
        <v>345</v>
      </c>
      <c r="I378" s="11" t="s">
        <v>22</v>
      </c>
      <c r="J378" s="11" t="s">
        <v>69</v>
      </c>
      <c r="K378" s="11" t="s">
        <v>24</v>
      </c>
      <c r="L378" s="11" t="s">
        <v>143</v>
      </c>
      <c r="M378" s="11" t="s">
        <v>49</v>
      </c>
      <c r="N378" s="11" t="s">
        <v>70</v>
      </c>
      <c r="O378" s="11" t="s">
        <v>70</v>
      </c>
      <c r="P378" s="11" t="s">
        <v>43</v>
      </c>
      <c r="Q378" s="11">
        <v>2</v>
      </c>
      <c r="R378" s="128">
        <v>0</v>
      </c>
      <c r="S378" s="128">
        <v>80000</v>
      </c>
      <c r="T378" s="128">
        <v>160000</v>
      </c>
      <c r="U378" s="128">
        <v>0</v>
      </c>
      <c r="V378" s="11" t="s">
        <v>28</v>
      </c>
      <c r="W378">
        <v>160000</v>
      </c>
      <c r="X378">
        <v>2</v>
      </c>
      <c r="Y378" s="11" t="str">
        <f t="shared" si="12"/>
        <v>XBL</v>
      </c>
      <c r="Z378" s="5">
        <f>VLOOKUP(D378,HoaDonTotal!D:Q,14,0)</f>
        <v>44452.737500000003</v>
      </c>
      <c r="AA378" t="str">
        <f t="shared" si="13"/>
        <v>Ca chiều</v>
      </c>
    </row>
    <row r="379" spans="2:27">
      <c r="B379" s="11" t="s">
        <v>21</v>
      </c>
      <c r="C379" s="136">
        <v>44452</v>
      </c>
      <c r="D379" s="36" t="s">
        <v>1015</v>
      </c>
      <c r="E379" s="11">
        <v>889100</v>
      </c>
      <c r="F379" s="11" t="s">
        <v>1017</v>
      </c>
      <c r="G379" s="11" t="s">
        <v>2617</v>
      </c>
      <c r="H379" s="11" t="s">
        <v>2603</v>
      </c>
      <c r="I379" s="11" t="s">
        <v>22</v>
      </c>
      <c r="J379" s="11" t="s">
        <v>23</v>
      </c>
      <c r="K379" s="11" t="s">
        <v>24</v>
      </c>
      <c r="L379" s="11" t="s">
        <v>25</v>
      </c>
      <c r="M379" s="11" t="s">
        <v>127</v>
      </c>
      <c r="N379" s="11" t="s">
        <v>343</v>
      </c>
      <c r="O379" s="11" t="s">
        <v>314</v>
      </c>
      <c r="P379" s="11" t="s">
        <v>43</v>
      </c>
      <c r="Q379" s="11">
        <v>1</v>
      </c>
      <c r="R379" s="128">
        <v>0</v>
      </c>
      <c r="S379" s="128">
        <v>290000</v>
      </c>
      <c r="T379" s="128">
        <v>145000</v>
      </c>
      <c r="U379" s="128">
        <v>0</v>
      </c>
      <c r="V379" s="11" t="s">
        <v>28</v>
      </c>
      <c r="W379">
        <v>145000</v>
      </c>
      <c r="X379">
        <v>1</v>
      </c>
      <c r="Y379" s="11" t="str">
        <f t="shared" si="12"/>
        <v>XBL</v>
      </c>
      <c r="Z379" s="5">
        <f>VLOOKUP(D379,HoaDonTotal!D:Q,14,0)</f>
        <v>44452.737500000003</v>
      </c>
      <c r="AA379" t="str">
        <f t="shared" si="13"/>
        <v>Ca chiều</v>
      </c>
    </row>
    <row r="380" spans="2:27">
      <c r="B380" s="11" t="s">
        <v>21</v>
      </c>
      <c r="C380" s="136">
        <v>44452</v>
      </c>
      <c r="D380" s="36" t="s">
        <v>1018</v>
      </c>
      <c r="E380" s="11">
        <v>2062277</v>
      </c>
      <c r="F380" s="11" t="s">
        <v>1020</v>
      </c>
      <c r="G380" s="11" t="s">
        <v>2281</v>
      </c>
      <c r="H380" s="11" t="s">
        <v>2282</v>
      </c>
      <c r="I380" s="11"/>
      <c r="J380" s="11" t="s">
        <v>39</v>
      </c>
      <c r="K380" s="11"/>
      <c r="L380" s="11" t="s">
        <v>40</v>
      </c>
      <c r="M380" s="11" t="s">
        <v>40</v>
      </c>
      <c r="N380" s="11" t="s">
        <v>39</v>
      </c>
      <c r="O380" s="11" t="s">
        <v>39</v>
      </c>
      <c r="P380" s="11" t="s">
        <v>40</v>
      </c>
      <c r="Q380" s="11">
        <v>1</v>
      </c>
      <c r="R380" s="128">
        <v>0</v>
      </c>
      <c r="S380" s="128">
        <v>2000</v>
      </c>
      <c r="T380" s="128">
        <v>0</v>
      </c>
      <c r="U380" s="128">
        <v>0</v>
      </c>
      <c r="V380" s="11" t="s">
        <v>50</v>
      </c>
      <c r="W380">
        <v>0</v>
      </c>
      <c r="X380">
        <v>1</v>
      </c>
      <c r="Y380" s="11" t="str">
        <f t="shared" si="12"/>
        <v>XBL</v>
      </c>
      <c r="Z380" s="5">
        <f>VLOOKUP(D380,HoaDonTotal!D:Q,14,0)</f>
        <v>44452.738194444442</v>
      </c>
      <c r="AA380" t="str">
        <f t="shared" si="13"/>
        <v>Ca chiều</v>
      </c>
    </row>
    <row r="381" spans="2:27">
      <c r="B381" s="11" t="s">
        <v>21</v>
      </c>
      <c r="C381" s="136">
        <v>44452</v>
      </c>
      <c r="D381" s="36" t="s">
        <v>1018</v>
      </c>
      <c r="E381" s="11">
        <v>2062277</v>
      </c>
      <c r="F381" s="11" t="s">
        <v>1020</v>
      </c>
      <c r="G381" s="11" t="s">
        <v>2424</v>
      </c>
      <c r="H381" s="11" t="s">
        <v>2425</v>
      </c>
      <c r="I381" s="11"/>
      <c r="J381" s="11" t="s">
        <v>2112</v>
      </c>
      <c r="K381" s="11" t="s">
        <v>30</v>
      </c>
      <c r="L381" s="11" t="s">
        <v>2423</v>
      </c>
      <c r="M381" s="11"/>
      <c r="N381" s="11" t="s">
        <v>2209</v>
      </c>
      <c r="O381" s="11" t="s">
        <v>178</v>
      </c>
      <c r="P381" s="11"/>
      <c r="Q381" s="11">
        <v>2</v>
      </c>
      <c r="R381" s="128">
        <v>0</v>
      </c>
      <c r="S381" s="128">
        <v>250000</v>
      </c>
      <c r="T381" s="128">
        <v>350000</v>
      </c>
      <c r="U381" s="128">
        <v>0</v>
      </c>
      <c r="V381" s="11" t="s">
        <v>50</v>
      </c>
      <c r="W381">
        <v>350000</v>
      </c>
      <c r="X381">
        <v>2</v>
      </c>
      <c r="Y381" s="11" t="str">
        <f t="shared" si="12"/>
        <v>XBL</v>
      </c>
      <c r="Z381" s="5">
        <f>VLOOKUP(D381,HoaDonTotal!D:Q,14,0)</f>
        <v>44452.738194444442</v>
      </c>
      <c r="AA381" t="str">
        <f t="shared" si="13"/>
        <v>Ca chiều</v>
      </c>
    </row>
    <row r="382" spans="2:27">
      <c r="B382" s="11" t="s">
        <v>21</v>
      </c>
      <c r="C382" s="136">
        <v>44452</v>
      </c>
      <c r="D382" s="36" t="s">
        <v>1018</v>
      </c>
      <c r="E382" s="11">
        <v>2062277</v>
      </c>
      <c r="F382" s="11" t="s">
        <v>1020</v>
      </c>
      <c r="G382" s="11" t="s">
        <v>2618</v>
      </c>
      <c r="H382" s="11" t="s">
        <v>2619</v>
      </c>
      <c r="I382" s="11" t="s">
        <v>40</v>
      </c>
      <c r="J382" s="11" t="s">
        <v>2112</v>
      </c>
      <c r="K382" s="11" t="s">
        <v>2620</v>
      </c>
      <c r="L382" s="11" t="s">
        <v>2126</v>
      </c>
      <c r="M382" s="11"/>
      <c r="N382" s="11" t="s">
        <v>2138</v>
      </c>
      <c r="O382" s="11" t="s">
        <v>2356</v>
      </c>
      <c r="P382" s="11" t="s">
        <v>40</v>
      </c>
      <c r="Q382" s="11">
        <v>1</v>
      </c>
      <c r="R382" s="128">
        <v>0</v>
      </c>
      <c r="S382" s="128">
        <v>225000</v>
      </c>
      <c r="T382" s="128">
        <v>225000</v>
      </c>
      <c r="U382" s="128">
        <v>0</v>
      </c>
      <c r="V382" s="11" t="s">
        <v>50</v>
      </c>
      <c r="W382">
        <v>225000</v>
      </c>
      <c r="X382">
        <v>1</v>
      </c>
      <c r="Y382" s="11" t="str">
        <f t="shared" si="12"/>
        <v>XBL</v>
      </c>
      <c r="Z382" s="5">
        <f>VLOOKUP(D382,HoaDonTotal!D:Q,14,0)</f>
        <v>44452.738194444442</v>
      </c>
      <c r="AA382" t="str">
        <f t="shared" si="13"/>
        <v>Ca chiều</v>
      </c>
    </row>
    <row r="383" spans="2:27">
      <c r="B383" s="11" t="s">
        <v>21</v>
      </c>
      <c r="C383" s="136">
        <v>44452</v>
      </c>
      <c r="D383" s="36" t="s">
        <v>1018</v>
      </c>
      <c r="E383" s="11">
        <v>2062277</v>
      </c>
      <c r="F383" s="11" t="s">
        <v>1020</v>
      </c>
      <c r="G383" s="11" t="s">
        <v>2621</v>
      </c>
      <c r="H383" s="11" t="s">
        <v>2622</v>
      </c>
      <c r="I383" s="11" t="s">
        <v>22</v>
      </c>
      <c r="J383" s="11" t="s">
        <v>73</v>
      </c>
      <c r="K383" s="11" t="s">
        <v>2033</v>
      </c>
      <c r="L383" s="11" t="s">
        <v>2623</v>
      </c>
      <c r="M383" s="11" t="s">
        <v>46</v>
      </c>
      <c r="N383" s="11" t="s">
        <v>145</v>
      </c>
      <c r="O383" s="11" t="s">
        <v>145</v>
      </c>
      <c r="P383" s="11" t="s">
        <v>43</v>
      </c>
      <c r="Q383" s="11">
        <v>1</v>
      </c>
      <c r="R383" s="128">
        <v>0</v>
      </c>
      <c r="S383" s="128">
        <v>120000</v>
      </c>
      <c r="T383" s="128">
        <v>120000</v>
      </c>
      <c r="U383" s="128">
        <v>0</v>
      </c>
      <c r="V383" s="11" t="s">
        <v>50</v>
      </c>
      <c r="W383">
        <v>120000</v>
      </c>
      <c r="X383">
        <v>1</v>
      </c>
      <c r="Y383" s="11" t="str">
        <f t="shared" si="12"/>
        <v>XBL</v>
      </c>
      <c r="Z383" s="5">
        <f>VLOOKUP(D383,HoaDonTotal!D:Q,14,0)</f>
        <v>44452.738194444442</v>
      </c>
      <c r="AA383" t="str">
        <f t="shared" si="13"/>
        <v>Ca chiều</v>
      </c>
    </row>
    <row r="384" spans="2:27">
      <c r="B384" s="11" t="s">
        <v>21</v>
      </c>
      <c r="C384" s="136">
        <v>44452</v>
      </c>
      <c r="D384" s="36" t="s">
        <v>1021</v>
      </c>
      <c r="E384" s="11">
        <v>620714</v>
      </c>
      <c r="F384" s="11" t="s">
        <v>1023</v>
      </c>
      <c r="G384" s="11" t="s">
        <v>2624</v>
      </c>
      <c r="H384" s="11" t="s">
        <v>2625</v>
      </c>
      <c r="I384" s="11" t="s">
        <v>40</v>
      </c>
      <c r="J384" s="11" t="s">
        <v>2112</v>
      </c>
      <c r="K384" s="11" t="s">
        <v>470</v>
      </c>
      <c r="L384" s="11" t="s">
        <v>258</v>
      </c>
      <c r="M384" s="11" t="s">
        <v>40</v>
      </c>
      <c r="N384" s="11" t="s">
        <v>2138</v>
      </c>
      <c r="O384" s="11" t="s">
        <v>454</v>
      </c>
      <c r="P384" s="11" t="s">
        <v>40</v>
      </c>
      <c r="Q384" s="11">
        <v>1</v>
      </c>
      <c r="R384" s="128">
        <v>0</v>
      </c>
      <c r="S384" s="128">
        <v>119000</v>
      </c>
      <c r="T384" s="128">
        <v>119000</v>
      </c>
      <c r="U384" s="128">
        <v>0</v>
      </c>
      <c r="V384" s="11" t="s">
        <v>50</v>
      </c>
      <c r="W384">
        <v>119000</v>
      </c>
      <c r="X384">
        <v>1</v>
      </c>
      <c r="Y384" s="11" t="str">
        <f t="shared" si="12"/>
        <v>XBL</v>
      </c>
      <c r="Z384" s="5">
        <f>VLOOKUP(D384,HoaDonTotal!D:Q,14,0)</f>
        <v>44452.738194444442</v>
      </c>
      <c r="AA384" t="str">
        <f t="shared" si="13"/>
        <v>Ca chiều</v>
      </c>
    </row>
    <row r="385" spans="2:27">
      <c r="B385" s="11" t="s">
        <v>21</v>
      </c>
      <c r="C385" s="136">
        <v>44452</v>
      </c>
      <c r="D385" s="36" t="s">
        <v>1021</v>
      </c>
      <c r="E385" s="11">
        <v>620714</v>
      </c>
      <c r="F385" s="11" t="s">
        <v>1023</v>
      </c>
      <c r="G385" s="11" t="s">
        <v>2626</v>
      </c>
      <c r="H385" s="11" t="s">
        <v>2627</v>
      </c>
      <c r="I385" s="11"/>
      <c r="J385" s="11" t="s">
        <v>2112</v>
      </c>
      <c r="K385" s="11" t="s">
        <v>592</v>
      </c>
      <c r="L385" s="11" t="s">
        <v>2628</v>
      </c>
      <c r="M385" s="11"/>
      <c r="N385" s="11" t="s">
        <v>2138</v>
      </c>
      <c r="O385" s="11" t="s">
        <v>504</v>
      </c>
      <c r="P385" s="11"/>
      <c r="Q385" s="11">
        <v>1</v>
      </c>
      <c r="R385" s="128">
        <v>0</v>
      </c>
      <c r="S385" s="128">
        <v>259000</v>
      </c>
      <c r="T385" s="128">
        <v>259000</v>
      </c>
      <c r="U385" s="128">
        <v>0</v>
      </c>
      <c r="V385" s="11" t="s">
        <v>50</v>
      </c>
      <c r="W385">
        <v>259000</v>
      </c>
      <c r="X385">
        <v>1</v>
      </c>
      <c r="Y385" s="11" t="str">
        <f t="shared" si="12"/>
        <v>XBL</v>
      </c>
      <c r="Z385" s="5">
        <f>VLOOKUP(D385,HoaDonTotal!D:Q,14,0)</f>
        <v>44452.738194444442</v>
      </c>
      <c r="AA385" t="str">
        <f t="shared" si="13"/>
        <v>Ca chiều</v>
      </c>
    </row>
    <row r="386" spans="2:27">
      <c r="B386" s="11" t="s">
        <v>21</v>
      </c>
      <c r="C386" s="136">
        <v>44452</v>
      </c>
      <c r="D386" s="36" t="s">
        <v>1021</v>
      </c>
      <c r="E386" s="11">
        <v>620714</v>
      </c>
      <c r="F386" s="11" t="s">
        <v>1023</v>
      </c>
      <c r="G386" s="11" t="s">
        <v>2043</v>
      </c>
      <c r="H386" s="11" t="s">
        <v>265</v>
      </c>
      <c r="I386" s="11"/>
      <c r="J386" s="11" t="s">
        <v>2044</v>
      </c>
      <c r="K386" s="11" t="s">
        <v>56</v>
      </c>
      <c r="L386" s="11" t="s">
        <v>266</v>
      </c>
      <c r="M386" s="11"/>
      <c r="N386" s="11" t="s">
        <v>2045</v>
      </c>
      <c r="O386" s="11" t="s">
        <v>139</v>
      </c>
      <c r="P386" s="11"/>
      <c r="Q386" s="11">
        <v>2</v>
      </c>
      <c r="R386" s="128">
        <v>0</v>
      </c>
      <c r="S386" s="128">
        <v>66000</v>
      </c>
      <c r="T386" s="128">
        <v>70000</v>
      </c>
      <c r="U386" s="128">
        <v>0</v>
      </c>
      <c r="V386" s="11" t="s">
        <v>50</v>
      </c>
      <c r="W386">
        <v>70000</v>
      </c>
      <c r="X386">
        <v>2</v>
      </c>
      <c r="Y386" s="11" t="str">
        <f t="shared" si="12"/>
        <v>XBL</v>
      </c>
      <c r="Z386" s="5">
        <f>VLOOKUP(D386,HoaDonTotal!D:Q,14,0)</f>
        <v>44452.738194444442</v>
      </c>
      <c r="AA386" t="str">
        <f t="shared" si="13"/>
        <v>Ca chiều</v>
      </c>
    </row>
    <row r="387" spans="2:27">
      <c r="B387" s="11" t="s">
        <v>21</v>
      </c>
      <c r="C387" s="136">
        <v>44452</v>
      </c>
      <c r="D387" s="36" t="s">
        <v>1021</v>
      </c>
      <c r="E387" s="11">
        <v>620714</v>
      </c>
      <c r="F387" s="11" t="s">
        <v>1023</v>
      </c>
      <c r="G387" s="11" t="s">
        <v>2629</v>
      </c>
      <c r="H387" s="11" t="s">
        <v>599</v>
      </c>
      <c r="I387" s="11"/>
      <c r="J387" s="11" t="s">
        <v>2112</v>
      </c>
      <c r="K387" s="11" t="s">
        <v>592</v>
      </c>
      <c r="L387" s="11" t="s">
        <v>600</v>
      </c>
      <c r="M387" s="11" t="s">
        <v>40</v>
      </c>
      <c r="N387" s="11" t="s">
        <v>2138</v>
      </c>
      <c r="O387" s="11" t="s">
        <v>487</v>
      </c>
      <c r="P387" s="11"/>
      <c r="Q387" s="11">
        <v>1</v>
      </c>
      <c r="R387" s="128">
        <v>0</v>
      </c>
      <c r="S387" s="128">
        <v>159000</v>
      </c>
      <c r="T387" s="128">
        <v>159000</v>
      </c>
      <c r="U387" s="128">
        <v>0</v>
      </c>
      <c r="V387" s="11" t="s">
        <v>50</v>
      </c>
      <c r="W387">
        <v>159000</v>
      </c>
      <c r="X387">
        <v>1</v>
      </c>
      <c r="Y387" s="11" t="str">
        <f t="shared" si="12"/>
        <v>XBL</v>
      </c>
      <c r="Z387" s="5">
        <f>VLOOKUP(D387,HoaDonTotal!D:Q,14,0)</f>
        <v>44452.738194444442</v>
      </c>
      <c r="AA387" t="str">
        <f t="shared" si="13"/>
        <v>Ca chiều</v>
      </c>
    </row>
    <row r="388" spans="2:27">
      <c r="B388" s="11" t="s">
        <v>21</v>
      </c>
      <c r="C388" s="136">
        <v>44452</v>
      </c>
      <c r="D388" s="36" t="s">
        <v>1021</v>
      </c>
      <c r="E388" s="11">
        <v>620714</v>
      </c>
      <c r="F388" s="11" t="s">
        <v>1023</v>
      </c>
      <c r="G388" s="11" t="s">
        <v>2124</v>
      </c>
      <c r="H388" s="11" t="s">
        <v>2125</v>
      </c>
      <c r="I388" s="11"/>
      <c r="J388" s="11" t="s">
        <v>2112</v>
      </c>
      <c r="K388" s="11" t="s">
        <v>185</v>
      </c>
      <c r="L388" s="11" t="s">
        <v>2126</v>
      </c>
      <c r="M388" s="11"/>
      <c r="N388" s="11" t="s">
        <v>2127</v>
      </c>
      <c r="O388" s="11" t="s">
        <v>2128</v>
      </c>
      <c r="P388" s="11"/>
      <c r="Q388" s="11">
        <v>2</v>
      </c>
      <c r="R388" s="128">
        <v>0</v>
      </c>
      <c r="S388" s="128">
        <v>100000</v>
      </c>
      <c r="T388" s="128">
        <v>110000</v>
      </c>
      <c r="U388" s="128">
        <v>0</v>
      </c>
      <c r="V388" s="11" t="s">
        <v>50</v>
      </c>
      <c r="W388">
        <v>110000</v>
      </c>
      <c r="X388">
        <v>2</v>
      </c>
      <c r="Y388" s="11" t="str">
        <f t="shared" si="12"/>
        <v>XBL</v>
      </c>
      <c r="Z388" s="5">
        <f>VLOOKUP(D388,HoaDonTotal!D:Q,14,0)</f>
        <v>44452.738194444442</v>
      </c>
      <c r="AA388" t="str">
        <f t="shared" si="13"/>
        <v>Ca chiều</v>
      </c>
    </row>
    <row r="389" spans="2:27">
      <c r="B389" s="11" t="s">
        <v>21</v>
      </c>
      <c r="C389" s="136">
        <v>44452</v>
      </c>
      <c r="D389" s="36" t="s">
        <v>1021</v>
      </c>
      <c r="E389" s="11">
        <v>620714</v>
      </c>
      <c r="F389" s="11" t="s">
        <v>1023</v>
      </c>
      <c r="G389" s="11" t="s">
        <v>476</v>
      </c>
      <c r="H389" s="11" t="s">
        <v>477</v>
      </c>
      <c r="I389" s="11"/>
      <c r="J389" s="11" t="s">
        <v>2041</v>
      </c>
      <c r="K389" s="11" t="s">
        <v>478</v>
      </c>
      <c r="L389" s="11"/>
      <c r="M389" s="11"/>
      <c r="N389" s="11" t="s">
        <v>68</v>
      </c>
      <c r="O389" s="11" t="s">
        <v>479</v>
      </c>
      <c r="P389" s="11"/>
      <c r="Q389" s="11">
        <v>1</v>
      </c>
      <c r="R389" s="128">
        <v>0</v>
      </c>
      <c r="S389" s="128">
        <v>120000</v>
      </c>
      <c r="T389" s="128">
        <v>120000</v>
      </c>
      <c r="U389" s="128">
        <v>0</v>
      </c>
      <c r="V389" s="11" t="s">
        <v>50</v>
      </c>
      <c r="W389">
        <v>120000</v>
      </c>
      <c r="X389">
        <v>1</v>
      </c>
      <c r="Y389" s="11" t="str">
        <f t="shared" si="12"/>
        <v>XBL</v>
      </c>
      <c r="Z389" s="5">
        <f>VLOOKUP(D389,HoaDonTotal!D:Q,14,0)</f>
        <v>44452.738194444442</v>
      </c>
      <c r="AA389" t="str">
        <f t="shared" si="13"/>
        <v>Ca chiều</v>
      </c>
    </row>
    <row r="390" spans="2:27">
      <c r="B390" s="11" t="s">
        <v>21</v>
      </c>
      <c r="C390" s="136">
        <v>44452</v>
      </c>
      <c r="D390" s="36" t="s">
        <v>1021</v>
      </c>
      <c r="E390" s="11">
        <v>620714</v>
      </c>
      <c r="F390" s="11" t="s">
        <v>1023</v>
      </c>
      <c r="G390" s="11" t="s">
        <v>2630</v>
      </c>
      <c r="H390" s="11" t="s">
        <v>2631</v>
      </c>
      <c r="I390" s="11"/>
      <c r="J390" s="11" t="s">
        <v>2041</v>
      </c>
      <c r="K390" s="11" t="s">
        <v>78</v>
      </c>
      <c r="L390" s="11"/>
      <c r="M390" s="11" t="s">
        <v>79</v>
      </c>
      <c r="N390" s="11" t="s">
        <v>68</v>
      </c>
      <c r="O390" s="11" t="s">
        <v>2501</v>
      </c>
      <c r="P390" s="11"/>
      <c r="Q390" s="11">
        <v>1</v>
      </c>
      <c r="R390" s="128">
        <v>0</v>
      </c>
      <c r="S390" s="128">
        <v>29000</v>
      </c>
      <c r="T390" s="128">
        <v>29000</v>
      </c>
      <c r="U390" s="128">
        <v>0</v>
      </c>
      <c r="V390" s="11" t="s">
        <v>50</v>
      </c>
      <c r="W390">
        <v>29000</v>
      </c>
      <c r="X390">
        <v>1</v>
      </c>
      <c r="Y390" s="11" t="str">
        <f t="shared" si="12"/>
        <v>XBL</v>
      </c>
      <c r="Z390" s="5">
        <f>VLOOKUP(D390,HoaDonTotal!D:Q,14,0)</f>
        <v>44452.738194444442</v>
      </c>
      <c r="AA390" t="str">
        <f t="shared" si="13"/>
        <v>Ca chiều</v>
      </c>
    </row>
    <row r="391" spans="2:27">
      <c r="B391" s="11" t="s">
        <v>21</v>
      </c>
      <c r="C391" s="136">
        <v>44452</v>
      </c>
      <c r="D391" s="36" t="s">
        <v>1024</v>
      </c>
      <c r="E391" s="11">
        <v>2387462</v>
      </c>
      <c r="F391" s="11" t="s">
        <v>1026</v>
      </c>
      <c r="G391" s="11" t="s">
        <v>2293</v>
      </c>
      <c r="H391" s="11" t="s">
        <v>2294</v>
      </c>
      <c r="I391" s="11"/>
      <c r="J391" s="11" t="s">
        <v>29</v>
      </c>
      <c r="K391" s="11" t="s">
        <v>56</v>
      </c>
      <c r="L391" s="11" t="s">
        <v>634</v>
      </c>
      <c r="M391" s="11" t="s">
        <v>435</v>
      </c>
      <c r="N391" s="11" t="s">
        <v>564</v>
      </c>
      <c r="O391" s="11" t="s">
        <v>565</v>
      </c>
      <c r="P391" s="11" t="s">
        <v>43</v>
      </c>
      <c r="Q391" s="11">
        <v>1</v>
      </c>
      <c r="R391" s="128">
        <v>0</v>
      </c>
      <c r="S391" s="128">
        <v>690000</v>
      </c>
      <c r="T391" s="128">
        <v>490000</v>
      </c>
      <c r="U391" s="128">
        <v>0</v>
      </c>
      <c r="V391" s="11" t="s">
        <v>28</v>
      </c>
      <c r="W391">
        <v>490000</v>
      </c>
      <c r="X391">
        <v>1</v>
      </c>
      <c r="Y391" s="11" t="str">
        <f t="shared" si="12"/>
        <v>XBL</v>
      </c>
      <c r="Z391" s="5">
        <f>VLOOKUP(D391,HoaDonTotal!D:Q,14,0)</f>
        <v>44452.737500000003</v>
      </c>
      <c r="AA391" t="str">
        <f t="shared" si="13"/>
        <v>Ca chiều</v>
      </c>
    </row>
    <row r="392" spans="2:27">
      <c r="B392" s="11" t="s">
        <v>21</v>
      </c>
      <c r="C392" s="136">
        <v>44452</v>
      </c>
      <c r="D392" s="36" t="s">
        <v>1024</v>
      </c>
      <c r="E392" s="11">
        <v>2387462</v>
      </c>
      <c r="F392" s="11" t="s">
        <v>1026</v>
      </c>
      <c r="G392" s="11" t="s">
        <v>2632</v>
      </c>
      <c r="H392" s="11" t="s">
        <v>2633</v>
      </c>
      <c r="I392" s="11" t="s">
        <v>22</v>
      </c>
      <c r="J392" s="11" t="s">
        <v>73</v>
      </c>
      <c r="K392" s="11" t="s">
        <v>34</v>
      </c>
      <c r="L392" s="11" t="s">
        <v>2634</v>
      </c>
      <c r="M392" s="11" t="s">
        <v>46</v>
      </c>
      <c r="N392" s="11" t="s">
        <v>145</v>
      </c>
      <c r="O392" s="11" t="s">
        <v>145</v>
      </c>
      <c r="P392" s="11" t="s">
        <v>43</v>
      </c>
      <c r="Q392" s="11">
        <v>1</v>
      </c>
      <c r="R392" s="128">
        <v>0</v>
      </c>
      <c r="S392" s="128">
        <v>150000</v>
      </c>
      <c r="T392" s="128">
        <v>150000</v>
      </c>
      <c r="U392" s="128">
        <v>0</v>
      </c>
      <c r="V392" s="11" t="s">
        <v>28</v>
      </c>
      <c r="W392">
        <v>150000</v>
      </c>
      <c r="X392">
        <v>1</v>
      </c>
      <c r="Y392" s="11" t="str">
        <f t="shared" si="12"/>
        <v>XBL</v>
      </c>
      <c r="Z392" s="5">
        <f>VLOOKUP(D392,HoaDonTotal!D:Q,14,0)</f>
        <v>44452.737500000003</v>
      </c>
      <c r="AA392" t="str">
        <f t="shared" si="13"/>
        <v>Ca chiều</v>
      </c>
    </row>
    <row r="393" spans="2:27">
      <c r="B393" s="11" t="s">
        <v>21</v>
      </c>
      <c r="C393" s="136">
        <v>44452</v>
      </c>
      <c r="D393" s="36" t="s">
        <v>1027</v>
      </c>
      <c r="E393" s="11">
        <v>1597320</v>
      </c>
      <c r="F393" s="11" t="s">
        <v>1029</v>
      </c>
      <c r="G393" s="11" t="s">
        <v>2447</v>
      </c>
      <c r="H393" s="11" t="s">
        <v>2448</v>
      </c>
      <c r="I393" s="11" t="s">
        <v>55</v>
      </c>
      <c r="J393" s="11" t="s">
        <v>45</v>
      </c>
      <c r="K393" s="11" t="s">
        <v>34</v>
      </c>
      <c r="L393" s="11" t="s">
        <v>2449</v>
      </c>
      <c r="M393" s="11" t="s">
        <v>79</v>
      </c>
      <c r="N393" s="11" t="s">
        <v>184</v>
      </c>
      <c r="O393" s="11" t="s">
        <v>153</v>
      </c>
      <c r="P393" s="11" t="s">
        <v>43</v>
      </c>
      <c r="Q393" s="11">
        <v>1</v>
      </c>
      <c r="R393" s="128">
        <v>0</v>
      </c>
      <c r="S393" s="128">
        <v>150000</v>
      </c>
      <c r="T393" s="128">
        <v>119000</v>
      </c>
      <c r="U393" s="128">
        <v>0</v>
      </c>
      <c r="V393" s="11" t="s">
        <v>28</v>
      </c>
      <c r="W393">
        <v>119000</v>
      </c>
      <c r="X393">
        <v>1</v>
      </c>
      <c r="Y393" s="11" t="str">
        <f t="shared" si="12"/>
        <v>XBL</v>
      </c>
      <c r="Z393" s="5">
        <f>VLOOKUP(D393,HoaDonTotal!D:Q,14,0)</f>
        <v>44452.759722222225</v>
      </c>
      <c r="AA393" t="str">
        <f t="shared" si="13"/>
        <v>Ca chiều</v>
      </c>
    </row>
    <row r="394" spans="2:27">
      <c r="B394" s="11" t="s">
        <v>21</v>
      </c>
      <c r="C394" s="136">
        <v>44452</v>
      </c>
      <c r="D394" s="36" t="s">
        <v>1030</v>
      </c>
      <c r="E394" s="11">
        <v>2395590</v>
      </c>
      <c r="F394" s="11" t="s">
        <v>1032</v>
      </c>
      <c r="G394" s="11" t="s">
        <v>2635</v>
      </c>
      <c r="H394" s="11" t="s">
        <v>2636</v>
      </c>
      <c r="I394" s="11" t="s">
        <v>55</v>
      </c>
      <c r="J394" s="11" t="s">
        <v>45</v>
      </c>
      <c r="K394" s="11" t="s">
        <v>34</v>
      </c>
      <c r="L394" s="11" t="s">
        <v>629</v>
      </c>
      <c r="M394" s="11" t="s">
        <v>77</v>
      </c>
      <c r="N394" s="11" t="s">
        <v>184</v>
      </c>
      <c r="O394" s="11" t="s">
        <v>153</v>
      </c>
      <c r="P394" s="11" t="s">
        <v>43</v>
      </c>
      <c r="Q394" s="11">
        <v>1</v>
      </c>
      <c r="R394" s="128">
        <v>0</v>
      </c>
      <c r="S394" s="128">
        <v>90000</v>
      </c>
      <c r="T394" s="128">
        <v>69000</v>
      </c>
      <c r="U394" s="128">
        <v>0</v>
      </c>
      <c r="V394" s="11" t="s">
        <v>28</v>
      </c>
      <c r="W394">
        <v>69000</v>
      </c>
      <c r="X394">
        <v>1</v>
      </c>
      <c r="Y394" s="11" t="str">
        <f t="shared" si="12"/>
        <v>XBL</v>
      </c>
      <c r="Z394" s="5">
        <f>VLOOKUP(D394,HoaDonTotal!D:Q,14,0)</f>
        <v>44452.779166666667</v>
      </c>
      <c r="AA394" t="str">
        <f t="shared" si="13"/>
        <v>Ca chiều</v>
      </c>
    </row>
    <row r="395" spans="2:27">
      <c r="B395" s="11" t="s">
        <v>21</v>
      </c>
      <c r="C395" s="136">
        <v>44452</v>
      </c>
      <c r="D395" s="36" t="s">
        <v>1033</v>
      </c>
      <c r="E395" s="11">
        <v>868403</v>
      </c>
      <c r="F395" s="11" t="s">
        <v>1035</v>
      </c>
      <c r="G395" s="11" t="s">
        <v>146</v>
      </c>
      <c r="H395" s="11" t="s">
        <v>147</v>
      </c>
      <c r="I395" s="11"/>
      <c r="J395" s="11" t="s">
        <v>2112</v>
      </c>
      <c r="K395" s="11" t="s">
        <v>148</v>
      </c>
      <c r="L395" s="11" t="s">
        <v>40</v>
      </c>
      <c r="M395" s="11" t="s">
        <v>40</v>
      </c>
      <c r="N395" s="11" t="s">
        <v>2138</v>
      </c>
      <c r="O395" s="11" t="s">
        <v>487</v>
      </c>
      <c r="P395" s="11" t="s">
        <v>43</v>
      </c>
      <c r="Q395" s="11">
        <v>1</v>
      </c>
      <c r="R395" s="128">
        <v>0</v>
      </c>
      <c r="S395" s="128">
        <v>32000</v>
      </c>
      <c r="T395" s="128">
        <v>32000</v>
      </c>
      <c r="U395" s="128">
        <v>0</v>
      </c>
      <c r="V395" s="11" t="s">
        <v>28</v>
      </c>
      <c r="W395">
        <v>32000</v>
      </c>
      <c r="X395">
        <v>1</v>
      </c>
      <c r="Y395" s="11" t="str">
        <f t="shared" ref="Y395:Y458" si="14">IF(LEFT(D395,3)="NTL","NTL","XBL")</f>
        <v>XBL</v>
      </c>
      <c r="Z395" s="5">
        <f>VLOOKUP(D395,HoaDonTotal!D:Q,14,0)</f>
        <v>44452.841666666667</v>
      </c>
      <c r="AA395" t="str">
        <f t="shared" ref="AA395:AA458" si="15">IF(TIME(HOUR(Z395),MINUTE(Z395),SECOND(Z395))&gt;$AB$6,"Ca chiều","Ca sáng")</f>
        <v>Ca chiều</v>
      </c>
    </row>
    <row r="396" spans="2:27">
      <c r="B396" s="11" t="s">
        <v>21</v>
      </c>
      <c r="C396" s="136">
        <v>44452</v>
      </c>
      <c r="D396" s="36" t="s">
        <v>1033</v>
      </c>
      <c r="E396" s="11">
        <v>868403</v>
      </c>
      <c r="F396" s="11" t="s">
        <v>1035</v>
      </c>
      <c r="G396" s="11" t="s">
        <v>2637</v>
      </c>
      <c r="H396" s="11" t="s">
        <v>2638</v>
      </c>
      <c r="I396" s="11"/>
      <c r="J396" s="11" t="s">
        <v>2112</v>
      </c>
      <c r="K396" s="11" t="s">
        <v>2639</v>
      </c>
      <c r="L396" s="11"/>
      <c r="M396" s="11"/>
      <c r="N396" s="11" t="s">
        <v>2138</v>
      </c>
      <c r="O396" s="11" t="s">
        <v>2356</v>
      </c>
      <c r="P396" s="11"/>
      <c r="Q396" s="11">
        <v>1</v>
      </c>
      <c r="R396" s="128">
        <v>0</v>
      </c>
      <c r="S396" s="128">
        <v>195000</v>
      </c>
      <c r="T396" s="128">
        <v>195000</v>
      </c>
      <c r="U396" s="128">
        <v>0</v>
      </c>
      <c r="V396" s="11" t="s">
        <v>28</v>
      </c>
      <c r="W396">
        <v>195000</v>
      </c>
      <c r="X396">
        <v>1</v>
      </c>
      <c r="Y396" s="11" t="str">
        <f t="shared" si="14"/>
        <v>XBL</v>
      </c>
      <c r="Z396" s="5">
        <f>VLOOKUP(D396,HoaDonTotal!D:Q,14,0)</f>
        <v>44452.841666666667</v>
      </c>
      <c r="AA396" t="str">
        <f t="shared" si="15"/>
        <v>Ca chiều</v>
      </c>
    </row>
    <row r="397" spans="2:27">
      <c r="B397" s="11" t="s">
        <v>21</v>
      </c>
      <c r="C397" s="136">
        <v>44452</v>
      </c>
      <c r="D397" s="36" t="s">
        <v>1036</v>
      </c>
      <c r="E397" s="11">
        <v>868403</v>
      </c>
      <c r="F397" s="11" t="s">
        <v>1035</v>
      </c>
      <c r="G397" s="11" t="s">
        <v>2043</v>
      </c>
      <c r="H397" s="11" t="s">
        <v>265</v>
      </c>
      <c r="I397" s="11"/>
      <c r="J397" s="11" t="s">
        <v>2044</v>
      </c>
      <c r="K397" s="11" t="s">
        <v>56</v>
      </c>
      <c r="L397" s="11" t="s">
        <v>266</v>
      </c>
      <c r="M397" s="11"/>
      <c r="N397" s="11" t="s">
        <v>2045</v>
      </c>
      <c r="O397" s="11" t="s">
        <v>139</v>
      </c>
      <c r="P397" s="11"/>
      <c r="Q397" s="11">
        <v>2</v>
      </c>
      <c r="R397" s="128">
        <v>0</v>
      </c>
      <c r="S397" s="128">
        <v>66000</v>
      </c>
      <c r="T397" s="128">
        <v>70000</v>
      </c>
      <c r="U397" s="128">
        <v>0</v>
      </c>
      <c r="V397" s="11" t="s">
        <v>28</v>
      </c>
      <c r="W397">
        <v>70000</v>
      </c>
      <c r="X397">
        <v>2</v>
      </c>
      <c r="Y397" s="11" t="str">
        <f t="shared" si="14"/>
        <v>XBL</v>
      </c>
      <c r="Z397" s="5">
        <f>VLOOKUP(D397,HoaDonTotal!D:Q,14,0)</f>
        <v>44452.84375</v>
      </c>
      <c r="AA397" t="str">
        <f t="shared" si="15"/>
        <v>Ca chiều</v>
      </c>
    </row>
    <row r="398" spans="2:27">
      <c r="B398" s="11" t="s">
        <v>21</v>
      </c>
      <c r="C398" s="136">
        <v>44452</v>
      </c>
      <c r="D398" s="36" t="s">
        <v>1037</v>
      </c>
      <c r="E398" s="11">
        <v>968129</v>
      </c>
      <c r="F398" s="11" t="s">
        <v>430</v>
      </c>
      <c r="G398" s="11" t="s">
        <v>630</v>
      </c>
      <c r="H398" s="11" t="s">
        <v>631</v>
      </c>
      <c r="I398" s="11" t="s">
        <v>40</v>
      </c>
      <c r="J398" s="11" t="s">
        <v>2041</v>
      </c>
      <c r="K398" s="11" t="s">
        <v>478</v>
      </c>
      <c r="L398" s="11" t="s">
        <v>632</v>
      </c>
      <c r="M398" s="11" t="s">
        <v>40</v>
      </c>
      <c r="N398" s="11" t="s">
        <v>68</v>
      </c>
      <c r="O398" s="11" t="s">
        <v>479</v>
      </c>
      <c r="P398" s="11" t="s">
        <v>40</v>
      </c>
      <c r="Q398" s="11">
        <v>1</v>
      </c>
      <c r="R398" s="128">
        <v>0</v>
      </c>
      <c r="S398" s="128">
        <v>50000</v>
      </c>
      <c r="T398" s="128">
        <v>50000</v>
      </c>
      <c r="U398" s="128">
        <v>0</v>
      </c>
      <c r="V398" s="11" t="s">
        <v>50</v>
      </c>
      <c r="W398">
        <v>50000</v>
      </c>
      <c r="X398">
        <v>1</v>
      </c>
      <c r="Y398" s="11" t="str">
        <f t="shared" si="14"/>
        <v>XBL</v>
      </c>
      <c r="Z398" s="5">
        <f>VLOOKUP(D398,HoaDonTotal!D:Q,14,0)</f>
        <v>44452.863194444442</v>
      </c>
      <c r="AA398" t="str">
        <f t="shared" si="15"/>
        <v>Ca chiều</v>
      </c>
    </row>
    <row r="399" spans="2:27">
      <c r="B399" s="11" t="s">
        <v>21</v>
      </c>
      <c r="C399" s="136">
        <v>44452</v>
      </c>
      <c r="D399" s="36" t="s">
        <v>1038</v>
      </c>
      <c r="E399" s="11">
        <v>2382041</v>
      </c>
      <c r="F399" s="11" t="s">
        <v>1040</v>
      </c>
      <c r="G399" s="11" t="s">
        <v>2219</v>
      </c>
      <c r="H399" s="11" t="s">
        <v>2220</v>
      </c>
      <c r="I399" s="11"/>
      <c r="J399" s="11" t="s">
        <v>2044</v>
      </c>
      <c r="K399" s="11" t="s">
        <v>30</v>
      </c>
      <c r="L399" s="11" t="s">
        <v>2146</v>
      </c>
      <c r="M399" s="11"/>
      <c r="N399" s="11" t="s">
        <v>2045</v>
      </c>
      <c r="O399" s="11" t="s">
        <v>139</v>
      </c>
      <c r="P399" s="11"/>
      <c r="Q399" s="11">
        <v>3</v>
      </c>
      <c r="R399" s="128">
        <v>0</v>
      </c>
      <c r="S399" s="128">
        <v>50000</v>
      </c>
      <c r="T399" s="128">
        <v>110000</v>
      </c>
      <c r="U399" s="128">
        <v>0</v>
      </c>
      <c r="V399" s="11" t="s">
        <v>28</v>
      </c>
      <c r="W399">
        <v>110000</v>
      </c>
      <c r="X399">
        <v>3</v>
      </c>
      <c r="Y399" s="11" t="str">
        <f t="shared" si="14"/>
        <v>XBL</v>
      </c>
      <c r="Z399" s="5">
        <f>VLOOKUP(D399,HoaDonTotal!D:Q,14,0)</f>
        <v>44452.861805555556</v>
      </c>
      <c r="AA399" t="str">
        <f t="shared" si="15"/>
        <v>Ca chiều</v>
      </c>
    </row>
    <row r="400" spans="2:27">
      <c r="B400" s="11" t="s">
        <v>21</v>
      </c>
      <c r="C400" s="136">
        <v>44452</v>
      </c>
      <c r="D400" s="36" t="s">
        <v>1041</v>
      </c>
      <c r="E400" s="11">
        <v>2382041</v>
      </c>
      <c r="F400" s="11" t="s">
        <v>1040</v>
      </c>
      <c r="G400" s="11" t="s">
        <v>2043</v>
      </c>
      <c r="H400" s="11" t="s">
        <v>265</v>
      </c>
      <c r="I400" s="11"/>
      <c r="J400" s="11" t="s">
        <v>2044</v>
      </c>
      <c r="K400" s="11" t="s">
        <v>56</v>
      </c>
      <c r="L400" s="11" t="s">
        <v>266</v>
      </c>
      <c r="M400" s="11"/>
      <c r="N400" s="11" t="s">
        <v>2045</v>
      </c>
      <c r="O400" s="11" t="s">
        <v>139</v>
      </c>
      <c r="P400" s="11"/>
      <c r="Q400" s="11">
        <v>2</v>
      </c>
      <c r="R400" s="128">
        <v>0</v>
      </c>
      <c r="S400" s="128">
        <v>66000</v>
      </c>
      <c r="T400" s="128">
        <v>70000</v>
      </c>
      <c r="U400" s="128">
        <v>0</v>
      </c>
      <c r="V400" s="11" t="s">
        <v>28</v>
      </c>
      <c r="W400">
        <v>70000</v>
      </c>
      <c r="X400">
        <v>2</v>
      </c>
      <c r="Y400" s="11" t="str">
        <f t="shared" si="14"/>
        <v>XBL</v>
      </c>
      <c r="Z400" s="5">
        <f>VLOOKUP(D400,HoaDonTotal!D:Q,14,0)</f>
        <v>44452.863194444442</v>
      </c>
      <c r="AA400" t="str">
        <f t="shared" si="15"/>
        <v>Ca chiều</v>
      </c>
    </row>
    <row r="401" spans="2:27">
      <c r="B401" s="11" t="s">
        <v>21</v>
      </c>
      <c r="C401" s="136">
        <v>44451</v>
      </c>
      <c r="D401" s="36" t="s">
        <v>1042</v>
      </c>
      <c r="E401" s="11">
        <v>290039</v>
      </c>
      <c r="F401" s="11" t="s">
        <v>1044</v>
      </c>
      <c r="G401" s="11" t="s">
        <v>2297</v>
      </c>
      <c r="H401" s="11" t="s">
        <v>2298</v>
      </c>
      <c r="I401" s="11" t="s">
        <v>58</v>
      </c>
      <c r="J401" s="11" t="s">
        <v>45</v>
      </c>
      <c r="K401" s="11" t="s">
        <v>2033</v>
      </c>
      <c r="L401" s="11" t="s">
        <v>2299</v>
      </c>
      <c r="M401" s="11" t="s">
        <v>79</v>
      </c>
      <c r="N401" s="11" t="s">
        <v>184</v>
      </c>
      <c r="O401" s="11" t="s">
        <v>153</v>
      </c>
      <c r="P401" s="11" t="s">
        <v>43</v>
      </c>
      <c r="Q401" s="11">
        <v>0</v>
      </c>
      <c r="R401" s="128">
        <v>1</v>
      </c>
      <c r="S401" s="128">
        <v>120000</v>
      </c>
      <c r="T401" s="128">
        <v>0</v>
      </c>
      <c r="U401" s="128">
        <v>89000</v>
      </c>
      <c r="V401" s="11" t="s">
        <v>50</v>
      </c>
      <c r="W401">
        <v>-89000</v>
      </c>
      <c r="X401">
        <v>-1</v>
      </c>
      <c r="Y401" s="11" t="str">
        <f t="shared" si="14"/>
        <v>NTL</v>
      </c>
      <c r="Z401" s="5">
        <f>VLOOKUP(D401,HoaDonTotal!D:Q,14,0)</f>
        <v>44451.677083333336</v>
      </c>
      <c r="AA401" t="str">
        <f t="shared" si="15"/>
        <v>Ca chiều</v>
      </c>
    </row>
    <row r="402" spans="2:27">
      <c r="B402" s="11" t="s">
        <v>21</v>
      </c>
      <c r="C402" s="136">
        <v>44451</v>
      </c>
      <c r="D402" s="36" t="s">
        <v>1045</v>
      </c>
      <c r="E402" s="11">
        <v>1224712</v>
      </c>
      <c r="F402" s="11" t="s">
        <v>404</v>
      </c>
      <c r="G402" s="11" t="s">
        <v>2640</v>
      </c>
      <c r="H402" s="11" t="s">
        <v>2641</v>
      </c>
      <c r="I402" s="11" t="s">
        <v>22</v>
      </c>
      <c r="J402" s="11" t="s">
        <v>364</v>
      </c>
      <c r="K402" s="11" t="s">
        <v>34</v>
      </c>
      <c r="L402" s="11" t="s">
        <v>71</v>
      </c>
      <c r="M402" s="11" t="s">
        <v>2642</v>
      </c>
      <c r="N402" s="11" t="s">
        <v>36</v>
      </c>
      <c r="O402" s="11" t="s">
        <v>52</v>
      </c>
      <c r="P402" s="11" t="s">
        <v>37</v>
      </c>
      <c r="Q402" s="11">
        <v>1</v>
      </c>
      <c r="R402" s="128">
        <v>0</v>
      </c>
      <c r="S402" s="128">
        <v>290000</v>
      </c>
      <c r="T402" s="128">
        <v>203000</v>
      </c>
      <c r="U402" s="128">
        <v>0</v>
      </c>
      <c r="V402" s="11" t="s">
        <v>50</v>
      </c>
      <c r="W402">
        <v>203000</v>
      </c>
      <c r="X402">
        <v>1</v>
      </c>
      <c r="Y402" s="11" t="str">
        <f t="shared" si="14"/>
        <v>XBL</v>
      </c>
      <c r="Z402" s="5">
        <f>VLOOKUP(D402,HoaDonTotal!D:Q,14,0)</f>
        <v>44451.361805555556</v>
      </c>
      <c r="AA402" t="str">
        <f t="shared" si="15"/>
        <v>Ca sáng</v>
      </c>
    </row>
    <row r="403" spans="2:27">
      <c r="B403" s="11" t="s">
        <v>21</v>
      </c>
      <c r="C403" s="136">
        <v>44451</v>
      </c>
      <c r="D403" s="36" t="s">
        <v>1045</v>
      </c>
      <c r="E403" s="11">
        <v>1224712</v>
      </c>
      <c r="F403" s="11" t="s">
        <v>404</v>
      </c>
      <c r="G403" s="11" t="s">
        <v>2643</v>
      </c>
      <c r="H403" s="11" t="s">
        <v>2611</v>
      </c>
      <c r="I403" s="11" t="s">
        <v>22</v>
      </c>
      <c r="J403" s="11" t="s">
        <v>364</v>
      </c>
      <c r="K403" s="11" t="s">
        <v>34</v>
      </c>
      <c r="L403" s="11" t="s">
        <v>25</v>
      </c>
      <c r="M403" s="11" t="s">
        <v>326</v>
      </c>
      <c r="N403" s="11" t="s">
        <v>36</v>
      </c>
      <c r="O403" s="11" t="s">
        <v>52</v>
      </c>
      <c r="P403" s="11" t="s">
        <v>37</v>
      </c>
      <c r="Q403" s="11">
        <v>1</v>
      </c>
      <c r="R403" s="128">
        <v>0</v>
      </c>
      <c r="S403" s="128">
        <v>290000</v>
      </c>
      <c r="T403" s="128">
        <v>203000</v>
      </c>
      <c r="U403" s="128">
        <v>0</v>
      </c>
      <c r="V403" s="11" t="s">
        <v>50</v>
      </c>
      <c r="W403">
        <v>203000</v>
      </c>
      <c r="X403">
        <v>1</v>
      </c>
      <c r="Y403" s="11" t="str">
        <f t="shared" si="14"/>
        <v>XBL</v>
      </c>
      <c r="Z403" s="5">
        <f>VLOOKUP(D403,HoaDonTotal!D:Q,14,0)</f>
        <v>44451.361805555556</v>
      </c>
      <c r="AA403" t="str">
        <f t="shared" si="15"/>
        <v>Ca sáng</v>
      </c>
    </row>
    <row r="404" spans="2:27">
      <c r="B404" s="11" t="s">
        <v>21</v>
      </c>
      <c r="C404" s="136">
        <v>44451</v>
      </c>
      <c r="D404" s="36" t="s">
        <v>1046</v>
      </c>
      <c r="E404" s="11">
        <v>1621506</v>
      </c>
      <c r="F404" s="11" t="s">
        <v>1048</v>
      </c>
      <c r="G404" s="11" t="s">
        <v>2644</v>
      </c>
      <c r="H404" s="11" t="s">
        <v>500</v>
      </c>
      <c r="I404" s="11"/>
      <c r="J404" s="11" t="s">
        <v>2263</v>
      </c>
      <c r="K404" s="11" t="s">
        <v>30</v>
      </c>
      <c r="L404" s="11" t="s">
        <v>31</v>
      </c>
      <c r="M404" s="11"/>
      <c r="N404" s="11" t="s">
        <v>32</v>
      </c>
      <c r="O404" s="11" t="s">
        <v>33</v>
      </c>
      <c r="P404" s="11"/>
      <c r="Q404" s="11">
        <v>1</v>
      </c>
      <c r="R404" s="128">
        <v>0</v>
      </c>
      <c r="S404" s="128">
        <v>155000</v>
      </c>
      <c r="T404" s="128">
        <v>80000</v>
      </c>
      <c r="U404" s="128">
        <v>0</v>
      </c>
      <c r="V404" s="11" t="s">
        <v>50</v>
      </c>
      <c r="W404">
        <v>80000</v>
      </c>
      <c r="X404">
        <v>1</v>
      </c>
      <c r="Y404" s="11" t="str">
        <f t="shared" si="14"/>
        <v>XBL</v>
      </c>
      <c r="Z404" s="5">
        <f>VLOOKUP(D404,HoaDonTotal!D:Q,14,0)</f>
        <v>44451.361805555556</v>
      </c>
      <c r="AA404" t="str">
        <f t="shared" si="15"/>
        <v>Ca sáng</v>
      </c>
    </row>
    <row r="405" spans="2:27">
      <c r="B405" s="11" t="s">
        <v>21</v>
      </c>
      <c r="C405" s="136">
        <v>44451</v>
      </c>
      <c r="D405" s="36" t="s">
        <v>1049</v>
      </c>
      <c r="E405" s="11">
        <v>1775131</v>
      </c>
      <c r="F405" s="11" t="s">
        <v>389</v>
      </c>
      <c r="G405" s="11" t="s">
        <v>2645</v>
      </c>
      <c r="H405" s="11" t="s">
        <v>462</v>
      </c>
      <c r="I405" s="11" t="s">
        <v>41</v>
      </c>
      <c r="J405" s="11" t="s">
        <v>23</v>
      </c>
      <c r="K405" s="11" t="s">
        <v>24</v>
      </c>
      <c r="L405" s="11" t="s">
        <v>683</v>
      </c>
      <c r="M405" s="11" t="s">
        <v>435</v>
      </c>
      <c r="N405" s="11" t="s">
        <v>26</v>
      </c>
      <c r="O405" s="11" t="s">
        <v>314</v>
      </c>
      <c r="P405" s="11" t="s">
        <v>37</v>
      </c>
      <c r="Q405" s="11">
        <v>1</v>
      </c>
      <c r="R405" s="128">
        <v>0</v>
      </c>
      <c r="S405" s="128">
        <v>290000</v>
      </c>
      <c r="T405" s="128">
        <v>145000</v>
      </c>
      <c r="U405" s="128">
        <v>0</v>
      </c>
      <c r="V405" s="11" t="s">
        <v>50</v>
      </c>
      <c r="W405">
        <v>145000</v>
      </c>
      <c r="X405">
        <v>1</v>
      </c>
      <c r="Y405" s="11" t="str">
        <f t="shared" si="14"/>
        <v>XBL</v>
      </c>
      <c r="Z405" s="5">
        <f>VLOOKUP(D405,HoaDonTotal!D:Q,14,0)</f>
        <v>44451.404166666667</v>
      </c>
      <c r="AA405" t="str">
        <f t="shared" si="15"/>
        <v>Ca sáng</v>
      </c>
    </row>
    <row r="406" spans="2:27">
      <c r="B406" s="11" t="s">
        <v>21</v>
      </c>
      <c r="C406" s="136">
        <v>44451</v>
      </c>
      <c r="D406" s="36" t="s">
        <v>1049</v>
      </c>
      <c r="E406" s="11">
        <v>1775131</v>
      </c>
      <c r="F406" s="11" t="s">
        <v>389</v>
      </c>
      <c r="G406" s="11" t="s">
        <v>2646</v>
      </c>
      <c r="H406" s="11" t="s">
        <v>2647</v>
      </c>
      <c r="I406" s="11" t="s">
        <v>22</v>
      </c>
      <c r="J406" s="11" t="s">
        <v>362</v>
      </c>
      <c r="K406" s="11" t="s">
        <v>132</v>
      </c>
      <c r="L406" s="11" t="s">
        <v>2054</v>
      </c>
      <c r="M406" s="11" t="s">
        <v>254</v>
      </c>
      <c r="N406" s="11" t="s">
        <v>64</v>
      </c>
      <c r="O406" s="11" t="s">
        <v>80</v>
      </c>
      <c r="P406" s="11" t="s">
        <v>43</v>
      </c>
      <c r="Q406" s="11">
        <v>1</v>
      </c>
      <c r="R406" s="128">
        <v>0</v>
      </c>
      <c r="S406" s="128">
        <v>190000</v>
      </c>
      <c r="T406" s="128">
        <v>133000</v>
      </c>
      <c r="U406" s="128">
        <v>0</v>
      </c>
      <c r="V406" s="11" t="s">
        <v>50</v>
      </c>
      <c r="W406">
        <v>133000</v>
      </c>
      <c r="X406">
        <v>1</v>
      </c>
      <c r="Y406" s="11" t="str">
        <f t="shared" si="14"/>
        <v>XBL</v>
      </c>
      <c r="Z406" s="5">
        <f>VLOOKUP(D406,HoaDonTotal!D:Q,14,0)</f>
        <v>44451.404166666667</v>
      </c>
      <c r="AA406" t="str">
        <f t="shared" si="15"/>
        <v>Ca sáng</v>
      </c>
    </row>
    <row r="407" spans="2:27">
      <c r="B407" s="11" t="s">
        <v>21</v>
      </c>
      <c r="C407" s="136">
        <v>44451</v>
      </c>
      <c r="D407" s="36" t="s">
        <v>1049</v>
      </c>
      <c r="E407" s="11">
        <v>1775131</v>
      </c>
      <c r="F407" s="11" t="s">
        <v>389</v>
      </c>
      <c r="G407" s="11" t="s">
        <v>2648</v>
      </c>
      <c r="H407" s="11" t="s">
        <v>2649</v>
      </c>
      <c r="I407" s="11" t="s">
        <v>22</v>
      </c>
      <c r="J407" s="11" t="s">
        <v>362</v>
      </c>
      <c r="K407" s="11" t="s">
        <v>132</v>
      </c>
      <c r="L407" s="11" t="s">
        <v>2054</v>
      </c>
      <c r="M407" s="11" t="s">
        <v>126</v>
      </c>
      <c r="N407" s="11" t="s">
        <v>64</v>
      </c>
      <c r="O407" s="11" t="s">
        <v>80</v>
      </c>
      <c r="P407" s="11" t="s">
        <v>43</v>
      </c>
      <c r="Q407" s="11">
        <v>1</v>
      </c>
      <c r="R407" s="128">
        <v>0</v>
      </c>
      <c r="S407" s="128">
        <v>190000</v>
      </c>
      <c r="T407" s="128">
        <v>133000</v>
      </c>
      <c r="U407" s="128">
        <v>0</v>
      </c>
      <c r="V407" s="11" t="s">
        <v>50</v>
      </c>
      <c r="W407">
        <v>133000</v>
      </c>
      <c r="X407">
        <v>1</v>
      </c>
      <c r="Y407" s="11" t="str">
        <f t="shared" si="14"/>
        <v>XBL</v>
      </c>
      <c r="Z407" s="5">
        <f>VLOOKUP(D407,HoaDonTotal!D:Q,14,0)</f>
        <v>44451.404166666667</v>
      </c>
      <c r="AA407" t="str">
        <f t="shared" si="15"/>
        <v>Ca sáng</v>
      </c>
    </row>
    <row r="408" spans="2:27">
      <c r="B408" s="11" t="s">
        <v>21</v>
      </c>
      <c r="C408" s="136">
        <v>44451</v>
      </c>
      <c r="D408" s="36" t="s">
        <v>1049</v>
      </c>
      <c r="E408" s="11">
        <v>1775131</v>
      </c>
      <c r="F408" s="11" t="s">
        <v>389</v>
      </c>
      <c r="G408" s="11" t="s">
        <v>2650</v>
      </c>
      <c r="H408" s="11" t="s">
        <v>2651</v>
      </c>
      <c r="I408" s="11" t="s">
        <v>22</v>
      </c>
      <c r="J408" s="11" t="s">
        <v>23</v>
      </c>
      <c r="K408" s="11" t="s">
        <v>24</v>
      </c>
      <c r="L408" s="11" t="s">
        <v>71</v>
      </c>
      <c r="M408" s="11" t="s">
        <v>2652</v>
      </c>
      <c r="N408" s="11" t="s">
        <v>61</v>
      </c>
      <c r="O408" s="11" t="s">
        <v>177</v>
      </c>
      <c r="P408" s="11" t="s">
        <v>37</v>
      </c>
      <c r="Q408" s="11">
        <v>1</v>
      </c>
      <c r="R408" s="128">
        <v>0</v>
      </c>
      <c r="S408" s="128">
        <v>390000</v>
      </c>
      <c r="T408" s="128">
        <v>195000</v>
      </c>
      <c r="U408" s="128">
        <v>0</v>
      </c>
      <c r="V408" s="11" t="s">
        <v>50</v>
      </c>
      <c r="W408">
        <v>195000</v>
      </c>
      <c r="X408">
        <v>1</v>
      </c>
      <c r="Y408" s="11" t="str">
        <f t="shared" si="14"/>
        <v>XBL</v>
      </c>
      <c r="Z408" s="5">
        <f>VLOOKUP(D408,HoaDonTotal!D:Q,14,0)</f>
        <v>44451.404166666667</v>
      </c>
      <c r="AA408" t="str">
        <f t="shared" si="15"/>
        <v>Ca sáng</v>
      </c>
    </row>
    <row r="409" spans="2:27">
      <c r="B409" s="11" t="s">
        <v>21</v>
      </c>
      <c r="C409" s="136">
        <v>44451</v>
      </c>
      <c r="D409" s="36" t="s">
        <v>1051</v>
      </c>
      <c r="E409" s="11">
        <v>312562</v>
      </c>
      <c r="F409" s="11" t="s">
        <v>1053</v>
      </c>
      <c r="G409" s="11" t="s">
        <v>2653</v>
      </c>
      <c r="H409" s="11" t="s">
        <v>2654</v>
      </c>
      <c r="I409" s="11" t="s">
        <v>41</v>
      </c>
      <c r="J409" s="11" t="s">
        <v>38</v>
      </c>
      <c r="K409" s="11" t="s">
        <v>232</v>
      </c>
      <c r="L409" s="11" t="s">
        <v>143</v>
      </c>
      <c r="M409" s="11" t="s">
        <v>40</v>
      </c>
      <c r="N409" s="11" t="s">
        <v>44</v>
      </c>
      <c r="O409" s="11" t="s">
        <v>311</v>
      </c>
      <c r="P409" s="11" t="s">
        <v>37</v>
      </c>
      <c r="Q409" s="11">
        <v>1</v>
      </c>
      <c r="R409" s="128">
        <v>0</v>
      </c>
      <c r="S409" s="128">
        <v>90000</v>
      </c>
      <c r="T409" s="128">
        <v>63000</v>
      </c>
      <c r="U409" s="128">
        <v>0</v>
      </c>
      <c r="V409" s="11" t="s">
        <v>50</v>
      </c>
      <c r="W409">
        <v>63000</v>
      </c>
      <c r="X409">
        <v>1</v>
      </c>
      <c r="Y409" s="11" t="str">
        <f t="shared" si="14"/>
        <v>XBL</v>
      </c>
      <c r="Z409" s="5">
        <f>VLOOKUP(D409,HoaDonTotal!D:Q,14,0)</f>
        <v>44451.425694444442</v>
      </c>
      <c r="AA409" t="str">
        <f t="shared" si="15"/>
        <v>Ca sáng</v>
      </c>
    </row>
    <row r="410" spans="2:27">
      <c r="B410" s="11" t="s">
        <v>21</v>
      </c>
      <c r="C410" s="136">
        <v>44451</v>
      </c>
      <c r="D410" s="36" t="s">
        <v>1051</v>
      </c>
      <c r="E410" s="11">
        <v>312562</v>
      </c>
      <c r="F410" s="11" t="s">
        <v>1053</v>
      </c>
      <c r="G410" s="11" t="s">
        <v>2257</v>
      </c>
      <c r="H410" s="11" t="s">
        <v>2258</v>
      </c>
      <c r="I410" s="11" t="s">
        <v>22</v>
      </c>
      <c r="J410" s="11" t="s">
        <v>45</v>
      </c>
      <c r="K410" s="11" t="s">
        <v>473</v>
      </c>
      <c r="L410" s="11" t="s">
        <v>624</v>
      </c>
      <c r="M410" s="11" t="s">
        <v>63</v>
      </c>
      <c r="N410" s="11" t="s">
        <v>47</v>
      </c>
      <c r="O410" s="11" t="s">
        <v>517</v>
      </c>
      <c r="P410" s="11" t="s">
        <v>43</v>
      </c>
      <c r="Q410" s="11">
        <v>1</v>
      </c>
      <c r="R410" s="128">
        <v>0</v>
      </c>
      <c r="S410" s="128">
        <v>590000</v>
      </c>
      <c r="T410" s="128">
        <v>190000</v>
      </c>
      <c r="U410" s="128">
        <v>0</v>
      </c>
      <c r="V410" s="11" t="s">
        <v>50</v>
      </c>
      <c r="W410">
        <v>190000</v>
      </c>
      <c r="X410">
        <v>1</v>
      </c>
      <c r="Y410" s="11" t="str">
        <f t="shared" si="14"/>
        <v>XBL</v>
      </c>
      <c r="Z410" s="5">
        <f>VLOOKUP(D410,HoaDonTotal!D:Q,14,0)</f>
        <v>44451.425694444442</v>
      </c>
      <c r="AA410" t="str">
        <f t="shared" si="15"/>
        <v>Ca sáng</v>
      </c>
    </row>
    <row r="411" spans="2:27">
      <c r="B411" s="11" t="s">
        <v>21</v>
      </c>
      <c r="C411" s="136">
        <v>44451</v>
      </c>
      <c r="D411" s="36" t="s">
        <v>1051</v>
      </c>
      <c r="E411" s="11">
        <v>312562</v>
      </c>
      <c r="F411" s="11" t="s">
        <v>1053</v>
      </c>
      <c r="G411" s="11" t="s">
        <v>2655</v>
      </c>
      <c r="H411" s="11" t="s">
        <v>2526</v>
      </c>
      <c r="I411" s="11" t="s">
        <v>65</v>
      </c>
      <c r="J411" s="11" t="s">
        <v>364</v>
      </c>
      <c r="K411" s="11" t="s">
        <v>34</v>
      </c>
      <c r="L411" s="11" t="s">
        <v>67</v>
      </c>
      <c r="M411" s="11" t="s">
        <v>46</v>
      </c>
      <c r="N411" s="11" t="s">
        <v>26</v>
      </c>
      <c r="O411" s="11" t="s">
        <v>211</v>
      </c>
      <c r="P411" s="11" t="s">
        <v>43</v>
      </c>
      <c r="Q411" s="11">
        <v>1</v>
      </c>
      <c r="R411" s="128">
        <v>0</v>
      </c>
      <c r="S411" s="128">
        <v>390000</v>
      </c>
      <c r="T411" s="128">
        <v>273000</v>
      </c>
      <c r="U411" s="128">
        <v>0</v>
      </c>
      <c r="V411" s="11" t="s">
        <v>50</v>
      </c>
      <c r="W411">
        <v>273000</v>
      </c>
      <c r="X411">
        <v>1</v>
      </c>
      <c r="Y411" s="11" t="str">
        <f t="shared" si="14"/>
        <v>XBL</v>
      </c>
      <c r="Z411" s="5">
        <f>VLOOKUP(D411,HoaDonTotal!D:Q,14,0)</f>
        <v>44451.425694444442</v>
      </c>
      <c r="AA411" t="str">
        <f t="shared" si="15"/>
        <v>Ca sáng</v>
      </c>
    </row>
    <row r="412" spans="2:27">
      <c r="B412" s="11" t="s">
        <v>21</v>
      </c>
      <c r="C412" s="136">
        <v>44451</v>
      </c>
      <c r="D412" s="36" t="s">
        <v>1051</v>
      </c>
      <c r="E412" s="11">
        <v>312562</v>
      </c>
      <c r="F412" s="11" t="s">
        <v>1053</v>
      </c>
      <c r="G412" s="11" t="s">
        <v>2656</v>
      </c>
      <c r="H412" s="11" t="s">
        <v>2526</v>
      </c>
      <c r="I412" s="11" t="s">
        <v>65</v>
      </c>
      <c r="J412" s="11" t="s">
        <v>364</v>
      </c>
      <c r="K412" s="11" t="s">
        <v>34</v>
      </c>
      <c r="L412" s="11" t="s">
        <v>628</v>
      </c>
      <c r="M412" s="11" t="s">
        <v>46</v>
      </c>
      <c r="N412" s="11" t="s">
        <v>26</v>
      </c>
      <c r="O412" s="11" t="s">
        <v>211</v>
      </c>
      <c r="P412" s="11" t="s">
        <v>43</v>
      </c>
      <c r="Q412" s="11">
        <v>1</v>
      </c>
      <c r="R412" s="128">
        <v>0</v>
      </c>
      <c r="S412" s="128">
        <v>390000</v>
      </c>
      <c r="T412" s="128">
        <v>273000</v>
      </c>
      <c r="U412" s="128">
        <v>0</v>
      </c>
      <c r="V412" s="11" t="s">
        <v>50</v>
      </c>
      <c r="W412">
        <v>273000</v>
      </c>
      <c r="X412">
        <v>1</v>
      </c>
      <c r="Y412" s="11" t="str">
        <f t="shared" si="14"/>
        <v>XBL</v>
      </c>
      <c r="Z412" s="5">
        <f>VLOOKUP(D412,HoaDonTotal!D:Q,14,0)</f>
        <v>44451.425694444442</v>
      </c>
      <c r="AA412" t="str">
        <f t="shared" si="15"/>
        <v>Ca sáng</v>
      </c>
    </row>
    <row r="413" spans="2:27">
      <c r="B413" s="11" t="s">
        <v>21</v>
      </c>
      <c r="C413" s="136">
        <v>44451</v>
      </c>
      <c r="D413" s="36" t="s">
        <v>1051</v>
      </c>
      <c r="E413" s="11">
        <v>312562</v>
      </c>
      <c r="F413" s="11" t="s">
        <v>1053</v>
      </c>
      <c r="G413" s="11" t="s">
        <v>2657</v>
      </c>
      <c r="H413" s="11" t="s">
        <v>2658</v>
      </c>
      <c r="I413" s="11" t="s">
        <v>22</v>
      </c>
      <c r="J413" s="11" t="s">
        <v>23</v>
      </c>
      <c r="K413" s="11" t="s">
        <v>24</v>
      </c>
      <c r="L413" s="11" t="s">
        <v>71</v>
      </c>
      <c r="M413" s="11" t="s">
        <v>46</v>
      </c>
      <c r="N413" s="11" t="s">
        <v>26</v>
      </c>
      <c r="O413" s="11" t="s">
        <v>676</v>
      </c>
      <c r="P413" s="11" t="s">
        <v>37</v>
      </c>
      <c r="Q413" s="11">
        <v>1</v>
      </c>
      <c r="R413" s="128">
        <v>0</v>
      </c>
      <c r="S413" s="128">
        <v>350000</v>
      </c>
      <c r="T413" s="128">
        <v>175000</v>
      </c>
      <c r="U413" s="128">
        <v>0</v>
      </c>
      <c r="V413" s="11" t="s">
        <v>50</v>
      </c>
      <c r="W413">
        <v>175000</v>
      </c>
      <c r="X413">
        <v>1</v>
      </c>
      <c r="Y413" s="11" t="str">
        <f t="shared" si="14"/>
        <v>XBL</v>
      </c>
      <c r="Z413" s="5">
        <f>VLOOKUP(D413,HoaDonTotal!D:Q,14,0)</f>
        <v>44451.425694444442</v>
      </c>
      <c r="AA413" t="str">
        <f t="shared" si="15"/>
        <v>Ca sáng</v>
      </c>
    </row>
    <row r="414" spans="2:27">
      <c r="B414" s="11" t="s">
        <v>21</v>
      </c>
      <c r="C414" s="136">
        <v>44451</v>
      </c>
      <c r="D414" s="36" t="s">
        <v>1051</v>
      </c>
      <c r="E414" s="11">
        <v>312562</v>
      </c>
      <c r="F414" s="11" t="s">
        <v>1053</v>
      </c>
      <c r="G414" s="11" t="s">
        <v>2659</v>
      </c>
      <c r="H414" s="11" t="s">
        <v>2247</v>
      </c>
      <c r="I414" s="11" t="s">
        <v>58</v>
      </c>
      <c r="J414" s="11" t="s">
        <v>23</v>
      </c>
      <c r="K414" s="11" t="s">
        <v>24</v>
      </c>
      <c r="L414" s="11" t="s">
        <v>628</v>
      </c>
      <c r="M414" s="11" t="s">
        <v>144</v>
      </c>
      <c r="N414" s="11" t="s">
        <v>36</v>
      </c>
      <c r="O414" s="11" t="s">
        <v>472</v>
      </c>
      <c r="P414" s="11" t="s">
        <v>37</v>
      </c>
      <c r="Q414" s="11">
        <v>1</v>
      </c>
      <c r="R414" s="128">
        <v>0</v>
      </c>
      <c r="S414" s="128">
        <v>190000</v>
      </c>
      <c r="T414" s="128">
        <v>95000</v>
      </c>
      <c r="U414" s="128">
        <v>0</v>
      </c>
      <c r="V414" s="11" t="s">
        <v>50</v>
      </c>
      <c r="W414">
        <v>95000</v>
      </c>
      <c r="X414">
        <v>1</v>
      </c>
      <c r="Y414" s="11" t="str">
        <f t="shared" si="14"/>
        <v>XBL</v>
      </c>
      <c r="Z414" s="5">
        <f>VLOOKUP(D414,HoaDonTotal!D:Q,14,0)</f>
        <v>44451.425694444442</v>
      </c>
      <c r="AA414" t="str">
        <f t="shared" si="15"/>
        <v>Ca sáng</v>
      </c>
    </row>
    <row r="415" spans="2:27">
      <c r="B415" s="11" t="s">
        <v>21</v>
      </c>
      <c r="C415" s="136">
        <v>44451</v>
      </c>
      <c r="D415" s="36" t="s">
        <v>1051</v>
      </c>
      <c r="E415" s="11">
        <v>312562</v>
      </c>
      <c r="F415" s="11" t="s">
        <v>1053</v>
      </c>
      <c r="G415" s="11" t="s">
        <v>2061</v>
      </c>
      <c r="H415" s="11" t="s">
        <v>2062</v>
      </c>
      <c r="I415" s="11" t="s">
        <v>22</v>
      </c>
      <c r="J415" s="11" t="s">
        <v>364</v>
      </c>
      <c r="K415" s="11" t="s">
        <v>34</v>
      </c>
      <c r="L415" s="11" t="s">
        <v>35</v>
      </c>
      <c r="M415" s="11" t="s">
        <v>2063</v>
      </c>
      <c r="N415" s="11" t="s">
        <v>36</v>
      </c>
      <c r="O415" s="11" t="s">
        <v>472</v>
      </c>
      <c r="P415" s="11" t="s">
        <v>37</v>
      </c>
      <c r="Q415" s="11">
        <v>1</v>
      </c>
      <c r="R415" s="128">
        <v>0</v>
      </c>
      <c r="S415" s="128">
        <v>350000</v>
      </c>
      <c r="T415" s="128">
        <v>245000</v>
      </c>
      <c r="U415" s="128">
        <v>0</v>
      </c>
      <c r="V415" s="11" t="s">
        <v>50</v>
      </c>
      <c r="W415">
        <v>245000</v>
      </c>
      <c r="X415">
        <v>1</v>
      </c>
      <c r="Y415" s="11" t="str">
        <f t="shared" si="14"/>
        <v>XBL</v>
      </c>
      <c r="Z415" s="5">
        <f>VLOOKUP(D415,HoaDonTotal!D:Q,14,0)</f>
        <v>44451.425694444442</v>
      </c>
      <c r="AA415" t="str">
        <f t="shared" si="15"/>
        <v>Ca sáng</v>
      </c>
    </row>
    <row r="416" spans="2:27">
      <c r="B416" s="11" t="s">
        <v>21</v>
      </c>
      <c r="C416" s="136">
        <v>44451</v>
      </c>
      <c r="D416" s="36" t="s">
        <v>1051</v>
      </c>
      <c r="E416" s="11">
        <v>312562</v>
      </c>
      <c r="F416" s="11" t="s">
        <v>1053</v>
      </c>
      <c r="G416" s="11" t="s">
        <v>2660</v>
      </c>
      <c r="H416" s="11" t="s">
        <v>2306</v>
      </c>
      <c r="I416" s="11" t="s">
        <v>22</v>
      </c>
      <c r="J416" s="11" t="s">
        <v>38</v>
      </c>
      <c r="K416" s="11" t="s">
        <v>232</v>
      </c>
      <c r="L416" s="11" t="s">
        <v>71</v>
      </c>
      <c r="M416" s="11" t="s">
        <v>363</v>
      </c>
      <c r="N416" s="11" t="s">
        <v>316</v>
      </c>
      <c r="O416" s="11" t="s">
        <v>317</v>
      </c>
      <c r="P416" s="11" t="s">
        <v>37</v>
      </c>
      <c r="Q416" s="11">
        <v>1</v>
      </c>
      <c r="R416" s="128">
        <v>0</v>
      </c>
      <c r="S416" s="128">
        <v>390000</v>
      </c>
      <c r="T416" s="128">
        <v>273000</v>
      </c>
      <c r="U416" s="128">
        <v>0</v>
      </c>
      <c r="V416" s="11" t="s">
        <v>50</v>
      </c>
      <c r="W416">
        <v>273000</v>
      </c>
      <c r="X416">
        <v>1</v>
      </c>
      <c r="Y416" s="11" t="str">
        <f t="shared" si="14"/>
        <v>XBL</v>
      </c>
      <c r="Z416" s="5">
        <f>VLOOKUP(D416,HoaDonTotal!D:Q,14,0)</f>
        <v>44451.425694444442</v>
      </c>
      <c r="AA416" t="str">
        <f t="shared" si="15"/>
        <v>Ca sáng</v>
      </c>
    </row>
    <row r="417" spans="2:27">
      <c r="B417" s="11" t="s">
        <v>21</v>
      </c>
      <c r="C417" s="136">
        <v>44451</v>
      </c>
      <c r="D417" s="36" t="s">
        <v>1054</v>
      </c>
      <c r="E417" s="11">
        <v>377755</v>
      </c>
      <c r="F417" s="11" t="s">
        <v>1056</v>
      </c>
      <c r="G417" s="11" t="s">
        <v>2661</v>
      </c>
      <c r="H417" s="11" t="s">
        <v>2662</v>
      </c>
      <c r="I417" s="11" t="s">
        <v>22</v>
      </c>
      <c r="J417" s="11" t="s">
        <v>23</v>
      </c>
      <c r="K417" s="11" t="s">
        <v>24</v>
      </c>
      <c r="L417" s="11" t="s">
        <v>35</v>
      </c>
      <c r="M417" s="11" t="s">
        <v>59</v>
      </c>
      <c r="N417" s="11" t="s">
        <v>36</v>
      </c>
      <c r="O417" s="11" t="s">
        <v>2663</v>
      </c>
      <c r="P417" s="11" t="s">
        <v>37</v>
      </c>
      <c r="Q417" s="11">
        <v>1</v>
      </c>
      <c r="R417" s="128">
        <v>0</v>
      </c>
      <c r="S417" s="128">
        <v>150000</v>
      </c>
      <c r="T417" s="128">
        <v>75000</v>
      </c>
      <c r="U417" s="128">
        <v>0</v>
      </c>
      <c r="V417" s="11" t="s">
        <v>50</v>
      </c>
      <c r="W417">
        <v>75000</v>
      </c>
      <c r="X417">
        <v>1</v>
      </c>
      <c r="Y417" s="11" t="str">
        <f t="shared" si="14"/>
        <v>XBL</v>
      </c>
      <c r="Z417" s="5">
        <f>VLOOKUP(D417,HoaDonTotal!D:Q,14,0)</f>
        <v>44451.425000000003</v>
      </c>
      <c r="AA417" t="str">
        <f t="shared" si="15"/>
        <v>Ca sáng</v>
      </c>
    </row>
    <row r="418" spans="2:27">
      <c r="B418" s="11" t="s">
        <v>21</v>
      </c>
      <c r="C418" s="136">
        <v>44451</v>
      </c>
      <c r="D418" s="36" t="s">
        <v>1054</v>
      </c>
      <c r="E418" s="11">
        <v>377755</v>
      </c>
      <c r="F418" s="11" t="s">
        <v>1056</v>
      </c>
      <c r="G418" s="11" t="s">
        <v>2664</v>
      </c>
      <c r="H418" s="11" t="s">
        <v>2665</v>
      </c>
      <c r="I418" s="11" t="s">
        <v>22</v>
      </c>
      <c r="J418" s="11" t="s">
        <v>23</v>
      </c>
      <c r="K418" s="11" t="s">
        <v>24</v>
      </c>
      <c r="L418" s="11" t="s">
        <v>71</v>
      </c>
      <c r="M418" s="11" t="s">
        <v>46</v>
      </c>
      <c r="N418" s="11" t="s">
        <v>343</v>
      </c>
      <c r="O418" s="11" t="s">
        <v>125</v>
      </c>
      <c r="P418" s="11" t="s">
        <v>43</v>
      </c>
      <c r="Q418" s="11">
        <v>1</v>
      </c>
      <c r="R418" s="128">
        <v>0</v>
      </c>
      <c r="S418" s="128">
        <v>190000</v>
      </c>
      <c r="T418" s="128">
        <v>95000</v>
      </c>
      <c r="U418" s="128">
        <v>0</v>
      </c>
      <c r="V418" s="11" t="s">
        <v>50</v>
      </c>
      <c r="W418">
        <v>95000</v>
      </c>
      <c r="X418">
        <v>1</v>
      </c>
      <c r="Y418" s="11" t="str">
        <f t="shared" si="14"/>
        <v>XBL</v>
      </c>
      <c r="Z418" s="5">
        <f>VLOOKUP(D418,HoaDonTotal!D:Q,14,0)</f>
        <v>44451.425000000003</v>
      </c>
      <c r="AA418" t="str">
        <f t="shared" si="15"/>
        <v>Ca sáng</v>
      </c>
    </row>
    <row r="419" spans="2:27">
      <c r="B419" s="11" t="s">
        <v>21</v>
      </c>
      <c r="C419" s="136">
        <v>44451</v>
      </c>
      <c r="D419" s="36" t="s">
        <v>1054</v>
      </c>
      <c r="E419" s="11">
        <v>377755</v>
      </c>
      <c r="F419" s="11" t="s">
        <v>1056</v>
      </c>
      <c r="G419" s="11" t="s">
        <v>2666</v>
      </c>
      <c r="H419" s="11" t="s">
        <v>2667</v>
      </c>
      <c r="I419" s="11"/>
      <c r="J419" s="11" t="s">
        <v>29</v>
      </c>
      <c r="K419" s="11" t="s">
        <v>56</v>
      </c>
      <c r="L419" s="11" t="s">
        <v>634</v>
      </c>
      <c r="M419" s="11" t="s">
        <v>79</v>
      </c>
      <c r="N419" s="11" t="s">
        <v>564</v>
      </c>
      <c r="O419" s="11" t="s">
        <v>565</v>
      </c>
      <c r="P419" s="11" t="s">
        <v>43</v>
      </c>
      <c r="Q419" s="11">
        <v>1</v>
      </c>
      <c r="R419" s="128">
        <v>0</v>
      </c>
      <c r="S419" s="128">
        <v>690000</v>
      </c>
      <c r="T419" s="128">
        <v>490000</v>
      </c>
      <c r="U419" s="128">
        <v>0</v>
      </c>
      <c r="V419" s="11" t="s">
        <v>50</v>
      </c>
      <c r="W419">
        <v>490000</v>
      </c>
      <c r="X419">
        <v>1</v>
      </c>
      <c r="Y419" s="11" t="str">
        <f t="shared" si="14"/>
        <v>XBL</v>
      </c>
      <c r="Z419" s="5">
        <f>VLOOKUP(D419,HoaDonTotal!D:Q,14,0)</f>
        <v>44451.425000000003</v>
      </c>
      <c r="AA419" t="str">
        <f t="shared" si="15"/>
        <v>Ca sáng</v>
      </c>
    </row>
    <row r="420" spans="2:27">
      <c r="B420" s="11" t="s">
        <v>21</v>
      </c>
      <c r="C420" s="136">
        <v>44451</v>
      </c>
      <c r="D420" s="36" t="s">
        <v>1057</v>
      </c>
      <c r="E420" s="11">
        <v>2174730</v>
      </c>
      <c r="F420" s="11" t="s">
        <v>1059</v>
      </c>
      <c r="G420" s="11" t="s">
        <v>2668</v>
      </c>
      <c r="H420" s="11" t="s">
        <v>2582</v>
      </c>
      <c r="I420" s="11" t="s">
        <v>41</v>
      </c>
      <c r="J420" s="11" t="s">
        <v>23</v>
      </c>
      <c r="K420" s="11" t="s">
        <v>24</v>
      </c>
      <c r="L420" s="11" t="s">
        <v>42</v>
      </c>
      <c r="M420" s="11" t="s">
        <v>127</v>
      </c>
      <c r="N420" s="11" t="s">
        <v>36</v>
      </c>
      <c r="O420" s="11" t="s">
        <v>472</v>
      </c>
      <c r="P420" s="11" t="s">
        <v>37</v>
      </c>
      <c r="Q420" s="11">
        <v>1</v>
      </c>
      <c r="R420" s="128">
        <v>0</v>
      </c>
      <c r="S420" s="128">
        <v>390000</v>
      </c>
      <c r="T420" s="128">
        <v>195000</v>
      </c>
      <c r="U420" s="128">
        <v>0</v>
      </c>
      <c r="V420" s="11" t="s">
        <v>50</v>
      </c>
      <c r="W420">
        <v>195000</v>
      </c>
      <c r="X420">
        <v>1</v>
      </c>
      <c r="Y420" s="11" t="str">
        <f t="shared" si="14"/>
        <v>XBL</v>
      </c>
      <c r="Z420" s="5">
        <f>VLOOKUP(D420,HoaDonTotal!D:Q,14,0)</f>
        <v>44451.425000000003</v>
      </c>
      <c r="AA420" t="str">
        <f t="shared" si="15"/>
        <v>Ca sáng</v>
      </c>
    </row>
    <row r="421" spans="2:27">
      <c r="B421" s="11" t="s">
        <v>21</v>
      </c>
      <c r="C421" s="136">
        <v>44451</v>
      </c>
      <c r="D421" s="36" t="s">
        <v>1057</v>
      </c>
      <c r="E421" s="11">
        <v>2174730</v>
      </c>
      <c r="F421" s="11" t="s">
        <v>1059</v>
      </c>
      <c r="G421" s="11" t="s">
        <v>2669</v>
      </c>
      <c r="H421" s="11" t="s">
        <v>2150</v>
      </c>
      <c r="I421" s="11" t="s">
        <v>22</v>
      </c>
      <c r="J421" s="11" t="s">
        <v>362</v>
      </c>
      <c r="K421" s="11" t="s">
        <v>132</v>
      </c>
      <c r="L421" s="11" t="s">
        <v>71</v>
      </c>
      <c r="M421" s="11" t="s">
        <v>260</v>
      </c>
      <c r="N421" s="11" t="s">
        <v>64</v>
      </c>
      <c r="O421" s="11" t="s">
        <v>149</v>
      </c>
      <c r="P421" s="11" t="s">
        <v>43</v>
      </c>
      <c r="Q421" s="11">
        <v>2</v>
      </c>
      <c r="R421" s="128">
        <v>0</v>
      </c>
      <c r="S421" s="128">
        <v>90000</v>
      </c>
      <c r="T421" s="128">
        <v>126000</v>
      </c>
      <c r="U421" s="128">
        <v>0</v>
      </c>
      <c r="V421" s="11" t="s">
        <v>50</v>
      </c>
      <c r="W421">
        <v>126000</v>
      </c>
      <c r="X421">
        <v>2</v>
      </c>
      <c r="Y421" s="11" t="str">
        <f t="shared" si="14"/>
        <v>XBL</v>
      </c>
      <c r="Z421" s="5">
        <f>VLOOKUP(D421,HoaDonTotal!D:Q,14,0)</f>
        <v>44451.425000000003</v>
      </c>
      <c r="AA421" t="str">
        <f t="shared" si="15"/>
        <v>Ca sáng</v>
      </c>
    </row>
    <row r="422" spans="2:27">
      <c r="B422" s="11" t="s">
        <v>21</v>
      </c>
      <c r="C422" s="136">
        <v>44451</v>
      </c>
      <c r="D422" s="36" t="s">
        <v>1057</v>
      </c>
      <c r="E422" s="11">
        <v>2174730</v>
      </c>
      <c r="F422" s="11" t="s">
        <v>1059</v>
      </c>
      <c r="G422" s="11" t="s">
        <v>2670</v>
      </c>
      <c r="H422" s="11" t="s">
        <v>2671</v>
      </c>
      <c r="I422" s="11" t="s">
        <v>22</v>
      </c>
      <c r="J422" s="11" t="s">
        <v>362</v>
      </c>
      <c r="K422" s="11" t="s">
        <v>132</v>
      </c>
      <c r="L422" s="11" t="s">
        <v>71</v>
      </c>
      <c r="M422" s="11" t="s">
        <v>126</v>
      </c>
      <c r="N422" s="11" t="s">
        <v>64</v>
      </c>
      <c r="O422" s="11" t="s">
        <v>149</v>
      </c>
      <c r="P422" s="11" t="s">
        <v>43</v>
      </c>
      <c r="Q422" s="11">
        <v>2</v>
      </c>
      <c r="R422" s="128">
        <v>0</v>
      </c>
      <c r="S422" s="128">
        <v>90000</v>
      </c>
      <c r="T422" s="128">
        <v>126000</v>
      </c>
      <c r="U422" s="128">
        <v>0</v>
      </c>
      <c r="V422" s="11" t="s">
        <v>50</v>
      </c>
      <c r="W422">
        <v>126000</v>
      </c>
      <c r="X422">
        <v>2</v>
      </c>
      <c r="Y422" s="11" t="str">
        <f t="shared" si="14"/>
        <v>XBL</v>
      </c>
      <c r="Z422" s="5">
        <f>VLOOKUP(D422,HoaDonTotal!D:Q,14,0)</f>
        <v>44451.425000000003</v>
      </c>
      <c r="AA422" t="str">
        <f t="shared" si="15"/>
        <v>Ca sáng</v>
      </c>
    </row>
    <row r="423" spans="2:27">
      <c r="B423" s="11" t="s">
        <v>21</v>
      </c>
      <c r="C423" s="136">
        <v>44451</v>
      </c>
      <c r="D423" s="36" t="s">
        <v>1060</v>
      </c>
      <c r="E423" s="11">
        <v>1800803</v>
      </c>
      <c r="F423" s="11" t="s">
        <v>423</v>
      </c>
      <c r="G423" s="11" t="s">
        <v>2672</v>
      </c>
      <c r="H423" s="11" t="s">
        <v>2673</v>
      </c>
      <c r="I423" s="11" t="s">
        <v>41</v>
      </c>
      <c r="J423" s="11" t="s">
        <v>364</v>
      </c>
      <c r="K423" s="11" t="s">
        <v>34</v>
      </c>
      <c r="L423" s="11" t="s">
        <v>71</v>
      </c>
      <c r="M423" s="11" t="s">
        <v>2674</v>
      </c>
      <c r="N423" s="11" t="s">
        <v>36</v>
      </c>
      <c r="O423" s="11" t="s">
        <v>52</v>
      </c>
      <c r="P423" s="11" t="s">
        <v>37</v>
      </c>
      <c r="Q423" s="11">
        <v>1</v>
      </c>
      <c r="R423" s="128">
        <v>0</v>
      </c>
      <c r="S423" s="128">
        <v>250000</v>
      </c>
      <c r="T423" s="128">
        <v>175000</v>
      </c>
      <c r="U423" s="128">
        <v>0</v>
      </c>
      <c r="V423" s="11" t="s">
        <v>50</v>
      </c>
      <c r="W423">
        <v>175000</v>
      </c>
      <c r="X423">
        <v>1</v>
      </c>
      <c r="Y423" s="11" t="str">
        <f t="shared" si="14"/>
        <v>XBL</v>
      </c>
      <c r="Z423" s="5">
        <f>VLOOKUP(D423,HoaDonTotal!D:Q,14,0)</f>
        <v>44451.425694444442</v>
      </c>
      <c r="AA423" t="str">
        <f t="shared" si="15"/>
        <v>Ca sáng</v>
      </c>
    </row>
    <row r="424" spans="2:27">
      <c r="B424" s="11" t="s">
        <v>21</v>
      </c>
      <c r="C424" s="136">
        <v>44451</v>
      </c>
      <c r="D424" s="36" t="s">
        <v>1060</v>
      </c>
      <c r="E424" s="11">
        <v>1800803</v>
      </c>
      <c r="F424" s="11" t="s">
        <v>423</v>
      </c>
      <c r="G424" s="11" t="s">
        <v>2675</v>
      </c>
      <c r="H424" s="11" t="s">
        <v>2676</v>
      </c>
      <c r="I424" s="11" t="s">
        <v>41</v>
      </c>
      <c r="J424" s="11" t="s">
        <v>364</v>
      </c>
      <c r="K424" s="11" t="s">
        <v>34</v>
      </c>
      <c r="L424" s="11" t="s">
        <v>25</v>
      </c>
      <c r="M424" s="11" t="s">
        <v>133</v>
      </c>
      <c r="N424" s="11" t="s">
        <v>36</v>
      </c>
      <c r="O424" s="11" t="s">
        <v>52</v>
      </c>
      <c r="P424" s="11" t="s">
        <v>37</v>
      </c>
      <c r="Q424" s="11">
        <v>1</v>
      </c>
      <c r="R424" s="128">
        <v>0</v>
      </c>
      <c r="S424" s="128">
        <v>290000</v>
      </c>
      <c r="T424" s="128">
        <v>203000</v>
      </c>
      <c r="U424" s="128">
        <v>0</v>
      </c>
      <c r="V424" s="11" t="s">
        <v>50</v>
      </c>
      <c r="W424">
        <v>203000</v>
      </c>
      <c r="X424">
        <v>1</v>
      </c>
      <c r="Y424" s="11" t="str">
        <f t="shared" si="14"/>
        <v>XBL</v>
      </c>
      <c r="Z424" s="5">
        <f>VLOOKUP(D424,HoaDonTotal!D:Q,14,0)</f>
        <v>44451.425694444442</v>
      </c>
      <c r="AA424" t="str">
        <f t="shared" si="15"/>
        <v>Ca sáng</v>
      </c>
    </row>
    <row r="425" spans="2:27">
      <c r="B425" s="11" t="s">
        <v>21</v>
      </c>
      <c r="C425" s="136">
        <v>44451</v>
      </c>
      <c r="D425" s="36" t="s">
        <v>1060</v>
      </c>
      <c r="E425" s="11">
        <v>1800803</v>
      </c>
      <c r="F425" s="11" t="s">
        <v>423</v>
      </c>
      <c r="G425" s="11" t="s">
        <v>2677</v>
      </c>
      <c r="H425" s="11" t="s">
        <v>2678</v>
      </c>
      <c r="I425" s="11" t="s">
        <v>41</v>
      </c>
      <c r="J425" s="11" t="s">
        <v>364</v>
      </c>
      <c r="K425" s="11" t="s">
        <v>34</v>
      </c>
      <c r="L425" s="11" t="s">
        <v>25</v>
      </c>
      <c r="M425" s="11" t="s">
        <v>133</v>
      </c>
      <c r="N425" s="11" t="s">
        <v>36</v>
      </c>
      <c r="O425" s="11" t="s">
        <v>2060</v>
      </c>
      <c r="P425" s="11" t="s">
        <v>37</v>
      </c>
      <c r="Q425" s="11">
        <v>1</v>
      </c>
      <c r="R425" s="128">
        <v>0</v>
      </c>
      <c r="S425" s="128">
        <v>250000</v>
      </c>
      <c r="T425" s="128">
        <v>175000</v>
      </c>
      <c r="U425" s="128">
        <v>0</v>
      </c>
      <c r="V425" s="11" t="s">
        <v>50</v>
      </c>
      <c r="W425">
        <v>175000</v>
      </c>
      <c r="X425">
        <v>1</v>
      </c>
      <c r="Y425" s="11" t="str">
        <f t="shared" si="14"/>
        <v>XBL</v>
      </c>
      <c r="Z425" s="5">
        <f>VLOOKUP(D425,HoaDonTotal!D:Q,14,0)</f>
        <v>44451.425694444442</v>
      </c>
      <c r="AA425" t="str">
        <f t="shared" si="15"/>
        <v>Ca sáng</v>
      </c>
    </row>
    <row r="426" spans="2:27">
      <c r="B426" s="11" t="s">
        <v>21</v>
      </c>
      <c r="C426" s="136">
        <v>44451</v>
      </c>
      <c r="D426" s="36" t="s">
        <v>1062</v>
      </c>
      <c r="E426" s="11">
        <v>1717966</v>
      </c>
      <c r="F426" s="11" t="s">
        <v>359</v>
      </c>
      <c r="G426" s="11" t="s">
        <v>2159</v>
      </c>
      <c r="H426" s="11" t="s">
        <v>2037</v>
      </c>
      <c r="I426" s="11" t="s">
        <v>41</v>
      </c>
      <c r="J426" s="11" t="s">
        <v>45</v>
      </c>
      <c r="K426" s="11" t="s">
        <v>2033</v>
      </c>
      <c r="L426" s="11" t="s">
        <v>468</v>
      </c>
      <c r="M426" s="11" t="s">
        <v>493</v>
      </c>
      <c r="N426" s="11" t="s">
        <v>184</v>
      </c>
      <c r="O426" s="11" t="s">
        <v>2038</v>
      </c>
      <c r="P426" s="11" t="s">
        <v>571</v>
      </c>
      <c r="Q426" s="11">
        <v>1</v>
      </c>
      <c r="R426" s="128">
        <v>0</v>
      </c>
      <c r="S426" s="128">
        <v>150000</v>
      </c>
      <c r="T426" s="128">
        <v>75000</v>
      </c>
      <c r="U426" s="128">
        <v>0</v>
      </c>
      <c r="V426" s="11" t="s">
        <v>50</v>
      </c>
      <c r="W426">
        <v>75000</v>
      </c>
      <c r="X426">
        <v>1</v>
      </c>
      <c r="Y426" s="11" t="str">
        <f t="shared" si="14"/>
        <v>XBL</v>
      </c>
      <c r="Z426" s="5">
        <f>VLOOKUP(D426,HoaDonTotal!D:Q,14,0)</f>
        <v>44451.425694444442</v>
      </c>
      <c r="AA426" t="str">
        <f t="shared" si="15"/>
        <v>Ca sáng</v>
      </c>
    </row>
    <row r="427" spans="2:27">
      <c r="B427" s="11" t="s">
        <v>21</v>
      </c>
      <c r="C427" s="136">
        <v>44451</v>
      </c>
      <c r="D427" s="36" t="s">
        <v>1062</v>
      </c>
      <c r="E427" s="11">
        <v>1717966</v>
      </c>
      <c r="F427" s="11" t="s">
        <v>359</v>
      </c>
      <c r="G427" s="11" t="s">
        <v>476</v>
      </c>
      <c r="H427" s="11" t="s">
        <v>477</v>
      </c>
      <c r="I427" s="11"/>
      <c r="J427" s="11" t="s">
        <v>2041</v>
      </c>
      <c r="K427" s="11" t="s">
        <v>478</v>
      </c>
      <c r="L427" s="11"/>
      <c r="M427" s="11"/>
      <c r="N427" s="11" t="s">
        <v>68</v>
      </c>
      <c r="O427" s="11" t="s">
        <v>479</v>
      </c>
      <c r="P427" s="11"/>
      <c r="Q427" s="11">
        <v>1</v>
      </c>
      <c r="R427" s="128">
        <v>0</v>
      </c>
      <c r="S427" s="128">
        <v>120000</v>
      </c>
      <c r="T427" s="128">
        <v>120000</v>
      </c>
      <c r="U427" s="128">
        <v>0</v>
      </c>
      <c r="V427" s="11" t="s">
        <v>50</v>
      </c>
      <c r="W427">
        <v>120000</v>
      </c>
      <c r="X427">
        <v>1</v>
      </c>
      <c r="Y427" s="11" t="str">
        <f t="shared" si="14"/>
        <v>XBL</v>
      </c>
      <c r="Z427" s="5">
        <f>VLOOKUP(D427,HoaDonTotal!D:Q,14,0)</f>
        <v>44451.425694444442</v>
      </c>
      <c r="AA427" t="str">
        <f t="shared" si="15"/>
        <v>Ca sáng</v>
      </c>
    </row>
    <row r="428" spans="2:27">
      <c r="B428" s="11" t="s">
        <v>21</v>
      </c>
      <c r="C428" s="136">
        <v>44451</v>
      </c>
      <c r="D428" s="36" t="s">
        <v>1063</v>
      </c>
      <c r="E428" s="11">
        <v>1594633</v>
      </c>
      <c r="F428" s="11" t="s">
        <v>1065</v>
      </c>
      <c r="G428" s="11" t="s">
        <v>2408</v>
      </c>
      <c r="H428" s="11" t="s">
        <v>579</v>
      </c>
      <c r="I428" s="11"/>
      <c r="J428" s="11" t="s">
        <v>53</v>
      </c>
      <c r="K428" s="11" t="s">
        <v>56</v>
      </c>
      <c r="L428" s="11" t="s">
        <v>580</v>
      </c>
      <c r="M428" s="11" t="s">
        <v>77</v>
      </c>
      <c r="N428" s="11" t="s">
        <v>57</v>
      </c>
      <c r="O428" s="11" t="s">
        <v>297</v>
      </c>
      <c r="P428" s="11" t="s">
        <v>43</v>
      </c>
      <c r="Q428" s="11">
        <v>1</v>
      </c>
      <c r="R428" s="128">
        <v>0</v>
      </c>
      <c r="S428" s="128">
        <v>120000</v>
      </c>
      <c r="T428" s="128">
        <v>120000</v>
      </c>
      <c r="U428" s="128">
        <v>0</v>
      </c>
      <c r="V428" s="11" t="s">
        <v>28</v>
      </c>
      <c r="W428">
        <v>120000</v>
      </c>
      <c r="X428">
        <v>1</v>
      </c>
      <c r="Y428" s="11" t="str">
        <f t="shared" si="14"/>
        <v>XBL</v>
      </c>
      <c r="Z428" s="5">
        <f>VLOOKUP(D428,HoaDonTotal!D:Q,14,0)</f>
        <v>44451.445138888892</v>
      </c>
      <c r="AA428" t="str">
        <f t="shared" si="15"/>
        <v>Ca sáng</v>
      </c>
    </row>
    <row r="429" spans="2:27">
      <c r="B429" s="11" t="s">
        <v>21</v>
      </c>
      <c r="C429" s="136">
        <v>44451</v>
      </c>
      <c r="D429" s="36" t="s">
        <v>1066</v>
      </c>
      <c r="E429" s="11">
        <v>1234664</v>
      </c>
      <c r="F429" s="11" t="s">
        <v>859</v>
      </c>
      <c r="G429" s="11" t="s">
        <v>2679</v>
      </c>
      <c r="H429" s="11" t="s">
        <v>2680</v>
      </c>
      <c r="I429" s="11" t="s">
        <v>22</v>
      </c>
      <c r="J429" s="11" t="s">
        <v>38</v>
      </c>
      <c r="K429" s="11" t="s">
        <v>232</v>
      </c>
      <c r="L429" s="11" t="s">
        <v>25</v>
      </c>
      <c r="M429" s="11" t="s">
        <v>2681</v>
      </c>
      <c r="N429" s="11" t="s">
        <v>316</v>
      </c>
      <c r="O429" s="11" t="s">
        <v>317</v>
      </c>
      <c r="P429" s="11" t="s">
        <v>37</v>
      </c>
      <c r="Q429" s="11">
        <v>1</v>
      </c>
      <c r="R429" s="128">
        <v>0</v>
      </c>
      <c r="S429" s="128">
        <v>650000</v>
      </c>
      <c r="T429" s="128">
        <v>520000</v>
      </c>
      <c r="U429" s="128">
        <v>0</v>
      </c>
      <c r="V429" s="11" t="s">
        <v>50</v>
      </c>
      <c r="W429">
        <v>520000</v>
      </c>
      <c r="X429">
        <v>1</v>
      </c>
      <c r="Y429" s="11" t="str">
        <f t="shared" si="14"/>
        <v>XBL</v>
      </c>
      <c r="Z429" s="5">
        <f>VLOOKUP(D429,HoaDonTotal!D:Q,14,0)</f>
        <v>44451.445138888892</v>
      </c>
      <c r="AA429" t="str">
        <f t="shared" si="15"/>
        <v>Ca sáng</v>
      </c>
    </row>
    <row r="430" spans="2:27">
      <c r="B430" s="11" t="s">
        <v>21</v>
      </c>
      <c r="C430" s="136">
        <v>44451</v>
      </c>
      <c r="D430" s="36" t="s">
        <v>1067</v>
      </c>
      <c r="E430" s="11">
        <v>2077295</v>
      </c>
      <c r="F430" s="11" t="s">
        <v>1069</v>
      </c>
      <c r="G430" s="11" t="s">
        <v>2682</v>
      </c>
      <c r="H430" s="11" t="s">
        <v>2683</v>
      </c>
      <c r="I430" s="11" t="s">
        <v>22</v>
      </c>
      <c r="J430" s="11" t="s">
        <v>73</v>
      </c>
      <c r="K430" s="11" t="s">
        <v>2033</v>
      </c>
      <c r="L430" s="11" t="s">
        <v>2684</v>
      </c>
      <c r="M430" s="11" t="s">
        <v>66</v>
      </c>
      <c r="N430" s="11" t="s">
        <v>145</v>
      </c>
      <c r="O430" s="11" t="s">
        <v>145</v>
      </c>
      <c r="P430" s="11" t="s">
        <v>43</v>
      </c>
      <c r="Q430" s="11">
        <v>1</v>
      </c>
      <c r="R430" s="128">
        <v>0</v>
      </c>
      <c r="S430" s="128">
        <v>120000</v>
      </c>
      <c r="T430" s="128">
        <v>120000</v>
      </c>
      <c r="U430" s="128">
        <v>0</v>
      </c>
      <c r="V430" s="11" t="s">
        <v>50</v>
      </c>
      <c r="W430">
        <v>120000</v>
      </c>
      <c r="X430">
        <v>1</v>
      </c>
      <c r="Y430" s="11" t="str">
        <f t="shared" si="14"/>
        <v>XBL</v>
      </c>
      <c r="Z430" s="5">
        <f>VLOOKUP(D430,HoaDonTotal!D:Q,14,0)</f>
        <v>44451.446527777778</v>
      </c>
      <c r="AA430" t="str">
        <f t="shared" si="15"/>
        <v>Ca sáng</v>
      </c>
    </row>
    <row r="431" spans="2:27">
      <c r="B431" s="11" t="s">
        <v>21</v>
      </c>
      <c r="C431" s="136">
        <v>44451</v>
      </c>
      <c r="D431" s="36" t="s">
        <v>1067</v>
      </c>
      <c r="E431" s="11">
        <v>2077295</v>
      </c>
      <c r="F431" s="11" t="s">
        <v>1069</v>
      </c>
      <c r="G431" s="11" t="s">
        <v>2685</v>
      </c>
      <c r="H431" s="11" t="s">
        <v>2686</v>
      </c>
      <c r="I431" s="11"/>
      <c r="J431" s="11" t="s">
        <v>53</v>
      </c>
      <c r="K431" s="11" t="s">
        <v>56</v>
      </c>
      <c r="L431" s="11" t="s">
        <v>2687</v>
      </c>
      <c r="M431" s="11" t="s">
        <v>79</v>
      </c>
      <c r="N431" s="11" t="s">
        <v>57</v>
      </c>
      <c r="O431" s="11" t="s">
        <v>193</v>
      </c>
      <c r="P431" s="11" t="s">
        <v>43</v>
      </c>
      <c r="Q431" s="11">
        <v>1</v>
      </c>
      <c r="R431" s="128">
        <v>0</v>
      </c>
      <c r="S431" s="128">
        <v>150000</v>
      </c>
      <c r="T431" s="128">
        <v>120000</v>
      </c>
      <c r="U431" s="128">
        <v>0</v>
      </c>
      <c r="V431" s="11" t="s">
        <v>50</v>
      </c>
      <c r="W431">
        <v>120000</v>
      </c>
      <c r="X431">
        <v>1</v>
      </c>
      <c r="Y431" s="11" t="str">
        <f t="shared" si="14"/>
        <v>XBL</v>
      </c>
      <c r="Z431" s="5">
        <f>VLOOKUP(D431,HoaDonTotal!D:Q,14,0)</f>
        <v>44451.446527777778</v>
      </c>
      <c r="AA431" t="str">
        <f t="shared" si="15"/>
        <v>Ca sáng</v>
      </c>
    </row>
    <row r="432" spans="2:27">
      <c r="B432" s="11" t="s">
        <v>21</v>
      </c>
      <c r="C432" s="136">
        <v>44451</v>
      </c>
      <c r="D432" s="36" t="s">
        <v>1070</v>
      </c>
      <c r="E432" s="11">
        <v>647388</v>
      </c>
      <c r="F432" s="11" t="s">
        <v>1072</v>
      </c>
      <c r="G432" s="11" t="s">
        <v>2685</v>
      </c>
      <c r="H432" s="11" t="s">
        <v>2686</v>
      </c>
      <c r="I432" s="11"/>
      <c r="J432" s="11" t="s">
        <v>53</v>
      </c>
      <c r="K432" s="11" t="s">
        <v>56</v>
      </c>
      <c r="L432" s="11" t="s">
        <v>2687</v>
      </c>
      <c r="M432" s="11" t="s">
        <v>79</v>
      </c>
      <c r="N432" s="11" t="s">
        <v>57</v>
      </c>
      <c r="O432" s="11" t="s">
        <v>193</v>
      </c>
      <c r="P432" s="11" t="s">
        <v>43</v>
      </c>
      <c r="Q432" s="11">
        <v>1</v>
      </c>
      <c r="R432" s="128">
        <v>0</v>
      </c>
      <c r="S432" s="128">
        <v>150000</v>
      </c>
      <c r="T432" s="128">
        <v>120000</v>
      </c>
      <c r="U432" s="128">
        <v>0</v>
      </c>
      <c r="V432" s="11" t="s">
        <v>50</v>
      </c>
      <c r="W432">
        <v>120000</v>
      </c>
      <c r="X432">
        <v>1</v>
      </c>
      <c r="Y432" s="11" t="str">
        <f t="shared" si="14"/>
        <v>XBL</v>
      </c>
      <c r="Z432" s="5">
        <f>VLOOKUP(D432,HoaDonTotal!D:Q,14,0)</f>
        <v>44451.445833333331</v>
      </c>
      <c r="AA432" t="str">
        <f t="shared" si="15"/>
        <v>Ca sáng</v>
      </c>
    </row>
    <row r="433" spans="2:27">
      <c r="B433" s="11" t="s">
        <v>21</v>
      </c>
      <c r="C433" s="136">
        <v>44451</v>
      </c>
      <c r="D433" s="36" t="s">
        <v>1070</v>
      </c>
      <c r="E433" s="11">
        <v>647388</v>
      </c>
      <c r="F433" s="11" t="s">
        <v>1072</v>
      </c>
      <c r="G433" s="11" t="s">
        <v>2688</v>
      </c>
      <c r="H433" s="11" t="s">
        <v>2053</v>
      </c>
      <c r="I433" s="11" t="s">
        <v>22</v>
      </c>
      <c r="J433" s="11" t="s">
        <v>362</v>
      </c>
      <c r="K433" s="11" t="s">
        <v>132</v>
      </c>
      <c r="L433" s="11" t="s">
        <v>205</v>
      </c>
      <c r="M433" s="11" t="s">
        <v>2359</v>
      </c>
      <c r="N433" s="11" t="s">
        <v>64</v>
      </c>
      <c r="O433" s="11" t="s">
        <v>80</v>
      </c>
      <c r="P433" s="11" t="s">
        <v>43</v>
      </c>
      <c r="Q433" s="11">
        <v>1</v>
      </c>
      <c r="R433" s="128">
        <v>0</v>
      </c>
      <c r="S433" s="128">
        <v>290000</v>
      </c>
      <c r="T433" s="128">
        <v>203000</v>
      </c>
      <c r="U433" s="128">
        <v>0</v>
      </c>
      <c r="V433" s="11" t="s">
        <v>50</v>
      </c>
      <c r="W433">
        <v>203000</v>
      </c>
      <c r="X433">
        <v>1</v>
      </c>
      <c r="Y433" s="11" t="str">
        <f t="shared" si="14"/>
        <v>XBL</v>
      </c>
      <c r="Z433" s="5">
        <f>VLOOKUP(D433,HoaDonTotal!D:Q,14,0)</f>
        <v>44451.445833333331</v>
      </c>
      <c r="AA433" t="str">
        <f t="shared" si="15"/>
        <v>Ca sáng</v>
      </c>
    </row>
    <row r="434" spans="2:27">
      <c r="B434" s="11" t="s">
        <v>21</v>
      </c>
      <c r="C434" s="136">
        <v>44451</v>
      </c>
      <c r="D434" s="36" t="s">
        <v>1070</v>
      </c>
      <c r="E434" s="11">
        <v>647388</v>
      </c>
      <c r="F434" s="11" t="s">
        <v>1072</v>
      </c>
      <c r="G434" s="11" t="s">
        <v>488</v>
      </c>
      <c r="H434" s="11" t="s">
        <v>489</v>
      </c>
      <c r="I434" s="11" t="s">
        <v>22</v>
      </c>
      <c r="J434" s="11" t="s">
        <v>23</v>
      </c>
      <c r="K434" s="11" t="s">
        <v>24</v>
      </c>
      <c r="L434" s="11" t="s">
        <v>143</v>
      </c>
      <c r="M434" s="11" t="s">
        <v>445</v>
      </c>
      <c r="N434" s="11" t="s">
        <v>26</v>
      </c>
      <c r="O434" s="11" t="s">
        <v>125</v>
      </c>
      <c r="P434" s="11" t="s">
        <v>43</v>
      </c>
      <c r="Q434" s="11">
        <v>1</v>
      </c>
      <c r="R434" s="128">
        <v>0</v>
      </c>
      <c r="S434" s="128">
        <v>90000</v>
      </c>
      <c r="T434" s="128">
        <v>45000</v>
      </c>
      <c r="U434" s="128">
        <v>0</v>
      </c>
      <c r="V434" s="11" t="s">
        <v>50</v>
      </c>
      <c r="W434">
        <v>45000</v>
      </c>
      <c r="X434">
        <v>1</v>
      </c>
      <c r="Y434" s="11" t="str">
        <f t="shared" si="14"/>
        <v>XBL</v>
      </c>
      <c r="Z434" s="5">
        <f>VLOOKUP(D434,HoaDonTotal!D:Q,14,0)</f>
        <v>44451.445833333331</v>
      </c>
      <c r="AA434" t="str">
        <f t="shared" si="15"/>
        <v>Ca sáng</v>
      </c>
    </row>
    <row r="435" spans="2:27">
      <c r="B435" s="11" t="s">
        <v>21</v>
      </c>
      <c r="C435" s="136">
        <v>44451</v>
      </c>
      <c r="D435" s="36" t="s">
        <v>1073</v>
      </c>
      <c r="E435" s="11">
        <v>1694252</v>
      </c>
      <c r="F435" s="11" t="s">
        <v>792</v>
      </c>
      <c r="G435" s="11" t="s">
        <v>2689</v>
      </c>
      <c r="H435" s="11" t="s">
        <v>2690</v>
      </c>
      <c r="I435" s="11" t="s">
        <v>22</v>
      </c>
      <c r="J435" s="11" t="s">
        <v>23</v>
      </c>
      <c r="K435" s="11" t="s">
        <v>24</v>
      </c>
      <c r="L435" s="11" t="s">
        <v>225</v>
      </c>
      <c r="M435" s="11" t="s">
        <v>482</v>
      </c>
      <c r="N435" s="11" t="s">
        <v>26</v>
      </c>
      <c r="O435" s="11" t="s">
        <v>676</v>
      </c>
      <c r="P435" s="11" t="s">
        <v>37</v>
      </c>
      <c r="Q435" s="11">
        <v>1</v>
      </c>
      <c r="R435" s="128">
        <v>0</v>
      </c>
      <c r="S435" s="128">
        <v>350000</v>
      </c>
      <c r="T435" s="128">
        <v>175000</v>
      </c>
      <c r="U435" s="128">
        <v>0</v>
      </c>
      <c r="V435" s="11" t="s">
        <v>28</v>
      </c>
      <c r="W435">
        <v>175000</v>
      </c>
      <c r="X435">
        <v>1</v>
      </c>
      <c r="Y435" s="11" t="str">
        <f t="shared" si="14"/>
        <v>XBL</v>
      </c>
      <c r="Z435" s="5">
        <f>VLOOKUP(D435,HoaDonTotal!D:Q,14,0)</f>
        <v>44451.446527777778</v>
      </c>
      <c r="AA435" t="str">
        <f t="shared" si="15"/>
        <v>Ca sáng</v>
      </c>
    </row>
    <row r="436" spans="2:27">
      <c r="B436" s="11" t="s">
        <v>21</v>
      </c>
      <c r="C436" s="136">
        <v>44451</v>
      </c>
      <c r="D436" s="36" t="s">
        <v>1073</v>
      </c>
      <c r="E436" s="11">
        <v>1694252</v>
      </c>
      <c r="F436" s="11" t="s">
        <v>792</v>
      </c>
      <c r="G436" s="11" t="s">
        <v>2691</v>
      </c>
      <c r="H436" s="11" t="s">
        <v>2692</v>
      </c>
      <c r="I436" s="11" t="s">
        <v>22</v>
      </c>
      <c r="J436" s="11" t="s">
        <v>23</v>
      </c>
      <c r="K436" s="11" t="s">
        <v>24</v>
      </c>
      <c r="L436" s="11" t="s">
        <v>683</v>
      </c>
      <c r="M436" s="11" t="s">
        <v>72</v>
      </c>
      <c r="N436" s="11" t="s">
        <v>26</v>
      </c>
      <c r="O436" s="11" t="s">
        <v>314</v>
      </c>
      <c r="P436" s="11" t="s">
        <v>37</v>
      </c>
      <c r="Q436" s="11">
        <v>1</v>
      </c>
      <c r="R436" s="128">
        <v>0</v>
      </c>
      <c r="S436" s="128">
        <v>290000</v>
      </c>
      <c r="T436" s="128">
        <v>145000</v>
      </c>
      <c r="U436" s="128">
        <v>0</v>
      </c>
      <c r="V436" s="11" t="s">
        <v>28</v>
      </c>
      <c r="W436">
        <v>145000</v>
      </c>
      <c r="X436">
        <v>1</v>
      </c>
      <c r="Y436" s="11" t="str">
        <f t="shared" si="14"/>
        <v>XBL</v>
      </c>
      <c r="Z436" s="5">
        <f>VLOOKUP(D436,HoaDonTotal!D:Q,14,0)</f>
        <v>44451.446527777778</v>
      </c>
      <c r="AA436" t="str">
        <f t="shared" si="15"/>
        <v>Ca sáng</v>
      </c>
    </row>
    <row r="437" spans="2:27">
      <c r="B437" s="11" t="s">
        <v>21</v>
      </c>
      <c r="C437" s="136">
        <v>44451</v>
      </c>
      <c r="D437" s="36" t="s">
        <v>1073</v>
      </c>
      <c r="E437" s="11">
        <v>1694252</v>
      </c>
      <c r="F437" s="11" t="s">
        <v>792</v>
      </c>
      <c r="G437" s="11" t="s">
        <v>2360</v>
      </c>
      <c r="H437" s="11" t="s">
        <v>2361</v>
      </c>
      <c r="I437" s="11" t="s">
        <v>22</v>
      </c>
      <c r="J437" s="11" t="s">
        <v>23</v>
      </c>
      <c r="K437" s="11" t="s">
        <v>24</v>
      </c>
      <c r="L437" s="11" t="s">
        <v>25</v>
      </c>
      <c r="M437" s="11" t="s">
        <v>127</v>
      </c>
      <c r="N437" s="11" t="s">
        <v>36</v>
      </c>
      <c r="O437" s="11" t="s">
        <v>52</v>
      </c>
      <c r="P437" s="11" t="s">
        <v>37</v>
      </c>
      <c r="Q437" s="11">
        <v>1</v>
      </c>
      <c r="R437" s="128">
        <v>0</v>
      </c>
      <c r="S437" s="128">
        <v>190000</v>
      </c>
      <c r="T437" s="128">
        <v>95000</v>
      </c>
      <c r="U437" s="128">
        <v>0</v>
      </c>
      <c r="V437" s="11" t="s">
        <v>28</v>
      </c>
      <c r="W437">
        <v>95000</v>
      </c>
      <c r="X437">
        <v>1</v>
      </c>
      <c r="Y437" s="11" t="str">
        <f t="shared" si="14"/>
        <v>XBL</v>
      </c>
      <c r="Z437" s="5">
        <f>VLOOKUP(D437,HoaDonTotal!D:Q,14,0)</f>
        <v>44451.446527777778</v>
      </c>
      <c r="AA437" t="str">
        <f t="shared" si="15"/>
        <v>Ca sáng</v>
      </c>
    </row>
    <row r="438" spans="2:27">
      <c r="B438" s="11" t="s">
        <v>21</v>
      </c>
      <c r="C438" s="136">
        <v>44451</v>
      </c>
      <c r="D438" s="36" t="s">
        <v>1073</v>
      </c>
      <c r="E438" s="11">
        <v>1694252</v>
      </c>
      <c r="F438" s="11" t="s">
        <v>792</v>
      </c>
      <c r="G438" s="11" t="s">
        <v>2264</v>
      </c>
      <c r="H438" s="11" t="s">
        <v>2265</v>
      </c>
      <c r="I438" s="11" t="s">
        <v>22</v>
      </c>
      <c r="J438" s="11" t="s">
        <v>23</v>
      </c>
      <c r="K438" s="11" t="s">
        <v>24</v>
      </c>
      <c r="L438" s="11" t="s">
        <v>35</v>
      </c>
      <c r="M438" s="11" t="s">
        <v>597</v>
      </c>
      <c r="N438" s="11" t="s">
        <v>277</v>
      </c>
      <c r="O438" s="11" t="s">
        <v>277</v>
      </c>
      <c r="P438" s="11" t="s">
        <v>37</v>
      </c>
      <c r="Q438" s="11">
        <v>1</v>
      </c>
      <c r="R438" s="128">
        <v>0</v>
      </c>
      <c r="S438" s="128">
        <v>250000</v>
      </c>
      <c r="T438" s="128">
        <v>125000</v>
      </c>
      <c r="U438" s="128">
        <v>0</v>
      </c>
      <c r="V438" s="11" t="s">
        <v>28</v>
      </c>
      <c r="W438">
        <v>125000</v>
      </c>
      <c r="X438">
        <v>1</v>
      </c>
      <c r="Y438" s="11" t="str">
        <f t="shared" si="14"/>
        <v>XBL</v>
      </c>
      <c r="Z438" s="5">
        <f>VLOOKUP(D438,HoaDonTotal!D:Q,14,0)</f>
        <v>44451.446527777778</v>
      </c>
      <c r="AA438" t="str">
        <f t="shared" si="15"/>
        <v>Ca sáng</v>
      </c>
    </row>
    <row r="439" spans="2:27">
      <c r="B439" s="11" t="s">
        <v>21</v>
      </c>
      <c r="C439" s="136">
        <v>44451</v>
      </c>
      <c r="D439" s="36" t="s">
        <v>1074</v>
      </c>
      <c r="E439" s="11">
        <v>1471620</v>
      </c>
      <c r="F439" s="11" t="s">
        <v>1076</v>
      </c>
      <c r="G439" s="11" t="s">
        <v>2693</v>
      </c>
      <c r="H439" s="11" t="s">
        <v>2165</v>
      </c>
      <c r="I439" s="11" t="s">
        <v>22</v>
      </c>
      <c r="J439" s="11" t="s">
        <v>362</v>
      </c>
      <c r="K439" s="11" t="s">
        <v>132</v>
      </c>
      <c r="L439" s="11" t="s">
        <v>71</v>
      </c>
      <c r="M439" s="11" t="s">
        <v>2694</v>
      </c>
      <c r="N439" s="11" t="s">
        <v>64</v>
      </c>
      <c r="O439" s="11" t="s">
        <v>149</v>
      </c>
      <c r="P439" s="11" t="s">
        <v>43</v>
      </c>
      <c r="Q439" s="11">
        <v>1</v>
      </c>
      <c r="R439" s="128">
        <v>0</v>
      </c>
      <c r="S439" s="128">
        <v>120000</v>
      </c>
      <c r="T439" s="128">
        <v>84000</v>
      </c>
      <c r="U439" s="128">
        <v>0</v>
      </c>
      <c r="V439" s="11" t="s">
        <v>50</v>
      </c>
      <c r="W439">
        <v>84000</v>
      </c>
      <c r="X439">
        <v>1</v>
      </c>
      <c r="Y439" s="11" t="str">
        <f t="shared" si="14"/>
        <v>XBL</v>
      </c>
      <c r="Z439" s="5">
        <f>VLOOKUP(D439,HoaDonTotal!D:Q,14,0)</f>
        <v>44451.446527777778</v>
      </c>
      <c r="AA439" t="str">
        <f t="shared" si="15"/>
        <v>Ca sáng</v>
      </c>
    </row>
    <row r="440" spans="2:27">
      <c r="B440" s="11" t="s">
        <v>21</v>
      </c>
      <c r="C440" s="136">
        <v>44451</v>
      </c>
      <c r="D440" s="36" t="s">
        <v>1074</v>
      </c>
      <c r="E440" s="11">
        <v>1471620</v>
      </c>
      <c r="F440" s="11" t="s">
        <v>1076</v>
      </c>
      <c r="G440" s="11" t="s">
        <v>2695</v>
      </c>
      <c r="H440" s="11" t="s">
        <v>2696</v>
      </c>
      <c r="I440" s="11" t="s">
        <v>22</v>
      </c>
      <c r="J440" s="11" t="s">
        <v>362</v>
      </c>
      <c r="K440" s="11" t="s">
        <v>132</v>
      </c>
      <c r="L440" s="11" t="s">
        <v>71</v>
      </c>
      <c r="M440" s="11" t="s">
        <v>49</v>
      </c>
      <c r="N440" s="11" t="s">
        <v>64</v>
      </c>
      <c r="O440" s="11" t="s">
        <v>149</v>
      </c>
      <c r="P440" s="11" t="s">
        <v>43</v>
      </c>
      <c r="Q440" s="11">
        <v>1</v>
      </c>
      <c r="R440" s="128">
        <v>0</v>
      </c>
      <c r="S440" s="128">
        <v>190000</v>
      </c>
      <c r="T440" s="128">
        <v>133000</v>
      </c>
      <c r="U440" s="128">
        <v>0</v>
      </c>
      <c r="V440" s="11" t="s">
        <v>50</v>
      </c>
      <c r="W440">
        <v>133000</v>
      </c>
      <c r="X440">
        <v>1</v>
      </c>
      <c r="Y440" s="11" t="str">
        <f t="shared" si="14"/>
        <v>XBL</v>
      </c>
      <c r="Z440" s="5">
        <f>VLOOKUP(D440,HoaDonTotal!D:Q,14,0)</f>
        <v>44451.446527777778</v>
      </c>
      <c r="AA440" t="str">
        <f t="shared" si="15"/>
        <v>Ca sáng</v>
      </c>
    </row>
    <row r="441" spans="2:27">
      <c r="B441" s="11" t="s">
        <v>21</v>
      </c>
      <c r="C441" s="136">
        <v>44451</v>
      </c>
      <c r="D441" s="36" t="s">
        <v>1077</v>
      </c>
      <c r="E441" s="11">
        <v>1720286</v>
      </c>
      <c r="F441" s="11" t="s">
        <v>1079</v>
      </c>
      <c r="G441" s="11" t="s">
        <v>2697</v>
      </c>
      <c r="H441" s="11" t="s">
        <v>2053</v>
      </c>
      <c r="I441" s="11" t="s">
        <v>22</v>
      </c>
      <c r="J441" s="11" t="s">
        <v>362</v>
      </c>
      <c r="K441" s="11" t="s">
        <v>132</v>
      </c>
      <c r="L441" s="11" t="s">
        <v>518</v>
      </c>
      <c r="M441" s="11" t="s">
        <v>2055</v>
      </c>
      <c r="N441" s="11" t="s">
        <v>64</v>
      </c>
      <c r="O441" s="11" t="s">
        <v>80</v>
      </c>
      <c r="P441" s="11" t="s">
        <v>43</v>
      </c>
      <c r="Q441" s="11">
        <v>1</v>
      </c>
      <c r="R441" s="128">
        <v>0</v>
      </c>
      <c r="S441" s="128">
        <v>290000</v>
      </c>
      <c r="T441" s="128">
        <v>203000</v>
      </c>
      <c r="U441" s="128">
        <v>0</v>
      </c>
      <c r="V441" s="11" t="s">
        <v>50</v>
      </c>
      <c r="W441">
        <v>203000</v>
      </c>
      <c r="X441">
        <v>1</v>
      </c>
      <c r="Y441" s="11" t="str">
        <f t="shared" si="14"/>
        <v>XBL</v>
      </c>
      <c r="Z441" s="5">
        <f>VLOOKUP(D441,HoaDonTotal!D:Q,14,0)</f>
        <v>44451.46597222222</v>
      </c>
      <c r="AA441" t="str">
        <f t="shared" si="15"/>
        <v>Ca sáng</v>
      </c>
    </row>
    <row r="442" spans="2:27">
      <c r="B442" s="11" t="s">
        <v>21</v>
      </c>
      <c r="C442" s="136">
        <v>44451</v>
      </c>
      <c r="D442" s="36" t="s">
        <v>1077</v>
      </c>
      <c r="E442" s="11">
        <v>1720286</v>
      </c>
      <c r="F442" s="11" t="s">
        <v>1079</v>
      </c>
      <c r="G442" s="11" t="s">
        <v>2698</v>
      </c>
      <c r="H442" s="11" t="s">
        <v>2081</v>
      </c>
      <c r="I442" s="11" t="s">
        <v>41</v>
      </c>
      <c r="J442" s="11" t="s">
        <v>23</v>
      </c>
      <c r="K442" s="11" t="s">
        <v>24</v>
      </c>
      <c r="L442" s="11" t="s">
        <v>25</v>
      </c>
      <c r="M442" s="11" t="s">
        <v>2699</v>
      </c>
      <c r="N442" s="11" t="s">
        <v>36</v>
      </c>
      <c r="O442" s="11" t="s">
        <v>472</v>
      </c>
      <c r="P442" s="11" t="s">
        <v>37</v>
      </c>
      <c r="Q442" s="11">
        <v>1</v>
      </c>
      <c r="R442" s="128">
        <v>0</v>
      </c>
      <c r="S442" s="128">
        <v>290000</v>
      </c>
      <c r="T442" s="128">
        <v>145000</v>
      </c>
      <c r="U442" s="128">
        <v>0</v>
      </c>
      <c r="V442" s="11" t="s">
        <v>50</v>
      </c>
      <c r="W442">
        <v>145000</v>
      </c>
      <c r="X442">
        <v>1</v>
      </c>
      <c r="Y442" s="11" t="str">
        <f t="shared" si="14"/>
        <v>XBL</v>
      </c>
      <c r="Z442" s="5">
        <f>VLOOKUP(D442,HoaDonTotal!D:Q,14,0)</f>
        <v>44451.46597222222</v>
      </c>
      <c r="AA442" t="str">
        <f t="shared" si="15"/>
        <v>Ca sáng</v>
      </c>
    </row>
    <row r="443" spans="2:27">
      <c r="B443" s="11" t="s">
        <v>21</v>
      </c>
      <c r="C443" s="136">
        <v>44451</v>
      </c>
      <c r="D443" s="36" t="s">
        <v>1077</v>
      </c>
      <c r="E443" s="11">
        <v>1720286</v>
      </c>
      <c r="F443" s="11" t="s">
        <v>1079</v>
      </c>
      <c r="G443" s="11" t="s">
        <v>2700</v>
      </c>
      <c r="H443" s="11" t="s">
        <v>2701</v>
      </c>
      <c r="I443" s="11" t="s">
        <v>22</v>
      </c>
      <c r="J443" s="11" t="s">
        <v>23</v>
      </c>
      <c r="K443" s="11" t="s">
        <v>24</v>
      </c>
      <c r="L443" s="11" t="s">
        <v>25</v>
      </c>
      <c r="M443" s="11" t="s">
        <v>79</v>
      </c>
      <c r="N443" s="11" t="s">
        <v>36</v>
      </c>
      <c r="O443" s="11" t="s">
        <v>2339</v>
      </c>
      <c r="P443" s="11" t="s">
        <v>37</v>
      </c>
      <c r="Q443" s="11">
        <v>1</v>
      </c>
      <c r="R443" s="128">
        <v>0</v>
      </c>
      <c r="S443" s="128">
        <v>150000</v>
      </c>
      <c r="T443" s="128">
        <v>75000</v>
      </c>
      <c r="U443" s="128">
        <v>0</v>
      </c>
      <c r="V443" s="11" t="s">
        <v>50</v>
      </c>
      <c r="W443">
        <v>75000</v>
      </c>
      <c r="X443">
        <v>1</v>
      </c>
      <c r="Y443" s="11" t="str">
        <f t="shared" si="14"/>
        <v>XBL</v>
      </c>
      <c r="Z443" s="5">
        <f>VLOOKUP(D443,HoaDonTotal!D:Q,14,0)</f>
        <v>44451.46597222222</v>
      </c>
      <c r="AA443" t="str">
        <f t="shared" si="15"/>
        <v>Ca sáng</v>
      </c>
    </row>
    <row r="444" spans="2:27">
      <c r="B444" s="11" t="s">
        <v>21</v>
      </c>
      <c r="C444" s="136">
        <v>44451</v>
      </c>
      <c r="D444" s="36" t="s">
        <v>1077</v>
      </c>
      <c r="E444" s="11">
        <v>1720286</v>
      </c>
      <c r="F444" s="11" t="s">
        <v>1079</v>
      </c>
      <c r="G444" s="11" t="s">
        <v>2702</v>
      </c>
      <c r="H444" s="11" t="s">
        <v>2703</v>
      </c>
      <c r="I444" s="11" t="s">
        <v>65</v>
      </c>
      <c r="J444" s="11" t="s">
        <v>23</v>
      </c>
      <c r="K444" s="11" t="s">
        <v>24</v>
      </c>
      <c r="L444" s="11" t="s">
        <v>67</v>
      </c>
      <c r="M444" s="11" t="s">
        <v>59</v>
      </c>
      <c r="N444" s="11" t="s">
        <v>26</v>
      </c>
      <c r="O444" s="11" t="s">
        <v>314</v>
      </c>
      <c r="P444" s="11" t="s">
        <v>37</v>
      </c>
      <c r="Q444" s="11">
        <v>1</v>
      </c>
      <c r="R444" s="128">
        <v>0</v>
      </c>
      <c r="S444" s="128">
        <v>190000</v>
      </c>
      <c r="T444" s="128">
        <v>95000</v>
      </c>
      <c r="U444" s="128">
        <v>0</v>
      </c>
      <c r="V444" s="11" t="s">
        <v>50</v>
      </c>
      <c r="W444">
        <v>95000</v>
      </c>
      <c r="X444">
        <v>1</v>
      </c>
      <c r="Y444" s="11" t="str">
        <f t="shared" si="14"/>
        <v>XBL</v>
      </c>
      <c r="Z444" s="5">
        <f>VLOOKUP(D444,HoaDonTotal!D:Q,14,0)</f>
        <v>44451.46597222222</v>
      </c>
      <c r="AA444" t="str">
        <f t="shared" si="15"/>
        <v>Ca sáng</v>
      </c>
    </row>
    <row r="445" spans="2:27">
      <c r="B445" s="11" t="s">
        <v>21</v>
      </c>
      <c r="C445" s="136">
        <v>44451</v>
      </c>
      <c r="D445" s="36" t="s">
        <v>1077</v>
      </c>
      <c r="E445" s="11">
        <v>1720286</v>
      </c>
      <c r="F445" s="11" t="s">
        <v>1079</v>
      </c>
      <c r="G445" s="11" t="s">
        <v>2103</v>
      </c>
      <c r="H445" s="11" t="s">
        <v>2104</v>
      </c>
      <c r="I445" s="11" t="s">
        <v>41</v>
      </c>
      <c r="J445" s="11" t="s">
        <v>69</v>
      </c>
      <c r="K445" s="11" t="s">
        <v>24</v>
      </c>
      <c r="L445" s="11" t="s">
        <v>143</v>
      </c>
      <c r="M445" s="11" t="s">
        <v>49</v>
      </c>
      <c r="N445" s="11" t="s">
        <v>70</v>
      </c>
      <c r="O445" s="11" t="s">
        <v>70</v>
      </c>
      <c r="P445" s="11" t="s">
        <v>43</v>
      </c>
      <c r="Q445" s="11">
        <v>2</v>
      </c>
      <c r="R445" s="128">
        <v>0</v>
      </c>
      <c r="S445" s="128">
        <v>50000</v>
      </c>
      <c r="T445" s="128">
        <v>100000</v>
      </c>
      <c r="U445" s="128">
        <v>0</v>
      </c>
      <c r="V445" s="11" t="s">
        <v>50</v>
      </c>
      <c r="W445">
        <v>100000</v>
      </c>
      <c r="X445">
        <v>2</v>
      </c>
      <c r="Y445" s="11" t="str">
        <f t="shared" si="14"/>
        <v>XBL</v>
      </c>
      <c r="Z445" s="5">
        <f>VLOOKUP(D445,HoaDonTotal!D:Q,14,0)</f>
        <v>44451.46597222222</v>
      </c>
      <c r="AA445" t="str">
        <f t="shared" si="15"/>
        <v>Ca sáng</v>
      </c>
    </row>
    <row r="446" spans="2:27">
      <c r="B446" s="11" t="s">
        <v>21</v>
      </c>
      <c r="C446" s="136">
        <v>44451</v>
      </c>
      <c r="D446" s="36" t="s">
        <v>1080</v>
      </c>
      <c r="E446" s="11">
        <v>2393808</v>
      </c>
      <c r="F446" s="11" t="s">
        <v>1082</v>
      </c>
      <c r="G446" s="11" t="s">
        <v>2689</v>
      </c>
      <c r="H446" s="11" t="s">
        <v>2690</v>
      </c>
      <c r="I446" s="11" t="s">
        <v>22</v>
      </c>
      <c r="J446" s="11" t="s">
        <v>23</v>
      </c>
      <c r="K446" s="11" t="s">
        <v>24</v>
      </c>
      <c r="L446" s="11" t="s">
        <v>225</v>
      </c>
      <c r="M446" s="11" t="s">
        <v>482</v>
      </c>
      <c r="N446" s="11" t="s">
        <v>26</v>
      </c>
      <c r="O446" s="11" t="s">
        <v>676</v>
      </c>
      <c r="P446" s="11" t="s">
        <v>37</v>
      </c>
      <c r="Q446" s="11">
        <v>1</v>
      </c>
      <c r="R446" s="128">
        <v>0</v>
      </c>
      <c r="S446" s="128">
        <v>350000</v>
      </c>
      <c r="T446" s="128">
        <v>175000</v>
      </c>
      <c r="U446" s="128">
        <v>0</v>
      </c>
      <c r="V446" s="11" t="s">
        <v>50</v>
      </c>
      <c r="W446">
        <v>175000</v>
      </c>
      <c r="X446">
        <v>1</v>
      </c>
      <c r="Y446" s="11" t="str">
        <f t="shared" si="14"/>
        <v>XBL</v>
      </c>
      <c r="Z446" s="5">
        <f>VLOOKUP(D446,HoaDonTotal!D:Q,14,0)</f>
        <v>44451.508333333331</v>
      </c>
      <c r="AA446" t="str">
        <f t="shared" si="15"/>
        <v>Ca sáng</v>
      </c>
    </row>
    <row r="447" spans="2:27">
      <c r="B447" s="11" t="s">
        <v>21</v>
      </c>
      <c r="C447" s="136">
        <v>44451</v>
      </c>
      <c r="D447" s="36" t="s">
        <v>1080</v>
      </c>
      <c r="E447" s="11">
        <v>2393808</v>
      </c>
      <c r="F447" s="11" t="s">
        <v>1082</v>
      </c>
      <c r="G447" s="11" t="s">
        <v>2704</v>
      </c>
      <c r="H447" s="11" t="s">
        <v>2705</v>
      </c>
      <c r="I447" s="11" t="s">
        <v>22</v>
      </c>
      <c r="J447" s="11" t="s">
        <v>364</v>
      </c>
      <c r="K447" s="11" t="s">
        <v>34</v>
      </c>
      <c r="L447" s="11" t="s">
        <v>225</v>
      </c>
      <c r="M447" s="11" t="s">
        <v>482</v>
      </c>
      <c r="N447" s="11" t="s">
        <v>26</v>
      </c>
      <c r="O447" s="11" t="s">
        <v>27</v>
      </c>
      <c r="P447" s="11" t="s">
        <v>43</v>
      </c>
      <c r="Q447" s="11">
        <v>1</v>
      </c>
      <c r="R447" s="128">
        <v>0</v>
      </c>
      <c r="S447" s="128">
        <v>490000</v>
      </c>
      <c r="T447" s="128">
        <v>343000</v>
      </c>
      <c r="U447" s="128">
        <v>0</v>
      </c>
      <c r="V447" s="11" t="s">
        <v>50</v>
      </c>
      <c r="W447">
        <v>343000</v>
      </c>
      <c r="X447">
        <v>1</v>
      </c>
      <c r="Y447" s="11" t="str">
        <f t="shared" si="14"/>
        <v>XBL</v>
      </c>
      <c r="Z447" s="5">
        <f>VLOOKUP(D447,HoaDonTotal!D:Q,14,0)</f>
        <v>44451.508333333331</v>
      </c>
      <c r="AA447" t="str">
        <f t="shared" si="15"/>
        <v>Ca sáng</v>
      </c>
    </row>
    <row r="448" spans="2:27">
      <c r="B448" s="11" t="s">
        <v>21</v>
      </c>
      <c r="C448" s="136">
        <v>44451</v>
      </c>
      <c r="D448" s="36" t="s">
        <v>1080</v>
      </c>
      <c r="E448" s="11">
        <v>2393808</v>
      </c>
      <c r="F448" s="11" t="s">
        <v>1082</v>
      </c>
      <c r="G448" s="11" t="s">
        <v>2706</v>
      </c>
      <c r="H448" s="11" t="s">
        <v>2636</v>
      </c>
      <c r="I448" s="11" t="s">
        <v>55</v>
      </c>
      <c r="J448" s="11" t="s">
        <v>45</v>
      </c>
      <c r="K448" s="11" t="s">
        <v>34</v>
      </c>
      <c r="L448" s="11" t="s">
        <v>468</v>
      </c>
      <c r="M448" s="11" t="s">
        <v>144</v>
      </c>
      <c r="N448" s="11" t="s">
        <v>184</v>
      </c>
      <c r="O448" s="11" t="s">
        <v>153</v>
      </c>
      <c r="P448" s="11" t="s">
        <v>43</v>
      </c>
      <c r="Q448" s="11">
        <v>3</v>
      </c>
      <c r="R448" s="128">
        <v>0</v>
      </c>
      <c r="S448" s="128">
        <v>90000</v>
      </c>
      <c r="T448" s="128">
        <v>207000</v>
      </c>
      <c r="U448" s="128">
        <v>0</v>
      </c>
      <c r="V448" s="11" t="s">
        <v>50</v>
      </c>
      <c r="W448">
        <v>207000</v>
      </c>
      <c r="X448">
        <v>3</v>
      </c>
      <c r="Y448" s="11" t="str">
        <f t="shared" si="14"/>
        <v>XBL</v>
      </c>
      <c r="Z448" s="5">
        <f>VLOOKUP(D448,HoaDonTotal!D:Q,14,0)</f>
        <v>44451.508333333331</v>
      </c>
      <c r="AA448" t="str">
        <f t="shared" si="15"/>
        <v>Ca sáng</v>
      </c>
    </row>
    <row r="449" spans="2:27">
      <c r="B449" s="11" t="s">
        <v>21</v>
      </c>
      <c r="C449" s="136">
        <v>44451</v>
      </c>
      <c r="D449" s="36" t="s">
        <v>1080</v>
      </c>
      <c r="E449" s="11">
        <v>2393808</v>
      </c>
      <c r="F449" s="11" t="s">
        <v>1082</v>
      </c>
      <c r="G449" s="11" t="s">
        <v>2707</v>
      </c>
      <c r="H449" s="11" t="s">
        <v>2636</v>
      </c>
      <c r="I449" s="11" t="s">
        <v>55</v>
      </c>
      <c r="J449" s="11" t="s">
        <v>45</v>
      </c>
      <c r="K449" s="11" t="s">
        <v>34</v>
      </c>
      <c r="L449" s="11" t="s">
        <v>468</v>
      </c>
      <c r="M449" s="11" t="s">
        <v>496</v>
      </c>
      <c r="N449" s="11" t="s">
        <v>184</v>
      </c>
      <c r="O449" s="11" t="s">
        <v>153</v>
      </c>
      <c r="P449" s="11" t="s">
        <v>43</v>
      </c>
      <c r="Q449" s="11">
        <v>2</v>
      </c>
      <c r="R449" s="128">
        <v>0</v>
      </c>
      <c r="S449" s="128">
        <v>90000</v>
      </c>
      <c r="T449" s="128">
        <v>138000</v>
      </c>
      <c r="U449" s="128">
        <v>0</v>
      </c>
      <c r="V449" s="11" t="s">
        <v>50</v>
      </c>
      <c r="W449">
        <v>138000</v>
      </c>
      <c r="X449">
        <v>2</v>
      </c>
      <c r="Y449" s="11" t="str">
        <f t="shared" si="14"/>
        <v>XBL</v>
      </c>
      <c r="Z449" s="5">
        <f>VLOOKUP(D449,HoaDonTotal!D:Q,14,0)</f>
        <v>44451.508333333331</v>
      </c>
      <c r="AA449" t="str">
        <f t="shared" si="15"/>
        <v>Ca sáng</v>
      </c>
    </row>
    <row r="450" spans="2:27">
      <c r="B450" s="11" t="s">
        <v>21</v>
      </c>
      <c r="C450" s="136">
        <v>44451</v>
      </c>
      <c r="D450" s="36" t="s">
        <v>1080</v>
      </c>
      <c r="E450" s="11">
        <v>2393808</v>
      </c>
      <c r="F450" s="11" t="s">
        <v>1082</v>
      </c>
      <c r="G450" s="11" t="s">
        <v>2219</v>
      </c>
      <c r="H450" s="11" t="s">
        <v>2220</v>
      </c>
      <c r="I450" s="11"/>
      <c r="J450" s="11" t="s">
        <v>2044</v>
      </c>
      <c r="K450" s="11" t="s">
        <v>30</v>
      </c>
      <c r="L450" s="11" t="s">
        <v>2146</v>
      </c>
      <c r="M450" s="11"/>
      <c r="N450" s="11" t="s">
        <v>2045</v>
      </c>
      <c r="O450" s="11" t="s">
        <v>139</v>
      </c>
      <c r="P450" s="11"/>
      <c r="Q450" s="11">
        <v>1</v>
      </c>
      <c r="R450" s="128">
        <v>0</v>
      </c>
      <c r="S450" s="128">
        <v>50000</v>
      </c>
      <c r="T450" s="128">
        <v>50000</v>
      </c>
      <c r="U450" s="128">
        <v>0</v>
      </c>
      <c r="V450" s="11" t="s">
        <v>50</v>
      </c>
      <c r="W450">
        <v>50000</v>
      </c>
      <c r="X450">
        <v>1</v>
      </c>
      <c r="Y450" s="11" t="str">
        <f t="shared" si="14"/>
        <v>XBL</v>
      </c>
      <c r="Z450" s="5">
        <f>VLOOKUP(D450,HoaDonTotal!D:Q,14,0)</f>
        <v>44451.508333333331</v>
      </c>
      <c r="AA450" t="str">
        <f t="shared" si="15"/>
        <v>Ca sáng</v>
      </c>
    </row>
    <row r="451" spans="2:27">
      <c r="B451" s="11" t="s">
        <v>21</v>
      </c>
      <c r="C451" s="136">
        <v>44451</v>
      </c>
      <c r="D451" s="36" t="s">
        <v>1083</v>
      </c>
      <c r="E451" s="11">
        <v>2393808</v>
      </c>
      <c r="F451" s="11" t="s">
        <v>1082</v>
      </c>
      <c r="G451" s="11" t="s">
        <v>2417</v>
      </c>
      <c r="H451" s="11" t="s">
        <v>2418</v>
      </c>
      <c r="I451" s="11"/>
      <c r="J451" s="11" t="s">
        <v>2112</v>
      </c>
      <c r="K451" s="11" t="s">
        <v>470</v>
      </c>
      <c r="L451" s="11" t="s">
        <v>2419</v>
      </c>
      <c r="M451" s="11"/>
      <c r="N451" s="11" t="s">
        <v>2147</v>
      </c>
      <c r="O451" s="11" t="s">
        <v>151</v>
      </c>
      <c r="P451" s="11"/>
      <c r="Q451" s="11">
        <v>1</v>
      </c>
      <c r="R451" s="128">
        <v>0</v>
      </c>
      <c r="S451" s="128">
        <v>149000</v>
      </c>
      <c r="T451" s="128">
        <v>149000</v>
      </c>
      <c r="U451" s="128">
        <v>0</v>
      </c>
      <c r="V451" s="11" t="s">
        <v>50</v>
      </c>
      <c r="W451">
        <v>149000</v>
      </c>
      <c r="X451">
        <v>1</v>
      </c>
      <c r="Y451" s="11" t="str">
        <f t="shared" si="14"/>
        <v>XBL</v>
      </c>
      <c r="Z451" s="5">
        <f>VLOOKUP(D451,HoaDonTotal!D:Q,14,0)</f>
        <v>44451.508333333331</v>
      </c>
      <c r="AA451" t="str">
        <f t="shared" si="15"/>
        <v>Ca sáng</v>
      </c>
    </row>
    <row r="452" spans="2:27">
      <c r="B452" s="11" t="s">
        <v>21</v>
      </c>
      <c r="C452" s="136">
        <v>44451</v>
      </c>
      <c r="D452" s="36" t="s">
        <v>1084</v>
      </c>
      <c r="E452" s="11">
        <v>147246</v>
      </c>
      <c r="F452" s="11" t="s">
        <v>1086</v>
      </c>
      <c r="G452" s="11" t="s">
        <v>2708</v>
      </c>
      <c r="H452" s="11" t="s">
        <v>682</v>
      </c>
      <c r="I452" s="11" t="s">
        <v>41</v>
      </c>
      <c r="J452" s="11" t="s">
        <v>23</v>
      </c>
      <c r="K452" s="11" t="s">
        <v>24</v>
      </c>
      <c r="L452" s="11" t="s">
        <v>71</v>
      </c>
      <c r="M452" s="11" t="s">
        <v>59</v>
      </c>
      <c r="N452" s="11" t="s">
        <v>36</v>
      </c>
      <c r="O452" s="11" t="s">
        <v>52</v>
      </c>
      <c r="P452" s="11" t="s">
        <v>37</v>
      </c>
      <c r="Q452" s="11">
        <v>1</v>
      </c>
      <c r="R452" s="128">
        <v>0</v>
      </c>
      <c r="S452" s="128">
        <v>190000</v>
      </c>
      <c r="T452" s="128">
        <v>95000</v>
      </c>
      <c r="U452" s="128">
        <v>0</v>
      </c>
      <c r="V452" s="11" t="s">
        <v>50</v>
      </c>
      <c r="W452">
        <v>95000</v>
      </c>
      <c r="X452">
        <v>1</v>
      </c>
      <c r="Y452" s="11" t="str">
        <f t="shared" si="14"/>
        <v>XBL</v>
      </c>
      <c r="Z452" s="5">
        <f>VLOOKUP(D452,HoaDonTotal!D:Q,14,0)</f>
        <v>44451.633333333331</v>
      </c>
      <c r="AA452" t="str">
        <f t="shared" si="15"/>
        <v>Ca chiều</v>
      </c>
    </row>
    <row r="453" spans="2:27">
      <c r="B453" s="11" t="s">
        <v>21</v>
      </c>
      <c r="C453" s="136">
        <v>44451</v>
      </c>
      <c r="D453" s="36" t="s">
        <v>1084</v>
      </c>
      <c r="E453" s="11">
        <v>147246</v>
      </c>
      <c r="F453" s="11" t="s">
        <v>1086</v>
      </c>
      <c r="G453" s="11" t="s">
        <v>2709</v>
      </c>
      <c r="H453" s="11" t="s">
        <v>2710</v>
      </c>
      <c r="I453" s="11" t="s">
        <v>22</v>
      </c>
      <c r="J453" s="11" t="s">
        <v>364</v>
      </c>
      <c r="K453" s="11" t="s">
        <v>34</v>
      </c>
      <c r="L453" s="11" t="s">
        <v>35</v>
      </c>
      <c r="M453" s="11" t="s">
        <v>133</v>
      </c>
      <c r="N453" s="11" t="s">
        <v>36</v>
      </c>
      <c r="O453" s="11" t="s">
        <v>52</v>
      </c>
      <c r="P453" s="11" t="s">
        <v>37</v>
      </c>
      <c r="Q453" s="11">
        <v>1</v>
      </c>
      <c r="R453" s="128">
        <v>0</v>
      </c>
      <c r="S453" s="128">
        <v>250000</v>
      </c>
      <c r="T453" s="128">
        <v>175000</v>
      </c>
      <c r="U453" s="128">
        <v>0</v>
      </c>
      <c r="V453" s="11" t="s">
        <v>50</v>
      </c>
      <c r="W453">
        <v>175000</v>
      </c>
      <c r="X453">
        <v>1</v>
      </c>
      <c r="Y453" s="11" t="str">
        <f t="shared" si="14"/>
        <v>XBL</v>
      </c>
      <c r="Z453" s="5">
        <f>VLOOKUP(D453,HoaDonTotal!D:Q,14,0)</f>
        <v>44451.633333333331</v>
      </c>
      <c r="AA453" t="str">
        <f t="shared" si="15"/>
        <v>Ca chiều</v>
      </c>
    </row>
    <row r="454" spans="2:27">
      <c r="B454" s="11" t="s">
        <v>21</v>
      </c>
      <c r="C454" s="136">
        <v>44451</v>
      </c>
      <c r="D454" s="36" t="s">
        <v>1084</v>
      </c>
      <c r="E454" s="11">
        <v>147246</v>
      </c>
      <c r="F454" s="11" t="s">
        <v>1086</v>
      </c>
      <c r="G454" s="11" t="s">
        <v>2711</v>
      </c>
      <c r="H454" s="11" t="s">
        <v>2712</v>
      </c>
      <c r="I454" s="11" t="s">
        <v>41</v>
      </c>
      <c r="J454" s="11" t="s">
        <v>23</v>
      </c>
      <c r="K454" s="11" t="s">
        <v>24</v>
      </c>
      <c r="L454" s="11" t="s">
        <v>83</v>
      </c>
      <c r="M454" s="11" t="s">
        <v>127</v>
      </c>
      <c r="N454" s="11" t="s">
        <v>26</v>
      </c>
      <c r="O454" s="11" t="s">
        <v>314</v>
      </c>
      <c r="P454" s="11" t="s">
        <v>37</v>
      </c>
      <c r="Q454" s="11">
        <v>1</v>
      </c>
      <c r="R454" s="128">
        <v>0</v>
      </c>
      <c r="S454" s="128">
        <v>290000</v>
      </c>
      <c r="T454" s="128">
        <v>145000</v>
      </c>
      <c r="U454" s="128">
        <v>0</v>
      </c>
      <c r="V454" s="11" t="s">
        <v>50</v>
      </c>
      <c r="W454">
        <v>145000</v>
      </c>
      <c r="X454">
        <v>1</v>
      </c>
      <c r="Y454" s="11" t="str">
        <f t="shared" si="14"/>
        <v>XBL</v>
      </c>
      <c r="Z454" s="5">
        <f>VLOOKUP(D454,HoaDonTotal!D:Q,14,0)</f>
        <v>44451.633333333331</v>
      </c>
      <c r="AA454" t="str">
        <f t="shared" si="15"/>
        <v>Ca chiều</v>
      </c>
    </row>
    <row r="455" spans="2:27">
      <c r="B455" s="11" t="s">
        <v>21</v>
      </c>
      <c r="C455" s="136">
        <v>44451</v>
      </c>
      <c r="D455" s="36" t="s">
        <v>1084</v>
      </c>
      <c r="E455" s="11">
        <v>147246</v>
      </c>
      <c r="F455" s="11" t="s">
        <v>1086</v>
      </c>
      <c r="G455" s="11" t="s">
        <v>2713</v>
      </c>
      <c r="H455" s="11" t="s">
        <v>238</v>
      </c>
      <c r="I455" s="11"/>
      <c r="J455" s="11" t="s">
        <v>2263</v>
      </c>
      <c r="K455" s="11" t="s">
        <v>30</v>
      </c>
      <c r="L455" s="11" t="s">
        <v>239</v>
      </c>
      <c r="M455" s="11"/>
      <c r="N455" s="11" t="s">
        <v>32</v>
      </c>
      <c r="O455" s="11" t="s">
        <v>33</v>
      </c>
      <c r="P455" s="11"/>
      <c r="Q455" s="11">
        <v>1</v>
      </c>
      <c r="R455" s="128">
        <v>0</v>
      </c>
      <c r="S455" s="128">
        <v>255000</v>
      </c>
      <c r="T455" s="128">
        <v>90000</v>
      </c>
      <c r="U455" s="128">
        <v>0</v>
      </c>
      <c r="V455" s="11" t="s">
        <v>50</v>
      </c>
      <c r="W455">
        <v>90000</v>
      </c>
      <c r="X455">
        <v>1</v>
      </c>
      <c r="Y455" s="11" t="str">
        <f t="shared" si="14"/>
        <v>XBL</v>
      </c>
      <c r="Z455" s="5">
        <f>VLOOKUP(D455,HoaDonTotal!D:Q,14,0)</f>
        <v>44451.633333333331</v>
      </c>
      <c r="AA455" t="str">
        <f t="shared" si="15"/>
        <v>Ca chiều</v>
      </c>
    </row>
    <row r="456" spans="2:27">
      <c r="B456" s="11" t="s">
        <v>21</v>
      </c>
      <c r="C456" s="136">
        <v>44451</v>
      </c>
      <c r="D456" s="36" t="s">
        <v>1084</v>
      </c>
      <c r="E456" s="11">
        <v>147246</v>
      </c>
      <c r="F456" s="11" t="s">
        <v>1086</v>
      </c>
      <c r="G456" s="11" t="s">
        <v>2714</v>
      </c>
      <c r="H456" s="11" t="s">
        <v>2715</v>
      </c>
      <c r="I456" s="11" t="s">
        <v>40</v>
      </c>
      <c r="J456" s="11" t="s">
        <v>2112</v>
      </c>
      <c r="K456" s="11" t="s">
        <v>194</v>
      </c>
      <c r="L456" s="11" t="s">
        <v>40</v>
      </c>
      <c r="M456" s="11" t="s">
        <v>40</v>
      </c>
      <c r="N456" s="11" t="s">
        <v>2114</v>
      </c>
      <c r="O456" s="11" t="s">
        <v>245</v>
      </c>
      <c r="P456" s="11" t="s">
        <v>40</v>
      </c>
      <c r="Q456" s="11">
        <v>1</v>
      </c>
      <c r="R456" s="128">
        <v>0</v>
      </c>
      <c r="S456" s="128">
        <v>40000</v>
      </c>
      <c r="T456" s="128">
        <v>40000</v>
      </c>
      <c r="U456" s="128">
        <v>0</v>
      </c>
      <c r="V456" s="11" t="s">
        <v>50</v>
      </c>
      <c r="W456">
        <v>40000</v>
      </c>
      <c r="X456">
        <v>1</v>
      </c>
      <c r="Y456" s="11" t="str">
        <f t="shared" si="14"/>
        <v>XBL</v>
      </c>
      <c r="Z456" s="5">
        <f>VLOOKUP(D456,HoaDonTotal!D:Q,14,0)</f>
        <v>44451.633333333331</v>
      </c>
      <c r="AA456" t="str">
        <f t="shared" si="15"/>
        <v>Ca chiều</v>
      </c>
    </row>
    <row r="457" spans="2:27">
      <c r="B457" s="11" t="s">
        <v>21</v>
      </c>
      <c r="C457" s="136">
        <v>44451</v>
      </c>
      <c r="D457" s="36" t="s">
        <v>1087</v>
      </c>
      <c r="E457" s="11">
        <v>1725978</v>
      </c>
      <c r="F457" s="11" t="s">
        <v>1089</v>
      </c>
      <c r="G457" s="11" t="s">
        <v>2368</v>
      </c>
      <c r="H457" s="11" t="s">
        <v>2369</v>
      </c>
      <c r="I457" s="11" t="s">
        <v>22</v>
      </c>
      <c r="J457" s="11" t="s">
        <v>38</v>
      </c>
      <c r="K457" s="11" t="s">
        <v>232</v>
      </c>
      <c r="L457" s="11" t="s">
        <v>143</v>
      </c>
      <c r="M457" s="11" t="s">
        <v>40</v>
      </c>
      <c r="N457" s="11" t="s">
        <v>44</v>
      </c>
      <c r="O457" s="11" t="s">
        <v>311</v>
      </c>
      <c r="P457" s="11" t="s">
        <v>37</v>
      </c>
      <c r="Q457" s="11">
        <v>1</v>
      </c>
      <c r="R457" s="128">
        <v>0</v>
      </c>
      <c r="S457" s="128">
        <v>90000</v>
      </c>
      <c r="T457" s="128">
        <v>63000</v>
      </c>
      <c r="U457" s="128">
        <v>0</v>
      </c>
      <c r="V457" s="11" t="s">
        <v>50</v>
      </c>
      <c r="W457">
        <v>63000</v>
      </c>
      <c r="X457">
        <v>1</v>
      </c>
      <c r="Y457" s="11" t="str">
        <f t="shared" si="14"/>
        <v>XBL</v>
      </c>
      <c r="Z457" s="5">
        <f>VLOOKUP(D457,HoaDonTotal!D:Q,14,0)</f>
        <v>44451.632638888892</v>
      </c>
      <c r="AA457" t="str">
        <f t="shared" si="15"/>
        <v>Ca chiều</v>
      </c>
    </row>
    <row r="458" spans="2:27">
      <c r="B458" s="11" t="s">
        <v>21</v>
      </c>
      <c r="C458" s="136">
        <v>44451</v>
      </c>
      <c r="D458" s="36" t="s">
        <v>1090</v>
      </c>
      <c r="E458" s="11">
        <v>1725978</v>
      </c>
      <c r="F458" s="11" t="s">
        <v>1089</v>
      </c>
      <c r="G458" s="11" t="s">
        <v>2716</v>
      </c>
      <c r="H458" s="11" t="s">
        <v>2717</v>
      </c>
      <c r="I458" s="11" t="s">
        <v>22</v>
      </c>
      <c r="J458" s="11" t="s">
        <v>69</v>
      </c>
      <c r="K458" s="11" t="s">
        <v>34</v>
      </c>
      <c r="L458" s="11" t="s">
        <v>2718</v>
      </c>
      <c r="M458" s="11" t="s">
        <v>435</v>
      </c>
      <c r="N458" s="11" t="s">
        <v>284</v>
      </c>
      <c r="O458" s="11" t="s">
        <v>131</v>
      </c>
      <c r="P458" s="11" t="s">
        <v>37</v>
      </c>
      <c r="Q458" s="11">
        <v>1</v>
      </c>
      <c r="R458" s="128">
        <v>0</v>
      </c>
      <c r="S458" s="128">
        <v>290000</v>
      </c>
      <c r="T458" s="128">
        <v>203000</v>
      </c>
      <c r="U458" s="128">
        <v>0</v>
      </c>
      <c r="V458" s="11" t="s">
        <v>50</v>
      </c>
      <c r="W458">
        <v>203000</v>
      </c>
      <c r="X458">
        <v>1</v>
      </c>
      <c r="Y458" s="11" t="str">
        <f t="shared" si="14"/>
        <v>XBL</v>
      </c>
      <c r="Z458" s="5">
        <f>VLOOKUP(D458,HoaDonTotal!D:Q,14,0)</f>
        <v>44451.634027777778</v>
      </c>
      <c r="AA458" t="str">
        <f t="shared" si="15"/>
        <v>Ca chiều</v>
      </c>
    </row>
    <row r="459" spans="2:27">
      <c r="B459" s="11" t="s">
        <v>21</v>
      </c>
      <c r="C459" s="136">
        <v>44451</v>
      </c>
      <c r="D459" s="36" t="s">
        <v>1091</v>
      </c>
      <c r="E459" s="11">
        <v>1924581</v>
      </c>
      <c r="F459" s="11" t="s">
        <v>406</v>
      </c>
      <c r="G459" s="11" t="s">
        <v>2347</v>
      </c>
      <c r="H459" s="11" t="s">
        <v>2348</v>
      </c>
      <c r="I459" s="11"/>
      <c r="J459" s="11" t="s">
        <v>53</v>
      </c>
      <c r="K459" s="11" t="s">
        <v>56</v>
      </c>
      <c r="L459" s="11" t="s">
        <v>256</v>
      </c>
      <c r="M459" s="11" t="s">
        <v>79</v>
      </c>
      <c r="N459" s="11" t="s">
        <v>57</v>
      </c>
      <c r="O459" s="11" t="s">
        <v>193</v>
      </c>
      <c r="P459" s="11" t="s">
        <v>43</v>
      </c>
      <c r="Q459" s="11">
        <v>1</v>
      </c>
      <c r="R459" s="128">
        <v>0</v>
      </c>
      <c r="S459" s="128">
        <v>190000</v>
      </c>
      <c r="T459" s="128">
        <v>152000</v>
      </c>
      <c r="U459" s="128">
        <v>0</v>
      </c>
      <c r="V459" s="11" t="s">
        <v>50</v>
      </c>
      <c r="W459">
        <v>152000</v>
      </c>
      <c r="X459">
        <v>1</v>
      </c>
      <c r="Y459" s="11" t="str">
        <f t="shared" ref="Y459:Y522" si="16">IF(LEFT(D459,3)="NTL","NTL","XBL")</f>
        <v>XBL</v>
      </c>
      <c r="Z459" s="5">
        <f>VLOOKUP(D459,HoaDonTotal!D:Q,14,0)</f>
        <v>44451.654861111114</v>
      </c>
      <c r="AA459" t="str">
        <f t="shared" ref="AA459:AA522" si="17">IF(TIME(HOUR(Z459),MINUTE(Z459),SECOND(Z459))&gt;$AB$6,"Ca chiều","Ca sáng")</f>
        <v>Ca chiều</v>
      </c>
    </row>
    <row r="460" spans="2:27">
      <c r="B460" s="11" t="s">
        <v>21</v>
      </c>
      <c r="C460" s="136">
        <v>44451</v>
      </c>
      <c r="D460" s="36" t="s">
        <v>1092</v>
      </c>
      <c r="E460" s="11">
        <v>2394915</v>
      </c>
      <c r="F460" s="11" t="s">
        <v>1094</v>
      </c>
      <c r="G460" s="11" t="s">
        <v>2719</v>
      </c>
      <c r="H460" s="11" t="s">
        <v>2720</v>
      </c>
      <c r="I460" s="11"/>
      <c r="J460" s="11" t="s">
        <v>53</v>
      </c>
      <c r="K460" s="11" t="s">
        <v>56</v>
      </c>
      <c r="L460" s="11" t="s">
        <v>2721</v>
      </c>
      <c r="M460" s="11" t="s">
        <v>2722</v>
      </c>
      <c r="N460" s="11" t="s">
        <v>57</v>
      </c>
      <c r="O460" s="11" t="s">
        <v>327</v>
      </c>
      <c r="P460" s="11" t="s">
        <v>43</v>
      </c>
      <c r="Q460" s="11">
        <v>1</v>
      </c>
      <c r="R460" s="128">
        <v>0</v>
      </c>
      <c r="S460" s="128">
        <v>150000</v>
      </c>
      <c r="T460" s="128">
        <v>150000</v>
      </c>
      <c r="U460" s="128">
        <v>0</v>
      </c>
      <c r="V460" s="11" t="s">
        <v>28</v>
      </c>
      <c r="W460">
        <v>150000</v>
      </c>
      <c r="X460">
        <v>1</v>
      </c>
      <c r="Y460" s="11" t="str">
        <f t="shared" si="16"/>
        <v>XBL</v>
      </c>
      <c r="Z460" s="5">
        <f>VLOOKUP(D460,HoaDonTotal!D:Q,14,0)</f>
        <v>44451.675694444442</v>
      </c>
      <c r="AA460" t="str">
        <f t="shared" si="17"/>
        <v>Ca chiều</v>
      </c>
    </row>
    <row r="461" spans="2:27">
      <c r="B461" s="11" t="s">
        <v>21</v>
      </c>
      <c r="C461" s="136">
        <v>44451</v>
      </c>
      <c r="D461" s="36" t="s">
        <v>1092</v>
      </c>
      <c r="E461" s="11">
        <v>2394915</v>
      </c>
      <c r="F461" s="11" t="s">
        <v>1094</v>
      </c>
      <c r="G461" s="11" t="s">
        <v>2723</v>
      </c>
      <c r="H461" s="11" t="s">
        <v>2724</v>
      </c>
      <c r="I461" s="11" t="s">
        <v>22</v>
      </c>
      <c r="J461" s="11" t="s">
        <v>45</v>
      </c>
      <c r="K461" s="11" t="s">
        <v>34</v>
      </c>
      <c r="L461" s="11" t="s">
        <v>552</v>
      </c>
      <c r="M461" s="11" t="s">
        <v>63</v>
      </c>
      <c r="N461" s="11" t="s">
        <v>47</v>
      </c>
      <c r="O461" s="11" t="s">
        <v>47</v>
      </c>
      <c r="P461" s="11" t="s">
        <v>289</v>
      </c>
      <c r="Q461" s="11">
        <v>1</v>
      </c>
      <c r="R461" s="128">
        <v>0</v>
      </c>
      <c r="S461" s="128">
        <v>390000</v>
      </c>
      <c r="T461" s="128">
        <v>249000</v>
      </c>
      <c r="U461" s="128">
        <v>0</v>
      </c>
      <c r="V461" s="11" t="s">
        <v>28</v>
      </c>
      <c r="W461">
        <v>249000</v>
      </c>
      <c r="X461">
        <v>1</v>
      </c>
      <c r="Y461" s="11" t="str">
        <f t="shared" si="16"/>
        <v>XBL</v>
      </c>
      <c r="Z461" s="5">
        <f>VLOOKUP(D461,HoaDonTotal!D:Q,14,0)</f>
        <v>44451.675694444442</v>
      </c>
      <c r="AA461" t="str">
        <f t="shared" si="17"/>
        <v>Ca chiều</v>
      </c>
    </row>
    <row r="462" spans="2:27">
      <c r="B462" s="11" t="s">
        <v>21</v>
      </c>
      <c r="C462" s="136">
        <v>44451</v>
      </c>
      <c r="D462" s="36" t="s">
        <v>1092</v>
      </c>
      <c r="E462" s="11">
        <v>2394915</v>
      </c>
      <c r="F462" s="11" t="s">
        <v>1094</v>
      </c>
      <c r="G462" s="11" t="s">
        <v>2725</v>
      </c>
      <c r="H462" s="11" t="s">
        <v>2726</v>
      </c>
      <c r="I462" s="11" t="s">
        <v>22</v>
      </c>
      <c r="J462" s="11" t="s">
        <v>23</v>
      </c>
      <c r="K462" s="11" t="s">
        <v>24</v>
      </c>
      <c r="L462" s="11" t="s">
        <v>35</v>
      </c>
      <c r="M462" s="11" t="s">
        <v>2351</v>
      </c>
      <c r="N462" s="11" t="s">
        <v>277</v>
      </c>
      <c r="O462" s="11" t="s">
        <v>277</v>
      </c>
      <c r="P462" s="11" t="s">
        <v>37</v>
      </c>
      <c r="Q462" s="11">
        <v>1</v>
      </c>
      <c r="R462" s="128">
        <v>0</v>
      </c>
      <c r="S462" s="128">
        <v>290000</v>
      </c>
      <c r="T462" s="128">
        <v>145000</v>
      </c>
      <c r="U462" s="128">
        <v>0</v>
      </c>
      <c r="V462" s="11" t="s">
        <v>28</v>
      </c>
      <c r="W462">
        <v>145000</v>
      </c>
      <c r="X462">
        <v>1</v>
      </c>
      <c r="Y462" s="11" t="str">
        <f t="shared" si="16"/>
        <v>XBL</v>
      </c>
      <c r="Z462" s="5">
        <f>VLOOKUP(D462,HoaDonTotal!D:Q,14,0)</f>
        <v>44451.675694444442</v>
      </c>
      <c r="AA462" t="str">
        <f t="shared" si="17"/>
        <v>Ca chiều</v>
      </c>
    </row>
    <row r="463" spans="2:27">
      <c r="B463" s="11" t="s">
        <v>21</v>
      </c>
      <c r="C463" s="136">
        <v>44451</v>
      </c>
      <c r="D463" s="36" t="s">
        <v>1095</v>
      </c>
      <c r="E463" s="11">
        <v>1663584</v>
      </c>
      <c r="F463" s="11" t="s">
        <v>1097</v>
      </c>
      <c r="G463" s="11" t="s">
        <v>476</v>
      </c>
      <c r="H463" s="11" t="s">
        <v>477</v>
      </c>
      <c r="I463" s="11"/>
      <c r="J463" s="11" t="s">
        <v>2041</v>
      </c>
      <c r="K463" s="11" t="s">
        <v>478</v>
      </c>
      <c r="L463" s="11"/>
      <c r="M463" s="11"/>
      <c r="N463" s="11" t="s">
        <v>68</v>
      </c>
      <c r="O463" s="11" t="s">
        <v>479</v>
      </c>
      <c r="P463" s="11"/>
      <c r="Q463" s="11">
        <v>1</v>
      </c>
      <c r="R463" s="128">
        <v>0</v>
      </c>
      <c r="S463" s="128">
        <v>120000</v>
      </c>
      <c r="T463" s="128">
        <v>40000</v>
      </c>
      <c r="U463" s="128">
        <v>0</v>
      </c>
      <c r="V463" s="11" t="s">
        <v>50</v>
      </c>
      <c r="W463">
        <v>40000</v>
      </c>
      <c r="X463">
        <v>1</v>
      </c>
      <c r="Y463" s="11" t="str">
        <f t="shared" si="16"/>
        <v>XBL</v>
      </c>
      <c r="Z463" s="5">
        <f>VLOOKUP(D463,HoaDonTotal!D:Q,14,0)</f>
        <v>44451.675000000003</v>
      </c>
      <c r="AA463" t="str">
        <f t="shared" si="17"/>
        <v>Ca chiều</v>
      </c>
    </row>
    <row r="464" spans="2:27">
      <c r="B464" s="11" t="s">
        <v>21</v>
      </c>
      <c r="C464" s="136">
        <v>44451</v>
      </c>
      <c r="D464" s="36" t="s">
        <v>1098</v>
      </c>
      <c r="E464" s="11">
        <v>1924581</v>
      </c>
      <c r="F464" s="11" t="s">
        <v>406</v>
      </c>
      <c r="G464" s="11" t="s">
        <v>2727</v>
      </c>
      <c r="H464" s="11" t="s">
        <v>2728</v>
      </c>
      <c r="I464" s="11"/>
      <c r="J464" s="11" t="s">
        <v>2041</v>
      </c>
      <c r="K464" s="11" t="s">
        <v>78</v>
      </c>
      <c r="L464" s="11"/>
      <c r="M464" s="11" t="s">
        <v>511</v>
      </c>
      <c r="N464" s="11" t="s">
        <v>68</v>
      </c>
      <c r="O464" s="11" t="s">
        <v>2729</v>
      </c>
      <c r="P464" s="11"/>
      <c r="Q464" s="11">
        <v>1</v>
      </c>
      <c r="R464" s="128">
        <v>0</v>
      </c>
      <c r="S464" s="128">
        <v>19000</v>
      </c>
      <c r="T464" s="128">
        <v>19000</v>
      </c>
      <c r="U464" s="128">
        <v>0</v>
      </c>
      <c r="V464" s="11" t="s">
        <v>50</v>
      </c>
      <c r="W464">
        <v>19000</v>
      </c>
      <c r="X464">
        <v>1</v>
      </c>
      <c r="Y464" s="11" t="str">
        <f t="shared" si="16"/>
        <v>XBL</v>
      </c>
      <c r="Z464" s="5">
        <f>VLOOKUP(D464,HoaDonTotal!D:Q,14,0)</f>
        <v>44451.676388888889</v>
      </c>
      <c r="AA464" t="str">
        <f t="shared" si="17"/>
        <v>Ca chiều</v>
      </c>
    </row>
    <row r="465" spans="2:27">
      <c r="B465" s="11" t="s">
        <v>21</v>
      </c>
      <c r="C465" s="136">
        <v>44451</v>
      </c>
      <c r="D465" s="36" t="s">
        <v>1098</v>
      </c>
      <c r="E465" s="11">
        <v>1924581</v>
      </c>
      <c r="F465" s="11" t="s">
        <v>406</v>
      </c>
      <c r="G465" s="11" t="s">
        <v>2730</v>
      </c>
      <c r="H465" s="11" t="s">
        <v>2731</v>
      </c>
      <c r="I465" s="11" t="s">
        <v>22</v>
      </c>
      <c r="J465" s="11" t="s">
        <v>362</v>
      </c>
      <c r="K465" s="11" t="s">
        <v>132</v>
      </c>
      <c r="L465" s="11" t="s">
        <v>205</v>
      </c>
      <c r="M465" s="11" t="s">
        <v>79</v>
      </c>
      <c r="N465" s="11" t="s">
        <v>64</v>
      </c>
      <c r="O465" s="11" t="s">
        <v>80</v>
      </c>
      <c r="P465" s="11" t="s">
        <v>43</v>
      </c>
      <c r="Q465" s="11">
        <v>1</v>
      </c>
      <c r="R465" s="128">
        <v>0</v>
      </c>
      <c r="S465" s="128">
        <v>250000</v>
      </c>
      <c r="T465" s="128">
        <v>175000</v>
      </c>
      <c r="U465" s="128">
        <v>0</v>
      </c>
      <c r="V465" s="11" t="s">
        <v>50</v>
      </c>
      <c r="W465">
        <v>175000</v>
      </c>
      <c r="X465">
        <v>1</v>
      </c>
      <c r="Y465" s="11" t="str">
        <f t="shared" si="16"/>
        <v>XBL</v>
      </c>
      <c r="Z465" s="5">
        <f>VLOOKUP(D465,HoaDonTotal!D:Q,14,0)</f>
        <v>44451.676388888889</v>
      </c>
      <c r="AA465" t="str">
        <f t="shared" si="17"/>
        <v>Ca chiều</v>
      </c>
    </row>
    <row r="466" spans="2:27">
      <c r="B466" s="11" t="s">
        <v>21</v>
      </c>
      <c r="C466" s="136">
        <v>44451</v>
      </c>
      <c r="D466" s="36" t="s">
        <v>1098</v>
      </c>
      <c r="E466" s="11">
        <v>1924581</v>
      </c>
      <c r="F466" s="11" t="s">
        <v>406</v>
      </c>
      <c r="G466" s="11" t="s">
        <v>2732</v>
      </c>
      <c r="H466" s="11" t="s">
        <v>2733</v>
      </c>
      <c r="I466" s="11" t="s">
        <v>22</v>
      </c>
      <c r="J466" s="11" t="s">
        <v>362</v>
      </c>
      <c r="K466" s="11" t="s">
        <v>132</v>
      </c>
      <c r="L466" s="11" t="s">
        <v>25</v>
      </c>
      <c r="M466" s="11" t="s">
        <v>2734</v>
      </c>
      <c r="N466" s="11" t="s">
        <v>64</v>
      </c>
      <c r="O466" s="11" t="s">
        <v>149</v>
      </c>
      <c r="P466" s="11" t="s">
        <v>43</v>
      </c>
      <c r="Q466" s="11">
        <v>1</v>
      </c>
      <c r="R466" s="128">
        <v>0</v>
      </c>
      <c r="S466" s="128">
        <v>90000</v>
      </c>
      <c r="T466" s="128">
        <v>63000</v>
      </c>
      <c r="U466" s="128">
        <v>0</v>
      </c>
      <c r="V466" s="11" t="s">
        <v>50</v>
      </c>
      <c r="W466">
        <v>63000</v>
      </c>
      <c r="X466">
        <v>1</v>
      </c>
      <c r="Y466" s="11" t="str">
        <f t="shared" si="16"/>
        <v>XBL</v>
      </c>
      <c r="Z466" s="5">
        <f>VLOOKUP(D466,HoaDonTotal!D:Q,14,0)</f>
        <v>44451.676388888889</v>
      </c>
      <c r="AA466" t="str">
        <f t="shared" si="17"/>
        <v>Ca chiều</v>
      </c>
    </row>
    <row r="467" spans="2:27">
      <c r="B467" s="11" t="s">
        <v>21</v>
      </c>
      <c r="C467" s="136">
        <v>44451</v>
      </c>
      <c r="D467" s="36" t="s">
        <v>1098</v>
      </c>
      <c r="E467" s="11">
        <v>1924581</v>
      </c>
      <c r="F467" s="11" t="s">
        <v>406</v>
      </c>
      <c r="G467" s="11" t="s">
        <v>2043</v>
      </c>
      <c r="H467" s="11" t="s">
        <v>265</v>
      </c>
      <c r="I467" s="11"/>
      <c r="J467" s="11" t="s">
        <v>2044</v>
      </c>
      <c r="K467" s="11" t="s">
        <v>56</v>
      </c>
      <c r="L467" s="11" t="s">
        <v>266</v>
      </c>
      <c r="M467" s="11"/>
      <c r="N467" s="11" t="s">
        <v>2045</v>
      </c>
      <c r="O467" s="11" t="s">
        <v>139</v>
      </c>
      <c r="P467" s="11"/>
      <c r="Q467" s="11">
        <v>2</v>
      </c>
      <c r="R467" s="128">
        <v>0</v>
      </c>
      <c r="S467" s="128">
        <v>66000</v>
      </c>
      <c r="T467" s="128">
        <v>70000</v>
      </c>
      <c r="U467" s="128">
        <v>0</v>
      </c>
      <c r="V467" s="11" t="s">
        <v>50</v>
      </c>
      <c r="W467">
        <v>70000</v>
      </c>
      <c r="X467">
        <v>2</v>
      </c>
      <c r="Y467" s="11" t="str">
        <f t="shared" si="16"/>
        <v>XBL</v>
      </c>
      <c r="Z467" s="5">
        <f>VLOOKUP(D467,HoaDonTotal!D:Q,14,0)</f>
        <v>44451.676388888889</v>
      </c>
      <c r="AA467" t="str">
        <f t="shared" si="17"/>
        <v>Ca chiều</v>
      </c>
    </row>
    <row r="468" spans="2:27">
      <c r="B468" s="11" t="s">
        <v>21</v>
      </c>
      <c r="C468" s="136">
        <v>44451</v>
      </c>
      <c r="D468" s="36" t="s">
        <v>1099</v>
      </c>
      <c r="E468" s="11">
        <v>1924581</v>
      </c>
      <c r="F468" s="11" t="s">
        <v>406</v>
      </c>
      <c r="G468" s="11" t="s">
        <v>498</v>
      </c>
      <c r="H468" s="11" t="s">
        <v>499</v>
      </c>
      <c r="I468" s="11" t="s">
        <v>22</v>
      </c>
      <c r="J468" s="11" t="s">
        <v>69</v>
      </c>
      <c r="K468" s="11" t="s">
        <v>24</v>
      </c>
      <c r="L468" s="11" t="s">
        <v>143</v>
      </c>
      <c r="M468" s="11" t="s">
        <v>49</v>
      </c>
      <c r="N468" s="11" t="s">
        <v>70</v>
      </c>
      <c r="O468" s="11" t="s">
        <v>70</v>
      </c>
      <c r="P468" s="11" t="s">
        <v>43</v>
      </c>
      <c r="Q468" s="11">
        <v>1</v>
      </c>
      <c r="R468" s="128">
        <v>0</v>
      </c>
      <c r="S468" s="128">
        <v>80000</v>
      </c>
      <c r="T468" s="128">
        <v>80000</v>
      </c>
      <c r="U468" s="128">
        <v>0</v>
      </c>
      <c r="V468" s="11" t="s">
        <v>50</v>
      </c>
      <c r="W468">
        <v>80000</v>
      </c>
      <c r="X468">
        <v>1</v>
      </c>
      <c r="Y468" s="11" t="str">
        <f t="shared" si="16"/>
        <v>XBL</v>
      </c>
      <c r="Z468" s="5">
        <f>VLOOKUP(D468,HoaDonTotal!D:Q,14,0)</f>
        <v>44451.695833333331</v>
      </c>
      <c r="AA468" t="str">
        <f t="shared" si="17"/>
        <v>Ca chiều</v>
      </c>
    </row>
    <row r="469" spans="2:27">
      <c r="B469" s="11" t="s">
        <v>21</v>
      </c>
      <c r="C469" s="136">
        <v>44451</v>
      </c>
      <c r="D469" s="36" t="s">
        <v>1100</v>
      </c>
      <c r="E469" s="11">
        <v>290039</v>
      </c>
      <c r="F469" s="11" t="s">
        <v>1044</v>
      </c>
      <c r="G469" s="11" t="s">
        <v>2735</v>
      </c>
      <c r="H469" s="11" t="s">
        <v>2736</v>
      </c>
      <c r="I469" s="11" t="s">
        <v>22</v>
      </c>
      <c r="J469" s="11" t="s">
        <v>69</v>
      </c>
      <c r="K469" s="11" t="s">
        <v>24</v>
      </c>
      <c r="L469" s="11" t="s">
        <v>143</v>
      </c>
      <c r="M469" s="11" t="s">
        <v>49</v>
      </c>
      <c r="N469" s="11" t="s">
        <v>70</v>
      </c>
      <c r="O469" s="11" t="s">
        <v>70</v>
      </c>
      <c r="P469" s="11" t="s">
        <v>43</v>
      </c>
      <c r="Q469" s="11">
        <v>1</v>
      </c>
      <c r="R469" s="128">
        <v>0</v>
      </c>
      <c r="S469" s="128">
        <v>80000</v>
      </c>
      <c r="T469" s="128">
        <v>80000</v>
      </c>
      <c r="U469" s="128">
        <v>0</v>
      </c>
      <c r="V469" s="11" t="s">
        <v>50</v>
      </c>
      <c r="W469">
        <v>80000</v>
      </c>
      <c r="X469">
        <v>1</v>
      </c>
      <c r="Y469" s="11" t="str">
        <f t="shared" si="16"/>
        <v>XBL</v>
      </c>
      <c r="Z469" s="5">
        <f>VLOOKUP(D469,HoaDonTotal!D:Q,14,0)</f>
        <v>44451.695138888892</v>
      </c>
      <c r="AA469" t="str">
        <f t="shared" si="17"/>
        <v>Ca chiều</v>
      </c>
    </row>
    <row r="470" spans="2:27">
      <c r="B470" s="11" t="s">
        <v>21</v>
      </c>
      <c r="C470" s="136">
        <v>44451</v>
      </c>
      <c r="D470" s="36" t="s">
        <v>1100</v>
      </c>
      <c r="E470" s="11">
        <v>290039</v>
      </c>
      <c r="F470" s="11" t="s">
        <v>1044</v>
      </c>
      <c r="G470" s="11" t="s">
        <v>2737</v>
      </c>
      <c r="H470" s="11" t="s">
        <v>2738</v>
      </c>
      <c r="I470" s="11" t="s">
        <v>40</v>
      </c>
      <c r="J470" s="11" t="s">
        <v>2044</v>
      </c>
      <c r="K470" s="11" t="s">
        <v>30</v>
      </c>
      <c r="L470" s="11" t="s">
        <v>2146</v>
      </c>
      <c r="M470" s="11"/>
      <c r="N470" s="11" t="s">
        <v>2217</v>
      </c>
      <c r="O470" s="11" t="s">
        <v>139</v>
      </c>
      <c r="P470" s="11" t="s">
        <v>40</v>
      </c>
      <c r="Q470" s="11">
        <v>1</v>
      </c>
      <c r="R470" s="128">
        <v>0</v>
      </c>
      <c r="S470" s="128">
        <v>40000</v>
      </c>
      <c r="T470" s="128">
        <v>31400</v>
      </c>
      <c r="U470" s="128">
        <v>0</v>
      </c>
      <c r="V470" s="11" t="s">
        <v>50</v>
      </c>
      <c r="W470">
        <v>31400</v>
      </c>
      <c r="X470">
        <v>1</v>
      </c>
      <c r="Y470" s="11" t="str">
        <f t="shared" si="16"/>
        <v>XBL</v>
      </c>
      <c r="Z470" s="5">
        <f>VLOOKUP(D470,HoaDonTotal!D:Q,14,0)</f>
        <v>44451.695138888892</v>
      </c>
      <c r="AA470" t="str">
        <f t="shared" si="17"/>
        <v>Ca chiều</v>
      </c>
    </row>
    <row r="471" spans="2:27">
      <c r="B471" s="11" t="s">
        <v>21</v>
      </c>
      <c r="C471" s="136">
        <v>44451</v>
      </c>
      <c r="D471" s="36" t="s">
        <v>1100</v>
      </c>
      <c r="E471" s="11">
        <v>290039</v>
      </c>
      <c r="F471" s="11" t="s">
        <v>1044</v>
      </c>
      <c r="G471" s="11" t="s">
        <v>2219</v>
      </c>
      <c r="H471" s="11" t="s">
        <v>2220</v>
      </c>
      <c r="I471" s="11"/>
      <c r="J471" s="11" t="s">
        <v>2044</v>
      </c>
      <c r="K471" s="11" t="s">
        <v>30</v>
      </c>
      <c r="L471" s="11" t="s">
        <v>2146</v>
      </c>
      <c r="M471" s="11"/>
      <c r="N471" s="11" t="s">
        <v>2045</v>
      </c>
      <c r="O471" s="11" t="s">
        <v>139</v>
      </c>
      <c r="P471" s="11"/>
      <c r="Q471" s="11">
        <v>1</v>
      </c>
      <c r="R471" s="128">
        <v>0</v>
      </c>
      <c r="S471" s="128">
        <v>50000</v>
      </c>
      <c r="T471" s="128">
        <v>39300</v>
      </c>
      <c r="U471" s="128">
        <v>0</v>
      </c>
      <c r="V471" s="11" t="s">
        <v>50</v>
      </c>
      <c r="W471">
        <v>39300</v>
      </c>
      <c r="X471">
        <v>1</v>
      </c>
      <c r="Y471" s="11" t="str">
        <f t="shared" si="16"/>
        <v>XBL</v>
      </c>
      <c r="Z471" s="5">
        <f>VLOOKUP(D471,HoaDonTotal!D:Q,14,0)</f>
        <v>44451.695138888892</v>
      </c>
      <c r="AA471" t="str">
        <f t="shared" si="17"/>
        <v>Ca chiều</v>
      </c>
    </row>
    <row r="472" spans="2:27">
      <c r="B472" s="11" t="s">
        <v>21</v>
      </c>
      <c r="C472" s="136">
        <v>44451</v>
      </c>
      <c r="D472" s="36" t="s">
        <v>1100</v>
      </c>
      <c r="E472" s="11">
        <v>290039</v>
      </c>
      <c r="F472" s="11" t="s">
        <v>1044</v>
      </c>
      <c r="G472" s="11" t="s">
        <v>2221</v>
      </c>
      <c r="H472" s="11" t="s">
        <v>2216</v>
      </c>
      <c r="I472" s="11"/>
      <c r="J472" s="11" t="s">
        <v>2044</v>
      </c>
      <c r="K472" s="11" t="s">
        <v>30</v>
      </c>
      <c r="L472" s="11" t="s">
        <v>2146</v>
      </c>
      <c r="M472" s="11"/>
      <c r="N472" s="11" t="s">
        <v>2045</v>
      </c>
      <c r="O472" s="11" t="s">
        <v>139</v>
      </c>
      <c r="P472" s="11"/>
      <c r="Q472" s="11">
        <v>1</v>
      </c>
      <c r="R472" s="128">
        <v>0</v>
      </c>
      <c r="S472" s="128">
        <v>50000</v>
      </c>
      <c r="T472" s="128">
        <v>39300</v>
      </c>
      <c r="U472" s="128">
        <v>0</v>
      </c>
      <c r="V472" s="11" t="s">
        <v>50</v>
      </c>
      <c r="W472">
        <v>39300</v>
      </c>
      <c r="X472">
        <v>1</v>
      </c>
      <c r="Y472" s="11" t="str">
        <f t="shared" si="16"/>
        <v>XBL</v>
      </c>
      <c r="Z472" s="5">
        <f>VLOOKUP(D472,HoaDonTotal!D:Q,14,0)</f>
        <v>44451.695138888892</v>
      </c>
      <c r="AA472" t="str">
        <f t="shared" si="17"/>
        <v>Ca chiều</v>
      </c>
    </row>
    <row r="473" spans="2:27">
      <c r="B473" s="11" t="s">
        <v>21</v>
      </c>
      <c r="C473" s="136">
        <v>44451</v>
      </c>
      <c r="D473" s="36" t="s">
        <v>1100</v>
      </c>
      <c r="E473" s="11">
        <v>290039</v>
      </c>
      <c r="F473" s="11" t="s">
        <v>1044</v>
      </c>
      <c r="G473" s="11" t="s">
        <v>2739</v>
      </c>
      <c r="H473" s="11" t="s">
        <v>584</v>
      </c>
      <c r="I473" s="11" t="s">
        <v>58</v>
      </c>
      <c r="J473" s="11" t="s">
        <v>45</v>
      </c>
      <c r="K473" s="11" t="s">
        <v>34</v>
      </c>
      <c r="L473" s="11" t="s">
        <v>2185</v>
      </c>
      <c r="M473" s="11" t="s">
        <v>77</v>
      </c>
      <c r="N473" s="11" t="s">
        <v>184</v>
      </c>
      <c r="O473" s="11" t="s">
        <v>197</v>
      </c>
      <c r="P473" s="11" t="s">
        <v>43</v>
      </c>
      <c r="Q473" s="11">
        <v>1</v>
      </c>
      <c r="R473" s="128">
        <v>0</v>
      </c>
      <c r="S473" s="128">
        <v>120000</v>
      </c>
      <c r="T473" s="128">
        <v>89000</v>
      </c>
      <c r="U473" s="128">
        <v>0</v>
      </c>
      <c r="V473" s="11" t="s">
        <v>50</v>
      </c>
      <c r="W473">
        <v>89000</v>
      </c>
      <c r="X473">
        <v>1</v>
      </c>
      <c r="Y473" s="11" t="str">
        <f t="shared" si="16"/>
        <v>XBL</v>
      </c>
      <c r="Z473" s="5">
        <f>VLOOKUP(D473,HoaDonTotal!D:Q,14,0)</f>
        <v>44451.695138888892</v>
      </c>
      <c r="AA473" t="str">
        <f t="shared" si="17"/>
        <v>Ca chiều</v>
      </c>
    </row>
    <row r="474" spans="2:27">
      <c r="B474" s="11" t="s">
        <v>21</v>
      </c>
      <c r="C474" s="136">
        <v>44451</v>
      </c>
      <c r="D474" s="36" t="s">
        <v>1100</v>
      </c>
      <c r="E474" s="11">
        <v>290039</v>
      </c>
      <c r="F474" s="11" t="s">
        <v>1044</v>
      </c>
      <c r="G474" s="11" t="s">
        <v>2740</v>
      </c>
      <c r="H474" s="11" t="s">
        <v>2741</v>
      </c>
      <c r="I474" s="11" t="s">
        <v>58</v>
      </c>
      <c r="J474" s="11" t="s">
        <v>45</v>
      </c>
      <c r="K474" s="11" t="s">
        <v>34</v>
      </c>
      <c r="L474" s="11" t="s">
        <v>2299</v>
      </c>
      <c r="M474" s="11" t="s">
        <v>77</v>
      </c>
      <c r="N474" s="11" t="s">
        <v>184</v>
      </c>
      <c r="O474" s="11" t="s">
        <v>197</v>
      </c>
      <c r="P474" s="11" t="s">
        <v>43</v>
      </c>
      <c r="Q474" s="11">
        <v>1</v>
      </c>
      <c r="R474" s="128">
        <v>0</v>
      </c>
      <c r="S474" s="128">
        <v>120000</v>
      </c>
      <c r="T474" s="128">
        <v>89000</v>
      </c>
      <c r="U474" s="128">
        <v>0</v>
      </c>
      <c r="V474" s="11" t="s">
        <v>50</v>
      </c>
      <c r="W474">
        <v>89000</v>
      </c>
      <c r="X474">
        <v>1</v>
      </c>
      <c r="Y474" s="11" t="str">
        <f t="shared" si="16"/>
        <v>XBL</v>
      </c>
      <c r="Z474" s="5">
        <f>VLOOKUP(D474,HoaDonTotal!D:Q,14,0)</f>
        <v>44451.695138888892</v>
      </c>
      <c r="AA474" t="str">
        <f t="shared" si="17"/>
        <v>Ca chiều</v>
      </c>
    </row>
    <row r="475" spans="2:27">
      <c r="B475" s="11" t="s">
        <v>21</v>
      </c>
      <c r="C475" s="136">
        <v>44451</v>
      </c>
      <c r="D475" s="36" t="s">
        <v>1100</v>
      </c>
      <c r="E475" s="11">
        <v>290039</v>
      </c>
      <c r="F475" s="11" t="s">
        <v>1044</v>
      </c>
      <c r="G475" s="11" t="s">
        <v>668</v>
      </c>
      <c r="H475" s="11" t="s">
        <v>669</v>
      </c>
      <c r="I475" s="11" t="s">
        <v>22</v>
      </c>
      <c r="J475" s="11" t="s">
        <v>23</v>
      </c>
      <c r="K475" s="11" t="s">
        <v>24</v>
      </c>
      <c r="L475" s="11" t="s">
        <v>25</v>
      </c>
      <c r="M475" s="11" t="s">
        <v>445</v>
      </c>
      <c r="N475" s="11" t="s">
        <v>26</v>
      </c>
      <c r="O475" s="11" t="s">
        <v>670</v>
      </c>
      <c r="P475" s="11" t="s">
        <v>37</v>
      </c>
      <c r="Q475" s="11">
        <v>1</v>
      </c>
      <c r="R475" s="128">
        <v>0</v>
      </c>
      <c r="S475" s="128">
        <v>250000</v>
      </c>
      <c r="T475" s="128">
        <v>125000</v>
      </c>
      <c r="U475" s="128">
        <v>0</v>
      </c>
      <c r="V475" s="11" t="s">
        <v>50</v>
      </c>
      <c r="W475">
        <v>125000</v>
      </c>
      <c r="X475">
        <v>1</v>
      </c>
      <c r="Y475" s="11" t="str">
        <f t="shared" si="16"/>
        <v>XBL</v>
      </c>
      <c r="Z475" s="5">
        <f>VLOOKUP(D475,HoaDonTotal!D:Q,14,0)</f>
        <v>44451.695138888892</v>
      </c>
      <c r="AA475" t="str">
        <f t="shared" si="17"/>
        <v>Ca chiều</v>
      </c>
    </row>
    <row r="476" spans="2:27">
      <c r="B476" s="11" t="s">
        <v>21</v>
      </c>
      <c r="C476" s="136">
        <v>44451</v>
      </c>
      <c r="D476" s="36" t="s">
        <v>1101</v>
      </c>
      <c r="E476" s="11">
        <v>1601960</v>
      </c>
      <c r="F476" s="11" t="s">
        <v>773</v>
      </c>
      <c r="G476" s="11" t="s">
        <v>2742</v>
      </c>
      <c r="H476" s="11" t="s">
        <v>2690</v>
      </c>
      <c r="I476" s="11" t="s">
        <v>22</v>
      </c>
      <c r="J476" s="11" t="s">
        <v>23</v>
      </c>
      <c r="K476" s="11" t="s">
        <v>24</v>
      </c>
      <c r="L476" s="11" t="s">
        <v>225</v>
      </c>
      <c r="M476" s="11" t="s">
        <v>2743</v>
      </c>
      <c r="N476" s="11" t="s">
        <v>26</v>
      </c>
      <c r="O476" s="11" t="s">
        <v>676</v>
      </c>
      <c r="P476" s="11" t="s">
        <v>37</v>
      </c>
      <c r="Q476" s="11">
        <v>1</v>
      </c>
      <c r="R476" s="128">
        <v>0</v>
      </c>
      <c r="S476" s="128">
        <v>350000</v>
      </c>
      <c r="T476" s="128">
        <v>175000</v>
      </c>
      <c r="U476" s="128">
        <v>0</v>
      </c>
      <c r="V476" s="11" t="s">
        <v>28</v>
      </c>
      <c r="W476">
        <v>175000</v>
      </c>
      <c r="X476">
        <v>1</v>
      </c>
      <c r="Y476" s="11" t="str">
        <f t="shared" si="16"/>
        <v>XBL</v>
      </c>
      <c r="Z476" s="5">
        <f>VLOOKUP(D476,HoaDonTotal!D:Q,14,0)</f>
        <v>44451.716666666667</v>
      </c>
      <c r="AA476" t="str">
        <f t="shared" si="17"/>
        <v>Ca chiều</v>
      </c>
    </row>
    <row r="477" spans="2:27">
      <c r="B477" s="11" t="s">
        <v>21</v>
      </c>
      <c r="C477" s="136">
        <v>44451</v>
      </c>
      <c r="D477" s="36" t="s">
        <v>1101</v>
      </c>
      <c r="E477" s="11">
        <v>1601960</v>
      </c>
      <c r="F477" s="11" t="s">
        <v>773</v>
      </c>
      <c r="G477" s="11" t="s">
        <v>2525</v>
      </c>
      <c r="H477" s="11" t="s">
        <v>2526</v>
      </c>
      <c r="I477" s="11" t="s">
        <v>65</v>
      </c>
      <c r="J477" s="11" t="s">
        <v>364</v>
      </c>
      <c r="K477" s="11" t="s">
        <v>34</v>
      </c>
      <c r="L477" s="11" t="s">
        <v>542</v>
      </c>
      <c r="M477" s="11" t="s">
        <v>46</v>
      </c>
      <c r="N477" s="11" t="s">
        <v>26</v>
      </c>
      <c r="O477" s="11" t="s">
        <v>211</v>
      </c>
      <c r="P477" s="11" t="s">
        <v>43</v>
      </c>
      <c r="Q477" s="11">
        <v>1</v>
      </c>
      <c r="R477" s="128">
        <v>0</v>
      </c>
      <c r="S477" s="128">
        <v>390000</v>
      </c>
      <c r="T477" s="128">
        <v>273000</v>
      </c>
      <c r="U477" s="128">
        <v>0</v>
      </c>
      <c r="V477" s="11" t="s">
        <v>28</v>
      </c>
      <c r="W477">
        <v>273000</v>
      </c>
      <c r="X477">
        <v>1</v>
      </c>
      <c r="Y477" s="11" t="str">
        <f t="shared" si="16"/>
        <v>XBL</v>
      </c>
      <c r="Z477" s="5">
        <f>VLOOKUP(D477,HoaDonTotal!D:Q,14,0)</f>
        <v>44451.716666666667</v>
      </c>
      <c r="AA477" t="str">
        <f t="shared" si="17"/>
        <v>Ca chiều</v>
      </c>
    </row>
    <row r="478" spans="2:27">
      <c r="B478" s="11" t="s">
        <v>21</v>
      </c>
      <c r="C478" s="136">
        <v>44451</v>
      </c>
      <c r="D478" s="36" t="s">
        <v>1101</v>
      </c>
      <c r="E478" s="11">
        <v>1601960</v>
      </c>
      <c r="F478" s="11" t="s">
        <v>773</v>
      </c>
      <c r="G478" s="11" t="s">
        <v>2656</v>
      </c>
      <c r="H478" s="11" t="s">
        <v>2526</v>
      </c>
      <c r="I478" s="11" t="s">
        <v>65</v>
      </c>
      <c r="J478" s="11" t="s">
        <v>364</v>
      </c>
      <c r="K478" s="11" t="s">
        <v>34</v>
      </c>
      <c r="L478" s="11" t="s">
        <v>628</v>
      </c>
      <c r="M478" s="11" t="s">
        <v>46</v>
      </c>
      <c r="N478" s="11" t="s">
        <v>26</v>
      </c>
      <c r="O478" s="11" t="s">
        <v>211</v>
      </c>
      <c r="P478" s="11" t="s">
        <v>43</v>
      </c>
      <c r="Q478" s="11">
        <v>1</v>
      </c>
      <c r="R478" s="128">
        <v>0</v>
      </c>
      <c r="S478" s="128">
        <v>390000</v>
      </c>
      <c r="T478" s="128">
        <v>273000</v>
      </c>
      <c r="U478" s="128">
        <v>0</v>
      </c>
      <c r="V478" s="11" t="s">
        <v>28</v>
      </c>
      <c r="W478">
        <v>273000</v>
      </c>
      <c r="X478">
        <v>1</v>
      </c>
      <c r="Y478" s="11" t="str">
        <f t="shared" si="16"/>
        <v>XBL</v>
      </c>
      <c r="Z478" s="5">
        <f>VLOOKUP(D478,HoaDonTotal!D:Q,14,0)</f>
        <v>44451.716666666667</v>
      </c>
      <c r="AA478" t="str">
        <f t="shared" si="17"/>
        <v>Ca chiều</v>
      </c>
    </row>
    <row r="479" spans="2:27">
      <c r="B479" s="11" t="s">
        <v>21</v>
      </c>
      <c r="C479" s="136">
        <v>44451</v>
      </c>
      <c r="D479" s="36" t="s">
        <v>1101</v>
      </c>
      <c r="E479" s="11">
        <v>1601960</v>
      </c>
      <c r="F479" s="11" t="s">
        <v>773</v>
      </c>
      <c r="G479" s="11" t="s">
        <v>2527</v>
      </c>
      <c r="H479" s="11" t="s">
        <v>2247</v>
      </c>
      <c r="I479" s="11" t="s">
        <v>58</v>
      </c>
      <c r="J479" s="11" t="s">
        <v>23</v>
      </c>
      <c r="K479" s="11" t="s">
        <v>24</v>
      </c>
      <c r="L479" s="11" t="s">
        <v>628</v>
      </c>
      <c r="M479" s="11" t="s">
        <v>2528</v>
      </c>
      <c r="N479" s="11" t="s">
        <v>36</v>
      </c>
      <c r="O479" s="11" t="s">
        <v>472</v>
      </c>
      <c r="P479" s="11" t="s">
        <v>37</v>
      </c>
      <c r="Q479" s="11">
        <v>1</v>
      </c>
      <c r="R479" s="128">
        <v>0</v>
      </c>
      <c r="S479" s="128">
        <v>190000</v>
      </c>
      <c r="T479" s="128">
        <v>95000</v>
      </c>
      <c r="U479" s="128">
        <v>0</v>
      </c>
      <c r="V479" s="11" t="s">
        <v>28</v>
      </c>
      <c r="W479">
        <v>95000</v>
      </c>
      <c r="X479">
        <v>1</v>
      </c>
      <c r="Y479" s="11" t="str">
        <f t="shared" si="16"/>
        <v>XBL</v>
      </c>
      <c r="Z479" s="5">
        <f>VLOOKUP(D479,HoaDonTotal!D:Q,14,0)</f>
        <v>44451.716666666667</v>
      </c>
      <c r="AA479" t="str">
        <f t="shared" si="17"/>
        <v>Ca chiều</v>
      </c>
    </row>
    <row r="480" spans="2:27">
      <c r="B480" s="11" t="s">
        <v>21</v>
      </c>
      <c r="C480" s="136">
        <v>44451</v>
      </c>
      <c r="D480" s="36" t="s">
        <v>1102</v>
      </c>
      <c r="E480" s="11">
        <v>1601960</v>
      </c>
      <c r="F480" s="11" t="s">
        <v>773</v>
      </c>
      <c r="G480" s="11" t="s">
        <v>2744</v>
      </c>
      <c r="H480" s="11" t="s">
        <v>2496</v>
      </c>
      <c r="I480" s="11" t="s">
        <v>22</v>
      </c>
      <c r="J480" s="11" t="s">
        <v>362</v>
      </c>
      <c r="K480" s="11" t="s">
        <v>132</v>
      </c>
      <c r="L480" s="11" t="s">
        <v>143</v>
      </c>
      <c r="M480" s="11" t="s">
        <v>2745</v>
      </c>
      <c r="N480" s="11" t="s">
        <v>64</v>
      </c>
      <c r="O480" s="11" t="s">
        <v>149</v>
      </c>
      <c r="P480" s="11" t="s">
        <v>43</v>
      </c>
      <c r="Q480" s="11">
        <v>1</v>
      </c>
      <c r="R480" s="128">
        <v>0</v>
      </c>
      <c r="S480" s="128">
        <v>90000</v>
      </c>
      <c r="T480" s="128">
        <v>63000</v>
      </c>
      <c r="U480" s="128">
        <v>0</v>
      </c>
      <c r="V480" s="11" t="s">
        <v>28</v>
      </c>
      <c r="W480">
        <v>63000</v>
      </c>
      <c r="X480">
        <v>1</v>
      </c>
      <c r="Y480" s="11" t="str">
        <f t="shared" si="16"/>
        <v>XBL</v>
      </c>
      <c r="Z480" s="5">
        <f>VLOOKUP(D480,HoaDonTotal!D:Q,14,0)</f>
        <v>44451.738194444442</v>
      </c>
      <c r="AA480" t="str">
        <f t="shared" si="17"/>
        <v>Ca chiều</v>
      </c>
    </row>
    <row r="481" spans="2:27">
      <c r="B481" s="11" t="s">
        <v>21</v>
      </c>
      <c r="C481" s="136">
        <v>44451</v>
      </c>
      <c r="D481" s="36" t="s">
        <v>1102</v>
      </c>
      <c r="E481" s="11">
        <v>1601960</v>
      </c>
      <c r="F481" s="11" t="s">
        <v>773</v>
      </c>
      <c r="G481" s="11" t="s">
        <v>2746</v>
      </c>
      <c r="H481" s="11" t="s">
        <v>2427</v>
      </c>
      <c r="I481" s="11" t="s">
        <v>22</v>
      </c>
      <c r="J481" s="11" t="s">
        <v>362</v>
      </c>
      <c r="K481" s="11" t="s">
        <v>132</v>
      </c>
      <c r="L481" s="11" t="s">
        <v>25</v>
      </c>
      <c r="M481" s="11" t="s">
        <v>46</v>
      </c>
      <c r="N481" s="11" t="s">
        <v>64</v>
      </c>
      <c r="O481" s="11" t="s">
        <v>149</v>
      </c>
      <c r="P481" s="11" t="s">
        <v>43</v>
      </c>
      <c r="Q481" s="11">
        <v>1</v>
      </c>
      <c r="R481" s="128">
        <v>0</v>
      </c>
      <c r="S481" s="128">
        <v>90000</v>
      </c>
      <c r="T481" s="128">
        <v>63000</v>
      </c>
      <c r="U481" s="128">
        <v>0</v>
      </c>
      <c r="V481" s="11" t="s">
        <v>28</v>
      </c>
      <c r="W481">
        <v>63000</v>
      </c>
      <c r="X481">
        <v>1</v>
      </c>
      <c r="Y481" s="11" t="str">
        <f t="shared" si="16"/>
        <v>XBL</v>
      </c>
      <c r="Z481" s="5">
        <f>VLOOKUP(D481,HoaDonTotal!D:Q,14,0)</f>
        <v>44451.738194444442</v>
      </c>
      <c r="AA481" t="str">
        <f t="shared" si="17"/>
        <v>Ca chiều</v>
      </c>
    </row>
    <row r="482" spans="2:27">
      <c r="B482" s="11" t="s">
        <v>21</v>
      </c>
      <c r="C482" s="136">
        <v>44451</v>
      </c>
      <c r="D482" s="36" t="s">
        <v>1103</v>
      </c>
      <c r="E482" s="11">
        <v>2301482</v>
      </c>
      <c r="F482" s="11" t="s">
        <v>1105</v>
      </c>
      <c r="G482" s="11" t="s">
        <v>2349</v>
      </c>
      <c r="H482" s="11" t="s">
        <v>2350</v>
      </c>
      <c r="I482" s="11" t="s">
        <v>55</v>
      </c>
      <c r="J482" s="11" t="s">
        <v>45</v>
      </c>
      <c r="K482" s="11" t="s">
        <v>34</v>
      </c>
      <c r="L482" s="11" t="s">
        <v>468</v>
      </c>
      <c r="M482" s="11" t="s">
        <v>2351</v>
      </c>
      <c r="N482" s="11" t="s">
        <v>184</v>
      </c>
      <c r="O482" s="11" t="s">
        <v>153</v>
      </c>
      <c r="P482" s="11" t="s">
        <v>43</v>
      </c>
      <c r="Q482" s="11">
        <v>1</v>
      </c>
      <c r="R482" s="128">
        <v>0</v>
      </c>
      <c r="S482" s="128">
        <v>120000</v>
      </c>
      <c r="T482" s="128">
        <v>89000</v>
      </c>
      <c r="U482" s="128">
        <v>0</v>
      </c>
      <c r="V482" s="11" t="s">
        <v>28</v>
      </c>
      <c r="W482">
        <v>89000</v>
      </c>
      <c r="X482">
        <v>1</v>
      </c>
      <c r="Y482" s="11" t="str">
        <f t="shared" si="16"/>
        <v>XBL</v>
      </c>
      <c r="Z482" s="5">
        <f>VLOOKUP(D482,HoaDonTotal!D:Q,14,0)</f>
        <v>44451.738194444442</v>
      </c>
      <c r="AA482" t="str">
        <f t="shared" si="17"/>
        <v>Ca chiều</v>
      </c>
    </row>
    <row r="483" spans="2:27">
      <c r="B483" s="11" t="s">
        <v>21</v>
      </c>
      <c r="C483" s="136">
        <v>44451</v>
      </c>
      <c r="D483" s="36" t="s">
        <v>1106</v>
      </c>
      <c r="E483" s="11">
        <v>1804964</v>
      </c>
      <c r="F483" s="11" t="s">
        <v>1108</v>
      </c>
      <c r="G483" s="11" t="s">
        <v>2043</v>
      </c>
      <c r="H483" s="11" t="s">
        <v>265</v>
      </c>
      <c r="I483" s="11"/>
      <c r="J483" s="11" t="s">
        <v>2044</v>
      </c>
      <c r="K483" s="11" t="s">
        <v>56</v>
      </c>
      <c r="L483" s="11" t="s">
        <v>266</v>
      </c>
      <c r="M483" s="11"/>
      <c r="N483" s="11" t="s">
        <v>2045</v>
      </c>
      <c r="O483" s="11" t="s">
        <v>139</v>
      </c>
      <c r="P483" s="11"/>
      <c r="Q483" s="11">
        <v>2</v>
      </c>
      <c r="R483" s="128">
        <v>0</v>
      </c>
      <c r="S483" s="128">
        <v>66000</v>
      </c>
      <c r="T483" s="128">
        <v>70000</v>
      </c>
      <c r="U483" s="128">
        <v>0</v>
      </c>
      <c r="V483" s="11" t="s">
        <v>50</v>
      </c>
      <c r="W483">
        <v>70000</v>
      </c>
      <c r="X483">
        <v>2</v>
      </c>
      <c r="Y483" s="11" t="str">
        <f t="shared" si="16"/>
        <v>XBL</v>
      </c>
      <c r="Z483" s="5">
        <f>VLOOKUP(D483,HoaDonTotal!D:Q,14,0)</f>
        <v>44451.738194444442</v>
      </c>
      <c r="AA483" t="str">
        <f t="shared" si="17"/>
        <v>Ca chiều</v>
      </c>
    </row>
    <row r="484" spans="2:27">
      <c r="B484" s="11" t="s">
        <v>21</v>
      </c>
      <c r="C484" s="136">
        <v>44451</v>
      </c>
      <c r="D484" s="36" t="s">
        <v>1106</v>
      </c>
      <c r="E484" s="11">
        <v>1804964</v>
      </c>
      <c r="F484" s="11" t="s">
        <v>1108</v>
      </c>
      <c r="G484" s="11" t="s">
        <v>2151</v>
      </c>
      <c r="H484" s="11" t="s">
        <v>574</v>
      </c>
      <c r="I484" s="11"/>
      <c r="J484" s="11" t="s">
        <v>2112</v>
      </c>
      <c r="K484" s="11" t="s">
        <v>575</v>
      </c>
      <c r="L484" s="11" t="s">
        <v>576</v>
      </c>
      <c r="M484" s="11"/>
      <c r="N484" s="11" t="s">
        <v>2045</v>
      </c>
      <c r="O484" s="11" t="s">
        <v>577</v>
      </c>
      <c r="P484" s="11"/>
      <c r="Q484" s="11">
        <v>1</v>
      </c>
      <c r="R484" s="128">
        <v>0</v>
      </c>
      <c r="S484" s="128">
        <v>11000</v>
      </c>
      <c r="T484" s="128">
        <v>11000</v>
      </c>
      <c r="U484" s="128">
        <v>0</v>
      </c>
      <c r="V484" s="11" t="s">
        <v>50</v>
      </c>
      <c r="W484">
        <v>11000</v>
      </c>
      <c r="X484">
        <v>1</v>
      </c>
      <c r="Y484" s="11" t="str">
        <f t="shared" si="16"/>
        <v>XBL</v>
      </c>
      <c r="Z484" s="5">
        <f>VLOOKUP(D484,HoaDonTotal!D:Q,14,0)</f>
        <v>44451.738194444442</v>
      </c>
      <c r="AA484" t="str">
        <f t="shared" si="17"/>
        <v>Ca chiều</v>
      </c>
    </row>
    <row r="485" spans="2:27">
      <c r="B485" s="11" t="s">
        <v>21</v>
      </c>
      <c r="C485" s="136">
        <v>44451</v>
      </c>
      <c r="D485" s="36" t="s">
        <v>1106</v>
      </c>
      <c r="E485" s="11">
        <v>1804964</v>
      </c>
      <c r="F485" s="11" t="s">
        <v>1108</v>
      </c>
      <c r="G485" s="11" t="s">
        <v>2393</v>
      </c>
      <c r="H485" s="11" t="s">
        <v>2394</v>
      </c>
      <c r="I485" s="11"/>
      <c r="J485" s="11" t="s">
        <v>2112</v>
      </c>
      <c r="K485" s="11" t="s">
        <v>555</v>
      </c>
      <c r="L485" s="11"/>
      <c r="M485" s="11"/>
      <c r="N485" s="11" t="s">
        <v>2138</v>
      </c>
      <c r="O485" s="11" t="s">
        <v>2292</v>
      </c>
      <c r="P485" s="11"/>
      <c r="Q485" s="11">
        <v>1</v>
      </c>
      <c r="R485" s="128">
        <v>0</v>
      </c>
      <c r="S485" s="128">
        <v>85000</v>
      </c>
      <c r="T485" s="128">
        <v>63000</v>
      </c>
      <c r="U485" s="128">
        <v>0</v>
      </c>
      <c r="V485" s="11" t="s">
        <v>50</v>
      </c>
      <c r="W485">
        <v>63000</v>
      </c>
      <c r="X485">
        <v>1</v>
      </c>
      <c r="Y485" s="11" t="str">
        <f t="shared" si="16"/>
        <v>XBL</v>
      </c>
      <c r="Z485" s="5">
        <f>VLOOKUP(D485,HoaDonTotal!D:Q,14,0)</f>
        <v>44451.738194444442</v>
      </c>
      <c r="AA485" t="str">
        <f t="shared" si="17"/>
        <v>Ca chiều</v>
      </c>
    </row>
    <row r="486" spans="2:27">
      <c r="B486" s="11" t="s">
        <v>21</v>
      </c>
      <c r="C486" s="136">
        <v>44451</v>
      </c>
      <c r="D486" s="36" t="s">
        <v>1106</v>
      </c>
      <c r="E486" s="11">
        <v>1804964</v>
      </c>
      <c r="F486" s="11" t="s">
        <v>1108</v>
      </c>
      <c r="G486" s="11" t="s">
        <v>2747</v>
      </c>
      <c r="H486" s="11" t="s">
        <v>591</v>
      </c>
      <c r="I486" s="11" t="s">
        <v>22</v>
      </c>
      <c r="J486" s="11" t="s">
        <v>2112</v>
      </c>
      <c r="K486" s="11" t="s">
        <v>185</v>
      </c>
      <c r="L486" s="11" t="s">
        <v>143</v>
      </c>
      <c r="M486" s="11" t="s">
        <v>2748</v>
      </c>
      <c r="N486" s="11" t="s">
        <v>2143</v>
      </c>
      <c r="O486" s="11" t="s">
        <v>181</v>
      </c>
      <c r="P486" s="11" t="s">
        <v>43</v>
      </c>
      <c r="Q486" s="11">
        <v>1</v>
      </c>
      <c r="R486" s="128">
        <v>0</v>
      </c>
      <c r="S486" s="128">
        <v>20000</v>
      </c>
      <c r="T486" s="128">
        <v>20000</v>
      </c>
      <c r="U486" s="128">
        <v>0</v>
      </c>
      <c r="V486" s="11" t="s">
        <v>50</v>
      </c>
      <c r="W486">
        <v>20000</v>
      </c>
      <c r="X486">
        <v>1</v>
      </c>
      <c r="Y486" s="11" t="str">
        <f t="shared" si="16"/>
        <v>XBL</v>
      </c>
      <c r="Z486" s="5">
        <f>VLOOKUP(D486,HoaDonTotal!D:Q,14,0)</f>
        <v>44451.738194444442</v>
      </c>
      <c r="AA486" t="str">
        <f t="shared" si="17"/>
        <v>Ca chiều</v>
      </c>
    </row>
    <row r="487" spans="2:27">
      <c r="B487" s="11" t="s">
        <v>21</v>
      </c>
      <c r="C487" s="136">
        <v>44451</v>
      </c>
      <c r="D487" s="36" t="s">
        <v>1109</v>
      </c>
      <c r="E487" s="11">
        <v>2395017</v>
      </c>
      <c r="F487" s="11" t="s">
        <v>978</v>
      </c>
      <c r="G487" s="11" t="s">
        <v>2749</v>
      </c>
      <c r="H487" s="11" t="s">
        <v>2750</v>
      </c>
      <c r="I487" s="11" t="s">
        <v>62</v>
      </c>
      <c r="J487" s="11" t="s">
        <v>364</v>
      </c>
      <c r="K487" s="11" t="s">
        <v>34</v>
      </c>
      <c r="L487" s="11" t="s">
        <v>492</v>
      </c>
      <c r="M487" s="11" t="s">
        <v>46</v>
      </c>
      <c r="N487" s="11" t="s">
        <v>26</v>
      </c>
      <c r="O487" s="11" t="s">
        <v>211</v>
      </c>
      <c r="P487" s="11" t="s">
        <v>43</v>
      </c>
      <c r="Q487" s="11">
        <v>1</v>
      </c>
      <c r="R487" s="128">
        <v>0</v>
      </c>
      <c r="S487" s="128">
        <v>290000</v>
      </c>
      <c r="T487" s="128">
        <v>203000</v>
      </c>
      <c r="U487" s="128">
        <v>0</v>
      </c>
      <c r="V487" s="11" t="s">
        <v>28</v>
      </c>
      <c r="W487">
        <v>203000</v>
      </c>
      <c r="X487">
        <v>1</v>
      </c>
      <c r="Y487" s="11" t="str">
        <f t="shared" si="16"/>
        <v>XBL</v>
      </c>
      <c r="Z487" s="5">
        <f>VLOOKUP(D487,HoaDonTotal!D:Q,14,0)</f>
        <v>44451.738194444442</v>
      </c>
      <c r="AA487" t="str">
        <f t="shared" si="17"/>
        <v>Ca chiều</v>
      </c>
    </row>
    <row r="488" spans="2:27">
      <c r="B488" s="11" t="s">
        <v>21</v>
      </c>
      <c r="C488" s="136">
        <v>44451</v>
      </c>
      <c r="D488" s="36" t="s">
        <v>1110</v>
      </c>
      <c r="E488" s="11">
        <v>1487098</v>
      </c>
      <c r="F488" s="11" t="s">
        <v>1112</v>
      </c>
      <c r="G488" s="11" t="s">
        <v>320</v>
      </c>
      <c r="H488" s="11" t="s">
        <v>262</v>
      </c>
      <c r="I488" s="11" t="s">
        <v>22</v>
      </c>
      <c r="J488" s="11" t="s">
        <v>2112</v>
      </c>
      <c r="K488" s="11" t="s">
        <v>185</v>
      </c>
      <c r="L488" s="11" t="s">
        <v>143</v>
      </c>
      <c r="M488" s="11" t="s">
        <v>321</v>
      </c>
      <c r="N488" s="11" t="s">
        <v>2143</v>
      </c>
      <c r="O488" s="11" t="s">
        <v>181</v>
      </c>
      <c r="P488" s="11" t="s">
        <v>43</v>
      </c>
      <c r="Q488" s="11">
        <v>1</v>
      </c>
      <c r="R488" s="128">
        <v>0</v>
      </c>
      <c r="S488" s="128">
        <v>20000</v>
      </c>
      <c r="T488" s="128">
        <v>20000</v>
      </c>
      <c r="U488" s="128">
        <v>0</v>
      </c>
      <c r="V488" s="11" t="s">
        <v>50</v>
      </c>
      <c r="W488">
        <v>20000</v>
      </c>
      <c r="X488">
        <v>1</v>
      </c>
      <c r="Y488" s="11" t="str">
        <f t="shared" si="16"/>
        <v>XBL</v>
      </c>
      <c r="Z488" s="5">
        <f>VLOOKUP(D488,HoaDonTotal!D:Q,14,0)</f>
        <v>44451.738194444442</v>
      </c>
      <c r="AA488" t="str">
        <f t="shared" si="17"/>
        <v>Ca chiều</v>
      </c>
    </row>
    <row r="489" spans="2:27">
      <c r="B489" s="11" t="s">
        <v>21</v>
      </c>
      <c r="C489" s="136">
        <v>44451</v>
      </c>
      <c r="D489" s="36" t="s">
        <v>1110</v>
      </c>
      <c r="E489" s="11">
        <v>1487098</v>
      </c>
      <c r="F489" s="11" t="s">
        <v>1112</v>
      </c>
      <c r="G489" s="11" t="s">
        <v>202</v>
      </c>
      <c r="H489" s="11" t="s">
        <v>203</v>
      </c>
      <c r="I489" s="11"/>
      <c r="J489" s="11" t="s">
        <v>2112</v>
      </c>
      <c r="K489" s="11" t="s">
        <v>135</v>
      </c>
      <c r="L489" s="11" t="s">
        <v>40</v>
      </c>
      <c r="M489" s="11" t="s">
        <v>40</v>
      </c>
      <c r="N489" s="11" t="s">
        <v>2127</v>
      </c>
      <c r="O489" s="11" t="s">
        <v>2402</v>
      </c>
      <c r="P489" s="11" t="s">
        <v>40</v>
      </c>
      <c r="Q489" s="11">
        <v>3</v>
      </c>
      <c r="R489" s="128">
        <v>0</v>
      </c>
      <c r="S489" s="128">
        <v>32000</v>
      </c>
      <c r="T489" s="128">
        <v>71000</v>
      </c>
      <c r="U489" s="128">
        <v>0</v>
      </c>
      <c r="V489" s="11" t="s">
        <v>50</v>
      </c>
      <c r="W489">
        <v>71000</v>
      </c>
      <c r="X489">
        <v>3</v>
      </c>
      <c r="Y489" s="11" t="str">
        <f t="shared" si="16"/>
        <v>XBL</v>
      </c>
      <c r="Z489" s="5">
        <f>VLOOKUP(D489,HoaDonTotal!D:Q,14,0)</f>
        <v>44451.738194444442</v>
      </c>
      <c r="AA489" t="str">
        <f t="shared" si="17"/>
        <v>Ca chiều</v>
      </c>
    </row>
    <row r="490" spans="2:27">
      <c r="B490" s="11" t="s">
        <v>21</v>
      </c>
      <c r="C490" s="136">
        <v>44451</v>
      </c>
      <c r="D490" s="36" t="s">
        <v>1113</v>
      </c>
      <c r="E490" s="11">
        <v>1924581</v>
      </c>
      <c r="F490" s="11" t="s">
        <v>406</v>
      </c>
      <c r="G490" s="11" t="s">
        <v>2751</v>
      </c>
      <c r="H490" s="11" t="s">
        <v>561</v>
      </c>
      <c r="I490" s="11" t="s">
        <v>41</v>
      </c>
      <c r="J490" s="11" t="s">
        <v>23</v>
      </c>
      <c r="K490" s="11" t="s">
        <v>24</v>
      </c>
      <c r="L490" s="11" t="s">
        <v>42</v>
      </c>
      <c r="M490" s="11" t="s">
        <v>46</v>
      </c>
      <c r="N490" s="11" t="s">
        <v>36</v>
      </c>
      <c r="O490" s="11" t="s">
        <v>52</v>
      </c>
      <c r="P490" s="11" t="s">
        <v>37</v>
      </c>
      <c r="Q490" s="11">
        <v>1</v>
      </c>
      <c r="R490" s="128">
        <v>0</v>
      </c>
      <c r="S490" s="128">
        <v>250000</v>
      </c>
      <c r="T490" s="128">
        <v>125000</v>
      </c>
      <c r="U490" s="128">
        <v>0</v>
      </c>
      <c r="V490" s="11" t="s">
        <v>50</v>
      </c>
      <c r="W490">
        <v>125000</v>
      </c>
      <c r="X490">
        <v>1</v>
      </c>
      <c r="Y490" s="11" t="str">
        <f t="shared" si="16"/>
        <v>XBL</v>
      </c>
      <c r="Z490" s="5">
        <f>VLOOKUP(D490,HoaDonTotal!D:Q,14,0)</f>
        <v>44451.759722222225</v>
      </c>
      <c r="AA490" t="str">
        <f t="shared" si="17"/>
        <v>Ca chiều</v>
      </c>
    </row>
    <row r="491" spans="2:27">
      <c r="B491" s="11" t="s">
        <v>21</v>
      </c>
      <c r="C491" s="136">
        <v>44451</v>
      </c>
      <c r="D491" s="36" t="s">
        <v>1114</v>
      </c>
      <c r="E491" s="11">
        <v>2042863</v>
      </c>
      <c r="F491" s="11" t="s">
        <v>737</v>
      </c>
      <c r="G491" s="11" t="s">
        <v>2752</v>
      </c>
      <c r="H491" s="11" t="s">
        <v>2753</v>
      </c>
      <c r="I491" s="11" t="s">
        <v>41</v>
      </c>
      <c r="J491" s="11" t="s">
        <v>23</v>
      </c>
      <c r="K491" s="11" t="s">
        <v>24</v>
      </c>
      <c r="L491" s="11" t="s">
        <v>42</v>
      </c>
      <c r="M491" s="11" t="s">
        <v>127</v>
      </c>
      <c r="N491" s="11" t="s">
        <v>36</v>
      </c>
      <c r="O491" s="11" t="s">
        <v>134</v>
      </c>
      <c r="P491" s="11" t="s">
        <v>43</v>
      </c>
      <c r="Q491" s="11">
        <v>1</v>
      </c>
      <c r="R491" s="128">
        <v>0</v>
      </c>
      <c r="S491" s="128">
        <v>450000</v>
      </c>
      <c r="T491" s="128">
        <v>225000</v>
      </c>
      <c r="U491" s="128">
        <v>0</v>
      </c>
      <c r="V491" s="11" t="s">
        <v>50</v>
      </c>
      <c r="W491">
        <v>225000</v>
      </c>
      <c r="X491">
        <v>1</v>
      </c>
      <c r="Y491" s="11" t="str">
        <f t="shared" si="16"/>
        <v>XBL</v>
      </c>
      <c r="Z491" s="5">
        <f>VLOOKUP(D491,HoaDonTotal!D:Q,14,0)</f>
        <v>44451.758333333331</v>
      </c>
      <c r="AA491" t="str">
        <f t="shared" si="17"/>
        <v>Ca chiều</v>
      </c>
    </row>
    <row r="492" spans="2:27">
      <c r="B492" s="11" t="s">
        <v>21</v>
      </c>
      <c r="C492" s="136">
        <v>44451</v>
      </c>
      <c r="D492" s="36" t="s">
        <v>1114</v>
      </c>
      <c r="E492" s="11">
        <v>2042863</v>
      </c>
      <c r="F492" s="11" t="s">
        <v>737</v>
      </c>
      <c r="G492" s="11" t="s">
        <v>2754</v>
      </c>
      <c r="H492" s="11" t="s">
        <v>2130</v>
      </c>
      <c r="I492" s="11" t="s">
        <v>41</v>
      </c>
      <c r="J492" s="11" t="s">
        <v>23</v>
      </c>
      <c r="K492" s="11" t="s">
        <v>24</v>
      </c>
      <c r="L492" s="11" t="s">
        <v>42</v>
      </c>
      <c r="M492" s="11" t="s">
        <v>2131</v>
      </c>
      <c r="N492" s="11" t="s">
        <v>36</v>
      </c>
      <c r="O492" s="11" t="s">
        <v>134</v>
      </c>
      <c r="P492" s="11" t="s">
        <v>37</v>
      </c>
      <c r="Q492" s="11">
        <v>1</v>
      </c>
      <c r="R492" s="128">
        <v>0</v>
      </c>
      <c r="S492" s="128">
        <v>350000</v>
      </c>
      <c r="T492" s="128">
        <v>175000</v>
      </c>
      <c r="U492" s="128">
        <v>0</v>
      </c>
      <c r="V492" s="11" t="s">
        <v>50</v>
      </c>
      <c r="W492">
        <v>175000</v>
      </c>
      <c r="X492">
        <v>1</v>
      </c>
      <c r="Y492" s="11" t="str">
        <f t="shared" si="16"/>
        <v>XBL</v>
      </c>
      <c r="Z492" s="5">
        <f>VLOOKUP(D492,HoaDonTotal!D:Q,14,0)</f>
        <v>44451.758333333331</v>
      </c>
      <c r="AA492" t="str">
        <f t="shared" si="17"/>
        <v>Ca chiều</v>
      </c>
    </row>
    <row r="493" spans="2:27">
      <c r="B493" s="11" t="s">
        <v>21</v>
      </c>
      <c r="C493" s="136">
        <v>44451</v>
      </c>
      <c r="D493" s="36" t="s">
        <v>1114</v>
      </c>
      <c r="E493" s="11">
        <v>2042863</v>
      </c>
      <c r="F493" s="11" t="s">
        <v>737</v>
      </c>
      <c r="G493" s="11" t="s">
        <v>2755</v>
      </c>
      <c r="H493" s="11" t="s">
        <v>2756</v>
      </c>
      <c r="I493" s="11" t="s">
        <v>22</v>
      </c>
      <c r="J493" s="11" t="s">
        <v>23</v>
      </c>
      <c r="K493" s="11" t="s">
        <v>24</v>
      </c>
      <c r="L493" s="11" t="s">
        <v>42</v>
      </c>
      <c r="M493" s="11" t="s">
        <v>63</v>
      </c>
      <c r="N493" s="11" t="s">
        <v>36</v>
      </c>
      <c r="O493" s="11" t="s">
        <v>2339</v>
      </c>
      <c r="P493" s="11" t="s">
        <v>37</v>
      </c>
      <c r="Q493" s="11">
        <v>1</v>
      </c>
      <c r="R493" s="128">
        <v>0</v>
      </c>
      <c r="S493" s="128">
        <v>190000</v>
      </c>
      <c r="T493" s="128">
        <v>95000</v>
      </c>
      <c r="U493" s="128">
        <v>0</v>
      </c>
      <c r="V493" s="11" t="s">
        <v>50</v>
      </c>
      <c r="W493">
        <v>95000</v>
      </c>
      <c r="X493">
        <v>1</v>
      </c>
      <c r="Y493" s="11" t="str">
        <f t="shared" si="16"/>
        <v>XBL</v>
      </c>
      <c r="Z493" s="5">
        <f>VLOOKUP(D493,HoaDonTotal!D:Q,14,0)</f>
        <v>44451.758333333331</v>
      </c>
      <c r="AA493" t="str">
        <f t="shared" si="17"/>
        <v>Ca chiều</v>
      </c>
    </row>
    <row r="494" spans="2:27">
      <c r="B494" s="11" t="s">
        <v>21</v>
      </c>
      <c r="C494" s="136">
        <v>44451</v>
      </c>
      <c r="D494" s="36" t="s">
        <v>1114</v>
      </c>
      <c r="E494" s="11">
        <v>2042863</v>
      </c>
      <c r="F494" s="11" t="s">
        <v>737</v>
      </c>
      <c r="G494" s="11" t="s">
        <v>2270</v>
      </c>
      <c r="H494" s="11" t="s">
        <v>2271</v>
      </c>
      <c r="I494" s="11"/>
      <c r="J494" s="11" t="s">
        <v>2112</v>
      </c>
      <c r="K494" s="11" t="s">
        <v>2272</v>
      </c>
      <c r="L494" s="11" t="s">
        <v>2273</v>
      </c>
      <c r="M494" s="11"/>
      <c r="N494" s="11" t="s">
        <v>2147</v>
      </c>
      <c r="O494" s="11" t="s">
        <v>667</v>
      </c>
      <c r="P494" s="11"/>
      <c r="Q494" s="11">
        <v>1</v>
      </c>
      <c r="R494" s="128">
        <v>0</v>
      </c>
      <c r="S494" s="128">
        <v>149000</v>
      </c>
      <c r="T494" s="128">
        <v>149000</v>
      </c>
      <c r="U494" s="128">
        <v>0</v>
      </c>
      <c r="V494" s="11" t="s">
        <v>50</v>
      </c>
      <c r="W494">
        <v>149000</v>
      </c>
      <c r="X494">
        <v>1</v>
      </c>
      <c r="Y494" s="11" t="str">
        <f t="shared" si="16"/>
        <v>XBL</v>
      </c>
      <c r="Z494" s="5">
        <f>VLOOKUP(D494,HoaDonTotal!D:Q,14,0)</f>
        <v>44451.758333333331</v>
      </c>
      <c r="AA494" t="str">
        <f t="shared" si="17"/>
        <v>Ca chiều</v>
      </c>
    </row>
    <row r="495" spans="2:27">
      <c r="B495" s="11" t="s">
        <v>21</v>
      </c>
      <c r="C495" s="136">
        <v>44451</v>
      </c>
      <c r="D495" s="36" t="s">
        <v>1114</v>
      </c>
      <c r="E495" s="11">
        <v>2042863</v>
      </c>
      <c r="F495" s="11" t="s">
        <v>737</v>
      </c>
      <c r="G495" s="11" t="s">
        <v>2757</v>
      </c>
      <c r="H495" s="11" t="s">
        <v>2758</v>
      </c>
      <c r="I495" s="11"/>
      <c r="J495" s="11" t="s">
        <v>2112</v>
      </c>
      <c r="K495" s="11" t="s">
        <v>2272</v>
      </c>
      <c r="L495" s="11" t="s">
        <v>578</v>
      </c>
      <c r="M495" s="11"/>
      <c r="N495" s="11" t="s">
        <v>2147</v>
      </c>
      <c r="O495" s="11" t="s">
        <v>667</v>
      </c>
      <c r="P495" s="11"/>
      <c r="Q495" s="11">
        <v>1</v>
      </c>
      <c r="R495" s="128">
        <v>0</v>
      </c>
      <c r="S495" s="128">
        <v>41000</v>
      </c>
      <c r="T495" s="128">
        <v>41000</v>
      </c>
      <c r="U495" s="128">
        <v>0</v>
      </c>
      <c r="V495" s="11" t="s">
        <v>50</v>
      </c>
      <c r="W495">
        <v>41000</v>
      </c>
      <c r="X495">
        <v>1</v>
      </c>
      <c r="Y495" s="11" t="str">
        <f t="shared" si="16"/>
        <v>XBL</v>
      </c>
      <c r="Z495" s="5">
        <f>VLOOKUP(D495,HoaDonTotal!D:Q,14,0)</f>
        <v>44451.758333333331</v>
      </c>
      <c r="AA495" t="str">
        <f t="shared" si="17"/>
        <v>Ca chiều</v>
      </c>
    </row>
    <row r="496" spans="2:27">
      <c r="B496" s="11" t="s">
        <v>21</v>
      </c>
      <c r="C496" s="136">
        <v>44451</v>
      </c>
      <c r="D496" s="36" t="s">
        <v>1114</v>
      </c>
      <c r="E496" s="11">
        <v>2042863</v>
      </c>
      <c r="F496" s="11" t="s">
        <v>737</v>
      </c>
      <c r="G496" s="11" t="s">
        <v>2759</v>
      </c>
      <c r="H496" s="11" t="s">
        <v>2760</v>
      </c>
      <c r="I496" s="11" t="s">
        <v>22</v>
      </c>
      <c r="J496" s="11" t="s">
        <v>23</v>
      </c>
      <c r="K496" s="11" t="s">
        <v>24</v>
      </c>
      <c r="L496" s="11" t="s">
        <v>42</v>
      </c>
      <c r="M496" s="11" t="s">
        <v>445</v>
      </c>
      <c r="N496" s="11" t="s">
        <v>26</v>
      </c>
      <c r="O496" s="11" t="s">
        <v>670</v>
      </c>
      <c r="P496" s="11" t="s">
        <v>37</v>
      </c>
      <c r="Q496" s="11">
        <v>1</v>
      </c>
      <c r="R496" s="128">
        <v>0</v>
      </c>
      <c r="S496" s="128">
        <v>290000</v>
      </c>
      <c r="T496" s="128">
        <v>145000</v>
      </c>
      <c r="U496" s="128">
        <v>0</v>
      </c>
      <c r="V496" s="11" t="s">
        <v>50</v>
      </c>
      <c r="W496">
        <v>145000</v>
      </c>
      <c r="X496">
        <v>1</v>
      </c>
      <c r="Y496" s="11" t="str">
        <f t="shared" si="16"/>
        <v>XBL</v>
      </c>
      <c r="Z496" s="5">
        <f>VLOOKUP(D496,HoaDonTotal!D:Q,14,0)</f>
        <v>44451.758333333331</v>
      </c>
      <c r="AA496" t="str">
        <f t="shared" si="17"/>
        <v>Ca chiều</v>
      </c>
    </row>
    <row r="497" spans="2:27">
      <c r="B497" s="11" t="s">
        <v>21</v>
      </c>
      <c r="C497" s="136">
        <v>44451</v>
      </c>
      <c r="D497" s="36" t="s">
        <v>1114</v>
      </c>
      <c r="E497" s="11">
        <v>2042863</v>
      </c>
      <c r="F497" s="11" t="s">
        <v>737</v>
      </c>
      <c r="G497" s="11" t="s">
        <v>2761</v>
      </c>
      <c r="H497" s="11" t="s">
        <v>2760</v>
      </c>
      <c r="I497" s="11" t="s">
        <v>22</v>
      </c>
      <c r="J497" s="11" t="s">
        <v>23</v>
      </c>
      <c r="K497" s="11" t="s">
        <v>24</v>
      </c>
      <c r="L497" s="11" t="s">
        <v>25</v>
      </c>
      <c r="M497" s="11" t="s">
        <v>445</v>
      </c>
      <c r="N497" s="11" t="s">
        <v>26</v>
      </c>
      <c r="O497" s="11" t="s">
        <v>670</v>
      </c>
      <c r="P497" s="11" t="s">
        <v>37</v>
      </c>
      <c r="Q497" s="11">
        <v>1</v>
      </c>
      <c r="R497" s="128">
        <v>0</v>
      </c>
      <c r="S497" s="128">
        <v>290000</v>
      </c>
      <c r="T497" s="128">
        <v>145000</v>
      </c>
      <c r="U497" s="128">
        <v>0</v>
      </c>
      <c r="V497" s="11" t="s">
        <v>50</v>
      </c>
      <c r="W497">
        <v>145000</v>
      </c>
      <c r="X497">
        <v>1</v>
      </c>
      <c r="Y497" s="11" t="str">
        <f t="shared" si="16"/>
        <v>XBL</v>
      </c>
      <c r="Z497" s="5">
        <f>VLOOKUP(D497,HoaDonTotal!D:Q,14,0)</f>
        <v>44451.758333333331</v>
      </c>
      <c r="AA497" t="str">
        <f t="shared" si="17"/>
        <v>Ca chiều</v>
      </c>
    </row>
    <row r="498" spans="2:27">
      <c r="B498" s="11" t="s">
        <v>21</v>
      </c>
      <c r="C498" s="136">
        <v>44451</v>
      </c>
      <c r="D498" s="36" t="s">
        <v>1114</v>
      </c>
      <c r="E498" s="11">
        <v>2042863</v>
      </c>
      <c r="F498" s="11" t="s">
        <v>737</v>
      </c>
      <c r="G498" s="11" t="s">
        <v>488</v>
      </c>
      <c r="H498" s="11" t="s">
        <v>489</v>
      </c>
      <c r="I498" s="11" t="s">
        <v>22</v>
      </c>
      <c r="J498" s="11" t="s">
        <v>23</v>
      </c>
      <c r="K498" s="11" t="s">
        <v>24</v>
      </c>
      <c r="L498" s="11" t="s">
        <v>143</v>
      </c>
      <c r="M498" s="11" t="s">
        <v>445</v>
      </c>
      <c r="N498" s="11" t="s">
        <v>26</v>
      </c>
      <c r="O498" s="11" t="s">
        <v>125</v>
      </c>
      <c r="P498" s="11" t="s">
        <v>43</v>
      </c>
      <c r="Q498" s="11">
        <v>2</v>
      </c>
      <c r="R498" s="128">
        <v>0</v>
      </c>
      <c r="S498" s="128">
        <v>90000</v>
      </c>
      <c r="T498" s="128">
        <v>90000</v>
      </c>
      <c r="U498" s="128">
        <v>0</v>
      </c>
      <c r="V498" s="11" t="s">
        <v>50</v>
      </c>
      <c r="W498">
        <v>90000</v>
      </c>
      <c r="X498">
        <v>2</v>
      </c>
      <c r="Y498" s="11" t="str">
        <f t="shared" si="16"/>
        <v>XBL</v>
      </c>
      <c r="Z498" s="5">
        <f>VLOOKUP(D498,HoaDonTotal!D:Q,14,0)</f>
        <v>44451.758333333331</v>
      </c>
      <c r="AA498" t="str">
        <f t="shared" si="17"/>
        <v>Ca chiều</v>
      </c>
    </row>
    <row r="499" spans="2:27">
      <c r="B499" s="11" t="s">
        <v>21</v>
      </c>
      <c r="C499" s="136">
        <v>44451</v>
      </c>
      <c r="D499" s="36" t="s">
        <v>1114</v>
      </c>
      <c r="E499" s="11">
        <v>2042863</v>
      </c>
      <c r="F499" s="11" t="s">
        <v>737</v>
      </c>
      <c r="G499" s="11" t="s">
        <v>505</v>
      </c>
      <c r="H499" s="11" t="s">
        <v>506</v>
      </c>
      <c r="I499" s="11"/>
      <c r="J499" s="11" t="s">
        <v>2112</v>
      </c>
      <c r="K499" s="11" t="s">
        <v>507</v>
      </c>
      <c r="L499" s="11" t="s">
        <v>40</v>
      </c>
      <c r="M499" s="11"/>
      <c r="N499" s="11" t="s">
        <v>2138</v>
      </c>
      <c r="O499" s="11" t="s">
        <v>454</v>
      </c>
      <c r="P499" s="11" t="s">
        <v>40</v>
      </c>
      <c r="Q499" s="11">
        <v>1</v>
      </c>
      <c r="R499" s="128">
        <v>0</v>
      </c>
      <c r="S499" s="128">
        <v>165000</v>
      </c>
      <c r="T499" s="128">
        <v>165000</v>
      </c>
      <c r="U499" s="128">
        <v>0</v>
      </c>
      <c r="V499" s="11" t="s">
        <v>50</v>
      </c>
      <c r="W499">
        <v>165000</v>
      </c>
      <c r="X499">
        <v>1</v>
      </c>
      <c r="Y499" s="11" t="str">
        <f t="shared" si="16"/>
        <v>XBL</v>
      </c>
      <c r="Z499" s="5">
        <f>VLOOKUP(D499,HoaDonTotal!D:Q,14,0)</f>
        <v>44451.758333333331</v>
      </c>
      <c r="AA499" t="str">
        <f t="shared" si="17"/>
        <v>Ca chiều</v>
      </c>
    </row>
    <row r="500" spans="2:27">
      <c r="B500" s="11" t="s">
        <v>21</v>
      </c>
      <c r="C500" s="136">
        <v>44451</v>
      </c>
      <c r="D500" s="36" t="s">
        <v>1115</v>
      </c>
      <c r="E500" s="11">
        <v>1258659</v>
      </c>
      <c r="F500" s="11" t="s">
        <v>1117</v>
      </c>
      <c r="G500" s="11" t="s">
        <v>2762</v>
      </c>
      <c r="H500" s="11" t="s">
        <v>235</v>
      </c>
      <c r="I500" s="11"/>
      <c r="J500" s="11" t="s">
        <v>2263</v>
      </c>
      <c r="K500" s="11" t="s">
        <v>30</v>
      </c>
      <c r="L500" s="11" t="s">
        <v>236</v>
      </c>
      <c r="M500" s="11"/>
      <c r="N500" s="11" t="s">
        <v>32</v>
      </c>
      <c r="O500" s="11" t="s">
        <v>33</v>
      </c>
      <c r="P500" s="11"/>
      <c r="Q500" s="11">
        <v>1</v>
      </c>
      <c r="R500" s="128">
        <v>0</v>
      </c>
      <c r="S500" s="128">
        <v>125000</v>
      </c>
      <c r="T500" s="128">
        <v>40000</v>
      </c>
      <c r="U500" s="128">
        <v>0</v>
      </c>
      <c r="V500" s="11" t="s">
        <v>28</v>
      </c>
      <c r="W500">
        <v>40000</v>
      </c>
      <c r="X500">
        <v>1</v>
      </c>
      <c r="Y500" s="11" t="str">
        <f t="shared" si="16"/>
        <v>XBL</v>
      </c>
      <c r="Z500" s="5">
        <f>VLOOKUP(D500,HoaDonTotal!D:Q,14,0)</f>
        <v>44451.77847222222</v>
      </c>
      <c r="AA500" t="str">
        <f t="shared" si="17"/>
        <v>Ca chiều</v>
      </c>
    </row>
    <row r="501" spans="2:27">
      <c r="B501" s="11" t="s">
        <v>21</v>
      </c>
      <c r="C501" s="136">
        <v>44451</v>
      </c>
      <c r="D501" s="36" t="s">
        <v>1115</v>
      </c>
      <c r="E501" s="11">
        <v>1258659</v>
      </c>
      <c r="F501" s="11" t="s">
        <v>1117</v>
      </c>
      <c r="G501" s="11" t="s">
        <v>2763</v>
      </c>
      <c r="H501" s="11" t="s">
        <v>138</v>
      </c>
      <c r="I501" s="11"/>
      <c r="J501" s="11" t="s">
        <v>2263</v>
      </c>
      <c r="K501" s="11" t="s">
        <v>30</v>
      </c>
      <c r="L501" s="11" t="s">
        <v>31</v>
      </c>
      <c r="M501" s="11"/>
      <c r="N501" s="11" t="s">
        <v>32</v>
      </c>
      <c r="O501" s="11" t="s">
        <v>33</v>
      </c>
      <c r="P501" s="11"/>
      <c r="Q501" s="11">
        <v>1</v>
      </c>
      <c r="R501" s="128">
        <v>0</v>
      </c>
      <c r="S501" s="128">
        <v>135000</v>
      </c>
      <c r="T501" s="128">
        <v>40000</v>
      </c>
      <c r="U501" s="128">
        <v>0</v>
      </c>
      <c r="V501" s="11" t="s">
        <v>28</v>
      </c>
      <c r="W501">
        <v>40000</v>
      </c>
      <c r="X501">
        <v>1</v>
      </c>
      <c r="Y501" s="11" t="str">
        <f t="shared" si="16"/>
        <v>XBL</v>
      </c>
      <c r="Z501" s="5">
        <f>VLOOKUP(D501,HoaDonTotal!D:Q,14,0)</f>
        <v>44451.77847222222</v>
      </c>
      <c r="AA501" t="str">
        <f t="shared" si="17"/>
        <v>Ca chiều</v>
      </c>
    </row>
    <row r="502" spans="2:27">
      <c r="B502" s="11" t="s">
        <v>21</v>
      </c>
      <c r="C502" s="136">
        <v>44451</v>
      </c>
      <c r="D502" s="36" t="s">
        <v>1115</v>
      </c>
      <c r="E502" s="11">
        <v>1258659</v>
      </c>
      <c r="F502" s="11" t="s">
        <v>1117</v>
      </c>
      <c r="G502" s="11" t="s">
        <v>2763</v>
      </c>
      <c r="H502" s="11" t="s">
        <v>138</v>
      </c>
      <c r="I502" s="11"/>
      <c r="J502" s="11" t="s">
        <v>2263</v>
      </c>
      <c r="K502" s="11" t="s">
        <v>30</v>
      </c>
      <c r="L502" s="11" t="s">
        <v>31</v>
      </c>
      <c r="M502" s="11"/>
      <c r="N502" s="11" t="s">
        <v>32</v>
      </c>
      <c r="O502" s="11" t="s">
        <v>33</v>
      </c>
      <c r="P502" s="11"/>
      <c r="Q502" s="11">
        <v>1</v>
      </c>
      <c r="R502" s="128">
        <v>0</v>
      </c>
      <c r="S502" s="128">
        <v>135000</v>
      </c>
      <c r="T502" s="128">
        <v>40000</v>
      </c>
      <c r="U502" s="128">
        <v>0</v>
      </c>
      <c r="V502" s="11" t="s">
        <v>28</v>
      </c>
      <c r="W502">
        <v>40000</v>
      </c>
      <c r="X502">
        <v>1</v>
      </c>
      <c r="Y502" s="11" t="str">
        <f t="shared" si="16"/>
        <v>XBL</v>
      </c>
      <c r="Z502" s="5">
        <f>VLOOKUP(D502,HoaDonTotal!D:Q,14,0)</f>
        <v>44451.77847222222</v>
      </c>
      <c r="AA502" t="str">
        <f t="shared" si="17"/>
        <v>Ca chiều</v>
      </c>
    </row>
    <row r="503" spans="2:27">
      <c r="B503" s="11" t="s">
        <v>21</v>
      </c>
      <c r="C503" s="136">
        <v>44451</v>
      </c>
      <c r="D503" s="36" t="s">
        <v>1115</v>
      </c>
      <c r="E503" s="11">
        <v>1258659</v>
      </c>
      <c r="F503" s="11" t="s">
        <v>1117</v>
      </c>
      <c r="G503" s="11" t="s">
        <v>2764</v>
      </c>
      <c r="H503" s="11" t="s">
        <v>2765</v>
      </c>
      <c r="I503" s="11"/>
      <c r="J503" s="11" t="s">
        <v>2112</v>
      </c>
      <c r="K503" s="11" t="s">
        <v>666</v>
      </c>
      <c r="L503" s="11" t="s">
        <v>258</v>
      </c>
      <c r="M503" s="11"/>
      <c r="N503" s="11" t="s">
        <v>2147</v>
      </c>
      <c r="O503" s="11" t="s">
        <v>667</v>
      </c>
      <c r="P503" s="11"/>
      <c r="Q503" s="11">
        <v>1</v>
      </c>
      <c r="R503" s="128">
        <v>0</v>
      </c>
      <c r="S503" s="128">
        <v>39000</v>
      </c>
      <c r="T503" s="128">
        <v>39000</v>
      </c>
      <c r="U503" s="128">
        <v>0</v>
      </c>
      <c r="V503" s="11" t="s">
        <v>28</v>
      </c>
      <c r="W503">
        <v>39000</v>
      </c>
      <c r="X503">
        <v>1</v>
      </c>
      <c r="Y503" s="11" t="str">
        <f t="shared" si="16"/>
        <v>XBL</v>
      </c>
      <c r="Z503" s="5">
        <f>VLOOKUP(D503,HoaDonTotal!D:Q,14,0)</f>
        <v>44451.77847222222</v>
      </c>
      <c r="AA503" t="str">
        <f t="shared" si="17"/>
        <v>Ca chiều</v>
      </c>
    </row>
    <row r="504" spans="2:27">
      <c r="B504" s="11" t="s">
        <v>21</v>
      </c>
      <c r="C504" s="136">
        <v>44451</v>
      </c>
      <c r="D504" s="36" t="s">
        <v>1118</v>
      </c>
      <c r="E504" s="11">
        <v>1645335</v>
      </c>
      <c r="F504" s="11" t="s">
        <v>1120</v>
      </c>
      <c r="G504" s="11" t="s">
        <v>2291</v>
      </c>
      <c r="H504" s="11" t="s">
        <v>554</v>
      </c>
      <c r="I504" s="11"/>
      <c r="J504" s="11" t="s">
        <v>2112</v>
      </c>
      <c r="K504" s="11" t="s">
        <v>555</v>
      </c>
      <c r="L504" s="11"/>
      <c r="M504" s="11"/>
      <c r="N504" s="11" t="s">
        <v>2138</v>
      </c>
      <c r="O504" s="11" t="s">
        <v>2292</v>
      </c>
      <c r="P504" s="11"/>
      <c r="Q504" s="11">
        <v>1</v>
      </c>
      <c r="R504" s="128">
        <v>0</v>
      </c>
      <c r="S504" s="128">
        <v>69000</v>
      </c>
      <c r="T504" s="128">
        <v>69000</v>
      </c>
      <c r="U504" s="128">
        <v>0</v>
      </c>
      <c r="V504" s="11" t="s">
        <v>50</v>
      </c>
      <c r="W504">
        <v>69000</v>
      </c>
      <c r="X504">
        <v>1</v>
      </c>
      <c r="Y504" s="11" t="str">
        <f t="shared" si="16"/>
        <v>XBL</v>
      </c>
      <c r="Z504" s="5">
        <f>VLOOKUP(D504,HoaDonTotal!D:Q,14,0)</f>
        <v>44451.779861111114</v>
      </c>
      <c r="AA504" t="str">
        <f t="shared" si="17"/>
        <v>Ca chiều</v>
      </c>
    </row>
    <row r="505" spans="2:27">
      <c r="B505" s="11" t="s">
        <v>21</v>
      </c>
      <c r="C505" s="136">
        <v>44451</v>
      </c>
      <c r="D505" s="36" t="s">
        <v>1121</v>
      </c>
      <c r="E505" s="11">
        <v>1645335</v>
      </c>
      <c r="F505" s="11" t="s">
        <v>1120</v>
      </c>
      <c r="G505" s="11" t="s">
        <v>2766</v>
      </c>
      <c r="H505" s="11" t="s">
        <v>2767</v>
      </c>
      <c r="I505" s="11" t="s">
        <v>22</v>
      </c>
      <c r="J505" s="11" t="s">
        <v>45</v>
      </c>
      <c r="K505" s="11" t="s">
        <v>2033</v>
      </c>
      <c r="L505" s="11" t="s">
        <v>624</v>
      </c>
      <c r="M505" s="11" t="s">
        <v>662</v>
      </c>
      <c r="N505" s="11" t="s">
        <v>2179</v>
      </c>
      <c r="O505" s="11" t="s">
        <v>2180</v>
      </c>
      <c r="P505" s="11" t="s">
        <v>37</v>
      </c>
      <c r="Q505" s="11">
        <v>1</v>
      </c>
      <c r="R505" s="128">
        <v>0</v>
      </c>
      <c r="S505" s="128">
        <v>490000</v>
      </c>
      <c r="T505" s="128">
        <v>245000</v>
      </c>
      <c r="U505" s="128">
        <v>0</v>
      </c>
      <c r="V505" s="11" t="s">
        <v>50</v>
      </c>
      <c r="W505">
        <v>245000</v>
      </c>
      <c r="X505">
        <v>1</v>
      </c>
      <c r="Y505" s="11" t="str">
        <f t="shared" si="16"/>
        <v>XBL</v>
      </c>
      <c r="Z505" s="5">
        <f>VLOOKUP(D505,HoaDonTotal!D:Q,14,0)</f>
        <v>44451.779166666667</v>
      </c>
      <c r="AA505" t="str">
        <f t="shared" si="17"/>
        <v>Ca chiều</v>
      </c>
    </row>
    <row r="506" spans="2:27">
      <c r="B506" s="11" t="s">
        <v>21</v>
      </c>
      <c r="C506" s="136">
        <v>44451</v>
      </c>
      <c r="D506" s="36" t="s">
        <v>1122</v>
      </c>
      <c r="E506" s="11">
        <v>1567064</v>
      </c>
      <c r="F506" s="11" t="s">
        <v>1123</v>
      </c>
      <c r="G506" s="11" t="s">
        <v>2768</v>
      </c>
      <c r="H506" s="11" t="s">
        <v>2738</v>
      </c>
      <c r="I506" s="11"/>
      <c r="J506" s="11" t="s">
        <v>2044</v>
      </c>
      <c r="K506" s="11" t="s">
        <v>30</v>
      </c>
      <c r="L506" s="11" t="s">
        <v>2146</v>
      </c>
      <c r="M506" s="11"/>
      <c r="N506" s="11" t="s">
        <v>2217</v>
      </c>
      <c r="O506" s="11" t="s">
        <v>139</v>
      </c>
      <c r="P506" s="11"/>
      <c r="Q506" s="11">
        <v>1</v>
      </c>
      <c r="R506" s="128">
        <v>0</v>
      </c>
      <c r="S506" s="128">
        <v>40000</v>
      </c>
      <c r="T506" s="128">
        <v>35000</v>
      </c>
      <c r="U506" s="128">
        <v>0</v>
      </c>
      <c r="V506" s="11" t="s">
        <v>89</v>
      </c>
      <c r="W506">
        <v>35000</v>
      </c>
      <c r="X506">
        <v>1</v>
      </c>
      <c r="Y506" s="11" t="str">
        <f t="shared" si="16"/>
        <v>XBL</v>
      </c>
      <c r="Z506" s="5">
        <f>VLOOKUP(D506,HoaDonTotal!D:Q,14,0)</f>
        <v>44451.779166666667</v>
      </c>
      <c r="AA506" t="str">
        <f t="shared" si="17"/>
        <v>Ca chiều</v>
      </c>
    </row>
    <row r="507" spans="2:27">
      <c r="B507" s="11" t="s">
        <v>21</v>
      </c>
      <c r="C507" s="136">
        <v>44451</v>
      </c>
      <c r="D507" s="36" t="s">
        <v>1122</v>
      </c>
      <c r="E507" s="11">
        <v>1567064</v>
      </c>
      <c r="F507" s="11" t="s">
        <v>1123</v>
      </c>
      <c r="G507" s="11" t="s">
        <v>2737</v>
      </c>
      <c r="H507" s="11" t="s">
        <v>2738</v>
      </c>
      <c r="I507" s="11" t="s">
        <v>40</v>
      </c>
      <c r="J507" s="11" t="s">
        <v>2044</v>
      </c>
      <c r="K507" s="11" t="s">
        <v>30</v>
      </c>
      <c r="L507" s="11" t="s">
        <v>2146</v>
      </c>
      <c r="M507" s="11"/>
      <c r="N507" s="11" t="s">
        <v>2217</v>
      </c>
      <c r="O507" s="11" t="s">
        <v>139</v>
      </c>
      <c r="P507" s="11" t="s">
        <v>40</v>
      </c>
      <c r="Q507" s="11">
        <v>1</v>
      </c>
      <c r="R507" s="128">
        <v>0</v>
      </c>
      <c r="S507" s="128">
        <v>40000</v>
      </c>
      <c r="T507" s="128">
        <v>35000</v>
      </c>
      <c r="U507" s="128">
        <v>0</v>
      </c>
      <c r="V507" s="11" t="s">
        <v>89</v>
      </c>
      <c r="W507">
        <v>35000</v>
      </c>
      <c r="X507">
        <v>1</v>
      </c>
      <c r="Y507" s="11" t="str">
        <f t="shared" si="16"/>
        <v>XBL</v>
      </c>
      <c r="Z507" s="5">
        <f>VLOOKUP(D507,HoaDonTotal!D:Q,14,0)</f>
        <v>44451.779166666667</v>
      </c>
      <c r="AA507" t="str">
        <f t="shared" si="17"/>
        <v>Ca chiều</v>
      </c>
    </row>
    <row r="508" spans="2:27">
      <c r="B508" s="11" t="s">
        <v>21</v>
      </c>
      <c r="C508" s="136">
        <v>44451</v>
      </c>
      <c r="D508" s="36" t="s">
        <v>1122</v>
      </c>
      <c r="E508" s="11">
        <v>1567064</v>
      </c>
      <c r="F508" s="11" t="s">
        <v>1123</v>
      </c>
      <c r="G508" s="11" t="s">
        <v>2769</v>
      </c>
      <c r="H508" s="11" t="s">
        <v>2770</v>
      </c>
      <c r="I508" s="11"/>
      <c r="J508" s="11" t="s">
        <v>2044</v>
      </c>
      <c r="K508" s="11" t="s">
        <v>30</v>
      </c>
      <c r="L508" s="11" t="s">
        <v>2146</v>
      </c>
      <c r="M508" s="11"/>
      <c r="N508" s="11" t="s">
        <v>2045</v>
      </c>
      <c r="O508" s="11" t="s">
        <v>139</v>
      </c>
      <c r="P508" s="11"/>
      <c r="Q508" s="11">
        <v>1</v>
      </c>
      <c r="R508" s="128">
        <v>0</v>
      </c>
      <c r="S508" s="128">
        <v>40000</v>
      </c>
      <c r="T508" s="128">
        <v>35000</v>
      </c>
      <c r="U508" s="128">
        <v>0</v>
      </c>
      <c r="V508" s="11" t="s">
        <v>89</v>
      </c>
      <c r="W508">
        <v>35000</v>
      </c>
      <c r="X508">
        <v>1</v>
      </c>
      <c r="Y508" s="11" t="str">
        <f t="shared" si="16"/>
        <v>XBL</v>
      </c>
      <c r="Z508" s="5">
        <f>VLOOKUP(D508,HoaDonTotal!D:Q,14,0)</f>
        <v>44451.779166666667</v>
      </c>
      <c r="AA508" t="str">
        <f t="shared" si="17"/>
        <v>Ca chiều</v>
      </c>
    </row>
    <row r="509" spans="2:27">
      <c r="B509" s="11" t="s">
        <v>21</v>
      </c>
      <c r="C509" s="136">
        <v>44451</v>
      </c>
      <c r="D509" s="36" t="s">
        <v>1124</v>
      </c>
      <c r="E509" s="11">
        <v>1621506</v>
      </c>
      <c r="F509" s="11" t="s">
        <v>1048</v>
      </c>
      <c r="G509" s="11" t="s">
        <v>2771</v>
      </c>
      <c r="H509" s="11" t="s">
        <v>2772</v>
      </c>
      <c r="I509" s="11" t="s">
        <v>41</v>
      </c>
      <c r="J509" s="11" t="s">
        <v>23</v>
      </c>
      <c r="K509" s="11" t="s">
        <v>24</v>
      </c>
      <c r="L509" s="11" t="s">
        <v>466</v>
      </c>
      <c r="M509" s="11" t="s">
        <v>2773</v>
      </c>
      <c r="N509" s="11" t="s">
        <v>26</v>
      </c>
      <c r="O509" s="11" t="s">
        <v>314</v>
      </c>
      <c r="P509" s="11" t="s">
        <v>37</v>
      </c>
      <c r="Q509" s="11">
        <v>1</v>
      </c>
      <c r="R509" s="128">
        <v>0</v>
      </c>
      <c r="S509" s="128">
        <v>290000</v>
      </c>
      <c r="T509" s="128">
        <v>145000</v>
      </c>
      <c r="U509" s="128">
        <v>0</v>
      </c>
      <c r="V509" s="11" t="s">
        <v>50</v>
      </c>
      <c r="W509">
        <v>145000</v>
      </c>
      <c r="X509">
        <v>1</v>
      </c>
      <c r="Y509" s="11" t="str">
        <f t="shared" si="16"/>
        <v>XBL</v>
      </c>
      <c r="Z509" s="5">
        <f>VLOOKUP(D509,HoaDonTotal!D:Q,14,0)</f>
        <v>44451.780555555553</v>
      </c>
      <c r="AA509" t="str">
        <f t="shared" si="17"/>
        <v>Ca chiều</v>
      </c>
    </row>
    <row r="510" spans="2:27">
      <c r="B510" s="11" t="s">
        <v>21</v>
      </c>
      <c r="C510" s="136">
        <v>44451</v>
      </c>
      <c r="D510" s="36" t="s">
        <v>1125</v>
      </c>
      <c r="E510" s="11">
        <v>1032652</v>
      </c>
      <c r="F510" s="11" t="s">
        <v>1069</v>
      </c>
      <c r="G510" s="11" t="s">
        <v>2774</v>
      </c>
      <c r="H510" s="11" t="s">
        <v>2775</v>
      </c>
      <c r="I510" s="11" t="s">
        <v>22</v>
      </c>
      <c r="J510" s="11" t="s">
        <v>364</v>
      </c>
      <c r="K510" s="11" t="s">
        <v>34</v>
      </c>
      <c r="L510" s="11" t="s">
        <v>225</v>
      </c>
      <c r="M510" s="11" t="s">
        <v>482</v>
      </c>
      <c r="N510" s="11" t="s">
        <v>26</v>
      </c>
      <c r="O510" s="11" t="s">
        <v>27</v>
      </c>
      <c r="P510" s="11" t="s">
        <v>43</v>
      </c>
      <c r="Q510" s="11">
        <v>1</v>
      </c>
      <c r="R510" s="128">
        <v>0</v>
      </c>
      <c r="S510" s="128">
        <v>490000</v>
      </c>
      <c r="T510" s="128">
        <v>343000</v>
      </c>
      <c r="U510" s="128">
        <v>0</v>
      </c>
      <c r="V510" s="11" t="s">
        <v>50</v>
      </c>
      <c r="W510">
        <v>343000</v>
      </c>
      <c r="X510">
        <v>1</v>
      </c>
      <c r="Y510" s="11" t="str">
        <f t="shared" si="16"/>
        <v>XBL</v>
      </c>
      <c r="Z510" s="5">
        <f>VLOOKUP(D510,HoaDonTotal!D:Q,14,0)</f>
        <v>44451.801388888889</v>
      </c>
      <c r="AA510" t="str">
        <f t="shared" si="17"/>
        <v>Ca chiều</v>
      </c>
    </row>
    <row r="511" spans="2:27">
      <c r="B511" s="11" t="s">
        <v>21</v>
      </c>
      <c r="C511" s="136">
        <v>44451</v>
      </c>
      <c r="D511" s="36" t="s">
        <v>1125</v>
      </c>
      <c r="E511" s="11">
        <v>1032652</v>
      </c>
      <c r="F511" s="11" t="s">
        <v>1069</v>
      </c>
      <c r="G511" s="11" t="s">
        <v>2541</v>
      </c>
      <c r="H511" s="11" t="s">
        <v>2542</v>
      </c>
      <c r="I511" s="11"/>
      <c r="J511" s="11" t="s">
        <v>2112</v>
      </c>
      <c r="K511" s="11" t="s">
        <v>2543</v>
      </c>
      <c r="L511" s="11"/>
      <c r="M511" s="11" t="s">
        <v>40</v>
      </c>
      <c r="N511" s="11" t="s">
        <v>2138</v>
      </c>
      <c r="O511" s="11" t="s">
        <v>487</v>
      </c>
      <c r="P511" s="11"/>
      <c r="Q511" s="11">
        <v>1</v>
      </c>
      <c r="R511" s="128">
        <v>0</v>
      </c>
      <c r="S511" s="128">
        <v>40000</v>
      </c>
      <c r="T511" s="128">
        <v>40000</v>
      </c>
      <c r="U511" s="128">
        <v>0</v>
      </c>
      <c r="V511" s="11" t="s">
        <v>50</v>
      </c>
      <c r="W511">
        <v>40000</v>
      </c>
      <c r="X511">
        <v>1</v>
      </c>
      <c r="Y511" s="11" t="str">
        <f t="shared" si="16"/>
        <v>XBL</v>
      </c>
      <c r="Z511" s="5">
        <f>VLOOKUP(D511,HoaDonTotal!D:Q,14,0)</f>
        <v>44451.801388888889</v>
      </c>
      <c r="AA511" t="str">
        <f t="shared" si="17"/>
        <v>Ca chiều</v>
      </c>
    </row>
    <row r="512" spans="2:27">
      <c r="B512" s="11" t="s">
        <v>21</v>
      </c>
      <c r="C512" s="136">
        <v>44451</v>
      </c>
      <c r="D512" s="36" t="s">
        <v>1125</v>
      </c>
      <c r="E512" s="11">
        <v>1032652</v>
      </c>
      <c r="F512" s="11" t="s">
        <v>1069</v>
      </c>
      <c r="G512" s="11" t="s">
        <v>2488</v>
      </c>
      <c r="H512" s="11" t="s">
        <v>2489</v>
      </c>
      <c r="I512" s="11" t="s">
        <v>22</v>
      </c>
      <c r="J512" s="11" t="s">
        <v>2112</v>
      </c>
      <c r="K512" s="11" t="s">
        <v>185</v>
      </c>
      <c r="L512" s="11" t="s">
        <v>143</v>
      </c>
      <c r="M512" s="11" t="s">
        <v>49</v>
      </c>
      <c r="N512" s="11" t="s">
        <v>2045</v>
      </c>
      <c r="O512" s="11" t="s">
        <v>181</v>
      </c>
      <c r="P512" s="11" t="s">
        <v>43</v>
      </c>
      <c r="Q512" s="11">
        <v>1</v>
      </c>
      <c r="R512" s="128">
        <v>0</v>
      </c>
      <c r="S512" s="128">
        <v>20000</v>
      </c>
      <c r="T512" s="128">
        <v>20000</v>
      </c>
      <c r="U512" s="128">
        <v>0</v>
      </c>
      <c r="V512" s="11" t="s">
        <v>50</v>
      </c>
      <c r="W512">
        <v>20000</v>
      </c>
      <c r="X512">
        <v>1</v>
      </c>
      <c r="Y512" s="11" t="str">
        <f t="shared" si="16"/>
        <v>XBL</v>
      </c>
      <c r="Z512" s="5">
        <f>VLOOKUP(D512,HoaDonTotal!D:Q,14,0)</f>
        <v>44451.801388888889</v>
      </c>
      <c r="AA512" t="str">
        <f t="shared" si="17"/>
        <v>Ca chiều</v>
      </c>
    </row>
    <row r="513" spans="2:27">
      <c r="B513" s="11" t="s">
        <v>21</v>
      </c>
      <c r="C513" s="136">
        <v>44451</v>
      </c>
      <c r="D513" s="36" t="s">
        <v>1127</v>
      </c>
      <c r="E513" s="11">
        <v>2395088</v>
      </c>
      <c r="F513" s="11" t="s">
        <v>1129</v>
      </c>
      <c r="G513" s="11" t="s">
        <v>2776</v>
      </c>
      <c r="H513" s="11" t="s">
        <v>2448</v>
      </c>
      <c r="I513" s="11" t="s">
        <v>55</v>
      </c>
      <c r="J513" s="11" t="s">
        <v>45</v>
      </c>
      <c r="K513" s="11" t="s">
        <v>34</v>
      </c>
      <c r="L513" s="11" t="s">
        <v>603</v>
      </c>
      <c r="M513" s="11" t="s">
        <v>79</v>
      </c>
      <c r="N513" s="11" t="s">
        <v>184</v>
      </c>
      <c r="O513" s="11" t="s">
        <v>153</v>
      </c>
      <c r="P513" s="11" t="s">
        <v>43</v>
      </c>
      <c r="Q513" s="11">
        <v>1</v>
      </c>
      <c r="R513" s="128">
        <v>0</v>
      </c>
      <c r="S513" s="128">
        <v>150000</v>
      </c>
      <c r="T513" s="128">
        <v>119000</v>
      </c>
      <c r="U513" s="128">
        <v>0</v>
      </c>
      <c r="V513" s="11" t="s">
        <v>28</v>
      </c>
      <c r="W513">
        <v>119000</v>
      </c>
      <c r="X513">
        <v>1</v>
      </c>
      <c r="Y513" s="11" t="str">
        <f t="shared" si="16"/>
        <v>XBL</v>
      </c>
      <c r="Z513" s="5">
        <f>VLOOKUP(D513,HoaDonTotal!D:Q,14,0)</f>
        <v>44451.8</v>
      </c>
      <c r="AA513" t="str">
        <f t="shared" si="17"/>
        <v>Ca chiều</v>
      </c>
    </row>
    <row r="514" spans="2:27">
      <c r="B514" s="11" t="s">
        <v>21</v>
      </c>
      <c r="C514" s="136">
        <v>44451</v>
      </c>
      <c r="D514" s="36" t="s">
        <v>1127</v>
      </c>
      <c r="E514" s="11">
        <v>2395088</v>
      </c>
      <c r="F514" s="11" t="s">
        <v>1129</v>
      </c>
      <c r="G514" s="11" t="s">
        <v>2447</v>
      </c>
      <c r="H514" s="11" t="s">
        <v>2448</v>
      </c>
      <c r="I514" s="11" t="s">
        <v>55</v>
      </c>
      <c r="J514" s="11" t="s">
        <v>45</v>
      </c>
      <c r="K514" s="11" t="s">
        <v>34</v>
      </c>
      <c r="L514" s="11" t="s">
        <v>2449</v>
      </c>
      <c r="M514" s="11" t="s">
        <v>79</v>
      </c>
      <c r="N514" s="11" t="s">
        <v>184</v>
      </c>
      <c r="O514" s="11" t="s">
        <v>153</v>
      </c>
      <c r="P514" s="11" t="s">
        <v>43</v>
      </c>
      <c r="Q514" s="11">
        <v>1</v>
      </c>
      <c r="R514" s="128">
        <v>0</v>
      </c>
      <c r="S514" s="128">
        <v>150000</v>
      </c>
      <c r="T514" s="128">
        <v>119000</v>
      </c>
      <c r="U514" s="128">
        <v>0</v>
      </c>
      <c r="V514" s="11" t="s">
        <v>28</v>
      </c>
      <c r="W514">
        <v>119000</v>
      </c>
      <c r="X514">
        <v>1</v>
      </c>
      <c r="Y514" s="11" t="str">
        <f t="shared" si="16"/>
        <v>XBL</v>
      </c>
      <c r="Z514" s="5">
        <f>VLOOKUP(D514,HoaDonTotal!D:Q,14,0)</f>
        <v>44451.8</v>
      </c>
      <c r="AA514" t="str">
        <f t="shared" si="17"/>
        <v>Ca chiều</v>
      </c>
    </row>
    <row r="515" spans="2:27">
      <c r="B515" s="11" t="s">
        <v>21</v>
      </c>
      <c r="C515" s="136">
        <v>44451</v>
      </c>
      <c r="D515" s="36" t="s">
        <v>1130</v>
      </c>
      <c r="E515" s="11">
        <v>1712043</v>
      </c>
      <c r="F515" s="11" t="s">
        <v>1132</v>
      </c>
      <c r="G515" s="11" t="s">
        <v>2777</v>
      </c>
      <c r="H515" s="11" t="s">
        <v>2778</v>
      </c>
      <c r="I515" s="11" t="s">
        <v>22</v>
      </c>
      <c r="J515" s="11" t="s">
        <v>364</v>
      </c>
      <c r="K515" s="11" t="s">
        <v>34</v>
      </c>
      <c r="L515" s="11" t="s">
        <v>683</v>
      </c>
      <c r="M515" s="11" t="s">
        <v>2743</v>
      </c>
      <c r="N515" s="11" t="s">
        <v>26</v>
      </c>
      <c r="O515" s="11" t="s">
        <v>27</v>
      </c>
      <c r="P515" s="11" t="s">
        <v>43</v>
      </c>
      <c r="Q515" s="11">
        <v>1</v>
      </c>
      <c r="R515" s="128">
        <v>0</v>
      </c>
      <c r="S515" s="128">
        <v>450000</v>
      </c>
      <c r="T515" s="128">
        <v>315000</v>
      </c>
      <c r="U515" s="128">
        <v>0</v>
      </c>
      <c r="V515" s="11" t="s">
        <v>28</v>
      </c>
      <c r="W515">
        <v>315000</v>
      </c>
      <c r="X515">
        <v>1</v>
      </c>
      <c r="Y515" s="11" t="str">
        <f t="shared" si="16"/>
        <v>XBL</v>
      </c>
      <c r="Z515" s="5">
        <f>VLOOKUP(D515,HoaDonTotal!D:Q,14,0)</f>
        <v>44451.800694444442</v>
      </c>
      <c r="AA515" t="str">
        <f t="shared" si="17"/>
        <v>Ca chiều</v>
      </c>
    </row>
    <row r="516" spans="2:27">
      <c r="B516" s="11" t="s">
        <v>21</v>
      </c>
      <c r="C516" s="136">
        <v>44451</v>
      </c>
      <c r="D516" s="36" t="s">
        <v>1133</v>
      </c>
      <c r="E516" s="11">
        <v>1535098</v>
      </c>
      <c r="F516" s="11" t="s">
        <v>1135</v>
      </c>
      <c r="G516" s="11" t="s">
        <v>2779</v>
      </c>
      <c r="H516" s="11" t="s">
        <v>2780</v>
      </c>
      <c r="I516" s="11" t="s">
        <v>55</v>
      </c>
      <c r="J516" s="11" t="s">
        <v>73</v>
      </c>
      <c r="K516" s="11" t="s">
        <v>24</v>
      </c>
      <c r="L516" s="11" t="s">
        <v>2781</v>
      </c>
      <c r="M516" s="11" t="s">
        <v>496</v>
      </c>
      <c r="N516" s="11" t="s">
        <v>75</v>
      </c>
      <c r="O516" s="11" t="s">
        <v>75</v>
      </c>
      <c r="P516" s="11" t="s">
        <v>43</v>
      </c>
      <c r="Q516" s="11">
        <v>1</v>
      </c>
      <c r="R516" s="128">
        <v>0</v>
      </c>
      <c r="S516" s="128">
        <v>590000</v>
      </c>
      <c r="T516" s="128">
        <v>399000</v>
      </c>
      <c r="U516" s="128">
        <v>0</v>
      </c>
      <c r="V516" s="11" t="s">
        <v>50</v>
      </c>
      <c r="W516">
        <v>399000</v>
      </c>
      <c r="X516">
        <v>1</v>
      </c>
      <c r="Y516" s="11" t="str">
        <f t="shared" si="16"/>
        <v>XBL</v>
      </c>
      <c r="Z516" s="5">
        <f>VLOOKUP(D516,HoaDonTotal!D:Q,14,0)</f>
        <v>44451.842361111114</v>
      </c>
      <c r="AA516" t="str">
        <f t="shared" si="17"/>
        <v>Ca chiều</v>
      </c>
    </row>
    <row r="517" spans="2:27">
      <c r="B517" s="11" t="s">
        <v>21</v>
      </c>
      <c r="C517" s="136">
        <v>44451</v>
      </c>
      <c r="D517" s="36" t="s">
        <v>1136</v>
      </c>
      <c r="E517" s="11">
        <v>1535098</v>
      </c>
      <c r="F517" s="11" t="s">
        <v>1135</v>
      </c>
      <c r="G517" s="11" t="s">
        <v>2782</v>
      </c>
      <c r="H517" s="11" t="s">
        <v>349</v>
      </c>
      <c r="I517" s="11" t="s">
        <v>41</v>
      </c>
      <c r="J517" s="11" t="s">
        <v>23</v>
      </c>
      <c r="K517" s="11" t="s">
        <v>24</v>
      </c>
      <c r="L517" s="11" t="s">
        <v>25</v>
      </c>
      <c r="M517" s="11" t="s">
        <v>127</v>
      </c>
      <c r="N517" s="11" t="s">
        <v>230</v>
      </c>
      <c r="O517" s="11" t="s">
        <v>231</v>
      </c>
      <c r="P517" s="11" t="s">
        <v>43</v>
      </c>
      <c r="Q517" s="11">
        <v>1</v>
      </c>
      <c r="R517" s="128">
        <v>0</v>
      </c>
      <c r="S517" s="128">
        <v>190000</v>
      </c>
      <c r="T517" s="128">
        <v>95000</v>
      </c>
      <c r="U517" s="128">
        <v>0</v>
      </c>
      <c r="V517" s="11" t="s">
        <v>50</v>
      </c>
      <c r="W517">
        <v>95000</v>
      </c>
      <c r="X517">
        <v>1</v>
      </c>
      <c r="Y517" s="11" t="str">
        <f t="shared" si="16"/>
        <v>XBL</v>
      </c>
      <c r="Z517" s="5">
        <f>VLOOKUP(D517,HoaDonTotal!D:Q,14,0)</f>
        <v>44451.841666666667</v>
      </c>
      <c r="AA517" t="str">
        <f t="shared" si="17"/>
        <v>Ca chiều</v>
      </c>
    </row>
    <row r="518" spans="2:27">
      <c r="B518" s="11" t="s">
        <v>21</v>
      </c>
      <c r="C518" s="136">
        <v>44451</v>
      </c>
      <c r="D518" s="36" t="s">
        <v>1137</v>
      </c>
      <c r="E518" s="11">
        <v>2325388</v>
      </c>
      <c r="F518" s="11" t="s">
        <v>1139</v>
      </c>
      <c r="G518" s="11" t="s">
        <v>2783</v>
      </c>
      <c r="H518" s="11" t="s">
        <v>2784</v>
      </c>
      <c r="I518" s="11" t="s">
        <v>22</v>
      </c>
      <c r="J518" s="11" t="s">
        <v>45</v>
      </c>
      <c r="K518" s="11" t="s">
        <v>34</v>
      </c>
      <c r="L518" s="11" t="s">
        <v>624</v>
      </c>
      <c r="M518" s="11" t="s">
        <v>79</v>
      </c>
      <c r="N518" s="11" t="s">
        <v>47</v>
      </c>
      <c r="O518" s="11" t="s">
        <v>47</v>
      </c>
      <c r="P518" s="11" t="s">
        <v>37</v>
      </c>
      <c r="Q518" s="11">
        <v>1</v>
      </c>
      <c r="R518" s="128">
        <v>0</v>
      </c>
      <c r="S518" s="128">
        <v>590000</v>
      </c>
      <c r="T518" s="128">
        <v>590000</v>
      </c>
      <c r="U518" s="128">
        <v>0</v>
      </c>
      <c r="V518" s="11" t="s">
        <v>28</v>
      </c>
      <c r="W518">
        <v>590000</v>
      </c>
      <c r="X518">
        <v>1</v>
      </c>
      <c r="Y518" s="11" t="str">
        <f t="shared" si="16"/>
        <v>XBL</v>
      </c>
      <c r="Z518" s="5">
        <f>VLOOKUP(D518,HoaDonTotal!D:Q,14,0)</f>
        <v>44451.841666666667</v>
      </c>
      <c r="AA518" t="str">
        <f t="shared" si="17"/>
        <v>Ca chiều</v>
      </c>
    </row>
    <row r="519" spans="2:27">
      <c r="B519" s="11" t="s">
        <v>21</v>
      </c>
      <c r="C519" s="136">
        <v>44451</v>
      </c>
      <c r="D519" s="36" t="s">
        <v>1140</v>
      </c>
      <c r="E519" s="11">
        <v>1597356</v>
      </c>
      <c r="F519" s="11" t="s">
        <v>1142</v>
      </c>
      <c r="G519" s="11" t="s">
        <v>2785</v>
      </c>
      <c r="H519" s="11" t="s">
        <v>2578</v>
      </c>
      <c r="I519" s="11"/>
      <c r="J519" s="11" t="s">
        <v>53</v>
      </c>
      <c r="K519" s="11" t="s">
        <v>56</v>
      </c>
      <c r="L519" s="11" t="s">
        <v>2579</v>
      </c>
      <c r="M519" s="11" t="s">
        <v>46</v>
      </c>
      <c r="N519" s="11" t="s">
        <v>57</v>
      </c>
      <c r="O519" s="11" t="s">
        <v>2580</v>
      </c>
      <c r="P519" s="11" t="s">
        <v>43</v>
      </c>
      <c r="Q519" s="11">
        <v>1</v>
      </c>
      <c r="R519" s="128">
        <v>0</v>
      </c>
      <c r="S519" s="128">
        <v>190000</v>
      </c>
      <c r="T519" s="128">
        <v>190000</v>
      </c>
      <c r="U519" s="128">
        <v>0</v>
      </c>
      <c r="V519" s="11" t="s">
        <v>50</v>
      </c>
      <c r="W519">
        <v>190000</v>
      </c>
      <c r="X519">
        <v>1</v>
      </c>
      <c r="Y519" s="11" t="str">
        <f t="shared" si="16"/>
        <v>XBL</v>
      </c>
      <c r="Z519" s="5">
        <f>VLOOKUP(D519,HoaDonTotal!D:Q,14,0)</f>
        <v>44451.862500000003</v>
      </c>
      <c r="AA519" t="str">
        <f t="shared" si="17"/>
        <v>Ca chiều</v>
      </c>
    </row>
    <row r="520" spans="2:27">
      <c r="B520" s="11" t="s">
        <v>21</v>
      </c>
      <c r="C520" s="136">
        <v>44451</v>
      </c>
      <c r="D520" s="36" t="s">
        <v>1140</v>
      </c>
      <c r="E520" s="11">
        <v>1597356</v>
      </c>
      <c r="F520" s="11" t="s">
        <v>1142</v>
      </c>
      <c r="G520" s="11" t="s">
        <v>195</v>
      </c>
      <c r="H520" s="11" t="s">
        <v>196</v>
      </c>
      <c r="I520" s="11"/>
      <c r="J520" s="11" t="s">
        <v>39</v>
      </c>
      <c r="K520" s="11"/>
      <c r="L520" s="11" t="s">
        <v>40</v>
      </c>
      <c r="M520" s="11" t="s">
        <v>40</v>
      </c>
      <c r="N520" s="11" t="s">
        <v>39</v>
      </c>
      <c r="O520" s="11" t="s">
        <v>39</v>
      </c>
      <c r="P520" s="11" t="s">
        <v>40</v>
      </c>
      <c r="Q520" s="11">
        <v>1</v>
      </c>
      <c r="R520" s="128">
        <v>0</v>
      </c>
      <c r="S520" s="128">
        <v>2000</v>
      </c>
      <c r="T520" s="128">
        <v>0</v>
      </c>
      <c r="U520" s="128">
        <v>0</v>
      </c>
      <c r="V520" s="11" t="s">
        <v>50</v>
      </c>
      <c r="W520">
        <v>0</v>
      </c>
      <c r="X520">
        <v>1</v>
      </c>
      <c r="Y520" s="11" t="str">
        <f t="shared" si="16"/>
        <v>XBL</v>
      </c>
      <c r="Z520" s="5">
        <f>VLOOKUP(D520,HoaDonTotal!D:Q,14,0)</f>
        <v>44451.862500000003</v>
      </c>
      <c r="AA520" t="str">
        <f t="shared" si="17"/>
        <v>Ca chiều</v>
      </c>
    </row>
    <row r="521" spans="2:27">
      <c r="B521" s="11" t="s">
        <v>21</v>
      </c>
      <c r="C521" s="136">
        <v>44451</v>
      </c>
      <c r="D521" s="36" t="s">
        <v>1140</v>
      </c>
      <c r="E521" s="11">
        <v>1597356</v>
      </c>
      <c r="F521" s="11" t="s">
        <v>1142</v>
      </c>
      <c r="G521" s="11" t="s">
        <v>2043</v>
      </c>
      <c r="H521" s="11" t="s">
        <v>265</v>
      </c>
      <c r="I521" s="11"/>
      <c r="J521" s="11" t="s">
        <v>2044</v>
      </c>
      <c r="K521" s="11" t="s">
        <v>56</v>
      </c>
      <c r="L521" s="11" t="s">
        <v>266</v>
      </c>
      <c r="M521" s="11"/>
      <c r="N521" s="11" t="s">
        <v>2045</v>
      </c>
      <c r="O521" s="11" t="s">
        <v>139</v>
      </c>
      <c r="P521" s="11"/>
      <c r="Q521" s="11">
        <v>2</v>
      </c>
      <c r="R521" s="128">
        <v>0</v>
      </c>
      <c r="S521" s="128">
        <v>66000</v>
      </c>
      <c r="T521" s="128">
        <v>70000</v>
      </c>
      <c r="U521" s="128">
        <v>0</v>
      </c>
      <c r="V521" s="11" t="s">
        <v>50</v>
      </c>
      <c r="W521">
        <v>70000</v>
      </c>
      <c r="X521">
        <v>2</v>
      </c>
      <c r="Y521" s="11" t="str">
        <f t="shared" si="16"/>
        <v>XBL</v>
      </c>
      <c r="Z521" s="5">
        <f>VLOOKUP(D521,HoaDonTotal!D:Q,14,0)</f>
        <v>44451.862500000003</v>
      </c>
      <c r="AA521" t="str">
        <f t="shared" si="17"/>
        <v>Ca chiều</v>
      </c>
    </row>
    <row r="522" spans="2:27">
      <c r="B522" s="11" t="s">
        <v>21</v>
      </c>
      <c r="C522" s="136">
        <v>44451</v>
      </c>
      <c r="D522" s="36" t="s">
        <v>1140</v>
      </c>
      <c r="E522" s="11">
        <v>1597356</v>
      </c>
      <c r="F522" s="11" t="s">
        <v>1142</v>
      </c>
      <c r="G522" s="11" t="s">
        <v>2786</v>
      </c>
      <c r="H522" s="11" t="s">
        <v>2787</v>
      </c>
      <c r="I522" s="11" t="s">
        <v>41</v>
      </c>
      <c r="J522" s="11" t="s">
        <v>53</v>
      </c>
      <c r="K522" s="11" t="s">
        <v>34</v>
      </c>
      <c r="L522" s="11" t="s">
        <v>526</v>
      </c>
      <c r="M522" s="11" t="s">
        <v>46</v>
      </c>
      <c r="N522" s="11" t="s">
        <v>527</v>
      </c>
      <c r="O522" s="11" t="s">
        <v>124</v>
      </c>
      <c r="P522" s="11" t="s">
        <v>43</v>
      </c>
      <c r="Q522" s="11">
        <v>1</v>
      </c>
      <c r="R522" s="128">
        <v>0</v>
      </c>
      <c r="S522" s="128">
        <v>290000</v>
      </c>
      <c r="T522" s="128">
        <v>232000</v>
      </c>
      <c r="U522" s="128">
        <v>0</v>
      </c>
      <c r="V522" s="11" t="s">
        <v>50</v>
      </c>
      <c r="W522">
        <v>232000</v>
      </c>
      <c r="X522">
        <v>1</v>
      </c>
      <c r="Y522" s="11" t="str">
        <f t="shared" si="16"/>
        <v>XBL</v>
      </c>
      <c r="Z522" s="5">
        <f>VLOOKUP(D522,HoaDonTotal!D:Q,14,0)</f>
        <v>44451.862500000003</v>
      </c>
      <c r="AA522" t="str">
        <f t="shared" si="17"/>
        <v>Ca chiều</v>
      </c>
    </row>
    <row r="523" spans="2:27">
      <c r="B523" s="11" t="s">
        <v>21</v>
      </c>
      <c r="C523" s="136">
        <v>44451</v>
      </c>
      <c r="D523" s="36" t="s">
        <v>1143</v>
      </c>
      <c r="E523" s="11">
        <v>1597356</v>
      </c>
      <c r="F523" s="11" t="s">
        <v>1142</v>
      </c>
      <c r="G523" s="11" t="s">
        <v>2788</v>
      </c>
      <c r="H523" s="11" t="s">
        <v>2251</v>
      </c>
      <c r="I523" s="11" t="s">
        <v>58</v>
      </c>
      <c r="J523" s="11" t="s">
        <v>45</v>
      </c>
      <c r="K523" s="11" t="s">
        <v>34</v>
      </c>
      <c r="L523" s="11" t="s">
        <v>628</v>
      </c>
      <c r="M523" s="11" t="s">
        <v>66</v>
      </c>
      <c r="N523" s="11" t="s">
        <v>184</v>
      </c>
      <c r="O523" s="11" t="s">
        <v>197</v>
      </c>
      <c r="P523" s="11" t="s">
        <v>43</v>
      </c>
      <c r="Q523" s="11">
        <v>1</v>
      </c>
      <c r="R523" s="128">
        <v>0</v>
      </c>
      <c r="S523" s="128">
        <v>120000</v>
      </c>
      <c r="T523" s="128">
        <v>89000</v>
      </c>
      <c r="U523" s="128">
        <v>0</v>
      </c>
      <c r="V523" s="11" t="s">
        <v>50</v>
      </c>
      <c r="W523">
        <v>89000</v>
      </c>
      <c r="X523">
        <v>1</v>
      </c>
      <c r="Y523" s="11" t="str">
        <f t="shared" ref="Y523:Y586" si="18">IF(LEFT(D523,3)="NTL","NTL","XBL")</f>
        <v>XBL</v>
      </c>
      <c r="Z523" s="5">
        <f>VLOOKUP(D523,HoaDonTotal!D:Q,14,0)</f>
        <v>44451.863888888889</v>
      </c>
      <c r="AA523" t="str">
        <f t="shared" ref="AA523:AA586" si="19">IF(TIME(HOUR(Z523),MINUTE(Z523),SECOND(Z523))&gt;$AB$6,"Ca chiều","Ca sáng")</f>
        <v>Ca chiều</v>
      </c>
    </row>
    <row r="524" spans="2:27">
      <c r="B524" s="11" t="s">
        <v>21</v>
      </c>
      <c r="C524" s="136">
        <v>44451</v>
      </c>
      <c r="D524" s="36" t="s">
        <v>1144</v>
      </c>
      <c r="E524" s="11">
        <v>1607272</v>
      </c>
      <c r="F524" s="11" t="s">
        <v>1146</v>
      </c>
      <c r="G524" s="11" t="s">
        <v>2789</v>
      </c>
      <c r="H524" s="11" t="s">
        <v>2790</v>
      </c>
      <c r="I524" s="11" t="s">
        <v>22</v>
      </c>
      <c r="J524" s="11" t="s">
        <v>45</v>
      </c>
      <c r="K524" s="11" t="s">
        <v>2033</v>
      </c>
      <c r="L524" s="11" t="s">
        <v>624</v>
      </c>
      <c r="M524" s="11" t="s">
        <v>46</v>
      </c>
      <c r="N524" s="11" t="s">
        <v>136</v>
      </c>
      <c r="O524" s="11" t="s">
        <v>137</v>
      </c>
      <c r="P524" s="11" t="s">
        <v>37</v>
      </c>
      <c r="Q524" s="11">
        <v>1</v>
      </c>
      <c r="R524" s="128">
        <v>0</v>
      </c>
      <c r="S524" s="128">
        <v>590000</v>
      </c>
      <c r="T524" s="128">
        <v>590000</v>
      </c>
      <c r="U524" s="128">
        <v>0</v>
      </c>
      <c r="V524" s="11" t="s">
        <v>28</v>
      </c>
      <c r="W524">
        <v>590000</v>
      </c>
      <c r="X524">
        <v>1</v>
      </c>
      <c r="Y524" s="11" t="str">
        <f t="shared" si="18"/>
        <v>XBL</v>
      </c>
      <c r="Z524" s="5">
        <f>VLOOKUP(D524,HoaDonTotal!D:Q,14,0)</f>
        <v>44451.863194444442</v>
      </c>
      <c r="AA524" t="str">
        <f t="shared" si="19"/>
        <v>Ca chiều</v>
      </c>
    </row>
    <row r="525" spans="2:27">
      <c r="B525" s="11" t="s">
        <v>21</v>
      </c>
      <c r="C525" s="136">
        <v>44451</v>
      </c>
      <c r="D525" s="36" t="s">
        <v>1147</v>
      </c>
      <c r="E525" s="11">
        <v>2395173</v>
      </c>
      <c r="F525" s="11" t="s">
        <v>1149</v>
      </c>
      <c r="G525" s="11" t="s">
        <v>2791</v>
      </c>
      <c r="H525" s="11" t="s">
        <v>2792</v>
      </c>
      <c r="I525" s="11"/>
      <c r="J525" s="11" t="s">
        <v>2112</v>
      </c>
      <c r="K525" s="11" t="s">
        <v>555</v>
      </c>
      <c r="L525" s="11"/>
      <c r="M525" s="11"/>
      <c r="N525" s="11" t="s">
        <v>2138</v>
      </c>
      <c r="O525" s="11" t="s">
        <v>2793</v>
      </c>
      <c r="P525" s="11"/>
      <c r="Q525" s="11">
        <v>1</v>
      </c>
      <c r="R525" s="128">
        <v>0</v>
      </c>
      <c r="S525" s="128">
        <v>220000</v>
      </c>
      <c r="T525" s="128">
        <v>220000</v>
      </c>
      <c r="U525" s="128">
        <v>0</v>
      </c>
      <c r="V525" s="11" t="s">
        <v>28</v>
      </c>
      <c r="W525">
        <v>220000</v>
      </c>
      <c r="X525">
        <v>1</v>
      </c>
      <c r="Y525" s="11" t="str">
        <f t="shared" si="18"/>
        <v>XBL</v>
      </c>
      <c r="Z525" s="5">
        <f>VLOOKUP(D525,HoaDonTotal!D:Q,14,0)</f>
        <v>44451.884027777778</v>
      </c>
      <c r="AA525" t="str">
        <f t="shared" si="19"/>
        <v>Ca chiều</v>
      </c>
    </row>
    <row r="526" spans="2:27">
      <c r="B526" s="11" t="s">
        <v>21</v>
      </c>
      <c r="C526" s="136">
        <v>44451</v>
      </c>
      <c r="D526" s="36" t="s">
        <v>1147</v>
      </c>
      <c r="E526" s="11">
        <v>2395173</v>
      </c>
      <c r="F526" s="11" t="s">
        <v>1149</v>
      </c>
      <c r="G526" s="11" t="s">
        <v>2393</v>
      </c>
      <c r="H526" s="11" t="s">
        <v>2394</v>
      </c>
      <c r="I526" s="11"/>
      <c r="J526" s="11" t="s">
        <v>2112</v>
      </c>
      <c r="K526" s="11" t="s">
        <v>555</v>
      </c>
      <c r="L526" s="11"/>
      <c r="M526" s="11"/>
      <c r="N526" s="11" t="s">
        <v>2138</v>
      </c>
      <c r="O526" s="11" t="s">
        <v>2292</v>
      </c>
      <c r="P526" s="11"/>
      <c r="Q526" s="11">
        <v>1</v>
      </c>
      <c r="R526" s="128">
        <v>0</v>
      </c>
      <c r="S526" s="128">
        <v>85000</v>
      </c>
      <c r="T526" s="128">
        <v>85000</v>
      </c>
      <c r="U526" s="128">
        <v>0</v>
      </c>
      <c r="V526" s="11" t="s">
        <v>28</v>
      </c>
      <c r="W526">
        <v>85000</v>
      </c>
      <c r="X526">
        <v>1</v>
      </c>
      <c r="Y526" s="11" t="str">
        <f t="shared" si="18"/>
        <v>XBL</v>
      </c>
      <c r="Z526" s="5">
        <f>VLOOKUP(D526,HoaDonTotal!D:Q,14,0)</f>
        <v>44451.884027777778</v>
      </c>
      <c r="AA526" t="str">
        <f t="shared" si="19"/>
        <v>Ca chiều</v>
      </c>
    </row>
    <row r="527" spans="2:27">
      <c r="B527" s="11" t="s">
        <v>21</v>
      </c>
      <c r="C527" s="136">
        <v>44451</v>
      </c>
      <c r="D527" s="36" t="s">
        <v>1147</v>
      </c>
      <c r="E527" s="11">
        <v>2395173</v>
      </c>
      <c r="F527" s="11" t="s">
        <v>1149</v>
      </c>
      <c r="G527" s="11" t="s">
        <v>2794</v>
      </c>
      <c r="H527" s="11" t="s">
        <v>2795</v>
      </c>
      <c r="I527" s="11" t="s">
        <v>40</v>
      </c>
      <c r="J527" s="11" t="s">
        <v>2112</v>
      </c>
      <c r="K527" s="11" t="s">
        <v>555</v>
      </c>
      <c r="L527" s="11"/>
      <c r="M527" s="11"/>
      <c r="N527" s="11" t="s">
        <v>2138</v>
      </c>
      <c r="O527" s="11" t="s">
        <v>2356</v>
      </c>
      <c r="P527" s="11" t="s">
        <v>40</v>
      </c>
      <c r="Q527" s="11">
        <v>1</v>
      </c>
      <c r="R527" s="128">
        <v>0</v>
      </c>
      <c r="S527" s="128">
        <v>210000</v>
      </c>
      <c r="T527" s="128">
        <v>210000</v>
      </c>
      <c r="U527" s="128">
        <v>0</v>
      </c>
      <c r="V527" s="11" t="s">
        <v>28</v>
      </c>
      <c r="W527">
        <v>210000</v>
      </c>
      <c r="X527">
        <v>1</v>
      </c>
      <c r="Y527" s="11" t="str">
        <f t="shared" si="18"/>
        <v>XBL</v>
      </c>
      <c r="Z527" s="5">
        <f>VLOOKUP(D527,HoaDonTotal!D:Q,14,0)</f>
        <v>44451.884027777778</v>
      </c>
      <c r="AA527" t="str">
        <f t="shared" si="19"/>
        <v>Ca chiều</v>
      </c>
    </row>
    <row r="528" spans="2:27">
      <c r="B528" s="11" t="s">
        <v>21</v>
      </c>
      <c r="C528" s="136">
        <v>44451</v>
      </c>
      <c r="D528" s="36" t="s">
        <v>1150</v>
      </c>
      <c r="E528" s="11">
        <v>2395173</v>
      </c>
      <c r="F528" s="11" t="s">
        <v>1149</v>
      </c>
      <c r="G528" s="11" t="s">
        <v>2411</v>
      </c>
      <c r="H528" s="11" t="s">
        <v>2412</v>
      </c>
      <c r="I528" s="11" t="s">
        <v>22</v>
      </c>
      <c r="J528" s="11" t="s">
        <v>45</v>
      </c>
      <c r="K528" s="11" t="s">
        <v>2033</v>
      </c>
      <c r="L528" s="11" t="s">
        <v>204</v>
      </c>
      <c r="M528" s="11" t="s">
        <v>144</v>
      </c>
      <c r="N528" s="11" t="s">
        <v>184</v>
      </c>
      <c r="O528" s="11" t="s">
        <v>2038</v>
      </c>
      <c r="P528" s="11" t="s">
        <v>571</v>
      </c>
      <c r="Q528" s="11">
        <v>1</v>
      </c>
      <c r="R528" s="128">
        <v>0</v>
      </c>
      <c r="S528" s="128">
        <v>90000</v>
      </c>
      <c r="T528" s="128">
        <v>45000</v>
      </c>
      <c r="U528" s="128">
        <v>0</v>
      </c>
      <c r="V528" s="11" t="s">
        <v>28</v>
      </c>
      <c r="W528">
        <v>45000</v>
      </c>
      <c r="X528">
        <v>1</v>
      </c>
      <c r="Y528" s="11" t="str">
        <f t="shared" si="18"/>
        <v>XBL</v>
      </c>
      <c r="Z528" s="5">
        <f>VLOOKUP(D528,HoaDonTotal!D:Q,14,0)</f>
        <v>44451.883333333331</v>
      </c>
      <c r="AA528" t="str">
        <f t="shared" si="19"/>
        <v>Ca chiều</v>
      </c>
    </row>
    <row r="529" spans="2:27">
      <c r="B529" s="11" t="s">
        <v>21</v>
      </c>
      <c r="C529" s="136">
        <v>44451</v>
      </c>
      <c r="D529" s="36" t="s">
        <v>1151</v>
      </c>
      <c r="E529" s="11">
        <v>1794076</v>
      </c>
      <c r="F529" s="11" t="s">
        <v>1153</v>
      </c>
      <c r="G529" s="11" t="s">
        <v>2791</v>
      </c>
      <c r="H529" s="11" t="s">
        <v>2792</v>
      </c>
      <c r="I529" s="11"/>
      <c r="J529" s="11" t="s">
        <v>2112</v>
      </c>
      <c r="K529" s="11" t="s">
        <v>555</v>
      </c>
      <c r="L529" s="11"/>
      <c r="M529" s="11"/>
      <c r="N529" s="11" t="s">
        <v>2138</v>
      </c>
      <c r="O529" s="11" t="s">
        <v>2793</v>
      </c>
      <c r="P529" s="11"/>
      <c r="Q529" s="11">
        <v>1</v>
      </c>
      <c r="R529" s="128">
        <v>0</v>
      </c>
      <c r="S529" s="128">
        <v>220000</v>
      </c>
      <c r="T529" s="128">
        <v>220000</v>
      </c>
      <c r="U529" s="128">
        <v>0</v>
      </c>
      <c r="V529" s="11" t="s">
        <v>50</v>
      </c>
      <c r="W529">
        <v>220000</v>
      </c>
      <c r="X529">
        <v>1</v>
      </c>
      <c r="Y529" s="11" t="str">
        <f t="shared" si="18"/>
        <v>XBL</v>
      </c>
      <c r="Z529" s="5">
        <f>VLOOKUP(D529,HoaDonTotal!D:Q,14,0)</f>
        <v>44451.904861111114</v>
      </c>
      <c r="AA529" t="str">
        <f t="shared" si="19"/>
        <v>Ca chiều</v>
      </c>
    </row>
    <row r="530" spans="2:27">
      <c r="B530" s="11" t="s">
        <v>21</v>
      </c>
      <c r="C530" s="136">
        <v>44451</v>
      </c>
      <c r="D530" s="36" t="s">
        <v>1154</v>
      </c>
      <c r="E530" s="11">
        <v>1902907</v>
      </c>
      <c r="F530" s="11" t="s">
        <v>1156</v>
      </c>
      <c r="G530" s="11" t="s">
        <v>2796</v>
      </c>
      <c r="H530" s="11" t="s">
        <v>2797</v>
      </c>
      <c r="I530" s="11" t="s">
        <v>22</v>
      </c>
      <c r="J530" s="11" t="s">
        <v>23</v>
      </c>
      <c r="K530" s="11" t="s">
        <v>24</v>
      </c>
      <c r="L530" s="11" t="s">
        <v>25</v>
      </c>
      <c r="M530" s="11" t="s">
        <v>2699</v>
      </c>
      <c r="N530" s="11" t="s">
        <v>36</v>
      </c>
      <c r="O530" s="11" t="s">
        <v>472</v>
      </c>
      <c r="P530" s="11" t="s">
        <v>37</v>
      </c>
      <c r="Q530" s="11">
        <v>1</v>
      </c>
      <c r="R530" s="128">
        <v>0</v>
      </c>
      <c r="S530" s="128">
        <v>250000</v>
      </c>
      <c r="T530" s="128">
        <v>125000</v>
      </c>
      <c r="U530" s="128">
        <v>0</v>
      </c>
      <c r="V530" s="11" t="s">
        <v>50</v>
      </c>
      <c r="W530">
        <v>125000</v>
      </c>
      <c r="X530">
        <v>1</v>
      </c>
      <c r="Y530" s="11" t="str">
        <f t="shared" si="18"/>
        <v>XBL</v>
      </c>
      <c r="Z530" s="5">
        <f>VLOOKUP(D530,HoaDonTotal!D:Q,14,0)</f>
        <v>44451.904861111114</v>
      </c>
      <c r="AA530" t="str">
        <f t="shared" si="19"/>
        <v>Ca chiều</v>
      </c>
    </row>
    <row r="531" spans="2:27">
      <c r="B531" s="11" t="s">
        <v>21</v>
      </c>
      <c r="C531" s="136">
        <v>44451</v>
      </c>
      <c r="D531" s="36" t="s">
        <v>1157</v>
      </c>
      <c r="E531" s="11">
        <v>1794076</v>
      </c>
      <c r="F531" s="11" t="s">
        <v>1153</v>
      </c>
      <c r="G531" s="11" t="s">
        <v>483</v>
      </c>
      <c r="H531" s="11" t="s">
        <v>484</v>
      </c>
      <c r="I531" s="11"/>
      <c r="J531" s="11" t="s">
        <v>39</v>
      </c>
      <c r="K531" s="11"/>
      <c r="L531" s="11" t="s">
        <v>40</v>
      </c>
      <c r="M531" s="11" t="s">
        <v>40</v>
      </c>
      <c r="N531" s="11" t="s">
        <v>39</v>
      </c>
      <c r="O531" s="11" t="s">
        <v>39</v>
      </c>
      <c r="P531" s="11" t="s">
        <v>40</v>
      </c>
      <c r="Q531" s="11">
        <v>1</v>
      </c>
      <c r="R531" s="128">
        <v>0</v>
      </c>
      <c r="S531" s="128">
        <v>2000</v>
      </c>
      <c r="T531" s="128">
        <v>2000</v>
      </c>
      <c r="U531" s="128">
        <v>0</v>
      </c>
      <c r="V531" s="11" t="s">
        <v>50</v>
      </c>
      <c r="W531">
        <v>2000</v>
      </c>
      <c r="X531">
        <v>1</v>
      </c>
      <c r="Y531" s="11" t="str">
        <f t="shared" si="18"/>
        <v>XBL</v>
      </c>
      <c r="Z531" s="5">
        <f>VLOOKUP(D531,HoaDonTotal!D:Q,14,0)</f>
        <v>44451.925000000003</v>
      </c>
      <c r="AA531" t="str">
        <f t="shared" si="19"/>
        <v>Ca chiều</v>
      </c>
    </row>
    <row r="532" spans="2:27">
      <c r="B532" s="11" t="s">
        <v>21</v>
      </c>
      <c r="C532" s="136">
        <v>44450</v>
      </c>
      <c r="D532" s="36" t="s">
        <v>2798</v>
      </c>
      <c r="E532" s="11">
        <v>2015549</v>
      </c>
      <c r="F532" s="11" t="s">
        <v>2799</v>
      </c>
      <c r="G532" s="11" t="s">
        <v>645</v>
      </c>
      <c r="H532" s="11" t="s">
        <v>646</v>
      </c>
      <c r="I532" s="11"/>
      <c r="J532" s="11" t="s">
        <v>2041</v>
      </c>
      <c r="K532" s="11" t="s">
        <v>78</v>
      </c>
      <c r="L532" s="11"/>
      <c r="M532" s="11" t="s">
        <v>63</v>
      </c>
      <c r="N532" s="11" t="s">
        <v>68</v>
      </c>
      <c r="O532" s="11" t="s">
        <v>223</v>
      </c>
      <c r="P532" s="11"/>
      <c r="Q532" s="11">
        <v>0</v>
      </c>
      <c r="R532" s="128">
        <v>1</v>
      </c>
      <c r="S532" s="128">
        <v>29000</v>
      </c>
      <c r="T532" s="128">
        <v>0</v>
      </c>
      <c r="U532" s="128">
        <v>29000</v>
      </c>
      <c r="V532" s="11" t="s">
        <v>50</v>
      </c>
      <c r="W532">
        <v>-29000</v>
      </c>
      <c r="X532">
        <v>-1</v>
      </c>
      <c r="Y532" s="11" t="str">
        <f t="shared" si="18"/>
        <v>NTL</v>
      </c>
      <c r="Z532" s="5" t="e">
        <f>VLOOKUP(D532,HoaDonTotal!D:Q,14,0)</f>
        <v>#N/A</v>
      </c>
      <c r="AA532" t="e">
        <f t="shared" si="19"/>
        <v>#N/A</v>
      </c>
    </row>
    <row r="533" spans="2:27">
      <c r="B533" s="11" t="s">
        <v>21</v>
      </c>
      <c r="C533" s="136">
        <v>44450</v>
      </c>
      <c r="D533" s="36" t="s">
        <v>2798</v>
      </c>
      <c r="E533" s="11">
        <v>2015549</v>
      </c>
      <c r="F533" s="11" t="s">
        <v>2799</v>
      </c>
      <c r="G533" s="11" t="s">
        <v>2800</v>
      </c>
      <c r="H533" s="11" t="s">
        <v>2035</v>
      </c>
      <c r="I533" s="11" t="s">
        <v>62</v>
      </c>
      <c r="J533" s="11" t="s">
        <v>364</v>
      </c>
      <c r="K533" s="11" t="s">
        <v>34</v>
      </c>
      <c r="L533" s="11" t="s">
        <v>607</v>
      </c>
      <c r="M533" s="11" t="s">
        <v>597</v>
      </c>
      <c r="N533" s="11" t="s">
        <v>36</v>
      </c>
      <c r="O533" s="11" t="s">
        <v>52</v>
      </c>
      <c r="P533" s="11" t="s">
        <v>37</v>
      </c>
      <c r="Q533" s="11">
        <v>0</v>
      </c>
      <c r="R533" s="128">
        <v>1</v>
      </c>
      <c r="S533" s="128">
        <v>190000</v>
      </c>
      <c r="T533" s="128">
        <v>0</v>
      </c>
      <c r="U533" s="128">
        <v>133000</v>
      </c>
      <c r="V533" s="11" t="s">
        <v>50</v>
      </c>
      <c r="W533">
        <v>-133000</v>
      </c>
      <c r="X533">
        <v>-1</v>
      </c>
      <c r="Y533" s="11" t="str">
        <f t="shared" si="18"/>
        <v>NTL</v>
      </c>
      <c r="Z533" s="5" t="e">
        <f>VLOOKUP(D533,HoaDonTotal!D:Q,14,0)</f>
        <v>#N/A</v>
      </c>
      <c r="AA533" t="e">
        <f t="shared" si="19"/>
        <v>#N/A</v>
      </c>
    </row>
    <row r="534" spans="2:27">
      <c r="B534" s="11" t="s">
        <v>21</v>
      </c>
      <c r="C534" s="136">
        <v>44450</v>
      </c>
      <c r="D534" s="36" t="s">
        <v>2798</v>
      </c>
      <c r="E534" s="11">
        <v>2015549</v>
      </c>
      <c r="F534" s="11" t="s">
        <v>2799</v>
      </c>
      <c r="G534" s="11" t="s">
        <v>2801</v>
      </c>
      <c r="H534" s="11" t="s">
        <v>2802</v>
      </c>
      <c r="I534" s="11" t="s">
        <v>22</v>
      </c>
      <c r="J534" s="11" t="s">
        <v>362</v>
      </c>
      <c r="K534" s="11" t="s">
        <v>132</v>
      </c>
      <c r="L534" s="11" t="s">
        <v>71</v>
      </c>
      <c r="M534" s="11" t="s">
        <v>49</v>
      </c>
      <c r="N534" s="11" t="s">
        <v>64</v>
      </c>
      <c r="O534" s="11" t="s">
        <v>149</v>
      </c>
      <c r="P534" s="11" t="s">
        <v>43</v>
      </c>
      <c r="Q534" s="11">
        <v>0</v>
      </c>
      <c r="R534" s="128">
        <v>1</v>
      </c>
      <c r="S534" s="128">
        <v>190000</v>
      </c>
      <c r="T534" s="128">
        <v>0</v>
      </c>
      <c r="U534" s="128">
        <v>133000</v>
      </c>
      <c r="V534" s="11" t="s">
        <v>50</v>
      </c>
      <c r="W534">
        <v>-133000</v>
      </c>
      <c r="X534">
        <v>-1</v>
      </c>
      <c r="Y534" s="11" t="str">
        <f t="shared" si="18"/>
        <v>NTL</v>
      </c>
      <c r="Z534" s="5" t="e">
        <f>VLOOKUP(D534,HoaDonTotal!D:Q,14,0)</f>
        <v>#N/A</v>
      </c>
      <c r="AA534" t="e">
        <f t="shared" si="19"/>
        <v>#N/A</v>
      </c>
    </row>
    <row r="535" spans="2:27">
      <c r="B535" s="11" t="s">
        <v>21</v>
      </c>
      <c r="C535" s="136">
        <v>44450</v>
      </c>
      <c r="D535" s="36" t="s">
        <v>2798</v>
      </c>
      <c r="E535" s="11">
        <v>2015549</v>
      </c>
      <c r="F535" s="11" t="s">
        <v>2799</v>
      </c>
      <c r="G535" s="11" t="s">
        <v>2803</v>
      </c>
      <c r="H535" s="11" t="s">
        <v>2804</v>
      </c>
      <c r="I535" s="11" t="s">
        <v>22</v>
      </c>
      <c r="J535" s="11" t="s">
        <v>362</v>
      </c>
      <c r="K535" s="11" t="s">
        <v>132</v>
      </c>
      <c r="L535" s="11" t="s">
        <v>71</v>
      </c>
      <c r="M535" s="11" t="s">
        <v>49</v>
      </c>
      <c r="N535" s="11" t="s">
        <v>64</v>
      </c>
      <c r="O535" s="11" t="s">
        <v>149</v>
      </c>
      <c r="P535" s="11" t="s">
        <v>43</v>
      </c>
      <c r="Q535" s="11">
        <v>0</v>
      </c>
      <c r="R535" s="128">
        <v>1</v>
      </c>
      <c r="S535" s="128">
        <v>190000</v>
      </c>
      <c r="T535" s="128">
        <v>0</v>
      </c>
      <c r="U535" s="128">
        <v>133000</v>
      </c>
      <c r="V535" s="11" t="s">
        <v>50</v>
      </c>
      <c r="W535">
        <v>-133000</v>
      </c>
      <c r="X535">
        <v>-1</v>
      </c>
      <c r="Y535" s="11" t="str">
        <f t="shared" si="18"/>
        <v>NTL</v>
      </c>
      <c r="Z535" s="5" t="e">
        <f>VLOOKUP(D535,HoaDonTotal!D:Q,14,0)</f>
        <v>#N/A</v>
      </c>
      <c r="AA535" t="e">
        <f t="shared" si="19"/>
        <v>#N/A</v>
      </c>
    </row>
    <row r="536" spans="2:27">
      <c r="B536" s="11" t="s">
        <v>21</v>
      </c>
      <c r="C536" s="136">
        <v>44450</v>
      </c>
      <c r="D536" s="36" t="s">
        <v>1158</v>
      </c>
      <c r="E536" s="11">
        <v>1460681</v>
      </c>
      <c r="F536" s="11" t="s">
        <v>1160</v>
      </c>
      <c r="G536" s="11" t="s">
        <v>2805</v>
      </c>
      <c r="H536" s="11" t="s">
        <v>2806</v>
      </c>
      <c r="I536" s="11" t="s">
        <v>22</v>
      </c>
      <c r="J536" s="11" t="s">
        <v>23</v>
      </c>
      <c r="K536" s="11" t="s">
        <v>24</v>
      </c>
      <c r="L536" s="11" t="s">
        <v>71</v>
      </c>
      <c r="M536" s="11" t="s">
        <v>66</v>
      </c>
      <c r="N536" s="11" t="s">
        <v>36</v>
      </c>
      <c r="O536" s="11" t="s">
        <v>472</v>
      </c>
      <c r="P536" s="11" t="s">
        <v>37</v>
      </c>
      <c r="Q536" s="11">
        <v>0</v>
      </c>
      <c r="R536" s="128">
        <v>1</v>
      </c>
      <c r="S536" s="128">
        <v>390000</v>
      </c>
      <c r="T536" s="128">
        <v>0</v>
      </c>
      <c r="U536" s="128">
        <v>195000</v>
      </c>
      <c r="V536" s="11" t="s">
        <v>50</v>
      </c>
      <c r="W536">
        <v>-195000</v>
      </c>
      <c r="X536">
        <v>-1</v>
      </c>
      <c r="Y536" s="11" t="str">
        <f t="shared" si="18"/>
        <v>NTL</v>
      </c>
      <c r="Z536" s="5">
        <f>VLOOKUP(D536,HoaDonTotal!D:Q,14,0)</f>
        <v>44450.470833333333</v>
      </c>
      <c r="AA536" t="str">
        <f t="shared" si="19"/>
        <v>Ca sáng</v>
      </c>
    </row>
    <row r="537" spans="2:27">
      <c r="B537" s="11" t="s">
        <v>21</v>
      </c>
      <c r="C537" s="136">
        <v>44450</v>
      </c>
      <c r="D537" s="36" t="s">
        <v>1161</v>
      </c>
      <c r="E537" s="11">
        <v>1591441</v>
      </c>
      <c r="F537" s="11" t="s">
        <v>1163</v>
      </c>
      <c r="G537" s="11" t="s">
        <v>2807</v>
      </c>
      <c r="H537" s="11" t="s">
        <v>622</v>
      </c>
      <c r="I537" s="11" t="s">
        <v>41</v>
      </c>
      <c r="J537" s="11" t="s">
        <v>364</v>
      </c>
      <c r="K537" s="11" t="s">
        <v>34</v>
      </c>
      <c r="L537" s="11" t="s">
        <v>25</v>
      </c>
      <c r="M537" s="11" t="s">
        <v>133</v>
      </c>
      <c r="N537" s="11" t="s">
        <v>36</v>
      </c>
      <c r="O537" s="11" t="s">
        <v>52</v>
      </c>
      <c r="P537" s="11" t="s">
        <v>37</v>
      </c>
      <c r="Q537" s="11">
        <v>0</v>
      </c>
      <c r="R537" s="128">
        <v>1</v>
      </c>
      <c r="S537" s="128">
        <v>250000</v>
      </c>
      <c r="T537" s="128">
        <v>0</v>
      </c>
      <c r="U537" s="128">
        <v>175000</v>
      </c>
      <c r="V537" s="11" t="s">
        <v>50</v>
      </c>
      <c r="W537">
        <v>-175000</v>
      </c>
      <c r="X537">
        <v>-1</v>
      </c>
      <c r="Y537" s="11" t="str">
        <f t="shared" si="18"/>
        <v>NTL</v>
      </c>
      <c r="Z537" s="5">
        <f>VLOOKUP(D537,HoaDonTotal!D:Q,14,0)</f>
        <v>44450.750694444447</v>
      </c>
      <c r="AA537" t="str">
        <f t="shared" si="19"/>
        <v>Ca chiều</v>
      </c>
    </row>
    <row r="538" spans="2:27">
      <c r="B538" s="11" t="s">
        <v>21</v>
      </c>
      <c r="C538" s="136">
        <v>44450</v>
      </c>
      <c r="D538" s="36" t="s">
        <v>1164</v>
      </c>
      <c r="E538" s="11">
        <v>1924581</v>
      </c>
      <c r="F538" s="11" t="s">
        <v>406</v>
      </c>
      <c r="G538" s="11" t="s">
        <v>2808</v>
      </c>
      <c r="H538" s="11" t="s">
        <v>2809</v>
      </c>
      <c r="I538" s="11" t="s">
        <v>41</v>
      </c>
      <c r="J538" s="11" t="s">
        <v>69</v>
      </c>
      <c r="K538" s="11" t="s">
        <v>34</v>
      </c>
      <c r="L538" s="11" t="s">
        <v>2810</v>
      </c>
      <c r="M538" s="11" t="s">
        <v>59</v>
      </c>
      <c r="N538" s="11" t="s">
        <v>284</v>
      </c>
      <c r="O538" s="11" t="s">
        <v>131</v>
      </c>
      <c r="P538" s="11" t="s">
        <v>37</v>
      </c>
      <c r="Q538" s="11">
        <v>1</v>
      </c>
      <c r="R538" s="128">
        <v>0</v>
      </c>
      <c r="S538" s="128">
        <v>290000</v>
      </c>
      <c r="T538" s="128">
        <v>203000</v>
      </c>
      <c r="U538" s="128">
        <v>0</v>
      </c>
      <c r="V538" s="11" t="s">
        <v>50</v>
      </c>
      <c r="W538">
        <v>203000</v>
      </c>
      <c r="X538">
        <v>1</v>
      </c>
      <c r="Y538" s="11" t="str">
        <f t="shared" si="18"/>
        <v>XBL</v>
      </c>
      <c r="Z538" s="5">
        <f>VLOOKUP(D538,HoaDonTotal!D:Q,14,0)</f>
        <v>44450.361805555556</v>
      </c>
      <c r="AA538" t="str">
        <f t="shared" si="19"/>
        <v>Ca sáng</v>
      </c>
    </row>
    <row r="539" spans="2:27">
      <c r="B539" s="11" t="s">
        <v>21</v>
      </c>
      <c r="C539" s="136">
        <v>44450</v>
      </c>
      <c r="D539" s="36" t="s">
        <v>1164</v>
      </c>
      <c r="E539" s="11">
        <v>1924581</v>
      </c>
      <c r="F539" s="11" t="s">
        <v>406</v>
      </c>
      <c r="G539" s="11" t="s">
        <v>2811</v>
      </c>
      <c r="H539" s="11" t="s">
        <v>2812</v>
      </c>
      <c r="I539" s="11" t="s">
        <v>55</v>
      </c>
      <c r="J539" s="11" t="s">
        <v>69</v>
      </c>
      <c r="K539" s="11" t="s">
        <v>34</v>
      </c>
      <c r="L539" s="11" t="s">
        <v>287</v>
      </c>
      <c r="M539" s="11" t="s">
        <v>46</v>
      </c>
      <c r="N539" s="11" t="s">
        <v>57</v>
      </c>
      <c r="O539" s="11" t="s">
        <v>288</v>
      </c>
      <c r="P539" s="11" t="s">
        <v>37</v>
      </c>
      <c r="Q539" s="11">
        <v>1</v>
      </c>
      <c r="R539" s="128">
        <v>0</v>
      </c>
      <c r="S539" s="128">
        <v>10000</v>
      </c>
      <c r="T539" s="128">
        <v>0</v>
      </c>
      <c r="U539" s="128">
        <v>0</v>
      </c>
      <c r="V539" s="11" t="s">
        <v>50</v>
      </c>
      <c r="W539">
        <v>0</v>
      </c>
      <c r="X539">
        <v>1</v>
      </c>
      <c r="Y539" s="11" t="str">
        <f t="shared" si="18"/>
        <v>XBL</v>
      </c>
      <c r="Z539" s="5">
        <f>VLOOKUP(D539,HoaDonTotal!D:Q,14,0)</f>
        <v>44450.361805555556</v>
      </c>
      <c r="AA539" t="str">
        <f t="shared" si="19"/>
        <v>Ca sáng</v>
      </c>
    </row>
    <row r="540" spans="2:27">
      <c r="B540" s="11" t="s">
        <v>21</v>
      </c>
      <c r="C540" s="136">
        <v>44450</v>
      </c>
      <c r="D540" s="36" t="s">
        <v>1165</v>
      </c>
      <c r="E540" s="11">
        <v>2394249</v>
      </c>
      <c r="F540" s="11" t="s">
        <v>414</v>
      </c>
      <c r="G540" s="11" t="s">
        <v>2046</v>
      </c>
      <c r="H540" s="11" t="s">
        <v>2047</v>
      </c>
      <c r="I540" s="11" t="s">
        <v>22</v>
      </c>
      <c r="J540" s="11" t="s">
        <v>38</v>
      </c>
      <c r="K540" s="11" t="s">
        <v>232</v>
      </c>
      <c r="L540" s="11" t="s">
        <v>143</v>
      </c>
      <c r="M540" s="11" t="s">
        <v>40</v>
      </c>
      <c r="N540" s="11" t="s">
        <v>44</v>
      </c>
      <c r="O540" s="11" t="s">
        <v>311</v>
      </c>
      <c r="P540" s="11" t="s">
        <v>37</v>
      </c>
      <c r="Q540" s="11">
        <v>1</v>
      </c>
      <c r="R540" s="128">
        <v>0</v>
      </c>
      <c r="S540" s="128">
        <v>90000</v>
      </c>
      <c r="T540" s="128">
        <v>63000</v>
      </c>
      <c r="U540" s="128">
        <v>0</v>
      </c>
      <c r="V540" s="11" t="s">
        <v>28</v>
      </c>
      <c r="W540">
        <v>63000</v>
      </c>
      <c r="X540">
        <v>1</v>
      </c>
      <c r="Y540" s="11" t="str">
        <f t="shared" si="18"/>
        <v>XBL</v>
      </c>
      <c r="Z540" s="5">
        <f>VLOOKUP(D540,HoaDonTotal!D:Q,14,0)</f>
        <v>44450.361805555556</v>
      </c>
      <c r="AA540" t="str">
        <f t="shared" si="19"/>
        <v>Ca sáng</v>
      </c>
    </row>
    <row r="541" spans="2:27">
      <c r="B541" s="11" t="s">
        <v>21</v>
      </c>
      <c r="C541" s="136">
        <v>44450</v>
      </c>
      <c r="D541" s="36" t="s">
        <v>1165</v>
      </c>
      <c r="E541" s="11">
        <v>2394249</v>
      </c>
      <c r="F541" s="11" t="s">
        <v>414</v>
      </c>
      <c r="G541" s="11" t="s">
        <v>2342</v>
      </c>
      <c r="H541" s="11" t="s">
        <v>2343</v>
      </c>
      <c r="I541" s="11" t="s">
        <v>22</v>
      </c>
      <c r="J541" s="11" t="s">
        <v>23</v>
      </c>
      <c r="K541" s="11" t="s">
        <v>24</v>
      </c>
      <c r="L541" s="11" t="s">
        <v>25</v>
      </c>
      <c r="M541" s="11" t="s">
        <v>2344</v>
      </c>
      <c r="N541" s="11" t="s">
        <v>61</v>
      </c>
      <c r="O541" s="11" t="s">
        <v>2345</v>
      </c>
      <c r="P541" s="11" t="s">
        <v>37</v>
      </c>
      <c r="Q541" s="11">
        <v>1</v>
      </c>
      <c r="R541" s="128">
        <v>0</v>
      </c>
      <c r="S541" s="128">
        <v>350000</v>
      </c>
      <c r="T541" s="128">
        <v>175000</v>
      </c>
      <c r="U541" s="128">
        <v>0</v>
      </c>
      <c r="V541" s="11" t="s">
        <v>28</v>
      </c>
      <c r="W541">
        <v>175000</v>
      </c>
      <c r="X541">
        <v>1</v>
      </c>
      <c r="Y541" s="11" t="str">
        <f t="shared" si="18"/>
        <v>XBL</v>
      </c>
      <c r="Z541" s="5">
        <f>VLOOKUP(D541,HoaDonTotal!D:Q,14,0)</f>
        <v>44450.361805555556</v>
      </c>
      <c r="AA541" t="str">
        <f t="shared" si="19"/>
        <v>Ca sáng</v>
      </c>
    </row>
    <row r="542" spans="2:27">
      <c r="B542" s="11" t="s">
        <v>21</v>
      </c>
      <c r="C542" s="136">
        <v>44450</v>
      </c>
      <c r="D542" s="36" t="s">
        <v>1165</v>
      </c>
      <c r="E542" s="11">
        <v>2394249</v>
      </c>
      <c r="F542" s="11" t="s">
        <v>414</v>
      </c>
      <c r="G542" s="11" t="s">
        <v>2813</v>
      </c>
      <c r="H542" s="11" t="s">
        <v>591</v>
      </c>
      <c r="I542" s="11" t="s">
        <v>22</v>
      </c>
      <c r="J542" s="11" t="s">
        <v>2112</v>
      </c>
      <c r="K542" s="11" t="s">
        <v>185</v>
      </c>
      <c r="L542" s="11" t="s">
        <v>143</v>
      </c>
      <c r="M542" s="11" t="s">
        <v>46</v>
      </c>
      <c r="N542" s="11" t="s">
        <v>2143</v>
      </c>
      <c r="O542" s="11" t="s">
        <v>181</v>
      </c>
      <c r="P542" s="11" t="s">
        <v>43</v>
      </c>
      <c r="Q542" s="11">
        <v>1</v>
      </c>
      <c r="R542" s="128">
        <v>0</v>
      </c>
      <c r="S542" s="128">
        <v>20000</v>
      </c>
      <c r="T542" s="128">
        <v>20000</v>
      </c>
      <c r="U542" s="128">
        <v>0</v>
      </c>
      <c r="V542" s="11" t="s">
        <v>28</v>
      </c>
      <c r="W542">
        <v>20000</v>
      </c>
      <c r="X542">
        <v>1</v>
      </c>
      <c r="Y542" s="11" t="str">
        <f t="shared" si="18"/>
        <v>XBL</v>
      </c>
      <c r="Z542" s="5">
        <f>VLOOKUP(D542,HoaDonTotal!D:Q,14,0)</f>
        <v>44450.361805555556</v>
      </c>
      <c r="AA542" t="str">
        <f t="shared" si="19"/>
        <v>Ca sáng</v>
      </c>
    </row>
    <row r="543" spans="2:27">
      <c r="B543" s="11" t="s">
        <v>21</v>
      </c>
      <c r="C543" s="136">
        <v>44450</v>
      </c>
      <c r="D543" s="36" t="s">
        <v>1167</v>
      </c>
      <c r="E543" s="11">
        <v>2394249</v>
      </c>
      <c r="F543" s="11" t="s">
        <v>414</v>
      </c>
      <c r="G543" s="11" t="s">
        <v>2814</v>
      </c>
      <c r="H543" s="11" t="s">
        <v>2815</v>
      </c>
      <c r="I543" s="11" t="s">
        <v>40</v>
      </c>
      <c r="J543" s="11" t="s">
        <v>2112</v>
      </c>
      <c r="K543" s="11" t="s">
        <v>453</v>
      </c>
      <c r="L543" s="11"/>
      <c r="M543" s="11"/>
      <c r="N543" s="11" t="s">
        <v>2138</v>
      </c>
      <c r="O543" s="11" t="s">
        <v>454</v>
      </c>
      <c r="P543" s="11" t="s">
        <v>40</v>
      </c>
      <c r="Q543" s="11">
        <v>1</v>
      </c>
      <c r="R543" s="128">
        <v>0</v>
      </c>
      <c r="S543" s="128">
        <v>250000</v>
      </c>
      <c r="T543" s="128">
        <v>250000</v>
      </c>
      <c r="U543" s="128">
        <v>0</v>
      </c>
      <c r="V543" s="11" t="s">
        <v>28</v>
      </c>
      <c r="W543">
        <v>250000</v>
      </c>
      <c r="X543">
        <v>1</v>
      </c>
      <c r="Y543" s="11" t="str">
        <f t="shared" si="18"/>
        <v>XBL</v>
      </c>
      <c r="Z543" s="5">
        <f>VLOOKUP(D543,HoaDonTotal!D:Q,14,0)</f>
        <v>44450.383333333331</v>
      </c>
      <c r="AA543" t="str">
        <f t="shared" si="19"/>
        <v>Ca sáng</v>
      </c>
    </row>
    <row r="544" spans="2:27">
      <c r="B544" s="11" t="s">
        <v>21</v>
      </c>
      <c r="C544" s="136">
        <v>44450</v>
      </c>
      <c r="D544" s="36" t="s">
        <v>1168</v>
      </c>
      <c r="E544" s="11">
        <v>2394255</v>
      </c>
      <c r="F544" s="11" t="s">
        <v>802</v>
      </c>
      <c r="G544" s="11" t="s">
        <v>2816</v>
      </c>
      <c r="H544" s="11" t="s">
        <v>2817</v>
      </c>
      <c r="I544" s="11" t="s">
        <v>22</v>
      </c>
      <c r="J544" s="11" t="s">
        <v>45</v>
      </c>
      <c r="K544" s="11" t="s">
        <v>2033</v>
      </c>
      <c r="L544" s="11" t="s">
        <v>204</v>
      </c>
      <c r="M544" s="11" t="s">
        <v>66</v>
      </c>
      <c r="N544" s="11" t="s">
        <v>184</v>
      </c>
      <c r="O544" s="11" t="s">
        <v>2038</v>
      </c>
      <c r="P544" s="11" t="s">
        <v>571</v>
      </c>
      <c r="Q544" s="11">
        <v>1</v>
      </c>
      <c r="R544" s="128">
        <v>0</v>
      </c>
      <c r="S544" s="128">
        <v>90000</v>
      </c>
      <c r="T544" s="128">
        <v>45000</v>
      </c>
      <c r="U544" s="128">
        <v>0</v>
      </c>
      <c r="V544" s="11" t="s">
        <v>28</v>
      </c>
      <c r="W544">
        <v>45000</v>
      </c>
      <c r="X544">
        <v>1</v>
      </c>
      <c r="Y544" s="11" t="str">
        <f t="shared" si="18"/>
        <v>XBL</v>
      </c>
      <c r="Z544" s="5">
        <f>VLOOKUP(D544,HoaDonTotal!D:Q,14,0)</f>
        <v>44450.383333333331</v>
      </c>
      <c r="AA544" t="str">
        <f t="shared" si="19"/>
        <v>Ca sáng</v>
      </c>
    </row>
    <row r="545" spans="2:27">
      <c r="B545" s="11" t="s">
        <v>21</v>
      </c>
      <c r="C545" s="136">
        <v>44450</v>
      </c>
      <c r="D545" s="36" t="s">
        <v>1170</v>
      </c>
      <c r="E545" s="11">
        <v>1460681</v>
      </c>
      <c r="F545" s="11" t="s">
        <v>1160</v>
      </c>
      <c r="G545" s="11" t="s">
        <v>2818</v>
      </c>
      <c r="H545" s="11" t="s">
        <v>2662</v>
      </c>
      <c r="I545" s="11" t="s">
        <v>22</v>
      </c>
      <c r="J545" s="11" t="s">
        <v>23</v>
      </c>
      <c r="K545" s="11" t="s">
        <v>24</v>
      </c>
      <c r="L545" s="11" t="s">
        <v>71</v>
      </c>
      <c r="M545" s="11" t="s">
        <v>59</v>
      </c>
      <c r="N545" s="11" t="s">
        <v>36</v>
      </c>
      <c r="O545" s="11" t="s">
        <v>2663</v>
      </c>
      <c r="P545" s="11" t="s">
        <v>37</v>
      </c>
      <c r="Q545" s="11">
        <v>1</v>
      </c>
      <c r="R545" s="128">
        <v>0</v>
      </c>
      <c r="S545" s="128">
        <v>150000</v>
      </c>
      <c r="T545" s="128">
        <v>75000</v>
      </c>
      <c r="U545" s="128">
        <v>0</v>
      </c>
      <c r="V545" s="11" t="s">
        <v>50</v>
      </c>
      <c r="W545">
        <v>75000</v>
      </c>
      <c r="X545">
        <v>1</v>
      </c>
      <c r="Y545" s="11" t="str">
        <f t="shared" si="18"/>
        <v>XBL</v>
      </c>
      <c r="Z545" s="5">
        <f>VLOOKUP(D545,HoaDonTotal!D:Q,14,0)</f>
        <v>44450.404166666667</v>
      </c>
      <c r="AA545" t="str">
        <f t="shared" si="19"/>
        <v>Ca sáng</v>
      </c>
    </row>
    <row r="546" spans="2:27">
      <c r="B546" s="11" t="s">
        <v>21</v>
      </c>
      <c r="C546" s="136">
        <v>44450</v>
      </c>
      <c r="D546" s="36" t="s">
        <v>1170</v>
      </c>
      <c r="E546" s="11">
        <v>1460681</v>
      </c>
      <c r="F546" s="11" t="s">
        <v>1160</v>
      </c>
      <c r="G546" s="11" t="s">
        <v>2819</v>
      </c>
      <c r="H546" s="11" t="s">
        <v>2820</v>
      </c>
      <c r="I546" s="11" t="s">
        <v>41</v>
      </c>
      <c r="J546" s="11" t="s">
        <v>23</v>
      </c>
      <c r="K546" s="11" t="s">
        <v>24</v>
      </c>
      <c r="L546" s="11" t="s">
        <v>536</v>
      </c>
      <c r="M546" s="11" t="s">
        <v>482</v>
      </c>
      <c r="N546" s="11" t="s">
        <v>26</v>
      </c>
      <c r="O546" s="11" t="s">
        <v>27</v>
      </c>
      <c r="P546" s="11" t="s">
        <v>43</v>
      </c>
      <c r="Q546" s="11">
        <v>1</v>
      </c>
      <c r="R546" s="128">
        <v>0</v>
      </c>
      <c r="S546" s="128">
        <v>490000</v>
      </c>
      <c r="T546" s="128">
        <v>245000</v>
      </c>
      <c r="U546" s="128">
        <v>0</v>
      </c>
      <c r="V546" s="11" t="s">
        <v>50</v>
      </c>
      <c r="W546">
        <v>245000</v>
      </c>
      <c r="X546">
        <v>1</v>
      </c>
      <c r="Y546" s="11" t="str">
        <f t="shared" si="18"/>
        <v>XBL</v>
      </c>
      <c r="Z546" s="5">
        <f>VLOOKUP(D546,HoaDonTotal!D:Q,14,0)</f>
        <v>44450.404166666667</v>
      </c>
      <c r="AA546" t="str">
        <f t="shared" si="19"/>
        <v>Ca sáng</v>
      </c>
    </row>
    <row r="547" spans="2:27">
      <c r="B547" s="11" t="s">
        <v>21</v>
      </c>
      <c r="C547" s="136">
        <v>44450</v>
      </c>
      <c r="D547" s="36" t="s">
        <v>1170</v>
      </c>
      <c r="E547" s="11">
        <v>1460681</v>
      </c>
      <c r="F547" s="11" t="s">
        <v>1160</v>
      </c>
      <c r="G547" s="11" t="s">
        <v>2821</v>
      </c>
      <c r="H547" s="11" t="s">
        <v>2822</v>
      </c>
      <c r="I547" s="11" t="s">
        <v>22</v>
      </c>
      <c r="J547" s="11" t="s">
        <v>23</v>
      </c>
      <c r="K547" s="11" t="s">
        <v>24</v>
      </c>
      <c r="L547" s="11" t="s">
        <v>71</v>
      </c>
      <c r="M547" s="11" t="s">
        <v>72</v>
      </c>
      <c r="N547" s="11" t="s">
        <v>277</v>
      </c>
      <c r="O547" s="11" t="s">
        <v>277</v>
      </c>
      <c r="P547" s="11" t="s">
        <v>37</v>
      </c>
      <c r="Q547" s="11">
        <v>1</v>
      </c>
      <c r="R547" s="128">
        <v>0</v>
      </c>
      <c r="S547" s="128">
        <v>490000</v>
      </c>
      <c r="T547" s="128">
        <v>245000</v>
      </c>
      <c r="U547" s="128">
        <v>0</v>
      </c>
      <c r="V547" s="11" t="s">
        <v>50</v>
      </c>
      <c r="W547">
        <v>245000</v>
      </c>
      <c r="X547">
        <v>1</v>
      </c>
      <c r="Y547" s="11" t="str">
        <f t="shared" si="18"/>
        <v>XBL</v>
      </c>
      <c r="Z547" s="5">
        <f>VLOOKUP(D547,HoaDonTotal!D:Q,14,0)</f>
        <v>44450.404166666667</v>
      </c>
      <c r="AA547" t="str">
        <f t="shared" si="19"/>
        <v>Ca sáng</v>
      </c>
    </row>
    <row r="548" spans="2:27">
      <c r="B548" s="11" t="s">
        <v>21</v>
      </c>
      <c r="C548" s="136">
        <v>44450</v>
      </c>
      <c r="D548" s="36" t="s">
        <v>1170</v>
      </c>
      <c r="E548" s="11">
        <v>1460681</v>
      </c>
      <c r="F548" s="11" t="s">
        <v>1160</v>
      </c>
      <c r="G548" s="11" t="s">
        <v>2823</v>
      </c>
      <c r="H548" s="11" t="s">
        <v>2767</v>
      </c>
      <c r="I548" s="11" t="s">
        <v>22</v>
      </c>
      <c r="J548" s="11" t="s">
        <v>45</v>
      </c>
      <c r="K548" s="11" t="s">
        <v>2033</v>
      </c>
      <c r="L548" s="11" t="s">
        <v>204</v>
      </c>
      <c r="M548" s="11" t="s">
        <v>46</v>
      </c>
      <c r="N548" s="11" t="s">
        <v>2179</v>
      </c>
      <c r="O548" s="11" t="s">
        <v>2180</v>
      </c>
      <c r="P548" s="11" t="s">
        <v>37</v>
      </c>
      <c r="Q548" s="11">
        <v>1</v>
      </c>
      <c r="R548" s="128">
        <v>0</v>
      </c>
      <c r="S548" s="128">
        <v>490000</v>
      </c>
      <c r="T548" s="128">
        <v>245000</v>
      </c>
      <c r="U548" s="128">
        <v>0</v>
      </c>
      <c r="V548" s="11" t="s">
        <v>50</v>
      </c>
      <c r="W548">
        <v>245000</v>
      </c>
      <c r="X548">
        <v>1</v>
      </c>
      <c r="Y548" s="11" t="str">
        <f t="shared" si="18"/>
        <v>XBL</v>
      </c>
      <c r="Z548" s="5">
        <f>VLOOKUP(D548,HoaDonTotal!D:Q,14,0)</f>
        <v>44450.404166666667</v>
      </c>
      <c r="AA548" t="str">
        <f t="shared" si="19"/>
        <v>Ca sáng</v>
      </c>
    </row>
    <row r="549" spans="2:27">
      <c r="B549" s="11" t="s">
        <v>21</v>
      </c>
      <c r="C549" s="136">
        <v>44450</v>
      </c>
      <c r="D549" s="36" t="s">
        <v>1170</v>
      </c>
      <c r="E549" s="11">
        <v>1460681</v>
      </c>
      <c r="F549" s="11" t="s">
        <v>1160</v>
      </c>
      <c r="G549" s="11" t="s">
        <v>2824</v>
      </c>
      <c r="H549" s="11" t="s">
        <v>2825</v>
      </c>
      <c r="I549" s="11" t="s">
        <v>22</v>
      </c>
      <c r="J549" s="11" t="s">
        <v>45</v>
      </c>
      <c r="K549" s="11" t="s">
        <v>2033</v>
      </c>
      <c r="L549" s="11" t="s">
        <v>516</v>
      </c>
      <c r="M549" s="11" t="s">
        <v>46</v>
      </c>
      <c r="N549" s="11" t="s">
        <v>2179</v>
      </c>
      <c r="O549" s="11" t="s">
        <v>2826</v>
      </c>
      <c r="P549" s="11" t="s">
        <v>37</v>
      </c>
      <c r="Q549" s="11">
        <v>1</v>
      </c>
      <c r="R549" s="128">
        <v>0</v>
      </c>
      <c r="S549" s="128">
        <v>490000</v>
      </c>
      <c r="T549" s="128">
        <v>245000</v>
      </c>
      <c r="U549" s="128">
        <v>0</v>
      </c>
      <c r="V549" s="11" t="s">
        <v>50</v>
      </c>
      <c r="W549">
        <v>245000</v>
      </c>
      <c r="X549">
        <v>1</v>
      </c>
      <c r="Y549" s="11" t="str">
        <f t="shared" si="18"/>
        <v>XBL</v>
      </c>
      <c r="Z549" s="5">
        <f>VLOOKUP(D549,HoaDonTotal!D:Q,14,0)</f>
        <v>44450.404166666667</v>
      </c>
      <c r="AA549" t="str">
        <f t="shared" si="19"/>
        <v>Ca sáng</v>
      </c>
    </row>
    <row r="550" spans="2:27">
      <c r="B550" s="11" t="s">
        <v>21</v>
      </c>
      <c r="C550" s="136">
        <v>44450</v>
      </c>
      <c r="D550" s="36" t="s">
        <v>1171</v>
      </c>
      <c r="E550" s="11">
        <v>1460681</v>
      </c>
      <c r="F550" s="11" t="s">
        <v>1160</v>
      </c>
      <c r="G550" s="11" t="s">
        <v>2043</v>
      </c>
      <c r="H550" s="11" t="s">
        <v>265</v>
      </c>
      <c r="I550" s="11"/>
      <c r="J550" s="11" t="s">
        <v>2044</v>
      </c>
      <c r="K550" s="11" t="s">
        <v>56</v>
      </c>
      <c r="L550" s="11" t="s">
        <v>266</v>
      </c>
      <c r="M550" s="11"/>
      <c r="N550" s="11" t="s">
        <v>2045</v>
      </c>
      <c r="O550" s="11" t="s">
        <v>139</v>
      </c>
      <c r="P550" s="11"/>
      <c r="Q550" s="11">
        <v>2</v>
      </c>
      <c r="R550" s="128">
        <v>0</v>
      </c>
      <c r="S550" s="128">
        <v>66000</v>
      </c>
      <c r="T550" s="128">
        <v>70000</v>
      </c>
      <c r="U550" s="128">
        <v>0</v>
      </c>
      <c r="V550" s="11" t="s">
        <v>50</v>
      </c>
      <c r="W550">
        <v>70000</v>
      </c>
      <c r="X550">
        <v>2</v>
      </c>
      <c r="Y550" s="11" t="str">
        <f t="shared" si="18"/>
        <v>XBL</v>
      </c>
      <c r="Z550" s="5">
        <f>VLOOKUP(D550,HoaDonTotal!D:Q,14,0)</f>
        <v>44450.404166666667</v>
      </c>
      <c r="AA550" t="str">
        <f t="shared" si="19"/>
        <v>Ca sáng</v>
      </c>
    </row>
    <row r="551" spans="2:27">
      <c r="B551" s="11" t="s">
        <v>21</v>
      </c>
      <c r="C551" s="136">
        <v>44450</v>
      </c>
      <c r="D551" s="36" t="s">
        <v>1171</v>
      </c>
      <c r="E551" s="11">
        <v>1460681</v>
      </c>
      <c r="F551" s="11" t="s">
        <v>1160</v>
      </c>
      <c r="G551" s="11" t="s">
        <v>2813</v>
      </c>
      <c r="H551" s="11" t="s">
        <v>591</v>
      </c>
      <c r="I551" s="11" t="s">
        <v>22</v>
      </c>
      <c r="J551" s="11" t="s">
        <v>2112</v>
      </c>
      <c r="K551" s="11" t="s">
        <v>185</v>
      </c>
      <c r="L551" s="11" t="s">
        <v>143</v>
      </c>
      <c r="M551" s="11" t="s">
        <v>46</v>
      </c>
      <c r="N551" s="11" t="s">
        <v>2143</v>
      </c>
      <c r="O551" s="11" t="s">
        <v>181</v>
      </c>
      <c r="P551" s="11" t="s">
        <v>43</v>
      </c>
      <c r="Q551" s="11">
        <v>1</v>
      </c>
      <c r="R551" s="128">
        <v>0</v>
      </c>
      <c r="S551" s="128">
        <v>20000</v>
      </c>
      <c r="T551" s="128">
        <v>20000</v>
      </c>
      <c r="U551" s="128">
        <v>0</v>
      </c>
      <c r="V551" s="11" t="s">
        <v>50</v>
      </c>
      <c r="W551">
        <v>20000</v>
      </c>
      <c r="X551">
        <v>1</v>
      </c>
      <c r="Y551" s="11" t="str">
        <f t="shared" si="18"/>
        <v>XBL</v>
      </c>
      <c r="Z551" s="5">
        <f>VLOOKUP(D551,HoaDonTotal!D:Q,14,0)</f>
        <v>44450.404166666667</v>
      </c>
      <c r="AA551" t="str">
        <f t="shared" si="19"/>
        <v>Ca sáng</v>
      </c>
    </row>
    <row r="552" spans="2:27">
      <c r="B552" s="11" t="s">
        <v>21</v>
      </c>
      <c r="C552" s="136">
        <v>44450</v>
      </c>
      <c r="D552" s="36" t="s">
        <v>1172</v>
      </c>
      <c r="E552" s="11">
        <v>1460681</v>
      </c>
      <c r="F552" s="11" t="s">
        <v>1160</v>
      </c>
      <c r="G552" s="11" t="s">
        <v>2827</v>
      </c>
      <c r="H552" s="11" t="s">
        <v>2750</v>
      </c>
      <c r="I552" s="11" t="s">
        <v>62</v>
      </c>
      <c r="J552" s="11" t="s">
        <v>364</v>
      </c>
      <c r="K552" s="11" t="s">
        <v>34</v>
      </c>
      <c r="L552" s="11" t="s">
        <v>542</v>
      </c>
      <c r="M552" s="11" t="s">
        <v>46</v>
      </c>
      <c r="N552" s="11" t="s">
        <v>26</v>
      </c>
      <c r="O552" s="11" t="s">
        <v>211</v>
      </c>
      <c r="P552" s="11" t="s">
        <v>43</v>
      </c>
      <c r="Q552" s="11">
        <v>1</v>
      </c>
      <c r="R552" s="128">
        <v>0</v>
      </c>
      <c r="S552" s="128">
        <v>290000</v>
      </c>
      <c r="T552" s="128">
        <v>203000</v>
      </c>
      <c r="U552" s="128">
        <v>0</v>
      </c>
      <c r="V552" s="11" t="s">
        <v>50</v>
      </c>
      <c r="W552">
        <v>203000</v>
      </c>
      <c r="X552">
        <v>1</v>
      </c>
      <c r="Y552" s="11" t="str">
        <f t="shared" si="18"/>
        <v>XBL</v>
      </c>
      <c r="Z552" s="5">
        <f>VLOOKUP(D552,HoaDonTotal!D:Q,14,0)</f>
        <v>44450.425694444442</v>
      </c>
      <c r="AA552" t="str">
        <f t="shared" si="19"/>
        <v>Ca sáng</v>
      </c>
    </row>
    <row r="553" spans="2:27">
      <c r="B553" s="11" t="s">
        <v>21</v>
      </c>
      <c r="C553" s="136">
        <v>44450</v>
      </c>
      <c r="D553" s="36" t="s">
        <v>1172</v>
      </c>
      <c r="E553" s="11">
        <v>1460681</v>
      </c>
      <c r="F553" s="11" t="s">
        <v>1160</v>
      </c>
      <c r="G553" s="11" t="s">
        <v>2805</v>
      </c>
      <c r="H553" s="11" t="s">
        <v>2806</v>
      </c>
      <c r="I553" s="11" t="s">
        <v>22</v>
      </c>
      <c r="J553" s="11" t="s">
        <v>23</v>
      </c>
      <c r="K553" s="11" t="s">
        <v>24</v>
      </c>
      <c r="L553" s="11" t="s">
        <v>71</v>
      </c>
      <c r="M553" s="11" t="s">
        <v>66</v>
      </c>
      <c r="N553" s="11" t="s">
        <v>36</v>
      </c>
      <c r="O553" s="11" t="s">
        <v>472</v>
      </c>
      <c r="P553" s="11" t="s">
        <v>37</v>
      </c>
      <c r="Q553" s="11">
        <v>1</v>
      </c>
      <c r="R553" s="128">
        <v>0</v>
      </c>
      <c r="S553" s="128">
        <v>390000</v>
      </c>
      <c r="T553" s="128">
        <v>195000</v>
      </c>
      <c r="U553" s="128">
        <v>0</v>
      </c>
      <c r="V553" s="11" t="s">
        <v>50</v>
      </c>
      <c r="W553">
        <v>195000</v>
      </c>
      <c r="X553">
        <v>1</v>
      </c>
      <c r="Y553" s="11" t="str">
        <f t="shared" si="18"/>
        <v>XBL</v>
      </c>
      <c r="Z553" s="5">
        <f>VLOOKUP(D553,HoaDonTotal!D:Q,14,0)</f>
        <v>44450.425694444442</v>
      </c>
      <c r="AA553" t="str">
        <f t="shared" si="19"/>
        <v>Ca sáng</v>
      </c>
    </row>
    <row r="554" spans="2:27">
      <c r="B554" s="11" t="s">
        <v>21</v>
      </c>
      <c r="C554" s="136">
        <v>44450</v>
      </c>
      <c r="D554" s="36" t="s">
        <v>1172</v>
      </c>
      <c r="E554" s="11">
        <v>1460681</v>
      </c>
      <c r="F554" s="11" t="s">
        <v>1160</v>
      </c>
      <c r="G554" s="11" t="s">
        <v>483</v>
      </c>
      <c r="H554" s="11" t="s">
        <v>484</v>
      </c>
      <c r="I554" s="11"/>
      <c r="J554" s="11" t="s">
        <v>39</v>
      </c>
      <c r="K554" s="11"/>
      <c r="L554" s="11" t="s">
        <v>40</v>
      </c>
      <c r="M554" s="11" t="s">
        <v>40</v>
      </c>
      <c r="N554" s="11" t="s">
        <v>39</v>
      </c>
      <c r="O554" s="11" t="s">
        <v>39</v>
      </c>
      <c r="P554" s="11" t="s">
        <v>40</v>
      </c>
      <c r="Q554" s="11">
        <v>1</v>
      </c>
      <c r="R554" s="128">
        <v>0</v>
      </c>
      <c r="S554" s="128">
        <v>2000</v>
      </c>
      <c r="T554" s="128">
        <v>2000</v>
      </c>
      <c r="U554" s="128">
        <v>0</v>
      </c>
      <c r="V554" s="11" t="s">
        <v>50</v>
      </c>
      <c r="W554">
        <v>2000</v>
      </c>
      <c r="X554">
        <v>1</v>
      </c>
      <c r="Y554" s="11" t="str">
        <f t="shared" si="18"/>
        <v>XBL</v>
      </c>
      <c r="Z554" s="5">
        <f>VLOOKUP(D554,HoaDonTotal!D:Q,14,0)</f>
        <v>44450.425694444442</v>
      </c>
      <c r="AA554" t="str">
        <f t="shared" si="19"/>
        <v>Ca sáng</v>
      </c>
    </row>
    <row r="555" spans="2:27">
      <c r="B555" s="11" t="s">
        <v>21</v>
      </c>
      <c r="C555" s="136">
        <v>44450</v>
      </c>
      <c r="D555" s="36" t="s">
        <v>1173</v>
      </c>
      <c r="E555" s="11">
        <v>1734745</v>
      </c>
      <c r="F555" s="11" t="s">
        <v>1175</v>
      </c>
      <c r="G555" s="11" t="s">
        <v>2828</v>
      </c>
      <c r="H555" s="11" t="s">
        <v>2178</v>
      </c>
      <c r="I555" s="11" t="s">
        <v>22</v>
      </c>
      <c r="J555" s="11" t="s">
        <v>45</v>
      </c>
      <c r="K555" s="11" t="s">
        <v>2033</v>
      </c>
      <c r="L555" s="11" t="s">
        <v>552</v>
      </c>
      <c r="M555" s="11" t="s">
        <v>662</v>
      </c>
      <c r="N555" s="11" t="s">
        <v>2179</v>
      </c>
      <c r="O555" s="11" t="s">
        <v>2180</v>
      </c>
      <c r="P555" s="11" t="s">
        <v>37</v>
      </c>
      <c r="Q555" s="11">
        <v>1</v>
      </c>
      <c r="R555" s="128">
        <v>0</v>
      </c>
      <c r="S555" s="128">
        <v>590000</v>
      </c>
      <c r="T555" s="128">
        <v>295000</v>
      </c>
      <c r="U555" s="128">
        <v>0</v>
      </c>
      <c r="V555" s="11" t="s">
        <v>50</v>
      </c>
      <c r="W555">
        <v>295000</v>
      </c>
      <c r="X555">
        <v>1</v>
      </c>
      <c r="Y555" s="11" t="str">
        <f t="shared" si="18"/>
        <v>XBL</v>
      </c>
      <c r="Z555" s="5">
        <f>VLOOKUP(D555,HoaDonTotal!D:Q,14,0)</f>
        <v>44450.425000000003</v>
      </c>
      <c r="AA555" t="str">
        <f t="shared" si="19"/>
        <v>Ca sáng</v>
      </c>
    </row>
    <row r="556" spans="2:27">
      <c r="B556" s="11" t="s">
        <v>21</v>
      </c>
      <c r="C556" s="136">
        <v>44450</v>
      </c>
      <c r="D556" s="36" t="s">
        <v>1173</v>
      </c>
      <c r="E556" s="11">
        <v>1734745</v>
      </c>
      <c r="F556" s="11" t="s">
        <v>1175</v>
      </c>
      <c r="G556" s="11" t="s">
        <v>2829</v>
      </c>
      <c r="H556" s="11" t="s">
        <v>2830</v>
      </c>
      <c r="I556" s="11" t="s">
        <v>22</v>
      </c>
      <c r="J556" s="11" t="s">
        <v>364</v>
      </c>
      <c r="K556" s="11" t="s">
        <v>2033</v>
      </c>
      <c r="L556" s="11" t="s">
        <v>71</v>
      </c>
      <c r="M556" s="11" t="s">
        <v>79</v>
      </c>
      <c r="N556" s="11" t="s">
        <v>277</v>
      </c>
      <c r="O556" s="11" t="s">
        <v>277</v>
      </c>
      <c r="P556" s="11" t="s">
        <v>37</v>
      </c>
      <c r="Q556" s="11">
        <v>1</v>
      </c>
      <c r="R556" s="128">
        <v>0</v>
      </c>
      <c r="S556" s="128">
        <v>690000</v>
      </c>
      <c r="T556" s="128">
        <v>483000</v>
      </c>
      <c r="U556" s="128">
        <v>0</v>
      </c>
      <c r="V556" s="11" t="s">
        <v>50</v>
      </c>
      <c r="W556">
        <v>483000</v>
      </c>
      <c r="X556">
        <v>1</v>
      </c>
      <c r="Y556" s="11" t="str">
        <f t="shared" si="18"/>
        <v>XBL</v>
      </c>
      <c r="Z556" s="5">
        <f>VLOOKUP(D556,HoaDonTotal!D:Q,14,0)</f>
        <v>44450.425000000003</v>
      </c>
      <c r="AA556" t="str">
        <f t="shared" si="19"/>
        <v>Ca sáng</v>
      </c>
    </row>
    <row r="557" spans="2:27">
      <c r="B557" s="11" t="s">
        <v>21</v>
      </c>
      <c r="C557" s="136">
        <v>44450</v>
      </c>
      <c r="D557" s="36" t="s">
        <v>1173</v>
      </c>
      <c r="E557" s="11">
        <v>1734745</v>
      </c>
      <c r="F557" s="11" t="s">
        <v>1175</v>
      </c>
      <c r="G557" s="11" t="s">
        <v>2735</v>
      </c>
      <c r="H557" s="11" t="s">
        <v>2736</v>
      </c>
      <c r="I557" s="11" t="s">
        <v>22</v>
      </c>
      <c r="J557" s="11" t="s">
        <v>69</v>
      </c>
      <c r="K557" s="11" t="s">
        <v>24</v>
      </c>
      <c r="L557" s="11" t="s">
        <v>143</v>
      </c>
      <c r="M557" s="11" t="s">
        <v>49</v>
      </c>
      <c r="N557" s="11" t="s">
        <v>70</v>
      </c>
      <c r="O557" s="11" t="s">
        <v>70</v>
      </c>
      <c r="P557" s="11" t="s">
        <v>43</v>
      </c>
      <c r="Q557" s="11">
        <v>1</v>
      </c>
      <c r="R557" s="128">
        <v>0</v>
      </c>
      <c r="S557" s="128">
        <v>80000</v>
      </c>
      <c r="T557" s="128">
        <v>80000</v>
      </c>
      <c r="U557" s="128">
        <v>0</v>
      </c>
      <c r="V557" s="11" t="s">
        <v>50</v>
      </c>
      <c r="W557">
        <v>80000</v>
      </c>
      <c r="X557">
        <v>1</v>
      </c>
      <c r="Y557" s="11" t="str">
        <f t="shared" si="18"/>
        <v>XBL</v>
      </c>
      <c r="Z557" s="5">
        <f>VLOOKUP(D557,HoaDonTotal!D:Q,14,0)</f>
        <v>44450.425000000003</v>
      </c>
      <c r="AA557" t="str">
        <f t="shared" si="19"/>
        <v>Ca sáng</v>
      </c>
    </row>
    <row r="558" spans="2:27">
      <c r="B558" s="11" t="s">
        <v>21</v>
      </c>
      <c r="C558" s="136">
        <v>44450</v>
      </c>
      <c r="D558" s="36" t="s">
        <v>1173</v>
      </c>
      <c r="E558" s="11">
        <v>1734745</v>
      </c>
      <c r="F558" s="11" t="s">
        <v>1175</v>
      </c>
      <c r="G558" s="11" t="s">
        <v>2831</v>
      </c>
      <c r="H558" s="11" t="s">
        <v>2832</v>
      </c>
      <c r="I558" s="11"/>
      <c r="J558" s="11" t="s">
        <v>2112</v>
      </c>
      <c r="K558" s="11" t="s">
        <v>551</v>
      </c>
      <c r="L558" s="11"/>
      <c r="M558" s="11"/>
      <c r="N558" s="11" t="s">
        <v>2127</v>
      </c>
      <c r="O558" s="11" t="s">
        <v>533</v>
      </c>
      <c r="P558" s="11"/>
      <c r="Q558" s="11">
        <v>1</v>
      </c>
      <c r="R558" s="128">
        <v>0</v>
      </c>
      <c r="S558" s="128">
        <v>37500</v>
      </c>
      <c r="T558" s="128">
        <v>37500</v>
      </c>
      <c r="U558" s="128">
        <v>0</v>
      </c>
      <c r="V558" s="11" t="s">
        <v>50</v>
      </c>
      <c r="W558">
        <v>37500</v>
      </c>
      <c r="X558">
        <v>1</v>
      </c>
      <c r="Y558" s="11" t="str">
        <f t="shared" si="18"/>
        <v>XBL</v>
      </c>
      <c r="Z558" s="5">
        <f>VLOOKUP(D558,HoaDonTotal!D:Q,14,0)</f>
        <v>44450.425000000003</v>
      </c>
      <c r="AA558" t="str">
        <f t="shared" si="19"/>
        <v>Ca sáng</v>
      </c>
    </row>
    <row r="559" spans="2:27">
      <c r="B559" s="11" t="s">
        <v>21</v>
      </c>
      <c r="C559" s="136">
        <v>44450</v>
      </c>
      <c r="D559" s="36" t="s">
        <v>1173</v>
      </c>
      <c r="E559" s="11">
        <v>1734745</v>
      </c>
      <c r="F559" s="11" t="s">
        <v>1175</v>
      </c>
      <c r="G559" s="11" t="s">
        <v>2833</v>
      </c>
      <c r="H559" s="11" t="s">
        <v>2834</v>
      </c>
      <c r="I559" s="11" t="s">
        <v>22</v>
      </c>
      <c r="J559" s="11" t="s">
        <v>362</v>
      </c>
      <c r="K559" s="11" t="s">
        <v>132</v>
      </c>
      <c r="L559" s="11" t="s">
        <v>205</v>
      </c>
      <c r="M559" s="11" t="s">
        <v>496</v>
      </c>
      <c r="N559" s="11" t="s">
        <v>64</v>
      </c>
      <c r="O559" s="11" t="s">
        <v>80</v>
      </c>
      <c r="P559" s="11" t="s">
        <v>43</v>
      </c>
      <c r="Q559" s="11">
        <v>1</v>
      </c>
      <c r="R559" s="128">
        <v>0</v>
      </c>
      <c r="S559" s="128">
        <v>250000</v>
      </c>
      <c r="T559" s="128">
        <v>175000</v>
      </c>
      <c r="U559" s="128">
        <v>0</v>
      </c>
      <c r="V559" s="11" t="s">
        <v>50</v>
      </c>
      <c r="W559">
        <v>175000</v>
      </c>
      <c r="X559">
        <v>1</v>
      </c>
      <c r="Y559" s="11" t="str">
        <f t="shared" si="18"/>
        <v>XBL</v>
      </c>
      <c r="Z559" s="5">
        <f>VLOOKUP(D559,HoaDonTotal!D:Q,14,0)</f>
        <v>44450.425000000003</v>
      </c>
      <c r="AA559" t="str">
        <f t="shared" si="19"/>
        <v>Ca sáng</v>
      </c>
    </row>
    <row r="560" spans="2:27">
      <c r="B560" s="11" t="s">
        <v>21</v>
      </c>
      <c r="C560" s="136">
        <v>44450</v>
      </c>
      <c r="D560" s="36" t="s">
        <v>1173</v>
      </c>
      <c r="E560" s="11">
        <v>1734745</v>
      </c>
      <c r="F560" s="11" t="s">
        <v>1175</v>
      </c>
      <c r="G560" s="11" t="s">
        <v>2043</v>
      </c>
      <c r="H560" s="11" t="s">
        <v>265</v>
      </c>
      <c r="I560" s="11"/>
      <c r="J560" s="11" t="s">
        <v>2044</v>
      </c>
      <c r="K560" s="11" t="s">
        <v>56</v>
      </c>
      <c r="L560" s="11" t="s">
        <v>266</v>
      </c>
      <c r="M560" s="11"/>
      <c r="N560" s="11" t="s">
        <v>2045</v>
      </c>
      <c r="O560" s="11" t="s">
        <v>139</v>
      </c>
      <c r="P560" s="11"/>
      <c r="Q560" s="11">
        <v>2</v>
      </c>
      <c r="R560" s="128">
        <v>0</v>
      </c>
      <c r="S560" s="128">
        <v>66000</v>
      </c>
      <c r="T560" s="128">
        <v>70000</v>
      </c>
      <c r="U560" s="128">
        <v>0</v>
      </c>
      <c r="V560" s="11" t="s">
        <v>50</v>
      </c>
      <c r="W560">
        <v>70000</v>
      </c>
      <c r="X560">
        <v>2</v>
      </c>
      <c r="Y560" s="11" t="str">
        <f t="shared" si="18"/>
        <v>XBL</v>
      </c>
      <c r="Z560" s="5">
        <f>VLOOKUP(D560,HoaDonTotal!D:Q,14,0)</f>
        <v>44450.425000000003</v>
      </c>
      <c r="AA560" t="str">
        <f t="shared" si="19"/>
        <v>Ca sáng</v>
      </c>
    </row>
    <row r="561" spans="2:27">
      <c r="B561" s="11" t="s">
        <v>21</v>
      </c>
      <c r="C561" s="136">
        <v>44450</v>
      </c>
      <c r="D561" s="36" t="s">
        <v>1176</v>
      </c>
      <c r="E561" s="11">
        <v>1617906</v>
      </c>
      <c r="F561" s="11" t="s">
        <v>413</v>
      </c>
      <c r="G561" s="11" t="s">
        <v>2043</v>
      </c>
      <c r="H561" s="11" t="s">
        <v>265</v>
      </c>
      <c r="I561" s="11"/>
      <c r="J561" s="11" t="s">
        <v>2044</v>
      </c>
      <c r="K561" s="11" t="s">
        <v>56</v>
      </c>
      <c r="L561" s="11" t="s">
        <v>266</v>
      </c>
      <c r="M561" s="11"/>
      <c r="N561" s="11" t="s">
        <v>2045</v>
      </c>
      <c r="O561" s="11" t="s">
        <v>139</v>
      </c>
      <c r="P561" s="11"/>
      <c r="Q561" s="11">
        <v>2</v>
      </c>
      <c r="R561" s="128">
        <v>0</v>
      </c>
      <c r="S561" s="128">
        <v>66000</v>
      </c>
      <c r="T561" s="128">
        <v>70000</v>
      </c>
      <c r="U561" s="128">
        <v>0</v>
      </c>
      <c r="V561" s="11" t="s">
        <v>50</v>
      </c>
      <c r="W561">
        <v>70000</v>
      </c>
      <c r="X561">
        <v>2</v>
      </c>
      <c r="Y561" s="11" t="str">
        <f t="shared" si="18"/>
        <v>XBL</v>
      </c>
      <c r="Z561" s="5">
        <f>VLOOKUP(D561,HoaDonTotal!D:Q,14,0)</f>
        <v>44450.425000000003</v>
      </c>
      <c r="AA561" t="str">
        <f t="shared" si="19"/>
        <v>Ca sáng</v>
      </c>
    </row>
    <row r="562" spans="2:27">
      <c r="B562" s="11" t="s">
        <v>21</v>
      </c>
      <c r="C562" s="136">
        <v>44450</v>
      </c>
      <c r="D562" s="36" t="s">
        <v>1176</v>
      </c>
      <c r="E562" s="11">
        <v>1617906</v>
      </c>
      <c r="F562" s="11" t="s">
        <v>413</v>
      </c>
      <c r="G562" s="11" t="s">
        <v>2835</v>
      </c>
      <c r="H562" s="11" t="s">
        <v>2836</v>
      </c>
      <c r="I562" s="11" t="s">
        <v>41</v>
      </c>
      <c r="J562" s="11" t="s">
        <v>364</v>
      </c>
      <c r="K562" s="11" t="s">
        <v>34</v>
      </c>
      <c r="L562" s="11" t="s">
        <v>35</v>
      </c>
      <c r="M562" s="11" t="s">
        <v>2837</v>
      </c>
      <c r="N562" s="11" t="s">
        <v>26</v>
      </c>
      <c r="O562" s="11" t="s">
        <v>2330</v>
      </c>
      <c r="P562" s="11" t="s">
        <v>37</v>
      </c>
      <c r="Q562" s="11">
        <v>1</v>
      </c>
      <c r="R562" s="128">
        <v>0</v>
      </c>
      <c r="S562" s="128">
        <v>390000</v>
      </c>
      <c r="T562" s="128">
        <v>273000</v>
      </c>
      <c r="U562" s="128">
        <v>0</v>
      </c>
      <c r="V562" s="11" t="s">
        <v>50</v>
      </c>
      <c r="W562">
        <v>273000</v>
      </c>
      <c r="X562">
        <v>1</v>
      </c>
      <c r="Y562" s="11" t="str">
        <f t="shared" si="18"/>
        <v>XBL</v>
      </c>
      <c r="Z562" s="5">
        <f>VLOOKUP(D562,HoaDonTotal!D:Q,14,0)</f>
        <v>44450.425000000003</v>
      </c>
      <c r="AA562" t="str">
        <f t="shared" si="19"/>
        <v>Ca sáng</v>
      </c>
    </row>
    <row r="563" spans="2:27">
      <c r="B563" s="11" t="s">
        <v>21</v>
      </c>
      <c r="C563" s="136">
        <v>44450</v>
      </c>
      <c r="D563" s="36" t="s">
        <v>1176</v>
      </c>
      <c r="E563" s="11">
        <v>1617906</v>
      </c>
      <c r="F563" s="11" t="s">
        <v>413</v>
      </c>
      <c r="G563" s="11" t="s">
        <v>2838</v>
      </c>
      <c r="H563" s="11" t="s">
        <v>2836</v>
      </c>
      <c r="I563" s="11" t="s">
        <v>41</v>
      </c>
      <c r="J563" s="11" t="s">
        <v>364</v>
      </c>
      <c r="K563" s="11" t="s">
        <v>34</v>
      </c>
      <c r="L563" s="11" t="s">
        <v>25</v>
      </c>
      <c r="M563" s="11" t="s">
        <v>2837</v>
      </c>
      <c r="N563" s="11" t="s">
        <v>26</v>
      </c>
      <c r="O563" s="11" t="s">
        <v>2330</v>
      </c>
      <c r="P563" s="11" t="s">
        <v>37</v>
      </c>
      <c r="Q563" s="11">
        <v>1</v>
      </c>
      <c r="R563" s="128">
        <v>0</v>
      </c>
      <c r="S563" s="128">
        <v>390000</v>
      </c>
      <c r="T563" s="128">
        <v>273000</v>
      </c>
      <c r="U563" s="128">
        <v>0</v>
      </c>
      <c r="V563" s="11" t="s">
        <v>50</v>
      </c>
      <c r="W563">
        <v>273000</v>
      </c>
      <c r="X563">
        <v>1</v>
      </c>
      <c r="Y563" s="11" t="str">
        <f t="shared" si="18"/>
        <v>XBL</v>
      </c>
      <c r="Z563" s="5">
        <f>VLOOKUP(D563,HoaDonTotal!D:Q,14,0)</f>
        <v>44450.425000000003</v>
      </c>
      <c r="AA563" t="str">
        <f t="shared" si="19"/>
        <v>Ca sáng</v>
      </c>
    </row>
    <row r="564" spans="2:27">
      <c r="B564" s="11" t="s">
        <v>21</v>
      </c>
      <c r="C564" s="136">
        <v>44450</v>
      </c>
      <c r="D564" s="36" t="s">
        <v>1176</v>
      </c>
      <c r="E564" s="11">
        <v>1617906</v>
      </c>
      <c r="F564" s="11" t="s">
        <v>413</v>
      </c>
      <c r="G564" s="11" t="s">
        <v>2839</v>
      </c>
      <c r="H564" s="11" t="s">
        <v>2836</v>
      </c>
      <c r="I564" s="11" t="s">
        <v>41</v>
      </c>
      <c r="J564" s="11" t="s">
        <v>364</v>
      </c>
      <c r="K564" s="11" t="s">
        <v>34</v>
      </c>
      <c r="L564" s="11" t="s">
        <v>25</v>
      </c>
      <c r="M564" s="11" t="s">
        <v>133</v>
      </c>
      <c r="N564" s="11" t="s">
        <v>26</v>
      </c>
      <c r="O564" s="11" t="s">
        <v>2330</v>
      </c>
      <c r="P564" s="11" t="s">
        <v>37</v>
      </c>
      <c r="Q564" s="11">
        <v>1</v>
      </c>
      <c r="R564" s="128">
        <v>0</v>
      </c>
      <c r="S564" s="128">
        <v>390000</v>
      </c>
      <c r="T564" s="128">
        <v>273000</v>
      </c>
      <c r="U564" s="128">
        <v>0</v>
      </c>
      <c r="V564" s="11" t="s">
        <v>50</v>
      </c>
      <c r="W564">
        <v>273000</v>
      </c>
      <c r="X564">
        <v>1</v>
      </c>
      <c r="Y564" s="11" t="str">
        <f t="shared" si="18"/>
        <v>XBL</v>
      </c>
      <c r="Z564" s="5">
        <f>VLOOKUP(D564,HoaDonTotal!D:Q,14,0)</f>
        <v>44450.425000000003</v>
      </c>
      <c r="AA564" t="str">
        <f t="shared" si="19"/>
        <v>Ca sáng</v>
      </c>
    </row>
    <row r="565" spans="2:27">
      <c r="B565" s="11" t="s">
        <v>21</v>
      </c>
      <c r="C565" s="136">
        <v>44450</v>
      </c>
      <c r="D565" s="36" t="s">
        <v>1177</v>
      </c>
      <c r="E565" s="11">
        <v>676661</v>
      </c>
      <c r="F565" s="11" t="s">
        <v>1179</v>
      </c>
      <c r="G565" s="11" t="s">
        <v>2840</v>
      </c>
      <c r="H565" s="11" t="s">
        <v>2841</v>
      </c>
      <c r="I565" s="11"/>
      <c r="J565" s="11" t="s">
        <v>29</v>
      </c>
      <c r="K565" s="11" t="s">
        <v>56</v>
      </c>
      <c r="L565" s="11"/>
      <c r="M565" s="11" t="s">
        <v>63</v>
      </c>
      <c r="N565" s="11" t="s">
        <v>180</v>
      </c>
      <c r="O565" s="11" t="s">
        <v>141</v>
      </c>
      <c r="P565" s="11"/>
      <c r="Q565" s="11">
        <v>1</v>
      </c>
      <c r="R565" s="128">
        <v>0</v>
      </c>
      <c r="S565" s="128">
        <v>150000</v>
      </c>
      <c r="T565" s="128">
        <v>120000</v>
      </c>
      <c r="U565" s="128">
        <v>0</v>
      </c>
      <c r="V565" s="11" t="s">
        <v>50</v>
      </c>
      <c r="W565">
        <v>120000</v>
      </c>
      <c r="X565">
        <v>1</v>
      </c>
      <c r="Y565" s="11" t="str">
        <f t="shared" si="18"/>
        <v>XBL</v>
      </c>
      <c r="Z565" s="5">
        <f>VLOOKUP(D565,HoaDonTotal!D:Q,14,0)</f>
        <v>44450.425000000003</v>
      </c>
      <c r="AA565" t="str">
        <f t="shared" si="19"/>
        <v>Ca sáng</v>
      </c>
    </row>
    <row r="566" spans="2:27">
      <c r="B566" s="11" t="s">
        <v>21</v>
      </c>
      <c r="C566" s="136">
        <v>44450</v>
      </c>
      <c r="D566" s="36" t="s">
        <v>1177</v>
      </c>
      <c r="E566" s="11">
        <v>676661</v>
      </c>
      <c r="F566" s="11" t="s">
        <v>1179</v>
      </c>
      <c r="G566" s="11" t="s">
        <v>2842</v>
      </c>
      <c r="H566" s="11" t="s">
        <v>2767</v>
      </c>
      <c r="I566" s="11" t="s">
        <v>22</v>
      </c>
      <c r="J566" s="11" t="s">
        <v>45</v>
      </c>
      <c r="K566" s="11" t="s">
        <v>2033</v>
      </c>
      <c r="L566" s="11" t="s">
        <v>552</v>
      </c>
      <c r="M566" s="11" t="s">
        <v>46</v>
      </c>
      <c r="N566" s="11" t="s">
        <v>2179</v>
      </c>
      <c r="O566" s="11" t="s">
        <v>2180</v>
      </c>
      <c r="P566" s="11" t="s">
        <v>37</v>
      </c>
      <c r="Q566" s="11">
        <v>1</v>
      </c>
      <c r="R566" s="128">
        <v>0</v>
      </c>
      <c r="S566" s="128">
        <v>490000</v>
      </c>
      <c r="T566" s="128">
        <v>245000</v>
      </c>
      <c r="U566" s="128">
        <v>0</v>
      </c>
      <c r="V566" s="11" t="s">
        <v>50</v>
      </c>
      <c r="W566">
        <v>245000</v>
      </c>
      <c r="X566">
        <v>1</v>
      </c>
      <c r="Y566" s="11" t="str">
        <f t="shared" si="18"/>
        <v>XBL</v>
      </c>
      <c r="Z566" s="5">
        <f>VLOOKUP(D566,HoaDonTotal!D:Q,14,0)</f>
        <v>44450.425000000003</v>
      </c>
      <c r="AA566" t="str">
        <f t="shared" si="19"/>
        <v>Ca sáng</v>
      </c>
    </row>
    <row r="567" spans="2:27">
      <c r="B567" s="11" t="s">
        <v>21</v>
      </c>
      <c r="C567" s="136">
        <v>44450</v>
      </c>
      <c r="D567" s="36" t="s">
        <v>1177</v>
      </c>
      <c r="E567" s="11">
        <v>676661</v>
      </c>
      <c r="F567" s="11" t="s">
        <v>1179</v>
      </c>
      <c r="G567" s="11" t="s">
        <v>2843</v>
      </c>
      <c r="H567" s="11" t="s">
        <v>2825</v>
      </c>
      <c r="I567" s="11" t="s">
        <v>22</v>
      </c>
      <c r="J567" s="11" t="s">
        <v>45</v>
      </c>
      <c r="K567" s="11" t="s">
        <v>2033</v>
      </c>
      <c r="L567" s="11" t="s">
        <v>204</v>
      </c>
      <c r="M567" s="11" t="s">
        <v>46</v>
      </c>
      <c r="N567" s="11" t="s">
        <v>2179</v>
      </c>
      <c r="O567" s="11" t="s">
        <v>2826</v>
      </c>
      <c r="P567" s="11" t="s">
        <v>37</v>
      </c>
      <c r="Q567" s="11">
        <v>1</v>
      </c>
      <c r="R567" s="128">
        <v>0</v>
      </c>
      <c r="S567" s="128">
        <v>490000</v>
      </c>
      <c r="T567" s="128">
        <v>245000</v>
      </c>
      <c r="U567" s="128">
        <v>0</v>
      </c>
      <c r="V567" s="11" t="s">
        <v>50</v>
      </c>
      <c r="W567">
        <v>245000</v>
      </c>
      <c r="X567">
        <v>1</v>
      </c>
      <c r="Y567" s="11" t="str">
        <f t="shared" si="18"/>
        <v>XBL</v>
      </c>
      <c r="Z567" s="5">
        <f>VLOOKUP(D567,HoaDonTotal!D:Q,14,0)</f>
        <v>44450.425000000003</v>
      </c>
      <c r="AA567" t="str">
        <f t="shared" si="19"/>
        <v>Ca sáng</v>
      </c>
    </row>
    <row r="568" spans="2:27">
      <c r="B568" s="11" t="s">
        <v>21</v>
      </c>
      <c r="C568" s="136">
        <v>44450</v>
      </c>
      <c r="D568" s="36" t="s">
        <v>1180</v>
      </c>
      <c r="E568" s="11">
        <v>2394287</v>
      </c>
      <c r="F568" s="11" t="s">
        <v>1182</v>
      </c>
      <c r="G568" s="11" t="s">
        <v>2844</v>
      </c>
      <c r="H568" s="11" t="s">
        <v>457</v>
      </c>
      <c r="I568" s="11" t="s">
        <v>22</v>
      </c>
      <c r="J568" s="11" t="s">
        <v>73</v>
      </c>
      <c r="K568" s="11" t="s">
        <v>34</v>
      </c>
      <c r="L568" s="11" t="s">
        <v>458</v>
      </c>
      <c r="M568" s="11" t="s">
        <v>77</v>
      </c>
      <c r="N568" s="11" t="s">
        <v>145</v>
      </c>
      <c r="O568" s="11" t="s">
        <v>145</v>
      </c>
      <c r="P568" s="11" t="s">
        <v>43</v>
      </c>
      <c r="Q568" s="11">
        <v>1</v>
      </c>
      <c r="R568" s="128">
        <v>0</v>
      </c>
      <c r="S568" s="128">
        <v>120000</v>
      </c>
      <c r="T568" s="128">
        <v>120000</v>
      </c>
      <c r="U568" s="128">
        <v>0</v>
      </c>
      <c r="V568" s="11" t="s">
        <v>28</v>
      </c>
      <c r="W568">
        <v>120000</v>
      </c>
      <c r="X568">
        <v>1</v>
      </c>
      <c r="Y568" s="11" t="str">
        <f t="shared" si="18"/>
        <v>XBL</v>
      </c>
      <c r="Z568" s="5">
        <f>VLOOKUP(D568,HoaDonTotal!D:Q,14,0)</f>
        <v>44450.425000000003</v>
      </c>
      <c r="AA568" t="str">
        <f t="shared" si="19"/>
        <v>Ca sáng</v>
      </c>
    </row>
    <row r="569" spans="2:27">
      <c r="B569" s="11" t="s">
        <v>21</v>
      </c>
      <c r="C569" s="136">
        <v>44450</v>
      </c>
      <c r="D569" s="36" t="s">
        <v>1183</v>
      </c>
      <c r="E569" s="11">
        <v>1460681</v>
      </c>
      <c r="F569" s="11" t="s">
        <v>1160</v>
      </c>
      <c r="G569" s="11" t="s">
        <v>2845</v>
      </c>
      <c r="H569" s="11" t="s">
        <v>2846</v>
      </c>
      <c r="I569" s="11" t="s">
        <v>41</v>
      </c>
      <c r="J569" s="11" t="s">
        <v>23</v>
      </c>
      <c r="K569" s="11" t="s">
        <v>24</v>
      </c>
      <c r="L569" s="11" t="s">
        <v>71</v>
      </c>
      <c r="M569" s="11" t="s">
        <v>296</v>
      </c>
      <c r="N569" s="11" t="s">
        <v>36</v>
      </c>
      <c r="O569" s="11" t="s">
        <v>52</v>
      </c>
      <c r="P569" s="11" t="s">
        <v>37</v>
      </c>
      <c r="Q569" s="11">
        <v>1</v>
      </c>
      <c r="R569" s="128">
        <v>0</v>
      </c>
      <c r="S569" s="128">
        <v>250000</v>
      </c>
      <c r="T569" s="128">
        <v>125000</v>
      </c>
      <c r="U569" s="128">
        <v>0</v>
      </c>
      <c r="V569" s="11" t="s">
        <v>50</v>
      </c>
      <c r="W569">
        <v>125000</v>
      </c>
      <c r="X569">
        <v>1</v>
      </c>
      <c r="Y569" s="11" t="str">
        <f t="shared" si="18"/>
        <v>XBL</v>
      </c>
      <c r="Z569" s="5">
        <f>VLOOKUP(D569,HoaDonTotal!D:Q,14,0)</f>
        <v>44450.486805555556</v>
      </c>
      <c r="AA569" t="str">
        <f t="shared" si="19"/>
        <v>Ca sáng</v>
      </c>
    </row>
    <row r="570" spans="2:27">
      <c r="B570" s="11" t="s">
        <v>21</v>
      </c>
      <c r="C570" s="136">
        <v>44450</v>
      </c>
      <c r="D570" s="36" t="s">
        <v>1183</v>
      </c>
      <c r="E570" s="11">
        <v>1460681</v>
      </c>
      <c r="F570" s="11" t="s">
        <v>1160</v>
      </c>
      <c r="G570" s="11" t="s">
        <v>2847</v>
      </c>
      <c r="H570" s="11" t="s">
        <v>2106</v>
      </c>
      <c r="I570" s="11" t="s">
        <v>41</v>
      </c>
      <c r="J570" s="11" t="s">
        <v>23</v>
      </c>
      <c r="K570" s="11" t="s">
        <v>24</v>
      </c>
      <c r="L570" s="11" t="s">
        <v>42</v>
      </c>
      <c r="M570" s="11" t="s">
        <v>66</v>
      </c>
      <c r="N570" s="11" t="s">
        <v>36</v>
      </c>
      <c r="O570" s="11" t="s">
        <v>472</v>
      </c>
      <c r="P570" s="11" t="s">
        <v>37</v>
      </c>
      <c r="Q570" s="11">
        <v>1</v>
      </c>
      <c r="R570" s="128">
        <v>0</v>
      </c>
      <c r="S570" s="128">
        <v>390000</v>
      </c>
      <c r="T570" s="128">
        <v>195000</v>
      </c>
      <c r="U570" s="128">
        <v>0</v>
      </c>
      <c r="V570" s="11" t="s">
        <v>50</v>
      </c>
      <c r="W570">
        <v>195000</v>
      </c>
      <c r="X570">
        <v>1</v>
      </c>
      <c r="Y570" s="11" t="str">
        <f t="shared" si="18"/>
        <v>XBL</v>
      </c>
      <c r="Z570" s="5">
        <f>VLOOKUP(D570,HoaDonTotal!D:Q,14,0)</f>
        <v>44450.486805555556</v>
      </c>
      <c r="AA570" t="str">
        <f t="shared" si="19"/>
        <v>Ca sáng</v>
      </c>
    </row>
    <row r="571" spans="2:27">
      <c r="B571" s="11" t="s">
        <v>21</v>
      </c>
      <c r="C571" s="136">
        <v>44450</v>
      </c>
      <c r="D571" s="36" t="s">
        <v>1184</v>
      </c>
      <c r="E571" s="11">
        <v>1651805</v>
      </c>
      <c r="F571" s="11" t="s">
        <v>1186</v>
      </c>
      <c r="G571" s="11" t="s">
        <v>2848</v>
      </c>
      <c r="H571" s="11" t="s">
        <v>2251</v>
      </c>
      <c r="I571" s="11" t="s">
        <v>58</v>
      </c>
      <c r="J571" s="11" t="s">
        <v>45</v>
      </c>
      <c r="K571" s="11" t="s">
        <v>34</v>
      </c>
      <c r="L571" s="11" t="s">
        <v>2299</v>
      </c>
      <c r="M571" s="11" t="s">
        <v>79</v>
      </c>
      <c r="N571" s="11" t="s">
        <v>184</v>
      </c>
      <c r="O571" s="11" t="s">
        <v>197</v>
      </c>
      <c r="P571" s="11" t="s">
        <v>43</v>
      </c>
      <c r="Q571" s="11">
        <v>1</v>
      </c>
      <c r="R571" s="128">
        <v>0</v>
      </c>
      <c r="S571" s="128">
        <v>120000</v>
      </c>
      <c r="T571" s="128">
        <v>89000</v>
      </c>
      <c r="U571" s="128">
        <v>0</v>
      </c>
      <c r="V571" s="11" t="s">
        <v>50</v>
      </c>
      <c r="W571">
        <v>89000</v>
      </c>
      <c r="X571">
        <v>1</v>
      </c>
      <c r="Y571" s="11" t="str">
        <f t="shared" si="18"/>
        <v>XBL</v>
      </c>
      <c r="Z571" s="5">
        <f>VLOOKUP(D571,HoaDonTotal!D:Q,14,0)</f>
        <v>44450.591666666667</v>
      </c>
      <c r="AA571" t="str">
        <f t="shared" si="19"/>
        <v>Ca sáng</v>
      </c>
    </row>
    <row r="572" spans="2:27">
      <c r="B572" s="11" t="s">
        <v>21</v>
      </c>
      <c r="C572" s="136">
        <v>44450</v>
      </c>
      <c r="D572" s="36" t="s">
        <v>1184</v>
      </c>
      <c r="E572" s="11">
        <v>1651805</v>
      </c>
      <c r="F572" s="11" t="s">
        <v>1186</v>
      </c>
      <c r="G572" s="11" t="s">
        <v>2849</v>
      </c>
      <c r="H572" s="11" t="s">
        <v>2850</v>
      </c>
      <c r="I572" s="11" t="s">
        <v>58</v>
      </c>
      <c r="J572" s="11" t="s">
        <v>45</v>
      </c>
      <c r="K572" s="11" t="s">
        <v>2033</v>
      </c>
      <c r="L572" s="11" t="s">
        <v>628</v>
      </c>
      <c r="M572" s="11" t="s">
        <v>79</v>
      </c>
      <c r="N572" s="11" t="s">
        <v>184</v>
      </c>
      <c r="O572" s="11" t="s">
        <v>197</v>
      </c>
      <c r="P572" s="11" t="s">
        <v>43</v>
      </c>
      <c r="Q572" s="11">
        <v>1</v>
      </c>
      <c r="R572" s="128">
        <v>0</v>
      </c>
      <c r="S572" s="128">
        <v>120000</v>
      </c>
      <c r="T572" s="128">
        <v>89000</v>
      </c>
      <c r="U572" s="128">
        <v>0</v>
      </c>
      <c r="V572" s="11" t="s">
        <v>50</v>
      </c>
      <c r="W572">
        <v>89000</v>
      </c>
      <c r="X572">
        <v>1</v>
      </c>
      <c r="Y572" s="11" t="str">
        <f t="shared" si="18"/>
        <v>XBL</v>
      </c>
      <c r="Z572" s="5">
        <f>VLOOKUP(D572,HoaDonTotal!D:Q,14,0)</f>
        <v>44450.591666666667</v>
      </c>
      <c r="AA572" t="str">
        <f t="shared" si="19"/>
        <v>Ca sáng</v>
      </c>
    </row>
    <row r="573" spans="2:27">
      <c r="B573" s="11" t="s">
        <v>21</v>
      </c>
      <c r="C573" s="136">
        <v>44450</v>
      </c>
      <c r="D573" s="36" t="s">
        <v>1184</v>
      </c>
      <c r="E573" s="11">
        <v>1651805</v>
      </c>
      <c r="F573" s="11" t="s">
        <v>1186</v>
      </c>
      <c r="G573" s="11" t="s">
        <v>2851</v>
      </c>
      <c r="H573" s="11" t="s">
        <v>528</v>
      </c>
      <c r="I573" s="11" t="s">
        <v>41</v>
      </c>
      <c r="J573" s="11" t="s">
        <v>38</v>
      </c>
      <c r="K573" s="11" t="s">
        <v>232</v>
      </c>
      <c r="L573" s="11" t="s">
        <v>25</v>
      </c>
      <c r="M573" s="11" t="s">
        <v>338</v>
      </c>
      <c r="N573" s="11" t="s">
        <v>316</v>
      </c>
      <c r="O573" s="11" t="s">
        <v>317</v>
      </c>
      <c r="P573" s="11" t="s">
        <v>37</v>
      </c>
      <c r="Q573" s="11">
        <v>1</v>
      </c>
      <c r="R573" s="128">
        <v>0</v>
      </c>
      <c r="S573" s="128">
        <v>390000</v>
      </c>
      <c r="T573" s="128">
        <v>273000</v>
      </c>
      <c r="U573" s="128">
        <v>0</v>
      </c>
      <c r="V573" s="11" t="s">
        <v>50</v>
      </c>
      <c r="W573">
        <v>273000</v>
      </c>
      <c r="X573">
        <v>1</v>
      </c>
      <c r="Y573" s="11" t="str">
        <f t="shared" si="18"/>
        <v>XBL</v>
      </c>
      <c r="Z573" s="5">
        <f>VLOOKUP(D573,HoaDonTotal!D:Q,14,0)</f>
        <v>44450.591666666667</v>
      </c>
      <c r="AA573" t="str">
        <f t="shared" si="19"/>
        <v>Ca sáng</v>
      </c>
    </row>
    <row r="574" spans="2:27">
      <c r="B574" s="11" t="s">
        <v>21</v>
      </c>
      <c r="C574" s="136">
        <v>44450</v>
      </c>
      <c r="D574" s="36" t="s">
        <v>1184</v>
      </c>
      <c r="E574" s="11">
        <v>1651805</v>
      </c>
      <c r="F574" s="11" t="s">
        <v>1186</v>
      </c>
      <c r="G574" s="11" t="s">
        <v>2043</v>
      </c>
      <c r="H574" s="11" t="s">
        <v>265</v>
      </c>
      <c r="I574" s="11"/>
      <c r="J574" s="11" t="s">
        <v>2044</v>
      </c>
      <c r="K574" s="11" t="s">
        <v>56</v>
      </c>
      <c r="L574" s="11" t="s">
        <v>266</v>
      </c>
      <c r="M574" s="11"/>
      <c r="N574" s="11" t="s">
        <v>2045</v>
      </c>
      <c r="O574" s="11" t="s">
        <v>139</v>
      </c>
      <c r="P574" s="11"/>
      <c r="Q574" s="11">
        <v>4</v>
      </c>
      <c r="R574" s="128">
        <v>0</v>
      </c>
      <c r="S574" s="128">
        <v>66000</v>
      </c>
      <c r="T574" s="128">
        <v>140000</v>
      </c>
      <c r="U574" s="128">
        <v>0</v>
      </c>
      <c r="V574" s="11" t="s">
        <v>50</v>
      </c>
      <c r="W574">
        <v>140000</v>
      </c>
      <c r="X574">
        <v>4</v>
      </c>
      <c r="Y574" s="11" t="str">
        <f t="shared" si="18"/>
        <v>XBL</v>
      </c>
      <c r="Z574" s="5">
        <f>VLOOKUP(D574,HoaDonTotal!D:Q,14,0)</f>
        <v>44450.591666666667</v>
      </c>
      <c r="AA574" t="str">
        <f t="shared" si="19"/>
        <v>Ca sáng</v>
      </c>
    </row>
    <row r="575" spans="2:27">
      <c r="B575" s="11" t="s">
        <v>21</v>
      </c>
      <c r="C575" s="136">
        <v>44450</v>
      </c>
      <c r="D575" s="36" t="s">
        <v>1184</v>
      </c>
      <c r="E575" s="11">
        <v>1651805</v>
      </c>
      <c r="F575" s="11" t="s">
        <v>1186</v>
      </c>
      <c r="G575" s="11" t="s">
        <v>190</v>
      </c>
      <c r="H575" s="11" t="s">
        <v>191</v>
      </c>
      <c r="I575" s="11"/>
      <c r="J575" s="11" t="s">
        <v>39</v>
      </c>
      <c r="K575" s="11"/>
      <c r="L575" s="11" t="s">
        <v>40</v>
      </c>
      <c r="M575" s="11" t="s">
        <v>40</v>
      </c>
      <c r="N575" s="11" t="s">
        <v>39</v>
      </c>
      <c r="O575" s="11" t="s">
        <v>39</v>
      </c>
      <c r="P575" s="11" t="s">
        <v>40</v>
      </c>
      <c r="Q575" s="11">
        <v>1</v>
      </c>
      <c r="R575" s="128">
        <v>0</v>
      </c>
      <c r="S575" s="128">
        <v>3000</v>
      </c>
      <c r="T575" s="128">
        <v>0</v>
      </c>
      <c r="U575" s="128">
        <v>0</v>
      </c>
      <c r="V575" s="11" t="s">
        <v>50</v>
      </c>
      <c r="W575">
        <v>0</v>
      </c>
      <c r="X575">
        <v>1</v>
      </c>
      <c r="Y575" s="11" t="str">
        <f t="shared" si="18"/>
        <v>XBL</v>
      </c>
      <c r="Z575" s="5">
        <f>VLOOKUP(D575,HoaDonTotal!D:Q,14,0)</f>
        <v>44450.591666666667</v>
      </c>
      <c r="AA575" t="str">
        <f t="shared" si="19"/>
        <v>Ca sáng</v>
      </c>
    </row>
    <row r="576" spans="2:27">
      <c r="B576" s="11" t="s">
        <v>21</v>
      </c>
      <c r="C576" s="136">
        <v>44450</v>
      </c>
      <c r="D576" s="36" t="s">
        <v>1184</v>
      </c>
      <c r="E576" s="11">
        <v>1651805</v>
      </c>
      <c r="F576" s="11" t="s">
        <v>1186</v>
      </c>
      <c r="G576" s="11" t="s">
        <v>2852</v>
      </c>
      <c r="H576" s="11" t="s">
        <v>2853</v>
      </c>
      <c r="I576" s="11" t="s">
        <v>58</v>
      </c>
      <c r="J576" s="11" t="s">
        <v>53</v>
      </c>
      <c r="K576" s="11" t="s">
        <v>56</v>
      </c>
      <c r="L576" s="11" t="s">
        <v>2854</v>
      </c>
      <c r="M576" s="11" t="s">
        <v>460</v>
      </c>
      <c r="N576" s="11" t="s">
        <v>57</v>
      </c>
      <c r="O576" s="11" t="s">
        <v>76</v>
      </c>
      <c r="P576" s="11" t="s">
        <v>43</v>
      </c>
      <c r="Q576" s="11">
        <v>1</v>
      </c>
      <c r="R576" s="128">
        <v>0</v>
      </c>
      <c r="S576" s="128">
        <v>150000</v>
      </c>
      <c r="T576" s="128">
        <v>120000</v>
      </c>
      <c r="U576" s="128">
        <v>0</v>
      </c>
      <c r="V576" s="11" t="s">
        <v>50</v>
      </c>
      <c r="W576">
        <v>120000</v>
      </c>
      <c r="X576">
        <v>1</v>
      </c>
      <c r="Y576" s="11" t="str">
        <f t="shared" si="18"/>
        <v>XBL</v>
      </c>
      <c r="Z576" s="5">
        <f>VLOOKUP(D576,HoaDonTotal!D:Q,14,0)</f>
        <v>44450.591666666667</v>
      </c>
      <c r="AA576" t="str">
        <f t="shared" si="19"/>
        <v>Ca sáng</v>
      </c>
    </row>
    <row r="577" spans="2:27">
      <c r="B577" s="11" t="s">
        <v>21</v>
      </c>
      <c r="C577" s="136">
        <v>44450</v>
      </c>
      <c r="D577" s="36" t="s">
        <v>1184</v>
      </c>
      <c r="E577" s="11">
        <v>1651805</v>
      </c>
      <c r="F577" s="11" t="s">
        <v>1186</v>
      </c>
      <c r="G577" s="11" t="s">
        <v>677</v>
      </c>
      <c r="H577" s="11" t="s">
        <v>678</v>
      </c>
      <c r="I577" s="11"/>
      <c r="J577" s="11" t="s">
        <v>53</v>
      </c>
      <c r="K577" s="11" t="s">
        <v>56</v>
      </c>
      <c r="L577" s="11" t="s">
        <v>243</v>
      </c>
      <c r="M577" s="11" t="s">
        <v>79</v>
      </c>
      <c r="N577" s="11" t="s">
        <v>57</v>
      </c>
      <c r="O577" s="11" t="s">
        <v>76</v>
      </c>
      <c r="P577" s="11" t="s">
        <v>43</v>
      </c>
      <c r="Q577" s="11">
        <v>1</v>
      </c>
      <c r="R577" s="128">
        <v>0</v>
      </c>
      <c r="S577" s="128">
        <v>120000</v>
      </c>
      <c r="T577" s="128">
        <v>96000</v>
      </c>
      <c r="U577" s="128">
        <v>0</v>
      </c>
      <c r="V577" s="11" t="s">
        <v>50</v>
      </c>
      <c r="W577">
        <v>96000</v>
      </c>
      <c r="X577">
        <v>1</v>
      </c>
      <c r="Y577" s="11" t="str">
        <f t="shared" si="18"/>
        <v>XBL</v>
      </c>
      <c r="Z577" s="5">
        <f>VLOOKUP(D577,HoaDonTotal!D:Q,14,0)</f>
        <v>44450.591666666667</v>
      </c>
      <c r="AA577" t="str">
        <f t="shared" si="19"/>
        <v>Ca sáng</v>
      </c>
    </row>
    <row r="578" spans="2:27">
      <c r="B578" s="11" t="s">
        <v>21</v>
      </c>
      <c r="C578" s="136">
        <v>44450</v>
      </c>
      <c r="D578" s="36" t="s">
        <v>1184</v>
      </c>
      <c r="E578" s="11">
        <v>1651805</v>
      </c>
      <c r="F578" s="11" t="s">
        <v>1186</v>
      </c>
      <c r="G578" s="11" t="s">
        <v>2855</v>
      </c>
      <c r="H578" s="11" t="s">
        <v>2856</v>
      </c>
      <c r="I578" s="11"/>
      <c r="J578" s="11" t="s">
        <v>2041</v>
      </c>
      <c r="K578" s="11" t="s">
        <v>78</v>
      </c>
      <c r="L578" s="11"/>
      <c r="M578" s="11" t="s">
        <v>511</v>
      </c>
      <c r="N578" s="11" t="s">
        <v>68</v>
      </c>
      <c r="O578" s="11" t="s">
        <v>2857</v>
      </c>
      <c r="P578" s="11"/>
      <c r="Q578" s="11">
        <v>1</v>
      </c>
      <c r="R578" s="128">
        <v>0</v>
      </c>
      <c r="S578" s="128">
        <v>29000</v>
      </c>
      <c r="T578" s="128">
        <v>29000</v>
      </c>
      <c r="U578" s="128">
        <v>0</v>
      </c>
      <c r="V578" s="11" t="s">
        <v>50</v>
      </c>
      <c r="W578">
        <v>29000</v>
      </c>
      <c r="X578">
        <v>1</v>
      </c>
      <c r="Y578" s="11" t="str">
        <f t="shared" si="18"/>
        <v>XBL</v>
      </c>
      <c r="Z578" s="5">
        <f>VLOOKUP(D578,HoaDonTotal!D:Q,14,0)</f>
        <v>44450.591666666667</v>
      </c>
      <c r="AA578" t="str">
        <f t="shared" si="19"/>
        <v>Ca sáng</v>
      </c>
    </row>
    <row r="579" spans="2:27">
      <c r="B579" s="11" t="s">
        <v>21</v>
      </c>
      <c r="C579" s="136">
        <v>44450</v>
      </c>
      <c r="D579" s="36" t="s">
        <v>1187</v>
      </c>
      <c r="E579" s="11">
        <v>848590</v>
      </c>
      <c r="F579" s="11" t="s">
        <v>402</v>
      </c>
      <c r="G579" s="11" t="s">
        <v>2858</v>
      </c>
      <c r="H579" s="11" t="s">
        <v>2859</v>
      </c>
      <c r="I579" s="11" t="s">
        <v>41</v>
      </c>
      <c r="J579" s="11" t="s">
        <v>362</v>
      </c>
      <c r="K579" s="11" t="s">
        <v>24</v>
      </c>
      <c r="L579" s="11" t="s">
        <v>42</v>
      </c>
      <c r="M579" s="11" t="s">
        <v>60</v>
      </c>
      <c r="N579" s="11" t="s">
        <v>64</v>
      </c>
      <c r="O579" s="11" t="s">
        <v>154</v>
      </c>
      <c r="P579" s="11" t="s">
        <v>43</v>
      </c>
      <c r="Q579" s="11">
        <v>1</v>
      </c>
      <c r="R579" s="128">
        <v>0</v>
      </c>
      <c r="S579" s="128">
        <v>290000</v>
      </c>
      <c r="T579" s="128">
        <v>203000</v>
      </c>
      <c r="U579" s="128">
        <v>0</v>
      </c>
      <c r="V579" s="11" t="s">
        <v>50</v>
      </c>
      <c r="W579">
        <v>203000</v>
      </c>
      <c r="X579">
        <v>1</v>
      </c>
      <c r="Y579" s="11" t="str">
        <f t="shared" si="18"/>
        <v>XBL</v>
      </c>
      <c r="Z579" s="5">
        <f>VLOOKUP(D579,HoaDonTotal!D:Q,14,0)</f>
        <v>44450.611805555556</v>
      </c>
      <c r="AA579" t="str">
        <f t="shared" si="19"/>
        <v>Ca chiều</v>
      </c>
    </row>
    <row r="580" spans="2:27">
      <c r="B580" s="11" t="s">
        <v>21</v>
      </c>
      <c r="C580" s="136">
        <v>44450</v>
      </c>
      <c r="D580" s="36" t="s">
        <v>1188</v>
      </c>
      <c r="E580" s="11">
        <v>848590</v>
      </c>
      <c r="F580" s="11" t="s">
        <v>402</v>
      </c>
      <c r="G580" s="11" t="s">
        <v>455</v>
      </c>
      <c r="H580" s="11" t="s">
        <v>456</v>
      </c>
      <c r="I580" s="11"/>
      <c r="J580" s="11" t="s">
        <v>2112</v>
      </c>
      <c r="K580" s="11" t="s">
        <v>135</v>
      </c>
      <c r="L580" s="11"/>
      <c r="M580" s="11"/>
      <c r="N580" s="11" t="s">
        <v>2127</v>
      </c>
      <c r="O580" s="11" t="s">
        <v>2402</v>
      </c>
      <c r="P580" s="11"/>
      <c r="Q580" s="11">
        <v>1</v>
      </c>
      <c r="R580" s="128">
        <v>0</v>
      </c>
      <c r="S580" s="128">
        <v>40000</v>
      </c>
      <c r="T580" s="128">
        <v>40000</v>
      </c>
      <c r="U580" s="128">
        <v>0</v>
      </c>
      <c r="V580" s="11" t="s">
        <v>50</v>
      </c>
      <c r="W580">
        <v>40000</v>
      </c>
      <c r="X580">
        <v>1</v>
      </c>
      <c r="Y580" s="11" t="str">
        <f t="shared" si="18"/>
        <v>XBL</v>
      </c>
      <c r="Z580" s="5">
        <f>VLOOKUP(D580,HoaDonTotal!D:Q,14,0)</f>
        <v>44450.611805555556</v>
      </c>
      <c r="AA580" t="str">
        <f t="shared" si="19"/>
        <v>Ca chiều</v>
      </c>
    </row>
    <row r="581" spans="2:27">
      <c r="B581" s="11" t="s">
        <v>21</v>
      </c>
      <c r="C581" s="136">
        <v>44450</v>
      </c>
      <c r="D581" s="36" t="s">
        <v>1189</v>
      </c>
      <c r="E581" s="11">
        <v>1956765</v>
      </c>
      <c r="F581" s="11" t="s">
        <v>253</v>
      </c>
      <c r="G581" s="11" t="s">
        <v>2860</v>
      </c>
      <c r="H581" s="11" t="s">
        <v>2861</v>
      </c>
      <c r="I581" s="11" t="s">
        <v>22</v>
      </c>
      <c r="J581" s="11" t="s">
        <v>362</v>
      </c>
      <c r="K581" s="11" t="s">
        <v>132</v>
      </c>
      <c r="L581" s="11" t="s">
        <v>42</v>
      </c>
      <c r="M581" s="11" t="s">
        <v>126</v>
      </c>
      <c r="N581" s="11" t="s">
        <v>64</v>
      </c>
      <c r="O581" s="11" t="s">
        <v>149</v>
      </c>
      <c r="P581" s="11" t="s">
        <v>43</v>
      </c>
      <c r="Q581" s="11">
        <v>1</v>
      </c>
      <c r="R581" s="128">
        <v>0</v>
      </c>
      <c r="S581" s="128">
        <v>90000</v>
      </c>
      <c r="T581" s="128">
        <v>63000</v>
      </c>
      <c r="U581" s="128">
        <v>0</v>
      </c>
      <c r="V581" s="11" t="s">
        <v>50</v>
      </c>
      <c r="W581">
        <v>63000</v>
      </c>
      <c r="X581">
        <v>1</v>
      </c>
      <c r="Y581" s="11" t="str">
        <f t="shared" si="18"/>
        <v>XBL</v>
      </c>
      <c r="Z581" s="5">
        <f>VLOOKUP(D581,HoaDonTotal!D:Q,14,0)</f>
        <v>44450.71597222222</v>
      </c>
      <c r="AA581" t="str">
        <f t="shared" si="19"/>
        <v>Ca chiều</v>
      </c>
    </row>
    <row r="582" spans="2:27">
      <c r="B582" s="11" t="s">
        <v>21</v>
      </c>
      <c r="C582" s="136">
        <v>44450</v>
      </c>
      <c r="D582" s="36" t="s">
        <v>1189</v>
      </c>
      <c r="E582" s="11">
        <v>1956765</v>
      </c>
      <c r="F582" s="11" t="s">
        <v>253</v>
      </c>
      <c r="G582" s="11" t="s">
        <v>2862</v>
      </c>
      <c r="H582" s="11" t="s">
        <v>2861</v>
      </c>
      <c r="I582" s="11" t="s">
        <v>22</v>
      </c>
      <c r="J582" s="11" t="s">
        <v>362</v>
      </c>
      <c r="K582" s="11" t="s">
        <v>132</v>
      </c>
      <c r="L582" s="11" t="s">
        <v>42</v>
      </c>
      <c r="M582" s="11" t="s">
        <v>241</v>
      </c>
      <c r="N582" s="11" t="s">
        <v>64</v>
      </c>
      <c r="O582" s="11" t="s">
        <v>149</v>
      </c>
      <c r="P582" s="11" t="s">
        <v>43</v>
      </c>
      <c r="Q582" s="11">
        <v>2</v>
      </c>
      <c r="R582" s="128">
        <v>0</v>
      </c>
      <c r="S582" s="128">
        <v>90000</v>
      </c>
      <c r="T582" s="128">
        <v>126000</v>
      </c>
      <c r="U582" s="128">
        <v>0</v>
      </c>
      <c r="V582" s="11" t="s">
        <v>50</v>
      </c>
      <c r="W582">
        <v>126000</v>
      </c>
      <c r="X582">
        <v>2</v>
      </c>
      <c r="Y582" s="11" t="str">
        <f t="shared" si="18"/>
        <v>XBL</v>
      </c>
      <c r="Z582" s="5">
        <f>VLOOKUP(D582,HoaDonTotal!D:Q,14,0)</f>
        <v>44450.71597222222</v>
      </c>
      <c r="AA582" t="str">
        <f t="shared" si="19"/>
        <v>Ca chiều</v>
      </c>
    </row>
    <row r="583" spans="2:27">
      <c r="B583" s="11" t="s">
        <v>21</v>
      </c>
      <c r="C583" s="136">
        <v>44450</v>
      </c>
      <c r="D583" s="36" t="s">
        <v>1189</v>
      </c>
      <c r="E583" s="11">
        <v>1956765</v>
      </c>
      <c r="F583" s="11" t="s">
        <v>253</v>
      </c>
      <c r="G583" s="11" t="s">
        <v>2863</v>
      </c>
      <c r="H583" s="11" t="s">
        <v>601</v>
      </c>
      <c r="I583" s="11" t="s">
        <v>22</v>
      </c>
      <c r="J583" s="11" t="s">
        <v>362</v>
      </c>
      <c r="K583" s="11" t="s">
        <v>132</v>
      </c>
      <c r="L583" s="11" t="s">
        <v>42</v>
      </c>
      <c r="M583" s="11" t="s">
        <v>435</v>
      </c>
      <c r="N583" s="11" t="s">
        <v>64</v>
      </c>
      <c r="O583" s="11" t="s">
        <v>149</v>
      </c>
      <c r="P583" s="11" t="s">
        <v>43</v>
      </c>
      <c r="Q583" s="11">
        <v>1</v>
      </c>
      <c r="R583" s="128">
        <v>0</v>
      </c>
      <c r="S583" s="128">
        <v>60000</v>
      </c>
      <c r="T583" s="128">
        <v>42000</v>
      </c>
      <c r="U583" s="128">
        <v>0</v>
      </c>
      <c r="V583" s="11" t="s">
        <v>50</v>
      </c>
      <c r="W583">
        <v>42000</v>
      </c>
      <c r="X583">
        <v>1</v>
      </c>
      <c r="Y583" s="11" t="str">
        <f t="shared" si="18"/>
        <v>XBL</v>
      </c>
      <c r="Z583" s="5">
        <f>VLOOKUP(D583,HoaDonTotal!D:Q,14,0)</f>
        <v>44450.71597222222</v>
      </c>
      <c r="AA583" t="str">
        <f t="shared" si="19"/>
        <v>Ca chiều</v>
      </c>
    </row>
    <row r="584" spans="2:27">
      <c r="B584" s="11" t="s">
        <v>21</v>
      </c>
      <c r="C584" s="136">
        <v>44450</v>
      </c>
      <c r="D584" s="36" t="s">
        <v>1190</v>
      </c>
      <c r="E584" s="11">
        <v>2366104</v>
      </c>
      <c r="F584" s="11" t="s">
        <v>1192</v>
      </c>
      <c r="G584" s="11" t="s">
        <v>2046</v>
      </c>
      <c r="H584" s="11" t="s">
        <v>2047</v>
      </c>
      <c r="I584" s="11" t="s">
        <v>22</v>
      </c>
      <c r="J584" s="11" t="s">
        <v>38</v>
      </c>
      <c r="K584" s="11" t="s">
        <v>232</v>
      </c>
      <c r="L584" s="11" t="s">
        <v>143</v>
      </c>
      <c r="M584" s="11" t="s">
        <v>40</v>
      </c>
      <c r="N584" s="11" t="s">
        <v>44</v>
      </c>
      <c r="O584" s="11" t="s">
        <v>311</v>
      </c>
      <c r="P584" s="11" t="s">
        <v>37</v>
      </c>
      <c r="Q584" s="11">
        <v>1</v>
      </c>
      <c r="R584" s="128">
        <v>0</v>
      </c>
      <c r="S584" s="128">
        <v>90000</v>
      </c>
      <c r="T584" s="128">
        <v>63000</v>
      </c>
      <c r="U584" s="128">
        <v>0</v>
      </c>
      <c r="V584" s="11" t="s">
        <v>28</v>
      </c>
      <c r="W584">
        <v>63000</v>
      </c>
      <c r="X584">
        <v>1</v>
      </c>
      <c r="Y584" s="11" t="str">
        <f t="shared" si="18"/>
        <v>XBL</v>
      </c>
      <c r="Z584" s="5">
        <f>VLOOKUP(D584,HoaDonTotal!D:Q,14,0)</f>
        <v>44450.716666666667</v>
      </c>
      <c r="AA584" t="str">
        <f t="shared" si="19"/>
        <v>Ca chiều</v>
      </c>
    </row>
    <row r="585" spans="2:27">
      <c r="B585" s="11" t="s">
        <v>21</v>
      </c>
      <c r="C585" s="136">
        <v>44450</v>
      </c>
      <c r="D585" s="36" t="s">
        <v>1193</v>
      </c>
      <c r="E585" s="11">
        <v>1780857</v>
      </c>
      <c r="F585" s="11" t="s">
        <v>1195</v>
      </c>
      <c r="G585" s="11" t="s">
        <v>2484</v>
      </c>
      <c r="H585" s="11" t="s">
        <v>2485</v>
      </c>
      <c r="I585" s="11" t="s">
        <v>55</v>
      </c>
      <c r="J585" s="11" t="s">
        <v>45</v>
      </c>
      <c r="K585" s="11" t="s">
        <v>34</v>
      </c>
      <c r="L585" s="11" t="s">
        <v>291</v>
      </c>
      <c r="M585" s="11" t="s">
        <v>493</v>
      </c>
      <c r="N585" s="11" t="s">
        <v>184</v>
      </c>
      <c r="O585" s="11" t="s">
        <v>153</v>
      </c>
      <c r="P585" s="11" t="s">
        <v>43</v>
      </c>
      <c r="Q585" s="11">
        <v>1</v>
      </c>
      <c r="R585" s="128">
        <v>0</v>
      </c>
      <c r="S585" s="128">
        <v>150000</v>
      </c>
      <c r="T585" s="128">
        <v>119000</v>
      </c>
      <c r="U585" s="128">
        <v>0</v>
      </c>
      <c r="V585" s="11" t="s">
        <v>50</v>
      </c>
      <c r="W585">
        <v>119000</v>
      </c>
      <c r="X585">
        <v>1</v>
      </c>
      <c r="Y585" s="11" t="str">
        <f t="shared" si="18"/>
        <v>XBL</v>
      </c>
      <c r="Z585" s="5">
        <f>VLOOKUP(D585,HoaDonTotal!D:Q,14,0)</f>
        <v>44450.716666666667</v>
      </c>
      <c r="AA585" t="str">
        <f t="shared" si="19"/>
        <v>Ca chiều</v>
      </c>
    </row>
    <row r="586" spans="2:27">
      <c r="B586" s="11" t="s">
        <v>21</v>
      </c>
      <c r="C586" s="136">
        <v>44450</v>
      </c>
      <c r="D586" s="36" t="s">
        <v>1196</v>
      </c>
      <c r="E586" s="11">
        <v>1077802</v>
      </c>
      <c r="F586" s="11" t="s">
        <v>1198</v>
      </c>
      <c r="G586" s="11" t="s">
        <v>2368</v>
      </c>
      <c r="H586" s="11" t="s">
        <v>2369</v>
      </c>
      <c r="I586" s="11" t="s">
        <v>22</v>
      </c>
      <c r="J586" s="11" t="s">
        <v>38</v>
      </c>
      <c r="K586" s="11" t="s">
        <v>232</v>
      </c>
      <c r="L586" s="11" t="s">
        <v>143</v>
      </c>
      <c r="M586" s="11" t="s">
        <v>40</v>
      </c>
      <c r="N586" s="11" t="s">
        <v>44</v>
      </c>
      <c r="O586" s="11" t="s">
        <v>311</v>
      </c>
      <c r="P586" s="11" t="s">
        <v>37</v>
      </c>
      <c r="Q586" s="11">
        <v>1</v>
      </c>
      <c r="R586" s="128">
        <v>0</v>
      </c>
      <c r="S586" s="128">
        <v>90000</v>
      </c>
      <c r="T586" s="128">
        <v>63000</v>
      </c>
      <c r="U586" s="128">
        <v>0</v>
      </c>
      <c r="V586" s="11" t="s">
        <v>50</v>
      </c>
      <c r="W586">
        <v>63000</v>
      </c>
      <c r="X586">
        <v>1</v>
      </c>
      <c r="Y586" s="11" t="str">
        <f t="shared" si="18"/>
        <v>XBL</v>
      </c>
      <c r="Z586" s="5">
        <f>VLOOKUP(D586,HoaDonTotal!D:Q,14,0)</f>
        <v>44450.717361111114</v>
      </c>
      <c r="AA586" t="str">
        <f t="shared" si="19"/>
        <v>Ca chiều</v>
      </c>
    </row>
    <row r="587" spans="2:27">
      <c r="B587" s="11" t="s">
        <v>21</v>
      </c>
      <c r="C587" s="136">
        <v>44450</v>
      </c>
      <c r="D587" s="36" t="s">
        <v>1199</v>
      </c>
      <c r="E587" s="11">
        <v>1780156</v>
      </c>
      <c r="F587" s="11" t="s">
        <v>1201</v>
      </c>
      <c r="G587" s="11" t="s">
        <v>2864</v>
      </c>
      <c r="H587" s="11" t="s">
        <v>2865</v>
      </c>
      <c r="I587" s="11" t="s">
        <v>22</v>
      </c>
      <c r="J587" s="11" t="s">
        <v>364</v>
      </c>
      <c r="K587" s="11" t="s">
        <v>34</v>
      </c>
      <c r="L587" s="11" t="s">
        <v>2866</v>
      </c>
      <c r="M587" s="11" t="s">
        <v>199</v>
      </c>
      <c r="N587" s="11" t="s">
        <v>26</v>
      </c>
      <c r="O587" s="11" t="s">
        <v>27</v>
      </c>
      <c r="P587" s="11" t="s">
        <v>43</v>
      </c>
      <c r="Q587" s="11">
        <v>1</v>
      </c>
      <c r="R587" s="128">
        <v>0</v>
      </c>
      <c r="S587" s="128">
        <v>450000</v>
      </c>
      <c r="T587" s="128">
        <v>315000</v>
      </c>
      <c r="U587" s="128">
        <v>0</v>
      </c>
      <c r="V587" s="11" t="s">
        <v>50</v>
      </c>
      <c r="W587">
        <v>315000</v>
      </c>
      <c r="X587">
        <v>1</v>
      </c>
      <c r="Y587" s="11" t="str">
        <f t="shared" ref="Y587:Y640" si="20">IF(LEFT(D587,3)="NTL","NTL","XBL")</f>
        <v>XBL</v>
      </c>
      <c r="Z587" s="5">
        <f>VLOOKUP(D587,HoaDonTotal!D:Q,14,0)</f>
        <v>44450.738194444442</v>
      </c>
      <c r="AA587" t="str">
        <f t="shared" ref="AA587:AA650" si="21">IF(TIME(HOUR(Z587),MINUTE(Z587),SECOND(Z587))&gt;$AB$6,"Ca chiều","Ca sáng")</f>
        <v>Ca chiều</v>
      </c>
    </row>
    <row r="588" spans="2:27">
      <c r="B588" s="11" t="s">
        <v>21</v>
      </c>
      <c r="C588" s="136">
        <v>44450</v>
      </c>
      <c r="D588" s="36" t="s">
        <v>1199</v>
      </c>
      <c r="E588" s="11">
        <v>1780156</v>
      </c>
      <c r="F588" s="11" t="s">
        <v>1201</v>
      </c>
      <c r="G588" s="11" t="s">
        <v>2867</v>
      </c>
      <c r="H588" s="11" t="s">
        <v>2868</v>
      </c>
      <c r="I588" s="11" t="s">
        <v>22</v>
      </c>
      <c r="J588" s="11" t="s">
        <v>364</v>
      </c>
      <c r="K588" s="11" t="s">
        <v>34</v>
      </c>
      <c r="L588" s="11" t="s">
        <v>225</v>
      </c>
      <c r="M588" s="11" t="s">
        <v>199</v>
      </c>
      <c r="N588" s="11" t="s">
        <v>26</v>
      </c>
      <c r="O588" s="11" t="s">
        <v>27</v>
      </c>
      <c r="P588" s="11" t="s">
        <v>43</v>
      </c>
      <c r="Q588" s="11">
        <v>1</v>
      </c>
      <c r="R588" s="128">
        <v>0</v>
      </c>
      <c r="S588" s="128">
        <v>450000</v>
      </c>
      <c r="T588" s="128">
        <v>315000</v>
      </c>
      <c r="U588" s="128">
        <v>0</v>
      </c>
      <c r="V588" s="11" t="s">
        <v>50</v>
      </c>
      <c r="W588">
        <v>315000</v>
      </c>
      <c r="X588">
        <v>1</v>
      </c>
      <c r="Y588" s="11" t="str">
        <f t="shared" si="20"/>
        <v>XBL</v>
      </c>
      <c r="Z588" s="5">
        <f>VLOOKUP(D588,HoaDonTotal!D:Q,14,0)</f>
        <v>44450.738194444442</v>
      </c>
      <c r="AA588" t="str">
        <f t="shared" si="21"/>
        <v>Ca chiều</v>
      </c>
    </row>
    <row r="589" spans="2:27">
      <c r="B589" s="11" t="s">
        <v>21</v>
      </c>
      <c r="C589" s="136">
        <v>44450</v>
      </c>
      <c r="D589" s="36" t="s">
        <v>1202</v>
      </c>
      <c r="E589" s="11">
        <v>2394487</v>
      </c>
      <c r="F589" s="11" t="s">
        <v>411</v>
      </c>
      <c r="G589" s="11" t="s">
        <v>2869</v>
      </c>
      <c r="H589" s="11" t="s">
        <v>2797</v>
      </c>
      <c r="I589" s="11" t="s">
        <v>22</v>
      </c>
      <c r="J589" s="11" t="s">
        <v>23</v>
      </c>
      <c r="K589" s="11" t="s">
        <v>24</v>
      </c>
      <c r="L589" s="11" t="s">
        <v>71</v>
      </c>
      <c r="M589" s="11" t="s">
        <v>144</v>
      </c>
      <c r="N589" s="11" t="s">
        <v>36</v>
      </c>
      <c r="O589" s="11" t="s">
        <v>472</v>
      </c>
      <c r="P589" s="11" t="s">
        <v>37</v>
      </c>
      <c r="Q589" s="11">
        <v>1</v>
      </c>
      <c r="R589" s="128">
        <v>0</v>
      </c>
      <c r="S589" s="128">
        <v>250000</v>
      </c>
      <c r="T589" s="128">
        <v>125000</v>
      </c>
      <c r="U589" s="128">
        <v>0</v>
      </c>
      <c r="V589" s="11" t="s">
        <v>28</v>
      </c>
      <c r="W589">
        <v>125000</v>
      </c>
      <c r="X589">
        <v>1</v>
      </c>
      <c r="Y589" s="11" t="str">
        <f t="shared" si="20"/>
        <v>XBL</v>
      </c>
      <c r="Z589" s="5">
        <f>VLOOKUP(D589,HoaDonTotal!D:Q,14,0)</f>
        <v>44450.737500000003</v>
      </c>
      <c r="AA589" t="str">
        <f t="shared" si="21"/>
        <v>Ca chiều</v>
      </c>
    </row>
    <row r="590" spans="2:27">
      <c r="B590" s="11" t="s">
        <v>21</v>
      </c>
      <c r="C590" s="136">
        <v>44450</v>
      </c>
      <c r="D590" s="36" t="s">
        <v>1202</v>
      </c>
      <c r="E590" s="11">
        <v>2394487</v>
      </c>
      <c r="F590" s="11" t="s">
        <v>411</v>
      </c>
      <c r="G590" s="11" t="s">
        <v>2151</v>
      </c>
      <c r="H590" s="11" t="s">
        <v>574</v>
      </c>
      <c r="I590" s="11"/>
      <c r="J590" s="11" t="s">
        <v>2112</v>
      </c>
      <c r="K590" s="11" t="s">
        <v>575</v>
      </c>
      <c r="L590" s="11" t="s">
        <v>576</v>
      </c>
      <c r="M590" s="11"/>
      <c r="N590" s="11" t="s">
        <v>2045</v>
      </c>
      <c r="O590" s="11" t="s">
        <v>577</v>
      </c>
      <c r="P590" s="11"/>
      <c r="Q590" s="11">
        <v>1</v>
      </c>
      <c r="R590" s="128">
        <v>0</v>
      </c>
      <c r="S590" s="128">
        <v>11000</v>
      </c>
      <c r="T590" s="128">
        <v>11000</v>
      </c>
      <c r="U590" s="128">
        <v>0</v>
      </c>
      <c r="V590" s="11" t="s">
        <v>28</v>
      </c>
      <c r="W590">
        <v>11000</v>
      </c>
      <c r="X590">
        <v>1</v>
      </c>
      <c r="Y590" s="11" t="str">
        <f t="shared" si="20"/>
        <v>XBL</v>
      </c>
      <c r="Z590" s="5">
        <f>VLOOKUP(D590,HoaDonTotal!D:Q,14,0)</f>
        <v>44450.737500000003</v>
      </c>
      <c r="AA590" t="str">
        <f t="shared" si="21"/>
        <v>Ca chiều</v>
      </c>
    </row>
    <row r="591" spans="2:27">
      <c r="B591" s="11" t="s">
        <v>21</v>
      </c>
      <c r="C591" s="136">
        <v>44450</v>
      </c>
      <c r="D591" s="36" t="s">
        <v>1202</v>
      </c>
      <c r="E591" s="11">
        <v>2394487</v>
      </c>
      <c r="F591" s="11" t="s">
        <v>411</v>
      </c>
      <c r="G591" s="11" t="s">
        <v>2870</v>
      </c>
      <c r="H591" s="11" t="s">
        <v>2871</v>
      </c>
      <c r="I591" s="11" t="s">
        <v>22</v>
      </c>
      <c r="J591" s="11" t="s">
        <v>73</v>
      </c>
      <c r="K591" s="11" t="s">
        <v>34</v>
      </c>
      <c r="L591" s="11" t="s">
        <v>2872</v>
      </c>
      <c r="M591" s="11" t="s">
        <v>66</v>
      </c>
      <c r="N591" s="11" t="s">
        <v>145</v>
      </c>
      <c r="O591" s="11" t="s">
        <v>145</v>
      </c>
      <c r="P591" s="11" t="s">
        <v>43</v>
      </c>
      <c r="Q591" s="11">
        <v>1</v>
      </c>
      <c r="R591" s="128">
        <v>0</v>
      </c>
      <c r="S591" s="128">
        <v>190000</v>
      </c>
      <c r="T591" s="128">
        <v>190000</v>
      </c>
      <c r="U591" s="128">
        <v>0</v>
      </c>
      <c r="V591" s="11" t="s">
        <v>28</v>
      </c>
      <c r="W591">
        <v>190000</v>
      </c>
      <c r="X591">
        <v>1</v>
      </c>
      <c r="Y591" s="11" t="str">
        <f t="shared" si="20"/>
        <v>XBL</v>
      </c>
      <c r="Z591" s="5">
        <f>VLOOKUP(D591,HoaDonTotal!D:Q,14,0)</f>
        <v>44450.737500000003</v>
      </c>
      <c r="AA591" t="str">
        <f t="shared" si="21"/>
        <v>Ca chiều</v>
      </c>
    </row>
    <row r="592" spans="2:27">
      <c r="B592" s="11" t="s">
        <v>21</v>
      </c>
      <c r="C592" s="136">
        <v>44450</v>
      </c>
      <c r="D592" s="36" t="s">
        <v>1204</v>
      </c>
      <c r="E592" s="11">
        <v>1635323</v>
      </c>
      <c r="F592" s="11" t="s">
        <v>1206</v>
      </c>
      <c r="G592" s="11" t="s">
        <v>2873</v>
      </c>
      <c r="H592" s="11" t="s">
        <v>2140</v>
      </c>
      <c r="I592" s="11" t="s">
        <v>58</v>
      </c>
      <c r="J592" s="11" t="s">
        <v>45</v>
      </c>
      <c r="K592" s="11" t="s">
        <v>2033</v>
      </c>
      <c r="L592" s="11" t="s">
        <v>2874</v>
      </c>
      <c r="M592" s="11" t="s">
        <v>496</v>
      </c>
      <c r="N592" s="11" t="s">
        <v>184</v>
      </c>
      <c r="O592" s="11" t="s">
        <v>153</v>
      </c>
      <c r="P592" s="11" t="s">
        <v>43</v>
      </c>
      <c r="Q592" s="11">
        <v>1</v>
      </c>
      <c r="R592" s="128">
        <v>0</v>
      </c>
      <c r="S592" s="128">
        <v>120000</v>
      </c>
      <c r="T592" s="128">
        <v>89000</v>
      </c>
      <c r="U592" s="128">
        <v>0</v>
      </c>
      <c r="V592" s="11" t="s">
        <v>28</v>
      </c>
      <c r="W592">
        <v>89000</v>
      </c>
      <c r="X592">
        <v>1</v>
      </c>
      <c r="Y592" s="11" t="str">
        <f t="shared" si="20"/>
        <v>XBL</v>
      </c>
      <c r="Z592" s="5">
        <f>VLOOKUP(D592,HoaDonTotal!D:Q,14,0)</f>
        <v>44450.759722222225</v>
      </c>
      <c r="AA592" t="str">
        <f t="shared" si="21"/>
        <v>Ca chiều</v>
      </c>
    </row>
    <row r="593" spans="2:27">
      <c r="B593" s="11" t="s">
        <v>21</v>
      </c>
      <c r="C593" s="136">
        <v>44450</v>
      </c>
      <c r="D593" s="36" t="s">
        <v>1207</v>
      </c>
      <c r="E593" s="11">
        <v>2392367</v>
      </c>
      <c r="F593" s="11" t="s">
        <v>1209</v>
      </c>
      <c r="G593" s="11" t="s">
        <v>2291</v>
      </c>
      <c r="H593" s="11" t="s">
        <v>554</v>
      </c>
      <c r="I593" s="11"/>
      <c r="J593" s="11" t="s">
        <v>2112</v>
      </c>
      <c r="K593" s="11" t="s">
        <v>555</v>
      </c>
      <c r="L593" s="11"/>
      <c r="M593" s="11"/>
      <c r="N593" s="11" t="s">
        <v>2138</v>
      </c>
      <c r="O593" s="11" t="s">
        <v>2292</v>
      </c>
      <c r="P593" s="11"/>
      <c r="Q593" s="11">
        <v>1</v>
      </c>
      <c r="R593" s="128">
        <v>0</v>
      </c>
      <c r="S593" s="128">
        <v>69000</v>
      </c>
      <c r="T593" s="128">
        <v>69000</v>
      </c>
      <c r="U593" s="128">
        <v>0</v>
      </c>
      <c r="V593" s="11" t="s">
        <v>50</v>
      </c>
      <c r="W593">
        <v>69000</v>
      </c>
      <c r="X593">
        <v>1</v>
      </c>
      <c r="Y593" s="11" t="str">
        <f t="shared" si="20"/>
        <v>XBL</v>
      </c>
      <c r="Z593" s="5">
        <f>VLOOKUP(D593,HoaDonTotal!D:Q,14,0)</f>
        <v>44450.759722222225</v>
      </c>
      <c r="AA593" t="str">
        <f t="shared" si="21"/>
        <v>Ca chiều</v>
      </c>
    </row>
    <row r="594" spans="2:27">
      <c r="B594" s="11" t="s">
        <v>21</v>
      </c>
      <c r="C594" s="136">
        <v>44450</v>
      </c>
      <c r="D594" s="36" t="s">
        <v>1207</v>
      </c>
      <c r="E594" s="11">
        <v>2392367</v>
      </c>
      <c r="F594" s="11" t="s">
        <v>1209</v>
      </c>
      <c r="G594" s="11" t="s">
        <v>2875</v>
      </c>
      <c r="H594" s="11" t="s">
        <v>2876</v>
      </c>
      <c r="I594" s="11" t="s">
        <v>55</v>
      </c>
      <c r="J594" s="11" t="s">
        <v>69</v>
      </c>
      <c r="K594" s="11" t="s">
        <v>24</v>
      </c>
      <c r="L594" s="11" t="s">
        <v>143</v>
      </c>
      <c r="M594" s="11" t="s">
        <v>60</v>
      </c>
      <c r="N594" s="11" t="s">
        <v>70</v>
      </c>
      <c r="O594" s="11" t="s">
        <v>70</v>
      </c>
      <c r="P594" s="11" t="s">
        <v>43</v>
      </c>
      <c r="Q594" s="11">
        <v>1</v>
      </c>
      <c r="R594" s="128">
        <v>0</v>
      </c>
      <c r="S594" s="128">
        <v>15000</v>
      </c>
      <c r="T594" s="128">
        <v>15000</v>
      </c>
      <c r="U594" s="128">
        <v>0</v>
      </c>
      <c r="V594" s="11" t="s">
        <v>50</v>
      </c>
      <c r="W594">
        <v>15000</v>
      </c>
      <c r="X594">
        <v>1</v>
      </c>
      <c r="Y594" s="11" t="str">
        <f t="shared" si="20"/>
        <v>XBL</v>
      </c>
      <c r="Z594" s="5">
        <f>VLOOKUP(D594,HoaDonTotal!D:Q,14,0)</f>
        <v>44450.759722222225</v>
      </c>
      <c r="AA594" t="str">
        <f t="shared" si="21"/>
        <v>Ca chiều</v>
      </c>
    </row>
    <row r="595" spans="2:27">
      <c r="B595" s="11" t="s">
        <v>21</v>
      </c>
      <c r="C595" s="136">
        <v>44450</v>
      </c>
      <c r="D595" s="36" t="s">
        <v>1210</v>
      </c>
      <c r="E595" s="11">
        <v>1591441</v>
      </c>
      <c r="F595" s="11" t="s">
        <v>1163</v>
      </c>
      <c r="G595" s="11" t="s">
        <v>2877</v>
      </c>
      <c r="H595" s="11" t="s">
        <v>622</v>
      </c>
      <c r="I595" s="11" t="s">
        <v>41</v>
      </c>
      <c r="J595" s="11" t="s">
        <v>364</v>
      </c>
      <c r="K595" s="11" t="s">
        <v>34</v>
      </c>
      <c r="L595" s="11" t="s">
        <v>71</v>
      </c>
      <c r="M595" s="11" t="s">
        <v>133</v>
      </c>
      <c r="N595" s="11" t="s">
        <v>36</v>
      </c>
      <c r="O595" s="11" t="s">
        <v>52</v>
      </c>
      <c r="P595" s="11" t="s">
        <v>37</v>
      </c>
      <c r="Q595" s="11">
        <v>1</v>
      </c>
      <c r="R595" s="128">
        <v>0</v>
      </c>
      <c r="S595" s="128">
        <v>250000</v>
      </c>
      <c r="T595" s="128">
        <v>175000</v>
      </c>
      <c r="U595" s="128">
        <v>0</v>
      </c>
      <c r="V595" s="11" t="s">
        <v>50</v>
      </c>
      <c r="W595">
        <v>175000</v>
      </c>
      <c r="X595">
        <v>1</v>
      </c>
      <c r="Y595" s="11" t="str">
        <f t="shared" si="20"/>
        <v>XBL</v>
      </c>
      <c r="Z595" s="5">
        <f>VLOOKUP(D595,HoaDonTotal!D:Q,14,0)</f>
        <v>44450.759722222225</v>
      </c>
      <c r="AA595" t="str">
        <f t="shared" si="21"/>
        <v>Ca chiều</v>
      </c>
    </row>
    <row r="596" spans="2:27">
      <c r="B596" s="11" t="s">
        <v>21</v>
      </c>
      <c r="C596" s="136">
        <v>44450</v>
      </c>
      <c r="D596" s="36" t="s">
        <v>1211</v>
      </c>
      <c r="E596" s="11">
        <v>804785</v>
      </c>
      <c r="F596" s="11" t="s">
        <v>1213</v>
      </c>
      <c r="G596" s="11" t="s">
        <v>2144</v>
      </c>
      <c r="H596" s="11" t="s">
        <v>2145</v>
      </c>
      <c r="I596" s="11"/>
      <c r="J596" s="11" t="s">
        <v>2112</v>
      </c>
      <c r="K596" s="11" t="s">
        <v>30</v>
      </c>
      <c r="L596" s="11" t="s">
        <v>2146</v>
      </c>
      <c r="M596" s="11"/>
      <c r="N596" s="11" t="s">
        <v>2147</v>
      </c>
      <c r="O596" s="11" t="s">
        <v>151</v>
      </c>
      <c r="P596" s="11"/>
      <c r="Q596" s="11">
        <v>1</v>
      </c>
      <c r="R596" s="128">
        <v>0</v>
      </c>
      <c r="S596" s="128">
        <v>190000</v>
      </c>
      <c r="T596" s="128">
        <v>107000</v>
      </c>
      <c r="U596" s="128">
        <v>0</v>
      </c>
      <c r="V596" s="11" t="s">
        <v>50</v>
      </c>
      <c r="W596">
        <v>107000</v>
      </c>
      <c r="X596">
        <v>1</v>
      </c>
      <c r="Y596" s="11" t="str">
        <f t="shared" si="20"/>
        <v>XBL</v>
      </c>
      <c r="Z596" s="5">
        <f>VLOOKUP(D596,HoaDonTotal!D:Q,14,0)</f>
        <v>44450.759027777778</v>
      </c>
      <c r="AA596" t="str">
        <f t="shared" si="21"/>
        <v>Ca chiều</v>
      </c>
    </row>
    <row r="597" spans="2:27">
      <c r="B597" s="11" t="s">
        <v>21</v>
      </c>
      <c r="C597" s="136">
        <v>44450</v>
      </c>
      <c r="D597" s="36" t="s">
        <v>1211</v>
      </c>
      <c r="E597" s="11">
        <v>804785</v>
      </c>
      <c r="F597" s="11" t="s">
        <v>1213</v>
      </c>
      <c r="G597" s="11" t="s">
        <v>2357</v>
      </c>
      <c r="H597" s="11" t="s">
        <v>2228</v>
      </c>
      <c r="I597" s="11"/>
      <c r="J597" s="11" t="s">
        <v>2112</v>
      </c>
      <c r="K597" s="11" t="s">
        <v>30</v>
      </c>
      <c r="L597" s="11" t="s">
        <v>2146</v>
      </c>
      <c r="M597" s="11"/>
      <c r="N597" s="11" t="s">
        <v>2209</v>
      </c>
      <c r="O597" s="11" t="s">
        <v>178</v>
      </c>
      <c r="P597" s="11"/>
      <c r="Q597" s="11">
        <v>1</v>
      </c>
      <c r="R597" s="128">
        <v>0</v>
      </c>
      <c r="S597" s="128">
        <v>190000</v>
      </c>
      <c r="T597" s="128">
        <v>107000</v>
      </c>
      <c r="U597" s="128">
        <v>0</v>
      </c>
      <c r="V597" s="11" t="s">
        <v>50</v>
      </c>
      <c r="W597">
        <v>107000</v>
      </c>
      <c r="X597">
        <v>1</v>
      </c>
      <c r="Y597" s="11" t="str">
        <f t="shared" si="20"/>
        <v>XBL</v>
      </c>
      <c r="Z597" s="5">
        <f>VLOOKUP(D597,HoaDonTotal!D:Q,14,0)</f>
        <v>44450.759027777778</v>
      </c>
      <c r="AA597" t="str">
        <f t="shared" si="21"/>
        <v>Ca chiều</v>
      </c>
    </row>
    <row r="598" spans="2:27">
      <c r="B598" s="11" t="s">
        <v>21</v>
      </c>
      <c r="C598" s="136">
        <v>44450</v>
      </c>
      <c r="D598" s="36" t="s">
        <v>1211</v>
      </c>
      <c r="E598" s="11">
        <v>804785</v>
      </c>
      <c r="F598" s="11" t="s">
        <v>1213</v>
      </c>
      <c r="G598" s="11" t="s">
        <v>2229</v>
      </c>
      <c r="H598" s="11" t="s">
        <v>2230</v>
      </c>
      <c r="I598" s="11"/>
      <c r="J598" s="11" t="s">
        <v>2112</v>
      </c>
      <c r="K598" s="11" t="s">
        <v>30</v>
      </c>
      <c r="L598" s="11" t="s">
        <v>2146</v>
      </c>
      <c r="M598" s="11"/>
      <c r="N598" s="11" t="s">
        <v>2209</v>
      </c>
      <c r="O598" s="11" t="s">
        <v>220</v>
      </c>
      <c r="P598" s="11"/>
      <c r="Q598" s="11">
        <v>1</v>
      </c>
      <c r="R598" s="128">
        <v>0</v>
      </c>
      <c r="S598" s="128">
        <v>190000</v>
      </c>
      <c r="T598" s="128">
        <v>106000</v>
      </c>
      <c r="U598" s="128">
        <v>0</v>
      </c>
      <c r="V598" s="11" t="s">
        <v>50</v>
      </c>
      <c r="W598">
        <v>106000</v>
      </c>
      <c r="X598">
        <v>1</v>
      </c>
      <c r="Y598" s="11" t="str">
        <f t="shared" si="20"/>
        <v>XBL</v>
      </c>
      <c r="Z598" s="5">
        <f>VLOOKUP(D598,HoaDonTotal!D:Q,14,0)</f>
        <v>44450.759027777778</v>
      </c>
      <c r="AA598" t="str">
        <f t="shared" si="21"/>
        <v>Ca chiều</v>
      </c>
    </row>
    <row r="599" spans="2:27">
      <c r="B599" s="11" t="s">
        <v>21</v>
      </c>
      <c r="C599" s="136">
        <v>44450</v>
      </c>
      <c r="D599" s="36" t="s">
        <v>1211</v>
      </c>
      <c r="E599" s="11">
        <v>804785</v>
      </c>
      <c r="F599" s="11" t="s">
        <v>1213</v>
      </c>
      <c r="G599" s="11" t="s">
        <v>2878</v>
      </c>
      <c r="H599" s="11" t="s">
        <v>2520</v>
      </c>
      <c r="I599" s="11"/>
      <c r="J599" s="11" t="s">
        <v>2112</v>
      </c>
      <c r="K599" s="11" t="s">
        <v>2521</v>
      </c>
      <c r="L599" s="11" t="s">
        <v>512</v>
      </c>
      <c r="M599" s="11"/>
      <c r="N599" s="11" t="s">
        <v>2127</v>
      </c>
      <c r="O599" s="11" t="s">
        <v>533</v>
      </c>
      <c r="P599" s="11"/>
      <c r="Q599" s="11">
        <v>1</v>
      </c>
      <c r="R599" s="128">
        <v>0</v>
      </c>
      <c r="S599" s="128">
        <v>33000</v>
      </c>
      <c r="T599" s="128">
        <v>33000</v>
      </c>
      <c r="U599" s="128">
        <v>0</v>
      </c>
      <c r="V599" s="11" t="s">
        <v>50</v>
      </c>
      <c r="W599">
        <v>33000</v>
      </c>
      <c r="X599">
        <v>1</v>
      </c>
      <c r="Y599" s="11" t="str">
        <f t="shared" si="20"/>
        <v>XBL</v>
      </c>
      <c r="Z599" s="5">
        <f>VLOOKUP(D599,HoaDonTotal!D:Q,14,0)</f>
        <v>44450.759027777778</v>
      </c>
      <c r="AA599" t="str">
        <f t="shared" si="21"/>
        <v>Ca chiều</v>
      </c>
    </row>
    <row r="600" spans="2:27">
      <c r="B600" s="11" t="s">
        <v>21</v>
      </c>
      <c r="C600" s="136">
        <v>44450</v>
      </c>
      <c r="D600" s="36" t="s">
        <v>1211</v>
      </c>
      <c r="E600" s="11">
        <v>804785</v>
      </c>
      <c r="F600" s="11" t="s">
        <v>1213</v>
      </c>
      <c r="G600" s="11" t="s">
        <v>2370</v>
      </c>
      <c r="H600" s="11" t="s">
        <v>2371</v>
      </c>
      <c r="I600" s="11"/>
      <c r="J600" s="11" t="s">
        <v>2112</v>
      </c>
      <c r="K600" s="11" t="s">
        <v>185</v>
      </c>
      <c r="L600" s="11" t="s">
        <v>534</v>
      </c>
      <c r="M600" s="11"/>
      <c r="N600" s="11" t="s">
        <v>2127</v>
      </c>
      <c r="O600" s="11" t="s">
        <v>2128</v>
      </c>
      <c r="P600" s="11"/>
      <c r="Q600" s="11">
        <v>1</v>
      </c>
      <c r="R600" s="128">
        <v>0</v>
      </c>
      <c r="S600" s="128">
        <v>60000</v>
      </c>
      <c r="T600" s="128">
        <v>33000</v>
      </c>
      <c r="U600" s="128">
        <v>0</v>
      </c>
      <c r="V600" s="11" t="s">
        <v>50</v>
      </c>
      <c r="W600">
        <v>33000</v>
      </c>
      <c r="X600">
        <v>1</v>
      </c>
      <c r="Y600" s="11" t="str">
        <f t="shared" si="20"/>
        <v>XBL</v>
      </c>
      <c r="Z600" s="5">
        <f>VLOOKUP(D600,HoaDonTotal!D:Q,14,0)</f>
        <v>44450.759027777778</v>
      </c>
      <c r="AA600" t="str">
        <f t="shared" si="21"/>
        <v>Ca chiều</v>
      </c>
    </row>
    <row r="601" spans="2:27">
      <c r="B601" s="11" t="s">
        <v>21</v>
      </c>
      <c r="C601" s="136">
        <v>44450</v>
      </c>
      <c r="D601" s="36" t="s">
        <v>1211</v>
      </c>
      <c r="E601" s="11">
        <v>804785</v>
      </c>
      <c r="F601" s="11" t="s">
        <v>1213</v>
      </c>
      <c r="G601" s="11" t="s">
        <v>2372</v>
      </c>
      <c r="H601" s="11" t="s">
        <v>2373</v>
      </c>
      <c r="I601" s="11"/>
      <c r="J601" s="11" t="s">
        <v>2112</v>
      </c>
      <c r="K601" s="11" t="s">
        <v>185</v>
      </c>
      <c r="L601" s="11" t="s">
        <v>534</v>
      </c>
      <c r="M601" s="11"/>
      <c r="N601" s="11" t="s">
        <v>2127</v>
      </c>
      <c r="O601" s="11" t="s">
        <v>2128</v>
      </c>
      <c r="P601" s="11"/>
      <c r="Q601" s="11">
        <v>1</v>
      </c>
      <c r="R601" s="128">
        <v>0</v>
      </c>
      <c r="S601" s="128">
        <v>60000</v>
      </c>
      <c r="T601" s="128">
        <v>33000</v>
      </c>
      <c r="U601" s="128">
        <v>0</v>
      </c>
      <c r="V601" s="11" t="s">
        <v>50</v>
      </c>
      <c r="W601">
        <v>33000</v>
      </c>
      <c r="X601">
        <v>1</v>
      </c>
      <c r="Y601" s="11" t="str">
        <f t="shared" si="20"/>
        <v>XBL</v>
      </c>
      <c r="Z601" s="5">
        <f>VLOOKUP(D601,HoaDonTotal!D:Q,14,0)</f>
        <v>44450.759027777778</v>
      </c>
      <c r="AA601" t="str">
        <f t="shared" si="21"/>
        <v>Ca chiều</v>
      </c>
    </row>
    <row r="602" spans="2:27">
      <c r="B602" s="11" t="s">
        <v>21</v>
      </c>
      <c r="C602" s="136">
        <v>44450</v>
      </c>
      <c r="D602" s="36" t="s">
        <v>1214</v>
      </c>
      <c r="E602" s="11">
        <v>1620415</v>
      </c>
      <c r="F602" s="11" t="s">
        <v>385</v>
      </c>
      <c r="G602" s="11" t="s">
        <v>2879</v>
      </c>
      <c r="H602" s="11" t="s">
        <v>2880</v>
      </c>
      <c r="I602" s="11" t="s">
        <v>55</v>
      </c>
      <c r="J602" s="11" t="s">
        <v>45</v>
      </c>
      <c r="K602" s="11" t="s">
        <v>2033</v>
      </c>
      <c r="L602" s="11" t="s">
        <v>213</v>
      </c>
      <c r="M602" s="11" t="s">
        <v>63</v>
      </c>
      <c r="N602" s="11" t="s">
        <v>184</v>
      </c>
      <c r="O602" s="11" t="s">
        <v>197</v>
      </c>
      <c r="P602" s="11" t="s">
        <v>43</v>
      </c>
      <c r="Q602" s="11">
        <v>1</v>
      </c>
      <c r="R602" s="128">
        <v>0</v>
      </c>
      <c r="S602" s="128">
        <v>150000</v>
      </c>
      <c r="T602" s="128">
        <v>119000</v>
      </c>
      <c r="U602" s="128">
        <v>0</v>
      </c>
      <c r="V602" s="11" t="s">
        <v>50</v>
      </c>
      <c r="W602">
        <v>119000</v>
      </c>
      <c r="X602">
        <v>1</v>
      </c>
      <c r="Y602" s="11" t="str">
        <f t="shared" si="20"/>
        <v>XBL</v>
      </c>
      <c r="Z602" s="5">
        <f>VLOOKUP(D602,HoaDonTotal!D:Q,14,0)</f>
        <v>44450.779861111114</v>
      </c>
      <c r="AA602" t="str">
        <f t="shared" si="21"/>
        <v>Ca chiều</v>
      </c>
    </row>
    <row r="603" spans="2:27">
      <c r="B603" s="11" t="s">
        <v>21</v>
      </c>
      <c r="C603" s="136">
        <v>44450</v>
      </c>
      <c r="D603" s="36" t="s">
        <v>1214</v>
      </c>
      <c r="E603" s="11">
        <v>1620415</v>
      </c>
      <c r="F603" s="11" t="s">
        <v>385</v>
      </c>
      <c r="G603" s="11" t="s">
        <v>2881</v>
      </c>
      <c r="H603" s="11" t="s">
        <v>2880</v>
      </c>
      <c r="I603" s="11" t="s">
        <v>55</v>
      </c>
      <c r="J603" s="11" t="s">
        <v>45</v>
      </c>
      <c r="K603" s="11" t="s">
        <v>2033</v>
      </c>
      <c r="L603" s="11" t="s">
        <v>629</v>
      </c>
      <c r="M603" s="11" t="s">
        <v>63</v>
      </c>
      <c r="N603" s="11" t="s">
        <v>184</v>
      </c>
      <c r="O603" s="11" t="s">
        <v>197</v>
      </c>
      <c r="P603" s="11" t="s">
        <v>43</v>
      </c>
      <c r="Q603" s="11">
        <v>1</v>
      </c>
      <c r="R603" s="128">
        <v>0</v>
      </c>
      <c r="S603" s="128">
        <v>150000</v>
      </c>
      <c r="T603" s="128">
        <v>119000</v>
      </c>
      <c r="U603" s="128">
        <v>0</v>
      </c>
      <c r="V603" s="11" t="s">
        <v>50</v>
      </c>
      <c r="W603">
        <v>119000</v>
      </c>
      <c r="X603">
        <v>1</v>
      </c>
      <c r="Y603" s="11" t="str">
        <f t="shared" si="20"/>
        <v>XBL</v>
      </c>
      <c r="Z603" s="5">
        <f>VLOOKUP(D603,HoaDonTotal!D:Q,14,0)</f>
        <v>44450.779861111114</v>
      </c>
      <c r="AA603" t="str">
        <f t="shared" si="21"/>
        <v>Ca chiều</v>
      </c>
    </row>
    <row r="604" spans="2:27">
      <c r="B604" s="11" t="s">
        <v>21</v>
      </c>
      <c r="C604" s="136">
        <v>44450</v>
      </c>
      <c r="D604" s="36" t="s">
        <v>1214</v>
      </c>
      <c r="E604" s="11">
        <v>1620415</v>
      </c>
      <c r="F604" s="11" t="s">
        <v>385</v>
      </c>
      <c r="G604" s="11" t="s">
        <v>2882</v>
      </c>
      <c r="H604" s="11" t="s">
        <v>2883</v>
      </c>
      <c r="I604" s="11" t="s">
        <v>41</v>
      </c>
      <c r="J604" s="11" t="s">
        <v>364</v>
      </c>
      <c r="K604" s="11" t="s">
        <v>2033</v>
      </c>
      <c r="L604" s="11" t="s">
        <v>466</v>
      </c>
      <c r="M604" s="11" t="s">
        <v>189</v>
      </c>
      <c r="N604" s="11" t="s">
        <v>26</v>
      </c>
      <c r="O604" s="11" t="s">
        <v>211</v>
      </c>
      <c r="P604" s="11" t="s">
        <v>43</v>
      </c>
      <c r="Q604" s="11">
        <v>1</v>
      </c>
      <c r="R604" s="128">
        <v>0</v>
      </c>
      <c r="S604" s="128">
        <v>690000</v>
      </c>
      <c r="T604" s="128">
        <v>483000</v>
      </c>
      <c r="U604" s="128">
        <v>0</v>
      </c>
      <c r="V604" s="11" t="s">
        <v>50</v>
      </c>
      <c r="W604">
        <v>483000</v>
      </c>
      <c r="X604">
        <v>1</v>
      </c>
      <c r="Y604" s="11" t="str">
        <f t="shared" si="20"/>
        <v>XBL</v>
      </c>
      <c r="Z604" s="5">
        <f>VLOOKUP(D604,HoaDonTotal!D:Q,14,0)</f>
        <v>44450.779861111114</v>
      </c>
      <c r="AA604" t="str">
        <f t="shared" si="21"/>
        <v>Ca chiều</v>
      </c>
    </row>
    <row r="605" spans="2:27">
      <c r="B605" s="11" t="s">
        <v>21</v>
      </c>
      <c r="C605" s="136">
        <v>44450</v>
      </c>
      <c r="D605" s="36" t="s">
        <v>1216</v>
      </c>
      <c r="E605" s="11">
        <v>1653525</v>
      </c>
      <c r="F605" s="11" t="s">
        <v>1218</v>
      </c>
      <c r="G605" s="11" t="s">
        <v>2884</v>
      </c>
      <c r="H605" s="11" t="s">
        <v>2885</v>
      </c>
      <c r="I605" s="11" t="s">
        <v>22</v>
      </c>
      <c r="J605" s="11" t="s">
        <v>69</v>
      </c>
      <c r="K605" s="11" t="s">
        <v>24</v>
      </c>
      <c r="L605" s="11" t="s">
        <v>143</v>
      </c>
      <c r="M605" s="11" t="s">
        <v>49</v>
      </c>
      <c r="N605" s="11" t="s">
        <v>70</v>
      </c>
      <c r="O605" s="11" t="s">
        <v>70</v>
      </c>
      <c r="P605" s="11" t="s">
        <v>43</v>
      </c>
      <c r="Q605" s="11">
        <v>1</v>
      </c>
      <c r="R605" s="128">
        <v>0</v>
      </c>
      <c r="S605" s="128">
        <v>50000</v>
      </c>
      <c r="T605" s="128">
        <v>50000</v>
      </c>
      <c r="U605" s="128">
        <v>0</v>
      </c>
      <c r="V605" s="11" t="s">
        <v>28</v>
      </c>
      <c r="W605">
        <v>50000</v>
      </c>
      <c r="X605">
        <v>1</v>
      </c>
      <c r="Y605" s="11" t="str">
        <f t="shared" si="20"/>
        <v>XBL</v>
      </c>
      <c r="Z605" s="5">
        <f>VLOOKUP(D605,HoaDonTotal!D:Q,14,0)</f>
        <v>44450.779166666667</v>
      </c>
      <c r="AA605" t="str">
        <f t="shared" si="21"/>
        <v>Ca chiều</v>
      </c>
    </row>
    <row r="606" spans="2:27">
      <c r="B606" s="11" t="s">
        <v>21</v>
      </c>
      <c r="C606" s="136">
        <v>44450</v>
      </c>
      <c r="D606" s="36" t="s">
        <v>1216</v>
      </c>
      <c r="E606" s="11">
        <v>1653525</v>
      </c>
      <c r="F606" s="11" t="s">
        <v>1218</v>
      </c>
      <c r="G606" s="11" t="s">
        <v>2103</v>
      </c>
      <c r="H606" s="11" t="s">
        <v>2104</v>
      </c>
      <c r="I606" s="11" t="s">
        <v>41</v>
      </c>
      <c r="J606" s="11" t="s">
        <v>69</v>
      </c>
      <c r="K606" s="11" t="s">
        <v>24</v>
      </c>
      <c r="L606" s="11" t="s">
        <v>143</v>
      </c>
      <c r="M606" s="11" t="s">
        <v>49</v>
      </c>
      <c r="N606" s="11" t="s">
        <v>70</v>
      </c>
      <c r="O606" s="11" t="s">
        <v>70</v>
      </c>
      <c r="P606" s="11" t="s">
        <v>43</v>
      </c>
      <c r="Q606" s="11">
        <v>1</v>
      </c>
      <c r="R606" s="128">
        <v>0</v>
      </c>
      <c r="S606" s="128">
        <v>50000</v>
      </c>
      <c r="T606" s="128">
        <v>50000</v>
      </c>
      <c r="U606" s="128">
        <v>0</v>
      </c>
      <c r="V606" s="11" t="s">
        <v>28</v>
      </c>
      <c r="W606">
        <v>50000</v>
      </c>
      <c r="X606">
        <v>1</v>
      </c>
      <c r="Y606" s="11" t="str">
        <f t="shared" si="20"/>
        <v>XBL</v>
      </c>
      <c r="Z606" s="5">
        <f>VLOOKUP(D606,HoaDonTotal!D:Q,14,0)</f>
        <v>44450.779166666667</v>
      </c>
      <c r="AA606" t="str">
        <f t="shared" si="21"/>
        <v>Ca chiều</v>
      </c>
    </row>
    <row r="607" spans="2:27">
      <c r="B607" s="11" t="s">
        <v>21</v>
      </c>
      <c r="C607" s="136">
        <v>44450</v>
      </c>
      <c r="D607" s="36" t="s">
        <v>1219</v>
      </c>
      <c r="E607" s="11">
        <v>1830094</v>
      </c>
      <c r="F607" s="11" t="s">
        <v>1221</v>
      </c>
      <c r="G607" s="11" t="s">
        <v>488</v>
      </c>
      <c r="H607" s="11" t="s">
        <v>489</v>
      </c>
      <c r="I607" s="11" t="s">
        <v>22</v>
      </c>
      <c r="J607" s="11" t="s">
        <v>23</v>
      </c>
      <c r="K607" s="11" t="s">
        <v>24</v>
      </c>
      <c r="L607" s="11" t="s">
        <v>143</v>
      </c>
      <c r="M607" s="11" t="s">
        <v>445</v>
      </c>
      <c r="N607" s="11" t="s">
        <v>26</v>
      </c>
      <c r="O607" s="11" t="s">
        <v>125</v>
      </c>
      <c r="P607" s="11" t="s">
        <v>43</v>
      </c>
      <c r="Q607" s="11">
        <v>1</v>
      </c>
      <c r="R607" s="128">
        <v>0</v>
      </c>
      <c r="S607" s="128">
        <v>90000</v>
      </c>
      <c r="T607" s="128">
        <v>45000</v>
      </c>
      <c r="U607" s="128">
        <v>0</v>
      </c>
      <c r="V607" s="11" t="s">
        <v>50</v>
      </c>
      <c r="W607">
        <v>45000</v>
      </c>
      <c r="X607">
        <v>1</v>
      </c>
      <c r="Y607" s="11" t="str">
        <f t="shared" si="20"/>
        <v>XBL</v>
      </c>
      <c r="Z607" s="5">
        <f>VLOOKUP(D607,HoaDonTotal!D:Q,14,0)</f>
        <v>44450.779166666667</v>
      </c>
      <c r="AA607" t="str">
        <f t="shared" si="21"/>
        <v>Ca chiều</v>
      </c>
    </row>
    <row r="608" spans="2:27">
      <c r="B608" s="11" t="s">
        <v>21</v>
      </c>
      <c r="C608" s="136">
        <v>44450</v>
      </c>
      <c r="D608" s="36" t="s">
        <v>1222</v>
      </c>
      <c r="E608" s="11">
        <v>1962869</v>
      </c>
      <c r="F608" s="11" t="s">
        <v>1224</v>
      </c>
      <c r="G608" s="11" t="s">
        <v>2484</v>
      </c>
      <c r="H608" s="11" t="s">
        <v>2485</v>
      </c>
      <c r="I608" s="11" t="s">
        <v>55</v>
      </c>
      <c r="J608" s="11" t="s">
        <v>45</v>
      </c>
      <c r="K608" s="11" t="s">
        <v>34</v>
      </c>
      <c r="L608" s="11" t="s">
        <v>291</v>
      </c>
      <c r="M608" s="11" t="s">
        <v>493</v>
      </c>
      <c r="N608" s="11" t="s">
        <v>184</v>
      </c>
      <c r="O608" s="11" t="s">
        <v>153</v>
      </c>
      <c r="P608" s="11" t="s">
        <v>43</v>
      </c>
      <c r="Q608" s="11">
        <v>1</v>
      </c>
      <c r="R608" s="128">
        <v>0</v>
      </c>
      <c r="S608" s="128">
        <v>150000</v>
      </c>
      <c r="T608" s="128">
        <v>119000</v>
      </c>
      <c r="U608" s="128">
        <v>0</v>
      </c>
      <c r="V608" s="11" t="s">
        <v>50</v>
      </c>
      <c r="W608">
        <v>119000</v>
      </c>
      <c r="X608">
        <v>1</v>
      </c>
      <c r="Y608" s="11" t="str">
        <f t="shared" si="20"/>
        <v>XBL</v>
      </c>
      <c r="Z608" s="5">
        <f>VLOOKUP(D608,HoaDonTotal!D:Q,14,0)</f>
        <v>44450.779166666667</v>
      </c>
      <c r="AA608" t="str">
        <f t="shared" si="21"/>
        <v>Ca chiều</v>
      </c>
    </row>
    <row r="609" spans="2:27">
      <c r="B609" s="11" t="s">
        <v>21</v>
      </c>
      <c r="C609" s="136">
        <v>44450</v>
      </c>
      <c r="D609" s="36" t="s">
        <v>1222</v>
      </c>
      <c r="E609" s="11">
        <v>1962869</v>
      </c>
      <c r="F609" s="11" t="s">
        <v>1224</v>
      </c>
      <c r="G609" s="11" t="s">
        <v>2224</v>
      </c>
      <c r="H609" s="11" t="s">
        <v>2225</v>
      </c>
      <c r="I609" s="11"/>
      <c r="J609" s="11" t="s">
        <v>2112</v>
      </c>
      <c r="K609" s="11" t="s">
        <v>135</v>
      </c>
      <c r="L609" s="11" t="s">
        <v>40</v>
      </c>
      <c r="M609" s="11" t="s">
        <v>40</v>
      </c>
      <c r="N609" s="11" t="s">
        <v>2143</v>
      </c>
      <c r="O609" s="11" t="s">
        <v>2226</v>
      </c>
      <c r="P609" s="11" t="s">
        <v>40</v>
      </c>
      <c r="Q609" s="11">
        <v>1</v>
      </c>
      <c r="R609" s="128">
        <v>0</v>
      </c>
      <c r="S609" s="128">
        <v>60000</v>
      </c>
      <c r="T609" s="128">
        <v>60000</v>
      </c>
      <c r="U609" s="128">
        <v>0</v>
      </c>
      <c r="V609" s="11" t="s">
        <v>50</v>
      </c>
      <c r="W609">
        <v>60000</v>
      </c>
      <c r="X609">
        <v>1</v>
      </c>
      <c r="Y609" s="11" t="str">
        <f t="shared" si="20"/>
        <v>XBL</v>
      </c>
      <c r="Z609" s="5">
        <f>VLOOKUP(D609,HoaDonTotal!D:Q,14,0)</f>
        <v>44450.779166666667</v>
      </c>
      <c r="AA609" t="str">
        <f t="shared" si="21"/>
        <v>Ca chiều</v>
      </c>
    </row>
    <row r="610" spans="2:27">
      <c r="B610" s="11" t="s">
        <v>21</v>
      </c>
      <c r="C610" s="136">
        <v>44450</v>
      </c>
      <c r="D610" s="36" t="s">
        <v>1222</v>
      </c>
      <c r="E610" s="11">
        <v>1962869</v>
      </c>
      <c r="F610" s="11" t="s">
        <v>1224</v>
      </c>
      <c r="G610" s="11" t="s">
        <v>2886</v>
      </c>
      <c r="H610" s="11" t="s">
        <v>2887</v>
      </c>
      <c r="I610" s="11"/>
      <c r="J610" s="11" t="s">
        <v>2112</v>
      </c>
      <c r="K610" s="11" t="s">
        <v>135</v>
      </c>
      <c r="L610" s="11"/>
      <c r="M610" s="11"/>
      <c r="N610" s="11" t="s">
        <v>2127</v>
      </c>
      <c r="O610" s="11" t="s">
        <v>2402</v>
      </c>
      <c r="P610" s="11"/>
      <c r="Q610" s="11">
        <v>1</v>
      </c>
      <c r="R610" s="128">
        <v>0</v>
      </c>
      <c r="S610" s="128">
        <v>39000</v>
      </c>
      <c r="T610" s="128">
        <v>39000</v>
      </c>
      <c r="U610" s="128">
        <v>0</v>
      </c>
      <c r="V610" s="11" t="s">
        <v>50</v>
      </c>
      <c r="W610">
        <v>39000</v>
      </c>
      <c r="X610">
        <v>1</v>
      </c>
      <c r="Y610" s="11" t="str">
        <f t="shared" si="20"/>
        <v>XBL</v>
      </c>
      <c r="Z610" s="5">
        <f>VLOOKUP(D610,HoaDonTotal!D:Q,14,0)</f>
        <v>44450.779166666667</v>
      </c>
      <c r="AA610" t="str">
        <f t="shared" si="21"/>
        <v>Ca chiều</v>
      </c>
    </row>
    <row r="611" spans="2:27">
      <c r="B611" s="11" t="s">
        <v>21</v>
      </c>
      <c r="C611" s="136">
        <v>44450</v>
      </c>
      <c r="D611" s="36" t="s">
        <v>1222</v>
      </c>
      <c r="E611" s="11">
        <v>1962869</v>
      </c>
      <c r="F611" s="11" t="s">
        <v>1224</v>
      </c>
      <c r="G611" s="11" t="s">
        <v>2888</v>
      </c>
      <c r="H611" s="11" t="s">
        <v>2889</v>
      </c>
      <c r="I611" s="11" t="s">
        <v>41</v>
      </c>
      <c r="J611" s="11" t="s">
        <v>45</v>
      </c>
      <c r="K611" s="11" t="s">
        <v>2033</v>
      </c>
      <c r="L611" s="11" t="s">
        <v>553</v>
      </c>
      <c r="M611" s="11" t="s">
        <v>46</v>
      </c>
      <c r="N611" s="11" t="s">
        <v>2179</v>
      </c>
      <c r="O611" s="11" t="s">
        <v>2890</v>
      </c>
      <c r="P611" s="11" t="s">
        <v>37</v>
      </c>
      <c r="Q611" s="11">
        <v>1</v>
      </c>
      <c r="R611" s="128">
        <v>0</v>
      </c>
      <c r="S611" s="128">
        <v>490000</v>
      </c>
      <c r="T611" s="128">
        <v>245000</v>
      </c>
      <c r="U611" s="128">
        <v>0</v>
      </c>
      <c r="V611" s="11" t="s">
        <v>50</v>
      </c>
      <c r="W611">
        <v>245000</v>
      </c>
      <c r="X611">
        <v>1</v>
      </c>
      <c r="Y611" s="11" t="str">
        <f t="shared" si="20"/>
        <v>XBL</v>
      </c>
      <c r="Z611" s="5">
        <f>VLOOKUP(D611,HoaDonTotal!D:Q,14,0)</f>
        <v>44450.779166666667</v>
      </c>
      <c r="AA611" t="str">
        <f t="shared" si="21"/>
        <v>Ca chiều</v>
      </c>
    </row>
    <row r="612" spans="2:27">
      <c r="B612" s="11" t="s">
        <v>21</v>
      </c>
      <c r="C612" s="136">
        <v>44450</v>
      </c>
      <c r="D612" s="36" t="s">
        <v>1225</v>
      </c>
      <c r="E612" s="11">
        <v>1962869</v>
      </c>
      <c r="F612" s="11" t="s">
        <v>1224</v>
      </c>
      <c r="G612" s="11" t="s">
        <v>483</v>
      </c>
      <c r="H612" s="11" t="s">
        <v>484</v>
      </c>
      <c r="I612" s="11"/>
      <c r="J612" s="11" t="s">
        <v>39</v>
      </c>
      <c r="K612" s="11"/>
      <c r="L612" s="11" t="s">
        <v>40</v>
      </c>
      <c r="M612" s="11" t="s">
        <v>40</v>
      </c>
      <c r="N612" s="11" t="s">
        <v>39</v>
      </c>
      <c r="O612" s="11" t="s">
        <v>39</v>
      </c>
      <c r="P612" s="11" t="s">
        <v>40</v>
      </c>
      <c r="Q612" s="11">
        <v>1</v>
      </c>
      <c r="R612" s="128">
        <v>0</v>
      </c>
      <c r="S612" s="128">
        <v>2000</v>
      </c>
      <c r="T612" s="128">
        <v>2000</v>
      </c>
      <c r="U612" s="128">
        <v>0</v>
      </c>
      <c r="V612" s="11" t="s">
        <v>50</v>
      </c>
      <c r="W612">
        <v>2000</v>
      </c>
      <c r="X612">
        <v>1</v>
      </c>
      <c r="Y612" s="11" t="str">
        <f t="shared" si="20"/>
        <v>XBL</v>
      </c>
      <c r="Z612" s="5">
        <f>VLOOKUP(D612,HoaDonTotal!D:Q,14,0)</f>
        <v>44450.800694444442</v>
      </c>
      <c r="AA612" t="str">
        <f t="shared" si="21"/>
        <v>Ca chiều</v>
      </c>
    </row>
    <row r="613" spans="2:27">
      <c r="B613" s="11" t="s">
        <v>21</v>
      </c>
      <c r="C613" s="136">
        <v>44450</v>
      </c>
      <c r="D613" s="36" t="s">
        <v>1226</v>
      </c>
      <c r="E613" s="11">
        <v>1093338</v>
      </c>
      <c r="F613" s="11" t="s">
        <v>1228</v>
      </c>
      <c r="G613" s="11" t="s">
        <v>2043</v>
      </c>
      <c r="H613" s="11" t="s">
        <v>265</v>
      </c>
      <c r="I613" s="11"/>
      <c r="J613" s="11" t="s">
        <v>2044</v>
      </c>
      <c r="K613" s="11" t="s">
        <v>56</v>
      </c>
      <c r="L613" s="11" t="s">
        <v>266</v>
      </c>
      <c r="M613" s="11"/>
      <c r="N613" s="11" t="s">
        <v>2045</v>
      </c>
      <c r="O613" s="11" t="s">
        <v>139</v>
      </c>
      <c r="P613" s="11"/>
      <c r="Q613" s="11">
        <v>2</v>
      </c>
      <c r="R613" s="128">
        <v>0</v>
      </c>
      <c r="S613" s="128">
        <v>66000</v>
      </c>
      <c r="T613" s="128">
        <v>70000</v>
      </c>
      <c r="U613" s="128">
        <v>0</v>
      </c>
      <c r="V613" s="11" t="s">
        <v>50</v>
      </c>
      <c r="W613">
        <v>70000</v>
      </c>
      <c r="X613">
        <v>2</v>
      </c>
      <c r="Y613" s="11" t="str">
        <f t="shared" si="20"/>
        <v>XBL</v>
      </c>
      <c r="Z613" s="5">
        <f>VLOOKUP(D613,HoaDonTotal!D:Q,14,0)</f>
        <v>44450.820833333331</v>
      </c>
      <c r="AA613" t="str">
        <f t="shared" si="21"/>
        <v>Ca chiều</v>
      </c>
    </row>
    <row r="614" spans="2:27">
      <c r="B614" s="11" t="s">
        <v>21</v>
      </c>
      <c r="C614" s="136">
        <v>44450</v>
      </c>
      <c r="D614" s="36" t="s">
        <v>1229</v>
      </c>
      <c r="E614" s="11">
        <v>822892</v>
      </c>
      <c r="F614" s="11" t="s">
        <v>310</v>
      </c>
      <c r="G614" s="11" t="s">
        <v>2891</v>
      </c>
      <c r="H614" s="11" t="s">
        <v>2892</v>
      </c>
      <c r="I614" s="11"/>
      <c r="J614" s="11" t="s">
        <v>2112</v>
      </c>
      <c r="K614" s="11" t="s">
        <v>194</v>
      </c>
      <c r="L614" s="11"/>
      <c r="M614" s="11"/>
      <c r="N614" s="11" t="s">
        <v>2114</v>
      </c>
      <c r="O614" s="11" t="s">
        <v>245</v>
      </c>
      <c r="P614" s="11"/>
      <c r="Q614" s="11">
        <v>2</v>
      </c>
      <c r="R614" s="128">
        <v>0</v>
      </c>
      <c r="S614" s="128">
        <v>89000</v>
      </c>
      <c r="T614" s="128">
        <v>178000</v>
      </c>
      <c r="U614" s="128">
        <v>0</v>
      </c>
      <c r="V614" s="11" t="s">
        <v>28</v>
      </c>
      <c r="W614">
        <v>178000</v>
      </c>
      <c r="X614">
        <v>2</v>
      </c>
      <c r="Y614" s="11" t="str">
        <f t="shared" si="20"/>
        <v>XBL</v>
      </c>
      <c r="Z614" s="5">
        <f>VLOOKUP(D614,HoaDonTotal!D:Q,14,0)</f>
        <v>44450.820833333331</v>
      </c>
      <c r="AA614" t="str">
        <f t="shared" si="21"/>
        <v>Ca chiều</v>
      </c>
    </row>
    <row r="615" spans="2:27">
      <c r="B615" s="11" t="s">
        <v>21</v>
      </c>
      <c r="C615" s="136">
        <v>44450</v>
      </c>
      <c r="D615" s="36" t="s">
        <v>1229</v>
      </c>
      <c r="E615" s="11">
        <v>822892</v>
      </c>
      <c r="F615" s="11" t="s">
        <v>310</v>
      </c>
      <c r="G615" s="11" t="s">
        <v>483</v>
      </c>
      <c r="H615" s="11" t="s">
        <v>484</v>
      </c>
      <c r="I615" s="11"/>
      <c r="J615" s="11" t="s">
        <v>39</v>
      </c>
      <c r="K615" s="11"/>
      <c r="L615" s="11" t="s">
        <v>40</v>
      </c>
      <c r="M615" s="11" t="s">
        <v>40</v>
      </c>
      <c r="N615" s="11" t="s">
        <v>39</v>
      </c>
      <c r="O615" s="11" t="s">
        <v>39</v>
      </c>
      <c r="P615" s="11" t="s">
        <v>40</v>
      </c>
      <c r="Q615" s="11">
        <v>1</v>
      </c>
      <c r="R615" s="128">
        <v>0</v>
      </c>
      <c r="S615" s="128">
        <v>2000</v>
      </c>
      <c r="T615" s="128">
        <v>2000</v>
      </c>
      <c r="U615" s="128">
        <v>0</v>
      </c>
      <c r="V615" s="11" t="s">
        <v>28</v>
      </c>
      <c r="W615">
        <v>2000</v>
      </c>
      <c r="X615">
        <v>1</v>
      </c>
      <c r="Y615" s="11" t="str">
        <f t="shared" si="20"/>
        <v>XBL</v>
      </c>
      <c r="Z615" s="5">
        <f>VLOOKUP(D615,HoaDonTotal!D:Q,14,0)</f>
        <v>44450.820833333331</v>
      </c>
      <c r="AA615" t="str">
        <f t="shared" si="21"/>
        <v>Ca chiều</v>
      </c>
    </row>
    <row r="616" spans="2:27">
      <c r="B616" s="11" t="s">
        <v>21</v>
      </c>
      <c r="C616" s="136">
        <v>44450</v>
      </c>
      <c r="D616" s="36" t="s">
        <v>1230</v>
      </c>
      <c r="E616" s="11">
        <v>509526</v>
      </c>
      <c r="F616" s="11" t="s">
        <v>280</v>
      </c>
      <c r="G616" s="11" t="s">
        <v>2886</v>
      </c>
      <c r="H616" s="11" t="s">
        <v>2887</v>
      </c>
      <c r="I616" s="11"/>
      <c r="J616" s="11" t="s">
        <v>2112</v>
      </c>
      <c r="K616" s="11" t="s">
        <v>135</v>
      </c>
      <c r="L616" s="11"/>
      <c r="M616" s="11"/>
      <c r="N616" s="11" t="s">
        <v>2127</v>
      </c>
      <c r="O616" s="11" t="s">
        <v>2402</v>
      </c>
      <c r="P616" s="11"/>
      <c r="Q616" s="11">
        <v>1</v>
      </c>
      <c r="R616" s="128">
        <v>0</v>
      </c>
      <c r="S616" s="128">
        <v>39000</v>
      </c>
      <c r="T616" s="128">
        <v>39000</v>
      </c>
      <c r="U616" s="128">
        <v>0</v>
      </c>
      <c r="V616" s="11" t="s">
        <v>50</v>
      </c>
      <c r="W616">
        <v>39000</v>
      </c>
      <c r="X616">
        <v>1</v>
      </c>
      <c r="Y616" s="11" t="str">
        <f t="shared" si="20"/>
        <v>XBL</v>
      </c>
      <c r="Z616" s="5">
        <f>VLOOKUP(D616,HoaDonTotal!D:Q,14,0)</f>
        <v>44450.862500000003</v>
      </c>
      <c r="AA616" t="str">
        <f t="shared" si="21"/>
        <v>Ca chiều</v>
      </c>
    </row>
    <row r="617" spans="2:27">
      <c r="B617" s="11" t="s">
        <v>21</v>
      </c>
      <c r="C617" s="136">
        <v>44450</v>
      </c>
      <c r="D617" s="36" t="s">
        <v>1230</v>
      </c>
      <c r="E617" s="11">
        <v>509526</v>
      </c>
      <c r="F617" s="11" t="s">
        <v>280</v>
      </c>
      <c r="G617" s="11" t="s">
        <v>2893</v>
      </c>
      <c r="H617" s="11" t="s">
        <v>2756</v>
      </c>
      <c r="I617" s="11" t="s">
        <v>22</v>
      </c>
      <c r="J617" s="11" t="s">
        <v>23</v>
      </c>
      <c r="K617" s="11" t="s">
        <v>24</v>
      </c>
      <c r="L617" s="11" t="s">
        <v>42</v>
      </c>
      <c r="M617" s="11" t="s">
        <v>46</v>
      </c>
      <c r="N617" s="11" t="s">
        <v>36</v>
      </c>
      <c r="O617" s="11" t="s">
        <v>2339</v>
      </c>
      <c r="P617" s="11" t="s">
        <v>37</v>
      </c>
      <c r="Q617" s="11">
        <v>1</v>
      </c>
      <c r="R617" s="128">
        <v>0</v>
      </c>
      <c r="S617" s="128">
        <v>190000</v>
      </c>
      <c r="T617" s="128">
        <v>95000</v>
      </c>
      <c r="U617" s="128">
        <v>0</v>
      </c>
      <c r="V617" s="11" t="s">
        <v>50</v>
      </c>
      <c r="W617">
        <v>95000</v>
      </c>
      <c r="X617">
        <v>1</v>
      </c>
      <c r="Y617" s="11" t="str">
        <f t="shared" si="20"/>
        <v>XBL</v>
      </c>
      <c r="Z617" s="5">
        <f>VLOOKUP(D617,HoaDonTotal!D:Q,14,0)</f>
        <v>44450.862500000003</v>
      </c>
      <c r="AA617" t="str">
        <f t="shared" si="21"/>
        <v>Ca chiều</v>
      </c>
    </row>
    <row r="618" spans="2:27">
      <c r="B618" s="11" t="s">
        <v>21</v>
      </c>
      <c r="C618" s="136">
        <v>44450</v>
      </c>
      <c r="D618" s="36" t="s">
        <v>1232</v>
      </c>
      <c r="E618" s="11">
        <v>1820763</v>
      </c>
      <c r="F618" s="11" t="s">
        <v>1234</v>
      </c>
      <c r="G618" s="11" t="s">
        <v>2191</v>
      </c>
      <c r="H618" s="11" t="s">
        <v>2192</v>
      </c>
      <c r="I618" s="11" t="s">
        <v>22</v>
      </c>
      <c r="J618" s="11" t="s">
        <v>69</v>
      </c>
      <c r="K618" s="11" t="s">
        <v>24</v>
      </c>
      <c r="L618" s="11" t="s">
        <v>143</v>
      </c>
      <c r="M618" s="11" t="s">
        <v>49</v>
      </c>
      <c r="N618" s="11" t="s">
        <v>70</v>
      </c>
      <c r="O618" s="11" t="s">
        <v>70</v>
      </c>
      <c r="P618" s="11" t="s">
        <v>43</v>
      </c>
      <c r="Q618" s="11">
        <v>1</v>
      </c>
      <c r="R618" s="128">
        <v>0</v>
      </c>
      <c r="S618" s="128">
        <v>50000</v>
      </c>
      <c r="T618" s="128">
        <v>50000</v>
      </c>
      <c r="U618" s="128">
        <v>0</v>
      </c>
      <c r="V618" s="11" t="s">
        <v>28</v>
      </c>
      <c r="W618">
        <v>50000</v>
      </c>
      <c r="X618">
        <v>1</v>
      </c>
      <c r="Y618" s="11" t="str">
        <f t="shared" si="20"/>
        <v>XBL</v>
      </c>
      <c r="Z618" s="5">
        <f>VLOOKUP(D618,HoaDonTotal!D:Q,14,0)</f>
        <v>44450.863888888889</v>
      </c>
      <c r="AA618" t="str">
        <f t="shared" si="21"/>
        <v>Ca chiều</v>
      </c>
    </row>
    <row r="619" spans="2:27">
      <c r="B619" s="11" t="s">
        <v>21</v>
      </c>
      <c r="C619" s="136">
        <v>44450</v>
      </c>
      <c r="D619" s="36" t="s">
        <v>1232</v>
      </c>
      <c r="E619" s="11">
        <v>1820763</v>
      </c>
      <c r="F619" s="11" t="s">
        <v>1234</v>
      </c>
      <c r="G619" s="11" t="s">
        <v>2894</v>
      </c>
      <c r="H619" s="11" t="s">
        <v>2895</v>
      </c>
      <c r="I619" s="11" t="s">
        <v>55</v>
      </c>
      <c r="J619" s="11" t="s">
        <v>73</v>
      </c>
      <c r="K619" s="11" t="s">
        <v>538</v>
      </c>
      <c r="L619" s="11" t="s">
        <v>2896</v>
      </c>
      <c r="M619" s="11" t="s">
        <v>46</v>
      </c>
      <c r="N619" s="11" t="s">
        <v>75</v>
      </c>
      <c r="O619" s="11" t="s">
        <v>75</v>
      </c>
      <c r="P619" s="11" t="s">
        <v>43</v>
      </c>
      <c r="Q619" s="11">
        <v>1</v>
      </c>
      <c r="R619" s="128">
        <v>0</v>
      </c>
      <c r="S619" s="128">
        <v>590000</v>
      </c>
      <c r="T619" s="128">
        <v>399000</v>
      </c>
      <c r="U619" s="128">
        <v>0</v>
      </c>
      <c r="V619" s="11" t="s">
        <v>28</v>
      </c>
      <c r="W619">
        <v>399000</v>
      </c>
      <c r="X619">
        <v>1</v>
      </c>
      <c r="Y619" s="11" t="str">
        <f t="shared" si="20"/>
        <v>XBL</v>
      </c>
      <c r="Z619" s="5">
        <f>VLOOKUP(D619,HoaDonTotal!D:Q,14,0)</f>
        <v>44450.863888888889</v>
      </c>
      <c r="AA619" t="str">
        <f t="shared" si="21"/>
        <v>Ca chiều</v>
      </c>
    </row>
    <row r="620" spans="2:27">
      <c r="B620" s="11" t="s">
        <v>21</v>
      </c>
      <c r="C620" s="136">
        <v>44450</v>
      </c>
      <c r="D620" s="36" t="s">
        <v>1235</v>
      </c>
      <c r="E620" s="11">
        <v>2010451</v>
      </c>
      <c r="F620" s="11" t="s">
        <v>1237</v>
      </c>
      <c r="G620" s="11" t="s">
        <v>2403</v>
      </c>
      <c r="H620" s="11" t="s">
        <v>2404</v>
      </c>
      <c r="I620" s="11"/>
      <c r="J620" s="11" t="s">
        <v>2112</v>
      </c>
      <c r="K620" s="11" t="s">
        <v>592</v>
      </c>
      <c r="L620" s="11" t="s">
        <v>2405</v>
      </c>
      <c r="M620" s="11"/>
      <c r="N620" s="11" t="s">
        <v>2114</v>
      </c>
      <c r="O620" s="11" t="s">
        <v>245</v>
      </c>
      <c r="P620" s="11"/>
      <c r="Q620" s="11">
        <v>1</v>
      </c>
      <c r="R620" s="128">
        <v>0</v>
      </c>
      <c r="S620" s="128">
        <v>41000</v>
      </c>
      <c r="T620" s="128">
        <v>41000</v>
      </c>
      <c r="U620" s="128">
        <v>0</v>
      </c>
      <c r="V620" s="11" t="s">
        <v>50</v>
      </c>
      <c r="W620">
        <v>41000</v>
      </c>
      <c r="X620">
        <v>1</v>
      </c>
      <c r="Y620" s="11" t="str">
        <f t="shared" si="20"/>
        <v>XBL</v>
      </c>
      <c r="Z620" s="5">
        <f>VLOOKUP(D620,HoaDonTotal!D:Q,14,0)</f>
        <v>44450.863194444442</v>
      </c>
      <c r="AA620" t="str">
        <f t="shared" si="21"/>
        <v>Ca chiều</v>
      </c>
    </row>
    <row r="621" spans="2:27">
      <c r="B621" s="11" t="s">
        <v>21</v>
      </c>
      <c r="C621" s="136">
        <v>44450</v>
      </c>
      <c r="D621" s="36" t="s">
        <v>1235</v>
      </c>
      <c r="E621" s="11">
        <v>2010451</v>
      </c>
      <c r="F621" s="11" t="s">
        <v>1237</v>
      </c>
      <c r="G621" s="11" t="s">
        <v>2291</v>
      </c>
      <c r="H621" s="11" t="s">
        <v>554</v>
      </c>
      <c r="I621" s="11"/>
      <c r="J621" s="11" t="s">
        <v>2112</v>
      </c>
      <c r="K621" s="11" t="s">
        <v>555</v>
      </c>
      <c r="L621" s="11"/>
      <c r="M621" s="11"/>
      <c r="N621" s="11" t="s">
        <v>2138</v>
      </c>
      <c r="O621" s="11" t="s">
        <v>2292</v>
      </c>
      <c r="P621" s="11"/>
      <c r="Q621" s="11">
        <v>1</v>
      </c>
      <c r="R621" s="128">
        <v>0</v>
      </c>
      <c r="S621" s="128">
        <v>69000</v>
      </c>
      <c r="T621" s="128">
        <v>69000</v>
      </c>
      <c r="U621" s="128">
        <v>0</v>
      </c>
      <c r="V621" s="11" t="s">
        <v>50</v>
      </c>
      <c r="W621">
        <v>69000</v>
      </c>
      <c r="X621">
        <v>1</v>
      </c>
      <c r="Y621" s="11" t="str">
        <f t="shared" si="20"/>
        <v>XBL</v>
      </c>
      <c r="Z621" s="5">
        <f>VLOOKUP(D621,HoaDonTotal!D:Q,14,0)</f>
        <v>44450.863194444442</v>
      </c>
      <c r="AA621" t="str">
        <f t="shared" si="21"/>
        <v>Ca chiều</v>
      </c>
    </row>
    <row r="622" spans="2:27">
      <c r="B622" s="11" t="s">
        <v>21</v>
      </c>
      <c r="C622" s="136">
        <v>44450</v>
      </c>
      <c r="D622" s="36" t="s">
        <v>1238</v>
      </c>
      <c r="E622" s="11">
        <v>2394614</v>
      </c>
      <c r="F622" s="11" t="s">
        <v>1240</v>
      </c>
      <c r="G622" s="11" t="s">
        <v>2897</v>
      </c>
      <c r="H622" s="11" t="s">
        <v>2898</v>
      </c>
      <c r="I622" s="11" t="s">
        <v>55</v>
      </c>
      <c r="J622" s="11" t="s">
        <v>73</v>
      </c>
      <c r="K622" s="11" t="s">
        <v>24</v>
      </c>
      <c r="L622" s="11" t="s">
        <v>545</v>
      </c>
      <c r="M622" s="11" t="s">
        <v>2899</v>
      </c>
      <c r="N622" s="11" t="s">
        <v>75</v>
      </c>
      <c r="O622" s="11" t="s">
        <v>75</v>
      </c>
      <c r="P622" s="11" t="s">
        <v>43</v>
      </c>
      <c r="Q622" s="11">
        <v>1</v>
      </c>
      <c r="R622" s="128">
        <v>0</v>
      </c>
      <c r="S622" s="128">
        <v>490000</v>
      </c>
      <c r="T622" s="128">
        <v>399000</v>
      </c>
      <c r="U622" s="128">
        <v>0</v>
      </c>
      <c r="V622" s="11" t="s">
        <v>28</v>
      </c>
      <c r="W622">
        <v>399000</v>
      </c>
      <c r="X622">
        <v>1</v>
      </c>
      <c r="Y622" s="11" t="str">
        <f t="shared" si="20"/>
        <v>XBL</v>
      </c>
      <c r="Z622" s="5">
        <f>VLOOKUP(D622,HoaDonTotal!D:Q,14,0)</f>
        <v>44450.863194444442</v>
      </c>
      <c r="AA622" t="str">
        <f t="shared" si="21"/>
        <v>Ca chiều</v>
      </c>
    </row>
    <row r="623" spans="2:27">
      <c r="B623" s="11" t="s">
        <v>21</v>
      </c>
      <c r="C623" s="136">
        <v>44450</v>
      </c>
      <c r="D623" s="36" t="s">
        <v>1241</v>
      </c>
      <c r="E623" s="11">
        <v>2196568</v>
      </c>
      <c r="F623" s="11" t="s">
        <v>1243</v>
      </c>
      <c r="G623" s="11" t="s">
        <v>2900</v>
      </c>
      <c r="H623" s="11" t="s">
        <v>261</v>
      </c>
      <c r="I623" s="11" t="s">
        <v>41</v>
      </c>
      <c r="J623" s="11" t="s">
        <v>69</v>
      </c>
      <c r="K623" s="11" t="s">
        <v>24</v>
      </c>
      <c r="L623" s="11" t="s">
        <v>143</v>
      </c>
      <c r="M623" s="11" t="s">
        <v>49</v>
      </c>
      <c r="N623" s="11" t="s">
        <v>70</v>
      </c>
      <c r="O623" s="11" t="s">
        <v>70</v>
      </c>
      <c r="P623" s="11" t="s">
        <v>43</v>
      </c>
      <c r="Q623" s="11">
        <v>1</v>
      </c>
      <c r="R623" s="128">
        <v>0</v>
      </c>
      <c r="S623" s="128">
        <v>50000</v>
      </c>
      <c r="T623" s="128">
        <v>50000</v>
      </c>
      <c r="U623" s="128">
        <v>0</v>
      </c>
      <c r="V623" s="11" t="s">
        <v>28</v>
      </c>
      <c r="W623">
        <v>50000</v>
      </c>
      <c r="X623">
        <v>1</v>
      </c>
      <c r="Y623" s="11" t="str">
        <f t="shared" si="20"/>
        <v>XBL</v>
      </c>
      <c r="Z623" s="5">
        <f>VLOOKUP(D623,HoaDonTotal!D:Q,14,0)</f>
        <v>44450.883333333331</v>
      </c>
      <c r="AA623" t="str">
        <f t="shared" si="21"/>
        <v>Ca chiều</v>
      </c>
    </row>
    <row r="624" spans="2:27">
      <c r="B624" s="11" t="s">
        <v>21</v>
      </c>
      <c r="C624" s="136">
        <v>44450</v>
      </c>
      <c r="D624" s="36" t="s">
        <v>1241</v>
      </c>
      <c r="E624" s="11">
        <v>2196568</v>
      </c>
      <c r="F624" s="11" t="s">
        <v>1243</v>
      </c>
      <c r="G624" s="11" t="s">
        <v>2159</v>
      </c>
      <c r="H624" s="11" t="s">
        <v>2037</v>
      </c>
      <c r="I624" s="11" t="s">
        <v>41</v>
      </c>
      <c r="J624" s="11" t="s">
        <v>45</v>
      </c>
      <c r="K624" s="11" t="s">
        <v>2033</v>
      </c>
      <c r="L624" s="11" t="s">
        <v>468</v>
      </c>
      <c r="M624" s="11" t="s">
        <v>493</v>
      </c>
      <c r="N624" s="11" t="s">
        <v>184</v>
      </c>
      <c r="O624" s="11" t="s">
        <v>2038</v>
      </c>
      <c r="P624" s="11" t="s">
        <v>571</v>
      </c>
      <c r="Q624" s="11">
        <v>1</v>
      </c>
      <c r="R624" s="128">
        <v>0</v>
      </c>
      <c r="S624" s="128">
        <v>150000</v>
      </c>
      <c r="T624" s="128">
        <v>75000</v>
      </c>
      <c r="U624" s="128">
        <v>0</v>
      </c>
      <c r="V624" s="11" t="s">
        <v>28</v>
      </c>
      <c r="W624">
        <v>75000</v>
      </c>
      <c r="X624">
        <v>1</v>
      </c>
      <c r="Y624" s="11" t="str">
        <f t="shared" si="20"/>
        <v>XBL</v>
      </c>
      <c r="Z624" s="5">
        <f>VLOOKUP(D624,HoaDonTotal!D:Q,14,0)</f>
        <v>44450.883333333331</v>
      </c>
      <c r="AA624" t="str">
        <f t="shared" si="21"/>
        <v>Ca chiều</v>
      </c>
    </row>
    <row r="625" spans="2:27">
      <c r="B625" s="11" t="s">
        <v>21</v>
      </c>
      <c r="C625" s="136">
        <v>44450</v>
      </c>
      <c r="D625" s="36" t="s">
        <v>1244</v>
      </c>
      <c r="E625" s="11">
        <v>628508</v>
      </c>
      <c r="F625" s="11" t="s">
        <v>1246</v>
      </c>
      <c r="G625" s="11" t="s">
        <v>2901</v>
      </c>
      <c r="H625" s="11" t="s">
        <v>2902</v>
      </c>
      <c r="I625" s="11" t="s">
        <v>41</v>
      </c>
      <c r="J625" s="11" t="s">
        <v>362</v>
      </c>
      <c r="K625" s="11" t="s">
        <v>2903</v>
      </c>
      <c r="L625" s="11" t="s">
        <v>71</v>
      </c>
      <c r="M625" s="11" t="s">
        <v>2904</v>
      </c>
      <c r="N625" s="11" t="s">
        <v>64</v>
      </c>
      <c r="O625" s="11" t="s">
        <v>149</v>
      </c>
      <c r="P625" s="11" t="s">
        <v>43</v>
      </c>
      <c r="Q625" s="11">
        <v>1</v>
      </c>
      <c r="R625" s="128">
        <v>0</v>
      </c>
      <c r="S625" s="128">
        <v>49000</v>
      </c>
      <c r="T625" s="128">
        <v>49000</v>
      </c>
      <c r="U625" s="128">
        <v>0</v>
      </c>
      <c r="V625" s="11" t="s">
        <v>50</v>
      </c>
      <c r="W625">
        <v>49000</v>
      </c>
      <c r="X625">
        <v>1</v>
      </c>
      <c r="Y625" s="11" t="str">
        <f t="shared" si="20"/>
        <v>XBL</v>
      </c>
      <c r="Z625" s="5">
        <f>VLOOKUP(D625,HoaDonTotal!D:Q,14,0)</f>
        <v>44450.884027777778</v>
      </c>
      <c r="AA625" t="str">
        <f t="shared" si="21"/>
        <v>Ca chiều</v>
      </c>
    </row>
    <row r="626" spans="2:27">
      <c r="B626" s="11" t="s">
        <v>21</v>
      </c>
      <c r="C626" s="136">
        <v>44450</v>
      </c>
      <c r="D626" s="36" t="s">
        <v>1244</v>
      </c>
      <c r="E626" s="11">
        <v>628508</v>
      </c>
      <c r="F626" s="11" t="s">
        <v>1246</v>
      </c>
      <c r="G626" s="11" t="s">
        <v>2905</v>
      </c>
      <c r="H626" s="11" t="s">
        <v>2333</v>
      </c>
      <c r="I626" s="11" t="s">
        <v>41</v>
      </c>
      <c r="J626" s="11" t="s">
        <v>362</v>
      </c>
      <c r="K626" s="11" t="s">
        <v>24</v>
      </c>
      <c r="L626" s="11" t="s">
        <v>42</v>
      </c>
      <c r="M626" s="11" t="s">
        <v>60</v>
      </c>
      <c r="N626" s="11" t="s">
        <v>64</v>
      </c>
      <c r="O626" s="11" t="s">
        <v>154</v>
      </c>
      <c r="P626" s="11" t="s">
        <v>43</v>
      </c>
      <c r="Q626" s="11">
        <v>1</v>
      </c>
      <c r="R626" s="128">
        <v>0</v>
      </c>
      <c r="S626" s="128">
        <v>290000</v>
      </c>
      <c r="T626" s="128">
        <v>203000</v>
      </c>
      <c r="U626" s="128">
        <v>0</v>
      </c>
      <c r="V626" s="11" t="s">
        <v>50</v>
      </c>
      <c r="W626">
        <v>203000</v>
      </c>
      <c r="X626">
        <v>1</v>
      </c>
      <c r="Y626" s="11" t="str">
        <f t="shared" si="20"/>
        <v>XBL</v>
      </c>
      <c r="Z626" s="5">
        <f>VLOOKUP(D626,HoaDonTotal!D:Q,14,0)</f>
        <v>44450.884027777778</v>
      </c>
      <c r="AA626" t="str">
        <f t="shared" si="21"/>
        <v>Ca chiều</v>
      </c>
    </row>
    <row r="627" spans="2:27">
      <c r="B627" s="11" t="s">
        <v>21</v>
      </c>
      <c r="C627" s="136">
        <v>44450</v>
      </c>
      <c r="D627" s="36" t="s">
        <v>1244</v>
      </c>
      <c r="E627" s="11">
        <v>628508</v>
      </c>
      <c r="F627" s="11" t="s">
        <v>1246</v>
      </c>
      <c r="G627" s="11" t="s">
        <v>2906</v>
      </c>
      <c r="H627" s="11" t="s">
        <v>2907</v>
      </c>
      <c r="I627" s="11" t="s">
        <v>41</v>
      </c>
      <c r="J627" s="11" t="s">
        <v>362</v>
      </c>
      <c r="K627" s="11" t="s">
        <v>24</v>
      </c>
      <c r="L627" s="11" t="s">
        <v>42</v>
      </c>
      <c r="M627" s="11" t="s">
        <v>2908</v>
      </c>
      <c r="N627" s="11" t="s">
        <v>64</v>
      </c>
      <c r="O627" s="11" t="s">
        <v>154</v>
      </c>
      <c r="P627" s="11" t="s">
        <v>43</v>
      </c>
      <c r="Q627" s="11">
        <v>1</v>
      </c>
      <c r="R627" s="128">
        <v>0</v>
      </c>
      <c r="S627" s="128">
        <v>49000</v>
      </c>
      <c r="T627" s="128">
        <v>49000</v>
      </c>
      <c r="U627" s="128">
        <v>0</v>
      </c>
      <c r="V627" s="11" t="s">
        <v>50</v>
      </c>
      <c r="W627">
        <v>49000</v>
      </c>
      <c r="X627">
        <v>1</v>
      </c>
      <c r="Y627" s="11" t="str">
        <f t="shared" si="20"/>
        <v>XBL</v>
      </c>
      <c r="Z627" s="5">
        <f>VLOOKUP(D627,HoaDonTotal!D:Q,14,0)</f>
        <v>44450.884027777778</v>
      </c>
      <c r="AA627" t="str">
        <f t="shared" si="21"/>
        <v>Ca chiều</v>
      </c>
    </row>
    <row r="628" spans="2:27">
      <c r="B628" s="11" t="s">
        <v>21</v>
      </c>
      <c r="C628" s="136">
        <v>44449</v>
      </c>
      <c r="D628" s="36" t="s">
        <v>1247</v>
      </c>
      <c r="E628" s="11">
        <v>2365548</v>
      </c>
      <c r="F628" s="11" t="s">
        <v>1249</v>
      </c>
      <c r="G628" s="11" t="s">
        <v>2909</v>
      </c>
      <c r="H628" s="11" t="s">
        <v>2817</v>
      </c>
      <c r="I628" s="11" t="s">
        <v>22</v>
      </c>
      <c r="J628" s="11" t="s">
        <v>45</v>
      </c>
      <c r="K628" s="11" t="s">
        <v>2033</v>
      </c>
      <c r="L628" s="11" t="s">
        <v>552</v>
      </c>
      <c r="M628" s="11" t="s">
        <v>66</v>
      </c>
      <c r="N628" s="11" t="s">
        <v>184</v>
      </c>
      <c r="O628" s="11" t="s">
        <v>2038</v>
      </c>
      <c r="P628" s="11" t="s">
        <v>571</v>
      </c>
      <c r="Q628" s="11">
        <v>1</v>
      </c>
      <c r="R628" s="128">
        <v>0</v>
      </c>
      <c r="S628" s="128">
        <v>90000</v>
      </c>
      <c r="T628" s="128">
        <v>45000</v>
      </c>
      <c r="U628" s="128">
        <v>0</v>
      </c>
      <c r="V628" s="11" t="s">
        <v>28</v>
      </c>
      <c r="W628">
        <v>45000</v>
      </c>
      <c r="X628">
        <v>1</v>
      </c>
      <c r="Y628" s="11" t="str">
        <f t="shared" si="20"/>
        <v>XBL</v>
      </c>
      <c r="Z628" s="5">
        <f>VLOOKUP(D628,HoaDonTotal!D:Q,14,0)</f>
        <v>44449.362500000003</v>
      </c>
      <c r="AA628" t="str">
        <f t="shared" si="21"/>
        <v>Ca sáng</v>
      </c>
    </row>
    <row r="629" spans="2:27">
      <c r="B629" s="11" t="s">
        <v>21</v>
      </c>
      <c r="C629" s="136">
        <v>44449</v>
      </c>
      <c r="D629" s="36" t="s">
        <v>1247</v>
      </c>
      <c r="E629" s="11">
        <v>2365548</v>
      </c>
      <c r="F629" s="11" t="s">
        <v>1249</v>
      </c>
      <c r="G629" s="11" t="s">
        <v>2286</v>
      </c>
      <c r="H629" s="11" t="s">
        <v>262</v>
      </c>
      <c r="I629" s="11" t="s">
        <v>22</v>
      </c>
      <c r="J629" s="11" t="s">
        <v>2112</v>
      </c>
      <c r="K629" s="11" t="s">
        <v>185</v>
      </c>
      <c r="L629" s="11" t="s">
        <v>143</v>
      </c>
      <c r="M629" s="11" t="s">
        <v>46</v>
      </c>
      <c r="N629" s="11" t="s">
        <v>2143</v>
      </c>
      <c r="O629" s="11" t="s">
        <v>181</v>
      </c>
      <c r="P629" s="11" t="s">
        <v>43</v>
      </c>
      <c r="Q629" s="11">
        <v>1</v>
      </c>
      <c r="R629" s="128">
        <v>0</v>
      </c>
      <c r="S629" s="128">
        <v>20000</v>
      </c>
      <c r="T629" s="128">
        <v>20000</v>
      </c>
      <c r="U629" s="128">
        <v>0</v>
      </c>
      <c r="V629" s="11" t="s">
        <v>28</v>
      </c>
      <c r="W629">
        <v>20000</v>
      </c>
      <c r="X629">
        <v>1</v>
      </c>
      <c r="Y629" s="11" t="str">
        <f t="shared" si="20"/>
        <v>XBL</v>
      </c>
      <c r="Z629" s="5">
        <f>VLOOKUP(D629,HoaDonTotal!D:Q,14,0)</f>
        <v>44449.362500000003</v>
      </c>
      <c r="AA629" t="str">
        <f t="shared" si="21"/>
        <v>Ca sáng</v>
      </c>
    </row>
    <row r="630" spans="2:27">
      <c r="B630" s="11" t="s">
        <v>21</v>
      </c>
      <c r="C630" s="136">
        <v>44449</v>
      </c>
      <c r="D630" s="36" t="s">
        <v>1250</v>
      </c>
      <c r="E630" s="11">
        <v>2393779</v>
      </c>
      <c r="F630" s="11" t="s">
        <v>1252</v>
      </c>
      <c r="G630" s="11" t="s">
        <v>2315</v>
      </c>
      <c r="H630" s="11" t="s">
        <v>2316</v>
      </c>
      <c r="I630" s="11"/>
      <c r="J630" s="11" t="s">
        <v>2112</v>
      </c>
      <c r="K630" s="11" t="s">
        <v>507</v>
      </c>
      <c r="L630" s="11"/>
      <c r="M630" s="11"/>
      <c r="N630" s="11" t="s">
        <v>2138</v>
      </c>
      <c r="O630" s="11" t="s">
        <v>454</v>
      </c>
      <c r="P630" s="11"/>
      <c r="Q630" s="11">
        <v>1</v>
      </c>
      <c r="R630" s="128">
        <v>0</v>
      </c>
      <c r="S630" s="128">
        <v>175000</v>
      </c>
      <c r="T630" s="128">
        <v>175000</v>
      </c>
      <c r="U630" s="128">
        <v>0</v>
      </c>
      <c r="V630" s="11" t="s">
        <v>28</v>
      </c>
      <c r="W630">
        <v>175000</v>
      </c>
      <c r="X630">
        <v>1</v>
      </c>
      <c r="Y630" s="11" t="str">
        <f t="shared" si="20"/>
        <v>XBL</v>
      </c>
      <c r="Z630" s="5">
        <f>VLOOKUP(D630,HoaDonTotal!D:Q,14,0)</f>
        <v>44449.382638888892</v>
      </c>
      <c r="AA630" t="str">
        <f t="shared" si="21"/>
        <v>Ca sáng</v>
      </c>
    </row>
    <row r="631" spans="2:27">
      <c r="B631" s="11" t="s">
        <v>21</v>
      </c>
      <c r="C631" s="136">
        <v>44449</v>
      </c>
      <c r="D631" s="36" t="s">
        <v>1250</v>
      </c>
      <c r="E631" s="11">
        <v>2393779</v>
      </c>
      <c r="F631" s="11" t="s">
        <v>1252</v>
      </c>
      <c r="G631" s="11" t="s">
        <v>2910</v>
      </c>
      <c r="H631" s="11" t="s">
        <v>2911</v>
      </c>
      <c r="I631" s="11" t="s">
        <v>40</v>
      </c>
      <c r="J631" s="11" t="s">
        <v>2112</v>
      </c>
      <c r="K631" s="11" t="s">
        <v>507</v>
      </c>
      <c r="L631" s="11" t="s">
        <v>40</v>
      </c>
      <c r="M631" s="11"/>
      <c r="N631" s="11" t="s">
        <v>2147</v>
      </c>
      <c r="O631" s="11" t="s">
        <v>151</v>
      </c>
      <c r="P631" s="11" t="s">
        <v>40</v>
      </c>
      <c r="Q631" s="11">
        <v>1</v>
      </c>
      <c r="R631" s="128">
        <v>0</v>
      </c>
      <c r="S631" s="128">
        <v>245000</v>
      </c>
      <c r="T631" s="128">
        <v>245000</v>
      </c>
      <c r="U631" s="128">
        <v>0</v>
      </c>
      <c r="V631" s="11" t="s">
        <v>28</v>
      </c>
      <c r="W631">
        <v>245000</v>
      </c>
      <c r="X631">
        <v>1</v>
      </c>
      <c r="Y631" s="11" t="str">
        <f t="shared" si="20"/>
        <v>XBL</v>
      </c>
      <c r="Z631" s="5">
        <f>VLOOKUP(D631,HoaDonTotal!D:Q,14,0)</f>
        <v>44449.382638888892</v>
      </c>
      <c r="AA631" t="str">
        <f t="shared" si="21"/>
        <v>Ca sáng</v>
      </c>
    </row>
    <row r="632" spans="2:27">
      <c r="B632" s="11" t="s">
        <v>21</v>
      </c>
      <c r="C632" s="136">
        <v>44449</v>
      </c>
      <c r="D632" s="36" t="s">
        <v>1253</v>
      </c>
      <c r="E632" s="11">
        <v>1628056</v>
      </c>
      <c r="F632" s="11" t="s">
        <v>1255</v>
      </c>
      <c r="G632" s="11" t="s">
        <v>2409</v>
      </c>
      <c r="H632" s="11" t="s">
        <v>2410</v>
      </c>
      <c r="I632" s="11" t="s">
        <v>22</v>
      </c>
      <c r="J632" s="11" t="s">
        <v>2112</v>
      </c>
      <c r="K632" s="11" t="s">
        <v>185</v>
      </c>
      <c r="L632" s="11" t="s">
        <v>143</v>
      </c>
      <c r="M632" s="11" t="s">
        <v>66</v>
      </c>
      <c r="N632" s="11" t="s">
        <v>2143</v>
      </c>
      <c r="O632" s="11" t="s">
        <v>181</v>
      </c>
      <c r="P632" s="11" t="s">
        <v>43</v>
      </c>
      <c r="Q632" s="11">
        <v>1</v>
      </c>
      <c r="R632" s="128">
        <v>0</v>
      </c>
      <c r="S632" s="128">
        <v>20000</v>
      </c>
      <c r="T632" s="128">
        <v>20000</v>
      </c>
      <c r="U632" s="128">
        <v>0</v>
      </c>
      <c r="V632" s="11" t="s">
        <v>50</v>
      </c>
      <c r="W632">
        <v>20000</v>
      </c>
      <c r="X632">
        <v>1</v>
      </c>
      <c r="Y632" s="11" t="str">
        <f t="shared" si="20"/>
        <v>XBL</v>
      </c>
      <c r="Z632" s="5">
        <f>VLOOKUP(D632,HoaDonTotal!D:Q,14,0)</f>
        <v>44449.383333333331</v>
      </c>
      <c r="AA632" t="str">
        <f t="shared" si="21"/>
        <v>Ca sáng</v>
      </c>
    </row>
    <row r="633" spans="2:27">
      <c r="B633" s="11" t="s">
        <v>21</v>
      </c>
      <c r="C633" s="136">
        <v>44449</v>
      </c>
      <c r="D633" s="36" t="s">
        <v>1253</v>
      </c>
      <c r="E633" s="11">
        <v>1628056</v>
      </c>
      <c r="F633" s="11" t="s">
        <v>1255</v>
      </c>
      <c r="G633" s="11" t="s">
        <v>2900</v>
      </c>
      <c r="H633" s="11" t="s">
        <v>261</v>
      </c>
      <c r="I633" s="11" t="s">
        <v>41</v>
      </c>
      <c r="J633" s="11" t="s">
        <v>69</v>
      </c>
      <c r="K633" s="11" t="s">
        <v>24</v>
      </c>
      <c r="L633" s="11" t="s">
        <v>143</v>
      </c>
      <c r="M633" s="11" t="s">
        <v>49</v>
      </c>
      <c r="N633" s="11" t="s">
        <v>70</v>
      </c>
      <c r="O633" s="11" t="s">
        <v>70</v>
      </c>
      <c r="P633" s="11" t="s">
        <v>43</v>
      </c>
      <c r="Q633" s="11">
        <v>1</v>
      </c>
      <c r="R633" s="128">
        <v>0</v>
      </c>
      <c r="S633" s="128">
        <v>50000</v>
      </c>
      <c r="T633" s="128">
        <v>50000</v>
      </c>
      <c r="U633" s="128">
        <v>0</v>
      </c>
      <c r="V633" s="11" t="s">
        <v>50</v>
      </c>
      <c r="W633">
        <v>50000</v>
      </c>
      <c r="X633">
        <v>1</v>
      </c>
      <c r="Y633" s="11" t="str">
        <f t="shared" si="20"/>
        <v>XBL</v>
      </c>
      <c r="Z633" s="5">
        <f>VLOOKUP(D633,HoaDonTotal!D:Q,14,0)</f>
        <v>44449.383333333331</v>
      </c>
      <c r="AA633" t="str">
        <f t="shared" si="21"/>
        <v>Ca sáng</v>
      </c>
    </row>
    <row r="634" spans="2:27">
      <c r="B634" s="11" t="s">
        <v>21</v>
      </c>
      <c r="C634" s="136">
        <v>44449</v>
      </c>
      <c r="D634" s="36" t="s">
        <v>1256</v>
      </c>
      <c r="E634" s="11">
        <v>1691845</v>
      </c>
      <c r="F634" s="11" t="s">
        <v>1258</v>
      </c>
      <c r="G634" s="11" t="s">
        <v>2043</v>
      </c>
      <c r="H634" s="11" t="s">
        <v>265</v>
      </c>
      <c r="I634" s="11"/>
      <c r="J634" s="11" t="s">
        <v>2044</v>
      </c>
      <c r="K634" s="11" t="s">
        <v>56</v>
      </c>
      <c r="L634" s="11" t="s">
        <v>266</v>
      </c>
      <c r="M634" s="11"/>
      <c r="N634" s="11" t="s">
        <v>2045</v>
      </c>
      <c r="O634" s="11" t="s">
        <v>139</v>
      </c>
      <c r="P634" s="11"/>
      <c r="Q634" s="11">
        <v>2</v>
      </c>
      <c r="R634" s="128">
        <v>0</v>
      </c>
      <c r="S634" s="128">
        <v>66000</v>
      </c>
      <c r="T634" s="128">
        <v>70000</v>
      </c>
      <c r="U634" s="128">
        <v>0</v>
      </c>
      <c r="V634" s="11" t="s">
        <v>28</v>
      </c>
      <c r="W634">
        <v>70000</v>
      </c>
      <c r="X634">
        <v>2</v>
      </c>
      <c r="Y634" s="11" t="str">
        <f t="shared" si="20"/>
        <v>XBL</v>
      </c>
      <c r="Z634" s="5">
        <f>VLOOKUP(D634,HoaDonTotal!D:Q,14,0)</f>
        <v>44449.383333333331</v>
      </c>
      <c r="AA634" t="str">
        <f t="shared" si="21"/>
        <v>Ca sáng</v>
      </c>
    </row>
    <row r="635" spans="2:27">
      <c r="B635" s="11" t="s">
        <v>21</v>
      </c>
      <c r="C635" s="136">
        <v>44449</v>
      </c>
      <c r="D635" s="36" t="s">
        <v>1259</v>
      </c>
      <c r="E635" s="11">
        <v>290039</v>
      </c>
      <c r="F635" s="11" t="s">
        <v>1044</v>
      </c>
      <c r="G635" s="11" t="s">
        <v>2297</v>
      </c>
      <c r="H635" s="11" t="s">
        <v>2298</v>
      </c>
      <c r="I635" s="11" t="s">
        <v>58</v>
      </c>
      <c r="J635" s="11" t="s">
        <v>45</v>
      </c>
      <c r="K635" s="11" t="s">
        <v>2033</v>
      </c>
      <c r="L635" s="11" t="s">
        <v>2299</v>
      </c>
      <c r="M635" s="11" t="s">
        <v>79</v>
      </c>
      <c r="N635" s="11" t="s">
        <v>184</v>
      </c>
      <c r="O635" s="11" t="s">
        <v>153</v>
      </c>
      <c r="P635" s="11" t="s">
        <v>43</v>
      </c>
      <c r="Q635" s="11">
        <v>1</v>
      </c>
      <c r="R635" s="128">
        <v>0</v>
      </c>
      <c r="S635" s="128">
        <v>120000</v>
      </c>
      <c r="T635" s="128">
        <v>89000</v>
      </c>
      <c r="U635" s="128">
        <v>0</v>
      </c>
      <c r="V635" s="11" t="s">
        <v>50</v>
      </c>
      <c r="W635">
        <v>89000</v>
      </c>
      <c r="X635">
        <v>1</v>
      </c>
      <c r="Y635" s="11" t="str">
        <f t="shared" si="20"/>
        <v>XBL</v>
      </c>
      <c r="Z635" s="5">
        <f>VLOOKUP(D635,HoaDonTotal!D:Q,14,0)</f>
        <v>44449.40347222222</v>
      </c>
      <c r="AA635" t="str">
        <f t="shared" si="21"/>
        <v>Ca sáng</v>
      </c>
    </row>
    <row r="636" spans="2:27">
      <c r="B636" s="11" t="s">
        <v>21</v>
      </c>
      <c r="C636" s="136">
        <v>44449</v>
      </c>
      <c r="D636" s="36" t="s">
        <v>1259</v>
      </c>
      <c r="E636" s="11">
        <v>290039</v>
      </c>
      <c r="F636" s="11" t="s">
        <v>1044</v>
      </c>
      <c r="G636" s="11" t="s">
        <v>2912</v>
      </c>
      <c r="H636" s="11" t="s">
        <v>2251</v>
      </c>
      <c r="I636" s="11" t="s">
        <v>58</v>
      </c>
      <c r="J636" s="11" t="s">
        <v>45</v>
      </c>
      <c r="K636" s="11" t="s">
        <v>34</v>
      </c>
      <c r="L636" s="11" t="s">
        <v>585</v>
      </c>
      <c r="M636" s="11" t="s">
        <v>66</v>
      </c>
      <c r="N636" s="11" t="s">
        <v>184</v>
      </c>
      <c r="O636" s="11" t="s">
        <v>197</v>
      </c>
      <c r="P636" s="11" t="s">
        <v>43</v>
      </c>
      <c r="Q636" s="11">
        <v>1</v>
      </c>
      <c r="R636" s="128">
        <v>0</v>
      </c>
      <c r="S636" s="128">
        <v>120000</v>
      </c>
      <c r="T636" s="128">
        <v>89000</v>
      </c>
      <c r="U636" s="128">
        <v>0</v>
      </c>
      <c r="V636" s="11" t="s">
        <v>50</v>
      </c>
      <c r="W636">
        <v>89000</v>
      </c>
      <c r="X636">
        <v>1</v>
      </c>
      <c r="Y636" s="11" t="str">
        <f t="shared" si="20"/>
        <v>XBL</v>
      </c>
      <c r="Z636" s="5">
        <f>VLOOKUP(D636,HoaDonTotal!D:Q,14,0)</f>
        <v>44449.40347222222</v>
      </c>
      <c r="AA636" t="str">
        <f t="shared" si="21"/>
        <v>Ca sáng</v>
      </c>
    </row>
    <row r="637" spans="2:27">
      <c r="B637" s="11" t="s">
        <v>21</v>
      </c>
      <c r="C637" s="136">
        <v>44449</v>
      </c>
      <c r="D637" s="36" t="s">
        <v>1260</v>
      </c>
      <c r="E637" s="11">
        <v>1591441</v>
      </c>
      <c r="F637" s="11" t="s">
        <v>1163</v>
      </c>
      <c r="G637" s="11" t="s">
        <v>2913</v>
      </c>
      <c r="H637" s="11" t="s">
        <v>2106</v>
      </c>
      <c r="I637" s="11" t="s">
        <v>41</v>
      </c>
      <c r="J637" s="11" t="s">
        <v>23</v>
      </c>
      <c r="K637" s="11" t="s">
        <v>24</v>
      </c>
      <c r="L637" s="11" t="s">
        <v>71</v>
      </c>
      <c r="M637" s="11" t="s">
        <v>46</v>
      </c>
      <c r="N637" s="11" t="s">
        <v>36</v>
      </c>
      <c r="O637" s="11" t="s">
        <v>472</v>
      </c>
      <c r="P637" s="11" t="s">
        <v>37</v>
      </c>
      <c r="Q637" s="11">
        <v>1</v>
      </c>
      <c r="R637" s="128">
        <v>0</v>
      </c>
      <c r="S637" s="128">
        <v>390000</v>
      </c>
      <c r="T637" s="128">
        <v>195000</v>
      </c>
      <c r="U637" s="128">
        <v>0</v>
      </c>
      <c r="V637" s="11" t="s">
        <v>50</v>
      </c>
      <c r="W637">
        <v>195000</v>
      </c>
      <c r="X637">
        <v>1</v>
      </c>
      <c r="Y637" s="11" t="str">
        <f t="shared" si="20"/>
        <v>XBL</v>
      </c>
      <c r="Z637" s="5">
        <f>VLOOKUP(D637,HoaDonTotal!D:Q,14,0)</f>
        <v>44449.404166666667</v>
      </c>
      <c r="AA637" t="str">
        <f t="shared" si="21"/>
        <v>Ca sáng</v>
      </c>
    </row>
    <row r="638" spans="2:27">
      <c r="B638" s="11" t="s">
        <v>21</v>
      </c>
      <c r="C638" s="136">
        <v>44449</v>
      </c>
      <c r="D638" s="36" t="s">
        <v>1260</v>
      </c>
      <c r="E638" s="11">
        <v>1591441</v>
      </c>
      <c r="F638" s="11" t="s">
        <v>1163</v>
      </c>
      <c r="G638" s="11" t="s">
        <v>2914</v>
      </c>
      <c r="H638" s="11" t="s">
        <v>2253</v>
      </c>
      <c r="I638" s="11" t="s">
        <v>41</v>
      </c>
      <c r="J638" s="11" t="s">
        <v>364</v>
      </c>
      <c r="K638" s="11" t="s">
        <v>2033</v>
      </c>
      <c r="L638" s="11" t="s">
        <v>71</v>
      </c>
      <c r="M638" s="11" t="s">
        <v>2254</v>
      </c>
      <c r="N638" s="11" t="s">
        <v>36</v>
      </c>
      <c r="O638" s="11" t="s">
        <v>472</v>
      </c>
      <c r="P638" s="11" t="s">
        <v>37</v>
      </c>
      <c r="Q638" s="11">
        <v>1</v>
      </c>
      <c r="R638" s="128">
        <v>0</v>
      </c>
      <c r="S638" s="128">
        <v>450000</v>
      </c>
      <c r="T638" s="128">
        <v>315000</v>
      </c>
      <c r="U638" s="128">
        <v>0</v>
      </c>
      <c r="V638" s="11" t="s">
        <v>50</v>
      </c>
      <c r="W638">
        <v>315000</v>
      </c>
      <c r="X638">
        <v>1</v>
      </c>
      <c r="Y638" s="11" t="str">
        <f t="shared" si="20"/>
        <v>XBL</v>
      </c>
      <c r="Z638" s="5">
        <f>VLOOKUP(D638,HoaDonTotal!D:Q,14,0)</f>
        <v>44449.404166666667</v>
      </c>
      <c r="AA638" t="str">
        <f t="shared" si="21"/>
        <v>Ca sáng</v>
      </c>
    </row>
    <row r="639" spans="2:27">
      <c r="B639" s="11" t="s">
        <v>21</v>
      </c>
      <c r="C639" s="136">
        <v>44449</v>
      </c>
      <c r="D639" s="36" t="s">
        <v>1260</v>
      </c>
      <c r="E639" s="11">
        <v>1591441</v>
      </c>
      <c r="F639" s="11" t="s">
        <v>1163</v>
      </c>
      <c r="G639" s="11" t="s">
        <v>2807</v>
      </c>
      <c r="H639" s="11" t="s">
        <v>622</v>
      </c>
      <c r="I639" s="11" t="s">
        <v>41</v>
      </c>
      <c r="J639" s="11" t="s">
        <v>364</v>
      </c>
      <c r="K639" s="11" t="s">
        <v>34</v>
      </c>
      <c r="L639" s="11" t="s">
        <v>25</v>
      </c>
      <c r="M639" s="11" t="s">
        <v>133</v>
      </c>
      <c r="N639" s="11" t="s">
        <v>36</v>
      </c>
      <c r="O639" s="11" t="s">
        <v>52</v>
      </c>
      <c r="P639" s="11" t="s">
        <v>37</v>
      </c>
      <c r="Q639" s="11">
        <v>1</v>
      </c>
      <c r="R639" s="128">
        <v>0</v>
      </c>
      <c r="S639" s="128">
        <v>250000</v>
      </c>
      <c r="T639" s="128">
        <v>175000</v>
      </c>
      <c r="U639" s="128">
        <v>0</v>
      </c>
      <c r="V639" s="11" t="s">
        <v>50</v>
      </c>
      <c r="W639">
        <v>175000</v>
      </c>
      <c r="X639">
        <v>1</v>
      </c>
      <c r="Y639" s="11" t="str">
        <f t="shared" si="20"/>
        <v>XBL</v>
      </c>
      <c r="Z639" s="5">
        <f>VLOOKUP(D639,HoaDonTotal!D:Q,14,0)</f>
        <v>44449.404166666667</v>
      </c>
      <c r="AA639" t="str">
        <f t="shared" si="21"/>
        <v>Ca sáng</v>
      </c>
    </row>
    <row r="640" spans="2:27">
      <c r="B640" s="11" t="s">
        <v>21</v>
      </c>
      <c r="C640" s="136">
        <v>44449</v>
      </c>
      <c r="D640" s="36" t="s">
        <v>1260</v>
      </c>
      <c r="E640" s="11">
        <v>1591441</v>
      </c>
      <c r="F640" s="11" t="s">
        <v>1163</v>
      </c>
      <c r="G640" s="11" t="s">
        <v>2043</v>
      </c>
      <c r="H640" s="11" t="s">
        <v>265</v>
      </c>
      <c r="I640" s="11"/>
      <c r="J640" s="11" t="s">
        <v>2044</v>
      </c>
      <c r="K640" s="11" t="s">
        <v>56</v>
      </c>
      <c r="L640" s="11" t="s">
        <v>266</v>
      </c>
      <c r="M640" s="11"/>
      <c r="N640" s="11" t="s">
        <v>2045</v>
      </c>
      <c r="O640" s="11" t="s">
        <v>139</v>
      </c>
      <c r="P640" s="11"/>
      <c r="Q640" s="11">
        <v>2</v>
      </c>
      <c r="R640" s="128">
        <v>0</v>
      </c>
      <c r="S640" s="128">
        <v>66000</v>
      </c>
      <c r="T640" s="128">
        <v>70000</v>
      </c>
      <c r="U640" s="128">
        <v>0</v>
      </c>
      <c r="V640" s="11" t="s">
        <v>50</v>
      </c>
      <c r="W640">
        <v>70000</v>
      </c>
      <c r="X640">
        <v>2</v>
      </c>
      <c r="Y640" s="11" t="str">
        <f t="shared" si="20"/>
        <v>XBL</v>
      </c>
      <c r="Z640" s="5">
        <f>VLOOKUP(D640,HoaDonTotal!D:Q,14,0)</f>
        <v>44449.404166666667</v>
      </c>
      <c r="AA640" t="str">
        <f t="shared" si="21"/>
        <v>Ca sáng</v>
      </c>
    </row>
    <row r="641" spans="2:27">
      <c r="B641" s="11" t="s">
        <v>21</v>
      </c>
      <c r="C641" s="136">
        <v>44449</v>
      </c>
      <c r="D641" s="36" t="s">
        <v>1261</v>
      </c>
      <c r="E641" s="11">
        <v>1591441</v>
      </c>
      <c r="F641" s="11" t="s">
        <v>1163</v>
      </c>
      <c r="G641" s="11" t="s">
        <v>483</v>
      </c>
      <c r="H641" s="11" t="s">
        <v>484</v>
      </c>
      <c r="I641" s="11"/>
      <c r="J641" s="11" t="s">
        <v>39</v>
      </c>
      <c r="K641" s="11"/>
      <c r="L641" s="11" t="s">
        <v>40</v>
      </c>
      <c r="M641" s="11" t="s">
        <v>40</v>
      </c>
      <c r="N641" s="11" t="s">
        <v>39</v>
      </c>
      <c r="O641" s="11" t="s">
        <v>39</v>
      </c>
      <c r="P641" s="11" t="s">
        <v>40</v>
      </c>
      <c r="Q641" s="11">
        <v>1</v>
      </c>
      <c r="R641" s="128">
        <v>0</v>
      </c>
      <c r="S641" s="128">
        <v>2000</v>
      </c>
      <c r="T641" s="128">
        <v>0</v>
      </c>
      <c r="U641" s="128">
        <v>0</v>
      </c>
      <c r="V641" s="11" t="s">
        <v>50</v>
      </c>
      <c r="W641">
        <v>0</v>
      </c>
      <c r="X641">
        <v>1</v>
      </c>
      <c r="Y641" s="11" t="str">
        <f>IF(LEFT(D1531,3)="NTL","NTL","XBL")</f>
        <v>XBL</v>
      </c>
      <c r="Z641" s="5">
        <f>VLOOKUP(D1531,HoaDonTotal!D:Q,14,0)</f>
        <v>44440.863194444442</v>
      </c>
      <c r="AA641" t="str">
        <f t="shared" si="21"/>
        <v>Ca chiều</v>
      </c>
    </row>
    <row r="642" spans="2:27">
      <c r="B642" s="11" t="s">
        <v>21</v>
      </c>
      <c r="C642" s="136">
        <v>44449</v>
      </c>
      <c r="D642" s="36" t="s">
        <v>1262</v>
      </c>
      <c r="E642" s="11">
        <v>2228955</v>
      </c>
      <c r="F642" s="11" t="s">
        <v>1264</v>
      </c>
      <c r="G642" s="11" t="s">
        <v>2591</v>
      </c>
      <c r="H642" s="11" t="s">
        <v>550</v>
      </c>
      <c r="I642" s="11"/>
      <c r="J642" s="11" t="s">
        <v>2112</v>
      </c>
      <c r="K642" s="11" t="s">
        <v>551</v>
      </c>
      <c r="L642" s="11"/>
      <c r="M642" s="11"/>
      <c r="N642" s="11" t="s">
        <v>2127</v>
      </c>
      <c r="O642" s="11" t="s">
        <v>533</v>
      </c>
      <c r="P642" s="11"/>
      <c r="Q642" s="11">
        <v>1</v>
      </c>
      <c r="R642" s="128">
        <v>0</v>
      </c>
      <c r="S642" s="128">
        <v>62000</v>
      </c>
      <c r="T642" s="128">
        <v>62000</v>
      </c>
      <c r="U642" s="128">
        <v>0</v>
      </c>
      <c r="V642" s="11" t="s">
        <v>50</v>
      </c>
      <c r="W642">
        <v>62000</v>
      </c>
      <c r="X642">
        <v>1</v>
      </c>
      <c r="Y642" s="11" t="str">
        <f t="shared" ref="Y642:Y705" si="22">IF(LEFT(D642,3)="NTL","NTL","XBL")</f>
        <v>XBL</v>
      </c>
      <c r="Z642" s="5">
        <f>VLOOKUP(D642,HoaDonTotal!D:Q,14,0)</f>
        <v>44449.404166666667</v>
      </c>
      <c r="AA642" t="str">
        <f t="shared" si="21"/>
        <v>Ca sáng</v>
      </c>
    </row>
    <row r="643" spans="2:27">
      <c r="B643" s="11" t="s">
        <v>21</v>
      </c>
      <c r="C643" s="136">
        <v>44449</v>
      </c>
      <c r="D643" s="36" t="s">
        <v>1265</v>
      </c>
      <c r="E643" s="11">
        <v>340008</v>
      </c>
      <c r="F643" s="11" t="s">
        <v>1267</v>
      </c>
      <c r="G643" s="11" t="s">
        <v>350</v>
      </c>
      <c r="H643" s="11" t="s">
        <v>351</v>
      </c>
      <c r="I643" s="11"/>
      <c r="J643" s="11" t="s">
        <v>2041</v>
      </c>
      <c r="K643" s="11" t="s">
        <v>78</v>
      </c>
      <c r="L643" s="11"/>
      <c r="M643" s="11" t="s">
        <v>63</v>
      </c>
      <c r="N643" s="11" t="s">
        <v>68</v>
      </c>
      <c r="O643" s="11" t="s">
        <v>130</v>
      </c>
      <c r="P643" s="11"/>
      <c r="Q643" s="11">
        <v>2</v>
      </c>
      <c r="R643" s="128">
        <v>0</v>
      </c>
      <c r="S643" s="128">
        <v>19000</v>
      </c>
      <c r="T643" s="128">
        <v>38000</v>
      </c>
      <c r="U643" s="128">
        <v>0</v>
      </c>
      <c r="V643" s="11" t="s">
        <v>50</v>
      </c>
      <c r="W643">
        <v>38000</v>
      </c>
      <c r="X643">
        <v>2</v>
      </c>
      <c r="Y643" s="11" t="str">
        <f t="shared" si="22"/>
        <v>XBL</v>
      </c>
      <c r="Z643" s="5">
        <f>VLOOKUP(D643,HoaDonTotal!D:Q,14,0)</f>
        <v>44449.425000000003</v>
      </c>
      <c r="AA643" t="str">
        <f t="shared" si="21"/>
        <v>Ca sáng</v>
      </c>
    </row>
    <row r="644" spans="2:27">
      <c r="B644" s="11" t="s">
        <v>21</v>
      </c>
      <c r="C644" s="136">
        <v>44449</v>
      </c>
      <c r="D644" s="36" t="s">
        <v>1265</v>
      </c>
      <c r="E644" s="11">
        <v>340008</v>
      </c>
      <c r="F644" s="11" t="s">
        <v>1267</v>
      </c>
      <c r="G644" s="11" t="s">
        <v>2915</v>
      </c>
      <c r="H644" s="11" t="s">
        <v>339</v>
      </c>
      <c r="I644" s="11" t="s">
        <v>41</v>
      </c>
      <c r="J644" s="11" t="s">
        <v>23</v>
      </c>
      <c r="K644" s="11" t="s">
        <v>24</v>
      </c>
      <c r="L644" s="11" t="s">
        <v>71</v>
      </c>
      <c r="M644" s="11" t="s">
        <v>63</v>
      </c>
      <c r="N644" s="11" t="s">
        <v>230</v>
      </c>
      <c r="O644" s="11" t="s">
        <v>231</v>
      </c>
      <c r="P644" s="11" t="s">
        <v>43</v>
      </c>
      <c r="Q644" s="11">
        <v>1</v>
      </c>
      <c r="R644" s="128">
        <v>0</v>
      </c>
      <c r="S644" s="128">
        <v>150000</v>
      </c>
      <c r="T644" s="128">
        <v>75000</v>
      </c>
      <c r="U644" s="128">
        <v>0</v>
      </c>
      <c r="V644" s="11" t="s">
        <v>50</v>
      </c>
      <c r="W644">
        <v>75000</v>
      </c>
      <c r="X644">
        <v>1</v>
      </c>
      <c r="Y644" s="11" t="str">
        <f t="shared" si="22"/>
        <v>XBL</v>
      </c>
      <c r="Z644" s="5">
        <f>VLOOKUP(D644,HoaDonTotal!D:Q,14,0)</f>
        <v>44449.425000000003</v>
      </c>
      <c r="AA644" t="str">
        <f t="shared" si="21"/>
        <v>Ca sáng</v>
      </c>
    </row>
    <row r="645" spans="2:27">
      <c r="B645" s="11" t="s">
        <v>21</v>
      </c>
      <c r="C645" s="136">
        <v>44449</v>
      </c>
      <c r="D645" s="36" t="s">
        <v>1265</v>
      </c>
      <c r="E645" s="11">
        <v>340008</v>
      </c>
      <c r="F645" s="11" t="s">
        <v>1267</v>
      </c>
      <c r="G645" s="11" t="s">
        <v>2043</v>
      </c>
      <c r="H645" s="11" t="s">
        <v>265</v>
      </c>
      <c r="I645" s="11"/>
      <c r="J645" s="11" t="s">
        <v>2044</v>
      </c>
      <c r="K645" s="11" t="s">
        <v>56</v>
      </c>
      <c r="L645" s="11" t="s">
        <v>266</v>
      </c>
      <c r="M645" s="11"/>
      <c r="N645" s="11" t="s">
        <v>2045</v>
      </c>
      <c r="O645" s="11" t="s">
        <v>139</v>
      </c>
      <c r="P645" s="11"/>
      <c r="Q645" s="11">
        <v>2</v>
      </c>
      <c r="R645" s="128">
        <v>0</v>
      </c>
      <c r="S645" s="128">
        <v>66000</v>
      </c>
      <c r="T645" s="128">
        <v>70000</v>
      </c>
      <c r="U645" s="128">
        <v>0</v>
      </c>
      <c r="V645" s="11" t="s">
        <v>50</v>
      </c>
      <c r="W645">
        <v>70000</v>
      </c>
      <c r="X645">
        <v>2</v>
      </c>
      <c r="Y645" s="11" t="str">
        <f t="shared" si="22"/>
        <v>XBL</v>
      </c>
      <c r="Z645" s="5">
        <f>VLOOKUP(D645,HoaDonTotal!D:Q,14,0)</f>
        <v>44449.425000000003</v>
      </c>
      <c r="AA645" t="str">
        <f t="shared" si="21"/>
        <v>Ca sáng</v>
      </c>
    </row>
    <row r="646" spans="2:27">
      <c r="B646" s="11" t="s">
        <v>21</v>
      </c>
      <c r="C646" s="136">
        <v>44449</v>
      </c>
      <c r="D646" s="36" t="s">
        <v>1265</v>
      </c>
      <c r="E646" s="11">
        <v>340008</v>
      </c>
      <c r="F646" s="11" t="s">
        <v>1267</v>
      </c>
      <c r="G646" s="11" t="s">
        <v>2916</v>
      </c>
      <c r="H646" s="11" t="s">
        <v>2917</v>
      </c>
      <c r="I646" s="11" t="s">
        <v>22</v>
      </c>
      <c r="J646" s="11" t="s">
        <v>73</v>
      </c>
      <c r="K646" s="11" t="s">
        <v>2033</v>
      </c>
      <c r="L646" s="11" t="s">
        <v>2918</v>
      </c>
      <c r="M646" s="11" t="s">
        <v>79</v>
      </c>
      <c r="N646" s="11" t="s">
        <v>145</v>
      </c>
      <c r="O646" s="11" t="s">
        <v>145</v>
      </c>
      <c r="P646" s="11" t="s">
        <v>43</v>
      </c>
      <c r="Q646" s="11">
        <v>1</v>
      </c>
      <c r="R646" s="128">
        <v>0</v>
      </c>
      <c r="S646" s="128">
        <v>120000</v>
      </c>
      <c r="T646" s="128">
        <v>120000</v>
      </c>
      <c r="U646" s="128">
        <v>0</v>
      </c>
      <c r="V646" s="11" t="s">
        <v>50</v>
      </c>
      <c r="W646">
        <v>120000</v>
      </c>
      <c r="X646">
        <v>1</v>
      </c>
      <c r="Y646" s="11" t="str">
        <f t="shared" si="22"/>
        <v>XBL</v>
      </c>
      <c r="Z646" s="5">
        <f>VLOOKUP(D646,HoaDonTotal!D:Q,14,0)</f>
        <v>44449.425000000003</v>
      </c>
      <c r="AA646" t="str">
        <f t="shared" si="21"/>
        <v>Ca sáng</v>
      </c>
    </row>
    <row r="647" spans="2:27">
      <c r="B647" s="11" t="s">
        <v>21</v>
      </c>
      <c r="C647" s="136">
        <v>44449</v>
      </c>
      <c r="D647" s="36" t="s">
        <v>1268</v>
      </c>
      <c r="E647" s="11">
        <v>2393808</v>
      </c>
      <c r="F647" s="11" t="s">
        <v>1082</v>
      </c>
      <c r="G647" s="11" t="s">
        <v>2919</v>
      </c>
      <c r="H647" s="11" t="s">
        <v>2920</v>
      </c>
      <c r="I647" s="11" t="s">
        <v>22</v>
      </c>
      <c r="J647" s="11" t="s">
        <v>38</v>
      </c>
      <c r="K647" s="11" t="s">
        <v>232</v>
      </c>
      <c r="L647" s="11" t="s">
        <v>71</v>
      </c>
      <c r="M647" s="11" t="s">
        <v>2921</v>
      </c>
      <c r="N647" s="11" t="s">
        <v>316</v>
      </c>
      <c r="O647" s="11" t="s">
        <v>317</v>
      </c>
      <c r="P647" s="11" t="s">
        <v>37</v>
      </c>
      <c r="Q647" s="11">
        <v>1</v>
      </c>
      <c r="R647" s="128">
        <v>0</v>
      </c>
      <c r="S647" s="128">
        <v>650000</v>
      </c>
      <c r="T647" s="128">
        <v>455000</v>
      </c>
      <c r="U647" s="128">
        <v>0</v>
      </c>
      <c r="V647" s="11" t="s">
        <v>50</v>
      </c>
      <c r="W647">
        <v>455000</v>
      </c>
      <c r="X647">
        <v>1</v>
      </c>
      <c r="Y647" s="11" t="str">
        <f t="shared" si="22"/>
        <v>XBL</v>
      </c>
      <c r="Z647" s="5">
        <f>VLOOKUP(D647,HoaDonTotal!D:Q,14,0)</f>
        <v>44449.425000000003</v>
      </c>
      <c r="AA647" t="str">
        <f t="shared" si="21"/>
        <v>Ca sáng</v>
      </c>
    </row>
    <row r="648" spans="2:27">
      <c r="B648" s="11" t="s">
        <v>21</v>
      </c>
      <c r="C648" s="136">
        <v>44449</v>
      </c>
      <c r="D648" s="36" t="s">
        <v>1269</v>
      </c>
      <c r="E648" s="11">
        <v>2393821</v>
      </c>
      <c r="F648" s="11" t="s">
        <v>1271</v>
      </c>
      <c r="G648" s="11" t="s">
        <v>2900</v>
      </c>
      <c r="H648" s="11" t="s">
        <v>261</v>
      </c>
      <c r="I648" s="11" t="s">
        <v>41</v>
      </c>
      <c r="J648" s="11" t="s">
        <v>69</v>
      </c>
      <c r="K648" s="11" t="s">
        <v>24</v>
      </c>
      <c r="L648" s="11" t="s">
        <v>143</v>
      </c>
      <c r="M648" s="11" t="s">
        <v>49</v>
      </c>
      <c r="N648" s="11" t="s">
        <v>70</v>
      </c>
      <c r="O648" s="11" t="s">
        <v>70</v>
      </c>
      <c r="P648" s="11" t="s">
        <v>43</v>
      </c>
      <c r="Q648" s="11">
        <v>2</v>
      </c>
      <c r="R648" s="128">
        <v>0</v>
      </c>
      <c r="S648" s="128">
        <v>50000</v>
      </c>
      <c r="T648" s="128">
        <v>100000</v>
      </c>
      <c r="U648" s="128">
        <v>0</v>
      </c>
      <c r="V648" s="11" t="s">
        <v>28</v>
      </c>
      <c r="W648">
        <v>100000</v>
      </c>
      <c r="X648">
        <v>2</v>
      </c>
      <c r="Y648" s="11" t="str">
        <f t="shared" si="22"/>
        <v>XBL</v>
      </c>
      <c r="Z648" s="5">
        <f>VLOOKUP(D648,HoaDonTotal!D:Q,14,0)</f>
        <v>44449.445138888892</v>
      </c>
      <c r="AA648" t="str">
        <f t="shared" si="21"/>
        <v>Ca sáng</v>
      </c>
    </row>
    <row r="649" spans="2:27">
      <c r="B649" s="11" t="s">
        <v>21</v>
      </c>
      <c r="C649" s="136">
        <v>44449</v>
      </c>
      <c r="D649" s="36" t="s">
        <v>1272</v>
      </c>
      <c r="E649" s="11">
        <v>2040334</v>
      </c>
      <c r="F649" s="11" t="s">
        <v>1274</v>
      </c>
      <c r="G649" s="11" t="s">
        <v>2922</v>
      </c>
      <c r="H649" s="11" t="s">
        <v>2923</v>
      </c>
      <c r="I649" s="11"/>
      <c r="J649" s="11" t="s">
        <v>53</v>
      </c>
      <c r="K649" s="11" t="s">
        <v>56</v>
      </c>
      <c r="L649" s="11" t="s">
        <v>647</v>
      </c>
      <c r="M649" s="11" t="s">
        <v>77</v>
      </c>
      <c r="N649" s="11" t="s">
        <v>57</v>
      </c>
      <c r="O649" s="11" t="s">
        <v>327</v>
      </c>
      <c r="P649" s="11" t="s">
        <v>43</v>
      </c>
      <c r="Q649" s="11">
        <v>1</v>
      </c>
      <c r="R649" s="128">
        <v>0</v>
      </c>
      <c r="S649" s="128">
        <v>190000</v>
      </c>
      <c r="T649" s="128">
        <v>190000</v>
      </c>
      <c r="U649" s="128">
        <v>0</v>
      </c>
      <c r="V649" s="11" t="s">
        <v>50</v>
      </c>
      <c r="W649">
        <v>190000</v>
      </c>
      <c r="X649">
        <v>1</v>
      </c>
      <c r="Y649" s="11" t="str">
        <f t="shared" si="22"/>
        <v>XBL</v>
      </c>
      <c r="Z649" s="5">
        <f>VLOOKUP(D649,HoaDonTotal!D:Q,14,0)</f>
        <v>44449.466666666667</v>
      </c>
      <c r="AA649" t="str">
        <f t="shared" si="21"/>
        <v>Ca sáng</v>
      </c>
    </row>
    <row r="650" spans="2:27">
      <c r="B650" s="11" t="s">
        <v>21</v>
      </c>
      <c r="C650" s="136">
        <v>44449</v>
      </c>
      <c r="D650" s="36" t="s">
        <v>1275</v>
      </c>
      <c r="E650" s="11">
        <v>2040334</v>
      </c>
      <c r="F650" s="11" t="s">
        <v>1274</v>
      </c>
      <c r="G650" s="11" t="s">
        <v>367</v>
      </c>
      <c r="H650" s="11" t="s">
        <v>264</v>
      </c>
      <c r="I650" s="11" t="s">
        <v>41</v>
      </c>
      <c r="J650" s="11" t="s">
        <v>23</v>
      </c>
      <c r="K650" s="11" t="s">
        <v>24</v>
      </c>
      <c r="L650" s="11" t="s">
        <v>71</v>
      </c>
      <c r="M650" s="11" t="s">
        <v>63</v>
      </c>
      <c r="N650" s="11" t="s">
        <v>230</v>
      </c>
      <c r="O650" s="11" t="s">
        <v>231</v>
      </c>
      <c r="P650" s="11" t="s">
        <v>43</v>
      </c>
      <c r="Q650" s="11">
        <v>1</v>
      </c>
      <c r="R650" s="128">
        <v>0</v>
      </c>
      <c r="S650" s="128">
        <v>190000</v>
      </c>
      <c r="T650" s="128">
        <v>95000</v>
      </c>
      <c r="U650" s="128">
        <v>0</v>
      </c>
      <c r="V650" s="11" t="s">
        <v>50</v>
      </c>
      <c r="W650">
        <v>95000</v>
      </c>
      <c r="X650">
        <v>1</v>
      </c>
      <c r="Y650" s="11" t="str">
        <f t="shared" si="22"/>
        <v>XBL</v>
      </c>
      <c r="Z650" s="5">
        <f>VLOOKUP(D650,HoaDonTotal!D:Q,14,0)</f>
        <v>44449.486805555556</v>
      </c>
      <c r="AA650" t="str">
        <f t="shared" si="21"/>
        <v>Ca sáng</v>
      </c>
    </row>
    <row r="651" spans="2:27">
      <c r="B651" s="11" t="s">
        <v>21</v>
      </c>
      <c r="C651" s="136">
        <v>44449</v>
      </c>
      <c r="D651" s="36" t="s">
        <v>1275</v>
      </c>
      <c r="E651" s="11">
        <v>2040334</v>
      </c>
      <c r="F651" s="11" t="s">
        <v>1274</v>
      </c>
      <c r="G651" s="11" t="s">
        <v>2924</v>
      </c>
      <c r="H651" s="11" t="s">
        <v>573</v>
      </c>
      <c r="I651" s="11" t="s">
        <v>41</v>
      </c>
      <c r="J651" s="11" t="s">
        <v>23</v>
      </c>
      <c r="K651" s="11" t="s">
        <v>24</v>
      </c>
      <c r="L651" s="11" t="s">
        <v>25</v>
      </c>
      <c r="M651" s="11" t="s">
        <v>63</v>
      </c>
      <c r="N651" s="11" t="s">
        <v>230</v>
      </c>
      <c r="O651" s="11" t="s">
        <v>231</v>
      </c>
      <c r="P651" s="11" t="s">
        <v>43</v>
      </c>
      <c r="Q651" s="11">
        <v>1</v>
      </c>
      <c r="R651" s="128">
        <v>0</v>
      </c>
      <c r="S651" s="128">
        <v>190000</v>
      </c>
      <c r="T651" s="128">
        <v>95000</v>
      </c>
      <c r="U651" s="128">
        <v>0</v>
      </c>
      <c r="V651" s="11" t="s">
        <v>50</v>
      </c>
      <c r="W651">
        <v>95000</v>
      </c>
      <c r="X651">
        <v>1</v>
      </c>
      <c r="Y651" s="11" t="str">
        <f t="shared" si="22"/>
        <v>XBL</v>
      </c>
      <c r="Z651" s="5">
        <f>VLOOKUP(D651,HoaDonTotal!D:Q,14,0)</f>
        <v>44449.486805555556</v>
      </c>
      <c r="AA651" t="str">
        <f t="shared" ref="AA651:AA714" si="23">IF(TIME(HOUR(Z651),MINUTE(Z651),SECOND(Z651))&gt;$AB$6,"Ca chiều","Ca sáng")</f>
        <v>Ca sáng</v>
      </c>
    </row>
    <row r="652" spans="2:27">
      <c r="B652" s="11" t="s">
        <v>21</v>
      </c>
      <c r="C652" s="136">
        <v>44449</v>
      </c>
      <c r="D652" s="36" t="s">
        <v>1276</v>
      </c>
      <c r="E652" s="11">
        <v>2393849</v>
      </c>
      <c r="F652" s="11" t="s">
        <v>1278</v>
      </c>
      <c r="G652" s="11" t="s">
        <v>2925</v>
      </c>
      <c r="H652" s="11" t="s">
        <v>2457</v>
      </c>
      <c r="I652" s="11" t="s">
        <v>41</v>
      </c>
      <c r="J652" s="11" t="s">
        <v>45</v>
      </c>
      <c r="K652" s="11" t="s">
        <v>473</v>
      </c>
      <c r="L652" s="11" t="s">
        <v>474</v>
      </c>
      <c r="M652" s="11" t="s">
        <v>46</v>
      </c>
      <c r="N652" s="11" t="s">
        <v>47</v>
      </c>
      <c r="O652" s="11" t="s">
        <v>47</v>
      </c>
      <c r="P652" s="11" t="s">
        <v>37</v>
      </c>
      <c r="Q652" s="11">
        <v>1</v>
      </c>
      <c r="R652" s="128">
        <v>0</v>
      </c>
      <c r="S652" s="128">
        <v>790000</v>
      </c>
      <c r="T652" s="128">
        <v>490000</v>
      </c>
      <c r="U652" s="128">
        <v>0</v>
      </c>
      <c r="V652" s="11" t="s">
        <v>28</v>
      </c>
      <c r="W652">
        <v>490000</v>
      </c>
      <c r="X652">
        <v>1</v>
      </c>
      <c r="Y652" s="11" t="str">
        <f t="shared" si="22"/>
        <v>XBL</v>
      </c>
      <c r="Z652" s="5">
        <f>VLOOKUP(D652,HoaDonTotal!D:Q,14,0)</f>
        <v>44449.507638888892</v>
      </c>
      <c r="AA652" t="str">
        <f t="shared" si="23"/>
        <v>Ca sáng</v>
      </c>
    </row>
    <row r="653" spans="2:27">
      <c r="B653" s="11" t="s">
        <v>21</v>
      </c>
      <c r="C653" s="136">
        <v>44449</v>
      </c>
      <c r="D653" s="36" t="s">
        <v>1276</v>
      </c>
      <c r="E653" s="11">
        <v>2393849</v>
      </c>
      <c r="F653" s="11" t="s">
        <v>1278</v>
      </c>
      <c r="G653" s="11" t="s">
        <v>451</v>
      </c>
      <c r="H653" s="11" t="s">
        <v>452</v>
      </c>
      <c r="I653" s="11" t="s">
        <v>41</v>
      </c>
      <c r="J653" s="11" t="s">
        <v>69</v>
      </c>
      <c r="K653" s="11" t="s">
        <v>24</v>
      </c>
      <c r="L653" s="11" t="s">
        <v>143</v>
      </c>
      <c r="M653" s="11" t="s">
        <v>49</v>
      </c>
      <c r="N653" s="11" t="s">
        <v>70</v>
      </c>
      <c r="O653" s="11" t="s">
        <v>70</v>
      </c>
      <c r="P653" s="11" t="s">
        <v>43</v>
      </c>
      <c r="Q653" s="11">
        <v>1</v>
      </c>
      <c r="R653" s="128">
        <v>0</v>
      </c>
      <c r="S653" s="128">
        <v>80000</v>
      </c>
      <c r="T653" s="128">
        <v>80000</v>
      </c>
      <c r="U653" s="128">
        <v>0</v>
      </c>
      <c r="V653" s="11" t="s">
        <v>28</v>
      </c>
      <c r="W653">
        <v>80000</v>
      </c>
      <c r="X653">
        <v>1</v>
      </c>
      <c r="Y653" s="11" t="str">
        <f t="shared" si="22"/>
        <v>XBL</v>
      </c>
      <c r="Z653" s="5">
        <f>VLOOKUP(D653,HoaDonTotal!D:Q,14,0)</f>
        <v>44449.507638888892</v>
      </c>
      <c r="AA653" t="str">
        <f t="shared" si="23"/>
        <v>Ca sáng</v>
      </c>
    </row>
    <row r="654" spans="2:27">
      <c r="B654" s="11" t="s">
        <v>21</v>
      </c>
      <c r="C654" s="136">
        <v>44449</v>
      </c>
      <c r="D654" s="36" t="s">
        <v>1276</v>
      </c>
      <c r="E654" s="11">
        <v>2393849</v>
      </c>
      <c r="F654" s="11" t="s">
        <v>1278</v>
      </c>
      <c r="G654" s="11" t="s">
        <v>2926</v>
      </c>
      <c r="H654" s="11" t="s">
        <v>2927</v>
      </c>
      <c r="I654" s="11" t="s">
        <v>41</v>
      </c>
      <c r="J654" s="11" t="s">
        <v>23</v>
      </c>
      <c r="K654" s="11" t="s">
        <v>24</v>
      </c>
      <c r="L654" s="11" t="s">
        <v>71</v>
      </c>
      <c r="M654" s="11" t="s">
        <v>2928</v>
      </c>
      <c r="N654" s="11" t="s">
        <v>343</v>
      </c>
      <c r="O654" s="11" t="s">
        <v>52</v>
      </c>
      <c r="P654" s="11" t="s">
        <v>43</v>
      </c>
      <c r="Q654" s="11">
        <v>1</v>
      </c>
      <c r="R654" s="128">
        <v>0</v>
      </c>
      <c r="S654" s="128">
        <v>190000</v>
      </c>
      <c r="T654" s="128">
        <v>95000</v>
      </c>
      <c r="U654" s="128">
        <v>0</v>
      </c>
      <c r="V654" s="11" t="s">
        <v>28</v>
      </c>
      <c r="W654">
        <v>95000</v>
      </c>
      <c r="X654">
        <v>1</v>
      </c>
      <c r="Y654" s="11" t="str">
        <f t="shared" si="22"/>
        <v>XBL</v>
      </c>
      <c r="Z654" s="5">
        <f>VLOOKUP(D654,HoaDonTotal!D:Q,14,0)</f>
        <v>44449.507638888892</v>
      </c>
      <c r="AA654" t="str">
        <f t="shared" si="23"/>
        <v>Ca sáng</v>
      </c>
    </row>
    <row r="655" spans="2:27">
      <c r="B655" s="11" t="s">
        <v>21</v>
      </c>
      <c r="C655" s="136">
        <v>44449</v>
      </c>
      <c r="D655" s="36" t="s">
        <v>1276</v>
      </c>
      <c r="E655" s="11">
        <v>2393849</v>
      </c>
      <c r="F655" s="11" t="s">
        <v>1278</v>
      </c>
      <c r="G655" s="11" t="s">
        <v>2929</v>
      </c>
      <c r="H655" s="11" t="s">
        <v>2927</v>
      </c>
      <c r="I655" s="11" t="s">
        <v>41</v>
      </c>
      <c r="J655" s="11" t="s">
        <v>23</v>
      </c>
      <c r="K655" s="11" t="s">
        <v>24</v>
      </c>
      <c r="L655" s="11" t="s">
        <v>71</v>
      </c>
      <c r="M655" s="11" t="s">
        <v>241</v>
      </c>
      <c r="N655" s="11" t="s">
        <v>343</v>
      </c>
      <c r="O655" s="11" t="s">
        <v>52</v>
      </c>
      <c r="P655" s="11" t="s">
        <v>43</v>
      </c>
      <c r="Q655" s="11">
        <v>1</v>
      </c>
      <c r="R655" s="128">
        <v>0</v>
      </c>
      <c r="S655" s="128">
        <v>190000</v>
      </c>
      <c r="T655" s="128">
        <v>95000</v>
      </c>
      <c r="U655" s="128">
        <v>0</v>
      </c>
      <c r="V655" s="11" t="s">
        <v>28</v>
      </c>
      <c r="W655">
        <v>95000</v>
      </c>
      <c r="X655">
        <v>1</v>
      </c>
      <c r="Y655" s="11" t="str">
        <f t="shared" si="22"/>
        <v>XBL</v>
      </c>
      <c r="Z655" s="5">
        <f>VLOOKUP(D655,HoaDonTotal!D:Q,14,0)</f>
        <v>44449.507638888892</v>
      </c>
      <c r="AA655" t="str">
        <f t="shared" si="23"/>
        <v>Ca sáng</v>
      </c>
    </row>
    <row r="656" spans="2:27">
      <c r="B656" s="11" t="s">
        <v>21</v>
      </c>
      <c r="C656" s="136">
        <v>44449</v>
      </c>
      <c r="D656" s="36" t="s">
        <v>1276</v>
      </c>
      <c r="E656" s="11">
        <v>2393849</v>
      </c>
      <c r="F656" s="11" t="s">
        <v>1278</v>
      </c>
      <c r="G656" s="11" t="s">
        <v>2930</v>
      </c>
      <c r="H656" s="11" t="s">
        <v>2931</v>
      </c>
      <c r="I656" s="11" t="s">
        <v>55</v>
      </c>
      <c r="J656" s="11" t="s">
        <v>73</v>
      </c>
      <c r="K656" s="11" t="s">
        <v>24</v>
      </c>
      <c r="L656" s="11" t="s">
        <v>2932</v>
      </c>
      <c r="M656" s="11" t="s">
        <v>46</v>
      </c>
      <c r="N656" s="11" t="s">
        <v>74</v>
      </c>
      <c r="O656" s="11" t="s">
        <v>2933</v>
      </c>
      <c r="P656" s="11" t="s">
        <v>43</v>
      </c>
      <c r="Q656" s="11">
        <v>1</v>
      </c>
      <c r="R656" s="128">
        <v>0</v>
      </c>
      <c r="S656" s="128">
        <v>250000</v>
      </c>
      <c r="T656" s="128">
        <v>250000</v>
      </c>
      <c r="U656" s="128">
        <v>0</v>
      </c>
      <c r="V656" s="11" t="s">
        <v>28</v>
      </c>
      <c r="W656">
        <v>250000</v>
      </c>
      <c r="X656">
        <v>1</v>
      </c>
      <c r="Y656" s="11" t="str">
        <f t="shared" si="22"/>
        <v>XBL</v>
      </c>
      <c r="Z656" s="5">
        <f>VLOOKUP(D656,HoaDonTotal!D:Q,14,0)</f>
        <v>44449.507638888892</v>
      </c>
      <c r="AA656" t="str">
        <f t="shared" si="23"/>
        <v>Ca sáng</v>
      </c>
    </row>
    <row r="657" spans="2:27">
      <c r="B657" s="11" t="s">
        <v>21</v>
      </c>
      <c r="C657" s="136">
        <v>44449</v>
      </c>
      <c r="D657" s="36" t="s">
        <v>1276</v>
      </c>
      <c r="E657" s="11">
        <v>2393849</v>
      </c>
      <c r="F657" s="11" t="s">
        <v>1278</v>
      </c>
      <c r="G657" s="11" t="s">
        <v>2934</v>
      </c>
      <c r="H657" s="11" t="s">
        <v>2935</v>
      </c>
      <c r="I657" s="11" t="s">
        <v>41</v>
      </c>
      <c r="J657" s="11" t="s">
        <v>364</v>
      </c>
      <c r="K657" s="11" t="s">
        <v>34</v>
      </c>
      <c r="L657" s="11" t="s">
        <v>71</v>
      </c>
      <c r="M657" s="11" t="s">
        <v>133</v>
      </c>
      <c r="N657" s="11" t="s">
        <v>26</v>
      </c>
      <c r="O657" s="11" t="s">
        <v>314</v>
      </c>
      <c r="P657" s="11" t="s">
        <v>37</v>
      </c>
      <c r="Q657" s="11">
        <v>1</v>
      </c>
      <c r="R657" s="128">
        <v>0</v>
      </c>
      <c r="S657" s="128">
        <v>350000</v>
      </c>
      <c r="T657" s="128">
        <v>245000</v>
      </c>
      <c r="U657" s="128">
        <v>0</v>
      </c>
      <c r="V657" s="11" t="s">
        <v>28</v>
      </c>
      <c r="W657">
        <v>245000</v>
      </c>
      <c r="X657">
        <v>1</v>
      </c>
      <c r="Y657" s="11" t="str">
        <f t="shared" si="22"/>
        <v>XBL</v>
      </c>
      <c r="Z657" s="5">
        <f>VLOOKUP(D657,HoaDonTotal!D:Q,14,0)</f>
        <v>44449.507638888892</v>
      </c>
      <c r="AA657" t="str">
        <f t="shared" si="23"/>
        <v>Ca sáng</v>
      </c>
    </row>
    <row r="658" spans="2:27">
      <c r="B658" s="11" t="s">
        <v>21</v>
      </c>
      <c r="C658" s="136">
        <v>44449</v>
      </c>
      <c r="D658" s="36" t="s">
        <v>1279</v>
      </c>
      <c r="E658" s="11">
        <v>2393849</v>
      </c>
      <c r="F658" s="11" t="s">
        <v>1278</v>
      </c>
      <c r="G658" s="11" t="s">
        <v>190</v>
      </c>
      <c r="H658" s="11" t="s">
        <v>191</v>
      </c>
      <c r="I658" s="11"/>
      <c r="J658" s="11" t="s">
        <v>39</v>
      </c>
      <c r="K658" s="11"/>
      <c r="L658" s="11" t="s">
        <v>40</v>
      </c>
      <c r="M658" s="11" t="s">
        <v>40</v>
      </c>
      <c r="N658" s="11" t="s">
        <v>39</v>
      </c>
      <c r="O658" s="11" t="s">
        <v>39</v>
      </c>
      <c r="P658" s="11" t="s">
        <v>40</v>
      </c>
      <c r="Q658" s="11">
        <v>1</v>
      </c>
      <c r="R658" s="128">
        <v>0</v>
      </c>
      <c r="S658" s="128">
        <v>3000</v>
      </c>
      <c r="T658" s="128">
        <v>0</v>
      </c>
      <c r="U658" s="128">
        <v>0</v>
      </c>
      <c r="V658" s="11" t="s">
        <v>28</v>
      </c>
      <c r="W658">
        <v>0</v>
      </c>
      <c r="X658">
        <v>1</v>
      </c>
      <c r="Y658" s="11" t="str">
        <f t="shared" si="22"/>
        <v>XBL</v>
      </c>
      <c r="Z658" s="5">
        <f>VLOOKUP(D658,HoaDonTotal!D:Q,14,0)</f>
        <v>44449.508333333331</v>
      </c>
      <c r="AA658" t="str">
        <f t="shared" si="23"/>
        <v>Ca sáng</v>
      </c>
    </row>
    <row r="659" spans="2:27">
      <c r="B659" s="11" t="s">
        <v>21</v>
      </c>
      <c r="C659" s="136">
        <v>44449</v>
      </c>
      <c r="D659" s="36" t="s">
        <v>1280</v>
      </c>
      <c r="E659" s="11">
        <v>1074254</v>
      </c>
      <c r="F659" s="11" t="s">
        <v>1282</v>
      </c>
      <c r="G659" s="11" t="s">
        <v>2936</v>
      </c>
      <c r="H659" s="11" t="s">
        <v>2658</v>
      </c>
      <c r="I659" s="11" t="s">
        <v>22</v>
      </c>
      <c r="J659" s="11" t="s">
        <v>23</v>
      </c>
      <c r="K659" s="11" t="s">
        <v>24</v>
      </c>
      <c r="L659" s="11" t="s">
        <v>71</v>
      </c>
      <c r="M659" s="11" t="s">
        <v>493</v>
      </c>
      <c r="N659" s="11" t="s">
        <v>26</v>
      </c>
      <c r="O659" s="11" t="s">
        <v>676</v>
      </c>
      <c r="P659" s="11" t="s">
        <v>37</v>
      </c>
      <c r="Q659" s="11">
        <v>1</v>
      </c>
      <c r="R659" s="128">
        <v>0</v>
      </c>
      <c r="S659" s="128">
        <v>350000</v>
      </c>
      <c r="T659" s="128">
        <v>175000</v>
      </c>
      <c r="U659" s="128">
        <v>0</v>
      </c>
      <c r="V659" s="11" t="s">
        <v>50</v>
      </c>
      <c r="W659">
        <v>175000</v>
      </c>
      <c r="X659">
        <v>1</v>
      </c>
      <c r="Y659" s="11" t="str">
        <f t="shared" si="22"/>
        <v>XBL</v>
      </c>
      <c r="Z659" s="5">
        <f>VLOOKUP(D659,HoaDonTotal!D:Q,14,0)</f>
        <v>44449.508333333331</v>
      </c>
      <c r="AA659" t="str">
        <f t="shared" si="23"/>
        <v>Ca sáng</v>
      </c>
    </row>
    <row r="660" spans="2:27">
      <c r="B660" s="11" t="s">
        <v>21</v>
      </c>
      <c r="C660" s="136">
        <v>44449</v>
      </c>
      <c r="D660" s="36" t="s">
        <v>1280</v>
      </c>
      <c r="E660" s="11">
        <v>1074254</v>
      </c>
      <c r="F660" s="11" t="s">
        <v>1282</v>
      </c>
      <c r="G660" s="11" t="s">
        <v>2937</v>
      </c>
      <c r="H660" s="11" t="s">
        <v>2938</v>
      </c>
      <c r="I660" s="11" t="s">
        <v>22</v>
      </c>
      <c r="J660" s="11" t="s">
        <v>23</v>
      </c>
      <c r="K660" s="11" t="s">
        <v>24</v>
      </c>
      <c r="L660" s="11" t="s">
        <v>71</v>
      </c>
      <c r="M660" s="11" t="s">
        <v>46</v>
      </c>
      <c r="N660" s="11" t="s">
        <v>26</v>
      </c>
      <c r="O660" s="11" t="s">
        <v>2330</v>
      </c>
      <c r="P660" s="11" t="s">
        <v>37</v>
      </c>
      <c r="Q660" s="11">
        <v>1</v>
      </c>
      <c r="R660" s="128">
        <v>0</v>
      </c>
      <c r="S660" s="128">
        <v>290000</v>
      </c>
      <c r="T660" s="128">
        <v>145000</v>
      </c>
      <c r="U660" s="128">
        <v>0</v>
      </c>
      <c r="V660" s="11" t="s">
        <v>50</v>
      </c>
      <c r="W660">
        <v>145000</v>
      </c>
      <c r="X660">
        <v>1</v>
      </c>
      <c r="Y660" s="11" t="str">
        <f t="shared" si="22"/>
        <v>XBL</v>
      </c>
      <c r="Z660" s="5">
        <f>VLOOKUP(D660,HoaDonTotal!D:Q,14,0)</f>
        <v>44449.508333333331</v>
      </c>
      <c r="AA660" t="str">
        <f t="shared" si="23"/>
        <v>Ca sáng</v>
      </c>
    </row>
    <row r="661" spans="2:27">
      <c r="B661" s="11" t="s">
        <v>21</v>
      </c>
      <c r="C661" s="136">
        <v>44449</v>
      </c>
      <c r="D661" s="36" t="s">
        <v>1283</v>
      </c>
      <c r="E661" s="11">
        <v>1856391</v>
      </c>
      <c r="F661" s="11" t="s">
        <v>1285</v>
      </c>
      <c r="G661" s="11" t="s">
        <v>505</v>
      </c>
      <c r="H661" s="11" t="s">
        <v>506</v>
      </c>
      <c r="I661" s="11"/>
      <c r="J661" s="11" t="s">
        <v>2112</v>
      </c>
      <c r="K661" s="11" t="s">
        <v>507</v>
      </c>
      <c r="L661" s="11" t="s">
        <v>40</v>
      </c>
      <c r="M661" s="11"/>
      <c r="N661" s="11" t="s">
        <v>2138</v>
      </c>
      <c r="O661" s="11" t="s">
        <v>454</v>
      </c>
      <c r="P661" s="11" t="s">
        <v>40</v>
      </c>
      <c r="Q661" s="11">
        <v>1</v>
      </c>
      <c r="R661" s="128">
        <v>0</v>
      </c>
      <c r="S661" s="128">
        <v>165000</v>
      </c>
      <c r="T661" s="128">
        <v>165000</v>
      </c>
      <c r="U661" s="128">
        <v>0</v>
      </c>
      <c r="V661" s="11" t="s">
        <v>50</v>
      </c>
      <c r="W661">
        <v>165000</v>
      </c>
      <c r="X661">
        <v>1</v>
      </c>
      <c r="Y661" s="11" t="str">
        <f t="shared" si="22"/>
        <v>XBL</v>
      </c>
      <c r="Z661" s="5">
        <f>VLOOKUP(D661,HoaDonTotal!D:Q,14,0)</f>
        <v>44449.591666666667</v>
      </c>
      <c r="AA661" t="str">
        <f t="shared" si="23"/>
        <v>Ca sáng</v>
      </c>
    </row>
    <row r="662" spans="2:27">
      <c r="B662" s="11" t="s">
        <v>21</v>
      </c>
      <c r="C662" s="136">
        <v>44449</v>
      </c>
      <c r="D662" s="36" t="s">
        <v>1286</v>
      </c>
      <c r="E662" s="11">
        <v>1691845</v>
      </c>
      <c r="F662" s="11" t="s">
        <v>1258</v>
      </c>
      <c r="G662" s="11" t="s">
        <v>2939</v>
      </c>
      <c r="H662" s="11" t="s">
        <v>584</v>
      </c>
      <c r="I662" s="11" t="s">
        <v>58</v>
      </c>
      <c r="J662" s="11" t="s">
        <v>45</v>
      </c>
      <c r="K662" s="11" t="s">
        <v>34</v>
      </c>
      <c r="L662" s="11" t="s">
        <v>628</v>
      </c>
      <c r="M662" s="11" t="s">
        <v>586</v>
      </c>
      <c r="N662" s="11" t="s">
        <v>184</v>
      </c>
      <c r="O662" s="11" t="s">
        <v>197</v>
      </c>
      <c r="P662" s="11" t="s">
        <v>43</v>
      </c>
      <c r="Q662" s="11">
        <v>1</v>
      </c>
      <c r="R662" s="128">
        <v>0</v>
      </c>
      <c r="S662" s="128">
        <v>120000</v>
      </c>
      <c r="T662" s="128">
        <v>89000</v>
      </c>
      <c r="U662" s="128">
        <v>0</v>
      </c>
      <c r="V662" s="11" t="s">
        <v>28</v>
      </c>
      <c r="W662">
        <v>89000</v>
      </c>
      <c r="X662">
        <v>1</v>
      </c>
      <c r="Y662" s="11" t="str">
        <f t="shared" si="22"/>
        <v>XBL</v>
      </c>
      <c r="Z662" s="5">
        <f>VLOOKUP(D662,HoaDonTotal!D:Q,14,0)</f>
        <v>44449.675000000003</v>
      </c>
      <c r="AA662" t="str">
        <f t="shared" si="23"/>
        <v>Ca chiều</v>
      </c>
    </row>
    <row r="663" spans="2:27">
      <c r="B663" s="11" t="s">
        <v>21</v>
      </c>
      <c r="C663" s="136">
        <v>44449</v>
      </c>
      <c r="D663" s="36" t="s">
        <v>1287</v>
      </c>
      <c r="E663" s="11">
        <v>747594</v>
      </c>
      <c r="F663" s="11" t="s">
        <v>399</v>
      </c>
      <c r="G663" s="11" t="s">
        <v>2122</v>
      </c>
      <c r="H663" s="11" t="s">
        <v>2123</v>
      </c>
      <c r="I663" s="11" t="s">
        <v>55</v>
      </c>
      <c r="J663" s="11" t="s">
        <v>45</v>
      </c>
      <c r="K663" s="11" t="s">
        <v>34</v>
      </c>
      <c r="L663" s="11" t="s">
        <v>213</v>
      </c>
      <c r="M663" s="11" t="s">
        <v>597</v>
      </c>
      <c r="N663" s="11" t="s">
        <v>184</v>
      </c>
      <c r="O663" s="11" t="s">
        <v>153</v>
      </c>
      <c r="P663" s="11" t="s">
        <v>43</v>
      </c>
      <c r="Q663" s="11">
        <v>1</v>
      </c>
      <c r="R663" s="128">
        <v>0</v>
      </c>
      <c r="S663" s="128">
        <v>120000</v>
      </c>
      <c r="T663" s="128">
        <v>89000</v>
      </c>
      <c r="U663" s="128">
        <v>0</v>
      </c>
      <c r="V663" s="11" t="s">
        <v>50</v>
      </c>
      <c r="W663">
        <v>89000</v>
      </c>
      <c r="X663">
        <v>1</v>
      </c>
      <c r="Y663" s="11" t="str">
        <f t="shared" si="22"/>
        <v>XBL</v>
      </c>
      <c r="Z663" s="5">
        <f>VLOOKUP(D663,HoaDonTotal!D:Q,14,0)</f>
        <v>44449.695833333331</v>
      </c>
      <c r="AA663" t="str">
        <f t="shared" si="23"/>
        <v>Ca chiều</v>
      </c>
    </row>
    <row r="664" spans="2:27">
      <c r="B664" s="11" t="s">
        <v>21</v>
      </c>
      <c r="C664" s="136">
        <v>44449</v>
      </c>
      <c r="D664" s="36" t="s">
        <v>1288</v>
      </c>
      <c r="E664" s="11">
        <v>747594</v>
      </c>
      <c r="F664" s="11" t="s">
        <v>399</v>
      </c>
      <c r="G664" s="11" t="s">
        <v>2769</v>
      </c>
      <c r="H664" s="11" t="s">
        <v>2770</v>
      </c>
      <c r="I664" s="11"/>
      <c r="J664" s="11" t="s">
        <v>2044</v>
      </c>
      <c r="K664" s="11" t="s">
        <v>30</v>
      </c>
      <c r="L664" s="11" t="s">
        <v>2146</v>
      </c>
      <c r="M664" s="11"/>
      <c r="N664" s="11" t="s">
        <v>2045</v>
      </c>
      <c r="O664" s="11" t="s">
        <v>139</v>
      </c>
      <c r="P664" s="11"/>
      <c r="Q664" s="11">
        <v>1</v>
      </c>
      <c r="R664" s="128">
        <v>0</v>
      </c>
      <c r="S664" s="128">
        <v>40000</v>
      </c>
      <c r="T664" s="128">
        <v>40000</v>
      </c>
      <c r="U664" s="128">
        <v>0</v>
      </c>
      <c r="V664" s="11" t="s">
        <v>50</v>
      </c>
      <c r="W664">
        <v>40000</v>
      </c>
      <c r="X664">
        <v>1</v>
      </c>
      <c r="Y664" s="11" t="str">
        <f t="shared" si="22"/>
        <v>XBL</v>
      </c>
      <c r="Z664" s="5">
        <f>VLOOKUP(D664,HoaDonTotal!D:Q,14,0)</f>
        <v>44449.738888888889</v>
      </c>
      <c r="AA664" t="str">
        <f t="shared" si="23"/>
        <v>Ca chiều</v>
      </c>
    </row>
    <row r="665" spans="2:27">
      <c r="B665" s="11" t="s">
        <v>21</v>
      </c>
      <c r="C665" s="136">
        <v>44449</v>
      </c>
      <c r="D665" s="36" t="s">
        <v>1288</v>
      </c>
      <c r="E665" s="11">
        <v>747594</v>
      </c>
      <c r="F665" s="11" t="s">
        <v>399</v>
      </c>
      <c r="G665" s="11" t="s">
        <v>2940</v>
      </c>
      <c r="H665" s="11" t="s">
        <v>2941</v>
      </c>
      <c r="I665" s="11"/>
      <c r="J665" s="11" t="s">
        <v>2041</v>
      </c>
      <c r="K665" s="11" t="s">
        <v>78</v>
      </c>
      <c r="L665" s="11" t="s">
        <v>40</v>
      </c>
      <c r="M665" s="11" t="s">
        <v>63</v>
      </c>
      <c r="N665" s="11" t="s">
        <v>290</v>
      </c>
      <c r="O665" s="11" t="s">
        <v>681</v>
      </c>
      <c r="P665" s="11" t="s">
        <v>40</v>
      </c>
      <c r="Q665" s="11">
        <v>1</v>
      </c>
      <c r="R665" s="128">
        <v>0</v>
      </c>
      <c r="S665" s="128">
        <v>29000</v>
      </c>
      <c r="T665" s="128">
        <v>29000</v>
      </c>
      <c r="U665" s="128">
        <v>0</v>
      </c>
      <c r="V665" s="11" t="s">
        <v>50</v>
      </c>
      <c r="W665">
        <v>29000</v>
      </c>
      <c r="X665">
        <v>1</v>
      </c>
      <c r="Y665" s="11" t="str">
        <f t="shared" si="22"/>
        <v>XBL</v>
      </c>
      <c r="Z665" s="5">
        <f>VLOOKUP(D665,HoaDonTotal!D:Q,14,0)</f>
        <v>44449.738888888889</v>
      </c>
      <c r="AA665" t="str">
        <f t="shared" si="23"/>
        <v>Ca chiều</v>
      </c>
    </row>
    <row r="666" spans="2:27">
      <c r="B666" s="11" t="s">
        <v>21</v>
      </c>
      <c r="C666" s="136">
        <v>44449</v>
      </c>
      <c r="D666" s="36" t="s">
        <v>1289</v>
      </c>
      <c r="E666" s="11">
        <v>1607272</v>
      </c>
      <c r="F666" s="11" t="s">
        <v>1146</v>
      </c>
      <c r="G666" s="11" t="s">
        <v>146</v>
      </c>
      <c r="H666" s="11" t="s">
        <v>147</v>
      </c>
      <c r="I666" s="11"/>
      <c r="J666" s="11" t="s">
        <v>2112</v>
      </c>
      <c r="K666" s="11" t="s">
        <v>148</v>
      </c>
      <c r="L666" s="11" t="s">
        <v>40</v>
      </c>
      <c r="M666" s="11" t="s">
        <v>40</v>
      </c>
      <c r="N666" s="11" t="s">
        <v>2138</v>
      </c>
      <c r="O666" s="11" t="s">
        <v>487</v>
      </c>
      <c r="P666" s="11" t="s">
        <v>43</v>
      </c>
      <c r="Q666" s="11">
        <v>1</v>
      </c>
      <c r="R666" s="128">
        <v>0</v>
      </c>
      <c r="S666" s="128">
        <v>32000</v>
      </c>
      <c r="T666" s="128">
        <v>32000</v>
      </c>
      <c r="U666" s="128">
        <v>0</v>
      </c>
      <c r="V666" s="11" t="s">
        <v>28</v>
      </c>
      <c r="W666">
        <v>32000</v>
      </c>
      <c r="X666">
        <v>1</v>
      </c>
      <c r="Y666" s="11" t="str">
        <f t="shared" si="22"/>
        <v>XBL</v>
      </c>
      <c r="Z666" s="5">
        <f>VLOOKUP(D666,HoaDonTotal!D:Q,14,0)</f>
        <v>44449.737500000003</v>
      </c>
      <c r="AA666" t="str">
        <f t="shared" si="23"/>
        <v>Ca chiều</v>
      </c>
    </row>
    <row r="667" spans="2:27">
      <c r="B667" s="11" t="s">
        <v>21</v>
      </c>
      <c r="C667" s="136">
        <v>44449</v>
      </c>
      <c r="D667" s="36" t="s">
        <v>1289</v>
      </c>
      <c r="E667" s="11">
        <v>1607272</v>
      </c>
      <c r="F667" s="11" t="s">
        <v>1146</v>
      </c>
      <c r="G667" s="11" t="s">
        <v>2942</v>
      </c>
      <c r="H667" s="11" t="s">
        <v>2943</v>
      </c>
      <c r="I667" s="11"/>
      <c r="J667" s="11" t="s">
        <v>2112</v>
      </c>
      <c r="K667" s="11" t="s">
        <v>2944</v>
      </c>
      <c r="L667" s="11"/>
      <c r="M667" s="11"/>
      <c r="N667" s="11" t="s">
        <v>2138</v>
      </c>
      <c r="O667" s="11" t="s">
        <v>487</v>
      </c>
      <c r="P667" s="11" t="s">
        <v>43</v>
      </c>
      <c r="Q667" s="11">
        <v>1</v>
      </c>
      <c r="R667" s="128">
        <v>0</v>
      </c>
      <c r="S667" s="128">
        <v>220000</v>
      </c>
      <c r="T667" s="128">
        <v>220000</v>
      </c>
      <c r="U667" s="128">
        <v>0</v>
      </c>
      <c r="V667" s="11" t="s">
        <v>28</v>
      </c>
      <c r="W667">
        <v>220000</v>
      </c>
      <c r="X667">
        <v>1</v>
      </c>
      <c r="Y667" s="11" t="str">
        <f t="shared" si="22"/>
        <v>XBL</v>
      </c>
      <c r="Z667" s="5">
        <f>VLOOKUP(D667,HoaDonTotal!D:Q,14,0)</f>
        <v>44449.737500000003</v>
      </c>
      <c r="AA667" t="str">
        <f t="shared" si="23"/>
        <v>Ca chiều</v>
      </c>
    </row>
    <row r="668" spans="2:27">
      <c r="B668" s="11" t="s">
        <v>21</v>
      </c>
      <c r="C668" s="136">
        <v>44449</v>
      </c>
      <c r="D668" s="36" t="s">
        <v>1290</v>
      </c>
      <c r="E668" s="11">
        <v>1607272</v>
      </c>
      <c r="F668" s="11" t="s">
        <v>1146</v>
      </c>
      <c r="G668" s="11" t="s">
        <v>2764</v>
      </c>
      <c r="H668" s="11" t="s">
        <v>2765</v>
      </c>
      <c r="I668" s="11"/>
      <c r="J668" s="11" t="s">
        <v>2112</v>
      </c>
      <c r="K668" s="11" t="s">
        <v>666</v>
      </c>
      <c r="L668" s="11" t="s">
        <v>258</v>
      </c>
      <c r="M668" s="11"/>
      <c r="N668" s="11" t="s">
        <v>2147</v>
      </c>
      <c r="O668" s="11" t="s">
        <v>667</v>
      </c>
      <c r="P668" s="11"/>
      <c r="Q668" s="11">
        <v>1</v>
      </c>
      <c r="R668" s="128">
        <v>0</v>
      </c>
      <c r="S668" s="128">
        <v>39000</v>
      </c>
      <c r="T668" s="128">
        <v>39000</v>
      </c>
      <c r="U668" s="128">
        <v>0</v>
      </c>
      <c r="V668" s="11" t="s">
        <v>28</v>
      </c>
      <c r="W668">
        <v>39000</v>
      </c>
      <c r="X668">
        <v>1</v>
      </c>
      <c r="Y668" s="11" t="str">
        <f t="shared" si="22"/>
        <v>XBL</v>
      </c>
      <c r="Z668" s="5">
        <f>VLOOKUP(D668,HoaDonTotal!D:Q,14,0)</f>
        <v>44449.738194444442</v>
      </c>
      <c r="AA668" t="str">
        <f t="shared" si="23"/>
        <v>Ca chiều</v>
      </c>
    </row>
    <row r="669" spans="2:27">
      <c r="B669" s="11" t="s">
        <v>21</v>
      </c>
      <c r="C669" s="136">
        <v>44449</v>
      </c>
      <c r="D669" s="36" t="s">
        <v>1290</v>
      </c>
      <c r="E669" s="11">
        <v>1607272</v>
      </c>
      <c r="F669" s="11" t="s">
        <v>1146</v>
      </c>
      <c r="G669" s="11" t="s">
        <v>2945</v>
      </c>
      <c r="H669" s="11" t="s">
        <v>660</v>
      </c>
      <c r="I669" s="11"/>
      <c r="J669" s="11" t="s">
        <v>2112</v>
      </c>
      <c r="K669" s="11" t="s">
        <v>551</v>
      </c>
      <c r="L669" s="11"/>
      <c r="M669" s="11"/>
      <c r="N669" s="11" t="s">
        <v>2127</v>
      </c>
      <c r="O669" s="11" t="s">
        <v>533</v>
      </c>
      <c r="P669" s="11"/>
      <c r="Q669" s="11">
        <v>1</v>
      </c>
      <c r="R669" s="128">
        <v>0</v>
      </c>
      <c r="S669" s="128">
        <v>35000</v>
      </c>
      <c r="T669" s="128">
        <v>35000</v>
      </c>
      <c r="U669" s="128">
        <v>0</v>
      </c>
      <c r="V669" s="11" t="s">
        <v>28</v>
      </c>
      <c r="W669">
        <v>35000</v>
      </c>
      <c r="X669">
        <v>1</v>
      </c>
      <c r="Y669" s="11" t="str">
        <f t="shared" si="22"/>
        <v>XBL</v>
      </c>
      <c r="Z669" s="5">
        <f>VLOOKUP(D669,HoaDonTotal!D:Q,14,0)</f>
        <v>44449.738194444442</v>
      </c>
      <c r="AA669" t="str">
        <f t="shared" si="23"/>
        <v>Ca chiều</v>
      </c>
    </row>
    <row r="670" spans="2:27">
      <c r="B670" s="11" t="s">
        <v>21</v>
      </c>
      <c r="C670" s="136">
        <v>44449</v>
      </c>
      <c r="D670" s="36" t="s">
        <v>1291</v>
      </c>
      <c r="E670" s="11">
        <v>1607272</v>
      </c>
      <c r="F670" s="11" t="s">
        <v>1146</v>
      </c>
      <c r="G670" s="11" t="s">
        <v>2046</v>
      </c>
      <c r="H670" s="11" t="s">
        <v>2047</v>
      </c>
      <c r="I670" s="11" t="s">
        <v>22</v>
      </c>
      <c r="J670" s="11" t="s">
        <v>38</v>
      </c>
      <c r="K670" s="11" t="s">
        <v>232</v>
      </c>
      <c r="L670" s="11" t="s">
        <v>143</v>
      </c>
      <c r="M670" s="11" t="s">
        <v>40</v>
      </c>
      <c r="N670" s="11" t="s">
        <v>44</v>
      </c>
      <c r="O670" s="11" t="s">
        <v>311</v>
      </c>
      <c r="P670" s="11" t="s">
        <v>37</v>
      </c>
      <c r="Q670" s="11">
        <v>1</v>
      </c>
      <c r="R670" s="128">
        <v>0</v>
      </c>
      <c r="S670" s="128">
        <v>90000</v>
      </c>
      <c r="T670" s="128">
        <v>63000</v>
      </c>
      <c r="U670" s="128">
        <v>0</v>
      </c>
      <c r="V670" s="11" t="s">
        <v>28</v>
      </c>
      <c r="W670">
        <v>63000</v>
      </c>
      <c r="X670">
        <v>1</v>
      </c>
      <c r="Y670" s="11" t="str">
        <f t="shared" si="22"/>
        <v>XBL</v>
      </c>
      <c r="Z670" s="5">
        <f>VLOOKUP(D670,HoaDonTotal!D:Q,14,0)</f>
        <v>44449.758333333331</v>
      </c>
      <c r="AA670" t="str">
        <f t="shared" si="23"/>
        <v>Ca chiều</v>
      </c>
    </row>
    <row r="671" spans="2:27">
      <c r="B671" s="11" t="s">
        <v>21</v>
      </c>
      <c r="C671" s="136">
        <v>44449</v>
      </c>
      <c r="D671" s="36" t="s">
        <v>1291</v>
      </c>
      <c r="E671" s="11">
        <v>1607272</v>
      </c>
      <c r="F671" s="11" t="s">
        <v>1146</v>
      </c>
      <c r="G671" s="11" t="s">
        <v>483</v>
      </c>
      <c r="H671" s="11" t="s">
        <v>484</v>
      </c>
      <c r="I671" s="11"/>
      <c r="J671" s="11" t="s">
        <v>39</v>
      </c>
      <c r="K671" s="11"/>
      <c r="L671" s="11" t="s">
        <v>40</v>
      </c>
      <c r="M671" s="11" t="s">
        <v>40</v>
      </c>
      <c r="N671" s="11" t="s">
        <v>39</v>
      </c>
      <c r="O671" s="11" t="s">
        <v>39</v>
      </c>
      <c r="P671" s="11" t="s">
        <v>40</v>
      </c>
      <c r="Q671" s="11">
        <v>1</v>
      </c>
      <c r="R671" s="128">
        <v>0</v>
      </c>
      <c r="S671" s="128">
        <v>2000</v>
      </c>
      <c r="T671" s="128">
        <v>2000</v>
      </c>
      <c r="U671" s="128">
        <v>0</v>
      </c>
      <c r="V671" s="11" t="s">
        <v>28</v>
      </c>
      <c r="W671">
        <v>2000</v>
      </c>
      <c r="X671">
        <v>1</v>
      </c>
      <c r="Y671" s="11" t="str">
        <f t="shared" si="22"/>
        <v>XBL</v>
      </c>
      <c r="Z671" s="5">
        <f>VLOOKUP(D671,HoaDonTotal!D:Q,14,0)</f>
        <v>44449.758333333331</v>
      </c>
      <c r="AA671" t="str">
        <f t="shared" si="23"/>
        <v>Ca chiều</v>
      </c>
    </row>
    <row r="672" spans="2:27">
      <c r="B672" s="11" t="s">
        <v>21</v>
      </c>
      <c r="C672" s="136">
        <v>44449</v>
      </c>
      <c r="D672" s="36" t="s">
        <v>1291</v>
      </c>
      <c r="E672" s="11">
        <v>1607272</v>
      </c>
      <c r="F672" s="11" t="s">
        <v>1146</v>
      </c>
      <c r="G672" s="11" t="s">
        <v>2946</v>
      </c>
      <c r="H672" s="11" t="s">
        <v>2947</v>
      </c>
      <c r="I672" s="11" t="s">
        <v>55</v>
      </c>
      <c r="J672" s="11" t="s">
        <v>45</v>
      </c>
      <c r="K672" s="11" t="s">
        <v>34</v>
      </c>
      <c r="L672" s="11" t="s">
        <v>291</v>
      </c>
      <c r="M672" s="11" t="s">
        <v>46</v>
      </c>
      <c r="N672" s="11" t="s">
        <v>184</v>
      </c>
      <c r="O672" s="11" t="s">
        <v>153</v>
      </c>
      <c r="P672" s="11" t="s">
        <v>43</v>
      </c>
      <c r="Q672" s="11">
        <v>1</v>
      </c>
      <c r="R672" s="128">
        <v>0</v>
      </c>
      <c r="S672" s="128">
        <v>120000</v>
      </c>
      <c r="T672" s="128">
        <v>89000</v>
      </c>
      <c r="U672" s="128">
        <v>0</v>
      </c>
      <c r="V672" s="11" t="s">
        <v>28</v>
      </c>
      <c r="W672">
        <v>89000</v>
      </c>
      <c r="X672">
        <v>1</v>
      </c>
      <c r="Y672" s="11" t="str">
        <f t="shared" si="22"/>
        <v>XBL</v>
      </c>
      <c r="Z672" s="5">
        <f>VLOOKUP(D672,HoaDonTotal!D:Q,14,0)</f>
        <v>44449.758333333331</v>
      </c>
      <c r="AA672" t="str">
        <f t="shared" si="23"/>
        <v>Ca chiều</v>
      </c>
    </row>
    <row r="673" spans="2:27">
      <c r="B673" s="11" t="s">
        <v>21</v>
      </c>
      <c r="C673" s="136">
        <v>44449</v>
      </c>
      <c r="D673" s="36" t="s">
        <v>1292</v>
      </c>
      <c r="E673" s="11">
        <v>2393994</v>
      </c>
      <c r="F673" s="11" t="s">
        <v>1294</v>
      </c>
      <c r="G673" s="11" t="s">
        <v>2948</v>
      </c>
      <c r="H673" s="11" t="s">
        <v>2258</v>
      </c>
      <c r="I673" s="11" t="s">
        <v>22</v>
      </c>
      <c r="J673" s="11" t="s">
        <v>45</v>
      </c>
      <c r="K673" s="11" t="s">
        <v>473</v>
      </c>
      <c r="L673" s="11" t="s">
        <v>557</v>
      </c>
      <c r="M673" s="11" t="s">
        <v>63</v>
      </c>
      <c r="N673" s="11" t="s">
        <v>47</v>
      </c>
      <c r="O673" s="11" t="s">
        <v>517</v>
      </c>
      <c r="P673" s="11" t="s">
        <v>43</v>
      </c>
      <c r="Q673" s="11">
        <v>1</v>
      </c>
      <c r="R673" s="128">
        <v>0</v>
      </c>
      <c r="S673" s="128">
        <v>590000</v>
      </c>
      <c r="T673" s="128">
        <v>190000</v>
      </c>
      <c r="U673" s="128">
        <v>0</v>
      </c>
      <c r="V673" s="11" t="s">
        <v>50</v>
      </c>
      <c r="W673">
        <v>190000</v>
      </c>
      <c r="X673">
        <v>1</v>
      </c>
      <c r="Y673" s="11" t="str">
        <f t="shared" si="22"/>
        <v>XBL</v>
      </c>
      <c r="Z673" s="5">
        <f>VLOOKUP(D673,HoaDonTotal!D:Q,14,0)</f>
        <v>44449.758333333331</v>
      </c>
      <c r="AA673" t="str">
        <f t="shared" si="23"/>
        <v>Ca chiều</v>
      </c>
    </row>
    <row r="674" spans="2:27">
      <c r="B674" s="11" t="s">
        <v>21</v>
      </c>
      <c r="C674" s="136">
        <v>44449</v>
      </c>
      <c r="D674" s="36" t="s">
        <v>1292</v>
      </c>
      <c r="E674" s="11">
        <v>2393994</v>
      </c>
      <c r="F674" s="11" t="s">
        <v>1294</v>
      </c>
      <c r="G674" s="11" t="s">
        <v>2949</v>
      </c>
      <c r="H674" s="11" t="s">
        <v>2950</v>
      </c>
      <c r="I674" s="11" t="s">
        <v>55</v>
      </c>
      <c r="J674" s="11" t="s">
        <v>45</v>
      </c>
      <c r="K674" s="11" t="s">
        <v>538</v>
      </c>
      <c r="L674" s="11" t="s">
        <v>204</v>
      </c>
      <c r="M674" s="11" t="s">
        <v>46</v>
      </c>
      <c r="N674" s="11" t="s">
        <v>47</v>
      </c>
      <c r="O674" s="11" t="s">
        <v>2951</v>
      </c>
      <c r="P674" s="11" t="s">
        <v>212</v>
      </c>
      <c r="Q674" s="11">
        <v>1</v>
      </c>
      <c r="R674" s="128">
        <v>0</v>
      </c>
      <c r="S674" s="128">
        <v>390000</v>
      </c>
      <c r="T674" s="128">
        <v>290000</v>
      </c>
      <c r="U674" s="128">
        <v>0</v>
      </c>
      <c r="V674" s="11" t="s">
        <v>50</v>
      </c>
      <c r="W674">
        <v>290000</v>
      </c>
      <c r="X674">
        <v>1</v>
      </c>
      <c r="Y674" s="11" t="str">
        <f t="shared" si="22"/>
        <v>XBL</v>
      </c>
      <c r="Z674" s="5">
        <f>VLOOKUP(D674,HoaDonTotal!D:Q,14,0)</f>
        <v>44449.758333333331</v>
      </c>
      <c r="AA674" t="str">
        <f t="shared" si="23"/>
        <v>Ca chiều</v>
      </c>
    </row>
    <row r="675" spans="2:27">
      <c r="B675" s="11" t="s">
        <v>21</v>
      </c>
      <c r="C675" s="136">
        <v>44449</v>
      </c>
      <c r="D675" s="36" t="s">
        <v>1292</v>
      </c>
      <c r="E675" s="11">
        <v>2393994</v>
      </c>
      <c r="F675" s="11" t="s">
        <v>1294</v>
      </c>
      <c r="G675" s="11" t="s">
        <v>2952</v>
      </c>
      <c r="H675" s="11" t="s">
        <v>2953</v>
      </c>
      <c r="I675" s="11" t="s">
        <v>22</v>
      </c>
      <c r="J675" s="11" t="s">
        <v>45</v>
      </c>
      <c r="K675" s="11" t="s">
        <v>34</v>
      </c>
      <c r="L675" s="11" t="s">
        <v>552</v>
      </c>
      <c r="M675" s="11" t="s">
        <v>46</v>
      </c>
      <c r="N675" s="11" t="s">
        <v>47</v>
      </c>
      <c r="O675" s="11" t="s">
        <v>47</v>
      </c>
      <c r="P675" s="11" t="s">
        <v>212</v>
      </c>
      <c r="Q675" s="11">
        <v>1</v>
      </c>
      <c r="R675" s="128">
        <v>0</v>
      </c>
      <c r="S675" s="128">
        <v>590000</v>
      </c>
      <c r="T675" s="128">
        <v>590000</v>
      </c>
      <c r="U675" s="128">
        <v>0</v>
      </c>
      <c r="V675" s="11" t="s">
        <v>50</v>
      </c>
      <c r="W675">
        <v>590000</v>
      </c>
      <c r="X675">
        <v>1</v>
      </c>
      <c r="Y675" s="11" t="str">
        <f t="shared" si="22"/>
        <v>XBL</v>
      </c>
      <c r="Z675" s="5">
        <f>VLOOKUP(D675,HoaDonTotal!D:Q,14,0)</f>
        <v>44449.758333333331</v>
      </c>
      <c r="AA675" t="str">
        <f t="shared" si="23"/>
        <v>Ca chiều</v>
      </c>
    </row>
    <row r="676" spans="2:27">
      <c r="B676" s="11" t="s">
        <v>21</v>
      </c>
      <c r="C676" s="136">
        <v>44449</v>
      </c>
      <c r="D676" s="36" t="s">
        <v>1295</v>
      </c>
      <c r="E676" s="11">
        <v>457661</v>
      </c>
      <c r="F676" s="11" t="s">
        <v>389</v>
      </c>
      <c r="G676" s="11" t="s">
        <v>2954</v>
      </c>
      <c r="H676" s="11" t="s">
        <v>2955</v>
      </c>
      <c r="I676" s="11"/>
      <c r="J676" s="11" t="s">
        <v>29</v>
      </c>
      <c r="K676" s="11" t="s">
        <v>56</v>
      </c>
      <c r="L676" s="11"/>
      <c r="M676" s="11" t="s">
        <v>63</v>
      </c>
      <c r="N676" s="11" t="s">
        <v>180</v>
      </c>
      <c r="O676" s="11" t="s">
        <v>141</v>
      </c>
      <c r="P676" s="11"/>
      <c r="Q676" s="11">
        <v>1</v>
      </c>
      <c r="R676" s="128">
        <v>0</v>
      </c>
      <c r="S676" s="128">
        <v>150000</v>
      </c>
      <c r="T676" s="128">
        <v>120000</v>
      </c>
      <c r="U676" s="128">
        <v>0</v>
      </c>
      <c r="V676" s="11" t="s">
        <v>50</v>
      </c>
      <c r="W676">
        <v>120000</v>
      </c>
      <c r="X676">
        <v>1</v>
      </c>
      <c r="Y676" s="11" t="str">
        <f t="shared" si="22"/>
        <v>XBL</v>
      </c>
      <c r="Z676" s="5">
        <f>VLOOKUP(D676,HoaDonTotal!D:Q,14,0)</f>
        <v>44449.779861111114</v>
      </c>
      <c r="AA676" t="str">
        <f t="shared" si="23"/>
        <v>Ca chiều</v>
      </c>
    </row>
    <row r="677" spans="2:27">
      <c r="B677" s="11" t="s">
        <v>21</v>
      </c>
      <c r="C677" s="136">
        <v>44449</v>
      </c>
      <c r="D677" s="36" t="s">
        <v>1295</v>
      </c>
      <c r="E677" s="11">
        <v>457661</v>
      </c>
      <c r="F677" s="11" t="s">
        <v>389</v>
      </c>
      <c r="G677" s="11" t="s">
        <v>2763</v>
      </c>
      <c r="H677" s="11" t="s">
        <v>138</v>
      </c>
      <c r="I677" s="11"/>
      <c r="J677" s="11" t="s">
        <v>2263</v>
      </c>
      <c r="K677" s="11" t="s">
        <v>30</v>
      </c>
      <c r="L677" s="11" t="s">
        <v>31</v>
      </c>
      <c r="M677" s="11"/>
      <c r="N677" s="11" t="s">
        <v>32</v>
      </c>
      <c r="O677" s="11" t="s">
        <v>33</v>
      </c>
      <c r="P677" s="11"/>
      <c r="Q677" s="11">
        <v>1</v>
      </c>
      <c r="R677" s="128">
        <v>0</v>
      </c>
      <c r="S677" s="128">
        <v>135000</v>
      </c>
      <c r="T677" s="128">
        <v>50000</v>
      </c>
      <c r="U677" s="128">
        <v>0</v>
      </c>
      <c r="V677" s="11" t="s">
        <v>50</v>
      </c>
      <c r="W677">
        <v>50000</v>
      </c>
      <c r="X677">
        <v>1</v>
      </c>
      <c r="Y677" s="11" t="str">
        <f t="shared" si="22"/>
        <v>XBL</v>
      </c>
      <c r="Z677" s="5">
        <f>VLOOKUP(D677,HoaDonTotal!D:Q,14,0)</f>
        <v>44449.779861111114</v>
      </c>
      <c r="AA677" t="str">
        <f t="shared" si="23"/>
        <v>Ca chiều</v>
      </c>
    </row>
    <row r="678" spans="2:27">
      <c r="B678" s="11" t="s">
        <v>21</v>
      </c>
      <c r="C678" s="136">
        <v>44449</v>
      </c>
      <c r="D678" s="36" t="s">
        <v>1295</v>
      </c>
      <c r="E678" s="11">
        <v>457661</v>
      </c>
      <c r="F678" s="11" t="s">
        <v>389</v>
      </c>
      <c r="G678" s="11" t="s">
        <v>268</v>
      </c>
      <c r="H678" s="11" t="s">
        <v>138</v>
      </c>
      <c r="I678" s="11"/>
      <c r="J678" s="11" t="s">
        <v>2263</v>
      </c>
      <c r="K678" s="11" t="s">
        <v>30</v>
      </c>
      <c r="L678" s="11" t="s">
        <v>31</v>
      </c>
      <c r="M678" s="11"/>
      <c r="N678" s="11" t="s">
        <v>32</v>
      </c>
      <c r="O678" s="11" t="s">
        <v>33</v>
      </c>
      <c r="P678" s="11"/>
      <c r="Q678" s="11">
        <v>1</v>
      </c>
      <c r="R678" s="128">
        <v>0</v>
      </c>
      <c r="S678" s="128">
        <v>135000</v>
      </c>
      <c r="T678" s="128">
        <v>20000</v>
      </c>
      <c r="U678" s="128">
        <v>0</v>
      </c>
      <c r="V678" s="11" t="s">
        <v>50</v>
      </c>
      <c r="W678">
        <v>20000</v>
      </c>
      <c r="X678">
        <v>1</v>
      </c>
      <c r="Y678" s="11" t="str">
        <f t="shared" si="22"/>
        <v>XBL</v>
      </c>
      <c r="Z678" s="5">
        <f>VLOOKUP(D678,HoaDonTotal!D:Q,14,0)</f>
        <v>44449.779861111114</v>
      </c>
      <c r="AA678" t="str">
        <f t="shared" si="23"/>
        <v>Ca chiều</v>
      </c>
    </row>
    <row r="679" spans="2:27">
      <c r="B679" s="11" t="s">
        <v>21</v>
      </c>
      <c r="C679" s="136">
        <v>44449</v>
      </c>
      <c r="D679" s="36" t="s">
        <v>1295</v>
      </c>
      <c r="E679" s="11">
        <v>457661</v>
      </c>
      <c r="F679" s="11" t="s">
        <v>389</v>
      </c>
      <c r="G679" s="11" t="s">
        <v>268</v>
      </c>
      <c r="H679" s="11" t="s">
        <v>138</v>
      </c>
      <c r="I679" s="11"/>
      <c r="J679" s="11" t="s">
        <v>2263</v>
      </c>
      <c r="K679" s="11" t="s">
        <v>30</v>
      </c>
      <c r="L679" s="11" t="s">
        <v>31</v>
      </c>
      <c r="M679" s="11"/>
      <c r="N679" s="11" t="s">
        <v>32</v>
      </c>
      <c r="O679" s="11" t="s">
        <v>33</v>
      </c>
      <c r="P679" s="11"/>
      <c r="Q679" s="11">
        <v>1</v>
      </c>
      <c r="R679" s="128">
        <v>0</v>
      </c>
      <c r="S679" s="128">
        <v>135000</v>
      </c>
      <c r="T679" s="128">
        <v>50000</v>
      </c>
      <c r="U679" s="128">
        <v>0</v>
      </c>
      <c r="V679" s="11" t="s">
        <v>50</v>
      </c>
      <c r="W679">
        <v>50000</v>
      </c>
      <c r="X679">
        <v>1</v>
      </c>
      <c r="Y679" s="11" t="str">
        <f t="shared" si="22"/>
        <v>XBL</v>
      </c>
      <c r="Z679" s="5">
        <f>VLOOKUP(D679,HoaDonTotal!D:Q,14,0)</f>
        <v>44449.779861111114</v>
      </c>
      <c r="AA679" t="str">
        <f t="shared" si="23"/>
        <v>Ca chiều</v>
      </c>
    </row>
    <row r="680" spans="2:27">
      <c r="B680" s="11" t="s">
        <v>21</v>
      </c>
      <c r="C680" s="136">
        <v>44449</v>
      </c>
      <c r="D680" s="36" t="s">
        <v>1296</v>
      </c>
      <c r="E680" s="11">
        <v>1744116</v>
      </c>
      <c r="F680" s="11" t="s">
        <v>1298</v>
      </c>
      <c r="G680" s="11" t="s">
        <v>2956</v>
      </c>
      <c r="H680" s="11" t="s">
        <v>541</v>
      </c>
      <c r="I680" s="11" t="s">
        <v>58</v>
      </c>
      <c r="J680" s="11" t="s">
        <v>45</v>
      </c>
      <c r="K680" s="11" t="s">
        <v>34</v>
      </c>
      <c r="L680" s="11" t="s">
        <v>656</v>
      </c>
      <c r="M680" s="11" t="s">
        <v>496</v>
      </c>
      <c r="N680" s="11" t="s">
        <v>184</v>
      </c>
      <c r="O680" s="11" t="s">
        <v>197</v>
      </c>
      <c r="P680" s="11" t="s">
        <v>43</v>
      </c>
      <c r="Q680" s="11">
        <v>1</v>
      </c>
      <c r="R680" s="128">
        <v>0</v>
      </c>
      <c r="S680" s="128">
        <v>120000</v>
      </c>
      <c r="T680" s="128">
        <v>89000</v>
      </c>
      <c r="U680" s="128">
        <v>0</v>
      </c>
      <c r="V680" s="11" t="s">
        <v>50</v>
      </c>
      <c r="W680">
        <v>89000</v>
      </c>
      <c r="X680">
        <v>1</v>
      </c>
      <c r="Y680" s="11" t="str">
        <f t="shared" si="22"/>
        <v>XBL</v>
      </c>
      <c r="Z680" s="5">
        <f>VLOOKUP(D680,HoaDonTotal!D:Q,14,0)</f>
        <v>44449.862500000003</v>
      </c>
      <c r="AA680" t="str">
        <f t="shared" si="23"/>
        <v>Ca chiều</v>
      </c>
    </row>
    <row r="681" spans="2:27">
      <c r="B681" s="11" t="s">
        <v>21</v>
      </c>
      <c r="C681" s="136">
        <v>44449</v>
      </c>
      <c r="D681" s="36" t="s">
        <v>1296</v>
      </c>
      <c r="E681" s="11">
        <v>1744116</v>
      </c>
      <c r="F681" s="11" t="s">
        <v>1298</v>
      </c>
      <c r="G681" s="11" t="s">
        <v>2957</v>
      </c>
      <c r="H681" s="11" t="s">
        <v>2958</v>
      </c>
      <c r="I681" s="11" t="s">
        <v>22</v>
      </c>
      <c r="J681" s="11" t="s">
        <v>45</v>
      </c>
      <c r="K681" s="11" t="s">
        <v>34</v>
      </c>
      <c r="L681" s="11" t="s">
        <v>557</v>
      </c>
      <c r="M681" s="11" t="s">
        <v>46</v>
      </c>
      <c r="N681" s="11" t="s">
        <v>136</v>
      </c>
      <c r="O681" s="11" t="s">
        <v>137</v>
      </c>
      <c r="P681" s="11" t="s">
        <v>212</v>
      </c>
      <c r="Q681" s="11">
        <v>1</v>
      </c>
      <c r="R681" s="128">
        <v>0</v>
      </c>
      <c r="S681" s="128">
        <v>590000</v>
      </c>
      <c r="T681" s="128">
        <v>350000</v>
      </c>
      <c r="U681" s="128">
        <v>0</v>
      </c>
      <c r="V681" s="11" t="s">
        <v>50</v>
      </c>
      <c r="W681">
        <v>350000</v>
      </c>
      <c r="X681">
        <v>1</v>
      </c>
      <c r="Y681" s="11" t="str">
        <f t="shared" si="22"/>
        <v>XBL</v>
      </c>
      <c r="Z681" s="5">
        <f>VLOOKUP(D681,HoaDonTotal!D:Q,14,0)</f>
        <v>44449.862500000003</v>
      </c>
      <c r="AA681" t="str">
        <f t="shared" si="23"/>
        <v>Ca chiều</v>
      </c>
    </row>
    <row r="682" spans="2:27">
      <c r="B682" s="11" t="s">
        <v>21</v>
      </c>
      <c r="C682" s="136">
        <v>44449</v>
      </c>
      <c r="D682" s="36" t="s">
        <v>1299</v>
      </c>
      <c r="E682" s="11">
        <v>2393779</v>
      </c>
      <c r="F682" s="11" t="s">
        <v>1252</v>
      </c>
      <c r="G682" s="11" t="s">
        <v>2959</v>
      </c>
      <c r="H682" s="11" t="s">
        <v>567</v>
      </c>
      <c r="I682" s="11"/>
      <c r="J682" s="11" t="s">
        <v>53</v>
      </c>
      <c r="K682" s="11" t="s">
        <v>56</v>
      </c>
      <c r="L682" s="11" t="s">
        <v>243</v>
      </c>
      <c r="M682" s="11" t="s">
        <v>493</v>
      </c>
      <c r="N682" s="11" t="s">
        <v>57</v>
      </c>
      <c r="O682" s="11" t="s">
        <v>76</v>
      </c>
      <c r="P682" s="11" t="s">
        <v>43</v>
      </c>
      <c r="Q682" s="11">
        <v>1</v>
      </c>
      <c r="R682" s="128">
        <v>0</v>
      </c>
      <c r="S682" s="128">
        <v>150000</v>
      </c>
      <c r="T682" s="128">
        <v>120000</v>
      </c>
      <c r="U682" s="128">
        <v>0</v>
      </c>
      <c r="V682" s="11" t="s">
        <v>28</v>
      </c>
      <c r="W682">
        <v>120000</v>
      </c>
      <c r="X682">
        <v>1</v>
      </c>
      <c r="Y682" s="11" t="str">
        <f t="shared" si="22"/>
        <v>XBL</v>
      </c>
      <c r="Z682" s="5">
        <f>VLOOKUP(D682,HoaDonTotal!D:Q,14,0)</f>
        <v>44449.884722222225</v>
      </c>
      <c r="AA682" t="str">
        <f t="shared" si="23"/>
        <v>Ca chiều</v>
      </c>
    </row>
    <row r="683" spans="2:27">
      <c r="B683" s="11" t="s">
        <v>21</v>
      </c>
      <c r="C683" s="136">
        <v>44449</v>
      </c>
      <c r="D683" s="36" t="s">
        <v>1299</v>
      </c>
      <c r="E683" s="11">
        <v>2393779</v>
      </c>
      <c r="F683" s="11" t="s">
        <v>1252</v>
      </c>
      <c r="G683" s="11" t="s">
        <v>2484</v>
      </c>
      <c r="H683" s="11" t="s">
        <v>2485</v>
      </c>
      <c r="I683" s="11" t="s">
        <v>55</v>
      </c>
      <c r="J683" s="11" t="s">
        <v>45</v>
      </c>
      <c r="K683" s="11" t="s">
        <v>34</v>
      </c>
      <c r="L683" s="11" t="s">
        <v>291</v>
      </c>
      <c r="M683" s="11" t="s">
        <v>493</v>
      </c>
      <c r="N683" s="11" t="s">
        <v>184</v>
      </c>
      <c r="O683" s="11" t="s">
        <v>153</v>
      </c>
      <c r="P683" s="11" t="s">
        <v>43</v>
      </c>
      <c r="Q683" s="11">
        <v>1</v>
      </c>
      <c r="R683" s="128">
        <v>0</v>
      </c>
      <c r="S683" s="128">
        <v>150000</v>
      </c>
      <c r="T683" s="128">
        <v>119000</v>
      </c>
      <c r="U683" s="128">
        <v>0</v>
      </c>
      <c r="V683" s="11" t="s">
        <v>28</v>
      </c>
      <c r="W683">
        <v>119000</v>
      </c>
      <c r="X683">
        <v>1</v>
      </c>
      <c r="Y683" s="11" t="str">
        <f t="shared" si="22"/>
        <v>XBL</v>
      </c>
      <c r="Z683" s="5">
        <f>VLOOKUP(D683,HoaDonTotal!D:Q,14,0)</f>
        <v>44449.884722222225</v>
      </c>
      <c r="AA683" t="str">
        <f t="shared" si="23"/>
        <v>Ca chiều</v>
      </c>
    </row>
    <row r="684" spans="2:27">
      <c r="B684" s="11" t="s">
        <v>21</v>
      </c>
      <c r="C684" s="136">
        <v>44449</v>
      </c>
      <c r="D684" s="36" t="s">
        <v>1300</v>
      </c>
      <c r="E684" s="11">
        <v>1593858</v>
      </c>
      <c r="F684" s="11" t="s">
        <v>1302</v>
      </c>
      <c r="G684" s="11" t="s">
        <v>2763</v>
      </c>
      <c r="H684" s="11" t="s">
        <v>138</v>
      </c>
      <c r="I684" s="11"/>
      <c r="J684" s="11" t="s">
        <v>2263</v>
      </c>
      <c r="K684" s="11" t="s">
        <v>30</v>
      </c>
      <c r="L684" s="11" t="s">
        <v>31</v>
      </c>
      <c r="M684" s="11"/>
      <c r="N684" s="11" t="s">
        <v>32</v>
      </c>
      <c r="O684" s="11" t="s">
        <v>33</v>
      </c>
      <c r="P684" s="11"/>
      <c r="Q684" s="11">
        <v>2</v>
      </c>
      <c r="R684" s="128">
        <v>0</v>
      </c>
      <c r="S684" s="128">
        <v>135000</v>
      </c>
      <c r="T684" s="128">
        <v>100000</v>
      </c>
      <c r="U684" s="128">
        <v>0</v>
      </c>
      <c r="V684" s="11" t="s">
        <v>50</v>
      </c>
      <c r="W684">
        <v>100000</v>
      </c>
      <c r="X684">
        <v>2</v>
      </c>
      <c r="Y684" s="11" t="str">
        <f t="shared" si="22"/>
        <v>XBL</v>
      </c>
      <c r="Z684" s="5">
        <f>VLOOKUP(D684,HoaDonTotal!D:Q,14,0)</f>
        <v>44449.883333333331</v>
      </c>
      <c r="AA684" t="str">
        <f t="shared" si="23"/>
        <v>Ca chiều</v>
      </c>
    </row>
    <row r="685" spans="2:27">
      <c r="B685" s="11" t="s">
        <v>21</v>
      </c>
      <c r="C685" s="136">
        <v>44449</v>
      </c>
      <c r="D685" s="36" t="s">
        <v>1303</v>
      </c>
      <c r="E685" s="11">
        <v>857718</v>
      </c>
      <c r="F685" s="11" t="s">
        <v>1305</v>
      </c>
      <c r="G685" s="11" t="s">
        <v>2751</v>
      </c>
      <c r="H685" s="11" t="s">
        <v>561</v>
      </c>
      <c r="I685" s="11" t="s">
        <v>41</v>
      </c>
      <c r="J685" s="11" t="s">
        <v>23</v>
      </c>
      <c r="K685" s="11" t="s">
        <v>24</v>
      </c>
      <c r="L685" s="11" t="s">
        <v>42</v>
      </c>
      <c r="M685" s="11" t="s">
        <v>46</v>
      </c>
      <c r="N685" s="11" t="s">
        <v>36</v>
      </c>
      <c r="O685" s="11" t="s">
        <v>52</v>
      </c>
      <c r="P685" s="11" t="s">
        <v>37</v>
      </c>
      <c r="Q685" s="11">
        <v>1</v>
      </c>
      <c r="R685" s="128">
        <v>0</v>
      </c>
      <c r="S685" s="128">
        <v>250000</v>
      </c>
      <c r="T685" s="128">
        <v>125000</v>
      </c>
      <c r="U685" s="128">
        <v>0</v>
      </c>
      <c r="V685" s="11" t="s">
        <v>50</v>
      </c>
      <c r="W685">
        <v>125000</v>
      </c>
      <c r="X685">
        <v>1</v>
      </c>
      <c r="Y685" s="11" t="str">
        <f t="shared" si="22"/>
        <v>XBL</v>
      </c>
      <c r="Z685" s="5">
        <f>VLOOKUP(D685,HoaDonTotal!D:Q,14,0)</f>
        <v>44449.904166666667</v>
      </c>
      <c r="AA685" t="str">
        <f t="shared" si="23"/>
        <v>Ca chiều</v>
      </c>
    </row>
    <row r="686" spans="2:27">
      <c r="B686" s="11" t="s">
        <v>21</v>
      </c>
      <c r="C686" s="136">
        <v>44449</v>
      </c>
      <c r="D686" s="36" t="s">
        <v>1303</v>
      </c>
      <c r="E686" s="11">
        <v>857718</v>
      </c>
      <c r="F686" s="11" t="s">
        <v>1305</v>
      </c>
      <c r="G686" s="11" t="s">
        <v>2043</v>
      </c>
      <c r="H686" s="11" t="s">
        <v>265</v>
      </c>
      <c r="I686" s="11"/>
      <c r="J686" s="11" t="s">
        <v>2044</v>
      </c>
      <c r="K686" s="11" t="s">
        <v>56</v>
      </c>
      <c r="L686" s="11" t="s">
        <v>266</v>
      </c>
      <c r="M686" s="11"/>
      <c r="N686" s="11" t="s">
        <v>2045</v>
      </c>
      <c r="O686" s="11" t="s">
        <v>139</v>
      </c>
      <c r="P686" s="11"/>
      <c r="Q686" s="11">
        <v>2</v>
      </c>
      <c r="R686" s="128">
        <v>0</v>
      </c>
      <c r="S686" s="128">
        <v>66000</v>
      </c>
      <c r="T686" s="128">
        <v>70000</v>
      </c>
      <c r="U686" s="128">
        <v>0</v>
      </c>
      <c r="V686" s="11" t="s">
        <v>50</v>
      </c>
      <c r="W686">
        <v>70000</v>
      </c>
      <c r="X686">
        <v>2</v>
      </c>
      <c r="Y686" s="11" t="str">
        <f t="shared" si="22"/>
        <v>XBL</v>
      </c>
      <c r="Z686" s="5">
        <f>VLOOKUP(D686,HoaDonTotal!D:Q,14,0)</f>
        <v>44449.904166666667</v>
      </c>
      <c r="AA686" t="str">
        <f t="shared" si="23"/>
        <v>Ca chiều</v>
      </c>
    </row>
    <row r="687" spans="2:27">
      <c r="B687" s="11" t="s">
        <v>21</v>
      </c>
      <c r="C687" s="136">
        <v>44449</v>
      </c>
      <c r="D687" s="36" t="s">
        <v>1303</v>
      </c>
      <c r="E687" s="11">
        <v>857718</v>
      </c>
      <c r="F687" s="11" t="s">
        <v>1305</v>
      </c>
      <c r="G687" s="11" t="s">
        <v>2960</v>
      </c>
      <c r="H687" s="11" t="s">
        <v>2040</v>
      </c>
      <c r="I687" s="11"/>
      <c r="J687" s="11" t="s">
        <v>2041</v>
      </c>
      <c r="K687" s="11" t="s">
        <v>78</v>
      </c>
      <c r="L687" s="11" t="s">
        <v>40</v>
      </c>
      <c r="M687" s="11" t="s">
        <v>63</v>
      </c>
      <c r="N687" s="11" t="s">
        <v>68</v>
      </c>
      <c r="O687" s="11" t="s">
        <v>2042</v>
      </c>
      <c r="P687" s="11" t="s">
        <v>40</v>
      </c>
      <c r="Q687" s="11">
        <v>1</v>
      </c>
      <c r="R687" s="128">
        <v>0</v>
      </c>
      <c r="S687" s="128">
        <v>29000</v>
      </c>
      <c r="T687" s="128">
        <v>29000</v>
      </c>
      <c r="U687" s="128">
        <v>0</v>
      </c>
      <c r="V687" s="11" t="s">
        <v>50</v>
      </c>
      <c r="W687">
        <v>29000</v>
      </c>
      <c r="X687">
        <v>1</v>
      </c>
      <c r="Y687" s="11" t="str">
        <f t="shared" si="22"/>
        <v>XBL</v>
      </c>
      <c r="Z687" s="5">
        <f>VLOOKUP(D687,HoaDonTotal!D:Q,14,0)</f>
        <v>44449.904166666667</v>
      </c>
      <c r="AA687" t="str">
        <f t="shared" si="23"/>
        <v>Ca chiều</v>
      </c>
    </row>
    <row r="688" spans="2:27">
      <c r="B688" s="11" t="s">
        <v>21</v>
      </c>
      <c r="C688" s="136">
        <v>44449</v>
      </c>
      <c r="D688" s="36" t="s">
        <v>1303</v>
      </c>
      <c r="E688" s="11">
        <v>857718</v>
      </c>
      <c r="F688" s="11" t="s">
        <v>1305</v>
      </c>
      <c r="G688" s="11" t="s">
        <v>2961</v>
      </c>
      <c r="H688" s="11" t="s">
        <v>2962</v>
      </c>
      <c r="I688" s="11"/>
      <c r="J688" s="11" t="s">
        <v>2112</v>
      </c>
      <c r="K688" s="11" t="s">
        <v>551</v>
      </c>
      <c r="L688" s="11"/>
      <c r="M688" s="11"/>
      <c r="N688" s="11" t="s">
        <v>2127</v>
      </c>
      <c r="O688" s="11" t="s">
        <v>533</v>
      </c>
      <c r="P688" s="11"/>
      <c r="Q688" s="11">
        <v>1</v>
      </c>
      <c r="R688" s="128">
        <v>0</v>
      </c>
      <c r="S688" s="128">
        <v>40000</v>
      </c>
      <c r="T688" s="128">
        <v>40000</v>
      </c>
      <c r="U688" s="128">
        <v>0</v>
      </c>
      <c r="V688" s="11" t="s">
        <v>50</v>
      </c>
      <c r="W688">
        <v>40000</v>
      </c>
      <c r="X688">
        <v>1</v>
      </c>
      <c r="Y688" s="11" t="str">
        <f t="shared" si="22"/>
        <v>XBL</v>
      </c>
      <c r="Z688" s="5">
        <f>VLOOKUP(D688,HoaDonTotal!D:Q,14,0)</f>
        <v>44449.904166666667</v>
      </c>
      <c r="AA688" t="str">
        <f t="shared" si="23"/>
        <v>Ca chiều</v>
      </c>
    </row>
    <row r="689" spans="2:27">
      <c r="B689" s="11" t="s">
        <v>21</v>
      </c>
      <c r="C689" s="136">
        <v>44449</v>
      </c>
      <c r="D689" s="36" t="s">
        <v>1303</v>
      </c>
      <c r="E689" s="11">
        <v>857718</v>
      </c>
      <c r="F689" s="11" t="s">
        <v>1305</v>
      </c>
      <c r="G689" s="11" t="s">
        <v>2831</v>
      </c>
      <c r="H689" s="11" t="s">
        <v>2832</v>
      </c>
      <c r="I689" s="11"/>
      <c r="J689" s="11" t="s">
        <v>2112</v>
      </c>
      <c r="K689" s="11" t="s">
        <v>551</v>
      </c>
      <c r="L689" s="11"/>
      <c r="M689" s="11"/>
      <c r="N689" s="11" t="s">
        <v>2127</v>
      </c>
      <c r="O689" s="11" t="s">
        <v>533</v>
      </c>
      <c r="P689" s="11"/>
      <c r="Q689" s="11">
        <v>1</v>
      </c>
      <c r="R689" s="128">
        <v>0</v>
      </c>
      <c r="S689" s="128">
        <v>37500</v>
      </c>
      <c r="T689" s="128">
        <v>37500</v>
      </c>
      <c r="U689" s="128">
        <v>0</v>
      </c>
      <c r="V689" s="11" t="s">
        <v>50</v>
      </c>
      <c r="W689">
        <v>37500</v>
      </c>
      <c r="X689">
        <v>1</v>
      </c>
      <c r="Y689" s="11" t="str">
        <f t="shared" si="22"/>
        <v>XBL</v>
      </c>
      <c r="Z689" s="5">
        <f>VLOOKUP(D689,HoaDonTotal!D:Q,14,0)</f>
        <v>44449.904166666667</v>
      </c>
      <c r="AA689" t="str">
        <f t="shared" si="23"/>
        <v>Ca chiều</v>
      </c>
    </row>
    <row r="690" spans="2:27">
      <c r="B690" s="11" t="s">
        <v>21</v>
      </c>
      <c r="C690" s="136">
        <v>44449</v>
      </c>
      <c r="D690" s="36" t="s">
        <v>1303</v>
      </c>
      <c r="E690" s="11">
        <v>857718</v>
      </c>
      <c r="F690" s="11" t="s">
        <v>1305</v>
      </c>
      <c r="G690" s="11" t="s">
        <v>2963</v>
      </c>
      <c r="H690" s="11" t="s">
        <v>2284</v>
      </c>
      <c r="I690" s="11" t="s">
        <v>41</v>
      </c>
      <c r="J690" s="11" t="s">
        <v>23</v>
      </c>
      <c r="K690" s="11" t="s">
        <v>24</v>
      </c>
      <c r="L690" s="11" t="s">
        <v>35</v>
      </c>
      <c r="M690" s="11" t="s">
        <v>2285</v>
      </c>
      <c r="N690" s="11" t="s">
        <v>343</v>
      </c>
      <c r="O690" s="11" t="s">
        <v>52</v>
      </c>
      <c r="P690" s="11" t="s">
        <v>43</v>
      </c>
      <c r="Q690" s="11">
        <v>1</v>
      </c>
      <c r="R690" s="128">
        <v>0</v>
      </c>
      <c r="S690" s="128">
        <v>190000</v>
      </c>
      <c r="T690" s="128">
        <v>95000</v>
      </c>
      <c r="U690" s="128">
        <v>0</v>
      </c>
      <c r="V690" s="11" t="s">
        <v>50</v>
      </c>
      <c r="W690">
        <v>95000</v>
      </c>
      <c r="X690">
        <v>1</v>
      </c>
      <c r="Y690" s="11" t="str">
        <f t="shared" si="22"/>
        <v>XBL</v>
      </c>
      <c r="Z690" s="5">
        <f>VLOOKUP(D690,HoaDonTotal!D:Q,14,0)</f>
        <v>44449.904166666667</v>
      </c>
      <c r="AA690" t="str">
        <f t="shared" si="23"/>
        <v>Ca chiều</v>
      </c>
    </row>
    <row r="691" spans="2:27">
      <c r="B691" s="11" t="s">
        <v>21</v>
      </c>
      <c r="C691" s="136">
        <v>44449</v>
      </c>
      <c r="D691" s="36" t="s">
        <v>1303</v>
      </c>
      <c r="E691" s="11">
        <v>857718</v>
      </c>
      <c r="F691" s="11" t="s">
        <v>1305</v>
      </c>
      <c r="G691" s="11" t="s">
        <v>2964</v>
      </c>
      <c r="H691" s="11" t="s">
        <v>2965</v>
      </c>
      <c r="I691" s="11" t="s">
        <v>41</v>
      </c>
      <c r="J691" s="11" t="s">
        <v>23</v>
      </c>
      <c r="K691" s="11" t="s">
        <v>24</v>
      </c>
      <c r="L691" s="11" t="s">
        <v>35</v>
      </c>
      <c r="M691" s="11" t="s">
        <v>2966</v>
      </c>
      <c r="N691" s="11" t="s">
        <v>343</v>
      </c>
      <c r="O691" s="11" t="s">
        <v>52</v>
      </c>
      <c r="P691" s="11" t="s">
        <v>43</v>
      </c>
      <c r="Q691" s="11">
        <v>1</v>
      </c>
      <c r="R691" s="128">
        <v>0</v>
      </c>
      <c r="S691" s="128">
        <v>190000</v>
      </c>
      <c r="T691" s="128">
        <v>95000</v>
      </c>
      <c r="U691" s="128">
        <v>0</v>
      </c>
      <c r="V691" s="11" t="s">
        <v>50</v>
      </c>
      <c r="W691">
        <v>95000</v>
      </c>
      <c r="X691">
        <v>1</v>
      </c>
      <c r="Y691" s="11" t="str">
        <f t="shared" si="22"/>
        <v>XBL</v>
      </c>
      <c r="Z691" s="5">
        <f>VLOOKUP(D691,HoaDonTotal!D:Q,14,0)</f>
        <v>44449.904166666667</v>
      </c>
      <c r="AA691" t="str">
        <f t="shared" si="23"/>
        <v>Ca chiều</v>
      </c>
    </row>
    <row r="692" spans="2:27">
      <c r="B692" s="11" t="s">
        <v>21</v>
      </c>
      <c r="C692" s="136">
        <v>44448</v>
      </c>
      <c r="D692" s="36" t="s">
        <v>1306</v>
      </c>
      <c r="E692" s="11">
        <v>2265638</v>
      </c>
      <c r="F692" s="11" t="s">
        <v>419</v>
      </c>
      <c r="G692" s="11" t="s">
        <v>483</v>
      </c>
      <c r="H692" s="11" t="s">
        <v>484</v>
      </c>
      <c r="I692" s="11"/>
      <c r="J692" s="11" t="s">
        <v>39</v>
      </c>
      <c r="K692" s="11"/>
      <c r="L692" s="11" t="s">
        <v>40</v>
      </c>
      <c r="M692" s="11" t="s">
        <v>40</v>
      </c>
      <c r="N692" s="11" t="s">
        <v>39</v>
      </c>
      <c r="O692" s="11" t="s">
        <v>39</v>
      </c>
      <c r="P692" s="11" t="s">
        <v>40</v>
      </c>
      <c r="Q692" s="11">
        <v>1</v>
      </c>
      <c r="R692" s="128">
        <v>0</v>
      </c>
      <c r="S692" s="128">
        <v>2000</v>
      </c>
      <c r="T692" s="128">
        <v>2000</v>
      </c>
      <c r="U692" s="128">
        <v>0</v>
      </c>
      <c r="V692" s="11" t="s">
        <v>50</v>
      </c>
      <c r="W692">
        <v>2000</v>
      </c>
      <c r="X692">
        <v>1</v>
      </c>
      <c r="Y692" s="11" t="str">
        <f t="shared" si="22"/>
        <v>XBL</v>
      </c>
      <c r="Z692" s="5">
        <f>VLOOKUP(D692,HoaDonTotal!D:Q,14,0)</f>
        <v>44448.383333333331</v>
      </c>
      <c r="AA692" t="str">
        <f t="shared" si="23"/>
        <v>Ca sáng</v>
      </c>
    </row>
    <row r="693" spans="2:27">
      <c r="B693" s="11" t="s">
        <v>21</v>
      </c>
      <c r="C693" s="136">
        <v>44448</v>
      </c>
      <c r="D693" s="36" t="s">
        <v>1306</v>
      </c>
      <c r="E693" s="11">
        <v>2265638</v>
      </c>
      <c r="F693" s="11" t="s">
        <v>419</v>
      </c>
      <c r="G693" s="11" t="s">
        <v>2967</v>
      </c>
      <c r="H693" s="11" t="s">
        <v>2968</v>
      </c>
      <c r="I693" s="11" t="s">
        <v>22</v>
      </c>
      <c r="J693" s="11" t="s">
        <v>73</v>
      </c>
      <c r="K693" s="11" t="s">
        <v>34</v>
      </c>
      <c r="L693" s="11" t="s">
        <v>2969</v>
      </c>
      <c r="M693" s="11" t="s">
        <v>435</v>
      </c>
      <c r="N693" s="11" t="s">
        <v>74</v>
      </c>
      <c r="O693" s="11" t="s">
        <v>74</v>
      </c>
      <c r="P693" s="11" t="s">
        <v>43</v>
      </c>
      <c r="Q693" s="11">
        <v>1</v>
      </c>
      <c r="R693" s="128">
        <v>0</v>
      </c>
      <c r="S693" s="128">
        <v>390000</v>
      </c>
      <c r="T693" s="128">
        <v>390000</v>
      </c>
      <c r="U693" s="128">
        <v>0</v>
      </c>
      <c r="V693" s="11" t="s">
        <v>50</v>
      </c>
      <c r="W693">
        <v>390000</v>
      </c>
      <c r="X693">
        <v>1</v>
      </c>
      <c r="Y693" s="11" t="str">
        <f t="shared" si="22"/>
        <v>XBL</v>
      </c>
      <c r="Z693" s="5">
        <f>VLOOKUP(D693,HoaDonTotal!D:Q,14,0)</f>
        <v>44448.383333333331</v>
      </c>
      <c r="AA693" t="str">
        <f t="shared" si="23"/>
        <v>Ca sáng</v>
      </c>
    </row>
    <row r="694" spans="2:27">
      <c r="B694" s="11" t="s">
        <v>21</v>
      </c>
      <c r="C694" s="136">
        <v>44448</v>
      </c>
      <c r="D694" s="36" t="s">
        <v>1307</v>
      </c>
      <c r="E694" s="11">
        <v>2280874</v>
      </c>
      <c r="F694" s="11" t="s">
        <v>394</v>
      </c>
      <c r="G694" s="11" t="s">
        <v>2970</v>
      </c>
      <c r="H694" s="11" t="s">
        <v>2140</v>
      </c>
      <c r="I694" s="11" t="s">
        <v>58</v>
      </c>
      <c r="J694" s="11" t="s">
        <v>45</v>
      </c>
      <c r="K694" s="11" t="s">
        <v>2033</v>
      </c>
      <c r="L694" s="11" t="s">
        <v>2185</v>
      </c>
      <c r="M694" s="11" t="s">
        <v>496</v>
      </c>
      <c r="N694" s="11" t="s">
        <v>184</v>
      </c>
      <c r="O694" s="11" t="s">
        <v>153</v>
      </c>
      <c r="P694" s="11" t="s">
        <v>43</v>
      </c>
      <c r="Q694" s="11">
        <v>1</v>
      </c>
      <c r="R694" s="128">
        <v>0</v>
      </c>
      <c r="S694" s="128">
        <v>120000</v>
      </c>
      <c r="T694" s="128">
        <v>89000</v>
      </c>
      <c r="U694" s="128">
        <v>0</v>
      </c>
      <c r="V694" s="11" t="s">
        <v>28</v>
      </c>
      <c r="W694">
        <v>89000</v>
      </c>
      <c r="X694">
        <v>1</v>
      </c>
      <c r="Y694" s="11" t="str">
        <f t="shared" si="22"/>
        <v>XBL</v>
      </c>
      <c r="Z694" s="5">
        <f>VLOOKUP(D694,HoaDonTotal!D:Q,14,0)</f>
        <v>44448.404166666667</v>
      </c>
      <c r="AA694" t="str">
        <f t="shared" si="23"/>
        <v>Ca sáng</v>
      </c>
    </row>
    <row r="695" spans="2:27">
      <c r="B695" s="11" t="s">
        <v>21</v>
      </c>
      <c r="C695" s="136">
        <v>44448</v>
      </c>
      <c r="D695" s="36" t="s">
        <v>1308</v>
      </c>
      <c r="E695" s="11">
        <v>682239</v>
      </c>
      <c r="F695" s="11" t="s">
        <v>1310</v>
      </c>
      <c r="G695" s="11" t="s">
        <v>2971</v>
      </c>
      <c r="H695" s="11" t="s">
        <v>2647</v>
      </c>
      <c r="I695" s="11" t="s">
        <v>22</v>
      </c>
      <c r="J695" s="11" t="s">
        <v>362</v>
      </c>
      <c r="K695" s="11" t="s">
        <v>132</v>
      </c>
      <c r="L695" s="11" t="s">
        <v>205</v>
      </c>
      <c r="M695" s="11" t="s">
        <v>254</v>
      </c>
      <c r="N695" s="11" t="s">
        <v>64</v>
      </c>
      <c r="O695" s="11" t="s">
        <v>80</v>
      </c>
      <c r="P695" s="11" t="s">
        <v>43</v>
      </c>
      <c r="Q695" s="11">
        <v>1</v>
      </c>
      <c r="R695" s="128">
        <v>0</v>
      </c>
      <c r="S695" s="128">
        <v>190000</v>
      </c>
      <c r="T695" s="128">
        <v>133000</v>
      </c>
      <c r="U695" s="128">
        <v>0</v>
      </c>
      <c r="V695" s="11" t="s">
        <v>50</v>
      </c>
      <c r="W695">
        <v>133000</v>
      </c>
      <c r="X695">
        <v>1</v>
      </c>
      <c r="Y695" s="11" t="str">
        <f t="shared" si="22"/>
        <v>XBL</v>
      </c>
      <c r="Z695" s="5">
        <f>VLOOKUP(D695,HoaDonTotal!D:Q,14,0)</f>
        <v>44448.445138888892</v>
      </c>
      <c r="AA695" t="str">
        <f t="shared" si="23"/>
        <v>Ca sáng</v>
      </c>
    </row>
    <row r="696" spans="2:27">
      <c r="B696" s="11" t="s">
        <v>21</v>
      </c>
      <c r="C696" s="136">
        <v>44448</v>
      </c>
      <c r="D696" s="36" t="s">
        <v>1308</v>
      </c>
      <c r="E696" s="11">
        <v>682239</v>
      </c>
      <c r="F696" s="11" t="s">
        <v>1310</v>
      </c>
      <c r="G696" s="11" t="s">
        <v>2972</v>
      </c>
      <c r="H696" s="11" t="s">
        <v>2647</v>
      </c>
      <c r="I696" s="11" t="s">
        <v>22</v>
      </c>
      <c r="J696" s="11" t="s">
        <v>362</v>
      </c>
      <c r="K696" s="11" t="s">
        <v>132</v>
      </c>
      <c r="L696" s="11" t="s">
        <v>205</v>
      </c>
      <c r="M696" s="11" t="s">
        <v>46</v>
      </c>
      <c r="N696" s="11" t="s">
        <v>64</v>
      </c>
      <c r="O696" s="11" t="s">
        <v>80</v>
      </c>
      <c r="P696" s="11" t="s">
        <v>43</v>
      </c>
      <c r="Q696" s="11">
        <v>1</v>
      </c>
      <c r="R696" s="128">
        <v>0</v>
      </c>
      <c r="S696" s="128">
        <v>190000</v>
      </c>
      <c r="T696" s="128">
        <v>133000</v>
      </c>
      <c r="U696" s="128">
        <v>0</v>
      </c>
      <c r="V696" s="11" t="s">
        <v>50</v>
      </c>
      <c r="W696">
        <v>133000</v>
      </c>
      <c r="X696">
        <v>1</v>
      </c>
      <c r="Y696" s="11" t="str">
        <f t="shared" si="22"/>
        <v>XBL</v>
      </c>
      <c r="Z696" s="5">
        <f>VLOOKUP(D696,HoaDonTotal!D:Q,14,0)</f>
        <v>44448.445138888892</v>
      </c>
      <c r="AA696" t="str">
        <f t="shared" si="23"/>
        <v>Ca sáng</v>
      </c>
    </row>
    <row r="697" spans="2:27">
      <c r="B697" s="11" t="s">
        <v>21</v>
      </c>
      <c r="C697" s="136">
        <v>44448</v>
      </c>
      <c r="D697" s="36" t="s">
        <v>1311</v>
      </c>
      <c r="E697" s="11">
        <v>2392733</v>
      </c>
      <c r="F697" s="11" t="s">
        <v>1313</v>
      </c>
      <c r="G697" s="11" t="s">
        <v>2973</v>
      </c>
      <c r="H697" s="11" t="s">
        <v>255</v>
      </c>
      <c r="I697" s="11" t="s">
        <v>22</v>
      </c>
      <c r="J697" s="11" t="s">
        <v>23</v>
      </c>
      <c r="K697" s="11" t="s">
        <v>24</v>
      </c>
      <c r="L697" s="11" t="s">
        <v>71</v>
      </c>
      <c r="M697" s="11" t="s">
        <v>2974</v>
      </c>
      <c r="N697" s="11" t="s">
        <v>343</v>
      </c>
      <c r="O697" s="11" t="s">
        <v>125</v>
      </c>
      <c r="P697" s="11" t="s">
        <v>43</v>
      </c>
      <c r="Q697" s="11">
        <v>1</v>
      </c>
      <c r="R697" s="128">
        <v>0</v>
      </c>
      <c r="S697" s="128">
        <v>150000</v>
      </c>
      <c r="T697" s="128">
        <v>75000</v>
      </c>
      <c r="U697" s="128">
        <v>0</v>
      </c>
      <c r="V697" s="11" t="s">
        <v>28</v>
      </c>
      <c r="W697">
        <v>75000</v>
      </c>
      <c r="X697">
        <v>1</v>
      </c>
      <c r="Y697" s="11" t="str">
        <f t="shared" si="22"/>
        <v>XBL</v>
      </c>
      <c r="Z697" s="5">
        <f>VLOOKUP(D697,HoaDonTotal!D:Q,14,0)</f>
        <v>44448.445833333331</v>
      </c>
      <c r="AA697" t="str">
        <f t="shared" si="23"/>
        <v>Ca sáng</v>
      </c>
    </row>
    <row r="698" spans="2:27">
      <c r="B698" s="11" t="s">
        <v>21</v>
      </c>
      <c r="C698" s="136">
        <v>44448</v>
      </c>
      <c r="D698" s="36" t="s">
        <v>1314</v>
      </c>
      <c r="E698" s="11">
        <v>1260601</v>
      </c>
      <c r="F698" s="11" t="s">
        <v>1316</v>
      </c>
      <c r="G698" s="11" t="s">
        <v>2975</v>
      </c>
      <c r="H698" s="11" t="s">
        <v>2976</v>
      </c>
      <c r="I698" s="11" t="s">
        <v>22</v>
      </c>
      <c r="J698" s="11" t="s">
        <v>23</v>
      </c>
      <c r="K698" s="11" t="s">
        <v>24</v>
      </c>
      <c r="L698" s="11" t="s">
        <v>42</v>
      </c>
      <c r="M698" s="11" t="s">
        <v>2093</v>
      </c>
      <c r="N698" s="11" t="s">
        <v>277</v>
      </c>
      <c r="O698" s="11" t="s">
        <v>277</v>
      </c>
      <c r="P698" s="11" t="s">
        <v>37</v>
      </c>
      <c r="Q698" s="11">
        <v>1</v>
      </c>
      <c r="R698" s="128">
        <v>0</v>
      </c>
      <c r="S698" s="128">
        <v>290000</v>
      </c>
      <c r="T698" s="128">
        <v>145000</v>
      </c>
      <c r="U698" s="128">
        <v>0</v>
      </c>
      <c r="V698" s="11" t="s">
        <v>50</v>
      </c>
      <c r="W698">
        <v>145000</v>
      </c>
      <c r="X698">
        <v>1</v>
      </c>
      <c r="Y698" s="11" t="str">
        <f t="shared" si="22"/>
        <v>XBL</v>
      </c>
      <c r="Z698" s="5">
        <f>VLOOKUP(D698,HoaDonTotal!D:Q,14,0)</f>
        <v>44448.445138888892</v>
      </c>
      <c r="AA698" t="str">
        <f t="shared" si="23"/>
        <v>Ca sáng</v>
      </c>
    </row>
    <row r="699" spans="2:27">
      <c r="B699" s="11" t="s">
        <v>21</v>
      </c>
      <c r="C699" s="136">
        <v>44448</v>
      </c>
      <c r="D699" s="36" t="s">
        <v>1314</v>
      </c>
      <c r="E699" s="11">
        <v>1260601</v>
      </c>
      <c r="F699" s="11" t="s">
        <v>1316</v>
      </c>
      <c r="G699" s="11" t="s">
        <v>2537</v>
      </c>
      <c r="H699" s="11" t="s">
        <v>2538</v>
      </c>
      <c r="I699" s="11"/>
      <c r="J699" s="11" t="s">
        <v>53</v>
      </c>
      <c r="K699" s="11" t="s">
        <v>56</v>
      </c>
      <c r="L699" s="11" t="s">
        <v>2539</v>
      </c>
      <c r="M699" s="11" t="s">
        <v>63</v>
      </c>
      <c r="N699" s="11" t="s">
        <v>57</v>
      </c>
      <c r="O699" s="11" t="s">
        <v>2540</v>
      </c>
      <c r="P699" s="11" t="s">
        <v>43</v>
      </c>
      <c r="Q699" s="11">
        <v>1</v>
      </c>
      <c r="R699" s="128">
        <v>0</v>
      </c>
      <c r="S699" s="128">
        <v>190000</v>
      </c>
      <c r="T699" s="128">
        <v>190000</v>
      </c>
      <c r="U699" s="128">
        <v>0</v>
      </c>
      <c r="V699" s="11" t="s">
        <v>50</v>
      </c>
      <c r="W699">
        <v>190000</v>
      </c>
      <c r="X699">
        <v>1</v>
      </c>
      <c r="Y699" s="11" t="str">
        <f t="shared" si="22"/>
        <v>XBL</v>
      </c>
      <c r="Z699" s="5">
        <f>VLOOKUP(D699,HoaDonTotal!D:Q,14,0)</f>
        <v>44448.445138888892</v>
      </c>
      <c r="AA699" t="str">
        <f t="shared" si="23"/>
        <v>Ca sáng</v>
      </c>
    </row>
    <row r="700" spans="2:27">
      <c r="B700" s="11" t="s">
        <v>21</v>
      </c>
      <c r="C700" s="136">
        <v>44448</v>
      </c>
      <c r="D700" s="36" t="s">
        <v>1314</v>
      </c>
      <c r="E700" s="11">
        <v>1260601</v>
      </c>
      <c r="F700" s="11" t="s">
        <v>1316</v>
      </c>
      <c r="G700" s="11" t="s">
        <v>2977</v>
      </c>
      <c r="H700" s="11" t="s">
        <v>2978</v>
      </c>
      <c r="I700" s="11" t="s">
        <v>22</v>
      </c>
      <c r="J700" s="11" t="s">
        <v>362</v>
      </c>
      <c r="K700" s="11" t="s">
        <v>132</v>
      </c>
      <c r="L700" s="11" t="s">
        <v>518</v>
      </c>
      <c r="M700" s="11" t="s">
        <v>79</v>
      </c>
      <c r="N700" s="11" t="s">
        <v>64</v>
      </c>
      <c r="O700" s="11" t="s">
        <v>80</v>
      </c>
      <c r="P700" s="11" t="s">
        <v>43</v>
      </c>
      <c r="Q700" s="11">
        <v>1</v>
      </c>
      <c r="R700" s="128">
        <v>0</v>
      </c>
      <c r="S700" s="128">
        <v>190000</v>
      </c>
      <c r="T700" s="128">
        <v>133000</v>
      </c>
      <c r="U700" s="128">
        <v>0</v>
      </c>
      <c r="V700" s="11" t="s">
        <v>50</v>
      </c>
      <c r="W700">
        <v>133000</v>
      </c>
      <c r="X700">
        <v>1</v>
      </c>
      <c r="Y700" s="11" t="str">
        <f t="shared" si="22"/>
        <v>XBL</v>
      </c>
      <c r="Z700" s="5">
        <f>VLOOKUP(D700,HoaDonTotal!D:Q,14,0)</f>
        <v>44448.445138888892</v>
      </c>
      <c r="AA700" t="str">
        <f t="shared" si="23"/>
        <v>Ca sáng</v>
      </c>
    </row>
    <row r="701" spans="2:27">
      <c r="B701" s="11" t="s">
        <v>21</v>
      </c>
      <c r="C701" s="136">
        <v>44448</v>
      </c>
      <c r="D701" s="36" t="s">
        <v>1314</v>
      </c>
      <c r="E701" s="11">
        <v>1260601</v>
      </c>
      <c r="F701" s="11" t="s">
        <v>1316</v>
      </c>
      <c r="G701" s="11" t="s">
        <v>2979</v>
      </c>
      <c r="H701" s="11" t="s">
        <v>2478</v>
      </c>
      <c r="I701" s="11" t="s">
        <v>22</v>
      </c>
      <c r="J701" s="11" t="s">
        <v>362</v>
      </c>
      <c r="K701" s="11" t="s">
        <v>132</v>
      </c>
      <c r="L701" s="11" t="s">
        <v>518</v>
      </c>
      <c r="M701" s="11" t="s">
        <v>241</v>
      </c>
      <c r="N701" s="11" t="s">
        <v>64</v>
      </c>
      <c r="O701" s="11" t="s">
        <v>80</v>
      </c>
      <c r="P701" s="11" t="s">
        <v>43</v>
      </c>
      <c r="Q701" s="11">
        <v>1</v>
      </c>
      <c r="R701" s="128">
        <v>0</v>
      </c>
      <c r="S701" s="128">
        <v>190000</v>
      </c>
      <c r="T701" s="128">
        <v>133000</v>
      </c>
      <c r="U701" s="128">
        <v>0</v>
      </c>
      <c r="V701" s="11" t="s">
        <v>50</v>
      </c>
      <c r="W701">
        <v>133000</v>
      </c>
      <c r="X701">
        <v>1</v>
      </c>
      <c r="Y701" s="11" t="str">
        <f t="shared" si="22"/>
        <v>XBL</v>
      </c>
      <c r="Z701" s="5">
        <f>VLOOKUP(D701,HoaDonTotal!D:Q,14,0)</f>
        <v>44448.445138888892</v>
      </c>
      <c r="AA701" t="str">
        <f t="shared" si="23"/>
        <v>Ca sáng</v>
      </c>
    </row>
    <row r="702" spans="2:27">
      <c r="B702" s="11" t="s">
        <v>21</v>
      </c>
      <c r="C702" s="136">
        <v>44448</v>
      </c>
      <c r="D702" s="36" t="s">
        <v>1317</v>
      </c>
      <c r="E702" s="11">
        <v>1937768</v>
      </c>
      <c r="F702" s="11" t="s">
        <v>1319</v>
      </c>
      <c r="G702" s="11" t="s">
        <v>2980</v>
      </c>
      <c r="H702" s="11" t="s">
        <v>2981</v>
      </c>
      <c r="I702" s="11" t="s">
        <v>22</v>
      </c>
      <c r="J702" s="11" t="s">
        <v>23</v>
      </c>
      <c r="K702" s="11" t="s">
        <v>24</v>
      </c>
      <c r="L702" s="11" t="s">
        <v>71</v>
      </c>
      <c r="M702" s="11" t="s">
        <v>46</v>
      </c>
      <c r="N702" s="11" t="s">
        <v>36</v>
      </c>
      <c r="O702" s="11" t="s">
        <v>52</v>
      </c>
      <c r="P702" s="11" t="s">
        <v>37</v>
      </c>
      <c r="Q702" s="11">
        <v>1</v>
      </c>
      <c r="R702" s="128">
        <v>0</v>
      </c>
      <c r="S702" s="128">
        <v>190000</v>
      </c>
      <c r="T702" s="128">
        <v>95000</v>
      </c>
      <c r="U702" s="128">
        <v>0</v>
      </c>
      <c r="V702" s="11" t="s">
        <v>50</v>
      </c>
      <c r="W702">
        <v>95000</v>
      </c>
      <c r="X702">
        <v>1</v>
      </c>
      <c r="Y702" s="11" t="str">
        <f t="shared" si="22"/>
        <v>XBL</v>
      </c>
      <c r="Z702" s="5">
        <f>VLOOKUP(D702,HoaDonTotal!D:Q,14,0)</f>
        <v>44448.466666666667</v>
      </c>
      <c r="AA702" t="str">
        <f t="shared" si="23"/>
        <v>Ca sáng</v>
      </c>
    </row>
    <row r="703" spans="2:27">
      <c r="B703" s="11" t="s">
        <v>21</v>
      </c>
      <c r="C703" s="136">
        <v>44448</v>
      </c>
      <c r="D703" s="36" t="s">
        <v>1317</v>
      </c>
      <c r="E703" s="11">
        <v>1937768</v>
      </c>
      <c r="F703" s="11" t="s">
        <v>1319</v>
      </c>
      <c r="G703" s="11" t="s">
        <v>2982</v>
      </c>
      <c r="H703" s="11" t="s">
        <v>2981</v>
      </c>
      <c r="I703" s="11" t="s">
        <v>22</v>
      </c>
      <c r="J703" s="11" t="s">
        <v>23</v>
      </c>
      <c r="K703" s="11" t="s">
        <v>24</v>
      </c>
      <c r="L703" s="11" t="s">
        <v>25</v>
      </c>
      <c r="M703" s="11" t="s">
        <v>46</v>
      </c>
      <c r="N703" s="11" t="s">
        <v>36</v>
      </c>
      <c r="O703" s="11" t="s">
        <v>52</v>
      </c>
      <c r="P703" s="11" t="s">
        <v>37</v>
      </c>
      <c r="Q703" s="11">
        <v>1</v>
      </c>
      <c r="R703" s="128">
        <v>0</v>
      </c>
      <c r="S703" s="128">
        <v>190000</v>
      </c>
      <c r="T703" s="128">
        <v>95000</v>
      </c>
      <c r="U703" s="128">
        <v>0</v>
      </c>
      <c r="V703" s="11" t="s">
        <v>50</v>
      </c>
      <c r="W703">
        <v>95000</v>
      </c>
      <c r="X703">
        <v>1</v>
      </c>
      <c r="Y703" s="11" t="str">
        <f t="shared" si="22"/>
        <v>XBL</v>
      </c>
      <c r="Z703" s="5">
        <f>VLOOKUP(D703,HoaDonTotal!D:Q,14,0)</f>
        <v>44448.466666666667</v>
      </c>
      <c r="AA703" t="str">
        <f t="shared" si="23"/>
        <v>Ca sáng</v>
      </c>
    </row>
    <row r="704" spans="2:27">
      <c r="B704" s="11" t="s">
        <v>21</v>
      </c>
      <c r="C704" s="136">
        <v>44448</v>
      </c>
      <c r="D704" s="36" t="s">
        <v>1317</v>
      </c>
      <c r="E704" s="11">
        <v>1937768</v>
      </c>
      <c r="F704" s="11" t="s">
        <v>1319</v>
      </c>
      <c r="G704" s="11" t="s">
        <v>2983</v>
      </c>
      <c r="H704" s="11" t="s">
        <v>2984</v>
      </c>
      <c r="I704" s="11" t="s">
        <v>22</v>
      </c>
      <c r="J704" s="11" t="s">
        <v>23</v>
      </c>
      <c r="K704" s="11" t="s">
        <v>24</v>
      </c>
      <c r="L704" s="11" t="s">
        <v>71</v>
      </c>
      <c r="M704" s="11" t="s">
        <v>460</v>
      </c>
      <c r="N704" s="11" t="s">
        <v>36</v>
      </c>
      <c r="O704" s="11" t="s">
        <v>134</v>
      </c>
      <c r="P704" s="11" t="s">
        <v>37</v>
      </c>
      <c r="Q704" s="11">
        <v>1</v>
      </c>
      <c r="R704" s="128">
        <v>0</v>
      </c>
      <c r="S704" s="128">
        <v>290000</v>
      </c>
      <c r="T704" s="128">
        <v>145000</v>
      </c>
      <c r="U704" s="128">
        <v>0</v>
      </c>
      <c r="V704" s="11" t="s">
        <v>50</v>
      </c>
      <c r="W704">
        <v>145000</v>
      </c>
      <c r="X704">
        <v>1</v>
      </c>
      <c r="Y704" s="11" t="str">
        <f t="shared" si="22"/>
        <v>XBL</v>
      </c>
      <c r="Z704" s="5">
        <f>VLOOKUP(D704,HoaDonTotal!D:Q,14,0)</f>
        <v>44448.466666666667</v>
      </c>
      <c r="AA704" t="str">
        <f t="shared" si="23"/>
        <v>Ca sáng</v>
      </c>
    </row>
    <row r="705" spans="2:27">
      <c r="B705" s="11" t="s">
        <v>21</v>
      </c>
      <c r="C705" s="136">
        <v>44448</v>
      </c>
      <c r="D705" s="36" t="s">
        <v>1317</v>
      </c>
      <c r="E705" s="11">
        <v>1937768</v>
      </c>
      <c r="F705" s="11" t="s">
        <v>1319</v>
      </c>
      <c r="G705" s="11" t="s">
        <v>2985</v>
      </c>
      <c r="H705" s="11" t="s">
        <v>2981</v>
      </c>
      <c r="I705" s="11" t="s">
        <v>22</v>
      </c>
      <c r="J705" s="11" t="s">
        <v>23</v>
      </c>
      <c r="K705" s="11" t="s">
        <v>24</v>
      </c>
      <c r="L705" s="11" t="s">
        <v>25</v>
      </c>
      <c r="M705" s="11" t="s">
        <v>126</v>
      </c>
      <c r="N705" s="11" t="s">
        <v>36</v>
      </c>
      <c r="O705" s="11" t="s">
        <v>52</v>
      </c>
      <c r="P705" s="11" t="s">
        <v>37</v>
      </c>
      <c r="Q705" s="11">
        <v>1</v>
      </c>
      <c r="R705" s="128">
        <v>0</v>
      </c>
      <c r="S705" s="128">
        <v>190000</v>
      </c>
      <c r="T705" s="128">
        <v>95000</v>
      </c>
      <c r="U705" s="128">
        <v>0</v>
      </c>
      <c r="V705" s="11" t="s">
        <v>50</v>
      </c>
      <c r="W705">
        <v>95000</v>
      </c>
      <c r="X705">
        <v>1</v>
      </c>
      <c r="Y705" s="11" t="str">
        <f t="shared" si="22"/>
        <v>XBL</v>
      </c>
      <c r="Z705" s="5">
        <f>VLOOKUP(D705,HoaDonTotal!D:Q,14,0)</f>
        <v>44448.466666666667</v>
      </c>
      <c r="AA705" t="str">
        <f t="shared" si="23"/>
        <v>Ca sáng</v>
      </c>
    </row>
    <row r="706" spans="2:27">
      <c r="B706" s="11" t="s">
        <v>21</v>
      </c>
      <c r="C706" s="136">
        <v>44448</v>
      </c>
      <c r="D706" s="36" t="s">
        <v>1320</v>
      </c>
      <c r="E706" s="11">
        <v>1239838</v>
      </c>
      <c r="F706" s="11" t="s">
        <v>1322</v>
      </c>
      <c r="G706" s="11" t="s">
        <v>2986</v>
      </c>
      <c r="H706" s="11" t="s">
        <v>2987</v>
      </c>
      <c r="I706" s="11"/>
      <c r="J706" s="11" t="s">
        <v>29</v>
      </c>
      <c r="K706" s="11" t="s">
        <v>56</v>
      </c>
      <c r="L706" s="11" t="s">
        <v>2988</v>
      </c>
      <c r="M706" s="11" t="s">
        <v>59</v>
      </c>
      <c r="N706" s="11" t="s">
        <v>198</v>
      </c>
      <c r="O706" s="11" t="s">
        <v>128</v>
      </c>
      <c r="P706" s="11" t="s">
        <v>43</v>
      </c>
      <c r="Q706" s="11">
        <v>1</v>
      </c>
      <c r="R706" s="128">
        <v>0</v>
      </c>
      <c r="S706" s="128">
        <v>190000</v>
      </c>
      <c r="T706" s="128">
        <v>152000</v>
      </c>
      <c r="U706" s="128">
        <v>0</v>
      </c>
      <c r="V706" s="11" t="s">
        <v>50</v>
      </c>
      <c r="W706">
        <v>152000</v>
      </c>
      <c r="X706">
        <v>1</v>
      </c>
      <c r="Y706" s="11" t="str">
        <f t="shared" ref="Y706:Y769" si="24">IF(LEFT(D706,3)="NTL","NTL","XBL")</f>
        <v>XBL</v>
      </c>
      <c r="Z706" s="5">
        <f>VLOOKUP(D706,HoaDonTotal!D:Q,14,0)</f>
        <v>44448.466666666667</v>
      </c>
      <c r="AA706" t="str">
        <f t="shared" si="23"/>
        <v>Ca sáng</v>
      </c>
    </row>
    <row r="707" spans="2:27">
      <c r="B707" s="11" t="s">
        <v>21</v>
      </c>
      <c r="C707" s="136">
        <v>44448</v>
      </c>
      <c r="D707" s="36" t="s">
        <v>1320</v>
      </c>
      <c r="E707" s="11">
        <v>1239838</v>
      </c>
      <c r="F707" s="11" t="s">
        <v>1322</v>
      </c>
      <c r="G707" s="11" t="s">
        <v>2142</v>
      </c>
      <c r="H707" s="11" t="s">
        <v>262</v>
      </c>
      <c r="I707" s="11" t="s">
        <v>22</v>
      </c>
      <c r="J707" s="11" t="s">
        <v>2112</v>
      </c>
      <c r="K707" s="11" t="s">
        <v>185</v>
      </c>
      <c r="L707" s="11" t="s">
        <v>143</v>
      </c>
      <c r="M707" s="11" t="s">
        <v>66</v>
      </c>
      <c r="N707" s="11" t="s">
        <v>2143</v>
      </c>
      <c r="O707" s="11" t="s">
        <v>181</v>
      </c>
      <c r="P707" s="11" t="s">
        <v>43</v>
      </c>
      <c r="Q707" s="11">
        <v>1</v>
      </c>
      <c r="R707" s="128">
        <v>0</v>
      </c>
      <c r="S707" s="128">
        <v>20000</v>
      </c>
      <c r="T707" s="128">
        <v>20000</v>
      </c>
      <c r="U707" s="128">
        <v>0</v>
      </c>
      <c r="V707" s="11" t="s">
        <v>50</v>
      </c>
      <c r="W707">
        <v>20000</v>
      </c>
      <c r="X707">
        <v>1</v>
      </c>
      <c r="Y707" s="11" t="str">
        <f t="shared" si="24"/>
        <v>XBL</v>
      </c>
      <c r="Z707" s="5">
        <f>VLOOKUP(D707,HoaDonTotal!D:Q,14,0)</f>
        <v>44448.466666666667</v>
      </c>
      <c r="AA707" t="str">
        <f t="shared" si="23"/>
        <v>Ca sáng</v>
      </c>
    </row>
    <row r="708" spans="2:27">
      <c r="B708" s="11" t="s">
        <v>21</v>
      </c>
      <c r="C708" s="136">
        <v>44448</v>
      </c>
      <c r="D708" s="36" t="s">
        <v>1323</v>
      </c>
      <c r="E708" s="11">
        <v>280218</v>
      </c>
      <c r="F708" s="11" t="s">
        <v>1325</v>
      </c>
      <c r="G708" s="11" t="s">
        <v>608</v>
      </c>
      <c r="H708" s="11" t="s">
        <v>609</v>
      </c>
      <c r="I708" s="11" t="s">
        <v>40</v>
      </c>
      <c r="J708" s="11" t="s">
        <v>2112</v>
      </c>
      <c r="K708" s="11" t="s">
        <v>244</v>
      </c>
      <c r="L708" s="11" t="s">
        <v>610</v>
      </c>
      <c r="M708" s="11" t="s">
        <v>40</v>
      </c>
      <c r="N708" s="11" t="s">
        <v>2114</v>
      </c>
      <c r="O708" s="11" t="s">
        <v>245</v>
      </c>
      <c r="P708" s="11"/>
      <c r="Q708" s="11">
        <v>1</v>
      </c>
      <c r="R708" s="128">
        <v>0</v>
      </c>
      <c r="S708" s="128">
        <v>48000</v>
      </c>
      <c r="T708" s="128">
        <v>48000</v>
      </c>
      <c r="U708" s="128">
        <v>0</v>
      </c>
      <c r="V708" s="11" t="s">
        <v>50</v>
      </c>
      <c r="W708">
        <v>48000</v>
      </c>
      <c r="X708">
        <v>1</v>
      </c>
      <c r="Y708" s="11" t="str">
        <f t="shared" si="24"/>
        <v>XBL</v>
      </c>
      <c r="Z708" s="5">
        <f>VLOOKUP(D708,HoaDonTotal!D:Q,14,0)</f>
        <v>44448.487500000003</v>
      </c>
      <c r="AA708" t="str">
        <f t="shared" si="23"/>
        <v>Ca sáng</v>
      </c>
    </row>
    <row r="709" spans="2:27">
      <c r="B709" s="11" t="s">
        <v>21</v>
      </c>
      <c r="C709" s="136">
        <v>44448</v>
      </c>
      <c r="D709" s="36" t="s">
        <v>1323</v>
      </c>
      <c r="E709" s="11">
        <v>280218</v>
      </c>
      <c r="F709" s="11" t="s">
        <v>1325</v>
      </c>
      <c r="G709" s="11" t="s">
        <v>2117</v>
      </c>
      <c r="H709" s="11" t="s">
        <v>2118</v>
      </c>
      <c r="I709" s="11"/>
      <c r="J709" s="11" t="s">
        <v>2112</v>
      </c>
      <c r="K709" s="11" t="s">
        <v>592</v>
      </c>
      <c r="L709" s="11" t="s">
        <v>2119</v>
      </c>
      <c r="M709" s="11"/>
      <c r="N709" s="11" t="s">
        <v>2114</v>
      </c>
      <c r="O709" s="11" t="s">
        <v>245</v>
      </c>
      <c r="P709" s="11"/>
      <c r="Q709" s="11">
        <v>1</v>
      </c>
      <c r="R709" s="128">
        <v>0</v>
      </c>
      <c r="S709" s="128">
        <v>81000</v>
      </c>
      <c r="T709" s="128">
        <v>81000</v>
      </c>
      <c r="U709" s="128">
        <v>0</v>
      </c>
      <c r="V709" s="11" t="s">
        <v>50</v>
      </c>
      <c r="W709">
        <v>81000</v>
      </c>
      <c r="X709">
        <v>1</v>
      </c>
      <c r="Y709" s="11" t="str">
        <f t="shared" si="24"/>
        <v>XBL</v>
      </c>
      <c r="Z709" s="5">
        <f>VLOOKUP(D709,HoaDonTotal!D:Q,14,0)</f>
        <v>44448.487500000003</v>
      </c>
      <c r="AA709" t="str">
        <f t="shared" si="23"/>
        <v>Ca sáng</v>
      </c>
    </row>
    <row r="710" spans="2:27">
      <c r="B710" s="11" t="s">
        <v>21</v>
      </c>
      <c r="C710" s="136">
        <v>44448</v>
      </c>
      <c r="D710" s="36" t="s">
        <v>1323</v>
      </c>
      <c r="E710" s="11">
        <v>280218</v>
      </c>
      <c r="F710" s="11" t="s">
        <v>1325</v>
      </c>
      <c r="G710" s="11" t="s">
        <v>2403</v>
      </c>
      <c r="H710" s="11" t="s">
        <v>2404</v>
      </c>
      <c r="I710" s="11"/>
      <c r="J710" s="11" t="s">
        <v>2112</v>
      </c>
      <c r="K710" s="11" t="s">
        <v>592</v>
      </c>
      <c r="L710" s="11" t="s">
        <v>2405</v>
      </c>
      <c r="M710" s="11"/>
      <c r="N710" s="11" t="s">
        <v>2114</v>
      </c>
      <c r="O710" s="11" t="s">
        <v>245</v>
      </c>
      <c r="P710" s="11"/>
      <c r="Q710" s="11">
        <v>2</v>
      </c>
      <c r="R710" s="128">
        <v>0</v>
      </c>
      <c r="S710" s="128">
        <v>41000</v>
      </c>
      <c r="T710" s="128">
        <v>82000</v>
      </c>
      <c r="U710" s="128">
        <v>0</v>
      </c>
      <c r="V710" s="11" t="s">
        <v>50</v>
      </c>
      <c r="W710">
        <v>82000</v>
      </c>
      <c r="X710">
        <v>2</v>
      </c>
      <c r="Y710" s="11" t="str">
        <f t="shared" si="24"/>
        <v>XBL</v>
      </c>
      <c r="Z710" s="5">
        <f>VLOOKUP(D710,HoaDonTotal!D:Q,14,0)</f>
        <v>44448.487500000003</v>
      </c>
      <c r="AA710" t="str">
        <f t="shared" si="23"/>
        <v>Ca sáng</v>
      </c>
    </row>
    <row r="711" spans="2:27">
      <c r="B711" s="11" t="s">
        <v>21</v>
      </c>
      <c r="C711" s="136">
        <v>44448</v>
      </c>
      <c r="D711" s="36" t="s">
        <v>1323</v>
      </c>
      <c r="E711" s="11">
        <v>280218</v>
      </c>
      <c r="F711" s="11" t="s">
        <v>1325</v>
      </c>
      <c r="G711" s="11" t="s">
        <v>2989</v>
      </c>
      <c r="H711" s="11" t="s">
        <v>2404</v>
      </c>
      <c r="I711" s="11"/>
      <c r="J711" s="11" t="s">
        <v>2112</v>
      </c>
      <c r="K711" s="11" t="s">
        <v>592</v>
      </c>
      <c r="L711" s="11" t="s">
        <v>2405</v>
      </c>
      <c r="M711" s="11"/>
      <c r="N711" s="11" t="s">
        <v>2114</v>
      </c>
      <c r="O711" s="11" t="s">
        <v>245</v>
      </c>
      <c r="P711" s="11"/>
      <c r="Q711" s="11">
        <v>2</v>
      </c>
      <c r="R711" s="128">
        <v>0</v>
      </c>
      <c r="S711" s="128">
        <v>41000</v>
      </c>
      <c r="T711" s="128">
        <v>82000</v>
      </c>
      <c r="U711" s="128">
        <v>0</v>
      </c>
      <c r="V711" s="11" t="s">
        <v>50</v>
      </c>
      <c r="W711">
        <v>82000</v>
      </c>
      <c r="X711">
        <v>2</v>
      </c>
      <c r="Y711" s="11" t="str">
        <f t="shared" si="24"/>
        <v>XBL</v>
      </c>
      <c r="Z711" s="5">
        <f>VLOOKUP(D711,HoaDonTotal!D:Q,14,0)</f>
        <v>44448.487500000003</v>
      </c>
      <c r="AA711" t="str">
        <f t="shared" si="23"/>
        <v>Ca sáng</v>
      </c>
    </row>
    <row r="712" spans="2:27">
      <c r="B712" s="11" t="s">
        <v>21</v>
      </c>
      <c r="C712" s="136">
        <v>44448</v>
      </c>
      <c r="D712" s="36" t="s">
        <v>1323</v>
      </c>
      <c r="E712" s="11">
        <v>280218</v>
      </c>
      <c r="F712" s="11" t="s">
        <v>1325</v>
      </c>
      <c r="G712" s="11" t="s">
        <v>2990</v>
      </c>
      <c r="H712" s="11" t="s">
        <v>2118</v>
      </c>
      <c r="I712" s="11" t="s">
        <v>40</v>
      </c>
      <c r="J712" s="11" t="s">
        <v>2112</v>
      </c>
      <c r="K712" s="11" t="s">
        <v>592</v>
      </c>
      <c r="L712" s="11" t="s">
        <v>2119</v>
      </c>
      <c r="M712" s="11" t="s">
        <v>40</v>
      </c>
      <c r="N712" s="11" t="s">
        <v>2114</v>
      </c>
      <c r="O712" s="11" t="s">
        <v>245</v>
      </c>
      <c r="P712" s="11"/>
      <c r="Q712" s="11">
        <v>1</v>
      </c>
      <c r="R712" s="128">
        <v>0</v>
      </c>
      <c r="S712" s="128">
        <v>81000</v>
      </c>
      <c r="T712" s="128">
        <v>81000</v>
      </c>
      <c r="U712" s="128">
        <v>0</v>
      </c>
      <c r="V712" s="11" t="s">
        <v>50</v>
      </c>
      <c r="W712">
        <v>81000</v>
      </c>
      <c r="X712">
        <v>1</v>
      </c>
      <c r="Y712" s="11" t="str">
        <f t="shared" si="24"/>
        <v>XBL</v>
      </c>
      <c r="Z712" s="5">
        <f>VLOOKUP(D712,HoaDonTotal!D:Q,14,0)</f>
        <v>44448.487500000003</v>
      </c>
      <c r="AA712" t="str">
        <f t="shared" si="23"/>
        <v>Ca sáng</v>
      </c>
    </row>
    <row r="713" spans="2:27">
      <c r="B713" s="11" t="s">
        <v>21</v>
      </c>
      <c r="C713" s="136">
        <v>44448</v>
      </c>
      <c r="D713" s="36" t="s">
        <v>1323</v>
      </c>
      <c r="E713" s="11">
        <v>280218</v>
      </c>
      <c r="F713" s="11" t="s">
        <v>1325</v>
      </c>
      <c r="G713" s="11" t="s">
        <v>2991</v>
      </c>
      <c r="H713" s="11" t="s">
        <v>2992</v>
      </c>
      <c r="I713" s="11" t="s">
        <v>40</v>
      </c>
      <c r="J713" s="11" t="s">
        <v>2112</v>
      </c>
      <c r="K713" s="11" t="s">
        <v>194</v>
      </c>
      <c r="L713" s="11" t="s">
        <v>40</v>
      </c>
      <c r="M713" s="11" t="s">
        <v>40</v>
      </c>
      <c r="N713" s="11" t="s">
        <v>2114</v>
      </c>
      <c r="O713" s="11" t="s">
        <v>245</v>
      </c>
      <c r="P713" s="11" t="s">
        <v>40</v>
      </c>
      <c r="Q713" s="11">
        <v>2</v>
      </c>
      <c r="R713" s="128">
        <v>0</v>
      </c>
      <c r="S713" s="128">
        <v>47000</v>
      </c>
      <c r="T713" s="128">
        <v>94000</v>
      </c>
      <c r="U713" s="128">
        <v>0</v>
      </c>
      <c r="V713" s="11" t="s">
        <v>50</v>
      </c>
      <c r="W713">
        <v>94000</v>
      </c>
      <c r="X713">
        <v>2</v>
      </c>
      <c r="Y713" s="11" t="str">
        <f t="shared" si="24"/>
        <v>XBL</v>
      </c>
      <c r="Z713" s="5">
        <f>VLOOKUP(D713,HoaDonTotal!D:Q,14,0)</f>
        <v>44448.487500000003</v>
      </c>
      <c r="AA713" t="str">
        <f t="shared" si="23"/>
        <v>Ca sáng</v>
      </c>
    </row>
    <row r="714" spans="2:27">
      <c r="B714" s="11" t="s">
        <v>21</v>
      </c>
      <c r="C714" s="136">
        <v>44448</v>
      </c>
      <c r="D714" s="36" t="s">
        <v>1323</v>
      </c>
      <c r="E714" s="11">
        <v>280218</v>
      </c>
      <c r="F714" s="11" t="s">
        <v>1325</v>
      </c>
      <c r="G714" s="11" t="s">
        <v>2993</v>
      </c>
      <c r="H714" s="11" t="s">
        <v>665</v>
      </c>
      <c r="I714" s="11" t="s">
        <v>40</v>
      </c>
      <c r="J714" s="11" t="s">
        <v>2112</v>
      </c>
      <c r="K714" s="11" t="s">
        <v>666</v>
      </c>
      <c r="L714" s="11" t="s">
        <v>258</v>
      </c>
      <c r="M714" s="11" t="s">
        <v>40</v>
      </c>
      <c r="N714" s="11" t="s">
        <v>2147</v>
      </c>
      <c r="O714" s="11" t="s">
        <v>667</v>
      </c>
      <c r="P714" s="11" t="s">
        <v>40</v>
      </c>
      <c r="Q714" s="11">
        <v>3</v>
      </c>
      <c r="R714" s="128">
        <v>0</v>
      </c>
      <c r="S714" s="128">
        <v>39000</v>
      </c>
      <c r="T714" s="128">
        <v>117000</v>
      </c>
      <c r="U714" s="128">
        <v>0</v>
      </c>
      <c r="V714" s="11" t="s">
        <v>50</v>
      </c>
      <c r="W714">
        <v>117000</v>
      </c>
      <c r="X714">
        <v>3</v>
      </c>
      <c r="Y714" s="11" t="str">
        <f t="shared" si="24"/>
        <v>XBL</v>
      </c>
      <c r="Z714" s="5">
        <f>VLOOKUP(D714,HoaDonTotal!D:Q,14,0)</f>
        <v>44448.487500000003</v>
      </c>
      <c r="AA714" t="str">
        <f t="shared" si="23"/>
        <v>Ca sáng</v>
      </c>
    </row>
    <row r="715" spans="2:27">
      <c r="B715" s="11" t="s">
        <v>21</v>
      </c>
      <c r="C715" s="136">
        <v>44448</v>
      </c>
      <c r="D715" s="36" t="s">
        <v>1326</v>
      </c>
      <c r="E715" s="11">
        <v>280218</v>
      </c>
      <c r="F715" s="11" t="s">
        <v>1325</v>
      </c>
      <c r="G715" s="11" t="s">
        <v>2219</v>
      </c>
      <c r="H715" s="11" t="s">
        <v>2220</v>
      </c>
      <c r="I715" s="11"/>
      <c r="J715" s="11" t="s">
        <v>2044</v>
      </c>
      <c r="K715" s="11" t="s">
        <v>30</v>
      </c>
      <c r="L715" s="11" t="s">
        <v>2146</v>
      </c>
      <c r="M715" s="11"/>
      <c r="N715" s="11" t="s">
        <v>2045</v>
      </c>
      <c r="O715" s="11" t="s">
        <v>139</v>
      </c>
      <c r="P715" s="11"/>
      <c r="Q715" s="11">
        <v>1</v>
      </c>
      <c r="R715" s="128">
        <v>0</v>
      </c>
      <c r="S715" s="128">
        <v>50000</v>
      </c>
      <c r="T715" s="128">
        <v>36700</v>
      </c>
      <c r="U715" s="128">
        <v>0</v>
      </c>
      <c r="V715" s="11" t="s">
        <v>50</v>
      </c>
      <c r="W715">
        <v>36700</v>
      </c>
      <c r="X715">
        <v>1</v>
      </c>
      <c r="Y715" s="11" t="str">
        <f t="shared" si="24"/>
        <v>XBL</v>
      </c>
      <c r="Z715" s="5">
        <f>VLOOKUP(D715,HoaDonTotal!D:Q,14,0)</f>
        <v>44448.487500000003</v>
      </c>
      <c r="AA715" t="str">
        <f t="shared" ref="AA715:AA778" si="25">IF(TIME(HOUR(Z715),MINUTE(Z715),SECOND(Z715))&gt;$AB$6,"Ca chiều","Ca sáng")</f>
        <v>Ca sáng</v>
      </c>
    </row>
    <row r="716" spans="2:27">
      <c r="B716" s="11" t="s">
        <v>21</v>
      </c>
      <c r="C716" s="136">
        <v>44448</v>
      </c>
      <c r="D716" s="36" t="s">
        <v>1326</v>
      </c>
      <c r="E716" s="11">
        <v>280218</v>
      </c>
      <c r="F716" s="11" t="s">
        <v>1325</v>
      </c>
      <c r="G716" s="11" t="s">
        <v>2215</v>
      </c>
      <c r="H716" s="11" t="s">
        <v>2216</v>
      </c>
      <c r="I716" s="11"/>
      <c r="J716" s="11" t="s">
        <v>2044</v>
      </c>
      <c r="K716" s="11" t="s">
        <v>30</v>
      </c>
      <c r="L716" s="11" t="s">
        <v>2146</v>
      </c>
      <c r="M716" s="11"/>
      <c r="N716" s="11" t="s">
        <v>2217</v>
      </c>
      <c r="O716" s="11" t="s">
        <v>139</v>
      </c>
      <c r="P716" s="11"/>
      <c r="Q716" s="11">
        <v>2</v>
      </c>
      <c r="R716" s="128">
        <v>0</v>
      </c>
      <c r="S716" s="128">
        <v>50000</v>
      </c>
      <c r="T716" s="128">
        <v>73300</v>
      </c>
      <c r="U716" s="128">
        <v>0</v>
      </c>
      <c r="V716" s="11" t="s">
        <v>50</v>
      </c>
      <c r="W716">
        <v>73300</v>
      </c>
      <c r="X716">
        <v>2</v>
      </c>
      <c r="Y716" s="11" t="str">
        <f t="shared" si="24"/>
        <v>XBL</v>
      </c>
      <c r="Z716" s="5">
        <f>VLOOKUP(D716,HoaDonTotal!D:Q,14,0)</f>
        <v>44448.487500000003</v>
      </c>
      <c r="AA716" t="str">
        <f t="shared" si="25"/>
        <v>Ca sáng</v>
      </c>
    </row>
    <row r="717" spans="2:27">
      <c r="B717" s="11" t="s">
        <v>21</v>
      </c>
      <c r="C717" s="136">
        <v>44448</v>
      </c>
      <c r="D717" s="36" t="s">
        <v>1327</v>
      </c>
      <c r="E717" s="11">
        <v>2393399</v>
      </c>
      <c r="F717" s="11" t="s">
        <v>1252</v>
      </c>
      <c r="G717" s="11" t="s">
        <v>2994</v>
      </c>
      <c r="H717" s="11" t="s">
        <v>2850</v>
      </c>
      <c r="I717" s="11" t="s">
        <v>58</v>
      </c>
      <c r="J717" s="11" t="s">
        <v>45</v>
      </c>
      <c r="K717" s="11" t="s">
        <v>2033</v>
      </c>
      <c r="L717" s="11" t="s">
        <v>2185</v>
      </c>
      <c r="M717" s="11" t="s">
        <v>635</v>
      </c>
      <c r="N717" s="11" t="s">
        <v>184</v>
      </c>
      <c r="O717" s="11" t="s">
        <v>197</v>
      </c>
      <c r="P717" s="11" t="s">
        <v>43</v>
      </c>
      <c r="Q717" s="11">
        <v>1</v>
      </c>
      <c r="R717" s="128">
        <v>0</v>
      </c>
      <c r="S717" s="128">
        <v>120000</v>
      </c>
      <c r="T717" s="128">
        <v>89000</v>
      </c>
      <c r="U717" s="128">
        <v>0</v>
      </c>
      <c r="V717" s="11" t="s">
        <v>28</v>
      </c>
      <c r="W717">
        <v>89000</v>
      </c>
      <c r="X717">
        <v>1</v>
      </c>
      <c r="Y717" s="11" t="str">
        <f t="shared" si="24"/>
        <v>XBL</v>
      </c>
      <c r="Z717" s="5">
        <f>VLOOKUP(D717,HoaDonTotal!D:Q,14,0)</f>
        <v>44448.486805555556</v>
      </c>
      <c r="AA717" t="str">
        <f t="shared" si="25"/>
        <v>Ca sáng</v>
      </c>
    </row>
    <row r="718" spans="2:27">
      <c r="B718" s="11" t="s">
        <v>21</v>
      </c>
      <c r="C718" s="136">
        <v>44448</v>
      </c>
      <c r="D718" s="36" t="s">
        <v>1329</v>
      </c>
      <c r="E718" s="11">
        <v>280218</v>
      </c>
      <c r="F718" s="11" t="s">
        <v>1325</v>
      </c>
      <c r="G718" s="11" t="s">
        <v>2995</v>
      </c>
      <c r="H718" s="11" t="s">
        <v>591</v>
      </c>
      <c r="I718" s="11" t="s">
        <v>22</v>
      </c>
      <c r="J718" s="11" t="s">
        <v>2112</v>
      </c>
      <c r="K718" s="11" t="s">
        <v>185</v>
      </c>
      <c r="L718" s="11" t="s">
        <v>143</v>
      </c>
      <c r="M718" s="11" t="s">
        <v>319</v>
      </c>
      <c r="N718" s="11" t="s">
        <v>2143</v>
      </c>
      <c r="O718" s="11" t="s">
        <v>181</v>
      </c>
      <c r="P718" s="11" t="s">
        <v>43</v>
      </c>
      <c r="Q718" s="11">
        <v>1</v>
      </c>
      <c r="R718" s="128">
        <v>0</v>
      </c>
      <c r="S718" s="128">
        <v>20000</v>
      </c>
      <c r="T718" s="128">
        <v>20000</v>
      </c>
      <c r="U718" s="128">
        <v>0</v>
      </c>
      <c r="V718" s="11" t="s">
        <v>50</v>
      </c>
      <c r="W718">
        <v>20000</v>
      </c>
      <c r="X718">
        <v>1</v>
      </c>
      <c r="Y718" s="11" t="str">
        <f t="shared" si="24"/>
        <v>XBL</v>
      </c>
      <c r="Z718" s="5">
        <f>VLOOKUP(D718,HoaDonTotal!D:Q,14,0)</f>
        <v>44448.613194444442</v>
      </c>
      <c r="AA718" t="str">
        <f t="shared" si="25"/>
        <v>Ca chiều</v>
      </c>
    </row>
    <row r="719" spans="2:27">
      <c r="B719" s="11" t="s">
        <v>21</v>
      </c>
      <c r="C719" s="136">
        <v>44448</v>
      </c>
      <c r="D719" s="36" t="s">
        <v>1329</v>
      </c>
      <c r="E719" s="11">
        <v>280218</v>
      </c>
      <c r="F719" s="11" t="s">
        <v>1325</v>
      </c>
      <c r="G719" s="11" t="s">
        <v>2996</v>
      </c>
      <c r="H719" s="11" t="s">
        <v>2997</v>
      </c>
      <c r="I719" s="11"/>
      <c r="J719" s="11" t="s">
        <v>2041</v>
      </c>
      <c r="K719" s="11" t="s">
        <v>78</v>
      </c>
      <c r="L719" s="11"/>
      <c r="M719" s="11" t="s">
        <v>63</v>
      </c>
      <c r="N719" s="11" t="s">
        <v>68</v>
      </c>
      <c r="O719" s="11" t="s">
        <v>2998</v>
      </c>
      <c r="P719" s="11"/>
      <c r="Q719" s="11">
        <v>1</v>
      </c>
      <c r="R719" s="128">
        <v>0</v>
      </c>
      <c r="S719" s="128">
        <v>19000</v>
      </c>
      <c r="T719" s="128">
        <v>19000</v>
      </c>
      <c r="U719" s="128">
        <v>0</v>
      </c>
      <c r="V719" s="11" t="s">
        <v>50</v>
      </c>
      <c r="W719">
        <v>19000</v>
      </c>
      <c r="X719">
        <v>1</v>
      </c>
      <c r="Y719" s="11" t="str">
        <f t="shared" si="24"/>
        <v>XBL</v>
      </c>
      <c r="Z719" s="5">
        <f>VLOOKUP(D719,HoaDonTotal!D:Q,14,0)</f>
        <v>44448.613194444442</v>
      </c>
      <c r="AA719" t="str">
        <f t="shared" si="25"/>
        <v>Ca chiều</v>
      </c>
    </row>
    <row r="720" spans="2:27">
      <c r="B720" s="11" t="s">
        <v>21</v>
      </c>
      <c r="C720" s="136">
        <v>44448</v>
      </c>
      <c r="D720" s="36" t="s">
        <v>1330</v>
      </c>
      <c r="E720" s="11">
        <v>2168791</v>
      </c>
      <c r="F720" s="11" t="s">
        <v>1332</v>
      </c>
      <c r="G720" s="11" t="s">
        <v>2763</v>
      </c>
      <c r="H720" s="11" t="s">
        <v>138</v>
      </c>
      <c r="I720" s="11"/>
      <c r="J720" s="11" t="s">
        <v>2263</v>
      </c>
      <c r="K720" s="11" t="s">
        <v>30</v>
      </c>
      <c r="L720" s="11" t="s">
        <v>31</v>
      </c>
      <c r="M720" s="11"/>
      <c r="N720" s="11" t="s">
        <v>32</v>
      </c>
      <c r="O720" s="11" t="s">
        <v>33</v>
      </c>
      <c r="P720" s="11"/>
      <c r="Q720" s="11">
        <v>1</v>
      </c>
      <c r="R720" s="128">
        <v>0</v>
      </c>
      <c r="S720" s="128">
        <v>135000</v>
      </c>
      <c r="T720" s="128">
        <v>40000</v>
      </c>
      <c r="U720" s="128">
        <v>0</v>
      </c>
      <c r="V720" s="11" t="s">
        <v>28</v>
      </c>
      <c r="W720">
        <v>40000</v>
      </c>
      <c r="X720">
        <v>1</v>
      </c>
      <c r="Y720" s="11" t="str">
        <f t="shared" si="24"/>
        <v>XBL</v>
      </c>
      <c r="Z720" s="5">
        <f>VLOOKUP(D720,HoaDonTotal!D:Q,14,0)</f>
        <v>44448.612500000003</v>
      </c>
      <c r="AA720" t="str">
        <f t="shared" si="25"/>
        <v>Ca chiều</v>
      </c>
    </row>
    <row r="721" spans="2:27">
      <c r="B721" s="11" t="s">
        <v>21</v>
      </c>
      <c r="C721" s="136">
        <v>44448</v>
      </c>
      <c r="D721" s="36" t="s">
        <v>1330</v>
      </c>
      <c r="E721" s="11">
        <v>2168791</v>
      </c>
      <c r="F721" s="11" t="s">
        <v>1332</v>
      </c>
      <c r="G721" s="11" t="s">
        <v>2644</v>
      </c>
      <c r="H721" s="11" t="s">
        <v>500</v>
      </c>
      <c r="I721" s="11"/>
      <c r="J721" s="11" t="s">
        <v>2263</v>
      </c>
      <c r="K721" s="11" t="s">
        <v>30</v>
      </c>
      <c r="L721" s="11" t="s">
        <v>31</v>
      </c>
      <c r="M721" s="11"/>
      <c r="N721" s="11" t="s">
        <v>32</v>
      </c>
      <c r="O721" s="11" t="s">
        <v>33</v>
      </c>
      <c r="P721" s="11"/>
      <c r="Q721" s="11">
        <v>1</v>
      </c>
      <c r="R721" s="128">
        <v>0</v>
      </c>
      <c r="S721" s="128">
        <v>155000</v>
      </c>
      <c r="T721" s="128">
        <v>40000</v>
      </c>
      <c r="U721" s="128">
        <v>0</v>
      </c>
      <c r="V721" s="11" t="s">
        <v>28</v>
      </c>
      <c r="W721">
        <v>40000</v>
      </c>
      <c r="X721">
        <v>1</v>
      </c>
      <c r="Y721" s="11" t="str">
        <f t="shared" si="24"/>
        <v>XBL</v>
      </c>
      <c r="Z721" s="5">
        <f>VLOOKUP(D721,HoaDonTotal!D:Q,14,0)</f>
        <v>44448.612500000003</v>
      </c>
      <c r="AA721" t="str">
        <f t="shared" si="25"/>
        <v>Ca chiều</v>
      </c>
    </row>
    <row r="722" spans="2:27">
      <c r="B722" s="11" t="s">
        <v>21</v>
      </c>
      <c r="C722" s="136">
        <v>44448</v>
      </c>
      <c r="D722" s="36" t="s">
        <v>1330</v>
      </c>
      <c r="E722" s="11">
        <v>2168791</v>
      </c>
      <c r="F722" s="11" t="s">
        <v>1332</v>
      </c>
      <c r="G722" s="11" t="s">
        <v>549</v>
      </c>
      <c r="H722" s="11" t="s">
        <v>520</v>
      </c>
      <c r="I722" s="11"/>
      <c r="J722" s="11" t="s">
        <v>2263</v>
      </c>
      <c r="K722" s="11" t="s">
        <v>30</v>
      </c>
      <c r="L722" s="11" t="s">
        <v>31</v>
      </c>
      <c r="M722" s="11"/>
      <c r="N722" s="11" t="s">
        <v>32</v>
      </c>
      <c r="O722" s="11" t="s">
        <v>33</v>
      </c>
      <c r="P722" s="11"/>
      <c r="Q722" s="11">
        <v>1</v>
      </c>
      <c r="R722" s="128">
        <v>0</v>
      </c>
      <c r="S722" s="128">
        <v>155000</v>
      </c>
      <c r="T722" s="128">
        <v>40000</v>
      </c>
      <c r="U722" s="128">
        <v>0</v>
      </c>
      <c r="V722" s="11" t="s">
        <v>28</v>
      </c>
      <c r="W722">
        <v>40000</v>
      </c>
      <c r="X722">
        <v>1</v>
      </c>
      <c r="Y722" s="11" t="str">
        <f t="shared" si="24"/>
        <v>XBL</v>
      </c>
      <c r="Z722" s="5">
        <f>VLOOKUP(D722,HoaDonTotal!D:Q,14,0)</f>
        <v>44448.612500000003</v>
      </c>
      <c r="AA722" t="str">
        <f t="shared" si="25"/>
        <v>Ca chiều</v>
      </c>
    </row>
    <row r="723" spans="2:27">
      <c r="B723" s="11" t="s">
        <v>21</v>
      </c>
      <c r="C723" s="136">
        <v>44448</v>
      </c>
      <c r="D723" s="36" t="s">
        <v>1333</v>
      </c>
      <c r="E723" s="11">
        <v>2393447</v>
      </c>
      <c r="F723" s="11" t="s">
        <v>1335</v>
      </c>
      <c r="G723" s="11" t="s">
        <v>2999</v>
      </c>
      <c r="H723" s="11" t="s">
        <v>3000</v>
      </c>
      <c r="I723" s="11" t="s">
        <v>22</v>
      </c>
      <c r="J723" s="11" t="s">
        <v>45</v>
      </c>
      <c r="K723" s="11" t="s">
        <v>473</v>
      </c>
      <c r="L723" s="11" t="s">
        <v>204</v>
      </c>
      <c r="M723" s="11" t="s">
        <v>2928</v>
      </c>
      <c r="N723" s="11" t="s">
        <v>47</v>
      </c>
      <c r="O723" s="11" t="s">
        <v>47</v>
      </c>
      <c r="P723" s="11" t="s">
        <v>37</v>
      </c>
      <c r="Q723" s="11">
        <v>1</v>
      </c>
      <c r="R723" s="128">
        <v>0</v>
      </c>
      <c r="S723" s="128">
        <v>790000</v>
      </c>
      <c r="T723" s="128">
        <v>490000</v>
      </c>
      <c r="U723" s="128">
        <v>0</v>
      </c>
      <c r="V723" s="11" t="s">
        <v>28</v>
      </c>
      <c r="W723">
        <v>490000</v>
      </c>
      <c r="X723">
        <v>1</v>
      </c>
      <c r="Y723" s="11" t="str">
        <f t="shared" si="24"/>
        <v>XBL</v>
      </c>
      <c r="Z723" s="5">
        <f>VLOOKUP(D723,HoaDonTotal!D:Q,14,0)</f>
        <v>44448.633333333331</v>
      </c>
      <c r="AA723" t="str">
        <f t="shared" si="25"/>
        <v>Ca chiều</v>
      </c>
    </row>
    <row r="724" spans="2:27">
      <c r="B724" s="11" t="s">
        <v>21</v>
      </c>
      <c r="C724" s="136">
        <v>44448</v>
      </c>
      <c r="D724" s="36" t="s">
        <v>1336</v>
      </c>
      <c r="E724" s="11">
        <v>1699620</v>
      </c>
      <c r="F724" s="11" t="s">
        <v>247</v>
      </c>
      <c r="G724" s="11" t="s">
        <v>3001</v>
      </c>
      <c r="H724" s="11" t="s">
        <v>602</v>
      </c>
      <c r="I724" s="11" t="s">
        <v>22</v>
      </c>
      <c r="J724" s="11" t="s">
        <v>362</v>
      </c>
      <c r="K724" s="11" t="s">
        <v>132</v>
      </c>
      <c r="L724" s="11" t="s">
        <v>71</v>
      </c>
      <c r="M724" s="11" t="s">
        <v>144</v>
      </c>
      <c r="N724" s="11" t="s">
        <v>64</v>
      </c>
      <c r="O724" s="11" t="s">
        <v>149</v>
      </c>
      <c r="P724" s="11" t="s">
        <v>43</v>
      </c>
      <c r="Q724" s="11">
        <v>1</v>
      </c>
      <c r="R724" s="128">
        <v>0</v>
      </c>
      <c r="S724" s="128">
        <v>60000</v>
      </c>
      <c r="T724" s="128">
        <v>42000</v>
      </c>
      <c r="U724" s="128">
        <v>0</v>
      </c>
      <c r="V724" s="11" t="s">
        <v>50</v>
      </c>
      <c r="W724">
        <v>42000</v>
      </c>
      <c r="X724">
        <v>1</v>
      </c>
      <c r="Y724" s="11" t="str">
        <f t="shared" si="24"/>
        <v>XBL</v>
      </c>
      <c r="Z724" s="5">
        <f>VLOOKUP(D724,HoaDonTotal!D:Q,14,0)</f>
        <v>44448.654166666667</v>
      </c>
      <c r="AA724" t="str">
        <f t="shared" si="25"/>
        <v>Ca chiều</v>
      </c>
    </row>
    <row r="725" spans="2:27">
      <c r="B725" s="11" t="s">
        <v>21</v>
      </c>
      <c r="C725" s="136">
        <v>44448</v>
      </c>
      <c r="D725" s="36" t="s">
        <v>1336</v>
      </c>
      <c r="E725" s="11">
        <v>1699620</v>
      </c>
      <c r="F725" s="11" t="s">
        <v>247</v>
      </c>
      <c r="G725" s="11" t="s">
        <v>2541</v>
      </c>
      <c r="H725" s="11" t="s">
        <v>2542</v>
      </c>
      <c r="I725" s="11"/>
      <c r="J725" s="11" t="s">
        <v>2112</v>
      </c>
      <c r="K725" s="11" t="s">
        <v>2543</v>
      </c>
      <c r="L725" s="11"/>
      <c r="M725" s="11" t="s">
        <v>40</v>
      </c>
      <c r="N725" s="11" t="s">
        <v>2138</v>
      </c>
      <c r="O725" s="11" t="s">
        <v>487</v>
      </c>
      <c r="P725" s="11"/>
      <c r="Q725" s="11">
        <v>1</v>
      </c>
      <c r="R725" s="128">
        <v>0</v>
      </c>
      <c r="S725" s="128">
        <v>40000</v>
      </c>
      <c r="T725" s="128">
        <v>40000</v>
      </c>
      <c r="U725" s="128">
        <v>0</v>
      </c>
      <c r="V725" s="11" t="s">
        <v>50</v>
      </c>
      <c r="W725">
        <v>40000</v>
      </c>
      <c r="X725">
        <v>1</v>
      </c>
      <c r="Y725" s="11" t="str">
        <f t="shared" si="24"/>
        <v>XBL</v>
      </c>
      <c r="Z725" s="5">
        <f>VLOOKUP(D725,HoaDonTotal!D:Q,14,0)</f>
        <v>44448.654166666667</v>
      </c>
      <c r="AA725" t="str">
        <f t="shared" si="25"/>
        <v>Ca chiều</v>
      </c>
    </row>
    <row r="726" spans="2:27">
      <c r="B726" s="11" t="s">
        <v>21</v>
      </c>
      <c r="C726" s="136">
        <v>44448</v>
      </c>
      <c r="D726" s="36" t="s">
        <v>1337</v>
      </c>
      <c r="E726" s="11">
        <v>1662869</v>
      </c>
      <c r="F726" s="11" t="s">
        <v>430</v>
      </c>
      <c r="G726" s="11" t="s">
        <v>3002</v>
      </c>
      <c r="H726" s="11" t="s">
        <v>3003</v>
      </c>
      <c r="I726" s="11"/>
      <c r="J726" s="11" t="s">
        <v>53</v>
      </c>
      <c r="K726" s="11" t="s">
        <v>56</v>
      </c>
      <c r="L726" s="11" t="s">
        <v>71</v>
      </c>
      <c r="M726" s="11" t="s">
        <v>63</v>
      </c>
      <c r="N726" s="11" t="s">
        <v>57</v>
      </c>
      <c r="O726" s="11" t="s">
        <v>3004</v>
      </c>
      <c r="P726" s="11" t="s">
        <v>43</v>
      </c>
      <c r="Q726" s="11">
        <v>1</v>
      </c>
      <c r="R726" s="128">
        <v>0</v>
      </c>
      <c r="S726" s="128">
        <v>120000</v>
      </c>
      <c r="T726" s="128">
        <v>96000</v>
      </c>
      <c r="U726" s="128">
        <v>0</v>
      </c>
      <c r="V726" s="11" t="s">
        <v>50</v>
      </c>
      <c r="W726">
        <v>96000</v>
      </c>
      <c r="X726">
        <v>1</v>
      </c>
      <c r="Y726" s="11" t="str">
        <f t="shared" si="24"/>
        <v>XBL</v>
      </c>
      <c r="Z726" s="5">
        <f>VLOOKUP(D726,HoaDonTotal!D:Q,14,0)</f>
        <v>44448.675000000003</v>
      </c>
      <c r="AA726" t="str">
        <f t="shared" si="25"/>
        <v>Ca chiều</v>
      </c>
    </row>
    <row r="727" spans="2:27">
      <c r="B727" s="11" t="s">
        <v>21</v>
      </c>
      <c r="C727" s="136">
        <v>44448</v>
      </c>
      <c r="D727" s="36" t="s">
        <v>1337</v>
      </c>
      <c r="E727" s="11">
        <v>1662869</v>
      </c>
      <c r="F727" s="11" t="s">
        <v>430</v>
      </c>
      <c r="G727" s="11" t="s">
        <v>3005</v>
      </c>
      <c r="H727" s="11" t="s">
        <v>3006</v>
      </c>
      <c r="I727" s="11"/>
      <c r="J727" s="11" t="s">
        <v>2112</v>
      </c>
      <c r="K727" s="11" t="s">
        <v>551</v>
      </c>
      <c r="L727" s="11"/>
      <c r="M727" s="11"/>
      <c r="N727" s="11" t="s">
        <v>2127</v>
      </c>
      <c r="O727" s="11" t="s">
        <v>533</v>
      </c>
      <c r="P727" s="11"/>
      <c r="Q727" s="11">
        <v>1</v>
      </c>
      <c r="R727" s="128">
        <v>0</v>
      </c>
      <c r="S727" s="128">
        <v>45000</v>
      </c>
      <c r="T727" s="128">
        <v>45000</v>
      </c>
      <c r="U727" s="128">
        <v>0</v>
      </c>
      <c r="V727" s="11" t="s">
        <v>50</v>
      </c>
      <c r="W727">
        <v>45000</v>
      </c>
      <c r="X727">
        <v>1</v>
      </c>
      <c r="Y727" s="11" t="str">
        <f t="shared" si="24"/>
        <v>XBL</v>
      </c>
      <c r="Z727" s="5">
        <f>VLOOKUP(D727,HoaDonTotal!D:Q,14,0)</f>
        <v>44448.675000000003</v>
      </c>
      <c r="AA727" t="str">
        <f t="shared" si="25"/>
        <v>Ca chiều</v>
      </c>
    </row>
    <row r="728" spans="2:27">
      <c r="B728" s="11" t="s">
        <v>21</v>
      </c>
      <c r="C728" s="136">
        <v>44448</v>
      </c>
      <c r="D728" s="36" t="s">
        <v>1339</v>
      </c>
      <c r="E728" s="11">
        <v>549111</v>
      </c>
      <c r="F728" s="11" t="s">
        <v>1175</v>
      </c>
      <c r="G728" s="11" t="s">
        <v>3007</v>
      </c>
      <c r="H728" s="11" t="s">
        <v>3008</v>
      </c>
      <c r="I728" s="11" t="s">
        <v>22</v>
      </c>
      <c r="J728" s="11" t="s">
        <v>23</v>
      </c>
      <c r="K728" s="11" t="s">
        <v>24</v>
      </c>
      <c r="L728" s="11" t="s">
        <v>71</v>
      </c>
      <c r="M728" s="11" t="s">
        <v>46</v>
      </c>
      <c r="N728" s="11" t="s">
        <v>343</v>
      </c>
      <c r="O728" s="11" t="s">
        <v>676</v>
      </c>
      <c r="P728" s="11" t="s">
        <v>43</v>
      </c>
      <c r="Q728" s="11">
        <v>1</v>
      </c>
      <c r="R728" s="128">
        <v>0</v>
      </c>
      <c r="S728" s="128">
        <v>350000</v>
      </c>
      <c r="T728" s="128">
        <v>175000</v>
      </c>
      <c r="U728" s="128">
        <v>0</v>
      </c>
      <c r="V728" s="11" t="s">
        <v>50</v>
      </c>
      <c r="W728">
        <v>175000</v>
      </c>
      <c r="X728">
        <v>1</v>
      </c>
      <c r="Y728" s="11" t="str">
        <f t="shared" si="24"/>
        <v>XBL</v>
      </c>
      <c r="Z728" s="5">
        <f>VLOOKUP(D728,HoaDonTotal!D:Q,14,0)</f>
        <v>44448.695833333331</v>
      </c>
      <c r="AA728" t="str">
        <f t="shared" si="25"/>
        <v>Ca chiều</v>
      </c>
    </row>
    <row r="729" spans="2:27">
      <c r="B729" s="11" t="s">
        <v>21</v>
      </c>
      <c r="C729" s="136">
        <v>44448</v>
      </c>
      <c r="D729" s="36" t="s">
        <v>1339</v>
      </c>
      <c r="E729" s="11">
        <v>549111</v>
      </c>
      <c r="F729" s="11" t="s">
        <v>1175</v>
      </c>
      <c r="G729" s="11" t="s">
        <v>547</v>
      </c>
      <c r="H729" s="11" t="s">
        <v>548</v>
      </c>
      <c r="I729" s="11"/>
      <c r="J729" s="11" t="s">
        <v>29</v>
      </c>
      <c r="K729" s="11" t="s">
        <v>56</v>
      </c>
      <c r="L729" s="11"/>
      <c r="M729" s="11" t="s">
        <v>63</v>
      </c>
      <c r="N729" s="11" t="s">
        <v>180</v>
      </c>
      <c r="O729" s="11" t="s">
        <v>141</v>
      </c>
      <c r="P729" s="11"/>
      <c r="Q729" s="11">
        <v>1</v>
      </c>
      <c r="R729" s="128">
        <v>0</v>
      </c>
      <c r="S729" s="128">
        <v>150000</v>
      </c>
      <c r="T729" s="128">
        <v>120000</v>
      </c>
      <c r="U729" s="128">
        <v>0</v>
      </c>
      <c r="V729" s="11" t="s">
        <v>50</v>
      </c>
      <c r="W729">
        <v>120000</v>
      </c>
      <c r="X729">
        <v>1</v>
      </c>
      <c r="Y729" s="11" t="str">
        <f t="shared" si="24"/>
        <v>XBL</v>
      </c>
      <c r="Z729" s="5">
        <f>VLOOKUP(D729,HoaDonTotal!D:Q,14,0)</f>
        <v>44448.695833333331</v>
      </c>
      <c r="AA729" t="str">
        <f t="shared" si="25"/>
        <v>Ca chiều</v>
      </c>
    </row>
    <row r="730" spans="2:27">
      <c r="B730" s="11" t="s">
        <v>21</v>
      </c>
      <c r="C730" s="136">
        <v>44448</v>
      </c>
      <c r="D730" s="36" t="s">
        <v>1339</v>
      </c>
      <c r="E730" s="11">
        <v>549111</v>
      </c>
      <c r="F730" s="11" t="s">
        <v>1175</v>
      </c>
      <c r="G730" s="11" t="s">
        <v>3009</v>
      </c>
      <c r="H730" s="11" t="s">
        <v>3010</v>
      </c>
      <c r="I730" s="11"/>
      <c r="J730" s="11" t="s">
        <v>53</v>
      </c>
      <c r="K730" s="11" t="s">
        <v>56</v>
      </c>
      <c r="L730" s="11" t="s">
        <v>3011</v>
      </c>
      <c r="M730" s="11" t="s">
        <v>79</v>
      </c>
      <c r="N730" s="11" t="s">
        <v>57</v>
      </c>
      <c r="O730" s="11" t="s">
        <v>2540</v>
      </c>
      <c r="P730" s="11" t="s">
        <v>43</v>
      </c>
      <c r="Q730" s="11">
        <v>1</v>
      </c>
      <c r="R730" s="128">
        <v>0</v>
      </c>
      <c r="S730" s="128">
        <v>290000</v>
      </c>
      <c r="T730" s="128">
        <v>290000</v>
      </c>
      <c r="U730" s="128">
        <v>0</v>
      </c>
      <c r="V730" s="11" t="s">
        <v>50</v>
      </c>
      <c r="W730">
        <v>290000</v>
      </c>
      <c r="X730">
        <v>1</v>
      </c>
      <c r="Y730" s="11" t="str">
        <f t="shared" si="24"/>
        <v>XBL</v>
      </c>
      <c r="Z730" s="5">
        <f>VLOOKUP(D730,HoaDonTotal!D:Q,14,0)</f>
        <v>44448.695833333331</v>
      </c>
      <c r="AA730" t="str">
        <f t="shared" si="25"/>
        <v>Ca chiều</v>
      </c>
    </row>
    <row r="731" spans="2:27">
      <c r="B731" s="11" t="s">
        <v>21</v>
      </c>
      <c r="C731" s="136">
        <v>44448</v>
      </c>
      <c r="D731" s="36" t="s">
        <v>1339</v>
      </c>
      <c r="E731" s="11">
        <v>549111</v>
      </c>
      <c r="F731" s="11" t="s">
        <v>1175</v>
      </c>
      <c r="G731" s="11" t="s">
        <v>2043</v>
      </c>
      <c r="H731" s="11" t="s">
        <v>265</v>
      </c>
      <c r="I731" s="11"/>
      <c r="J731" s="11" t="s">
        <v>2044</v>
      </c>
      <c r="K731" s="11" t="s">
        <v>56</v>
      </c>
      <c r="L731" s="11" t="s">
        <v>266</v>
      </c>
      <c r="M731" s="11"/>
      <c r="N731" s="11" t="s">
        <v>2045</v>
      </c>
      <c r="O731" s="11" t="s">
        <v>139</v>
      </c>
      <c r="P731" s="11"/>
      <c r="Q731" s="11">
        <v>2</v>
      </c>
      <c r="R731" s="128">
        <v>0</v>
      </c>
      <c r="S731" s="128">
        <v>66000</v>
      </c>
      <c r="T731" s="128">
        <v>70000</v>
      </c>
      <c r="U731" s="128">
        <v>0</v>
      </c>
      <c r="V731" s="11" t="s">
        <v>50</v>
      </c>
      <c r="W731">
        <v>70000</v>
      </c>
      <c r="X731">
        <v>2</v>
      </c>
      <c r="Y731" s="11" t="str">
        <f t="shared" si="24"/>
        <v>XBL</v>
      </c>
      <c r="Z731" s="5">
        <f>VLOOKUP(D731,HoaDonTotal!D:Q,14,0)</f>
        <v>44448.695833333331</v>
      </c>
      <c r="AA731" t="str">
        <f t="shared" si="25"/>
        <v>Ca chiều</v>
      </c>
    </row>
    <row r="732" spans="2:27">
      <c r="B732" s="11" t="s">
        <v>21</v>
      </c>
      <c r="C732" s="136">
        <v>44448</v>
      </c>
      <c r="D732" s="36" t="s">
        <v>1339</v>
      </c>
      <c r="E732" s="11">
        <v>549111</v>
      </c>
      <c r="F732" s="11" t="s">
        <v>1175</v>
      </c>
      <c r="G732" s="11" t="s">
        <v>146</v>
      </c>
      <c r="H732" s="11" t="s">
        <v>147</v>
      </c>
      <c r="I732" s="11"/>
      <c r="J732" s="11" t="s">
        <v>2112</v>
      </c>
      <c r="K732" s="11" t="s">
        <v>148</v>
      </c>
      <c r="L732" s="11" t="s">
        <v>40</v>
      </c>
      <c r="M732" s="11" t="s">
        <v>40</v>
      </c>
      <c r="N732" s="11" t="s">
        <v>2138</v>
      </c>
      <c r="O732" s="11" t="s">
        <v>487</v>
      </c>
      <c r="P732" s="11" t="s">
        <v>43</v>
      </c>
      <c r="Q732" s="11">
        <v>1</v>
      </c>
      <c r="R732" s="128">
        <v>0</v>
      </c>
      <c r="S732" s="128">
        <v>32000</v>
      </c>
      <c r="T732" s="128">
        <v>32000</v>
      </c>
      <c r="U732" s="128">
        <v>0</v>
      </c>
      <c r="V732" s="11" t="s">
        <v>50</v>
      </c>
      <c r="W732">
        <v>32000</v>
      </c>
      <c r="X732">
        <v>1</v>
      </c>
      <c r="Y732" s="11" t="str">
        <f t="shared" si="24"/>
        <v>XBL</v>
      </c>
      <c r="Z732" s="5">
        <f>VLOOKUP(D732,HoaDonTotal!D:Q,14,0)</f>
        <v>44448.695833333331</v>
      </c>
      <c r="AA732" t="str">
        <f t="shared" si="25"/>
        <v>Ca chiều</v>
      </c>
    </row>
    <row r="733" spans="2:27">
      <c r="B733" s="11" t="s">
        <v>21</v>
      </c>
      <c r="C733" s="136">
        <v>44448</v>
      </c>
      <c r="D733" s="36" t="s">
        <v>1339</v>
      </c>
      <c r="E733" s="11">
        <v>549111</v>
      </c>
      <c r="F733" s="11" t="s">
        <v>1175</v>
      </c>
      <c r="G733" s="11" t="s">
        <v>371</v>
      </c>
      <c r="H733" s="11" t="s">
        <v>348</v>
      </c>
      <c r="I733" s="11" t="s">
        <v>22</v>
      </c>
      <c r="J733" s="11" t="s">
        <v>23</v>
      </c>
      <c r="K733" s="11" t="s">
        <v>24</v>
      </c>
      <c r="L733" s="11" t="s">
        <v>25</v>
      </c>
      <c r="M733" s="11" t="s">
        <v>59</v>
      </c>
      <c r="N733" s="11" t="s">
        <v>26</v>
      </c>
      <c r="O733" s="11" t="s">
        <v>314</v>
      </c>
      <c r="P733" s="11" t="s">
        <v>37</v>
      </c>
      <c r="Q733" s="11">
        <v>1</v>
      </c>
      <c r="R733" s="128">
        <v>0</v>
      </c>
      <c r="S733" s="128">
        <v>290000</v>
      </c>
      <c r="T733" s="128">
        <v>145000</v>
      </c>
      <c r="U733" s="128">
        <v>0</v>
      </c>
      <c r="V733" s="11" t="s">
        <v>50</v>
      </c>
      <c r="W733">
        <v>145000</v>
      </c>
      <c r="X733">
        <v>1</v>
      </c>
      <c r="Y733" s="11" t="str">
        <f t="shared" si="24"/>
        <v>XBL</v>
      </c>
      <c r="Z733" s="5">
        <f>VLOOKUP(D733,HoaDonTotal!D:Q,14,0)</f>
        <v>44448.695833333331</v>
      </c>
      <c r="AA733" t="str">
        <f t="shared" si="25"/>
        <v>Ca chiều</v>
      </c>
    </row>
    <row r="734" spans="2:27">
      <c r="B734" s="11" t="s">
        <v>21</v>
      </c>
      <c r="C734" s="136">
        <v>44448</v>
      </c>
      <c r="D734" s="36" t="s">
        <v>1339</v>
      </c>
      <c r="E734" s="11">
        <v>549111</v>
      </c>
      <c r="F734" s="11" t="s">
        <v>1175</v>
      </c>
      <c r="G734" s="11" t="s">
        <v>3012</v>
      </c>
      <c r="H734" s="11" t="s">
        <v>2171</v>
      </c>
      <c r="I734" s="11"/>
      <c r="J734" s="11" t="s">
        <v>2112</v>
      </c>
      <c r="K734" s="11" t="s">
        <v>30</v>
      </c>
      <c r="L734" s="11" t="s">
        <v>2172</v>
      </c>
      <c r="M734" s="11"/>
      <c r="N734" s="11" t="s">
        <v>2147</v>
      </c>
      <c r="O734" s="11" t="s">
        <v>2173</v>
      </c>
      <c r="P734" s="11"/>
      <c r="Q734" s="11">
        <v>1</v>
      </c>
      <c r="R734" s="128">
        <v>0</v>
      </c>
      <c r="S734" s="128">
        <v>50000</v>
      </c>
      <c r="T734" s="128">
        <v>35000</v>
      </c>
      <c r="U734" s="128">
        <v>0</v>
      </c>
      <c r="V734" s="11" t="s">
        <v>50</v>
      </c>
      <c r="W734">
        <v>35000</v>
      </c>
      <c r="X734">
        <v>1</v>
      </c>
      <c r="Y734" s="11" t="str">
        <f t="shared" si="24"/>
        <v>XBL</v>
      </c>
      <c r="Z734" s="5">
        <f>VLOOKUP(D734,HoaDonTotal!D:Q,14,0)</f>
        <v>44448.695833333331</v>
      </c>
      <c r="AA734" t="str">
        <f t="shared" si="25"/>
        <v>Ca chiều</v>
      </c>
    </row>
    <row r="735" spans="2:27">
      <c r="B735" s="11" t="s">
        <v>21</v>
      </c>
      <c r="C735" s="136">
        <v>44448</v>
      </c>
      <c r="D735" s="36" t="s">
        <v>1339</v>
      </c>
      <c r="E735" s="11">
        <v>549111</v>
      </c>
      <c r="F735" s="11" t="s">
        <v>1175</v>
      </c>
      <c r="G735" s="11" t="s">
        <v>2170</v>
      </c>
      <c r="H735" s="11" t="s">
        <v>2171</v>
      </c>
      <c r="I735" s="11"/>
      <c r="J735" s="11" t="s">
        <v>2112</v>
      </c>
      <c r="K735" s="11" t="s">
        <v>30</v>
      </c>
      <c r="L735" s="11" t="s">
        <v>2172</v>
      </c>
      <c r="M735" s="11"/>
      <c r="N735" s="11" t="s">
        <v>2147</v>
      </c>
      <c r="O735" s="11" t="s">
        <v>2173</v>
      </c>
      <c r="P735" s="11"/>
      <c r="Q735" s="11">
        <v>2</v>
      </c>
      <c r="R735" s="128">
        <v>0</v>
      </c>
      <c r="S735" s="128">
        <v>50000</v>
      </c>
      <c r="T735" s="128">
        <v>70000</v>
      </c>
      <c r="U735" s="128">
        <v>0</v>
      </c>
      <c r="V735" s="11" t="s">
        <v>50</v>
      </c>
      <c r="W735">
        <v>70000</v>
      </c>
      <c r="X735">
        <v>2</v>
      </c>
      <c r="Y735" s="11" t="str">
        <f t="shared" si="24"/>
        <v>XBL</v>
      </c>
      <c r="Z735" s="5">
        <f>VLOOKUP(D735,HoaDonTotal!D:Q,14,0)</f>
        <v>44448.695833333331</v>
      </c>
      <c r="AA735" t="str">
        <f t="shared" si="25"/>
        <v>Ca chiều</v>
      </c>
    </row>
    <row r="736" spans="2:27">
      <c r="B736" s="11" t="s">
        <v>21</v>
      </c>
      <c r="C736" s="136">
        <v>44448</v>
      </c>
      <c r="D736" s="36" t="s">
        <v>1339</v>
      </c>
      <c r="E736" s="11">
        <v>549111</v>
      </c>
      <c r="F736" s="11" t="s">
        <v>1175</v>
      </c>
      <c r="G736" s="11" t="s">
        <v>3013</v>
      </c>
      <c r="H736" s="11" t="s">
        <v>3014</v>
      </c>
      <c r="I736" s="11" t="s">
        <v>65</v>
      </c>
      <c r="J736" s="11" t="s">
        <v>364</v>
      </c>
      <c r="K736" s="11" t="s">
        <v>2033</v>
      </c>
      <c r="L736" s="11" t="s">
        <v>628</v>
      </c>
      <c r="M736" s="11" t="s">
        <v>46</v>
      </c>
      <c r="N736" s="11" t="s">
        <v>36</v>
      </c>
      <c r="O736" s="11" t="s">
        <v>2060</v>
      </c>
      <c r="P736" s="11" t="s">
        <v>37</v>
      </c>
      <c r="Q736" s="11">
        <v>1</v>
      </c>
      <c r="R736" s="128">
        <v>0</v>
      </c>
      <c r="S736" s="128">
        <v>190000</v>
      </c>
      <c r="T736" s="128">
        <v>133000</v>
      </c>
      <c r="U736" s="128">
        <v>0</v>
      </c>
      <c r="V736" s="11" t="s">
        <v>50</v>
      </c>
      <c r="W736">
        <v>133000</v>
      </c>
      <c r="X736">
        <v>1</v>
      </c>
      <c r="Y736" s="11" t="str">
        <f t="shared" si="24"/>
        <v>XBL</v>
      </c>
      <c r="Z736" s="5">
        <f>VLOOKUP(D736,HoaDonTotal!D:Q,14,0)</f>
        <v>44448.695833333331</v>
      </c>
      <c r="AA736" t="str">
        <f t="shared" si="25"/>
        <v>Ca chiều</v>
      </c>
    </row>
    <row r="737" spans="2:27">
      <c r="B737" s="11" t="s">
        <v>21</v>
      </c>
      <c r="C737" s="136">
        <v>44448</v>
      </c>
      <c r="D737" s="36" t="s">
        <v>1339</v>
      </c>
      <c r="E737" s="11">
        <v>549111</v>
      </c>
      <c r="F737" s="11" t="s">
        <v>1175</v>
      </c>
      <c r="G737" s="11" t="s">
        <v>3015</v>
      </c>
      <c r="H737" s="11" t="s">
        <v>3016</v>
      </c>
      <c r="I737" s="11" t="s">
        <v>65</v>
      </c>
      <c r="J737" s="11" t="s">
        <v>364</v>
      </c>
      <c r="K737" s="11" t="s">
        <v>34</v>
      </c>
      <c r="L737" s="11" t="s">
        <v>628</v>
      </c>
      <c r="M737" s="11" t="s">
        <v>3017</v>
      </c>
      <c r="N737" s="11" t="s">
        <v>36</v>
      </c>
      <c r="O737" s="11" t="s">
        <v>52</v>
      </c>
      <c r="P737" s="11" t="s">
        <v>37</v>
      </c>
      <c r="Q737" s="11">
        <v>1</v>
      </c>
      <c r="R737" s="128">
        <v>0</v>
      </c>
      <c r="S737" s="128">
        <v>190000</v>
      </c>
      <c r="T737" s="128">
        <v>133000</v>
      </c>
      <c r="U737" s="128">
        <v>0</v>
      </c>
      <c r="V737" s="11" t="s">
        <v>50</v>
      </c>
      <c r="W737">
        <v>133000</v>
      </c>
      <c r="X737">
        <v>1</v>
      </c>
      <c r="Y737" s="11" t="str">
        <f t="shared" si="24"/>
        <v>XBL</v>
      </c>
      <c r="Z737" s="5">
        <f>VLOOKUP(D737,HoaDonTotal!D:Q,14,0)</f>
        <v>44448.695833333331</v>
      </c>
      <c r="AA737" t="str">
        <f t="shared" si="25"/>
        <v>Ca chiều</v>
      </c>
    </row>
    <row r="738" spans="2:27">
      <c r="B738" s="11" t="s">
        <v>21</v>
      </c>
      <c r="C738" s="136">
        <v>44448</v>
      </c>
      <c r="D738" s="36" t="s">
        <v>1341</v>
      </c>
      <c r="E738" s="11">
        <v>549143</v>
      </c>
      <c r="F738" s="11" t="s">
        <v>1343</v>
      </c>
      <c r="G738" s="11" t="s">
        <v>2910</v>
      </c>
      <c r="H738" s="11" t="s">
        <v>2911</v>
      </c>
      <c r="I738" s="11" t="s">
        <v>40</v>
      </c>
      <c r="J738" s="11" t="s">
        <v>2112</v>
      </c>
      <c r="K738" s="11" t="s">
        <v>507</v>
      </c>
      <c r="L738" s="11" t="s">
        <v>40</v>
      </c>
      <c r="M738" s="11"/>
      <c r="N738" s="11" t="s">
        <v>2147</v>
      </c>
      <c r="O738" s="11" t="s">
        <v>151</v>
      </c>
      <c r="P738" s="11" t="s">
        <v>40</v>
      </c>
      <c r="Q738" s="11">
        <v>1</v>
      </c>
      <c r="R738" s="128">
        <v>0</v>
      </c>
      <c r="S738" s="128">
        <v>245000</v>
      </c>
      <c r="T738" s="128">
        <v>245000</v>
      </c>
      <c r="U738" s="128">
        <v>0</v>
      </c>
      <c r="V738" s="11" t="s">
        <v>50</v>
      </c>
      <c r="W738">
        <v>245000</v>
      </c>
      <c r="X738">
        <v>1</v>
      </c>
      <c r="Y738" s="11" t="str">
        <f t="shared" si="24"/>
        <v>XBL</v>
      </c>
      <c r="Z738" s="5">
        <f>VLOOKUP(D738,HoaDonTotal!D:Q,14,0)</f>
        <v>44448.696527777778</v>
      </c>
      <c r="AA738" t="str">
        <f t="shared" si="25"/>
        <v>Ca chiều</v>
      </c>
    </row>
    <row r="739" spans="2:27">
      <c r="B739" s="11" t="s">
        <v>21</v>
      </c>
      <c r="C739" s="136">
        <v>44448</v>
      </c>
      <c r="D739" s="36" t="s">
        <v>1341</v>
      </c>
      <c r="E739" s="11">
        <v>549143</v>
      </c>
      <c r="F739" s="11" t="s">
        <v>1343</v>
      </c>
      <c r="G739" s="11" t="s">
        <v>2043</v>
      </c>
      <c r="H739" s="11" t="s">
        <v>265</v>
      </c>
      <c r="I739" s="11"/>
      <c r="J739" s="11" t="s">
        <v>2044</v>
      </c>
      <c r="K739" s="11" t="s">
        <v>56</v>
      </c>
      <c r="L739" s="11" t="s">
        <v>266</v>
      </c>
      <c r="M739" s="11"/>
      <c r="N739" s="11" t="s">
        <v>2045</v>
      </c>
      <c r="O739" s="11" t="s">
        <v>139</v>
      </c>
      <c r="P739" s="11"/>
      <c r="Q739" s="11">
        <v>4</v>
      </c>
      <c r="R739" s="128">
        <v>0</v>
      </c>
      <c r="S739" s="128">
        <v>66000</v>
      </c>
      <c r="T739" s="128">
        <v>140000</v>
      </c>
      <c r="U739" s="128">
        <v>0</v>
      </c>
      <c r="V739" s="11" t="s">
        <v>50</v>
      </c>
      <c r="W739">
        <v>140000</v>
      </c>
      <c r="X739">
        <v>4</v>
      </c>
      <c r="Y739" s="11" t="str">
        <f t="shared" si="24"/>
        <v>XBL</v>
      </c>
      <c r="Z739" s="5">
        <f>VLOOKUP(D739,HoaDonTotal!D:Q,14,0)</f>
        <v>44448.696527777778</v>
      </c>
      <c r="AA739" t="str">
        <f t="shared" si="25"/>
        <v>Ca chiều</v>
      </c>
    </row>
    <row r="740" spans="2:27">
      <c r="B740" s="11" t="s">
        <v>21</v>
      </c>
      <c r="C740" s="136">
        <v>44448</v>
      </c>
      <c r="D740" s="36" t="s">
        <v>1341</v>
      </c>
      <c r="E740" s="11">
        <v>549143</v>
      </c>
      <c r="F740" s="11" t="s">
        <v>1343</v>
      </c>
      <c r="G740" s="11" t="s">
        <v>3018</v>
      </c>
      <c r="H740" s="11" t="s">
        <v>3019</v>
      </c>
      <c r="I740" s="11"/>
      <c r="J740" s="11" t="s">
        <v>53</v>
      </c>
      <c r="K740" s="11" t="s">
        <v>56</v>
      </c>
      <c r="L740" s="11" t="s">
        <v>3011</v>
      </c>
      <c r="M740" s="11" t="s">
        <v>66</v>
      </c>
      <c r="N740" s="11" t="s">
        <v>57</v>
      </c>
      <c r="O740" s="11" t="s">
        <v>2540</v>
      </c>
      <c r="P740" s="11" t="s">
        <v>43</v>
      </c>
      <c r="Q740" s="11">
        <v>1</v>
      </c>
      <c r="R740" s="128">
        <v>0</v>
      </c>
      <c r="S740" s="128">
        <v>290000</v>
      </c>
      <c r="T740" s="128">
        <v>290000</v>
      </c>
      <c r="U740" s="128">
        <v>0</v>
      </c>
      <c r="V740" s="11" t="s">
        <v>50</v>
      </c>
      <c r="W740">
        <v>290000</v>
      </c>
      <c r="X740">
        <v>1</v>
      </c>
      <c r="Y740" s="11" t="str">
        <f t="shared" si="24"/>
        <v>XBL</v>
      </c>
      <c r="Z740" s="5">
        <f>VLOOKUP(D740,HoaDonTotal!D:Q,14,0)</f>
        <v>44448.696527777778</v>
      </c>
      <c r="AA740" t="str">
        <f t="shared" si="25"/>
        <v>Ca chiều</v>
      </c>
    </row>
    <row r="741" spans="2:27">
      <c r="B741" s="11" t="s">
        <v>21</v>
      </c>
      <c r="C741" s="136">
        <v>44448</v>
      </c>
      <c r="D741" s="36" t="s">
        <v>1341</v>
      </c>
      <c r="E741" s="11">
        <v>549143</v>
      </c>
      <c r="F741" s="11" t="s">
        <v>1343</v>
      </c>
      <c r="G741" s="11" t="s">
        <v>483</v>
      </c>
      <c r="H741" s="11" t="s">
        <v>484</v>
      </c>
      <c r="I741" s="11"/>
      <c r="J741" s="11" t="s">
        <v>39</v>
      </c>
      <c r="K741" s="11"/>
      <c r="L741" s="11" t="s">
        <v>40</v>
      </c>
      <c r="M741" s="11" t="s">
        <v>40</v>
      </c>
      <c r="N741" s="11" t="s">
        <v>39</v>
      </c>
      <c r="O741" s="11" t="s">
        <v>39</v>
      </c>
      <c r="P741" s="11" t="s">
        <v>40</v>
      </c>
      <c r="Q741" s="11">
        <v>3</v>
      </c>
      <c r="R741" s="128">
        <v>0</v>
      </c>
      <c r="S741" s="128">
        <v>2000</v>
      </c>
      <c r="T741" s="128">
        <v>6000</v>
      </c>
      <c r="U741" s="128">
        <v>0</v>
      </c>
      <c r="V741" s="11" t="s">
        <v>50</v>
      </c>
      <c r="W741">
        <v>6000</v>
      </c>
      <c r="X741">
        <v>3</v>
      </c>
      <c r="Y741" s="11" t="str">
        <f t="shared" si="24"/>
        <v>XBL</v>
      </c>
      <c r="Z741" s="5">
        <f>VLOOKUP(D741,HoaDonTotal!D:Q,14,0)</f>
        <v>44448.696527777778</v>
      </c>
      <c r="AA741" t="str">
        <f t="shared" si="25"/>
        <v>Ca chiều</v>
      </c>
    </row>
    <row r="742" spans="2:27">
      <c r="B742" s="11" t="s">
        <v>21</v>
      </c>
      <c r="C742" s="136">
        <v>44448</v>
      </c>
      <c r="D742" s="36" t="s">
        <v>1344</v>
      </c>
      <c r="E742" s="11">
        <v>2393532</v>
      </c>
      <c r="F742" s="11" t="s">
        <v>1346</v>
      </c>
      <c r="G742" s="11" t="s">
        <v>3020</v>
      </c>
      <c r="H742" s="11" t="s">
        <v>3021</v>
      </c>
      <c r="I742" s="11"/>
      <c r="J742" s="11" t="s">
        <v>29</v>
      </c>
      <c r="K742" s="11" t="s">
        <v>56</v>
      </c>
      <c r="L742" s="11"/>
      <c r="M742" s="11" t="s">
        <v>63</v>
      </c>
      <c r="N742" s="11" t="s">
        <v>180</v>
      </c>
      <c r="O742" s="11" t="s">
        <v>141</v>
      </c>
      <c r="P742" s="11"/>
      <c r="Q742" s="11">
        <v>1</v>
      </c>
      <c r="R742" s="128">
        <v>0</v>
      </c>
      <c r="S742" s="128">
        <v>150000</v>
      </c>
      <c r="T742" s="128">
        <v>120000</v>
      </c>
      <c r="U742" s="128">
        <v>0</v>
      </c>
      <c r="V742" s="11" t="s">
        <v>28</v>
      </c>
      <c r="W742">
        <v>120000</v>
      </c>
      <c r="X742">
        <v>1</v>
      </c>
      <c r="Y742" s="11" t="str">
        <f t="shared" si="24"/>
        <v>XBL</v>
      </c>
      <c r="Z742" s="5">
        <f>VLOOKUP(D742,HoaDonTotal!D:Q,14,0)</f>
        <v>44448.737500000003</v>
      </c>
      <c r="AA742" t="str">
        <f t="shared" si="25"/>
        <v>Ca chiều</v>
      </c>
    </row>
    <row r="743" spans="2:27">
      <c r="B743" s="11" t="s">
        <v>21</v>
      </c>
      <c r="C743" s="136">
        <v>44448</v>
      </c>
      <c r="D743" s="36" t="s">
        <v>1344</v>
      </c>
      <c r="E743" s="11">
        <v>2393532</v>
      </c>
      <c r="F743" s="11" t="s">
        <v>1346</v>
      </c>
      <c r="G743" s="11" t="s">
        <v>3022</v>
      </c>
      <c r="H743" s="11" t="s">
        <v>520</v>
      </c>
      <c r="I743" s="11"/>
      <c r="J743" s="11" t="s">
        <v>2263</v>
      </c>
      <c r="K743" s="11" t="s">
        <v>30</v>
      </c>
      <c r="L743" s="11" t="s">
        <v>31</v>
      </c>
      <c r="M743" s="11"/>
      <c r="N743" s="11" t="s">
        <v>32</v>
      </c>
      <c r="O743" s="11" t="s">
        <v>33</v>
      </c>
      <c r="P743" s="11"/>
      <c r="Q743" s="11">
        <v>1</v>
      </c>
      <c r="R743" s="128">
        <v>0</v>
      </c>
      <c r="S743" s="128">
        <v>155000</v>
      </c>
      <c r="T743" s="128">
        <v>53400</v>
      </c>
      <c r="U743" s="128">
        <v>0</v>
      </c>
      <c r="V743" s="11" t="s">
        <v>28</v>
      </c>
      <c r="W743">
        <v>53400</v>
      </c>
      <c r="X743">
        <v>1</v>
      </c>
      <c r="Y743" s="11" t="str">
        <f t="shared" si="24"/>
        <v>XBL</v>
      </c>
      <c r="Z743" s="5">
        <f>VLOOKUP(D743,HoaDonTotal!D:Q,14,0)</f>
        <v>44448.737500000003</v>
      </c>
      <c r="AA743" t="str">
        <f t="shared" si="25"/>
        <v>Ca chiều</v>
      </c>
    </row>
    <row r="744" spans="2:27">
      <c r="B744" s="11" t="s">
        <v>21</v>
      </c>
      <c r="C744" s="136">
        <v>44448</v>
      </c>
      <c r="D744" s="36" t="s">
        <v>1344</v>
      </c>
      <c r="E744" s="11">
        <v>2393532</v>
      </c>
      <c r="F744" s="11" t="s">
        <v>1346</v>
      </c>
      <c r="G744" s="11" t="s">
        <v>3023</v>
      </c>
      <c r="H744" s="11" t="s">
        <v>192</v>
      </c>
      <c r="I744" s="11"/>
      <c r="J744" s="11" t="s">
        <v>2263</v>
      </c>
      <c r="K744" s="11" t="s">
        <v>30</v>
      </c>
      <c r="L744" s="11" t="s">
        <v>31</v>
      </c>
      <c r="M744" s="11"/>
      <c r="N744" s="11" t="s">
        <v>32</v>
      </c>
      <c r="O744" s="11" t="s">
        <v>33</v>
      </c>
      <c r="P744" s="11"/>
      <c r="Q744" s="11">
        <v>1</v>
      </c>
      <c r="R744" s="128">
        <v>0</v>
      </c>
      <c r="S744" s="128">
        <v>135000</v>
      </c>
      <c r="T744" s="128">
        <v>46600</v>
      </c>
      <c r="U744" s="128">
        <v>0</v>
      </c>
      <c r="V744" s="11" t="s">
        <v>28</v>
      </c>
      <c r="W744">
        <v>46600</v>
      </c>
      <c r="X744">
        <v>1</v>
      </c>
      <c r="Y744" s="11" t="str">
        <f t="shared" si="24"/>
        <v>XBL</v>
      </c>
      <c r="Z744" s="5">
        <f>VLOOKUP(D744,HoaDonTotal!D:Q,14,0)</f>
        <v>44448.737500000003</v>
      </c>
      <c r="AA744" t="str">
        <f t="shared" si="25"/>
        <v>Ca chiều</v>
      </c>
    </row>
    <row r="745" spans="2:27">
      <c r="B745" s="11" t="s">
        <v>21</v>
      </c>
      <c r="C745" s="136">
        <v>44448</v>
      </c>
      <c r="D745" s="36" t="s">
        <v>1347</v>
      </c>
      <c r="E745" s="11">
        <v>1605054</v>
      </c>
      <c r="F745" s="11" t="s">
        <v>1349</v>
      </c>
      <c r="G745" s="11" t="s">
        <v>3024</v>
      </c>
      <c r="H745" s="11" t="s">
        <v>2184</v>
      </c>
      <c r="I745" s="11" t="s">
        <v>58</v>
      </c>
      <c r="J745" s="11" t="s">
        <v>45</v>
      </c>
      <c r="K745" s="11" t="s">
        <v>2033</v>
      </c>
      <c r="L745" s="11" t="s">
        <v>628</v>
      </c>
      <c r="M745" s="11" t="s">
        <v>2186</v>
      </c>
      <c r="N745" s="11" t="s">
        <v>184</v>
      </c>
      <c r="O745" s="11" t="s">
        <v>153</v>
      </c>
      <c r="P745" s="11" t="s">
        <v>43</v>
      </c>
      <c r="Q745" s="11">
        <v>1</v>
      </c>
      <c r="R745" s="128">
        <v>0</v>
      </c>
      <c r="S745" s="128">
        <v>120000</v>
      </c>
      <c r="T745" s="128">
        <v>89000</v>
      </c>
      <c r="U745" s="128">
        <v>0</v>
      </c>
      <c r="V745" s="11" t="s">
        <v>28</v>
      </c>
      <c r="W745">
        <v>89000</v>
      </c>
      <c r="X745">
        <v>1</v>
      </c>
      <c r="Y745" s="11" t="str">
        <f t="shared" si="24"/>
        <v>XBL</v>
      </c>
      <c r="Z745" s="5">
        <f>VLOOKUP(D745,HoaDonTotal!D:Q,14,0)</f>
        <v>44448.759027777778</v>
      </c>
      <c r="AA745" t="str">
        <f t="shared" si="25"/>
        <v>Ca chiều</v>
      </c>
    </row>
    <row r="746" spans="2:27">
      <c r="B746" s="11" t="s">
        <v>21</v>
      </c>
      <c r="C746" s="136">
        <v>44448</v>
      </c>
      <c r="D746" s="36" t="s">
        <v>1350</v>
      </c>
      <c r="E746" s="11">
        <v>1605054</v>
      </c>
      <c r="F746" s="11" t="s">
        <v>1349</v>
      </c>
      <c r="G746" s="11" t="s">
        <v>146</v>
      </c>
      <c r="H746" s="11" t="s">
        <v>147</v>
      </c>
      <c r="I746" s="11"/>
      <c r="J746" s="11" t="s">
        <v>2112</v>
      </c>
      <c r="K746" s="11" t="s">
        <v>148</v>
      </c>
      <c r="L746" s="11" t="s">
        <v>40</v>
      </c>
      <c r="M746" s="11" t="s">
        <v>40</v>
      </c>
      <c r="N746" s="11" t="s">
        <v>2138</v>
      </c>
      <c r="O746" s="11" t="s">
        <v>487</v>
      </c>
      <c r="P746" s="11" t="s">
        <v>43</v>
      </c>
      <c r="Q746" s="11">
        <v>1</v>
      </c>
      <c r="R746" s="128">
        <v>0</v>
      </c>
      <c r="S746" s="128">
        <v>32000</v>
      </c>
      <c r="T746" s="128">
        <v>32000</v>
      </c>
      <c r="U746" s="128">
        <v>0</v>
      </c>
      <c r="V746" s="11" t="s">
        <v>28</v>
      </c>
      <c r="W746">
        <v>32000</v>
      </c>
      <c r="X746">
        <v>1</v>
      </c>
      <c r="Y746" s="11" t="str">
        <f t="shared" si="24"/>
        <v>XBL</v>
      </c>
      <c r="Z746" s="5">
        <f>VLOOKUP(D746,HoaDonTotal!D:Q,14,0)</f>
        <v>44448.759722222225</v>
      </c>
      <c r="AA746" t="str">
        <f t="shared" si="25"/>
        <v>Ca chiều</v>
      </c>
    </row>
    <row r="747" spans="2:27">
      <c r="B747" s="11" t="s">
        <v>21</v>
      </c>
      <c r="C747" s="136">
        <v>44448</v>
      </c>
      <c r="D747" s="36" t="s">
        <v>1350</v>
      </c>
      <c r="E747" s="11">
        <v>1605054</v>
      </c>
      <c r="F747" s="11" t="s">
        <v>1349</v>
      </c>
      <c r="G747" s="11" t="s">
        <v>3025</v>
      </c>
      <c r="H747" s="11" t="s">
        <v>3026</v>
      </c>
      <c r="I747" s="11" t="s">
        <v>40</v>
      </c>
      <c r="J747" s="11" t="s">
        <v>2112</v>
      </c>
      <c r="K747" s="11" t="s">
        <v>555</v>
      </c>
      <c r="L747" s="11"/>
      <c r="M747" s="11"/>
      <c r="N747" s="11" t="s">
        <v>2138</v>
      </c>
      <c r="O747" s="11" t="s">
        <v>655</v>
      </c>
      <c r="P747" s="11" t="s">
        <v>40</v>
      </c>
      <c r="Q747" s="11">
        <v>1</v>
      </c>
      <c r="R747" s="128">
        <v>0</v>
      </c>
      <c r="S747" s="128">
        <v>235000</v>
      </c>
      <c r="T747" s="128">
        <v>235000</v>
      </c>
      <c r="U747" s="128">
        <v>0</v>
      </c>
      <c r="V747" s="11" t="s">
        <v>28</v>
      </c>
      <c r="W747">
        <v>235000</v>
      </c>
      <c r="X747">
        <v>1</v>
      </c>
      <c r="Y747" s="11" t="str">
        <f t="shared" si="24"/>
        <v>XBL</v>
      </c>
      <c r="Z747" s="5">
        <f>VLOOKUP(D747,HoaDonTotal!D:Q,14,0)</f>
        <v>44448.759722222225</v>
      </c>
      <c r="AA747" t="str">
        <f t="shared" si="25"/>
        <v>Ca chiều</v>
      </c>
    </row>
    <row r="748" spans="2:27">
      <c r="B748" s="11" t="s">
        <v>21</v>
      </c>
      <c r="C748" s="136">
        <v>44448</v>
      </c>
      <c r="D748" s="36" t="s">
        <v>1351</v>
      </c>
      <c r="E748" s="11">
        <v>1593869</v>
      </c>
      <c r="F748" s="11" t="s">
        <v>1353</v>
      </c>
      <c r="G748" s="11" t="s">
        <v>146</v>
      </c>
      <c r="H748" s="11" t="s">
        <v>147</v>
      </c>
      <c r="I748" s="11"/>
      <c r="J748" s="11" t="s">
        <v>2112</v>
      </c>
      <c r="K748" s="11" t="s">
        <v>148</v>
      </c>
      <c r="L748" s="11" t="s">
        <v>40</v>
      </c>
      <c r="M748" s="11" t="s">
        <v>40</v>
      </c>
      <c r="N748" s="11" t="s">
        <v>2138</v>
      </c>
      <c r="O748" s="11" t="s">
        <v>487</v>
      </c>
      <c r="P748" s="11" t="s">
        <v>43</v>
      </c>
      <c r="Q748" s="11">
        <v>2</v>
      </c>
      <c r="R748" s="128">
        <v>0</v>
      </c>
      <c r="S748" s="128">
        <v>32000</v>
      </c>
      <c r="T748" s="128">
        <v>64000</v>
      </c>
      <c r="U748" s="128">
        <v>0</v>
      </c>
      <c r="V748" s="11" t="s">
        <v>28</v>
      </c>
      <c r="W748">
        <v>64000</v>
      </c>
      <c r="X748">
        <v>2</v>
      </c>
      <c r="Y748" s="11" t="str">
        <f t="shared" si="24"/>
        <v>XBL</v>
      </c>
      <c r="Z748" s="5">
        <f>VLOOKUP(D748,HoaDonTotal!D:Q,14,0)</f>
        <v>44448.779861111114</v>
      </c>
      <c r="AA748" t="str">
        <f t="shared" si="25"/>
        <v>Ca chiều</v>
      </c>
    </row>
    <row r="749" spans="2:27">
      <c r="B749" s="11" t="s">
        <v>21</v>
      </c>
      <c r="C749" s="136">
        <v>44448</v>
      </c>
      <c r="D749" s="36" t="s">
        <v>1354</v>
      </c>
      <c r="E749" s="11">
        <v>1806024</v>
      </c>
      <c r="F749" s="11" t="s">
        <v>1356</v>
      </c>
      <c r="G749" s="11" t="s">
        <v>2043</v>
      </c>
      <c r="H749" s="11" t="s">
        <v>265</v>
      </c>
      <c r="I749" s="11"/>
      <c r="J749" s="11" t="s">
        <v>2044</v>
      </c>
      <c r="K749" s="11" t="s">
        <v>56</v>
      </c>
      <c r="L749" s="11" t="s">
        <v>266</v>
      </c>
      <c r="M749" s="11"/>
      <c r="N749" s="11" t="s">
        <v>2045</v>
      </c>
      <c r="O749" s="11" t="s">
        <v>139</v>
      </c>
      <c r="P749" s="11"/>
      <c r="Q749" s="11">
        <v>2</v>
      </c>
      <c r="R749" s="128">
        <v>0</v>
      </c>
      <c r="S749" s="128">
        <v>66000</v>
      </c>
      <c r="T749" s="128">
        <v>70000</v>
      </c>
      <c r="U749" s="128">
        <v>0</v>
      </c>
      <c r="V749" s="11" t="s">
        <v>50</v>
      </c>
      <c r="W749">
        <v>70000</v>
      </c>
      <c r="X749">
        <v>2</v>
      </c>
      <c r="Y749" s="11" t="str">
        <f t="shared" si="24"/>
        <v>XBL</v>
      </c>
      <c r="Z749" s="5">
        <f>VLOOKUP(D749,HoaDonTotal!D:Q,14,0)</f>
        <v>44448.779861111114</v>
      </c>
      <c r="AA749" t="str">
        <f t="shared" si="25"/>
        <v>Ca chiều</v>
      </c>
    </row>
    <row r="750" spans="2:27">
      <c r="B750" s="11" t="s">
        <v>21</v>
      </c>
      <c r="C750" s="136">
        <v>44448</v>
      </c>
      <c r="D750" s="36" t="s">
        <v>1354</v>
      </c>
      <c r="E750" s="11">
        <v>1806024</v>
      </c>
      <c r="F750" s="11" t="s">
        <v>1356</v>
      </c>
      <c r="G750" s="11" t="s">
        <v>3027</v>
      </c>
      <c r="H750" s="11" t="s">
        <v>3028</v>
      </c>
      <c r="I750" s="11" t="s">
        <v>22</v>
      </c>
      <c r="J750" s="11" t="s">
        <v>362</v>
      </c>
      <c r="K750" s="11" t="s">
        <v>132</v>
      </c>
      <c r="L750" s="11" t="s">
        <v>518</v>
      </c>
      <c r="M750" s="11" t="s">
        <v>126</v>
      </c>
      <c r="N750" s="11" t="s">
        <v>64</v>
      </c>
      <c r="O750" s="11" t="s">
        <v>80</v>
      </c>
      <c r="P750" s="11" t="s">
        <v>43</v>
      </c>
      <c r="Q750" s="11">
        <v>1</v>
      </c>
      <c r="R750" s="128">
        <v>0</v>
      </c>
      <c r="S750" s="128">
        <v>190000</v>
      </c>
      <c r="T750" s="128">
        <v>133000</v>
      </c>
      <c r="U750" s="128">
        <v>0</v>
      </c>
      <c r="V750" s="11" t="s">
        <v>50</v>
      </c>
      <c r="W750">
        <v>133000</v>
      </c>
      <c r="X750">
        <v>1</v>
      </c>
      <c r="Y750" s="11" t="str">
        <f t="shared" si="24"/>
        <v>XBL</v>
      </c>
      <c r="Z750" s="5">
        <f>VLOOKUP(D750,HoaDonTotal!D:Q,14,0)</f>
        <v>44448.779861111114</v>
      </c>
      <c r="AA750" t="str">
        <f t="shared" si="25"/>
        <v>Ca chiều</v>
      </c>
    </row>
    <row r="751" spans="2:27">
      <c r="B751" s="11" t="s">
        <v>21</v>
      </c>
      <c r="C751" s="136">
        <v>44448</v>
      </c>
      <c r="D751" s="36" t="s">
        <v>1354</v>
      </c>
      <c r="E751" s="11">
        <v>1806024</v>
      </c>
      <c r="F751" s="11" t="s">
        <v>1356</v>
      </c>
      <c r="G751" s="11" t="s">
        <v>3029</v>
      </c>
      <c r="H751" s="11" t="s">
        <v>2834</v>
      </c>
      <c r="I751" s="11" t="s">
        <v>22</v>
      </c>
      <c r="J751" s="11" t="s">
        <v>362</v>
      </c>
      <c r="K751" s="11" t="s">
        <v>132</v>
      </c>
      <c r="L751" s="11" t="s">
        <v>518</v>
      </c>
      <c r="M751" s="11" t="s">
        <v>496</v>
      </c>
      <c r="N751" s="11" t="s">
        <v>64</v>
      </c>
      <c r="O751" s="11" t="s">
        <v>80</v>
      </c>
      <c r="P751" s="11" t="s">
        <v>43</v>
      </c>
      <c r="Q751" s="11">
        <v>1</v>
      </c>
      <c r="R751" s="128">
        <v>0</v>
      </c>
      <c r="S751" s="128">
        <v>250000</v>
      </c>
      <c r="T751" s="128">
        <v>175000</v>
      </c>
      <c r="U751" s="128">
        <v>0</v>
      </c>
      <c r="V751" s="11" t="s">
        <v>50</v>
      </c>
      <c r="W751">
        <v>175000</v>
      </c>
      <c r="X751">
        <v>1</v>
      </c>
      <c r="Y751" s="11" t="str">
        <f t="shared" si="24"/>
        <v>XBL</v>
      </c>
      <c r="Z751" s="5">
        <f>VLOOKUP(D751,HoaDonTotal!D:Q,14,0)</f>
        <v>44448.779861111114</v>
      </c>
      <c r="AA751" t="str">
        <f t="shared" si="25"/>
        <v>Ca chiều</v>
      </c>
    </row>
    <row r="752" spans="2:27">
      <c r="B752" s="11" t="s">
        <v>21</v>
      </c>
      <c r="C752" s="136">
        <v>44448</v>
      </c>
      <c r="D752" s="36" t="s">
        <v>1354</v>
      </c>
      <c r="E752" s="11">
        <v>1806024</v>
      </c>
      <c r="F752" s="11" t="s">
        <v>1356</v>
      </c>
      <c r="G752" s="11" t="s">
        <v>2386</v>
      </c>
      <c r="H752" s="11" t="s">
        <v>2165</v>
      </c>
      <c r="I752" s="11" t="s">
        <v>22</v>
      </c>
      <c r="J752" s="11" t="s">
        <v>362</v>
      </c>
      <c r="K752" s="11" t="s">
        <v>132</v>
      </c>
      <c r="L752" s="11" t="s">
        <v>71</v>
      </c>
      <c r="M752" s="11" t="s">
        <v>2387</v>
      </c>
      <c r="N752" s="11" t="s">
        <v>64</v>
      </c>
      <c r="O752" s="11" t="s">
        <v>149</v>
      </c>
      <c r="P752" s="11" t="s">
        <v>43</v>
      </c>
      <c r="Q752" s="11">
        <v>1</v>
      </c>
      <c r="R752" s="128">
        <v>0</v>
      </c>
      <c r="S752" s="128">
        <v>120000</v>
      </c>
      <c r="T752" s="128">
        <v>84000</v>
      </c>
      <c r="U752" s="128">
        <v>0</v>
      </c>
      <c r="V752" s="11" t="s">
        <v>50</v>
      </c>
      <c r="W752">
        <v>84000</v>
      </c>
      <c r="X752">
        <v>1</v>
      </c>
      <c r="Y752" s="11" t="str">
        <f t="shared" si="24"/>
        <v>XBL</v>
      </c>
      <c r="Z752" s="5">
        <f>VLOOKUP(D752,HoaDonTotal!D:Q,14,0)</f>
        <v>44448.779861111114</v>
      </c>
      <c r="AA752" t="str">
        <f t="shared" si="25"/>
        <v>Ca chiều</v>
      </c>
    </row>
    <row r="753" spans="2:27">
      <c r="B753" s="11" t="s">
        <v>21</v>
      </c>
      <c r="C753" s="136">
        <v>44448</v>
      </c>
      <c r="D753" s="36" t="s">
        <v>1354</v>
      </c>
      <c r="E753" s="11">
        <v>1806024</v>
      </c>
      <c r="F753" s="11" t="s">
        <v>1356</v>
      </c>
      <c r="G753" s="11" t="s">
        <v>483</v>
      </c>
      <c r="H753" s="11" t="s">
        <v>484</v>
      </c>
      <c r="I753" s="11"/>
      <c r="J753" s="11" t="s">
        <v>39</v>
      </c>
      <c r="K753" s="11"/>
      <c r="L753" s="11" t="s">
        <v>40</v>
      </c>
      <c r="M753" s="11" t="s">
        <v>40</v>
      </c>
      <c r="N753" s="11" t="s">
        <v>39</v>
      </c>
      <c r="O753" s="11" t="s">
        <v>39</v>
      </c>
      <c r="P753" s="11" t="s">
        <v>40</v>
      </c>
      <c r="Q753" s="11">
        <v>1</v>
      </c>
      <c r="R753" s="128">
        <v>0</v>
      </c>
      <c r="S753" s="128">
        <v>2000</v>
      </c>
      <c r="T753" s="128">
        <v>0</v>
      </c>
      <c r="U753" s="128">
        <v>0</v>
      </c>
      <c r="V753" s="11" t="s">
        <v>50</v>
      </c>
      <c r="W753">
        <v>0</v>
      </c>
      <c r="X753">
        <v>1</v>
      </c>
      <c r="Y753" s="11" t="str">
        <f t="shared" si="24"/>
        <v>XBL</v>
      </c>
      <c r="Z753" s="5">
        <f>VLOOKUP(D753,HoaDonTotal!D:Q,14,0)</f>
        <v>44448.779861111114</v>
      </c>
      <c r="AA753" t="str">
        <f t="shared" si="25"/>
        <v>Ca chiều</v>
      </c>
    </row>
    <row r="754" spans="2:27">
      <c r="B754" s="11" t="s">
        <v>21</v>
      </c>
      <c r="C754" s="136">
        <v>44448</v>
      </c>
      <c r="D754" s="36" t="s">
        <v>1354</v>
      </c>
      <c r="E754" s="11">
        <v>1806024</v>
      </c>
      <c r="F754" s="11" t="s">
        <v>1356</v>
      </c>
      <c r="G754" s="11" t="s">
        <v>3030</v>
      </c>
      <c r="H754" s="11" t="s">
        <v>2767</v>
      </c>
      <c r="I754" s="11" t="s">
        <v>22</v>
      </c>
      <c r="J754" s="11" t="s">
        <v>45</v>
      </c>
      <c r="K754" s="11" t="s">
        <v>2033</v>
      </c>
      <c r="L754" s="11" t="s">
        <v>552</v>
      </c>
      <c r="M754" s="11" t="s">
        <v>662</v>
      </c>
      <c r="N754" s="11" t="s">
        <v>2179</v>
      </c>
      <c r="O754" s="11" t="s">
        <v>2180</v>
      </c>
      <c r="P754" s="11" t="s">
        <v>37</v>
      </c>
      <c r="Q754" s="11">
        <v>1</v>
      </c>
      <c r="R754" s="128">
        <v>0</v>
      </c>
      <c r="S754" s="128">
        <v>490000</v>
      </c>
      <c r="T754" s="128">
        <v>245000</v>
      </c>
      <c r="U754" s="128">
        <v>0</v>
      </c>
      <c r="V754" s="11" t="s">
        <v>50</v>
      </c>
      <c r="W754">
        <v>245000</v>
      </c>
      <c r="X754">
        <v>1</v>
      </c>
      <c r="Y754" s="11" t="str">
        <f t="shared" si="24"/>
        <v>XBL</v>
      </c>
      <c r="Z754" s="5">
        <f>VLOOKUP(D754,HoaDonTotal!D:Q,14,0)</f>
        <v>44448.779861111114</v>
      </c>
      <c r="AA754" t="str">
        <f t="shared" si="25"/>
        <v>Ca chiều</v>
      </c>
    </row>
    <row r="755" spans="2:27">
      <c r="B755" s="11" t="s">
        <v>21</v>
      </c>
      <c r="C755" s="136">
        <v>44448</v>
      </c>
      <c r="D755" s="36" t="s">
        <v>1357</v>
      </c>
      <c r="E755" s="11">
        <v>1925265</v>
      </c>
      <c r="F755" s="11" t="s">
        <v>1069</v>
      </c>
      <c r="G755" s="11" t="s">
        <v>146</v>
      </c>
      <c r="H755" s="11" t="s">
        <v>147</v>
      </c>
      <c r="I755" s="11"/>
      <c r="J755" s="11" t="s">
        <v>2112</v>
      </c>
      <c r="K755" s="11" t="s">
        <v>148</v>
      </c>
      <c r="L755" s="11" t="s">
        <v>40</v>
      </c>
      <c r="M755" s="11" t="s">
        <v>40</v>
      </c>
      <c r="N755" s="11" t="s">
        <v>2138</v>
      </c>
      <c r="O755" s="11" t="s">
        <v>487</v>
      </c>
      <c r="P755" s="11" t="s">
        <v>43</v>
      </c>
      <c r="Q755" s="11">
        <v>1</v>
      </c>
      <c r="R755" s="128">
        <v>0</v>
      </c>
      <c r="S755" s="128">
        <v>32000</v>
      </c>
      <c r="T755" s="128">
        <v>32000</v>
      </c>
      <c r="U755" s="128">
        <v>0</v>
      </c>
      <c r="V755" s="11" t="s">
        <v>28</v>
      </c>
      <c r="W755">
        <v>32000</v>
      </c>
      <c r="X755">
        <v>1</v>
      </c>
      <c r="Y755" s="11" t="str">
        <f t="shared" si="24"/>
        <v>XBL</v>
      </c>
      <c r="Z755" s="5">
        <f>VLOOKUP(D755,HoaDonTotal!D:Q,14,0)</f>
        <v>44448.77847222222</v>
      </c>
      <c r="AA755" t="str">
        <f t="shared" si="25"/>
        <v>Ca chiều</v>
      </c>
    </row>
    <row r="756" spans="2:27">
      <c r="B756" s="11" t="s">
        <v>21</v>
      </c>
      <c r="C756" s="136">
        <v>44448</v>
      </c>
      <c r="D756" s="36" t="s">
        <v>1359</v>
      </c>
      <c r="E756" s="11">
        <v>1597387</v>
      </c>
      <c r="F756" s="11" t="s">
        <v>699</v>
      </c>
      <c r="G756" s="11" t="s">
        <v>2884</v>
      </c>
      <c r="H756" s="11" t="s">
        <v>2885</v>
      </c>
      <c r="I756" s="11" t="s">
        <v>22</v>
      </c>
      <c r="J756" s="11" t="s">
        <v>69</v>
      </c>
      <c r="K756" s="11" t="s">
        <v>24</v>
      </c>
      <c r="L756" s="11" t="s">
        <v>143</v>
      </c>
      <c r="M756" s="11" t="s">
        <v>49</v>
      </c>
      <c r="N756" s="11" t="s">
        <v>70</v>
      </c>
      <c r="O756" s="11" t="s">
        <v>70</v>
      </c>
      <c r="P756" s="11" t="s">
        <v>43</v>
      </c>
      <c r="Q756" s="11">
        <v>1</v>
      </c>
      <c r="R756" s="128">
        <v>0</v>
      </c>
      <c r="S756" s="128">
        <v>50000</v>
      </c>
      <c r="T756" s="128">
        <v>50000</v>
      </c>
      <c r="U756" s="128">
        <v>0</v>
      </c>
      <c r="V756" s="11" t="s">
        <v>50</v>
      </c>
      <c r="W756">
        <v>50000</v>
      </c>
      <c r="X756">
        <v>1</v>
      </c>
      <c r="Y756" s="11" t="str">
        <f t="shared" si="24"/>
        <v>XBL</v>
      </c>
      <c r="Z756" s="5">
        <f>VLOOKUP(D756,HoaDonTotal!D:Q,14,0)</f>
        <v>44448.800000000003</v>
      </c>
      <c r="AA756" t="str">
        <f t="shared" si="25"/>
        <v>Ca chiều</v>
      </c>
    </row>
    <row r="757" spans="2:27">
      <c r="B757" s="11" t="s">
        <v>21</v>
      </c>
      <c r="C757" s="136">
        <v>44448</v>
      </c>
      <c r="D757" s="36" t="s">
        <v>1361</v>
      </c>
      <c r="E757" s="11">
        <v>1739852</v>
      </c>
      <c r="F757" s="11" t="s">
        <v>1363</v>
      </c>
      <c r="G757" s="11" t="s">
        <v>3031</v>
      </c>
      <c r="H757" s="11" t="s">
        <v>2690</v>
      </c>
      <c r="I757" s="11" t="s">
        <v>22</v>
      </c>
      <c r="J757" s="11" t="s">
        <v>23</v>
      </c>
      <c r="K757" s="11" t="s">
        <v>24</v>
      </c>
      <c r="L757" s="11" t="s">
        <v>2074</v>
      </c>
      <c r="M757" s="11" t="s">
        <v>2743</v>
      </c>
      <c r="N757" s="11" t="s">
        <v>26</v>
      </c>
      <c r="O757" s="11" t="s">
        <v>676</v>
      </c>
      <c r="P757" s="11" t="s">
        <v>37</v>
      </c>
      <c r="Q757" s="11">
        <v>1</v>
      </c>
      <c r="R757" s="128">
        <v>0</v>
      </c>
      <c r="S757" s="128">
        <v>350000</v>
      </c>
      <c r="T757" s="128">
        <v>175000</v>
      </c>
      <c r="U757" s="128">
        <v>0</v>
      </c>
      <c r="V757" s="11" t="s">
        <v>50</v>
      </c>
      <c r="W757">
        <v>175000</v>
      </c>
      <c r="X757">
        <v>1</v>
      </c>
      <c r="Y757" s="11" t="str">
        <f t="shared" si="24"/>
        <v>XBL</v>
      </c>
      <c r="Z757" s="5">
        <f>VLOOKUP(D757,HoaDonTotal!D:Q,14,0)</f>
        <v>44448.841666666667</v>
      </c>
      <c r="AA757" t="str">
        <f t="shared" si="25"/>
        <v>Ca chiều</v>
      </c>
    </row>
    <row r="758" spans="2:27">
      <c r="B758" s="11" t="s">
        <v>21</v>
      </c>
      <c r="C758" s="136">
        <v>44448</v>
      </c>
      <c r="D758" s="36" t="s">
        <v>1364</v>
      </c>
      <c r="E758" s="11">
        <v>2393640</v>
      </c>
      <c r="F758" s="11" t="s">
        <v>1366</v>
      </c>
      <c r="G758" s="11" t="s">
        <v>3032</v>
      </c>
      <c r="H758" s="11" t="s">
        <v>3033</v>
      </c>
      <c r="I758" s="11" t="s">
        <v>22</v>
      </c>
      <c r="J758" s="11" t="s">
        <v>45</v>
      </c>
      <c r="K758" s="11" t="s">
        <v>473</v>
      </c>
      <c r="L758" s="11" t="s">
        <v>552</v>
      </c>
      <c r="M758" s="11" t="s">
        <v>63</v>
      </c>
      <c r="N758" s="11" t="s">
        <v>47</v>
      </c>
      <c r="O758" s="11" t="s">
        <v>47</v>
      </c>
      <c r="P758" s="11" t="s">
        <v>43</v>
      </c>
      <c r="Q758" s="11">
        <v>1</v>
      </c>
      <c r="R758" s="128">
        <v>0</v>
      </c>
      <c r="S758" s="128">
        <v>590000</v>
      </c>
      <c r="T758" s="128">
        <v>190000</v>
      </c>
      <c r="U758" s="128">
        <v>0</v>
      </c>
      <c r="V758" s="11" t="s">
        <v>28</v>
      </c>
      <c r="W758">
        <v>190000</v>
      </c>
      <c r="X758">
        <v>1</v>
      </c>
      <c r="Y758" s="11" t="str">
        <f t="shared" si="24"/>
        <v>XBL</v>
      </c>
      <c r="Z758" s="5">
        <f>VLOOKUP(D758,HoaDonTotal!D:Q,14,0)</f>
        <v>44448.842361111114</v>
      </c>
      <c r="AA758" t="str">
        <f t="shared" si="25"/>
        <v>Ca chiều</v>
      </c>
    </row>
    <row r="759" spans="2:27">
      <c r="B759" s="11" t="s">
        <v>21</v>
      </c>
      <c r="C759" s="136">
        <v>44448</v>
      </c>
      <c r="D759" s="36" t="s">
        <v>1367</v>
      </c>
      <c r="E759" s="11">
        <v>1385393</v>
      </c>
      <c r="F759" s="11" t="s">
        <v>1369</v>
      </c>
      <c r="G759" s="11" t="s">
        <v>3034</v>
      </c>
      <c r="H759" s="11" t="s">
        <v>2836</v>
      </c>
      <c r="I759" s="11" t="s">
        <v>41</v>
      </c>
      <c r="J759" s="11" t="s">
        <v>364</v>
      </c>
      <c r="K759" s="11" t="s">
        <v>34</v>
      </c>
      <c r="L759" s="11" t="s">
        <v>71</v>
      </c>
      <c r="M759" s="11" t="s">
        <v>133</v>
      </c>
      <c r="N759" s="11" t="s">
        <v>26</v>
      </c>
      <c r="O759" s="11" t="s">
        <v>2330</v>
      </c>
      <c r="P759" s="11" t="s">
        <v>37</v>
      </c>
      <c r="Q759" s="11">
        <v>1</v>
      </c>
      <c r="R759" s="128">
        <v>0</v>
      </c>
      <c r="S759" s="128">
        <v>390000</v>
      </c>
      <c r="T759" s="128">
        <v>273000</v>
      </c>
      <c r="U759" s="128">
        <v>0</v>
      </c>
      <c r="V759" s="11" t="s">
        <v>50</v>
      </c>
      <c r="W759">
        <v>273000</v>
      </c>
      <c r="X759">
        <v>1</v>
      </c>
      <c r="Y759" s="11" t="str">
        <f t="shared" si="24"/>
        <v>XBL</v>
      </c>
      <c r="Z759" s="5">
        <f>VLOOKUP(D759,HoaDonTotal!D:Q,14,0)</f>
        <v>44448.84097222222</v>
      </c>
      <c r="AA759" t="str">
        <f t="shared" si="25"/>
        <v>Ca chiều</v>
      </c>
    </row>
    <row r="760" spans="2:27">
      <c r="B760" s="11" t="s">
        <v>21</v>
      </c>
      <c r="C760" s="136">
        <v>44448</v>
      </c>
      <c r="D760" s="36" t="s">
        <v>1367</v>
      </c>
      <c r="E760" s="11">
        <v>1385393</v>
      </c>
      <c r="F760" s="11" t="s">
        <v>1369</v>
      </c>
      <c r="G760" s="11" t="s">
        <v>3035</v>
      </c>
      <c r="H760" s="11" t="s">
        <v>3036</v>
      </c>
      <c r="I760" s="11" t="s">
        <v>41</v>
      </c>
      <c r="J760" s="11" t="s">
        <v>23</v>
      </c>
      <c r="K760" s="11" t="s">
        <v>24</v>
      </c>
      <c r="L760" s="11" t="s">
        <v>35</v>
      </c>
      <c r="M760" s="11" t="s">
        <v>445</v>
      </c>
      <c r="N760" s="11" t="s">
        <v>26</v>
      </c>
      <c r="O760" s="11" t="s">
        <v>314</v>
      </c>
      <c r="P760" s="11" t="s">
        <v>37</v>
      </c>
      <c r="Q760" s="11">
        <v>1</v>
      </c>
      <c r="R760" s="128">
        <v>0</v>
      </c>
      <c r="S760" s="128">
        <v>350000</v>
      </c>
      <c r="T760" s="128">
        <v>175000</v>
      </c>
      <c r="U760" s="128">
        <v>0</v>
      </c>
      <c r="V760" s="11" t="s">
        <v>50</v>
      </c>
      <c r="W760">
        <v>175000</v>
      </c>
      <c r="X760">
        <v>1</v>
      </c>
      <c r="Y760" s="11" t="str">
        <f t="shared" si="24"/>
        <v>XBL</v>
      </c>
      <c r="Z760" s="5">
        <f>VLOOKUP(D760,HoaDonTotal!D:Q,14,0)</f>
        <v>44448.84097222222</v>
      </c>
      <c r="AA760" t="str">
        <f t="shared" si="25"/>
        <v>Ca chiều</v>
      </c>
    </row>
    <row r="761" spans="2:27">
      <c r="B761" s="11" t="s">
        <v>21</v>
      </c>
      <c r="C761" s="136">
        <v>44448</v>
      </c>
      <c r="D761" s="36" t="s">
        <v>1367</v>
      </c>
      <c r="E761" s="11">
        <v>1385393</v>
      </c>
      <c r="F761" s="11" t="s">
        <v>1369</v>
      </c>
      <c r="G761" s="11" t="s">
        <v>2326</v>
      </c>
      <c r="H761" s="11" t="s">
        <v>2325</v>
      </c>
      <c r="I761" s="11" t="s">
        <v>22</v>
      </c>
      <c r="J761" s="11" t="s">
        <v>364</v>
      </c>
      <c r="K761" s="11" t="s">
        <v>34</v>
      </c>
      <c r="L761" s="11" t="s">
        <v>25</v>
      </c>
      <c r="M761" s="11" t="s">
        <v>481</v>
      </c>
      <c r="N761" s="11" t="s">
        <v>26</v>
      </c>
      <c r="O761" s="11" t="s">
        <v>242</v>
      </c>
      <c r="P761" s="11" t="s">
        <v>37</v>
      </c>
      <c r="Q761" s="11">
        <v>1</v>
      </c>
      <c r="R761" s="128">
        <v>0</v>
      </c>
      <c r="S761" s="128">
        <v>450000</v>
      </c>
      <c r="T761" s="128">
        <v>315000</v>
      </c>
      <c r="U761" s="128">
        <v>0</v>
      </c>
      <c r="V761" s="11" t="s">
        <v>50</v>
      </c>
      <c r="W761">
        <v>315000</v>
      </c>
      <c r="X761">
        <v>1</v>
      </c>
      <c r="Y761" s="11" t="str">
        <f t="shared" si="24"/>
        <v>XBL</v>
      </c>
      <c r="Z761" s="5">
        <f>VLOOKUP(D761,HoaDonTotal!D:Q,14,0)</f>
        <v>44448.84097222222</v>
      </c>
      <c r="AA761" t="str">
        <f t="shared" si="25"/>
        <v>Ca chiều</v>
      </c>
    </row>
    <row r="762" spans="2:27">
      <c r="B762" s="11" t="s">
        <v>21</v>
      </c>
      <c r="C762" s="136">
        <v>44448</v>
      </c>
      <c r="D762" s="36" t="s">
        <v>1367</v>
      </c>
      <c r="E762" s="11">
        <v>1385393</v>
      </c>
      <c r="F762" s="11" t="s">
        <v>1369</v>
      </c>
      <c r="G762" s="11" t="s">
        <v>3037</v>
      </c>
      <c r="H762" s="11" t="s">
        <v>3038</v>
      </c>
      <c r="I762" s="11" t="s">
        <v>41</v>
      </c>
      <c r="J762" s="11" t="s">
        <v>364</v>
      </c>
      <c r="K762" s="11" t="s">
        <v>34</v>
      </c>
      <c r="L762" s="11" t="s">
        <v>35</v>
      </c>
      <c r="M762" s="11" t="s">
        <v>133</v>
      </c>
      <c r="N762" s="11" t="s">
        <v>36</v>
      </c>
      <c r="O762" s="11" t="s">
        <v>52</v>
      </c>
      <c r="P762" s="11" t="s">
        <v>37</v>
      </c>
      <c r="Q762" s="11">
        <v>1</v>
      </c>
      <c r="R762" s="128">
        <v>0</v>
      </c>
      <c r="S762" s="128">
        <v>350000</v>
      </c>
      <c r="T762" s="128">
        <v>245000</v>
      </c>
      <c r="U762" s="128">
        <v>0</v>
      </c>
      <c r="V762" s="11" t="s">
        <v>50</v>
      </c>
      <c r="W762">
        <v>245000</v>
      </c>
      <c r="X762">
        <v>1</v>
      </c>
      <c r="Y762" s="11" t="str">
        <f t="shared" si="24"/>
        <v>XBL</v>
      </c>
      <c r="Z762" s="5">
        <f>VLOOKUP(D762,HoaDonTotal!D:Q,14,0)</f>
        <v>44448.84097222222</v>
      </c>
      <c r="AA762" t="str">
        <f t="shared" si="25"/>
        <v>Ca chiều</v>
      </c>
    </row>
    <row r="763" spans="2:27">
      <c r="B763" s="11" t="s">
        <v>21</v>
      </c>
      <c r="C763" s="136">
        <v>44448</v>
      </c>
      <c r="D763" s="36" t="s">
        <v>1367</v>
      </c>
      <c r="E763" s="11">
        <v>1385393</v>
      </c>
      <c r="F763" s="11" t="s">
        <v>1369</v>
      </c>
      <c r="G763" s="11" t="s">
        <v>3039</v>
      </c>
      <c r="H763" s="11" t="s">
        <v>2756</v>
      </c>
      <c r="I763" s="11" t="s">
        <v>22</v>
      </c>
      <c r="J763" s="11" t="s">
        <v>23</v>
      </c>
      <c r="K763" s="11" t="s">
        <v>24</v>
      </c>
      <c r="L763" s="11" t="s">
        <v>25</v>
      </c>
      <c r="M763" s="11" t="s">
        <v>241</v>
      </c>
      <c r="N763" s="11" t="s">
        <v>36</v>
      </c>
      <c r="O763" s="11" t="s">
        <v>2339</v>
      </c>
      <c r="P763" s="11" t="s">
        <v>37</v>
      </c>
      <c r="Q763" s="11">
        <v>1</v>
      </c>
      <c r="R763" s="128">
        <v>0</v>
      </c>
      <c r="S763" s="128">
        <v>190000</v>
      </c>
      <c r="T763" s="128">
        <v>95000</v>
      </c>
      <c r="U763" s="128">
        <v>0</v>
      </c>
      <c r="V763" s="11" t="s">
        <v>50</v>
      </c>
      <c r="W763">
        <v>95000</v>
      </c>
      <c r="X763">
        <v>1</v>
      </c>
      <c r="Y763" s="11" t="str">
        <f t="shared" si="24"/>
        <v>XBL</v>
      </c>
      <c r="Z763" s="5">
        <f>VLOOKUP(D763,HoaDonTotal!D:Q,14,0)</f>
        <v>44448.84097222222</v>
      </c>
      <c r="AA763" t="str">
        <f t="shared" si="25"/>
        <v>Ca chiều</v>
      </c>
    </row>
    <row r="764" spans="2:27">
      <c r="B764" s="11" t="s">
        <v>21</v>
      </c>
      <c r="C764" s="136">
        <v>44448</v>
      </c>
      <c r="D764" s="36" t="s">
        <v>1370</v>
      </c>
      <c r="E764" s="11">
        <v>1606096</v>
      </c>
      <c r="F764" s="11" t="s">
        <v>383</v>
      </c>
      <c r="G764" s="11" t="s">
        <v>3040</v>
      </c>
      <c r="H764" s="11" t="s">
        <v>3041</v>
      </c>
      <c r="I764" s="11" t="s">
        <v>65</v>
      </c>
      <c r="J764" s="11" t="s">
        <v>364</v>
      </c>
      <c r="K764" s="11" t="s">
        <v>2033</v>
      </c>
      <c r="L764" s="11" t="s">
        <v>129</v>
      </c>
      <c r="M764" s="11" t="s">
        <v>493</v>
      </c>
      <c r="N764" s="11" t="s">
        <v>36</v>
      </c>
      <c r="O764" s="11" t="s">
        <v>52</v>
      </c>
      <c r="P764" s="11" t="s">
        <v>37</v>
      </c>
      <c r="Q764" s="11">
        <v>1</v>
      </c>
      <c r="R764" s="128">
        <v>0</v>
      </c>
      <c r="S764" s="128">
        <v>250000</v>
      </c>
      <c r="T764" s="128">
        <v>175000</v>
      </c>
      <c r="U764" s="128">
        <v>0</v>
      </c>
      <c r="V764" s="11" t="s">
        <v>50</v>
      </c>
      <c r="W764">
        <v>175000</v>
      </c>
      <c r="X764">
        <v>1</v>
      </c>
      <c r="Y764" s="11" t="str">
        <f t="shared" si="24"/>
        <v>XBL</v>
      </c>
      <c r="Z764" s="5">
        <f>VLOOKUP(D764,HoaDonTotal!D:Q,14,0)</f>
        <v>44448.862500000003</v>
      </c>
      <c r="AA764" t="str">
        <f t="shared" si="25"/>
        <v>Ca chiều</v>
      </c>
    </row>
    <row r="765" spans="2:27">
      <c r="B765" s="11" t="s">
        <v>21</v>
      </c>
      <c r="C765" s="136">
        <v>44448</v>
      </c>
      <c r="D765" s="36" t="s">
        <v>1370</v>
      </c>
      <c r="E765" s="11">
        <v>1606096</v>
      </c>
      <c r="F765" s="11" t="s">
        <v>383</v>
      </c>
      <c r="G765" s="11" t="s">
        <v>3042</v>
      </c>
      <c r="H765" s="11" t="s">
        <v>322</v>
      </c>
      <c r="I765" s="11" t="s">
        <v>41</v>
      </c>
      <c r="J765" s="11" t="s">
        <v>23</v>
      </c>
      <c r="K765" s="11" t="s">
        <v>24</v>
      </c>
      <c r="L765" s="11" t="s">
        <v>42</v>
      </c>
      <c r="M765" s="11" t="s">
        <v>59</v>
      </c>
      <c r="N765" s="11" t="s">
        <v>36</v>
      </c>
      <c r="O765" s="11" t="s">
        <v>52</v>
      </c>
      <c r="P765" s="11" t="s">
        <v>37</v>
      </c>
      <c r="Q765" s="11">
        <v>1</v>
      </c>
      <c r="R765" s="128">
        <v>0</v>
      </c>
      <c r="S765" s="128">
        <v>250000</v>
      </c>
      <c r="T765" s="128">
        <v>125000</v>
      </c>
      <c r="U765" s="128">
        <v>0</v>
      </c>
      <c r="V765" s="11" t="s">
        <v>50</v>
      </c>
      <c r="W765">
        <v>125000</v>
      </c>
      <c r="X765">
        <v>1</v>
      </c>
      <c r="Y765" s="11" t="str">
        <f t="shared" si="24"/>
        <v>XBL</v>
      </c>
      <c r="Z765" s="5">
        <f>VLOOKUP(D765,HoaDonTotal!D:Q,14,0)</f>
        <v>44448.862500000003</v>
      </c>
      <c r="AA765" t="str">
        <f t="shared" si="25"/>
        <v>Ca chiều</v>
      </c>
    </row>
    <row r="766" spans="2:27">
      <c r="B766" s="11" t="s">
        <v>21</v>
      </c>
      <c r="C766" s="136">
        <v>44448</v>
      </c>
      <c r="D766" s="36" t="s">
        <v>1370</v>
      </c>
      <c r="E766" s="11">
        <v>1606096</v>
      </c>
      <c r="F766" s="11" t="s">
        <v>383</v>
      </c>
      <c r="G766" s="11" t="s">
        <v>3043</v>
      </c>
      <c r="H766" s="11" t="s">
        <v>3044</v>
      </c>
      <c r="I766" s="11" t="s">
        <v>22</v>
      </c>
      <c r="J766" s="11" t="s">
        <v>23</v>
      </c>
      <c r="K766" s="11" t="s">
        <v>24</v>
      </c>
      <c r="L766" s="11" t="s">
        <v>71</v>
      </c>
      <c r="M766" s="11" t="s">
        <v>46</v>
      </c>
      <c r="N766" s="11" t="s">
        <v>36</v>
      </c>
      <c r="O766" s="11" t="s">
        <v>52</v>
      </c>
      <c r="P766" s="11" t="s">
        <v>37</v>
      </c>
      <c r="Q766" s="11">
        <v>1</v>
      </c>
      <c r="R766" s="128">
        <v>0</v>
      </c>
      <c r="S766" s="128">
        <v>190000</v>
      </c>
      <c r="T766" s="128">
        <v>95000</v>
      </c>
      <c r="U766" s="128">
        <v>0</v>
      </c>
      <c r="V766" s="11" t="s">
        <v>50</v>
      </c>
      <c r="W766">
        <v>95000</v>
      </c>
      <c r="X766">
        <v>1</v>
      </c>
      <c r="Y766" s="11" t="str">
        <f t="shared" si="24"/>
        <v>XBL</v>
      </c>
      <c r="Z766" s="5">
        <f>VLOOKUP(D766,HoaDonTotal!D:Q,14,0)</f>
        <v>44448.862500000003</v>
      </c>
      <c r="AA766" t="str">
        <f t="shared" si="25"/>
        <v>Ca chiều</v>
      </c>
    </row>
    <row r="767" spans="2:27">
      <c r="B767" s="11" t="s">
        <v>21</v>
      </c>
      <c r="C767" s="136">
        <v>44448</v>
      </c>
      <c r="D767" s="36" t="s">
        <v>1370</v>
      </c>
      <c r="E767" s="11">
        <v>1606096</v>
      </c>
      <c r="F767" s="11" t="s">
        <v>383</v>
      </c>
      <c r="G767" s="11" t="s">
        <v>3045</v>
      </c>
      <c r="H767" s="11" t="s">
        <v>3036</v>
      </c>
      <c r="I767" s="11" t="s">
        <v>41</v>
      </c>
      <c r="J767" s="11" t="s">
        <v>23</v>
      </c>
      <c r="K767" s="11" t="s">
        <v>24</v>
      </c>
      <c r="L767" s="11" t="s">
        <v>25</v>
      </c>
      <c r="M767" s="11" t="s">
        <v>445</v>
      </c>
      <c r="N767" s="11" t="s">
        <v>26</v>
      </c>
      <c r="O767" s="11" t="s">
        <v>314</v>
      </c>
      <c r="P767" s="11" t="s">
        <v>37</v>
      </c>
      <c r="Q767" s="11">
        <v>1</v>
      </c>
      <c r="R767" s="128">
        <v>0</v>
      </c>
      <c r="S767" s="128">
        <v>350000</v>
      </c>
      <c r="T767" s="128">
        <v>175000</v>
      </c>
      <c r="U767" s="128">
        <v>0</v>
      </c>
      <c r="V767" s="11" t="s">
        <v>50</v>
      </c>
      <c r="W767">
        <v>175000</v>
      </c>
      <c r="X767">
        <v>1</v>
      </c>
      <c r="Y767" s="11" t="str">
        <f t="shared" si="24"/>
        <v>XBL</v>
      </c>
      <c r="Z767" s="5">
        <f>VLOOKUP(D767,HoaDonTotal!D:Q,14,0)</f>
        <v>44448.862500000003</v>
      </c>
      <c r="AA767" t="str">
        <f t="shared" si="25"/>
        <v>Ca chiều</v>
      </c>
    </row>
    <row r="768" spans="2:27">
      <c r="B768" s="11" t="s">
        <v>21</v>
      </c>
      <c r="C768" s="136">
        <v>44448</v>
      </c>
      <c r="D768" s="36" t="s">
        <v>1370</v>
      </c>
      <c r="E768" s="11">
        <v>1606096</v>
      </c>
      <c r="F768" s="11" t="s">
        <v>383</v>
      </c>
      <c r="G768" s="11" t="s">
        <v>3046</v>
      </c>
      <c r="H768" s="11" t="s">
        <v>3047</v>
      </c>
      <c r="I768" s="11"/>
      <c r="J768" s="11" t="s">
        <v>29</v>
      </c>
      <c r="K768" s="11" t="s">
        <v>56</v>
      </c>
      <c r="L768" s="11" t="s">
        <v>563</v>
      </c>
      <c r="M768" s="11" t="s">
        <v>59</v>
      </c>
      <c r="N768" s="11" t="s">
        <v>564</v>
      </c>
      <c r="O768" s="11" t="s">
        <v>565</v>
      </c>
      <c r="P768" s="11" t="s">
        <v>43</v>
      </c>
      <c r="Q768" s="11">
        <v>1</v>
      </c>
      <c r="R768" s="128">
        <v>0</v>
      </c>
      <c r="S768" s="128">
        <v>990000</v>
      </c>
      <c r="T768" s="128">
        <v>699000</v>
      </c>
      <c r="U768" s="128">
        <v>0</v>
      </c>
      <c r="V768" s="11" t="s">
        <v>50</v>
      </c>
      <c r="W768">
        <v>699000</v>
      </c>
      <c r="X768">
        <v>1</v>
      </c>
      <c r="Y768" s="11" t="str">
        <f t="shared" si="24"/>
        <v>XBL</v>
      </c>
      <c r="Z768" s="5">
        <f>VLOOKUP(D768,HoaDonTotal!D:Q,14,0)</f>
        <v>44448.862500000003</v>
      </c>
      <c r="AA768" t="str">
        <f t="shared" si="25"/>
        <v>Ca chiều</v>
      </c>
    </row>
    <row r="769" spans="2:27">
      <c r="B769" s="11" t="s">
        <v>21</v>
      </c>
      <c r="C769" s="136">
        <v>44448</v>
      </c>
      <c r="D769" s="36" t="s">
        <v>1371</v>
      </c>
      <c r="E769" s="11">
        <v>1593850</v>
      </c>
      <c r="F769" s="11" t="s">
        <v>767</v>
      </c>
      <c r="G769" s="11" t="s">
        <v>2191</v>
      </c>
      <c r="H769" s="11" t="s">
        <v>2192</v>
      </c>
      <c r="I769" s="11" t="s">
        <v>22</v>
      </c>
      <c r="J769" s="11" t="s">
        <v>69</v>
      </c>
      <c r="K769" s="11" t="s">
        <v>24</v>
      </c>
      <c r="L769" s="11" t="s">
        <v>143</v>
      </c>
      <c r="M769" s="11" t="s">
        <v>49</v>
      </c>
      <c r="N769" s="11" t="s">
        <v>70</v>
      </c>
      <c r="O769" s="11" t="s">
        <v>70</v>
      </c>
      <c r="P769" s="11" t="s">
        <v>43</v>
      </c>
      <c r="Q769" s="11">
        <v>1</v>
      </c>
      <c r="R769" s="128">
        <v>0</v>
      </c>
      <c r="S769" s="128">
        <v>50000</v>
      </c>
      <c r="T769" s="128">
        <v>50000</v>
      </c>
      <c r="U769" s="128">
        <v>0</v>
      </c>
      <c r="V769" s="11" t="s">
        <v>28</v>
      </c>
      <c r="W769">
        <v>50000</v>
      </c>
      <c r="X769">
        <v>1</v>
      </c>
      <c r="Y769" s="11" t="str">
        <f t="shared" si="24"/>
        <v>XBL</v>
      </c>
      <c r="Z769" s="5">
        <f>VLOOKUP(D769,HoaDonTotal!D:Q,14,0)</f>
        <v>44448.884027777778</v>
      </c>
      <c r="AA769" t="str">
        <f t="shared" si="25"/>
        <v>Ca chiều</v>
      </c>
    </row>
    <row r="770" spans="2:27">
      <c r="B770" s="11" t="s">
        <v>21</v>
      </c>
      <c r="C770" s="136">
        <v>44448</v>
      </c>
      <c r="D770" s="36" t="s">
        <v>1371</v>
      </c>
      <c r="E770" s="11">
        <v>1593850</v>
      </c>
      <c r="F770" s="11" t="s">
        <v>767</v>
      </c>
      <c r="G770" s="11" t="s">
        <v>2454</v>
      </c>
      <c r="H770" s="11" t="s">
        <v>2455</v>
      </c>
      <c r="I770" s="11"/>
      <c r="J770" s="11" t="s">
        <v>2112</v>
      </c>
      <c r="K770" s="11" t="s">
        <v>135</v>
      </c>
      <c r="L770" s="11" t="s">
        <v>40</v>
      </c>
      <c r="M770" s="11" t="s">
        <v>40</v>
      </c>
      <c r="N770" s="11" t="s">
        <v>2127</v>
      </c>
      <c r="O770" s="11" t="s">
        <v>623</v>
      </c>
      <c r="P770" s="11" t="s">
        <v>40</v>
      </c>
      <c r="Q770" s="11">
        <v>1</v>
      </c>
      <c r="R770" s="128">
        <v>0</v>
      </c>
      <c r="S770" s="128">
        <v>30000</v>
      </c>
      <c r="T770" s="128">
        <v>30000</v>
      </c>
      <c r="U770" s="128">
        <v>0</v>
      </c>
      <c r="V770" s="11" t="s">
        <v>28</v>
      </c>
      <c r="W770">
        <v>30000</v>
      </c>
      <c r="X770">
        <v>1</v>
      </c>
      <c r="Y770" s="11" t="str">
        <f t="shared" ref="Y770:Y833" si="26">IF(LEFT(D770,3)="NTL","NTL","XBL")</f>
        <v>XBL</v>
      </c>
      <c r="Z770" s="5">
        <f>VLOOKUP(D770,HoaDonTotal!D:Q,14,0)</f>
        <v>44448.884027777778</v>
      </c>
      <c r="AA770" t="str">
        <f t="shared" si="25"/>
        <v>Ca chiều</v>
      </c>
    </row>
    <row r="771" spans="2:27">
      <c r="B771" s="11" t="s">
        <v>21</v>
      </c>
      <c r="C771" s="136">
        <v>44448</v>
      </c>
      <c r="D771" s="36" t="s">
        <v>1371</v>
      </c>
      <c r="E771" s="11">
        <v>1593850</v>
      </c>
      <c r="F771" s="11" t="s">
        <v>767</v>
      </c>
      <c r="G771" s="11" t="s">
        <v>2878</v>
      </c>
      <c r="H771" s="11" t="s">
        <v>2520</v>
      </c>
      <c r="I771" s="11"/>
      <c r="J771" s="11" t="s">
        <v>2112</v>
      </c>
      <c r="K771" s="11" t="s">
        <v>2521</v>
      </c>
      <c r="L771" s="11" t="s">
        <v>512</v>
      </c>
      <c r="M771" s="11"/>
      <c r="N771" s="11" t="s">
        <v>2127</v>
      </c>
      <c r="O771" s="11" t="s">
        <v>533</v>
      </c>
      <c r="P771" s="11"/>
      <c r="Q771" s="11">
        <v>1</v>
      </c>
      <c r="R771" s="128">
        <v>0</v>
      </c>
      <c r="S771" s="128">
        <v>33000</v>
      </c>
      <c r="T771" s="128">
        <v>33000</v>
      </c>
      <c r="U771" s="128">
        <v>0</v>
      </c>
      <c r="V771" s="11" t="s">
        <v>28</v>
      </c>
      <c r="W771">
        <v>33000</v>
      </c>
      <c r="X771">
        <v>1</v>
      </c>
      <c r="Y771" s="11" t="str">
        <f t="shared" si="26"/>
        <v>XBL</v>
      </c>
      <c r="Z771" s="5">
        <f>VLOOKUP(D771,HoaDonTotal!D:Q,14,0)</f>
        <v>44448.884027777778</v>
      </c>
      <c r="AA771" t="str">
        <f t="shared" si="25"/>
        <v>Ca chiều</v>
      </c>
    </row>
    <row r="772" spans="2:27">
      <c r="B772" s="11" t="s">
        <v>21</v>
      </c>
      <c r="C772" s="136">
        <v>44448</v>
      </c>
      <c r="D772" s="36" t="s">
        <v>1371</v>
      </c>
      <c r="E772" s="11">
        <v>1593850</v>
      </c>
      <c r="F772" s="11" t="s">
        <v>767</v>
      </c>
      <c r="G772" s="11" t="s">
        <v>3048</v>
      </c>
      <c r="H772" s="11" t="s">
        <v>3049</v>
      </c>
      <c r="I772" s="11"/>
      <c r="J772" s="11" t="s">
        <v>2112</v>
      </c>
      <c r="K772" s="11" t="s">
        <v>135</v>
      </c>
      <c r="L772" s="11" t="s">
        <v>40</v>
      </c>
      <c r="M772" s="11" t="s">
        <v>40</v>
      </c>
      <c r="N772" s="11" t="s">
        <v>2127</v>
      </c>
      <c r="O772" s="11" t="s">
        <v>623</v>
      </c>
      <c r="P772" s="11" t="s">
        <v>40</v>
      </c>
      <c r="Q772" s="11">
        <v>1</v>
      </c>
      <c r="R772" s="128">
        <v>0</v>
      </c>
      <c r="S772" s="128">
        <v>30000</v>
      </c>
      <c r="T772" s="128">
        <v>30000</v>
      </c>
      <c r="U772" s="128">
        <v>0</v>
      </c>
      <c r="V772" s="11" t="s">
        <v>28</v>
      </c>
      <c r="W772">
        <v>30000</v>
      </c>
      <c r="X772">
        <v>1</v>
      </c>
      <c r="Y772" s="11" t="str">
        <f t="shared" si="26"/>
        <v>XBL</v>
      </c>
      <c r="Z772" s="5">
        <f>VLOOKUP(D772,HoaDonTotal!D:Q,14,0)</f>
        <v>44448.884027777778</v>
      </c>
      <c r="AA772" t="str">
        <f t="shared" si="25"/>
        <v>Ca chiều</v>
      </c>
    </row>
    <row r="773" spans="2:27">
      <c r="B773" s="11" t="s">
        <v>21</v>
      </c>
      <c r="C773" s="136">
        <v>44448</v>
      </c>
      <c r="D773" s="36" t="s">
        <v>1371</v>
      </c>
      <c r="E773" s="11">
        <v>1593850</v>
      </c>
      <c r="F773" s="11" t="s">
        <v>767</v>
      </c>
      <c r="G773" s="11" t="s">
        <v>3050</v>
      </c>
      <c r="H773" s="11" t="s">
        <v>2165</v>
      </c>
      <c r="I773" s="11" t="s">
        <v>22</v>
      </c>
      <c r="J773" s="11" t="s">
        <v>362</v>
      </c>
      <c r="K773" s="11" t="s">
        <v>132</v>
      </c>
      <c r="L773" s="11" t="s">
        <v>25</v>
      </c>
      <c r="M773" s="11" t="s">
        <v>2387</v>
      </c>
      <c r="N773" s="11" t="s">
        <v>64</v>
      </c>
      <c r="O773" s="11" t="s">
        <v>149</v>
      </c>
      <c r="P773" s="11" t="s">
        <v>43</v>
      </c>
      <c r="Q773" s="11">
        <v>1</v>
      </c>
      <c r="R773" s="128">
        <v>0</v>
      </c>
      <c r="S773" s="128">
        <v>120000</v>
      </c>
      <c r="T773" s="128">
        <v>84000</v>
      </c>
      <c r="U773" s="128">
        <v>0</v>
      </c>
      <c r="V773" s="11" t="s">
        <v>28</v>
      </c>
      <c r="W773">
        <v>84000</v>
      </c>
      <c r="X773">
        <v>1</v>
      </c>
      <c r="Y773" s="11" t="str">
        <f t="shared" si="26"/>
        <v>XBL</v>
      </c>
      <c r="Z773" s="5">
        <f>VLOOKUP(D773,HoaDonTotal!D:Q,14,0)</f>
        <v>44448.884027777778</v>
      </c>
      <c r="AA773" t="str">
        <f t="shared" si="25"/>
        <v>Ca chiều</v>
      </c>
    </row>
    <row r="774" spans="2:27">
      <c r="B774" s="11" t="s">
        <v>21</v>
      </c>
      <c r="C774" s="136">
        <v>44448</v>
      </c>
      <c r="D774" s="36" t="s">
        <v>1371</v>
      </c>
      <c r="E774" s="11">
        <v>1593850</v>
      </c>
      <c r="F774" s="11" t="s">
        <v>767</v>
      </c>
      <c r="G774" s="11" t="s">
        <v>3051</v>
      </c>
      <c r="H774" s="11" t="s">
        <v>2443</v>
      </c>
      <c r="I774" s="11" t="s">
        <v>22</v>
      </c>
      <c r="J774" s="11" t="s">
        <v>362</v>
      </c>
      <c r="K774" s="11" t="s">
        <v>132</v>
      </c>
      <c r="L774" s="11" t="s">
        <v>25</v>
      </c>
      <c r="M774" s="11" t="s">
        <v>2377</v>
      </c>
      <c r="N774" s="11" t="s">
        <v>64</v>
      </c>
      <c r="O774" s="11" t="s">
        <v>149</v>
      </c>
      <c r="P774" s="11" t="s">
        <v>43</v>
      </c>
      <c r="Q774" s="11">
        <v>1</v>
      </c>
      <c r="R774" s="128">
        <v>0</v>
      </c>
      <c r="S774" s="128">
        <v>120000</v>
      </c>
      <c r="T774" s="128">
        <v>84000</v>
      </c>
      <c r="U774" s="128">
        <v>0</v>
      </c>
      <c r="V774" s="11" t="s">
        <v>28</v>
      </c>
      <c r="W774">
        <v>84000</v>
      </c>
      <c r="X774">
        <v>1</v>
      </c>
      <c r="Y774" s="11" t="str">
        <f t="shared" si="26"/>
        <v>XBL</v>
      </c>
      <c r="Z774" s="5">
        <f>VLOOKUP(D774,HoaDonTotal!D:Q,14,0)</f>
        <v>44448.884027777778</v>
      </c>
      <c r="AA774" t="str">
        <f t="shared" si="25"/>
        <v>Ca chiều</v>
      </c>
    </row>
    <row r="775" spans="2:27">
      <c r="B775" s="11" t="s">
        <v>21</v>
      </c>
      <c r="C775" s="136">
        <v>44448</v>
      </c>
      <c r="D775" s="36" t="s">
        <v>1372</v>
      </c>
      <c r="E775" s="11">
        <v>1593850</v>
      </c>
      <c r="F775" s="11" t="s">
        <v>767</v>
      </c>
      <c r="G775" s="11" t="s">
        <v>195</v>
      </c>
      <c r="H775" s="11" t="s">
        <v>196</v>
      </c>
      <c r="I775" s="11"/>
      <c r="J775" s="11" t="s">
        <v>39</v>
      </c>
      <c r="K775" s="11"/>
      <c r="L775" s="11" t="s">
        <v>40</v>
      </c>
      <c r="M775" s="11" t="s">
        <v>40</v>
      </c>
      <c r="N775" s="11" t="s">
        <v>39</v>
      </c>
      <c r="O775" s="11" t="s">
        <v>39</v>
      </c>
      <c r="P775" s="11" t="s">
        <v>40</v>
      </c>
      <c r="Q775" s="11">
        <v>1</v>
      </c>
      <c r="R775" s="128">
        <v>0</v>
      </c>
      <c r="S775" s="128">
        <v>2000</v>
      </c>
      <c r="T775" s="128">
        <v>2000</v>
      </c>
      <c r="U775" s="128">
        <v>0</v>
      </c>
      <c r="V775" s="11" t="s">
        <v>28</v>
      </c>
      <c r="W775">
        <v>2000</v>
      </c>
      <c r="X775">
        <v>1</v>
      </c>
      <c r="Y775" s="11" t="str">
        <f t="shared" si="26"/>
        <v>XBL</v>
      </c>
      <c r="Z775" s="5">
        <f>VLOOKUP(D775,HoaDonTotal!D:Q,14,0)</f>
        <v>44448.884027777778</v>
      </c>
      <c r="AA775" t="str">
        <f t="shared" si="25"/>
        <v>Ca chiều</v>
      </c>
    </row>
    <row r="776" spans="2:27">
      <c r="B776" s="11" t="s">
        <v>21</v>
      </c>
      <c r="C776" s="136">
        <v>44448</v>
      </c>
      <c r="D776" s="36" t="s">
        <v>1373</v>
      </c>
      <c r="E776" s="11">
        <v>1956765</v>
      </c>
      <c r="F776" s="11" t="s">
        <v>253</v>
      </c>
      <c r="G776" s="11" t="s">
        <v>2218</v>
      </c>
      <c r="H776" s="11" t="s">
        <v>672</v>
      </c>
      <c r="I776" s="11"/>
      <c r="J776" s="11" t="s">
        <v>53</v>
      </c>
      <c r="K776" s="11" t="s">
        <v>194</v>
      </c>
      <c r="L776" s="11"/>
      <c r="M776" s="11"/>
      <c r="N776" s="11" t="s">
        <v>57</v>
      </c>
      <c r="O776" s="11" t="s">
        <v>224</v>
      </c>
      <c r="P776" s="11"/>
      <c r="Q776" s="11">
        <v>1</v>
      </c>
      <c r="R776" s="128">
        <v>0</v>
      </c>
      <c r="S776" s="128">
        <v>17000</v>
      </c>
      <c r="T776" s="128">
        <v>17000</v>
      </c>
      <c r="U776" s="128">
        <v>0</v>
      </c>
      <c r="V776" s="11" t="s">
        <v>50</v>
      </c>
      <c r="W776">
        <v>17000</v>
      </c>
      <c r="X776">
        <v>1</v>
      </c>
      <c r="Y776" s="11" t="str">
        <f t="shared" si="26"/>
        <v>XBL</v>
      </c>
      <c r="Z776" s="5">
        <f>VLOOKUP(D776,HoaDonTotal!D:Q,14,0)</f>
        <v>44448.884027777778</v>
      </c>
      <c r="AA776" t="str">
        <f t="shared" si="25"/>
        <v>Ca chiều</v>
      </c>
    </row>
    <row r="777" spans="2:27">
      <c r="B777" s="11" t="s">
        <v>21</v>
      </c>
      <c r="C777" s="136">
        <v>44448</v>
      </c>
      <c r="D777" s="36" t="s">
        <v>1374</v>
      </c>
      <c r="E777" s="11">
        <v>1956765</v>
      </c>
      <c r="F777" s="11" t="s">
        <v>253</v>
      </c>
      <c r="G777" s="11" t="s">
        <v>2218</v>
      </c>
      <c r="H777" s="11" t="s">
        <v>672</v>
      </c>
      <c r="I777" s="11"/>
      <c r="J777" s="11" t="s">
        <v>53</v>
      </c>
      <c r="K777" s="11" t="s">
        <v>194</v>
      </c>
      <c r="L777" s="11"/>
      <c r="M777" s="11"/>
      <c r="N777" s="11" t="s">
        <v>57</v>
      </c>
      <c r="O777" s="11" t="s">
        <v>224</v>
      </c>
      <c r="P777" s="11"/>
      <c r="Q777" s="11">
        <v>1</v>
      </c>
      <c r="R777" s="128">
        <v>0</v>
      </c>
      <c r="S777" s="128">
        <v>17000</v>
      </c>
      <c r="T777" s="128">
        <v>17000</v>
      </c>
      <c r="U777" s="128">
        <v>0</v>
      </c>
      <c r="V777" s="11" t="s">
        <v>50</v>
      </c>
      <c r="W777">
        <v>17000</v>
      </c>
      <c r="X777">
        <v>1</v>
      </c>
      <c r="Y777" s="11" t="str">
        <f t="shared" si="26"/>
        <v>XBL</v>
      </c>
      <c r="Z777" s="5">
        <f>VLOOKUP(D777,HoaDonTotal!D:Q,14,0)</f>
        <v>44448.883333333331</v>
      </c>
      <c r="AA777" t="str">
        <f t="shared" si="25"/>
        <v>Ca chiều</v>
      </c>
    </row>
    <row r="778" spans="2:27">
      <c r="B778" s="11" t="s">
        <v>21</v>
      </c>
      <c r="C778" s="136">
        <v>44447</v>
      </c>
      <c r="D778" s="36" t="s">
        <v>1375</v>
      </c>
      <c r="E778" s="11">
        <v>137206</v>
      </c>
      <c r="F778" s="11" t="s">
        <v>1377</v>
      </c>
      <c r="G778" s="11" t="s">
        <v>2215</v>
      </c>
      <c r="H778" s="11" t="s">
        <v>2216</v>
      </c>
      <c r="I778" s="11"/>
      <c r="J778" s="11" t="s">
        <v>2044</v>
      </c>
      <c r="K778" s="11" t="s">
        <v>30</v>
      </c>
      <c r="L778" s="11" t="s">
        <v>2146</v>
      </c>
      <c r="M778" s="11"/>
      <c r="N778" s="11" t="s">
        <v>2217</v>
      </c>
      <c r="O778" s="11" t="s">
        <v>139</v>
      </c>
      <c r="P778" s="11"/>
      <c r="Q778" s="11">
        <v>1</v>
      </c>
      <c r="R778" s="128">
        <v>0</v>
      </c>
      <c r="S778" s="128">
        <v>50000</v>
      </c>
      <c r="T778" s="128">
        <v>36700</v>
      </c>
      <c r="U778" s="128">
        <v>0</v>
      </c>
      <c r="V778" s="11" t="s">
        <v>50</v>
      </c>
      <c r="W778">
        <v>36700</v>
      </c>
      <c r="X778">
        <v>1</v>
      </c>
      <c r="Y778" s="11" t="str">
        <f t="shared" si="26"/>
        <v>XBL</v>
      </c>
      <c r="Z778" s="5">
        <f>VLOOKUP(D778,HoaDonTotal!D:Q,14,0)</f>
        <v>44447.445833333331</v>
      </c>
      <c r="AA778" t="str">
        <f t="shared" si="25"/>
        <v>Ca sáng</v>
      </c>
    </row>
    <row r="779" spans="2:27">
      <c r="B779" s="11" t="s">
        <v>21</v>
      </c>
      <c r="C779" s="136">
        <v>44447</v>
      </c>
      <c r="D779" s="36" t="s">
        <v>1375</v>
      </c>
      <c r="E779" s="11">
        <v>137206</v>
      </c>
      <c r="F779" s="11" t="s">
        <v>1377</v>
      </c>
      <c r="G779" s="11" t="s">
        <v>3052</v>
      </c>
      <c r="H779" s="11" t="s">
        <v>680</v>
      </c>
      <c r="I779" s="11"/>
      <c r="J779" s="11" t="s">
        <v>2041</v>
      </c>
      <c r="K779" s="11" t="s">
        <v>78</v>
      </c>
      <c r="L779" s="11" t="s">
        <v>40</v>
      </c>
      <c r="M779" s="11" t="s">
        <v>79</v>
      </c>
      <c r="N779" s="11" t="s">
        <v>68</v>
      </c>
      <c r="O779" s="11" t="s">
        <v>3053</v>
      </c>
      <c r="P779" s="11" t="s">
        <v>40</v>
      </c>
      <c r="Q779" s="11">
        <v>1</v>
      </c>
      <c r="R779" s="128">
        <v>0</v>
      </c>
      <c r="S779" s="128">
        <v>29000</v>
      </c>
      <c r="T779" s="128">
        <v>29000</v>
      </c>
      <c r="U779" s="128">
        <v>0</v>
      </c>
      <c r="V779" s="11" t="s">
        <v>50</v>
      </c>
      <c r="W779">
        <v>29000</v>
      </c>
      <c r="X779">
        <v>1</v>
      </c>
      <c r="Y779" s="11" t="str">
        <f t="shared" si="26"/>
        <v>XBL</v>
      </c>
      <c r="Z779" s="5">
        <f>VLOOKUP(D779,HoaDonTotal!D:Q,14,0)</f>
        <v>44447.445833333331</v>
      </c>
      <c r="AA779" t="str">
        <f t="shared" ref="AA779:AA842" si="27">IF(TIME(HOUR(Z779),MINUTE(Z779),SECOND(Z779))&gt;$AB$6,"Ca chiều","Ca sáng")</f>
        <v>Ca sáng</v>
      </c>
    </row>
    <row r="780" spans="2:27">
      <c r="B780" s="11" t="s">
        <v>21</v>
      </c>
      <c r="C780" s="136">
        <v>44447</v>
      </c>
      <c r="D780" s="36" t="s">
        <v>1375</v>
      </c>
      <c r="E780" s="11">
        <v>137206</v>
      </c>
      <c r="F780" s="11" t="s">
        <v>1377</v>
      </c>
      <c r="G780" s="11" t="s">
        <v>2219</v>
      </c>
      <c r="H780" s="11" t="s">
        <v>2220</v>
      </c>
      <c r="I780" s="11"/>
      <c r="J780" s="11" t="s">
        <v>2044</v>
      </c>
      <c r="K780" s="11" t="s">
        <v>30</v>
      </c>
      <c r="L780" s="11" t="s">
        <v>2146</v>
      </c>
      <c r="M780" s="11"/>
      <c r="N780" s="11" t="s">
        <v>2045</v>
      </c>
      <c r="O780" s="11" t="s">
        <v>139</v>
      </c>
      <c r="P780" s="11"/>
      <c r="Q780" s="11">
        <v>2</v>
      </c>
      <c r="R780" s="128">
        <v>0</v>
      </c>
      <c r="S780" s="128">
        <v>50000</v>
      </c>
      <c r="T780" s="128">
        <v>73300</v>
      </c>
      <c r="U780" s="128">
        <v>0</v>
      </c>
      <c r="V780" s="11" t="s">
        <v>50</v>
      </c>
      <c r="W780">
        <v>73300</v>
      </c>
      <c r="X780">
        <v>2</v>
      </c>
      <c r="Y780" s="11" t="str">
        <f t="shared" si="26"/>
        <v>XBL</v>
      </c>
      <c r="Z780" s="5">
        <f>VLOOKUP(D780,HoaDonTotal!D:Q,14,0)</f>
        <v>44447.445833333331</v>
      </c>
      <c r="AA780" t="str">
        <f t="shared" si="27"/>
        <v>Ca sáng</v>
      </c>
    </row>
    <row r="781" spans="2:27">
      <c r="B781" s="11" t="s">
        <v>21</v>
      </c>
      <c r="C781" s="136">
        <v>44447</v>
      </c>
      <c r="D781" s="36" t="s">
        <v>1375</v>
      </c>
      <c r="E781" s="11">
        <v>137206</v>
      </c>
      <c r="F781" s="11" t="s">
        <v>1377</v>
      </c>
      <c r="G781" s="11" t="s">
        <v>2989</v>
      </c>
      <c r="H781" s="11" t="s">
        <v>2404</v>
      </c>
      <c r="I781" s="11"/>
      <c r="J781" s="11" t="s">
        <v>2112</v>
      </c>
      <c r="K781" s="11" t="s">
        <v>592</v>
      </c>
      <c r="L781" s="11" t="s">
        <v>2405</v>
      </c>
      <c r="M781" s="11"/>
      <c r="N781" s="11" t="s">
        <v>2114</v>
      </c>
      <c r="O781" s="11" t="s">
        <v>245</v>
      </c>
      <c r="P781" s="11"/>
      <c r="Q781" s="11">
        <v>2</v>
      </c>
      <c r="R781" s="128">
        <v>0</v>
      </c>
      <c r="S781" s="128">
        <v>41000</v>
      </c>
      <c r="T781" s="128">
        <v>82000</v>
      </c>
      <c r="U781" s="128">
        <v>0</v>
      </c>
      <c r="V781" s="11" t="s">
        <v>50</v>
      </c>
      <c r="W781">
        <v>82000</v>
      </c>
      <c r="X781">
        <v>2</v>
      </c>
      <c r="Y781" s="11" t="str">
        <f t="shared" si="26"/>
        <v>XBL</v>
      </c>
      <c r="Z781" s="5">
        <f>VLOOKUP(D781,HoaDonTotal!D:Q,14,0)</f>
        <v>44447.445833333331</v>
      </c>
      <c r="AA781" t="str">
        <f t="shared" si="27"/>
        <v>Ca sáng</v>
      </c>
    </row>
    <row r="782" spans="2:27">
      <c r="B782" s="11" t="s">
        <v>21</v>
      </c>
      <c r="C782" s="136">
        <v>44447</v>
      </c>
      <c r="D782" s="36" t="s">
        <v>1375</v>
      </c>
      <c r="E782" s="11">
        <v>137206</v>
      </c>
      <c r="F782" s="11" t="s">
        <v>1377</v>
      </c>
      <c r="G782" s="11" t="s">
        <v>3054</v>
      </c>
      <c r="H782" s="11" t="s">
        <v>3055</v>
      </c>
      <c r="I782" s="11"/>
      <c r="J782" s="11" t="s">
        <v>2112</v>
      </c>
      <c r="K782" s="11" t="s">
        <v>194</v>
      </c>
      <c r="L782" s="11"/>
      <c r="M782" s="11"/>
      <c r="N782" s="11" t="s">
        <v>2114</v>
      </c>
      <c r="O782" s="11" t="s">
        <v>245</v>
      </c>
      <c r="P782" s="11"/>
      <c r="Q782" s="11">
        <v>1</v>
      </c>
      <c r="R782" s="128">
        <v>0</v>
      </c>
      <c r="S782" s="128">
        <v>97000</v>
      </c>
      <c r="T782" s="128">
        <v>97000</v>
      </c>
      <c r="U782" s="128">
        <v>0</v>
      </c>
      <c r="V782" s="11" t="s">
        <v>50</v>
      </c>
      <c r="W782">
        <v>97000</v>
      </c>
      <c r="X782">
        <v>1</v>
      </c>
      <c r="Y782" s="11" t="str">
        <f t="shared" si="26"/>
        <v>XBL</v>
      </c>
      <c r="Z782" s="5">
        <f>VLOOKUP(D782,HoaDonTotal!D:Q,14,0)</f>
        <v>44447.445833333331</v>
      </c>
      <c r="AA782" t="str">
        <f t="shared" si="27"/>
        <v>Ca sáng</v>
      </c>
    </row>
    <row r="783" spans="2:27">
      <c r="B783" s="11" t="s">
        <v>21</v>
      </c>
      <c r="C783" s="136">
        <v>44447</v>
      </c>
      <c r="D783" s="36" t="s">
        <v>1375</v>
      </c>
      <c r="E783" s="11">
        <v>137206</v>
      </c>
      <c r="F783" s="11" t="s">
        <v>1377</v>
      </c>
      <c r="G783" s="11" t="s">
        <v>2224</v>
      </c>
      <c r="H783" s="11" t="s">
        <v>2225</v>
      </c>
      <c r="I783" s="11"/>
      <c r="J783" s="11" t="s">
        <v>2112</v>
      </c>
      <c r="K783" s="11" t="s">
        <v>135</v>
      </c>
      <c r="L783" s="11" t="s">
        <v>40</v>
      </c>
      <c r="M783" s="11" t="s">
        <v>40</v>
      </c>
      <c r="N783" s="11" t="s">
        <v>2143</v>
      </c>
      <c r="O783" s="11" t="s">
        <v>2226</v>
      </c>
      <c r="P783" s="11" t="s">
        <v>40</v>
      </c>
      <c r="Q783" s="11">
        <v>1</v>
      </c>
      <c r="R783" s="128">
        <v>0</v>
      </c>
      <c r="S783" s="128">
        <v>60000</v>
      </c>
      <c r="T783" s="128">
        <v>60000</v>
      </c>
      <c r="U783" s="128">
        <v>0</v>
      </c>
      <c r="V783" s="11" t="s">
        <v>50</v>
      </c>
      <c r="W783">
        <v>60000</v>
      </c>
      <c r="X783">
        <v>1</v>
      </c>
      <c r="Y783" s="11" t="str">
        <f t="shared" si="26"/>
        <v>XBL</v>
      </c>
      <c r="Z783" s="5">
        <f>VLOOKUP(D783,HoaDonTotal!D:Q,14,0)</f>
        <v>44447.445833333331</v>
      </c>
      <c r="AA783" t="str">
        <f t="shared" si="27"/>
        <v>Ca sáng</v>
      </c>
    </row>
    <row r="784" spans="2:27">
      <c r="B784" s="11" t="s">
        <v>21</v>
      </c>
      <c r="C784" s="136">
        <v>44447</v>
      </c>
      <c r="D784" s="36" t="s">
        <v>1378</v>
      </c>
      <c r="E784" s="11">
        <v>1591441</v>
      </c>
      <c r="F784" s="11" t="s">
        <v>1163</v>
      </c>
      <c r="G784" s="11" t="s">
        <v>3056</v>
      </c>
      <c r="H784" s="11" t="s">
        <v>3057</v>
      </c>
      <c r="I784" s="11"/>
      <c r="J784" s="11" t="s">
        <v>2112</v>
      </c>
      <c r="K784" s="11" t="s">
        <v>555</v>
      </c>
      <c r="L784" s="11"/>
      <c r="M784" s="11"/>
      <c r="N784" s="11" t="s">
        <v>2138</v>
      </c>
      <c r="O784" s="11" t="s">
        <v>655</v>
      </c>
      <c r="P784" s="11"/>
      <c r="Q784" s="11">
        <v>1</v>
      </c>
      <c r="R784" s="128">
        <v>0</v>
      </c>
      <c r="S784" s="128">
        <v>300000</v>
      </c>
      <c r="T784" s="128">
        <v>270000</v>
      </c>
      <c r="U784" s="128">
        <v>0</v>
      </c>
      <c r="V784" s="11" t="s">
        <v>50</v>
      </c>
      <c r="W784">
        <v>270000</v>
      </c>
      <c r="X784">
        <v>1</v>
      </c>
      <c r="Y784" s="11" t="str">
        <f t="shared" si="26"/>
        <v>XBL</v>
      </c>
      <c r="Z784" s="5">
        <f>VLOOKUP(D784,HoaDonTotal!D:Q,14,0)</f>
        <v>44447.466666666667</v>
      </c>
      <c r="AA784" t="str">
        <f t="shared" si="27"/>
        <v>Ca sáng</v>
      </c>
    </row>
    <row r="785" spans="2:27">
      <c r="B785" s="11" t="s">
        <v>21</v>
      </c>
      <c r="C785" s="136">
        <v>44447</v>
      </c>
      <c r="D785" s="36" t="s">
        <v>1378</v>
      </c>
      <c r="E785" s="11">
        <v>1591441</v>
      </c>
      <c r="F785" s="11" t="s">
        <v>1163</v>
      </c>
      <c r="G785" s="11" t="s">
        <v>3058</v>
      </c>
      <c r="H785" s="11" t="s">
        <v>2733</v>
      </c>
      <c r="I785" s="11" t="s">
        <v>22</v>
      </c>
      <c r="J785" s="11" t="s">
        <v>362</v>
      </c>
      <c r="K785" s="11" t="s">
        <v>132</v>
      </c>
      <c r="L785" s="11" t="s">
        <v>71</v>
      </c>
      <c r="M785" s="11" t="s">
        <v>2734</v>
      </c>
      <c r="N785" s="11" t="s">
        <v>64</v>
      </c>
      <c r="O785" s="11" t="s">
        <v>149</v>
      </c>
      <c r="P785" s="11" t="s">
        <v>43</v>
      </c>
      <c r="Q785" s="11">
        <v>1</v>
      </c>
      <c r="R785" s="128">
        <v>0</v>
      </c>
      <c r="S785" s="128">
        <v>90000</v>
      </c>
      <c r="T785" s="128">
        <v>63000</v>
      </c>
      <c r="U785" s="128">
        <v>0</v>
      </c>
      <c r="V785" s="11" t="s">
        <v>50</v>
      </c>
      <c r="W785">
        <v>63000</v>
      </c>
      <c r="X785">
        <v>1</v>
      </c>
      <c r="Y785" s="11" t="str">
        <f t="shared" si="26"/>
        <v>XBL</v>
      </c>
      <c r="Z785" s="5">
        <f>VLOOKUP(D785,HoaDonTotal!D:Q,14,0)</f>
        <v>44447.466666666667</v>
      </c>
      <c r="AA785" t="str">
        <f t="shared" si="27"/>
        <v>Ca sáng</v>
      </c>
    </row>
    <row r="786" spans="2:27">
      <c r="B786" s="11" t="s">
        <v>21</v>
      </c>
      <c r="C786" s="136">
        <v>44447</v>
      </c>
      <c r="D786" s="36" t="s">
        <v>1378</v>
      </c>
      <c r="E786" s="11">
        <v>1591441</v>
      </c>
      <c r="F786" s="11" t="s">
        <v>1163</v>
      </c>
      <c r="G786" s="11" t="s">
        <v>3059</v>
      </c>
      <c r="H786" s="11" t="s">
        <v>2731</v>
      </c>
      <c r="I786" s="11" t="s">
        <v>22</v>
      </c>
      <c r="J786" s="11" t="s">
        <v>362</v>
      </c>
      <c r="K786" s="11" t="s">
        <v>132</v>
      </c>
      <c r="L786" s="11" t="s">
        <v>205</v>
      </c>
      <c r="M786" s="11" t="s">
        <v>2734</v>
      </c>
      <c r="N786" s="11" t="s">
        <v>64</v>
      </c>
      <c r="O786" s="11" t="s">
        <v>80</v>
      </c>
      <c r="P786" s="11" t="s">
        <v>43</v>
      </c>
      <c r="Q786" s="11">
        <v>1</v>
      </c>
      <c r="R786" s="128">
        <v>0</v>
      </c>
      <c r="S786" s="128">
        <v>250000</v>
      </c>
      <c r="T786" s="128">
        <v>175000</v>
      </c>
      <c r="U786" s="128">
        <v>0</v>
      </c>
      <c r="V786" s="11" t="s">
        <v>50</v>
      </c>
      <c r="W786">
        <v>175000</v>
      </c>
      <c r="X786">
        <v>1</v>
      </c>
      <c r="Y786" s="11" t="str">
        <f t="shared" si="26"/>
        <v>XBL</v>
      </c>
      <c r="Z786" s="5">
        <f>VLOOKUP(D786,HoaDonTotal!D:Q,14,0)</f>
        <v>44447.466666666667</v>
      </c>
      <c r="AA786" t="str">
        <f t="shared" si="27"/>
        <v>Ca sáng</v>
      </c>
    </row>
    <row r="787" spans="2:27">
      <c r="B787" s="11" t="s">
        <v>21</v>
      </c>
      <c r="C787" s="136">
        <v>44447</v>
      </c>
      <c r="D787" s="36" t="s">
        <v>1378</v>
      </c>
      <c r="E787" s="11">
        <v>1591441</v>
      </c>
      <c r="F787" s="11" t="s">
        <v>1163</v>
      </c>
      <c r="G787" s="11" t="s">
        <v>3060</v>
      </c>
      <c r="H787" s="11" t="s">
        <v>2427</v>
      </c>
      <c r="I787" s="11" t="s">
        <v>22</v>
      </c>
      <c r="J787" s="11" t="s">
        <v>362</v>
      </c>
      <c r="K787" s="11" t="s">
        <v>132</v>
      </c>
      <c r="L787" s="11" t="s">
        <v>71</v>
      </c>
      <c r="M787" s="11" t="s">
        <v>46</v>
      </c>
      <c r="N787" s="11" t="s">
        <v>64</v>
      </c>
      <c r="O787" s="11" t="s">
        <v>149</v>
      </c>
      <c r="P787" s="11" t="s">
        <v>43</v>
      </c>
      <c r="Q787" s="11">
        <v>1</v>
      </c>
      <c r="R787" s="128">
        <v>0</v>
      </c>
      <c r="S787" s="128">
        <v>90000</v>
      </c>
      <c r="T787" s="128">
        <v>63000</v>
      </c>
      <c r="U787" s="128">
        <v>0</v>
      </c>
      <c r="V787" s="11" t="s">
        <v>50</v>
      </c>
      <c r="W787">
        <v>63000</v>
      </c>
      <c r="X787">
        <v>1</v>
      </c>
      <c r="Y787" s="11" t="str">
        <f t="shared" si="26"/>
        <v>XBL</v>
      </c>
      <c r="Z787" s="5">
        <f>VLOOKUP(D787,HoaDonTotal!D:Q,14,0)</f>
        <v>44447.466666666667</v>
      </c>
      <c r="AA787" t="str">
        <f t="shared" si="27"/>
        <v>Ca sáng</v>
      </c>
    </row>
    <row r="788" spans="2:27">
      <c r="B788" s="11" t="s">
        <v>21</v>
      </c>
      <c r="C788" s="136">
        <v>44447</v>
      </c>
      <c r="D788" s="36" t="s">
        <v>1378</v>
      </c>
      <c r="E788" s="11">
        <v>1591441</v>
      </c>
      <c r="F788" s="11" t="s">
        <v>1163</v>
      </c>
      <c r="G788" s="11" t="s">
        <v>3061</v>
      </c>
      <c r="H788" s="11" t="s">
        <v>2733</v>
      </c>
      <c r="I788" s="11" t="s">
        <v>22</v>
      </c>
      <c r="J788" s="11" t="s">
        <v>362</v>
      </c>
      <c r="K788" s="11" t="s">
        <v>132</v>
      </c>
      <c r="L788" s="11" t="s">
        <v>71</v>
      </c>
      <c r="M788" s="11" t="s">
        <v>46</v>
      </c>
      <c r="N788" s="11" t="s">
        <v>64</v>
      </c>
      <c r="O788" s="11" t="s">
        <v>149</v>
      </c>
      <c r="P788" s="11" t="s">
        <v>43</v>
      </c>
      <c r="Q788" s="11">
        <v>1</v>
      </c>
      <c r="R788" s="128">
        <v>0</v>
      </c>
      <c r="S788" s="128">
        <v>90000</v>
      </c>
      <c r="T788" s="128">
        <v>63000</v>
      </c>
      <c r="U788" s="128">
        <v>0</v>
      </c>
      <c r="V788" s="11" t="s">
        <v>50</v>
      </c>
      <c r="W788">
        <v>63000</v>
      </c>
      <c r="X788">
        <v>1</v>
      </c>
      <c r="Y788" s="11" t="str">
        <f t="shared" si="26"/>
        <v>XBL</v>
      </c>
      <c r="Z788" s="5">
        <f>VLOOKUP(D788,HoaDonTotal!D:Q,14,0)</f>
        <v>44447.466666666667</v>
      </c>
      <c r="AA788" t="str">
        <f t="shared" si="27"/>
        <v>Ca sáng</v>
      </c>
    </row>
    <row r="789" spans="2:27">
      <c r="B789" s="11" t="s">
        <v>21</v>
      </c>
      <c r="C789" s="136">
        <v>44447</v>
      </c>
      <c r="D789" s="36" t="s">
        <v>1378</v>
      </c>
      <c r="E789" s="11">
        <v>1591441</v>
      </c>
      <c r="F789" s="11" t="s">
        <v>1163</v>
      </c>
      <c r="G789" s="11" t="s">
        <v>3062</v>
      </c>
      <c r="H789" s="11" t="s">
        <v>2487</v>
      </c>
      <c r="I789" s="11" t="s">
        <v>22</v>
      </c>
      <c r="J789" s="11" t="s">
        <v>364</v>
      </c>
      <c r="K789" s="11" t="s">
        <v>2033</v>
      </c>
      <c r="L789" s="11" t="s">
        <v>35</v>
      </c>
      <c r="M789" s="11" t="s">
        <v>63</v>
      </c>
      <c r="N789" s="11" t="s">
        <v>36</v>
      </c>
      <c r="O789" s="11" t="s">
        <v>52</v>
      </c>
      <c r="P789" s="11" t="s">
        <v>37</v>
      </c>
      <c r="Q789" s="11">
        <v>1</v>
      </c>
      <c r="R789" s="128">
        <v>0</v>
      </c>
      <c r="S789" s="128">
        <v>450000</v>
      </c>
      <c r="T789" s="128">
        <v>315000</v>
      </c>
      <c r="U789" s="128">
        <v>0</v>
      </c>
      <c r="V789" s="11" t="s">
        <v>50</v>
      </c>
      <c r="W789">
        <v>315000</v>
      </c>
      <c r="X789">
        <v>1</v>
      </c>
      <c r="Y789" s="11" t="str">
        <f t="shared" si="26"/>
        <v>XBL</v>
      </c>
      <c r="Z789" s="5">
        <f>VLOOKUP(D789,HoaDonTotal!D:Q,14,0)</f>
        <v>44447.466666666667</v>
      </c>
      <c r="AA789" t="str">
        <f t="shared" si="27"/>
        <v>Ca sáng</v>
      </c>
    </row>
    <row r="790" spans="2:27">
      <c r="B790" s="11" t="s">
        <v>21</v>
      </c>
      <c r="C790" s="136">
        <v>44447</v>
      </c>
      <c r="D790" s="36" t="s">
        <v>1378</v>
      </c>
      <c r="E790" s="11">
        <v>1591441</v>
      </c>
      <c r="F790" s="11" t="s">
        <v>1163</v>
      </c>
      <c r="G790" s="11" t="s">
        <v>3063</v>
      </c>
      <c r="H790" s="11" t="s">
        <v>3064</v>
      </c>
      <c r="I790" s="11" t="s">
        <v>22</v>
      </c>
      <c r="J790" s="11" t="s">
        <v>364</v>
      </c>
      <c r="K790" s="11" t="s">
        <v>2033</v>
      </c>
      <c r="L790" s="11" t="s">
        <v>71</v>
      </c>
      <c r="M790" s="11" t="s">
        <v>46</v>
      </c>
      <c r="N790" s="11" t="s">
        <v>36</v>
      </c>
      <c r="O790" s="11" t="s">
        <v>472</v>
      </c>
      <c r="P790" s="11" t="s">
        <v>37</v>
      </c>
      <c r="Q790" s="11">
        <v>1</v>
      </c>
      <c r="R790" s="128">
        <v>0</v>
      </c>
      <c r="S790" s="128">
        <v>390000</v>
      </c>
      <c r="T790" s="128">
        <v>273000</v>
      </c>
      <c r="U790" s="128">
        <v>0</v>
      </c>
      <c r="V790" s="11" t="s">
        <v>50</v>
      </c>
      <c r="W790">
        <v>273000</v>
      </c>
      <c r="X790">
        <v>1</v>
      </c>
      <c r="Y790" s="11" t="str">
        <f t="shared" si="26"/>
        <v>XBL</v>
      </c>
      <c r="Z790" s="5">
        <f>VLOOKUP(D790,HoaDonTotal!D:Q,14,0)</f>
        <v>44447.466666666667</v>
      </c>
      <c r="AA790" t="str">
        <f t="shared" si="27"/>
        <v>Ca sáng</v>
      </c>
    </row>
    <row r="791" spans="2:27">
      <c r="B791" s="11" t="s">
        <v>21</v>
      </c>
      <c r="C791" s="136">
        <v>44447</v>
      </c>
      <c r="D791" s="36" t="s">
        <v>1379</v>
      </c>
      <c r="E791" s="11">
        <v>2279546</v>
      </c>
      <c r="F791" s="11" t="s">
        <v>409</v>
      </c>
      <c r="G791" s="11" t="s">
        <v>3065</v>
      </c>
      <c r="H791" s="11" t="s">
        <v>2251</v>
      </c>
      <c r="I791" s="11" t="s">
        <v>58</v>
      </c>
      <c r="J791" s="11" t="s">
        <v>45</v>
      </c>
      <c r="K791" s="11" t="s">
        <v>34</v>
      </c>
      <c r="L791" s="11" t="s">
        <v>2141</v>
      </c>
      <c r="M791" s="11" t="s">
        <v>66</v>
      </c>
      <c r="N791" s="11" t="s">
        <v>184</v>
      </c>
      <c r="O791" s="11" t="s">
        <v>197</v>
      </c>
      <c r="P791" s="11" t="s">
        <v>43</v>
      </c>
      <c r="Q791" s="11">
        <v>1</v>
      </c>
      <c r="R791" s="128">
        <v>0</v>
      </c>
      <c r="S791" s="128">
        <v>120000</v>
      </c>
      <c r="T791" s="128">
        <v>89000</v>
      </c>
      <c r="U791" s="128">
        <v>0</v>
      </c>
      <c r="V791" s="11" t="s">
        <v>50</v>
      </c>
      <c r="W791">
        <v>89000</v>
      </c>
      <c r="X791">
        <v>1</v>
      </c>
      <c r="Y791" s="11" t="str">
        <f t="shared" si="26"/>
        <v>XBL</v>
      </c>
      <c r="Z791" s="5">
        <f>VLOOKUP(D791,HoaDonTotal!D:Q,14,0)</f>
        <v>44447.466666666667</v>
      </c>
      <c r="AA791" t="str">
        <f t="shared" si="27"/>
        <v>Ca sáng</v>
      </c>
    </row>
    <row r="792" spans="2:27">
      <c r="B792" s="11" t="s">
        <v>21</v>
      </c>
      <c r="C792" s="136">
        <v>44447</v>
      </c>
      <c r="D792" s="36" t="s">
        <v>1379</v>
      </c>
      <c r="E792" s="11">
        <v>2279546</v>
      </c>
      <c r="F792" s="11" t="s">
        <v>409</v>
      </c>
      <c r="G792" s="11" t="s">
        <v>2157</v>
      </c>
      <c r="H792" s="11" t="s">
        <v>2158</v>
      </c>
      <c r="I792" s="11"/>
      <c r="J792" s="11" t="s">
        <v>53</v>
      </c>
      <c r="K792" s="11" t="s">
        <v>194</v>
      </c>
      <c r="L792" s="11"/>
      <c r="M792" s="11"/>
      <c r="N792" s="11" t="s">
        <v>57</v>
      </c>
      <c r="O792" s="11" t="s">
        <v>224</v>
      </c>
      <c r="P792" s="11"/>
      <c r="Q792" s="11">
        <v>4</v>
      </c>
      <c r="R792" s="128">
        <v>0</v>
      </c>
      <c r="S792" s="128">
        <v>24000</v>
      </c>
      <c r="T792" s="128">
        <v>96000</v>
      </c>
      <c r="U792" s="128">
        <v>0</v>
      </c>
      <c r="V792" s="11" t="s">
        <v>50</v>
      </c>
      <c r="W792">
        <v>96000</v>
      </c>
      <c r="X792">
        <v>4</v>
      </c>
      <c r="Y792" s="11" t="str">
        <f t="shared" si="26"/>
        <v>XBL</v>
      </c>
      <c r="Z792" s="5">
        <f>VLOOKUP(D792,HoaDonTotal!D:Q,14,0)</f>
        <v>44447.466666666667</v>
      </c>
      <c r="AA792" t="str">
        <f t="shared" si="27"/>
        <v>Ca sáng</v>
      </c>
    </row>
    <row r="793" spans="2:27">
      <c r="B793" s="11" t="s">
        <v>21</v>
      </c>
      <c r="C793" s="136">
        <v>44447</v>
      </c>
      <c r="D793" s="36" t="s">
        <v>1379</v>
      </c>
      <c r="E793" s="11">
        <v>2279546</v>
      </c>
      <c r="F793" s="11" t="s">
        <v>409</v>
      </c>
      <c r="G793" s="11" t="s">
        <v>531</v>
      </c>
      <c r="H793" s="11" t="s">
        <v>532</v>
      </c>
      <c r="I793" s="11"/>
      <c r="J793" s="11" t="s">
        <v>53</v>
      </c>
      <c r="K793" s="11" t="s">
        <v>194</v>
      </c>
      <c r="L793" s="11"/>
      <c r="M793" s="11"/>
      <c r="N793" s="11" t="s">
        <v>57</v>
      </c>
      <c r="O793" s="11" t="s">
        <v>224</v>
      </c>
      <c r="P793" s="11"/>
      <c r="Q793" s="11">
        <v>1</v>
      </c>
      <c r="R793" s="128">
        <v>0</v>
      </c>
      <c r="S793" s="128">
        <v>13000</v>
      </c>
      <c r="T793" s="128">
        <v>13000</v>
      </c>
      <c r="U793" s="128">
        <v>0</v>
      </c>
      <c r="V793" s="11" t="s">
        <v>50</v>
      </c>
      <c r="W793">
        <v>13000</v>
      </c>
      <c r="X793">
        <v>1</v>
      </c>
      <c r="Y793" s="11" t="str">
        <f t="shared" si="26"/>
        <v>XBL</v>
      </c>
      <c r="Z793" s="5">
        <f>VLOOKUP(D793,HoaDonTotal!D:Q,14,0)</f>
        <v>44447.466666666667</v>
      </c>
      <c r="AA793" t="str">
        <f t="shared" si="27"/>
        <v>Ca sáng</v>
      </c>
    </row>
    <row r="794" spans="2:27">
      <c r="B794" s="11" t="s">
        <v>21</v>
      </c>
      <c r="C794" s="136">
        <v>44447</v>
      </c>
      <c r="D794" s="36" t="s">
        <v>1380</v>
      </c>
      <c r="E794" s="11">
        <v>1590965</v>
      </c>
      <c r="F794" s="11" t="s">
        <v>1382</v>
      </c>
      <c r="G794" s="11" t="s">
        <v>3066</v>
      </c>
      <c r="H794" s="11" t="s">
        <v>3067</v>
      </c>
      <c r="I794" s="11" t="s">
        <v>55</v>
      </c>
      <c r="J794" s="11" t="s">
        <v>45</v>
      </c>
      <c r="K794" s="11" t="s">
        <v>2033</v>
      </c>
      <c r="L794" s="11" t="s">
        <v>2449</v>
      </c>
      <c r="M794" s="11" t="s">
        <v>46</v>
      </c>
      <c r="N794" s="11" t="s">
        <v>184</v>
      </c>
      <c r="O794" s="11" t="s">
        <v>3068</v>
      </c>
      <c r="P794" s="11" t="s">
        <v>43</v>
      </c>
      <c r="Q794" s="11">
        <v>1</v>
      </c>
      <c r="R794" s="128">
        <v>0</v>
      </c>
      <c r="S794" s="128">
        <v>190000</v>
      </c>
      <c r="T794" s="128">
        <v>149000</v>
      </c>
      <c r="U794" s="128">
        <v>0</v>
      </c>
      <c r="V794" s="11" t="s">
        <v>28</v>
      </c>
      <c r="W794">
        <v>149000</v>
      </c>
      <c r="X794">
        <v>1</v>
      </c>
      <c r="Y794" s="11" t="str">
        <f t="shared" si="26"/>
        <v>XBL</v>
      </c>
      <c r="Z794" s="5">
        <f>VLOOKUP(D794,HoaDonTotal!D:Q,14,0)</f>
        <v>44447.466666666667</v>
      </c>
      <c r="AA794" t="str">
        <f t="shared" si="27"/>
        <v>Ca sáng</v>
      </c>
    </row>
    <row r="795" spans="2:27">
      <c r="B795" s="11" t="s">
        <v>21</v>
      </c>
      <c r="C795" s="136">
        <v>44447</v>
      </c>
      <c r="D795" s="36" t="s">
        <v>1383</v>
      </c>
      <c r="E795" s="11">
        <v>1594230</v>
      </c>
      <c r="F795" s="11" t="s">
        <v>251</v>
      </c>
      <c r="G795" s="11" t="s">
        <v>3069</v>
      </c>
      <c r="H795" s="11" t="s">
        <v>2889</v>
      </c>
      <c r="I795" s="11" t="s">
        <v>41</v>
      </c>
      <c r="J795" s="11" t="s">
        <v>45</v>
      </c>
      <c r="K795" s="11" t="s">
        <v>2033</v>
      </c>
      <c r="L795" s="11" t="s">
        <v>474</v>
      </c>
      <c r="M795" s="11" t="s">
        <v>59</v>
      </c>
      <c r="N795" s="11" t="s">
        <v>2179</v>
      </c>
      <c r="O795" s="11" t="s">
        <v>2890</v>
      </c>
      <c r="P795" s="11" t="s">
        <v>37</v>
      </c>
      <c r="Q795" s="11">
        <v>1</v>
      </c>
      <c r="R795" s="128">
        <v>0</v>
      </c>
      <c r="S795" s="128">
        <v>490000</v>
      </c>
      <c r="T795" s="128">
        <v>245000</v>
      </c>
      <c r="U795" s="128">
        <v>0</v>
      </c>
      <c r="V795" s="11" t="s">
        <v>50</v>
      </c>
      <c r="W795">
        <v>245000</v>
      </c>
      <c r="X795">
        <v>1</v>
      </c>
      <c r="Y795" s="11" t="str">
        <f t="shared" si="26"/>
        <v>XBL</v>
      </c>
      <c r="Z795" s="5">
        <f>VLOOKUP(D795,HoaDonTotal!D:Q,14,0)</f>
        <v>44447.529166666667</v>
      </c>
      <c r="AA795" t="str">
        <f t="shared" si="27"/>
        <v>Ca sáng</v>
      </c>
    </row>
    <row r="796" spans="2:27">
      <c r="B796" s="11" t="s">
        <v>21</v>
      </c>
      <c r="C796" s="136">
        <v>44447</v>
      </c>
      <c r="D796" s="36" t="s">
        <v>1384</v>
      </c>
      <c r="E796" s="11">
        <v>1612828</v>
      </c>
      <c r="F796" s="11" t="s">
        <v>1386</v>
      </c>
      <c r="G796" s="11" t="s">
        <v>3070</v>
      </c>
      <c r="H796" s="11" t="s">
        <v>375</v>
      </c>
      <c r="I796" s="11" t="s">
        <v>22</v>
      </c>
      <c r="J796" s="11" t="s">
        <v>38</v>
      </c>
      <c r="K796" s="11" t="s">
        <v>232</v>
      </c>
      <c r="L796" s="11" t="s">
        <v>25</v>
      </c>
      <c r="M796" s="11" t="s">
        <v>2466</v>
      </c>
      <c r="N796" s="11" t="s">
        <v>316</v>
      </c>
      <c r="O796" s="11" t="s">
        <v>317</v>
      </c>
      <c r="P796" s="11" t="s">
        <v>37</v>
      </c>
      <c r="Q796" s="11">
        <v>1</v>
      </c>
      <c r="R796" s="128">
        <v>0</v>
      </c>
      <c r="S796" s="128">
        <v>390000</v>
      </c>
      <c r="T796" s="128">
        <v>273000</v>
      </c>
      <c r="U796" s="128">
        <v>0</v>
      </c>
      <c r="V796" s="11" t="s">
        <v>28</v>
      </c>
      <c r="W796">
        <v>273000</v>
      </c>
      <c r="X796">
        <v>1</v>
      </c>
      <c r="Y796" s="11" t="str">
        <f t="shared" si="26"/>
        <v>XBL</v>
      </c>
      <c r="Z796" s="5">
        <f>VLOOKUP(D796,HoaDonTotal!D:Q,14,0)</f>
        <v>44447.611805555556</v>
      </c>
      <c r="AA796" t="str">
        <f t="shared" si="27"/>
        <v>Ca chiều</v>
      </c>
    </row>
    <row r="797" spans="2:27">
      <c r="B797" s="11" t="s">
        <v>21</v>
      </c>
      <c r="C797" s="136">
        <v>44447</v>
      </c>
      <c r="D797" s="36" t="s">
        <v>1387</v>
      </c>
      <c r="E797" s="11">
        <v>2368871</v>
      </c>
      <c r="F797" s="11" t="s">
        <v>1389</v>
      </c>
      <c r="G797" s="11" t="s">
        <v>3071</v>
      </c>
      <c r="H797" s="11" t="s">
        <v>3072</v>
      </c>
      <c r="I797" s="11" t="s">
        <v>55</v>
      </c>
      <c r="J797" s="11" t="s">
        <v>45</v>
      </c>
      <c r="K797" s="11" t="s">
        <v>34</v>
      </c>
      <c r="L797" s="11" t="s">
        <v>468</v>
      </c>
      <c r="M797" s="11" t="s">
        <v>66</v>
      </c>
      <c r="N797" s="11" t="s">
        <v>184</v>
      </c>
      <c r="O797" s="11" t="s">
        <v>153</v>
      </c>
      <c r="P797" s="11" t="s">
        <v>43</v>
      </c>
      <c r="Q797" s="11">
        <v>1</v>
      </c>
      <c r="R797" s="128">
        <v>0</v>
      </c>
      <c r="S797" s="128">
        <v>120000</v>
      </c>
      <c r="T797" s="128">
        <v>89000</v>
      </c>
      <c r="U797" s="128">
        <v>0</v>
      </c>
      <c r="V797" s="11" t="s">
        <v>50</v>
      </c>
      <c r="W797">
        <v>89000</v>
      </c>
      <c r="X797">
        <v>1</v>
      </c>
      <c r="Y797" s="11" t="str">
        <f t="shared" si="26"/>
        <v>XBL</v>
      </c>
      <c r="Z797" s="5">
        <f>VLOOKUP(D797,HoaDonTotal!D:Q,14,0)</f>
        <v>44447.654861111114</v>
      </c>
      <c r="AA797" t="str">
        <f t="shared" si="27"/>
        <v>Ca chiều</v>
      </c>
    </row>
    <row r="798" spans="2:27">
      <c r="B798" s="11" t="s">
        <v>21</v>
      </c>
      <c r="C798" s="136">
        <v>44447</v>
      </c>
      <c r="D798" s="36" t="s">
        <v>1390</v>
      </c>
      <c r="E798" s="11">
        <v>1591441</v>
      </c>
      <c r="F798" s="11" t="s">
        <v>1163</v>
      </c>
      <c r="G798" s="11" t="s">
        <v>3073</v>
      </c>
      <c r="H798" s="11" t="s">
        <v>658</v>
      </c>
      <c r="I798" s="11" t="s">
        <v>40</v>
      </c>
      <c r="J798" s="11" t="s">
        <v>2112</v>
      </c>
      <c r="K798" s="11" t="s">
        <v>659</v>
      </c>
      <c r="L798" s="11"/>
      <c r="M798" s="11" t="s">
        <v>40</v>
      </c>
      <c r="N798" s="11" t="s">
        <v>2045</v>
      </c>
      <c r="O798" s="11" t="s">
        <v>577</v>
      </c>
      <c r="P798" s="11"/>
      <c r="Q798" s="11">
        <v>1</v>
      </c>
      <c r="R798" s="128">
        <v>0</v>
      </c>
      <c r="S798" s="128">
        <v>19000</v>
      </c>
      <c r="T798" s="128">
        <v>19000</v>
      </c>
      <c r="U798" s="128">
        <v>0</v>
      </c>
      <c r="V798" s="11" t="s">
        <v>50</v>
      </c>
      <c r="W798">
        <v>19000</v>
      </c>
      <c r="X798">
        <v>1</v>
      </c>
      <c r="Y798" s="11" t="str">
        <f t="shared" si="26"/>
        <v>XBL</v>
      </c>
      <c r="Z798" s="5">
        <f>VLOOKUP(D798,HoaDonTotal!D:Q,14,0)</f>
        <v>44447.674305555556</v>
      </c>
      <c r="AA798" t="str">
        <f t="shared" si="27"/>
        <v>Ca chiều</v>
      </c>
    </row>
    <row r="799" spans="2:27">
      <c r="B799" s="11" t="s">
        <v>21</v>
      </c>
      <c r="C799" s="136">
        <v>44447</v>
      </c>
      <c r="D799" s="36" t="s">
        <v>1390</v>
      </c>
      <c r="E799" s="11">
        <v>1591441</v>
      </c>
      <c r="F799" s="11" t="s">
        <v>1163</v>
      </c>
      <c r="G799" s="11" t="s">
        <v>3074</v>
      </c>
      <c r="H799" s="11" t="s">
        <v>3075</v>
      </c>
      <c r="I799" s="11"/>
      <c r="J799" s="11" t="s">
        <v>2041</v>
      </c>
      <c r="K799" s="11" t="s">
        <v>56</v>
      </c>
      <c r="L799" s="11" t="s">
        <v>3076</v>
      </c>
      <c r="M799" s="11"/>
      <c r="N799" s="11" t="s">
        <v>68</v>
      </c>
      <c r="O799" s="11" t="s">
        <v>3077</v>
      </c>
      <c r="P799" s="11"/>
      <c r="Q799" s="11">
        <v>1</v>
      </c>
      <c r="R799" s="128">
        <v>0</v>
      </c>
      <c r="S799" s="128">
        <v>29000</v>
      </c>
      <c r="T799" s="128">
        <v>29000</v>
      </c>
      <c r="U799" s="128">
        <v>0</v>
      </c>
      <c r="V799" s="11" t="s">
        <v>50</v>
      </c>
      <c r="W799">
        <v>29000</v>
      </c>
      <c r="X799">
        <v>1</v>
      </c>
      <c r="Y799" s="11" t="str">
        <f t="shared" si="26"/>
        <v>XBL</v>
      </c>
      <c r="Z799" s="5">
        <f>VLOOKUP(D799,HoaDonTotal!D:Q,14,0)</f>
        <v>44447.674305555556</v>
      </c>
      <c r="AA799" t="str">
        <f t="shared" si="27"/>
        <v>Ca chiều</v>
      </c>
    </row>
    <row r="800" spans="2:27">
      <c r="B800" s="11" t="s">
        <v>21</v>
      </c>
      <c r="C800" s="136">
        <v>44447</v>
      </c>
      <c r="D800" s="36" t="s">
        <v>1391</v>
      </c>
      <c r="E800" s="11">
        <v>1591181</v>
      </c>
      <c r="F800" s="11" t="s">
        <v>416</v>
      </c>
      <c r="G800" s="11" t="s">
        <v>3078</v>
      </c>
      <c r="H800" s="11" t="s">
        <v>3079</v>
      </c>
      <c r="I800" s="11" t="s">
        <v>22</v>
      </c>
      <c r="J800" s="11" t="s">
        <v>45</v>
      </c>
      <c r="K800" s="11" t="s">
        <v>2033</v>
      </c>
      <c r="L800" s="11" t="s">
        <v>204</v>
      </c>
      <c r="M800" s="11" t="s">
        <v>46</v>
      </c>
      <c r="N800" s="11" t="s">
        <v>2179</v>
      </c>
      <c r="O800" s="11" t="s">
        <v>2826</v>
      </c>
      <c r="P800" s="11" t="s">
        <v>37</v>
      </c>
      <c r="Q800" s="11">
        <v>1</v>
      </c>
      <c r="R800" s="128">
        <v>0</v>
      </c>
      <c r="S800" s="128">
        <v>490000</v>
      </c>
      <c r="T800" s="128">
        <v>245000</v>
      </c>
      <c r="U800" s="128">
        <v>0</v>
      </c>
      <c r="V800" s="11" t="s">
        <v>50</v>
      </c>
      <c r="W800">
        <v>245000</v>
      </c>
      <c r="X800">
        <v>1</v>
      </c>
      <c r="Y800" s="11" t="str">
        <f t="shared" si="26"/>
        <v>XBL</v>
      </c>
      <c r="Z800" s="5">
        <f>VLOOKUP(D800,HoaDonTotal!D:Q,14,0)</f>
        <v>44447.675000000003</v>
      </c>
      <c r="AA800" t="str">
        <f t="shared" si="27"/>
        <v>Ca chiều</v>
      </c>
    </row>
    <row r="801" spans="2:27">
      <c r="B801" s="11" t="s">
        <v>21</v>
      </c>
      <c r="C801" s="136">
        <v>44447</v>
      </c>
      <c r="D801" s="36" t="s">
        <v>1392</v>
      </c>
      <c r="E801" s="11">
        <v>1594230</v>
      </c>
      <c r="F801" s="11" t="s">
        <v>251</v>
      </c>
      <c r="G801" s="11" t="s">
        <v>2548</v>
      </c>
      <c r="H801" s="11" t="s">
        <v>2549</v>
      </c>
      <c r="I801" s="11" t="s">
        <v>41</v>
      </c>
      <c r="J801" s="11" t="s">
        <v>69</v>
      </c>
      <c r="K801" s="11" t="s">
        <v>24</v>
      </c>
      <c r="L801" s="11" t="s">
        <v>143</v>
      </c>
      <c r="M801" s="11" t="s">
        <v>49</v>
      </c>
      <c r="N801" s="11" t="s">
        <v>70</v>
      </c>
      <c r="O801" s="11" t="s">
        <v>70</v>
      </c>
      <c r="P801" s="11" t="s">
        <v>43</v>
      </c>
      <c r="Q801" s="11">
        <v>1</v>
      </c>
      <c r="R801" s="128">
        <v>0</v>
      </c>
      <c r="S801" s="128">
        <v>60000</v>
      </c>
      <c r="T801" s="128">
        <v>60000</v>
      </c>
      <c r="U801" s="128">
        <v>0</v>
      </c>
      <c r="V801" s="11" t="s">
        <v>50</v>
      </c>
      <c r="W801">
        <v>60000</v>
      </c>
      <c r="X801">
        <v>1</v>
      </c>
      <c r="Y801" s="11" t="str">
        <f t="shared" si="26"/>
        <v>XBL</v>
      </c>
      <c r="Z801" s="5">
        <f>VLOOKUP(D801,HoaDonTotal!D:Q,14,0)</f>
        <v>44447.695833333331</v>
      </c>
      <c r="AA801" t="str">
        <f t="shared" si="27"/>
        <v>Ca chiều</v>
      </c>
    </row>
    <row r="802" spans="2:27">
      <c r="B802" s="11" t="s">
        <v>21</v>
      </c>
      <c r="C802" s="136">
        <v>44447</v>
      </c>
      <c r="D802" s="36" t="s">
        <v>1392</v>
      </c>
      <c r="E802" s="11">
        <v>1594230</v>
      </c>
      <c r="F802" s="11" t="s">
        <v>251</v>
      </c>
      <c r="G802" s="11" t="s">
        <v>313</v>
      </c>
      <c r="H802" s="11" t="s">
        <v>261</v>
      </c>
      <c r="I802" s="11" t="s">
        <v>41</v>
      </c>
      <c r="J802" s="11" t="s">
        <v>69</v>
      </c>
      <c r="K802" s="11" t="s">
        <v>24</v>
      </c>
      <c r="L802" s="11" t="s">
        <v>143</v>
      </c>
      <c r="M802" s="11" t="s">
        <v>49</v>
      </c>
      <c r="N802" s="11" t="s">
        <v>70</v>
      </c>
      <c r="O802" s="11" t="s">
        <v>70</v>
      </c>
      <c r="P802" s="11" t="s">
        <v>43</v>
      </c>
      <c r="Q802" s="11">
        <v>1</v>
      </c>
      <c r="R802" s="128">
        <v>0</v>
      </c>
      <c r="S802" s="128">
        <v>50000</v>
      </c>
      <c r="T802" s="128">
        <v>50000</v>
      </c>
      <c r="U802" s="128">
        <v>0</v>
      </c>
      <c r="V802" s="11" t="s">
        <v>50</v>
      </c>
      <c r="W802">
        <v>50000</v>
      </c>
      <c r="X802">
        <v>1</v>
      </c>
      <c r="Y802" s="11" t="str">
        <f t="shared" si="26"/>
        <v>XBL</v>
      </c>
      <c r="Z802" s="5">
        <f>VLOOKUP(D802,HoaDonTotal!D:Q,14,0)</f>
        <v>44447.695833333331</v>
      </c>
      <c r="AA802" t="str">
        <f t="shared" si="27"/>
        <v>Ca chiều</v>
      </c>
    </row>
    <row r="803" spans="2:27">
      <c r="B803" s="11" t="s">
        <v>21</v>
      </c>
      <c r="C803" s="136">
        <v>44447</v>
      </c>
      <c r="D803" s="36" t="s">
        <v>1393</v>
      </c>
      <c r="E803" s="11">
        <v>1809507</v>
      </c>
      <c r="F803" s="11" t="s">
        <v>1395</v>
      </c>
      <c r="G803" s="11" t="s">
        <v>323</v>
      </c>
      <c r="H803" s="11" t="s">
        <v>324</v>
      </c>
      <c r="I803" s="11" t="s">
        <v>22</v>
      </c>
      <c r="J803" s="11" t="s">
        <v>69</v>
      </c>
      <c r="K803" s="11" t="s">
        <v>24</v>
      </c>
      <c r="L803" s="11" t="s">
        <v>143</v>
      </c>
      <c r="M803" s="11" t="s">
        <v>49</v>
      </c>
      <c r="N803" s="11" t="s">
        <v>70</v>
      </c>
      <c r="O803" s="11" t="s">
        <v>70</v>
      </c>
      <c r="P803" s="11" t="s">
        <v>43</v>
      </c>
      <c r="Q803" s="11">
        <v>1</v>
      </c>
      <c r="R803" s="128">
        <v>0</v>
      </c>
      <c r="S803" s="128">
        <v>50000</v>
      </c>
      <c r="T803" s="128">
        <v>50000</v>
      </c>
      <c r="U803" s="128">
        <v>0</v>
      </c>
      <c r="V803" s="11" t="s">
        <v>50</v>
      </c>
      <c r="W803">
        <v>50000</v>
      </c>
      <c r="X803">
        <v>1</v>
      </c>
      <c r="Y803" s="11" t="str">
        <f t="shared" si="26"/>
        <v>XBL</v>
      </c>
      <c r="Z803" s="5">
        <f>VLOOKUP(D803,HoaDonTotal!D:Q,14,0)</f>
        <v>44447.716666666667</v>
      </c>
      <c r="AA803" t="str">
        <f t="shared" si="27"/>
        <v>Ca chiều</v>
      </c>
    </row>
    <row r="804" spans="2:27">
      <c r="B804" s="11" t="s">
        <v>21</v>
      </c>
      <c r="C804" s="136">
        <v>44447</v>
      </c>
      <c r="D804" s="36" t="s">
        <v>1393</v>
      </c>
      <c r="E804" s="11">
        <v>1809507</v>
      </c>
      <c r="F804" s="11" t="s">
        <v>1395</v>
      </c>
      <c r="G804" s="11" t="s">
        <v>313</v>
      </c>
      <c r="H804" s="11" t="s">
        <v>261</v>
      </c>
      <c r="I804" s="11" t="s">
        <v>41</v>
      </c>
      <c r="J804" s="11" t="s">
        <v>69</v>
      </c>
      <c r="K804" s="11" t="s">
        <v>24</v>
      </c>
      <c r="L804" s="11" t="s">
        <v>143</v>
      </c>
      <c r="M804" s="11" t="s">
        <v>49</v>
      </c>
      <c r="N804" s="11" t="s">
        <v>70</v>
      </c>
      <c r="O804" s="11" t="s">
        <v>70</v>
      </c>
      <c r="P804" s="11" t="s">
        <v>43</v>
      </c>
      <c r="Q804" s="11">
        <v>1</v>
      </c>
      <c r="R804" s="128">
        <v>0</v>
      </c>
      <c r="S804" s="128">
        <v>50000</v>
      </c>
      <c r="T804" s="128">
        <v>50000</v>
      </c>
      <c r="U804" s="128">
        <v>0</v>
      </c>
      <c r="V804" s="11" t="s">
        <v>50</v>
      </c>
      <c r="W804">
        <v>50000</v>
      </c>
      <c r="X804">
        <v>1</v>
      </c>
      <c r="Y804" s="11" t="str">
        <f t="shared" si="26"/>
        <v>XBL</v>
      </c>
      <c r="Z804" s="5">
        <f>VLOOKUP(D804,HoaDonTotal!D:Q,14,0)</f>
        <v>44447.716666666667</v>
      </c>
      <c r="AA804" t="str">
        <f t="shared" si="27"/>
        <v>Ca chiều</v>
      </c>
    </row>
    <row r="805" spans="2:27">
      <c r="B805" s="11" t="s">
        <v>21</v>
      </c>
      <c r="C805" s="136">
        <v>44447</v>
      </c>
      <c r="D805" s="36" t="s">
        <v>1393</v>
      </c>
      <c r="E805" s="11">
        <v>1809507</v>
      </c>
      <c r="F805" s="11" t="s">
        <v>1395</v>
      </c>
      <c r="G805" s="11" t="s">
        <v>3080</v>
      </c>
      <c r="H805" s="11" t="s">
        <v>3081</v>
      </c>
      <c r="I805" s="11" t="s">
        <v>22</v>
      </c>
      <c r="J805" s="11" t="s">
        <v>45</v>
      </c>
      <c r="K805" s="11" t="s">
        <v>34</v>
      </c>
      <c r="L805" s="11" t="s">
        <v>516</v>
      </c>
      <c r="M805" s="11" t="s">
        <v>46</v>
      </c>
      <c r="N805" s="11" t="s">
        <v>136</v>
      </c>
      <c r="O805" s="11" t="s">
        <v>3082</v>
      </c>
      <c r="P805" s="11" t="s">
        <v>37</v>
      </c>
      <c r="Q805" s="11">
        <v>1</v>
      </c>
      <c r="R805" s="128">
        <v>0</v>
      </c>
      <c r="S805" s="128">
        <v>590000</v>
      </c>
      <c r="T805" s="128">
        <v>590000</v>
      </c>
      <c r="U805" s="128">
        <v>0</v>
      </c>
      <c r="V805" s="11" t="s">
        <v>50</v>
      </c>
      <c r="W805">
        <v>590000</v>
      </c>
      <c r="X805">
        <v>1</v>
      </c>
      <c r="Y805" s="11" t="str">
        <f t="shared" si="26"/>
        <v>XBL</v>
      </c>
      <c r="Z805" s="5">
        <f>VLOOKUP(D805,HoaDonTotal!D:Q,14,0)</f>
        <v>44447.716666666667</v>
      </c>
      <c r="AA805" t="str">
        <f t="shared" si="27"/>
        <v>Ca chiều</v>
      </c>
    </row>
    <row r="806" spans="2:27">
      <c r="B806" s="11" t="s">
        <v>21</v>
      </c>
      <c r="C806" s="136">
        <v>44447</v>
      </c>
      <c r="D806" s="36" t="s">
        <v>1393</v>
      </c>
      <c r="E806" s="11">
        <v>1809507</v>
      </c>
      <c r="F806" s="11" t="s">
        <v>1395</v>
      </c>
      <c r="G806" s="11" t="s">
        <v>3083</v>
      </c>
      <c r="H806" s="11" t="s">
        <v>264</v>
      </c>
      <c r="I806" s="11" t="s">
        <v>41</v>
      </c>
      <c r="J806" s="11" t="s">
        <v>23</v>
      </c>
      <c r="K806" s="11" t="s">
        <v>24</v>
      </c>
      <c r="L806" s="11" t="s">
        <v>25</v>
      </c>
      <c r="M806" s="11" t="s">
        <v>63</v>
      </c>
      <c r="N806" s="11" t="s">
        <v>230</v>
      </c>
      <c r="O806" s="11" t="s">
        <v>231</v>
      </c>
      <c r="P806" s="11" t="s">
        <v>43</v>
      </c>
      <c r="Q806" s="11">
        <v>1</v>
      </c>
      <c r="R806" s="128">
        <v>0</v>
      </c>
      <c r="S806" s="128">
        <v>190000</v>
      </c>
      <c r="T806" s="128">
        <v>95000</v>
      </c>
      <c r="U806" s="128">
        <v>0</v>
      </c>
      <c r="V806" s="11" t="s">
        <v>50</v>
      </c>
      <c r="W806">
        <v>95000</v>
      </c>
      <c r="X806">
        <v>1</v>
      </c>
      <c r="Y806" s="11" t="str">
        <f t="shared" si="26"/>
        <v>XBL</v>
      </c>
      <c r="Z806" s="5">
        <f>VLOOKUP(D806,HoaDonTotal!D:Q,14,0)</f>
        <v>44447.716666666667</v>
      </c>
      <c r="AA806" t="str">
        <f t="shared" si="27"/>
        <v>Ca chiều</v>
      </c>
    </row>
    <row r="807" spans="2:27">
      <c r="B807" s="11" t="s">
        <v>21</v>
      </c>
      <c r="C807" s="136">
        <v>44447</v>
      </c>
      <c r="D807" s="36" t="s">
        <v>1393</v>
      </c>
      <c r="E807" s="11">
        <v>1809507</v>
      </c>
      <c r="F807" s="11" t="s">
        <v>1395</v>
      </c>
      <c r="G807" s="11" t="s">
        <v>3084</v>
      </c>
      <c r="H807" s="11" t="s">
        <v>573</v>
      </c>
      <c r="I807" s="11" t="s">
        <v>41</v>
      </c>
      <c r="J807" s="11" t="s">
        <v>23</v>
      </c>
      <c r="K807" s="11" t="s">
        <v>24</v>
      </c>
      <c r="L807" s="11" t="s">
        <v>25</v>
      </c>
      <c r="M807" s="11" t="s">
        <v>46</v>
      </c>
      <c r="N807" s="11" t="s">
        <v>230</v>
      </c>
      <c r="O807" s="11" t="s">
        <v>231</v>
      </c>
      <c r="P807" s="11" t="s">
        <v>43</v>
      </c>
      <c r="Q807" s="11">
        <v>1</v>
      </c>
      <c r="R807" s="128">
        <v>0</v>
      </c>
      <c r="S807" s="128">
        <v>190000</v>
      </c>
      <c r="T807" s="128">
        <v>95000</v>
      </c>
      <c r="U807" s="128">
        <v>0</v>
      </c>
      <c r="V807" s="11" t="s">
        <v>50</v>
      </c>
      <c r="W807">
        <v>95000</v>
      </c>
      <c r="X807">
        <v>1</v>
      </c>
      <c r="Y807" s="11" t="str">
        <f t="shared" si="26"/>
        <v>XBL</v>
      </c>
      <c r="Z807" s="5">
        <f>VLOOKUP(D807,HoaDonTotal!D:Q,14,0)</f>
        <v>44447.716666666667</v>
      </c>
      <c r="AA807" t="str">
        <f t="shared" si="27"/>
        <v>Ca chiều</v>
      </c>
    </row>
    <row r="808" spans="2:27">
      <c r="B808" s="11" t="s">
        <v>21</v>
      </c>
      <c r="C808" s="136">
        <v>44447</v>
      </c>
      <c r="D808" s="36" t="s">
        <v>1396</v>
      </c>
      <c r="E808" s="11">
        <v>1617906</v>
      </c>
      <c r="F808" s="11" t="s">
        <v>413</v>
      </c>
      <c r="G808" s="11" t="s">
        <v>2537</v>
      </c>
      <c r="H808" s="11" t="s">
        <v>2538</v>
      </c>
      <c r="I808" s="11"/>
      <c r="J808" s="11" t="s">
        <v>53</v>
      </c>
      <c r="K808" s="11" t="s">
        <v>56</v>
      </c>
      <c r="L808" s="11" t="s">
        <v>2539</v>
      </c>
      <c r="M808" s="11" t="s">
        <v>63</v>
      </c>
      <c r="N808" s="11" t="s">
        <v>57</v>
      </c>
      <c r="O808" s="11" t="s">
        <v>2540</v>
      </c>
      <c r="P808" s="11" t="s">
        <v>43</v>
      </c>
      <c r="Q808" s="11">
        <v>1</v>
      </c>
      <c r="R808" s="128">
        <v>0</v>
      </c>
      <c r="S808" s="128">
        <v>190000</v>
      </c>
      <c r="T808" s="128">
        <v>190000</v>
      </c>
      <c r="U808" s="128">
        <v>0</v>
      </c>
      <c r="V808" s="11" t="s">
        <v>50</v>
      </c>
      <c r="W808">
        <v>190000</v>
      </c>
      <c r="X808">
        <v>1</v>
      </c>
      <c r="Y808" s="11" t="str">
        <f t="shared" si="26"/>
        <v>XBL</v>
      </c>
      <c r="Z808" s="5">
        <f>VLOOKUP(D808,HoaDonTotal!D:Q,14,0)</f>
        <v>44447.716666666667</v>
      </c>
      <c r="AA808" t="str">
        <f t="shared" si="27"/>
        <v>Ca chiều</v>
      </c>
    </row>
    <row r="809" spans="2:27">
      <c r="B809" s="11" t="s">
        <v>21</v>
      </c>
      <c r="C809" s="136">
        <v>44447</v>
      </c>
      <c r="D809" s="36" t="s">
        <v>1397</v>
      </c>
      <c r="E809" s="11">
        <v>1685610</v>
      </c>
      <c r="F809" s="11" t="s">
        <v>1399</v>
      </c>
      <c r="G809" s="11" t="s">
        <v>3085</v>
      </c>
      <c r="H809" s="11" t="s">
        <v>3086</v>
      </c>
      <c r="I809" s="11" t="s">
        <v>55</v>
      </c>
      <c r="J809" s="11" t="s">
        <v>73</v>
      </c>
      <c r="K809" s="11" t="s">
        <v>24</v>
      </c>
      <c r="L809" s="11" t="s">
        <v>3087</v>
      </c>
      <c r="M809" s="11" t="s">
        <v>460</v>
      </c>
      <c r="N809" s="11" t="s">
        <v>75</v>
      </c>
      <c r="O809" s="11" t="s">
        <v>75</v>
      </c>
      <c r="P809" s="11" t="s">
        <v>43</v>
      </c>
      <c r="Q809" s="11">
        <v>2</v>
      </c>
      <c r="R809" s="128">
        <v>0</v>
      </c>
      <c r="S809" s="128">
        <v>590000</v>
      </c>
      <c r="T809" s="128">
        <v>798000</v>
      </c>
      <c r="U809" s="128">
        <v>0</v>
      </c>
      <c r="V809" s="11" t="s">
        <v>50</v>
      </c>
      <c r="W809">
        <v>798000</v>
      </c>
      <c r="X809">
        <v>2</v>
      </c>
      <c r="Y809" s="11" t="str">
        <f t="shared" si="26"/>
        <v>XBL</v>
      </c>
      <c r="Z809" s="5">
        <f>VLOOKUP(D809,HoaDonTotal!D:Q,14,0)</f>
        <v>44447.738194444442</v>
      </c>
      <c r="AA809" t="str">
        <f t="shared" si="27"/>
        <v>Ca chiều</v>
      </c>
    </row>
    <row r="810" spans="2:27">
      <c r="B810" s="11" t="s">
        <v>21</v>
      </c>
      <c r="C810" s="136">
        <v>44447</v>
      </c>
      <c r="D810" s="36" t="s">
        <v>1400</v>
      </c>
      <c r="E810" s="11">
        <v>2393133</v>
      </c>
      <c r="F810" s="11" t="s">
        <v>1249</v>
      </c>
      <c r="G810" s="11" t="s">
        <v>2504</v>
      </c>
      <c r="H810" s="11" t="s">
        <v>2505</v>
      </c>
      <c r="I810" s="11"/>
      <c r="J810" s="11" t="s">
        <v>53</v>
      </c>
      <c r="K810" s="11" t="s">
        <v>56</v>
      </c>
      <c r="L810" s="11" t="s">
        <v>2506</v>
      </c>
      <c r="M810" s="11" t="s">
        <v>46</v>
      </c>
      <c r="N810" s="11" t="s">
        <v>57</v>
      </c>
      <c r="O810" s="11" t="s">
        <v>327</v>
      </c>
      <c r="P810" s="11" t="s">
        <v>43</v>
      </c>
      <c r="Q810" s="11">
        <v>2</v>
      </c>
      <c r="R810" s="128">
        <v>0</v>
      </c>
      <c r="S810" s="128">
        <v>150000</v>
      </c>
      <c r="T810" s="128">
        <v>300000</v>
      </c>
      <c r="U810" s="128">
        <v>0</v>
      </c>
      <c r="V810" s="11" t="s">
        <v>28</v>
      </c>
      <c r="W810">
        <v>300000</v>
      </c>
      <c r="X810">
        <v>2</v>
      </c>
      <c r="Y810" s="11" t="str">
        <f t="shared" si="26"/>
        <v>XBL</v>
      </c>
      <c r="Z810" s="5">
        <f>VLOOKUP(D810,HoaDonTotal!D:Q,14,0)</f>
        <v>44447.738194444442</v>
      </c>
      <c r="AA810" t="str">
        <f t="shared" si="27"/>
        <v>Ca chiều</v>
      </c>
    </row>
    <row r="811" spans="2:27">
      <c r="B811" s="11" t="s">
        <v>21</v>
      </c>
      <c r="C811" s="136">
        <v>44447</v>
      </c>
      <c r="D811" s="36" t="s">
        <v>1402</v>
      </c>
      <c r="E811" s="11">
        <v>1775511</v>
      </c>
      <c r="F811" s="11" t="s">
        <v>1305</v>
      </c>
      <c r="G811" s="11" t="s">
        <v>3088</v>
      </c>
      <c r="H811" s="11" t="s">
        <v>349</v>
      </c>
      <c r="I811" s="11" t="s">
        <v>41</v>
      </c>
      <c r="J811" s="11" t="s">
        <v>23</v>
      </c>
      <c r="K811" s="11" t="s">
        <v>24</v>
      </c>
      <c r="L811" s="11" t="s">
        <v>42</v>
      </c>
      <c r="M811" s="11" t="s">
        <v>63</v>
      </c>
      <c r="N811" s="11" t="s">
        <v>230</v>
      </c>
      <c r="O811" s="11" t="s">
        <v>231</v>
      </c>
      <c r="P811" s="11" t="s">
        <v>43</v>
      </c>
      <c r="Q811" s="11">
        <v>1</v>
      </c>
      <c r="R811" s="128">
        <v>0</v>
      </c>
      <c r="S811" s="128">
        <v>190000</v>
      </c>
      <c r="T811" s="128">
        <v>95000</v>
      </c>
      <c r="U811" s="128">
        <v>0</v>
      </c>
      <c r="V811" s="11" t="s">
        <v>50</v>
      </c>
      <c r="W811">
        <v>95000</v>
      </c>
      <c r="X811">
        <v>1</v>
      </c>
      <c r="Y811" s="11" t="str">
        <f t="shared" si="26"/>
        <v>XBL</v>
      </c>
      <c r="Z811" s="5">
        <f>VLOOKUP(D811,HoaDonTotal!D:Q,14,0)</f>
        <v>44447.757638888892</v>
      </c>
      <c r="AA811" t="str">
        <f t="shared" si="27"/>
        <v>Ca chiều</v>
      </c>
    </row>
    <row r="812" spans="2:27">
      <c r="B812" s="11" t="s">
        <v>21</v>
      </c>
      <c r="C812" s="136">
        <v>44447</v>
      </c>
      <c r="D812" s="36" t="s">
        <v>1402</v>
      </c>
      <c r="E812" s="11">
        <v>1775511</v>
      </c>
      <c r="F812" s="11" t="s">
        <v>1305</v>
      </c>
      <c r="G812" s="11" t="s">
        <v>2368</v>
      </c>
      <c r="H812" s="11" t="s">
        <v>2369</v>
      </c>
      <c r="I812" s="11" t="s">
        <v>22</v>
      </c>
      <c r="J812" s="11" t="s">
        <v>38</v>
      </c>
      <c r="K812" s="11" t="s">
        <v>232</v>
      </c>
      <c r="L812" s="11" t="s">
        <v>143</v>
      </c>
      <c r="M812" s="11" t="s">
        <v>40</v>
      </c>
      <c r="N812" s="11" t="s">
        <v>44</v>
      </c>
      <c r="O812" s="11" t="s">
        <v>311</v>
      </c>
      <c r="P812" s="11" t="s">
        <v>37</v>
      </c>
      <c r="Q812" s="11">
        <v>1</v>
      </c>
      <c r="R812" s="128">
        <v>0</v>
      </c>
      <c r="S812" s="128">
        <v>90000</v>
      </c>
      <c r="T812" s="128">
        <v>63000</v>
      </c>
      <c r="U812" s="128">
        <v>0</v>
      </c>
      <c r="V812" s="11" t="s">
        <v>50</v>
      </c>
      <c r="W812">
        <v>63000</v>
      </c>
      <c r="X812">
        <v>1</v>
      </c>
      <c r="Y812" s="11" t="str">
        <f t="shared" si="26"/>
        <v>XBL</v>
      </c>
      <c r="Z812" s="5">
        <f>VLOOKUP(D812,HoaDonTotal!D:Q,14,0)</f>
        <v>44447.757638888892</v>
      </c>
      <c r="AA812" t="str">
        <f t="shared" si="27"/>
        <v>Ca chiều</v>
      </c>
    </row>
    <row r="813" spans="2:27">
      <c r="B813" s="11" t="s">
        <v>21</v>
      </c>
      <c r="C813" s="136">
        <v>44447</v>
      </c>
      <c r="D813" s="36" t="s">
        <v>1402</v>
      </c>
      <c r="E813" s="11">
        <v>1775511</v>
      </c>
      <c r="F813" s="11" t="s">
        <v>1305</v>
      </c>
      <c r="G813" s="11" t="s">
        <v>3089</v>
      </c>
      <c r="H813" s="11" t="s">
        <v>2731</v>
      </c>
      <c r="I813" s="11" t="s">
        <v>22</v>
      </c>
      <c r="J813" s="11" t="s">
        <v>362</v>
      </c>
      <c r="K813" s="11" t="s">
        <v>132</v>
      </c>
      <c r="L813" s="11" t="s">
        <v>2054</v>
      </c>
      <c r="M813" s="11" t="s">
        <v>79</v>
      </c>
      <c r="N813" s="11" t="s">
        <v>64</v>
      </c>
      <c r="O813" s="11" t="s">
        <v>80</v>
      </c>
      <c r="P813" s="11" t="s">
        <v>43</v>
      </c>
      <c r="Q813" s="11">
        <v>2</v>
      </c>
      <c r="R813" s="128">
        <v>0</v>
      </c>
      <c r="S813" s="128">
        <v>250000</v>
      </c>
      <c r="T813" s="128">
        <v>350000</v>
      </c>
      <c r="U813" s="128">
        <v>0</v>
      </c>
      <c r="V813" s="11" t="s">
        <v>50</v>
      </c>
      <c r="W813">
        <v>350000</v>
      </c>
      <c r="X813">
        <v>2</v>
      </c>
      <c r="Y813" s="11" t="str">
        <f t="shared" si="26"/>
        <v>XBL</v>
      </c>
      <c r="Z813" s="5">
        <f>VLOOKUP(D813,HoaDonTotal!D:Q,14,0)</f>
        <v>44447.757638888892</v>
      </c>
      <c r="AA813" t="str">
        <f t="shared" si="27"/>
        <v>Ca chiều</v>
      </c>
    </row>
    <row r="814" spans="2:27">
      <c r="B814" s="11" t="s">
        <v>21</v>
      </c>
      <c r="C814" s="136">
        <v>44447</v>
      </c>
      <c r="D814" s="36" t="s">
        <v>1404</v>
      </c>
      <c r="E814" s="11">
        <v>2045821</v>
      </c>
      <c r="F814" s="11" t="s">
        <v>995</v>
      </c>
      <c r="G814" s="11" t="s">
        <v>3090</v>
      </c>
      <c r="H814" s="11" t="s">
        <v>2491</v>
      </c>
      <c r="I814" s="11" t="s">
        <v>22</v>
      </c>
      <c r="J814" s="11" t="s">
        <v>2112</v>
      </c>
      <c r="K814" s="11" t="s">
        <v>185</v>
      </c>
      <c r="L814" s="11" t="s">
        <v>143</v>
      </c>
      <c r="M814" s="11" t="s">
        <v>59</v>
      </c>
      <c r="N814" s="11" t="s">
        <v>2045</v>
      </c>
      <c r="O814" s="11" t="s">
        <v>181</v>
      </c>
      <c r="P814" s="11" t="s">
        <v>43</v>
      </c>
      <c r="Q814" s="11">
        <v>1</v>
      </c>
      <c r="R814" s="128">
        <v>0</v>
      </c>
      <c r="S814" s="128">
        <v>20000</v>
      </c>
      <c r="T814" s="128">
        <v>20000</v>
      </c>
      <c r="U814" s="128">
        <v>0</v>
      </c>
      <c r="V814" s="11" t="s">
        <v>50</v>
      </c>
      <c r="W814">
        <v>20000</v>
      </c>
      <c r="X814">
        <v>1</v>
      </c>
      <c r="Y814" s="11" t="str">
        <f t="shared" si="26"/>
        <v>XBL</v>
      </c>
      <c r="Z814" s="5">
        <f>VLOOKUP(D814,HoaDonTotal!D:Q,14,0)</f>
        <v>44447.77847222222</v>
      </c>
      <c r="AA814" t="str">
        <f t="shared" si="27"/>
        <v>Ca chiều</v>
      </c>
    </row>
    <row r="815" spans="2:27">
      <c r="B815" s="11" t="s">
        <v>21</v>
      </c>
      <c r="C815" s="136">
        <v>44447</v>
      </c>
      <c r="D815" s="36" t="s">
        <v>1404</v>
      </c>
      <c r="E815" s="11">
        <v>2045821</v>
      </c>
      <c r="F815" s="11" t="s">
        <v>995</v>
      </c>
      <c r="G815" s="11" t="s">
        <v>2043</v>
      </c>
      <c r="H815" s="11" t="s">
        <v>265</v>
      </c>
      <c r="I815" s="11"/>
      <c r="J815" s="11" t="s">
        <v>2044</v>
      </c>
      <c r="K815" s="11" t="s">
        <v>56</v>
      </c>
      <c r="L815" s="11" t="s">
        <v>266</v>
      </c>
      <c r="M815" s="11"/>
      <c r="N815" s="11" t="s">
        <v>2045</v>
      </c>
      <c r="O815" s="11" t="s">
        <v>139</v>
      </c>
      <c r="P815" s="11"/>
      <c r="Q815" s="11">
        <v>2</v>
      </c>
      <c r="R815" s="128">
        <v>0</v>
      </c>
      <c r="S815" s="128">
        <v>66000</v>
      </c>
      <c r="T815" s="128">
        <v>70000</v>
      </c>
      <c r="U815" s="128">
        <v>0</v>
      </c>
      <c r="V815" s="11" t="s">
        <v>50</v>
      </c>
      <c r="W815">
        <v>70000</v>
      </c>
      <c r="X815">
        <v>2</v>
      </c>
      <c r="Y815" s="11" t="str">
        <f t="shared" si="26"/>
        <v>XBL</v>
      </c>
      <c r="Z815" s="5">
        <f>VLOOKUP(D815,HoaDonTotal!D:Q,14,0)</f>
        <v>44447.77847222222</v>
      </c>
      <c r="AA815" t="str">
        <f t="shared" si="27"/>
        <v>Ca chiều</v>
      </c>
    </row>
    <row r="816" spans="2:27">
      <c r="B816" s="11" t="s">
        <v>21</v>
      </c>
      <c r="C816" s="136">
        <v>44447</v>
      </c>
      <c r="D816" s="36" t="s">
        <v>1404</v>
      </c>
      <c r="E816" s="11">
        <v>2045821</v>
      </c>
      <c r="F816" s="11" t="s">
        <v>995</v>
      </c>
      <c r="G816" s="11" t="s">
        <v>3091</v>
      </c>
      <c r="H816" s="11" t="s">
        <v>375</v>
      </c>
      <c r="I816" s="11" t="s">
        <v>22</v>
      </c>
      <c r="J816" s="11" t="s">
        <v>38</v>
      </c>
      <c r="K816" s="11" t="s">
        <v>232</v>
      </c>
      <c r="L816" s="11" t="s">
        <v>71</v>
      </c>
      <c r="M816" s="11" t="s">
        <v>441</v>
      </c>
      <c r="N816" s="11" t="s">
        <v>316</v>
      </c>
      <c r="O816" s="11" t="s">
        <v>317</v>
      </c>
      <c r="P816" s="11" t="s">
        <v>37</v>
      </c>
      <c r="Q816" s="11">
        <v>1</v>
      </c>
      <c r="R816" s="128">
        <v>0</v>
      </c>
      <c r="S816" s="128">
        <v>390000</v>
      </c>
      <c r="T816" s="128">
        <v>273000</v>
      </c>
      <c r="U816" s="128">
        <v>0</v>
      </c>
      <c r="V816" s="11" t="s">
        <v>50</v>
      </c>
      <c r="W816">
        <v>273000</v>
      </c>
      <c r="X816">
        <v>1</v>
      </c>
      <c r="Y816" s="11" t="str">
        <f t="shared" si="26"/>
        <v>XBL</v>
      </c>
      <c r="Z816" s="5">
        <f>VLOOKUP(D816,HoaDonTotal!D:Q,14,0)</f>
        <v>44447.77847222222</v>
      </c>
      <c r="AA816" t="str">
        <f t="shared" si="27"/>
        <v>Ca chiều</v>
      </c>
    </row>
    <row r="817" spans="2:27">
      <c r="B817" s="11" t="s">
        <v>21</v>
      </c>
      <c r="C817" s="136">
        <v>44447</v>
      </c>
      <c r="D817" s="36" t="s">
        <v>1404</v>
      </c>
      <c r="E817" s="11">
        <v>2045821</v>
      </c>
      <c r="F817" s="11" t="s">
        <v>995</v>
      </c>
      <c r="G817" s="11" t="s">
        <v>3092</v>
      </c>
      <c r="H817" s="11" t="s">
        <v>3093</v>
      </c>
      <c r="I817" s="11"/>
      <c r="J817" s="11" t="s">
        <v>2041</v>
      </c>
      <c r="K817" s="11" t="s">
        <v>78</v>
      </c>
      <c r="L817" s="11"/>
      <c r="M817" s="11" t="s">
        <v>63</v>
      </c>
      <c r="N817" s="11" t="s">
        <v>68</v>
      </c>
      <c r="O817" s="11" t="s">
        <v>2042</v>
      </c>
      <c r="P817" s="11"/>
      <c r="Q817" s="11">
        <v>1</v>
      </c>
      <c r="R817" s="128">
        <v>0</v>
      </c>
      <c r="S817" s="128">
        <v>29000</v>
      </c>
      <c r="T817" s="128">
        <v>29000</v>
      </c>
      <c r="U817" s="128">
        <v>0</v>
      </c>
      <c r="V817" s="11" t="s">
        <v>50</v>
      </c>
      <c r="W817">
        <v>29000</v>
      </c>
      <c r="X817">
        <v>1</v>
      </c>
      <c r="Y817" s="11" t="str">
        <f t="shared" si="26"/>
        <v>XBL</v>
      </c>
      <c r="Z817" s="5">
        <f>VLOOKUP(D817,HoaDonTotal!D:Q,14,0)</f>
        <v>44447.77847222222</v>
      </c>
      <c r="AA817" t="str">
        <f t="shared" si="27"/>
        <v>Ca chiều</v>
      </c>
    </row>
    <row r="818" spans="2:27">
      <c r="B818" s="11" t="s">
        <v>21</v>
      </c>
      <c r="C818" s="136">
        <v>44447</v>
      </c>
      <c r="D818" s="36" t="s">
        <v>1404</v>
      </c>
      <c r="E818" s="11">
        <v>2045821</v>
      </c>
      <c r="F818" s="11" t="s">
        <v>995</v>
      </c>
      <c r="G818" s="11" t="s">
        <v>645</v>
      </c>
      <c r="H818" s="11" t="s">
        <v>646</v>
      </c>
      <c r="I818" s="11"/>
      <c r="J818" s="11" t="s">
        <v>2041</v>
      </c>
      <c r="K818" s="11" t="s">
        <v>78</v>
      </c>
      <c r="L818" s="11"/>
      <c r="M818" s="11" t="s">
        <v>63</v>
      </c>
      <c r="N818" s="11" t="s">
        <v>68</v>
      </c>
      <c r="O818" s="11" t="s">
        <v>223</v>
      </c>
      <c r="P818" s="11"/>
      <c r="Q818" s="11">
        <v>1</v>
      </c>
      <c r="R818" s="128">
        <v>0</v>
      </c>
      <c r="S818" s="128">
        <v>29000</v>
      </c>
      <c r="T818" s="128">
        <v>29000</v>
      </c>
      <c r="U818" s="128">
        <v>0</v>
      </c>
      <c r="V818" s="11" t="s">
        <v>50</v>
      </c>
      <c r="W818">
        <v>29000</v>
      </c>
      <c r="X818">
        <v>1</v>
      </c>
      <c r="Y818" s="11" t="str">
        <f t="shared" si="26"/>
        <v>XBL</v>
      </c>
      <c r="Z818" s="5">
        <f>VLOOKUP(D818,HoaDonTotal!D:Q,14,0)</f>
        <v>44447.77847222222</v>
      </c>
      <c r="AA818" t="str">
        <f t="shared" si="27"/>
        <v>Ca chiều</v>
      </c>
    </row>
    <row r="819" spans="2:27">
      <c r="B819" s="11" t="s">
        <v>21</v>
      </c>
      <c r="C819" s="136">
        <v>44447</v>
      </c>
      <c r="D819" s="36" t="s">
        <v>1404</v>
      </c>
      <c r="E819" s="11">
        <v>2045821</v>
      </c>
      <c r="F819" s="11" t="s">
        <v>995</v>
      </c>
      <c r="G819" s="11" t="s">
        <v>3094</v>
      </c>
      <c r="H819" s="11" t="s">
        <v>3095</v>
      </c>
      <c r="I819" s="11" t="s">
        <v>55</v>
      </c>
      <c r="J819" s="11" t="s">
        <v>53</v>
      </c>
      <c r="K819" s="11" t="s">
        <v>56</v>
      </c>
      <c r="L819" s="11" t="s">
        <v>3096</v>
      </c>
      <c r="M819" s="11" t="s">
        <v>3097</v>
      </c>
      <c r="N819" s="11" t="s">
        <v>57</v>
      </c>
      <c r="O819" s="11" t="s">
        <v>327</v>
      </c>
      <c r="P819" s="11"/>
      <c r="Q819" s="11">
        <v>1</v>
      </c>
      <c r="R819" s="128">
        <v>0</v>
      </c>
      <c r="S819" s="128">
        <v>290000</v>
      </c>
      <c r="T819" s="128">
        <v>290000</v>
      </c>
      <c r="U819" s="128">
        <v>0</v>
      </c>
      <c r="V819" s="11" t="s">
        <v>50</v>
      </c>
      <c r="W819">
        <v>290000</v>
      </c>
      <c r="X819">
        <v>1</v>
      </c>
      <c r="Y819" s="11" t="str">
        <f t="shared" si="26"/>
        <v>XBL</v>
      </c>
      <c r="Z819" s="5">
        <f>VLOOKUP(D819,HoaDonTotal!D:Q,14,0)</f>
        <v>44447.77847222222</v>
      </c>
      <c r="AA819" t="str">
        <f t="shared" si="27"/>
        <v>Ca chiều</v>
      </c>
    </row>
    <row r="820" spans="2:27">
      <c r="B820" s="11" t="s">
        <v>21</v>
      </c>
      <c r="C820" s="136">
        <v>44447</v>
      </c>
      <c r="D820" s="36" t="s">
        <v>1405</v>
      </c>
      <c r="E820" s="11">
        <v>2045821</v>
      </c>
      <c r="F820" s="11" t="s">
        <v>995</v>
      </c>
      <c r="G820" s="11" t="s">
        <v>3098</v>
      </c>
      <c r="H820" s="11" t="s">
        <v>3099</v>
      </c>
      <c r="I820" s="11"/>
      <c r="J820" s="11" t="s">
        <v>2112</v>
      </c>
      <c r="K820" s="11" t="s">
        <v>470</v>
      </c>
      <c r="L820" s="11" t="s">
        <v>529</v>
      </c>
      <c r="M820" s="11"/>
      <c r="N820" s="11" t="s">
        <v>2209</v>
      </c>
      <c r="O820" s="11" t="s">
        <v>220</v>
      </c>
      <c r="P820" s="11"/>
      <c r="Q820" s="11">
        <v>1</v>
      </c>
      <c r="R820" s="128">
        <v>0</v>
      </c>
      <c r="S820" s="128">
        <v>199000</v>
      </c>
      <c r="T820" s="128">
        <v>199000</v>
      </c>
      <c r="U820" s="128">
        <v>0</v>
      </c>
      <c r="V820" s="11" t="s">
        <v>50</v>
      </c>
      <c r="W820">
        <v>199000</v>
      </c>
      <c r="X820">
        <v>1</v>
      </c>
      <c r="Y820" s="11" t="str">
        <f t="shared" si="26"/>
        <v>XBL</v>
      </c>
      <c r="Z820" s="5">
        <f>VLOOKUP(D820,HoaDonTotal!D:Q,14,0)</f>
        <v>44447.77847222222</v>
      </c>
      <c r="AA820" t="str">
        <f t="shared" si="27"/>
        <v>Ca chiều</v>
      </c>
    </row>
    <row r="821" spans="2:27">
      <c r="B821" s="11" t="s">
        <v>21</v>
      </c>
      <c r="C821" s="136">
        <v>44447</v>
      </c>
      <c r="D821" s="36" t="s">
        <v>1405</v>
      </c>
      <c r="E821" s="11">
        <v>2045821</v>
      </c>
      <c r="F821" s="11" t="s">
        <v>995</v>
      </c>
      <c r="G821" s="11" t="s">
        <v>2450</v>
      </c>
      <c r="H821" s="11" t="s">
        <v>2298</v>
      </c>
      <c r="I821" s="11" t="s">
        <v>58</v>
      </c>
      <c r="J821" s="11" t="s">
        <v>45</v>
      </c>
      <c r="K821" s="11" t="s">
        <v>2033</v>
      </c>
      <c r="L821" s="11" t="s">
        <v>656</v>
      </c>
      <c r="M821" s="11" t="s">
        <v>79</v>
      </c>
      <c r="N821" s="11" t="s">
        <v>184</v>
      </c>
      <c r="O821" s="11" t="s">
        <v>153</v>
      </c>
      <c r="P821" s="11" t="s">
        <v>43</v>
      </c>
      <c r="Q821" s="11">
        <v>1</v>
      </c>
      <c r="R821" s="128">
        <v>0</v>
      </c>
      <c r="S821" s="128">
        <v>120000</v>
      </c>
      <c r="T821" s="128">
        <v>89000</v>
      </c>
      <c r="U821" s="128">
        <v>0</v>
      </c>
      <c r="V821" s="11" t="s">
        <v>50</v>
      </c>
      <c r="W821">
        <v>89000</v>
      </c>
      <c r="X821">
        <v>1</v>
      </c>
      <c r="Y821" s="11" t="str">
        <f t="shared" si="26"/>
        <v>XBL</v>
      </c>
      <c r="Z821" s="5">
        <f>VLOOKUP(D821,HoaDonTotal!D:Q,14,0)</f>
        <v>44447.77847222222</v>
      </c>
      <c r="AA821" t="str">
        <f t="shared" si="27"/>
        <v>Ca chiều</v>
      </c>
    </row>
    <row r="822" spans="2:27">
      <c r="B822" s="11" t="s">
        <v>21</v>
      </c>
      <c r="C822" s="136">
        <v>44447</v>
      </c>
      <c r="D822" s="36" t="s">
        <v>1406</v>
      </c>
      <c r="E822" s="11">
        <v>1569139</v>
      </c>
      <c r="F822" s="11" t="s">
        <v>391</v>
      </c>
      <c r="G822" s="11" t="s">
        <v>2386</v>
      </c>
      <c r="H822" s="11" t="s">
        <v>2165</v>
      </c>
      <c r="I822" s="11" t="s">
        <v>22</v>
      </c>
      <c r="J822" s="11" t="s">
        <v>362</v>
      </c>
      <c r="K822" s="11" t="s">
        <v>132</v>
      </c>
      <c r="L822" s="11" t="s">
        <v>71</v>
      </c>
      <c r="M822" s="11" t="s">
        <v>2387</v>
      </c>
      <c r="N822" s="11" t="s">
        <v>64</v>
      </c>
      <c r="O822" s="11" t="s">
        <v>149</v>
      </c>
      <c r="P822" s="11" t="s">
        <v>43</v>
      </c>
      <c r="Q822" s="11">
        <v>1</v>
      </c>
      <c r="R822" s="128">
        <v>0</v>
      </c>
      <c r="S822" s="128">
        <v>120000</v>
      </c>
      <c r="T822" s="128">
        <v>84000</v>
      </c>
      <c r="U822" s="128">
        <v>0</v>
      </c>
      <c r="V822" s="11" t="s">
        <v>50</v>
      </c>
      <c r="W822">
        <v>84000</v>
      </c>
      <c r="X822">
        <v>1</v>
      </c>
      <c r="Y822" s="11" t="str">
        <f t="shared" si="26"/>
        <v>XBL</v>
      </c>
      <c r="Z822" s="5">
        <f>VLOOKUP(D822,HoaDonTotal!D:Q,14,0)</f>
        <v>44447.779166666667</v>
      </c>
      <c r="AA822" t="str">
        <f t="shared" si="27"/>
        <v>Ca chiều</v>
      </c>
    </row>
    <row r="823" spans="2:27">
      <c r="B823" s="11" t="s">
        <v>21</v>
      </c>
      <c r="C823" s="136">
        <v>44447</v>
      </c>
      <c r="D823" s="36" t="s">
        <v>1407</v>
      </c>
      <c r="E823" s="11">
        <v>1690273</v>
      </c>
      <c r="F823" s="11" t="s">
        <v>1409</v>
      </c>
      <c r="G823" s="11" t="s">
        <v>3100</v>
      </c>
      <c r="H823" s="11" t="s">
        <v>2772</v>
      </c>
      <c r="I823" s="11" t="s">
        <v>41</v>
      </c>
      <c r="J823" s="11" t="s">
        <v>23</v>
      </c>
      <c r="K823" s="11" t="s">
        <v>24</v>
      </c>
      <c r="L823" s="11" t="s">
        <v>536</v>
      </c>
      <c r="M823" s="11" t="s">
        <v>2773</v>
      </c>
      <c r="N823" s="11" t="s">
        <v>26</v>
      </c>
      <c r="O823" s="11" t="s">
        <v>314</v>
      </c>
      <c r="P823" s="11" t="s">
        <v>37</v>
      </c>
      <c r="Q823" s="11">
        <v>1</v>
      </c>
      <c r="R823" s="128">
        <v>0</v>
      </c>
      <c r="S823" s="128">
        <v>290000</v>
      </c>
      <c r="T823" s="128">
        <v>145000</v>
      </c>
      <c r="U823" s="128">
        <v>0</v>
      </c>
      <c r="V823" s="11" t="s">
        <v>50</v>
      </c>
      <c r="W823">
        <v>145000</v>
      </c>
      <c r="X823">
        <v>1</v>
      </c>
      <c r="Y823" s="11" t="str">
        <f t="shared" si="26"/>
        <v>XBL</v>
      </c>
      <c r="Z823" s="5">
        <f>VLOOKUP(D823,HoaDonTotal!D:Q,14,0)</f>
        <v>44447.862500000003</v>
      </c>
      <c r="AA823" t="str">
        <f t="shared" si="27"/>
        <v>Ca chiều</v>
      </c>
    </row>
    <row r="824" spans="2:27">
      <c r="B824" s="11" t="s">
        <v>21</v>
      </c>
      <c r="C824" s="136">
        <v>44447</v>
      </c>
      <c r="D824" s="36" t="s">
        <v>1407</v>
      </c>
      <c r="E824" s="11">
        <v>1690273</v>
      </c>
      <c r="F824" s="11" t="s">
        <v>1409</v>
      </c>
      <c r="G824" s="11" t="s">
        <v>3101</v>
      </c>
      <c r="H824" s="11" t="s">
        <v>465</v>
      </c>
      <c r="I824" s="11" t="s">
        <v>41</v>
      </c>
      <c r="J824" s="11" t="s">
        <v>23</v>
      </c>
      <c r="K824" s="11" t="s">
        <v>24</v>
      </c>
      <c r="L824" s="11" t="s">
        <v>536</v>
      </c>
      <c r="M824" s="11" t="s">
        <v>3102</v>
      </c>
      <c r="N824" s="11" t="s">
        <v>26</v>
      </c>
      <c r="O824" s="11" t="s">
        <v>314</v>
      </c>
      <c r="P824" s="11" t="s">
        <v>37</v>
      </c>
      <c r="Q824" s="11">
        <v>1</v>
      </c>
      <c r="R824" s="128">
        <v>0</v>
      </c>
      <c r="S824" s="128">
        <v>290000</v>
      </c>
      <c r="T824" s="128">
        <v>145000</v>
      </c>
      <c r="U824" s="128">
        <v>0</v>
      </c>
      <c r="V824" s="11" t="s">
        <v>50</v>
      </c>
      <c r="W824">
        <v>145000</v>
      </c>
      <c r="X824">
        <v>1</v>
      </c>
      <c r="Y824" s="11" t="str">
        <f t="shared" si="26"/>
        <v>XBL</v>
      </c>
      <c r="Z824" s="5">
        <f>VLOOKUP(D824,HoaDonTotal!D:Q,14,0)</f>
        <v>44447.862500000003</v>
      </c>
      <c r="AA824" t="str">
        <f t="shared" si="27"/>
        <v>Ca chiều</v>
      </c>
    </row>
    <row r="825" spans="2:27">
      <c r="B825" s="11" t="s">
        <v>21</v>
      </c>
      <c r="C825" s="136">
        <v>44447</v>
      </c>
      <c r="D825" s="36" t="s">
        <v>1407</v>
      </c>
      <c r="E825" s="11">
        <v>1690273</v>
      </c>
      <c r="F825" s="11" t="s">
        <v>1409</v>
      </c>
      <c r="G825" s="11" t="s">
        <v>543</v>
      </c>
      <c r="H825" s="11" t="s">
        <v>544</v>
      </c>
      <c r="I825" s="11" t="s">
        <v>40</v>
      </c>
      <c r="J825" s="11" t="s">
        <v>2112</v>
      </c>
      <c r="K825" s="11" t="s">
        <v>194</v>
      </c>
      <c r="L825" s="11" t="s">
        <v>40</v>
      </c>
      <c r="M825" s="11" t="s">
        <v>40</v>
      </c>
      <c r="N825" s="11" t="s">
        <v>2114</v>
      </c>
      <c r="O825" s="11" t="s">
        <v>245</v>
      </c>
      <c r="P825" s="11" t="s">
        <v>40</v>
      </c>
      <c r="Q825" s="11">
        <v>1</v>
      </c>
      <c r="R825" s="128">
        <v>0</v>
      </c>
      <c r="S825" s="128">
        <v>85000</v>
      </c>
      <c r="T825" s="128">
        <v>85000</v>
      </c>
      <c r="U825" s="128">
        <v>0</v>
      </c>
      <c r="V825" s="11" t="s">
        <v>50</v>
      </c>
      <c r="W825">
        <v>85000</v>
      </c>
      <c r="X825">
        <v>1</v>
      </c>
      <c r="Y825" s="11" t="str">
        <f t="shared" si="26"/>
        <v>XBL</v>
      </c>
      <c r="Z825" s="5">
        <f>VLOOKUP(D825,HoaDonTotal!D:Q,14,0)</f>
        <v>44447.862500000003</v>
      </c>
      <c r="AA825" t="str">
        <f t="shared" si="27"/>
        <v>Ca chiều</v>
      </c>
    </row>
    <row r="826" spans="2:27">
      <c r="B826" s="11" t="s">
        <v>21</v>
      </c>
      <c r="C826" s="136">
        <v>44447</v>
      </c>
      <c r="D826" s="36" t="s">
        <v>1407</v>
      </c>
      <c r="E826" s="11">
        <v>1690273</v>
      </c>
      <c r="F826" s="11" t="s">
        <v>1409</v>
      </c>
      <c r="G826" s="11" t="s">
        <v>2239</v>
      </c>
      <c r="H826" s="11" t="s">
        <v>2240</v>
      </c>
      <c r="I826" s="11" t="s">
        <v>22</v>
      </c>
      <c r="J826" s="11" t="s">
        <v>69</v>
      </c>
      <c r="K826" s="11" t="s">
        <v>24</v>
      </c>
      <c r="L826" s="11" t="s">
        <v>143</v>
      </c>
      <c r="M826" s="11" t="s">
        <v>49</v>
      </c>
      <c r="N826" s="11" t="s">
        <v>70</v>
      </c>
      <c r="O826" s="11" t="s">
        <v>70</v>
      </c>
      <c r="P826" s="11" t="s">
        <v>43</v>
      </c>
      <c r="Q826" s="11">
        <v>1</v>
      </c>
      <c r="R826" s="128">
        <v>0</v>
      </c>
      <c r="S826" s="128">
        <v>90000</v>
      </c>
      <c r="T826" s="128">
        <v>90000</v>
      </c>
      <c r="U826" s="128">
        <v>0</v>
      </c>
      <c r="V826" s="11" t="s">
        <v>50</v>
      </c>
      <c r="W826">
        <v>90000</v>
      </c>
      <c r="X826">
        <v>1</v>
      </c>
      <c r="Y826" s="11" t="str">
        <f t="shared" si="26"/>
        <v>XBL</v>
      </c>
      <c r="Z826" s="5">
        <f>VLOOKUP(D826,HoaDonTotal!D:Q,14,0)</f>
        <v>44447.862500000003</v>
      </c>
      <c r="AA826" t="str">
        <f t="shared" si="27"/>
        <v>Ca chiều</v>
      </c>
    </row>
    <row r="827" spans="2:27">
      <c r="B827" s="11" t="s">
        <v>21</v>
      </c>
      <c r="C827" s="136">
        <v>44447</v>
      </c>
      <c r="D827" s="36" t="s">
        <v>1407</v>
      </c>
      <c r="E827" s="11">
        <v>1690273</v>
      </c>
      <c r="F827" s="11" t="s">
        <v>1409</v>
      </c>
      <c r="G827" s="11" t="s">
        <v>3103</v>
      </c>
      <c r="H827" s="11" t="s">
        <v>3104</v>
      </c>
      <c r="I827" s="11" t="s">
        <v>58</v>
      </c>
      <c r="J827" s="11" t="s">
        <v>69</v>
      </c>
      <c r="K827" s="11" t="s">
        <v>24</v>
      </c>
      <c r="L827" s="11" t="s">
        <v>3105</v>
      </c>
      <c r="M827" s="11" t="s">
        <v>49</v>
      </c>
      <c r="N827" s="11" t="s">
        <v>70</v>
      </c>
      <c r="O827" s="11" t="s">
        <v>70</v>
      </c>
      <c r="P827" s="11" t="s">
        <v>43</v>
      </c>
      <c r="Q827" s="11">
        <v>1</v>
      </c>
      <c r="R827" s="128">
        <v>0</v>
      </c>
      <c r="S827" s="128">
        <v>50000</v>
      </c>
      <c r="T827" s="128">
        <v>50000</v>
      </c>
      <c r="U827" s="128">
        <v>0</v>
      </c>
      <c r="V827" s="11" t="s">
        <v>50</v>
      </c>
      <c r="W827">
        <v>50000</v>
      </c>
      <c r="X827">
        <v>1</v>
      </c>
      <c r="Y827" s="11" t="str">
        <f t="shared" si="26"/>
        <v>XBL</v>
      </c>
      <c r="Z827" s="5">
        <f>VLOOKUP(D827,HoaDonTotal!D:Q,14,0)</f>
        <v>44447.862500000003</v>
      </c>
      <c r="AA827" t="str">
        <f t="shared" si="27"/>
        <v>Ca chiều</v>
      </c>
    </row>
    <row r="828" spans="2:27">
      <c r="B828" s="11" t="s">
        <v>21</v>
      </c>
      <c r="C828" s="136">
        <v>44447</v>
      </c>
      <c r="D828" s="36" t="s">
        <v>1410</v>
      </c>
      <c r="E828" s="11">
        <v>1614465</v>
      </c>
      <c r="F828" s="11" t="s">
        <v>386</v>
      </c>
      <c r="G828" s="11" t="s">
        <v>509</v>
      </c>
      <c r="H828" s="11" t="s">
        <v>510</v>
      </c>
      <c r="I828" s="11"/>
      <c r="J828" s="11" t="s">
        <v>2041</v>
      </c>
      <c r="K828" s="11" t="s">
        <v>78</v>
      </c>
      <c r="L828" s="11"/>
      <c r="M828" s="11" t="s">
        <v>511</v>
      </c>
      <c r="N828" s="11" t="s">
        <v>68</v>
      </c>
      <c r="O828" s="11" t="s">
        <v>508</v>
      </c>
      <c r="P828" s="11"/>
      <c r="Q828" s="11">
        <v>1</v>
      </c>
      <c r="R828" s="128">
        <v>0</v>
      </c>
      <c r="S828" s="128">
        <v>29000</v>
      </c>
      <c r="T828" s="128">
        <v>29000</v>
      </c>
      <c r="U828" s="128">
        <v>0</v>
      </c>
      <c r="V828" s="11" t="s">
        <v>50</v>
      </c>
      <c r="W828">
        <v>29000</v>
      </c>
      <c r="X828">
        <v>1</v>
      </c>
      <c r="Y828" s="11" t="str">
        <f t="shared" si="26"/>
        <v>XBL</v>
      </c>
      <c r="Z828" s="5">
        <f>VLOOKUP(D828,HoaDonTotal!D:Q,14,0)</f>
        <v>44447.863194444442</v>
      </c>
      <c r="AA828" t="str">
        <f t="shared" si="27"/>
        <v>Ca chiều</v>
      </c>
    </row>
    <row r="829" spans="2:27">
      <c r="B829" s="11" t="s">
        <v>21</v>
      </c>
      <c r="C829" s="136">
        <v>44447</v>
      </c>
      <c r="D829" s="36" t="s">
        <v>1410</v>
      </c>
      <c r="E829" s="11">
        <v>1614465</v>
      </c>
      <c r="F829" s="11" t="s">
        <v>386</v>
      </c>
      <c r="G829" s="11" t="s">
        <v>630</v>
      </c>
      <c r="H829" s="11" t="s">
        <v>631</v>
      </c>
      <c r="I829" s="11" t="s">
        <v>40</v>
      </c>
      <c r="J829" s="11" t="s">
        <v>2041</v>
      </c>
      <c r="K829" s="11" t="s">
        <v>478</v>
      </c>
      <c r="L829" s="11" t="s">
        <v>632</v>
      </c>
      <c r="M829" s="11" t="s">
        <v>40</v>
      </c>
      <c r="N829" s="11" t="s">
        <v>68</v>
      </c>
      <c r="O829" s="11" t="s">
        <v>479</v>
      </c>
      <c r="P829" s="11" t="s">
        <v>40</v>
      </c>
      <c r="Q829" s="11">
        <v>1</v>
      </c>
      <c r="R829" s="128">
        <v>0</v>
      </c>
      <c r="S829" s="128">
        <v>50000</v>
      </c>
      <c r="T829" s="128">
        <v>50000</v>
      </c>
      <c r="U829" s="128">
        <v>0</v>
      </c>
      <c r="V829" s="11" t="s">
        <v>50</v>
      </c>
      <c r="W829">
        <v>50000</v>
      </c>
      <c r="X829">
        <v>1</v>
      </c>
      <c r="Y829" s="11" t="str">
        <f t="shared" si="26"/>
        <v>XBL</v>
      </c>
      <c r="Z829" s="5">
        <f>VLOOKUP(D829,HoaDonTotal!D:Q,14,0)</f>
        <v>44447.863194444442</v>
      </c>
      <c r="AA829" t="str">
        <f t="shared" si="27"/>
        <v>Ca chiều</v>
      </c>
    </row>
    <row r="830" spans="2:27">
      <c r="B830" s="11" t="s">
        <v>21</v>
      </c>
      <c r="C830" s="136">
        <v>44447</v>
      </c>
      <c r="D830" s="36" t="s">
        <v>1410</v>
      </c>
      <c r="E830" s="11">
        <v>1614465</v>
      </c>
      <c r="F830" s="11" t="s">
        <v>386</v>
      </c>
      <c r="G830" s="11" t="s">
        <v>3106</v>
      </c>
      <c r="H830" s="11" t="s">
        <v>339</v>
      </c>
      <c r="I830" s="11" t="s">
        <v>41</v>
      </c>
      <c r="J830" s="11" t="s">
        <v>23</v>
      </c>
      <c r="K830" s="11" t="s">
        <v>24</v>
      </c>
      <c r="L830" s="11" t="s">
        <v>42</v>
      </c>
      <c r="M830" s="11" t="s">
        <v>46</v>
      </c>
      <c r="N830" s="11" t="s">
        <v>230</v>
      </c>
      <c r="O830" s="11" t="s">
        <v>231</v>
      </c>
      <c r="P830" s="11" t="s">
        <v>43</v>
      </c>
      <c r="Q830" s="11">
        <v>2</v>
      </c>
      <c r="R830" s="128">
        <v>0</v>
      </c>
      <c r="S830" s="128">
        <v>150000</v>
      </c>
      <c r="T830" s="128">
        <v>150000</v>
      </c>
      <c r="U830" s="128">
        <v>0</v>
      </c>
      <c r="V830" s="11" t="s">
        <v>50</v>
      </c>
      <c r="W830">
        <v>150000</v>
      </c>
      <c r="X830">
        <v>2</v>
      </c>
      <c r="Y830" s="11" t="str">
        <f t="shared" si="26"/>
        <v>XBL</v>
      </c>
      <c r="Z830" s="5">
        <f>VLOOKUP(D830,HoaDonTotal!D:Q,14,0)</f>
        <v>44447.863194444442</v>
      </c>
      <c r="AA830" t="str">
        <f t="shared" si="27"/>
        <v>Ca chiều</v>
      </c>
    </row>
    <row r="831" spans="2:27">
      <c r="B831" s="11" t="s">
        <v>21</v>
      </c>
      <c r="C831" s="136">
        <v>44447</v>
      </c>
      <c r="D831" s="36" t="s">
        <v>1410</v>
      </c>
      <c r="E831" s="11">
        <v>1614465</v>
      </c>
      <c r="F831" s="11" t="s">
        <v>386</v>
      </c>
      <c r="G831" s="11" t="s">
        <v>2043</v>
      </c>
      <c r="H831" s="11" t="s">
        <v>265</v>
      </c>
      <c r="I831" s="11"/>
      <c r="J831" s="11" t="s">
        <v>2044</v>
      </c>
      <c r="K831" s="11" t="s">
        <v>56</v>
      </c>
      <c r="L831" s="11" t="s">
        <v>266</v>
      </c>
      <c r="M831" s="11"/>
      <c r="N831" s="11" t="s">
        <v>2045</v>
      </c>
      <c r="O831" s="11" t="s">
        <v>139</v>
      </c>
      <c r="P831" s="11"/>
      <c r="Q831" s="11">
        <v>2</v>
      </c>
      <c r="R831" s="128">
        <v>0</v>
      </c>
      <c r="S831" s="128">
        <v>66000</v>
      </c>
      <c r="T831" s="128">
        <v>70000</v>
      </c>
      <c r="U831" s="128">
        <v>0</v>
      </c>
      <c r="V831" s="11" t="s">
        <v>50</v>
      </c>
      <c r="W831">
        <v>70000</v>
      </c>
      <c r="X831">
        <v>2</v>
      </c>
      <c r="Y831" s="11" t="str">
        <f t="shared" si="26"/>
        <v>XBL</v>
      </c>
      <c r="Z831" s="5">
        <f>VLOOKUP(D831,HoaDonTotal!D:Q,14,0)</f>
        <v>44447.863194444442</v>
      </c>
      <c r="AA831" t="str">
        <f t="shared" si="27"/>
        <v>Ca chiều</v>
      </c>
    </row>
    <row r="832" spans="2:27">
      <c r="B832" s="11" t="s">
        <v>21</v>
      </c>
      <c r="C832" s="136">
        <v>44447</v>
      </c>
      <c r="D832" s="36" t="s">
        <v>1412</v>
      </c>
      <c r="E832" s="11">
        <v>1591441</v>
      </c>
      <c r="F832" s="11" t="s">
        <v>1163</v>
      </c>
      <c r="G832" s="11" t="s">
        <v>505</v>
      </c>
      <c r="H832" s="11" t="s">
        <v>506</v>
      </c>
      <c r="I832" s="11"/>
      <c r="J832" s="11" t="s">
        <v>2112</v>
      </c>
      <c r="K832" s="11" t="s">
        <v>507</v>
      </c>
      <c r="L832" s="11" t="s">
        <v>40</v>
      </c>
      <c r="M832" s="11"/>
      <c r="N832" s="11" t="s">
        <v>2138</v>
      </c>
      <c r="O832" s="11" t="s">
        <v>454</v>
      </c>
      <c r="P832" s="11" t="s">
        <v>40</v>
      </c>
      <c r="Q832" s="11">
        <v>1</v>
      </c>
      <c r="R832" s="128">
        <v>0</v>
      </c>
      <c r="S832" s="128">
        <v>165000</v>
      </c>
      <c r="T832" s="128">
        <v>165000</v>
      </c>
      <c r="U832" s="128">
        <v>0</v>
      </c>
      <c r="V832" s="11" t="s">
        <v>50</v>
      </c>
      <c r="W832">
        <v>165000</v>
      </c>
      <c r="X832">
        <v>1</v>
      </c>
      <c r="Y832" s="11" t="str">
        <f t="shared" si="26"/>
        <v>XBL</v>
      </c>
      <c r="Z832" s="5">
        <f>VLOOKUP(D832,HoaDonTotal!D:Q,14,0)</f>
        <v>44447.883333333331</v>
      </c>
      <c r="AA832" t="str">
        <f t="shared" si="27"/>
        <v>Ca chiều</v>
      </c>
    </row>
    <row r="833" spans="2:27">
      <c r="B833" s="11" t="s">
        <v>21</v>
      </c>
      <c r="C833" s="136">
        <v>44446</v>
      </c>
      <c r="D833" s="36" t="s">
        <v>1413</v>
      </c>
      <c r="E833" s="11">
        <v>1234664</v>
      </c>
      <c r="F833" s="11" t="s">
        <v>859</v>
      </c>
      <c r="G833" s="11" t="s">
        <v>3107</v>
      </c>
      <c r="H833" s="11" t="s">
        <v>3108</v>
      </c>
      <c r="I833" s="11" t="s">
        <v>22</v>
      </c>
      <c r="J833" s="11" t="s">
        <v>364</v>
      </c>
      <c r="K833" s="11" t="s">
        <v>2033</v>
      </c>
      <c r="L833" s="11" t="s">
        <v>71</v>
      </c>
      <c r="M833" s="11" t="s">
        <v>144</v>
      </c>
      <c r="N833" s="11" t="s">
        <v>36</v>
      </c>
      <c r="O833" s="11" t="s">
        <v>134</v>
      </c>
      <c r="P833" s="11" t="s">
        <v>37</v>
      </c>
      <c r="Q833" s="11">
        <v>0</v>
      </c>
      <c r="R833" s="128">
        <v>1</v>
      </c>
      <c r="S833" s="128">
        <v>490000</v>
      </c>
      <c r="T833" s="128">
        <v>0</v>
      </c>
      <c r="U833" s="128">
        <v>392000</v>
      </c>
      <c r="V833" s="11" t="s">
        <v>50</v>
      </c>
      <c r="W833">
        <v>-392000</v>
      </c>
      <c r="X833">
        <v>-1</v>
      </c>
      <c r="Y833" s="11" t="str">
        <f t="shared" si="26"/>
        <v>NTL</v>
      </c>
      <c r="Z833" s="5">
        <f>VLOOKUP(D833,HoaDonTotal!D:Q,14,0)</f>
        <v>44446.768055555556</v>
      </c>
      <c r="AA833" t="str">
        <f t="shared" si="27"/>
        <v>Ca chiều</v>
      </c>
    </row>
    <row r="834" spans="2:27">
      <c r="B834" s="11" t="s">
        <v>21</v>
      </c>
      <c r="C834" s="136">
        <v>44446</v>
      </c>
      <c r="D834" s="36" t="s">
        <v>1414</v>
      </c>
      <c r="E834" s="11">
        <v>1956765</v>
      </c>
      <c r="F834" s="11" t="s">
        <v>253</v>
      </c>
      <c r="G834" s="11" t="s">
        <v>446</v>
      </c>
      <c r="H834" s="11" t="s">
        <v>447</v>
      </c>
      <c r="I834" s="11"/>
      <c r="J834" s="11" t="s">
        <v>53</v>
      </c>
      <c r="K834" s="11" t="s">
        <v>56</v>
      </c>
      <c r="L834" s="11" t="s">
        <v>448</v>
      </c>
      <c r="M834" s="11" t="s">
        <v>254</v>
      </c>
      <c r="N834" s="11" t="s">
        <v>57</v>
      </c>
      <c r="O834" s="11" t="s">
        <v>297</v>
      </c>
      <c r="P834" s="11" t="s">
        <v>43</v>
      </c>
      <c r="Q834" s="11">
        <v>1</v>
      </c>
      <c r="R834" s="128">
        <v>0</v>
      </c>
      <c r="S834" s="128">
        <v>150000</v>
      </c>
      <c r="T834" s="128">
        <v>150000</v>
      </c>
      <c r="U834" s="128">
        <v>0</v>
      </c>
      <c r="V834" s="11" t="s">
        <v>50</v>
      </c>
      <c r="W834">
        <v>150000</v>
      </c>
      <c r="X834">
        <v>1</v>
      </c>
      <c r="Y834" s="11" t="str">
        <f t="shared" ref="Y834:Y897" si="28">IF(LEFT(D834,3)="NTL","NTL","XBL")</f>
        <v>XBL</v>
      </c>
      <c r="Z834" s="5">
        <f>VLOOKUP(D834,HoaDonTotal!D:Q,14,0)</f>
        <v>44446.361805555556</v>
      </c>
      <c r="AA834" t="str">
        <f t="shared" si="27"/>
        <v>Ca sáng</v>
      </c>
    </row>
    <row r="835" spans="2:27">
      <c r="B835" s="11" t="s">
        <v>21</v>
      </c>
      <c r="C835" s="136">
        <v>44446</v>
      </c>
      <c r="D835" s="36" t="s">
        <v>1415</v>
      </c>
      <c r="E835" s="11">
        <v>1898684</v>
      </c>
      <c r="F835" s="11" t="s">
        <v>1417</v>
      </c>
      <c r="G835" s="11" t="s">
        <v>2823</v>
      </c>
      <c r="H835" s="11" t="s">
        <v>2767</v>
      </c>
      <c r="I835" s="11" t="s">
        <v>22</v>
      </c>
      <c r="J835" s="11" t="s">
        <v>45</v>
      </c>
      <c r="K835" s="11" t="s">
        <v>2033</v>
      </c>
      <c r="L835" s="11" t="s">
        <v>204</v>
      </c>
      <c r="M835" s="11" t="s">
        <v>46</v>
      </c>
      <c r="N835" s="11" t="s">
        <v>2179</v>
      </c>
      <c r="O835" s="11" t="s">
        <v>2180</v>
      </c>
      <c r="P835" s="11" t="s">
        <v>37</v>
      </c>
      <c r="Q835" s="11">
        <v>1</v>
      </c>
      <c r="R835" s="128">
        <v>0</v>
      </c>
      <c r="S835" s="128">
        <v>490000</v>
      </c>
      <c r="T835" s="128">
        <v>245000</v>
      </c>
      <c r="U835" s="128">
        <v>0</v>
      </c>
      <c r="V835" s="11" t="s">
        <v>50</v>
      </c>
      <c r="W835">
        <v>245000</v>
      </c>
      <c r="X835">
        <v>1</v>
      </c>
      <c r="Y835" s="11" t="str">
        <f t="shared" si="28"/>
        <v>XBL</v>
      </c>
      <c r="Z835" s="5">
        <f>VLOOKUP(D835,HoaDonTotal!D:Q,14,0)</f>
        <v>44446.466666666667</v>
      </c>
      <c r="AA835" t="str">
        <f t="shared" si="27"/>
        <v>Ca sáng</v>
      </c>
    </row>
    <row r="836" spans="2:27">
      <c r="B836" s="11" t="s">
        <v>21</v>
      </c>
      <c r="C836" s="136">
        <v>44446</v>
      </c>
      <c r="D836" s="36" t="s">
        <v>1415</v>
      </c>
      <c r="E836" s="11">
        <v>1898684</v>
      </c>
      <c r="F836" s="11" t="s">
        <v>1417</v>
      </c>
      <c r="G836" s="11" t="s">
        <v>3109</v>
      </c>
      <c r="H836" s="11" t="s">
        <v>3110</v>
      </c>
      <c r="I836" s="11"/>
      <c r="J836" s="11" t="s">
        <v>2112</v>
      </c>
      <c r="K836" s="11" t="s">
        <v>30</v>
      </c>
      <c r="L836" s="11" t="s">
        <v>2172</v>
      </c>
      <c r="M836" s="11"/>
      <c r="N836" s="11" t="s">
        <v>2147</v>
      </c>
      <c r="O836" s="11" t="s">
        <v>2173</v>
      </c>
      <c r="P836" s="11"/>
      <c r="Q836" s="11">
        <v>1</v>
      </c>
      <c r="R836" s="128">
        <v>0</v>
      </c>
      <c r="S836" s="128">
        <v>35000</v>
      </c>
      <c r="T836" s="128">
        <v>35000</v>
      </c>
      <c r="U836" s="128">
        <v>0</v>
      </c>
      <c r="V836" s="11" t="s">
        <v>50</v>
      </c>
      <c r="W836">
        <v>35000</v>
      </c>
      <c r="X836">
        <v>1</v>
      </c>
      <c r="Y836" s="11" t="str">
        <f t="shared" si="28"/>
        <v>XBL</v>
      </c>
      <c r="Z836" s="5">
        <f>VLOOKUP(D836,HoaDonTotal!D:Q,14,0)</f>
        <v>44446.466666666667</v>
      </c>
      <c r="AA836" t="str">
        <f t="shared" si="27"/>
        <v>Ca sáng</v>
      </c>
    </row>
    <row r="837" spans="2:27">
      <c r="B837" s="11" t="s">
        <v>21</v>
      </c>
      <c r="C837" s="136">
        <v>44446</v>
      </c>
      <c r="D837" s="36" t="s">
        <v>1415</v>
      </c>
      <c r="E837" s="11">
        <v>1898684</v>
      </c>
      <c r="F837" s="11" t="s">
        <v>1417</v>
      </c>
      <c r="G837" s="11" t="s">
        <v>2043</v>
      </c>
      <c r="H837" s="11" t="s">
        <v>265</v>
      </c>
      <c r="I837" s="11"/>
      <c r="J837" s="11" t="s">
        <v>2044</v>
      </c>
      <c r="K837" s="11" t="s">
        <v>56</v>
      </c>
      <c r="L837" s="11" t="s">
        <v>266</v>
      </c>
      <c r="M837" s="11"/>
      <c r="N837" s="11" t="s">
        <v>2045</v>
      </c>
      <c r="O837" s="11" t="s">
        <v>139</v>
      </c>
      <c r="P837" s="11"/>
      <c r="Q837" s="11">
        <v>4</v>
      </c>
      <c r="R837" s="128">
        <v>0</v>
      </c>
      <c r="S837" s="128">
        <v>66000</v>
      </c>
      <c r="T837" s="128">
        <v>140000</v>
      </c>
      <c r="U837" s="128">
        <v>0</v>
      </c>
      <c r="V837" s="11" t="s">
        <v>50</v>
      </c>
      <c r="W837">
        <v>140000</v>
      </c>
      <c r="X837">
        <v>4</v>
      </c>
      <c r="Y837" s="11" t="str">
        <f t="shared" si="28"/>
        <v>XBL</v>
      </c>
      <c r="Z837" s="5">
        <f>VLOOKUP(D837,HoaDonTotal!D:Q,14,0)</f>
        <v>44446.466666666667</v>
      </c>
      <c r="AA837" t="str">
        <f t="shared" si="27"/>
        <v>Ca sáng</v>
      </c>
    </row>
    <row r="838" spans="2:27">
      <c r="B838" s="11" t="s">
        <v>21</v>
      </c>
      <c r="C838" s="136">
        <v>44446</v>
      </c>
      <c r="D838" s="36" t="s">
        <v>1418</v>
      </c>
      <c r="E838" s="11">
        <v>1898684</v>
      </c>
      <c r="F838" s="11" t="s">
        <v>1417</v>
      </c>
      <c r="G838" s="11" t="s">
        <v>483</v>
      </c>
      <c r="H838" s="11" t="s">
        <v>484</v>
      </c>
      <c r="I838" s="11"/>
      <c r="J838" s="11" t="s">
        <v>39</v>
      </c>
      <c r="K838" s="11"/>
      <c r="L838" s="11" t="s">
        <v>40</v>
      </c>
      <c r="M838" s="11" t="s">
        <v>40</v>
      </c>
      <c r="N838" s="11" t="s">
        <v>39</v>
      </c>
      <c r="O838" s="11" t="s">
        <v>39</v>
      </c>
      <c r="P838" s="11" t="s">
        <v>40</v>
      </c>
      <c r="Q838" s="11">
        <v>1</v>
      </c>
      <c r="R838" s="128">
        <v>0</v>
      </c>
      <c r="S838" s="128">
        <v>2000</v>
      </c>
      <c r="T838" s="128">
        <v>2000</v>
      </c>
      <c r="U838" s="128">
        <v>0</v>
      </c>
      <c r="V838" s="11" t="s">
        <v>50</v>
      </c>
      <c r="W838">
        <v>2000</v>
      </c>
      <c r="X838">
        <v>1</v>
      </c>
      <c r="Y838" s="11" t="str">
        <f t="shared" si="28"/>
        <v>XBL</v>
      </c>
      <c r="Z838" s="5">
        <f>VLOOKUP(D838,HoaDonTotal!D:Q,14,0)</f>
        <v>44446.466666666667</v>
      </c>
      <c r="AA838" t="str">
        <f t="shared" si="27"/>
        <v>Ca sáng</v>
      </c>
    </row>
    <row r="839" spans="2:27">
      <c r="B839" s="11" t="s">
        <v>21</v>
      </c>
      <c r="C839" s="136">
        <v>44446</v>
      </c>
      <c r="D839" s="36" t="s">
        <v>1419</v>
      </c>
      <c r="E839" s="11">
        <v>1711322</v>
      </c>
      <c r="F839" s="11" t="s">
        <v>247</v>
      </c>
      <c r="G839" s="11" t="s">
        <v>3111</v>
      </c>
      <c r="H839" s="11" t="s">
        <v>3112</v>
      </c>
      <c r="I839" s="11" t="s">
        <v>22</v>
      </c>
      <c r="J839" s="11" t="s">
        <v>23</v>
      </c>
      <c r="K839" s="11" t="s">
        <v>24</v>
      </c>
      <c r="L839" s="11" t="s">
        <v>35</v>
      </c>
      <c r="M839" s="11" t="s">
        <v>445</v>
      </c>
      <c r="N839" s="11" t="s">
        <v>26</v>
      </c>
      <c r="O839" s="11" t="s">
        <v>670</v>
      </c>
      <c r="P839" s="11" t="s">
        <v>37</v>
      </c>
      <c r="Q839" s="11">
        <v>1</v>
      </c>
      <c r="R839" s="128">
        <v>0</v>
      </c>
      <c r="S839" s="128">
        <v>250000</v>
      </c>
      <c r="T839" s="128">
        <v>125000</v>
      </c>
      <c r="U839" s="128">
        <v>0</v>
      </c>
      <c r="V839" s="11" t="s">
        <v>50</v>
      </c>
      <c r="W839">
        <v>125000</v>
      </c>
      <c r="X839">
        <v>1</v>
      </c>
      <c r="Y839" s="11" t="str">
        <f t="shared" si="28"/>
        <v>XBL</v>
      </c>
      <c r="Z839" s="5">
        <f>VLOOKUP(D839,HoaDonTotal!D:Q,14,0)</f>
        <v>44446.612500000003</v>
      </c>
      <c r="AA839" t="str">
        <f t="shared" si="27"/>
        <v>Ca chiều</v>
      </c>
    </row>
    <row r="840" spans="2:27">
      <c r="B840" s="11" t="s">
        <v>21</v>
      </c>
      <c r="C840" s="136">
        <v>44446</v>
      </c>
      <c r="D840" s="36" t="s">
        <v>1421</v>
      </c>
      <c r="E840" s="11">
        <v>1491096</v>
      </c>
      <c r="F840" s="11" t="s">
        <v>1423</v>
      </c>
      <c r="G840" s="11" t="s">
        <v>3113</v>
      </c>
      <c r="H840" s="11" t="s">
        <v>2787</v>
      </c>
      <c r="I840" s="11" t="s">
        <v>41</v>
      </c>
      <c r="J840" s="11" t="s">
        <v>53</v>
      </c>
      <c r="K840" s="11" t="s">
        <v>34</v>
      </c>
      <c r="L840" s="11" t="s">
        <v>526</v>
      </c>
      <c r="M840" s="11" t="s">
        <v>435</v>
      </c>
      <c r="N840" s="11" t="s">
        <v>527</v>
      </c>
      <c r="O840" s="11" t="s">
        <v>124</v>
      </c>
      <c r="P840" s="11" t="s">
        <v>43</v>
      </c>
      <c r="Q840" s="11">
        <v>1</v>
      </c>
      <c r="R840" s="128">
        <v>0</v>
      </c>
      <c r="S840" s="128">
        <v>290000</v>
      </c>
      <c r="T840" s="128">
        <v>232000</v>
      </c>
      <c r="U840" s="128">
        <v>0</v>
      </c>
      <c r="V840" s="11" t="s">
        <v>50</v>
      </c>
      <c r="W840">
        <v>232000</v>
      </c>
      <c r="X840">
        <v>1</v>
      </c>
      <c r="Y840" s="11" t="str">
        <f t="shared" si="28"/>
        <v>XBL</v>
      </c>
      <c r="Z840" s="5">
        <f>VLOOKUP(D840,HoaDonTotal!D:Q,14,0)</f>
        <v>44446.612500000003</v>
      </c>
      <c r="AA840" t="str">
        <f t="shared" si="27"/>
        <v>Ca chiều</v>
      </c>
    </row>
    <row r="841" spans="2:27">
      <c r="B841" s="11" t="s">
        <v>21</v>
      </c>
      <c r="C841" s="136">
        <v>44446</v>
      </c>
      <c r="D841" s="36" t="s">
        <v>1424</v>
      </c>
      <c r="E841" s="11">
        <v>1686069</v>
      </c>
      <c r="F841" s="11" t="s">
        <v>302</v>
      </c>
      <c r="G841" s="11" t="s">
        <v>3114</v>
      </c>
      <c r="H841" s="11" t="s">
        <v>3115</v>
      </c>
      <c r="I841" s="11" t="s">
        <v>22</v>
      </c>
      <c r="J841" s="11" t="s">
        <v>364</v>
      </c>
      <c r="K841" s="11" t="s">
        <v>34</v>
      </c>
      <c r="L841" s="11" t="s">
        <v>2074</v>
      </c>
      <c r="M841" s="11" t="s">
        <v>179</v>
      </c>
      <c r="N841" s="11" t="s">
        <v>26</v>
      </c>
      <c r="O841" s="11" t="s">
        <v>27</v>
      </c>
      <c r="P841" s="11" t="s">
        <v>43</v>
      </c>
      <c r="Q841" s="11">
        <v>1</v>
      </c>
      <c r="R841" s="128">
        <v>0</v>
      </c>
      <c r="S841" s="128">
        <v>450000</v>
      </c>
      <c r="T841" s="128">
        <v>315000</v>
      </c>
      <c r="U841" s="128">
        <v>0</v>
      </c>
      <c r="V841" s="11" t="s">
        <v>50</v>
      </c>
      <c r="W841">
        <v>315000</v>
      </c>
      <c r="X841">
        <v>1</v>
      </c>
      <c r="Y841" s="11" t="str">
        <f t="shared" si="28"/>
        <v>XBL</v>
      </c>
      <c r="Z841" s="5">
        <f>VLOOKUP(D841,HoaDonTotal!D:Q,14,0)</f>
        <v>44446.654166666667</v>
      </c>
      <c r="AA841" t="str">
        <f t="shared" si="27"/>
        <v>Ca chiều</v>
      </c>
    </row>
    <row r="842" spans="2:27">
      <c r="B842" s="11" t="s">
        <v>21</v>
      </c>
      <c r="C842" s="136">
        <v>44446</v>
      </c>
      <c r="D842" s="36" t="s">
        <v>1426</v>
      </c>
      <c r="E842" s="11">
        <v>2392684</v>
      </c>
      <c r="F842" s="11" t="s">
        <v>1156</v>
      </c>
      <c r="G842" s="11" t="s">
        <v>3116</v>
      </c>
      <c r="H842" s="11" t="s">
        <v>3117</v>
      </c>
      <c r="I842" s="11" t="s">
        <v>22</v>
      </c>
      <c r="J842" s="11" t="s">
        <v>364</v>
      </c>
      <c r="K842" s="11" t="s">
        <v>2033</v>
      </c>
      <c r="L842" s="11" t="s">
        <v>71</v>
      </c>
      <c r="M842" s="11" t="s">
        <v>493</v>
      </c>
      <c r="N842" s="11" t="s">
        <v>36</v>
      </c>
      <c r="O842" s="11" t="s">
        <v>472</v>
      </c>
      <c r="P842" s="11" t="s">
        <v>37</v>
      </c>
      <c r="Q842" s="11">
        <v>1</v>
      </c>
      <c r="R842" s="128">
        <v>0</v>
      </c>
      <c r="S842" s="128">
        <v>390000</v>
      </c>
      <c r="T842" s="128">
        <v>273000</v>
      </c>
      <c r="U842" s="128">
        <v>0</v>
      </c>
      <c r="V842" s="11" t="s">
        <v>28</v>
      </c>
      <c r="W842">
        <v>273000</v>
      </c>
      <c r="X842">
        <v>1</v>
      </c>
      <c r="Y842" s="11" t="str">
        <f t="shared" si="28"/>
        <v>XBL</v>
      </c>
      <c r="Z842" s="5">
        <f>VLOOKUP(D842,HoaDonTotal!D:Q,14,0)</f>
        <v>44446.654166666667</v>
      </c>
      <c r="AA842" t="str">
        <f t="shared" si="27"/>
        <v>Ca chiều</v>
      </c>
    </row>
    <row r="843" spans="2:27">
      <c r="B843" s="11" t="s">
        <v>21</v>
      </c>
      <c r="C843" s="136">
        <v>44446</v>
      </c>
      <c r="D843" s="36" t="s">
        <v>1426</v>
      </c>
      <c r="E843" s="11">
        <v>2392684</v>
      </c>
      <c r="F843" s="11" t="s">
        <v>1156</v>
      </c>
      <c r="G843" s="11" t="s">
        <v>3118</v>
      </c>
      <c r="H843" s="11" t="s">
        <v>2361</v>
      </c>
      <c r="I843" s="11" t="s">
        <v>22</v>
      </c>
      <c r="J843" s="11" t="s">
        <v>23</v>
      </c>
      <c r="K843" s="11" t="s">
        <v>24</v>
      </c>
      <c r="L843" s="11" t="s">
        <v>71</v>
      </c>
      <c r="M843" s="11" t="s">
        <v>127</v>
      </c>
      <c r="N843" s="11" t="s">
        <v>36</v>
      </c>
      <c r="O843" s="11" t="s">
        <v>52</v>
      </c>
      <c r="P843" s="11" t="s">
        <v>37</v>
      </c>
      <c r="Q843" s="11">
        <v>1</v>
      </c>
      <c r="R843" s="128">
        <v>0</v>
      </c>
      <c r="S843" s="128">
        <v>190000</v>
      </c>
      <c r="T843" s="128">
        <v>95000</v>
      </c>
      <c r="U843" s="128">
        <v>0</v>
      </c>
      <c r="V843" s="11" t="s">
        <v>28</v>
      </c>
      <c r="W843">
        <v>95000</v>
      </c>
      <c r="X843">
        <v>1</v>
      </c>
      <c r="Y843" s="11" t="str">
        <f t="shared" si="28"/>
        <v>XBL</v>
      </c>
      <c r="Z843" s="5">
        <f>VLOOKUP(D843,HoaDonTotal!D:Q,14,0)</f>
        <v>44446.654166666667</v>
      </c>
      <c r="AA843" t="str">
        <f t="shared" ref="AA843:AA906" si="29">IF(TIME(HOUR(Z843),MINUTE(Z843),SECOND(Z843))&gt;$AB$6,"Ca chiều","Ca sáng")</f>
        <v>Ca chiều</v>
      </c>
    </row>
    <row r="844" spans="2:27">
      <c r="B844" s="11" t="s">
        <v>21</v>
      </c>
      <c r="C844" s="136">
        <v>44446</v>
      </c>
      <c r="D844" s="36" t="s">
        <v>1426</v>
      </c>
      <c r="E844" s="11">
        <v>2392684</v>
      </c>
      <c r="F844" s="11" t="s">
        <v>1156</v>
      </c>
      <c r="G844" s="11" t="s">
        <v>3119</v>
      </c>
      <c r="H844" s="11" t="s">
        <v>3120</v>
      </c>
      <c r="I844" s="11" t="s">
        <v>22</v>
      </c>
      <c r="J844" s="11" t="s">
        <v>23</v>
      </c>
      <c r="K844" s="11" t="s">
        <v>24</v>
      </c>
      <c r="L844" s="11" t="s">
        <v>71</v>
      </c>
      <c r="M844" s="11" t="s">
        <v>3121</v>
      </c>
      <c r="N844" s="11" t="s">
        <v>36</v>
      </c>
      <c r="O844" s="11" t="s">
        <v>52</v>
      </c>
      <c r="P844" s="11" t="s">
        <v>37</v>
      </c>
      <c r="Q844" s="11">
        <v>1</v>
      </c>
      <c r="R844" s="128">
        <v>0</v>
      </c>
      <c r="S844" s="128">
        <v>190000</v>
      </c>
      <c r="T844" s="128">
        <v>95000</v>
      </c>
      <c r="U844" s="128">
        <v>0</v>
      </c>
      <c r="V844" s="11" t="s">
        <v>28</v>
      </c>
      <c r="W844">
        <v>95000</v>
      </c>
      <c r="X844">
        <v>1</v>
      </c>
      <c r="Y844" s="11" t="str">
        <f t="shared" si="28"/>
        <v>XBL</v>
      </c>
      <c r="Z844" s="5">
        <f>VLOOKUP(D844,HoaDonTotal!D:Q,14,0)</f>
        <v>44446.654166666667</v>
      </c>
      <c r="AA844" t="str">
        <f t="shared" si="29"/>
        <v>Ca chiều</v>
      </c>
    </row>
    <row r="845" spans="2:27">
      <c r="B845" s="11" t="s">
        <v>21</v>
      </c>
      <c r="C845" s="136">
        <v>44446</v>
      </c>
      <c r="D845" s="36" t="s">
        <v>1426</v>
      </c>
      <c r="E845" s="11">
        <v>2392684</v>
      </c>
      <c r="F845" s="11" t="s">
        <v>1156</v>
      </c>
      <c r="G845" s="11" t="s">
        <v>2805</v>
      </c>
      <c r="H845" s="11" t="s">
        <v>2806</v>
      </c>
      <c r="I845" s="11" t="s">
        <v>22</v>
      </c>
      <c r="J845" s="11" t="s">
        <v>23</v>
      </c>
      <c r="K845" s="11" t="s">
        <v>24</v>
      </c>
      <c r="L845" s="11" t="s">
        <v>71</v>
      </c>
      <c r="M845" s="11" t="s">
        <v>66</v>
      </c>
      <c r="N845" s="11" t="s">
        <v>36</v>
      </c>
      <c r="O845" s="11" t="s">
        <v>472</v>
      </c>
      <c r="P845" s="11" t="s">
        <v>37</v>
      </c>
      <c r="Q845" s="11">
        <v>1</v>
      </c>
      <c r="R845" s="128">
        <v>0</v>
      </c>
      <c r="S845" s="128">
        <v>390000</v>
      </c>
      <c r="T845" s="128">
        <v>195000</v>
      </c>
      <c r="U845" s="128">
        <v>0</v>
      </c>
      <c r="V845" s="11" t="s">
        <v>28</v>
      </c>
      <c r="W845">
        <v>195000</v>
      </c>
      <c r="X845">
        <v>1</v>
      </c>
      <c r="Y845" s="11" t="str">
        <f t="shared" si="28"/>
        <v>XBL</v>
      </c>
      <c r="Z845" s="5">
        <f>VLOOKUP(D845,HoaDonTotal!D:Q,14,0)</f>
        <v>44446.654166666667</v>
      </c>
      <c r="AA845" t="str">
        <f t="shared" si="29"/>
        <v>Ca chiều</v>
      </c>
    </row>
    <row r="846" spans="2:27">
      <c r="B846" s="11" t="s">
        <v>21</v>
      </c>
      <c r="C846" s="136">
        <v>44446</v>
      </c>
      <c r="D846" s="36" t="s">
        <v>1426</v>
      </c>
      <c r="E846" s="11">
        <v>2392684</v>
      </c>
      <c r="F846" s="11" t="s">
        <v>1156</v>
      </c>
      <c r="G846" s="11" t="s">
        <v>195</v>
      </c>
      <c r="H846" s="11" t="s">
        <v>196</v>
      </c>
      <c r="I846" s="11"/>
      <c r="J846" s="11" t="s">
        <v>39</v>
      </c>
      <c r="K846" s="11"/>
      <c r="L846" s="11" t="s">
        <v>40</v>
      </c>
      <c r="M846" s="11" t="s">
        <v>40</v>
      </c>
      <c r="N846" s="11" t="s">
        <v>39</v>
      </c>
      <c r="O846" s="11" t="s">
        <v>39</v>
      </c>
      <c r="P846" s="11" t="s">
        <v>40</v>
      </c>
      <c r="Q846" s="11">
        <v>1</v>
      </c>
      <c r="R846" s="128">
        <v>0</v>
      </c>
      <c r="S846" s="128">
        <v>2000</v>
      </c>
      <c r="T846" s="128">
        <v>0</v>
      </c>
      <c r="U846" s="128">
        <v>0</v>
      </c>
      <c r="V846" s="11" t="s">
        <v>28</v>
      </c>
      <c r="W846">
        <v>0</v>
      </c>
      <c r="X846">
        <v>1</v>
      </c>
      <c r="Y846" s="11" t="str">
        <f t="shared" si="28"/>
        <v>XBL</v>
      </c>
      <c r="Z846" s="5">
        <f>VLOOKUP(D846,HoaDonTotal!D:Q,14,0)</f>
        <v>44446.654166666667</v>
      </c>
      <c r="AA846" t="str">
        <f t="shared" si="29"/>
        <v>Ca chiều</v>
      </c>
    </row>
    <row r="847" spans="2:27">
      <c r="B847" s="11" t="s">
        <v>21</v>
      </c>
      <c r="C847" s="136">
        <v>44446</v>
      </c>
      <c r="D847" s="36" t="s">
        <v>1428</v>
      </c>
      <c r="E847" s="11">
        <v>2392684</v>
      </c>
      <c r="F847" s="11" t="s">
        <v>1156</v>
      </c>
      <c r="G847" s="11" t="s">
        <v>2994</v>
      </c>
      <c r="H847" s="11" t="s">
        <v>2850</v>
      </c>
      <c r="I847" s="11" t="s">
        <v>58</v>
      </c>
      <c r="J847" s="11" t="s">
        <v>45</v>
      </c>
      <c r="K847" s="11" t="s">
        <v>2033</v>
      </c>
      <c r="L847" s="11" t="s">
        <v>2185</v>
      </c>
      <c r="M847" s="11" t="s">
        <v>635</v>
      </c>
      <c r="N847" s="11" t="s">
        <v>184</v>
      </c>
      <c r="O847" s="11" t="s">
        <v>197</v>
      </c>
      <c r="P847" s="11" t="s">
        <v>43</v>
      </c>
      <c r="Q847" s="11">
        <v>1</v>
      </c>
      <c r="R847" s="128">
        <v>0</v>
      </c>
      <c r="S847" s="128">
        <v>120000</v>
      </c>
      <c r="T847" s="128">
        <v>89000</v>
      </c>
      <c r="U847" s="128">
        <v>0</v>
      </c>
      <c r="V847" s="11" t="s">
        <v>28</v>
      </c>
      <c r="W847">
        <v>89000</v>
      </c>
      <c r="X847">
        <v>1</v>
      </c>
      <c r="Y847" s="11" t="str">
        <f t="shared" si="28"/>
        <v>XBL</v>
      </c>
      <c r="Z847" s="5">
        <f>VLOOKUP(D847,HoaDonTotal!D:Q,14,0)</f>
        <v>44446.675000000003</v>
      </c>
      <c r="AA847" t="str">
        <f t="shared" si="29"/>
        <v>Ca chiều</v>
      </c>
    </row>
    <row r="848" spans="2:27">
      <c r="B848" s="11" t="s">
        <v>21</v>
      </c>
      <c r="C848" s="136">
        <v>44446</v>
      </c>
      <c r="D848" s="36" t="s">
        <v>1429</v>
      </c>
      <c r="E848" s="11">
        <v>2392695</v>
      </c>
      <c r="F848" s="11" t="s">
        <v>1431</v>
      </c>
      <c r="G848" s="11" t="s">
        <v>3122</v>
      </c>
      <c r="H848" s="11" t="s">
        <v>3016</v>
      </c>
      <c r="I848" s="11" t="s">
        <v>65</v>
      </c>
      <c r="J848" s="11" t="s">
        <v>364</v>
      </c>
      <c r="K848" s="11" t="s">
        <v>34</v>
      </c>
      <c r="L848" s="11" t="s">
        <v>492</v>
      </c>
      <c r="M848" s="11" t="s">
        <v>3017</v>
      </c>
      <c r="N848" s="11" t="s">
        <v>36</v>
      </c>
      <c r="O848" s="11" t="s">
        <v>52</v>
      </c>
      <c r="P848" s="11" t="s">
        <v>37</v>
      </c>
      <c r="Q848" s="11">
        <v>1</v>
      </c>
      <c r="R848" s="128">
        <v>0</v>
      </c>
      <c r="S848" s="128">
        <v>190000</v>
      </c>
      <c r="T848" s="128">
        <v>133000</v>
      </c>
      <c r="U848" s="128">
        <v>0</v>
      </c>
      <c r="V848" s="11" t="s">
        <v>28</v>
      </c>
      <c r="W848">
        <v>133000</v>
      </c>
      <c r="X848">
        <v>1</v>
      </c>
      <c r="Y848" s="11" t="str">
        <f t="shared" si="28"/>
        <v>XBL</v>
      </c>
      <c r="Z848" s="5">
        <f>VLOOKUP(D848,HoaDonTotal!D:Q,14,0)</f>
        <v>44446.675000000003</v>
      </c>
      <c r="AA848" t="str">
        <f t="shared" si="29"/>
        <v>Ca chiều</v>
      </c>
    </row>
    <row r="849" spans="2:28">
      <c r="B849" s="11" t="s">
        <v>21</v>
      </c>
      <c r="C849" s="136">
        <v>44446</v>
      </c>
      <c r="D849" s="36" t="s">
        <v>1429</v>
      </c>
      <c r="E849" s="11">
        <v>2392695</v>
      </c>
      <c r="F849" s="11" t="s">
        <v>1431</v>
      </c>
      <c r="G849" s="11" t="s">
        <v>3123</v>
      </c>
      <c r="H849" s="11" t="s">
        <v>3124</v>
      </c>
      <c r="I849" s="11" t="s">
        <v>65</v>
      </c>
      <c r="J849" s="11" t="s">
        <v>364</v>
      </c>
      <c r="K849" s="11" t="s">
        <v>34</v>
      </c>
      <c r="L849" s="11" t="s">
        <v>492</v>
      </c>
      <c r="M849" s="11" t="s">
        <v>63</v>
      </c>
      <c r="N849" s="11" t="s">
        <v>36</v>
      </c>
      <c r="O849" s="11" t="s">
        <v>472</v>
      </c>
      <c r="P849" s="11" t="s">
        <v>37</v>
      </c>
      <c r="Q849" s="11">
        <v>1</v>
      </c>
      <c r="R849" s="128">
        <v>0</v>
      </c>
      <c r="S849" s="128">
        <v>250000</v>
      </c>
      <c r="T849" s="128">
        <v>175000</v>
      </c>
      <c r="U849" s="128">
        <v>0</v>
      </c>
      <c r="V849" s="11" t="s">
        <v>28</v>
      </c>
      <c r="W849">
        <v>175000</v>
      </c>
      <c r="X849">
        <v>1</v>
      </c>
      <c r="Y849" s="11" t="str">
        <f t="shared" si="28"/>
        <v>XBL</v>
      </c>
      <c r="Z849" s="5">
        <f>VLOOKUP(D849,HoaDonTotal!D:Q,14,0)</f>
        <v>44446.675000000003</v>
      </c>
      <c r="AA849" t="str">
        <f t="shared" si="29"/>
        <v>Ca chiều</v>
      </c>
    </row>
    <row r="850" spans="2:28">
      <c r="B850" s="11" t="s">
        <v>21</v>
      </c>
      <c r="C850" s="136">
        <v>44446</v>
      </c>
      <c r="D850" s="36" t="s">
        <v>1429</v>
      </c>
      <c r="E850" s="11">
        <v>2392695</v>
      </c>
      <c r="F850" s="11" t="s">
        <v>1431</v>
      </c>
      <c r="G850" s="11" t="s">
        <v>3125</v>
      </c>
      <c r="H850" s="11" t="s">
        <v>3126</v>
      </c>
      <c r="I850" s="11" t="s">
        <v>65</v>
      </c>
      <c r="J850" s="11" t="s">
        <v>364</v>
      </c>
      <c r="K850" s="11" t="s">
        <v>2033</v>
      </c>
      <c r="L850" s="11" t="s">
        <v>492</v>
      </c>
      <c r="M850" s="11" t="s">
        <v>491</v>
      </c>
      <c r="N850" s="11" t="s">
        <v>26</v>
      </c>
      <c r="O850" s="11" t="s">
        <v>27</v>
      </c>
      <c r="P850" s="11" t="s">
        <v>43</v>
      </c>
      <c r="Q850" s="11">
        <v>1</v>
      </c>
      <c r="R850" s="128">
        <v>0</v>
      </c>
      <c r="S850" s="128">
        <v>390000</v>
      </c>
      <c r="T850" s="128">
        <v>273000</v>
      </c>
      <c r="U850" s="128">
        <v>0</v>
      </c>
      <c r="V850" s="11" t="s">
        <v>28</v>
      </c>
      <c r="W850">
        <v>273000</v>
      </c>
      <c r="X850">
        <v>1</v>
      </c>
      <c r="Y850" s="11" t="str">
        <f t="shared" si="28"/>
        <v>XBL</v>
      </c>
      <c r="Z850" s="5">
        <f>VLOOKUP(D850,HoaDonTotal!D:Q,14,0)</f>
        <v>44446.675000000003</v>
      </c>
      <c r="AA850" t="str">
        <f t="shared" si="29"/>
        <v>Ca chiều</v>
      </c>
    </row>
    <row r="851" spans="2:28">
      <c r="B851" s="11" t="s">
        <v>21</v>
      </c>
      <c r="C851" s="136">
        <v>44446</v>
      </c>
      <c r="D851" s="36" t="s">
        <v>1429</v>
      </c>
      <c r="E851" s="11">
        <v>2392695</v>
      </c>
      <c r="F851" s="11" t="s">
        <v>1431</v>
      </c>
      <c r="G851" s="11" t="s">
        <v>3127</v>
      </c>
      <c r="H851" s="11" t="s">
        <v>3128</v>
      </c>
      <c r="I851" s="11" t="s">
        <v>65</v>
      </c>
      <c r="J851" s="11" t="s">
        <v>364</v>
      </c>
      <c r="K851" s="11" t="s">
        <v>2033</v>
      </c>
      <c r="L851" s="11" t="s">
        <v>492</v>
      </c>
      <c r="M851" s="11" t="s">
        <v>491</v>
      </c>
      <c r="N851" s="11" t="s">
        <v>26</v>
      </c>
      <c r="O851" s="11" t="s">
        <v>27</v>
      </c>
      <c r="P851" s="11" t="s">
        <v>43</v>
      </c>
      <c r="Q851" s="11">
        <v>1</v>
      </c>
      <c r="R851" s="128">
        <v>0</v>
      </c>
      <c r="S851" s="128">
        <v>350000</v>
      </c>
      <c r="T851" s="128">
        <v>245000</v>
      </c>
      <c r="U851" s="128">
        <v>0</v>
      </c>
      <c r="V851" s="11" t="s">
        <v>28</v>
      </c>
      <c r="W851">
        <v>245000</v>
      </c>
      <c r="X851">
        <v>1</v>
      </c>
      <c r="Y851" s="11" t="str">
        <f t="shared" si="28"/>
        <v>XBL</v>
      </c>
      <c r="Z851" s="5">
        <f>VLOOKUP(D851,HoaDonTotal!D:Q,14,0)</f>
        <v>44446.675000000003</v>
      </c>
      <c r="AA851" t="str">
        <f t="shared" si="29"/>
        <v>Ca chiều</v>
      </c>
    </row>
    <row r="852" spans="2:28">
      <c r="B852" s="11" t="s">
        <v>21</v>
      </c>
      <c r="C852" s="136">
        <v>44446</v>
      </c>
      <c r="D852" s="36" t="s">
        <v>1429</v>
      </c>
      <c r="E852" s="11">
        <v>2392695</v>
      </c>
      <c r="F852" s="11" t="s">
        <v>1431</v>
      </c>
      <c r="G852" s="11" t="s">
        <v>3129</v>
      </c>
      <c r="H852" s="11" t="s">
        <v>2526</v>
      </c>
      <c r="I852" s="11" t="s">
        <v>65</v>
      </c>
      <c r="J852" s="11" t="s">
        <v>364</v>
      </c>
      <c r="K852" s="11" t="s">
        <v>34</v>
      </c>
      <c r="L852" s="11" t="s">
        <v>492</v>
      </c>
      <c r="M852" s="11" t="s">
        <v>46</v>
      </c>
      <c r="N852" s="11" t="s">
        <v>26</v>
      </c>
      <c r="O852" s="11" t="s">
        <v>211</v>
      </c>
      <c r="P852" s="11" t="s">
        <v>43</v>
      </c>
      <c r="Q852" s="11">
        <v>1</v>
      </c>
      <c r="R852" s="128">
        <v>0</v>
      </c>
      <c r="S852" s="128">
        <v>390000</v>
      </c>
      <c r="T852" s="128">
        <v>273000</v>
      </c>
      <c r="U852" s="128">
        <v>0</v>
      </c>
      <c r="V852" s="11" t="s">
        <v>28</v>
      </c>
      <c r="W852">
        <v>273000</v>
      </c>
      <c r="X852">
        <v>1</v>
      </c>
      <c r="Y852" s="11" t="str">
        <f t="shared" si="28"/>
        <v>XBL</v>
      </c>
      <c r="Z852" s="5">
        <f>VLOOKUP(D852,HoaDonTotal!D:Q,14,0)</f>
        <v>44446.675000000003</v>
      </c>
      <c r="AA852" t="str">
        <f t="shared" si="29"/>
        <v>Ca chiều</v>
      </c>
      <c r="AB852" s="42"/>
    </row>
    <row r="853" spans="2:28">
      <c r="B853" s="11" t="s">
        <v>21</v>
      </c>
      <c r="C853" s="136">
        <v>44446</v>
      </c>
      <c r="D853" s="36" t="s">
        <v>1432</v>
      </c>
      <c r="E853" s="11">
        <v>1745488</v>
      </c>
      <c r="F853" s="11" t="s">
        <v>1434</v>
      </c>
      <c r="G853" s="11" t="s">
        <v>3130</v>
      </c>
      <c r="H853" s="11" t="s">
        <v>332</v>
      </c>
      <c r="I853" s="11" t="s">
        <v>41</v>
      </c>
      <c r="J853" s="11" t="s">
        <v>23</v>
      </c>
      <c r="K853" s="11" t="s">
        <v>24</v>
      </c>
      <c r="L853" s="11" t="s">
        <v>25</v>
      </c>
      <c r="M853" s="11" t="s">
        <v>319</v>
      </c>
      <c r="N853" s="11" t="s">
        <v>26</v>
      </c>
      <c r="O853" s="11" t="s">
        <v>314</v>
      </c>
      <c r="P853" s="11" t="s">
        <v>37</v>
      </c>
      <c r="Q853" s="11">
        <v>1</v>
      </c>
      <c r="R853" s="128">
        <v>0</v>
      </c>
      <c r="S853" s="128">
        <v>290000</v>
      </c>
      <c r="T853" s="128">
        <v>145000</v>
      </c>
      <c r="U853" s="128">
        <v>0</v>
      </c>
      <c r="V853" s="11" t="s">
        <v>50</v>
      </c>
      <c r="W853">
        <v>145000</v>
      </c>
      <c r="X853">
        <v>1</v>
      </c>
      <c r="Y853" s="11" t="str">
        <f t="shared" si="28"/>
        <v>XBL</v>
      </c>
      <c r="Z853" s="5">
        <f>VLOOKUP(D853,HoaDonTotal!D:Q,14,0)</f>
        <v>44446.695833333331</v>
      </c>
      <c r="AA853" t="str">
        <f t="shared" si="29"/>
        <v>Ca chiều</v>
      </c>
      <c r="AB853" s="42"/>
    </row>
    <row r="854" spans="2:28">
      <c r="B854" s="11" t="s">
        <v>21</v>
      </c>
      <c r="C854" s="136">
        <v>44446</v>
      </c>
      <c r="D854" s="36" t="s">
        <v>1435</v>
      </c>
      <c r="E854" s="11">
        <v>1598604</v>
      </c>
      <c r="F854" s="11" t="s">
        <v>427</v>
      </c>
      <c r="G854" s="11" t="s">
        <v>455</v>
      </c>
      <c r="H854" s="11" t="s">
        <v>456</v>
      </c>
      <c r="I854" s="11"/>
      <c r="J854" s="11" t="s">
        <v>2112</v>
      </c>
      <c r="K854" s="11" t="s">
        <v>135</v>
      </c>
      <c r="L854" s="11"/>
      <c r="M854" s="11"/>
      <c r="N854" s="11" t="s">
        <v>2127</v>
      </c>
      <c r="O854" s="11" t="s">
        <v>2402</v>
      </c>
      <c r="P854" s="11"/>
      <c r="Q854" s="11">
        <v>1</v>
      </c>
      <c r="R854" s="128">
        <v>0</v>
      </c>
      <c r="S854" s="128">
        <v>40000</v>
      </c>
      <c r="T854" s="128">
        <v>40000</v>
      </c>
      <c r="U854" s="128">
        <v>0</v>
      </c>
      <c r="V854" s="11" t="s">
        <v>28</v>
      </c>
      <c r="W854">
        <v>40000</v>
      </c>
      <c r="X854">
        <v>1</v>
      </c>
      <c r="Y854" s="11" t="str">
        <f t="shared" si="28"/>
        <v>XBL</v>
      </c>
      <c r="Z854" s="5">
        <f>VLOOKUP(D854,HoaDonTotal!D:Q,14,0)</f>
        <v>44446.71597222222</v>
      </c>
      <c r="AA854" t="str">
        <f t="shared" si="29"/>
        <v>Ca chiều</v>
      </c>
      <c r="AB854" s="42"/>
    </row>
    <row r="855" spans="2:28">
      <c r="B855" s="11" t="s">
        <v>21</v>
      </c>
      <c r="C855" s="136">
        <v>44446</v>
      </c>
      <c r="D855" s="36" t="s">
        <v>1436</v>
      </c>
      <c r="E855" s="11">
        <v>2392733</v>
      </c>
      <c r="F855" s="11" t="s">
        <v>1313</v>
      </c>
      <c r="G855" s="11" t="s">
        <v>3131</v>
      </c>
      <c r="H855" s="11" t="s">
        <v>255</v>
      </c>
      <c r="I855" s="11" t="s">
        <v>22</v>
      </c>
      <c r="J855" s="11" t="s">
        <v>23</v>
      </c>
      <c r="K855" s="11" t="s">
        <v>24</v>
      </c>
      <c r="L855" s="11" t="s">
        <v>71</v>
      </c>
      <c r="M855" s="11" t="s">
        <v>279</v>
      </c>
      <c r="N855" s="11" t="s">
        <v>343</v>
      </c>
      <c r="O855" s="11" t="s">
        <v>125</v>
      </c>
      <c r="P855" s="11" t="s">
        <v>43</v>
      </c>
      <c r="Q855" s="11">
        <v>1</v>
      </c>
      <c r="R855" s="128">
        <v>0</v>
      </c>
      <c r="S855" s="128">
        <v>150000</v>
      </c>
      <c r="T855" s="128">
        <v>75000</v>
      </c>
      <c r="U855" s="128">
        <v>0</v>
      </c>
      <c r="V855" s="11" t="s">
        <v>28</v>
      </c>
      <c r="W855">
        <v>75000</v>
      </c>
      <c r="X855">
        <v>1</v>
      </c>
      <c r="Y855" s="11" t="str">
        <f t="shared" si="28"/>
        <v>XBL</v>
      </c>
      <c r="Z855" s="5">
        <f>VLOOKUP(D855,HoaDonTotal!D:Q,14,0)</f>
        <v>44446.716666666667</v>
      </c>
      <c r="AA855" t="str">
        <f t="shared" si="29"/>
        <v>Ca chiều</v>
      </c>
      <c r="AB855" s="42"/>
    </row>
    <row r="856" spans="2:28">
      <c r="B856" s="11" t="s">
        <v>21</v>
      </c>
      <c r="C856" s="136">
        <v>44446</v>
      </c>
      <c r="D856" s="36" t="s">
        <v>1437</v>
      </c>
      <c r="E856" s="11">
        <v>2392733</v>
      </c>
      <c r="F856" s="11" t="s">
        <v>1313</v>
      </c>
      <c r="G856" s="11" t="s">
        <v>146</v>
      </c>
      <c r="H856" s="11" t="s">
        <v>147</v>
      </c>
      <c r="I856" s="11"/>
      <c r="J856" s="11" t="s">
        <v>2112</v>
      </c>
      <c r="K856" s="11" t="s">
        <v>148</v>
      </c>
      <c r="L856" s="11" t="s">
        <v>40</v>
      </c>
      <c r="M856" s="11" t="s">
        <v>40</v>
      </c>
      <c r="N856" s="11" t="s">
        <v>2138</v>
      </c>
      <c r="O856" s="11" t="s">
        <v>487</v>
      </c>
      <c r="P856" s="11" t="s">
        <v>43</v>
      </c>
      <c r="Q856" s="11">
        <v>1</v>
      </c>
      <c r="R856" s="128">
        <v>0</v>
      </c>
      <c r="S856" s="128">
        <v>32000</v>
      </c>
      <c r="T856" s="128">
        <v>32000</v>
      </c>
      <c r="U856" s="128">
        <v>0</v>
      </c>
      <c r="V856" s="11" t="s">
        <v>28</v>
      </c>
      <c r="W856">
        <v>32000</v>
      </c>
      <c r="X856">
        <v>1</v>
      </c>
      <c r="Y856" s="11" t="str">
        <f t="shared" si="28"/>
        <v>XBL</v>
      </c>
      <c r="Z856" s="5">
        <f>VLOOKUP(D856,HoaDonTotal!D:Q,14,0)</f>
        <v>44446.738194444442</v>
      </c>
      <c r="AA856" t="str">
        <f t="shared" si="29"/>
        <v>Ca chiều</v>
      </c>
      <c r="AB856" s="42"/>
    </row>
    <row r="857" spans="2:28">
      <c r="B857" s="11" t="s">
        <v>21</v>
      </c>
      <c r="C857" s="136">
        <v>44446</v>
      </c>
      <c r="D857" s="36" t="s">
        <v>1438</v>
      </c>
      <c r="E857" s="11">
        <v>1234664</v>
      </c>
      <c r="F857" s="11" t="s">
        <v>859</v>
      </c>
      <c r="G857" s="11" t="s">
        <v>3107</v>
      </c>
      <c r="H857" s="11" t="s">
        <v>3108</v>
      </c>
      <c r="I857" s="11" t="s">
        <v>22</v>
      </c>
      <c r="J857" s="11" t="s">
        <v>364</v>
      </c>
      <c r="K857" s="11" t="s">
        <v>2033</v>
      </c>
      <c r="L857" s="11" t="s">
        <v>71</v>
      </c>
      <c r="M857" s="11" t="s">
        <v>144</v>
      </c>
      <c r="N857" s="11" t="s">
        <v>36</v>
      </c>
      <c r="O857" s="11" t="s">
        <v>134</v>
      </c>
      <c r="P857" s="11" t="s">
        <v>37</v>
      </c>
      <c r="Q857" s="11">
        <v>1</v>
      </c>
      <c r="R857" s="128">
        <v>0</v>
      </c>
      <c r="S857" s="128">
        <v>490000</v>
      </c>
      <c r="T857" s="128">
        <v>392000</v>
      </c>
      <c r="U857" s="128">
        <v>0</v>
      </c>
      <c r="V857" s="11" t="s">
        <v>50</v>
      </c>
      <c r="W857">
        <v>392000</v>
      </c>
      <c r="X857">
        <v>1</v>
      </c>
      <c r="Y857" s="11" t="str">
        <f t="shared" si="28"/>
        <v>XBL</v>
      </c>
      <c r="Z857" s="5">
        <f>VLOOKUP(D857,HoaDonTotal!D:Q,14,0)</f>
        <v>44446.759027777778</v>
      </c>
      <c r="AA857" t="str">
        <f t="shared" si="29"/>
        <v>Ca chiều</v>
      </c>
      <c r="AB857" s="42"/>
    </row>
    <row r="858" spans="2:28">
      <c r="B858" s="11" t="s">
        <v>21</v>
      </c>
      <c r="C858" s="136">
        <v>44446</v>
      </c>
      <c r="D858" s="36" t="s">
        <v>1439</v>
      </c>
      <c r="E858" s="11">
        <v>1784814</v>
      </c>
      <c r="F858" s="11" t="s">
        <v>1014</v>
      </c>
      <c r="G858" s="11" t="s">
        <v>3132</v>
      </c>
      <c r="H858" s="11" t="s">
        <v>3133</v>
      </c>
      <c r="I858" s="11" t="s">
        <v>55</v>
      </c>
      <c r="J858" s="11" t="s">
        <v>73</v>
      </c>
      <c r="K858" s="11" t="s">
        <v>538</v>
      </c>
      <c r="L858" s="11" t="s">
        <v>495</v>
      </c>
      <c r="M858" s="11" t="s">
        <v>46</v>
      </c>
      <c r="N858" s="11" t="s">
        <v>75</v>
      </c>
      <c r="O858" s="11" t="s">
        <v>75</v>
      </c>
      <c r="P858" s="11" t="s">
        <v>43</v>
      </c>
      <c r="Q858" s="11">
        <v>1</v>
      </c>
      <c r="R858" s="128">
        <v>0</v>
      </c>
      <c r="S858" s="128">
        <v>590000</v>
      </c>
      <c r="T858" s="128">
        <v>399000</v>
      </c>
      <c r="U858" s="128">
        <v>0</v>
      </c>
      <c r="V858" s="11" t="s">
        <v>28</v>
      </c>
      <c r="W858">
        <v>399000</v>
      </c>
      <c r="X858">
        <v>1</v>
      </c>
      <c r="Y858" s="11" t="str">
        <f t="shared" si="28"/>
        <v>XBL</v>
      </c>
      <c r="Z858" s="5">
        <f>VLOOKUP(D858,HoaDonTotal!D:Q,14,0)</f>
        <v>44446.758333333331</v>
      </c>
      <c r="AA858" t="str">
        <f t="shared" si="29"/>
        <v>Ca chiều</v>
      </c>
      <c r="AB858" s="42"/>
    </row>
    <row r="859" spans="2:28">
      <c r="B859" s="11" t="s">
        <v>21</v>
      </c>
      <c r="C859" s="136">
        <v>44446</v>
      </c>
      <c r="D859" s="36" t="s">
        <v>1441</v>
      </c>
      <c r="E859" s="11">
        <v>1784814</v>
      </c>
      <c r="F859" s="11" t="s">
        <v>1014</v>
      </c>
      <c r="G859" s="11" t="s">
        <v>3134</v>
      </c>
      <c r="H859" s="11" t="s">
        <v>637</v>
      </c>
      <c r="I859" s="11" t="s">
        <v>55</v>
      </c>
      <c r="J859" s="11" t="s">
        <v>73</v>
      </c>
      <c r="K859" s="11" t="s">
        <v>538</v>
      </c>
      <c r="L859" s="11" t="s">
        <v>638</v>
      </c>
      <c r="M859" s="11" t="s">
        <v>493</v>
      </c>
      <c r="N859" s="11" t="s">
        <v>75</v>
      </c>
      <c r="O859" s="11" t="s">
        <v>75</v>
      </c>
      <c r="P859" s="11" t="s">
        <v>43</v>
      </c>
      <c r="Q859" s="11">
        <v>1</v>
      </c>
      <c r="R859" s="128">
        <v>0</v>
      </c>
      <c r="S859" s="128">
        <v>350000</v>
      </c>
      <c r="T859" s="128">
        <v>249000</v>
      </c>
      <c r="U859" s="128">
        <v>0</v>
      </c>
      <c r="V859" s="11" t="s">
        <v>28</v>
      </c>
      <c r="W859">
        <v>249000</v>
      </c>
      <c r="X859">
        <v>1</v>
      </c>
      <c r="Y859" s="11" t="str">
        <f t="shared" si="28"/>
        <v>XBL</v>
      </c>
      <c r="Z859" s="5">
        <f>VLOOKUP(D859,HoaDonTotal!D:Q,14,0)</f>
        <v>44446.759027777778</v>
      </c>
      <c r="AA859" t="str">
        <f t="shared" si="29"/>
        <v>Ca chiều</v>
      </c>
      <c r="AB859" s="42"/>
    </row>
    <row r="860" spans="2:28">
      <c r="B860" s="11" t="s">
        <v>21</v>
      </c>
      <c r="C860" s="136">
        <v>44446</v>
      </c>
      <c r="D860" s="36" t="s">
        <v>1442</v>
      </c>
      <c r="E860" s="11">
        <v>1234664</v>
      </c>
      <c r="F860" s="11" t="s">
        <v>859</v>
      </c>
      <c r="G860" s="11" t="s">
        <v>3135</v>
      </c>
      <c r="H860" s="11" t="s">
        <v>3108</v>
      </c>
      <c r="I860" s="11" t="s">
        <v>22</v>
      </c>
      <c r="J860" s="11" t="s">
        <v>364</v>
      </c>
      <c r="K860" s="11" t="s">
        <v>2033</v>
      </c>
      <c r="L860" s="11" t="s">
        <v>35</v>
      </c>
      <c r="M860" s="11" t="s">
        <v>144</v>
      </c>
      <c r="N860" s="11" t="s">
        <v>36</v>
      </c>
      <c r="O860" s="11" t="s">
        <v>134</v>
      </c>
      <c r="P860" s="11" t="s">
        <v>37</v>
      </c>
      <c r="Q860" s="11">
        <v>1</v>
      </c>
      <c r="R860" s="128">
        <v>0</v>
      </c>
      <c r="S860" s="128">
        <v>490000</v>
      </c>
      <c r="T860" s="128">
        <v>392000</v>
      </c>
      <c r="U860" s="128">
        <v>0</v>
      </c>
      <c r="V860" s="11" t="s">
        <v>50</v>
      </c>
      <c r="W860">
        <v>392000</v>
      </c>
      <c r="X860">
        <v>1</v>
      </c>
      <c r="Y860" s="11" t="str">
        <f t="shared" si="28"/>
        <v>XBL</v>
      </c>
      <c r="Z860" s="5">
        <f>VLOOKUP(D860,HoaDonTotal!D:Q,14,0)</f>
        <v>44446.77847222222</v>
      </c>
      <c r="AA860" t="str">
        <f t="shared" si="29"/>
        <v>Ca chiều</v>
      </c>
      <c r="AB860" s="42"/>
    </row>
    <row r="861" spans="2:28">
      <c r="B861" s="11" t="s">
        <v>21</v>
      </c>
      <c r="C861" s="136">
        <v>44446</v>
      </c>
      <c r="D861" s="36" t="s">
        <v>1443</v>
      </c>
      <c r="E861" s="11">
        <v>2392733</v>
      </c>
      <c r="F861" s="11" t="s">
        <v>1313</v>
      </c>
      <c r="G861" s="11" t="s">
        <v>3136</v>
      </c>
      <c r="H861" s="11" t="s">
        <v>2770</v>
      </c>
      <c r="I861" s="11"/>
      <c r="J861" s="11" t="s">
        <v>2044</v>
      </c>
      <c r="K861" s="11" t="s">
        <v>30</v>
      </c>
      <c r="L861" s="11" t="s">
        <v>2146</v>
      </c>
      <c r="M861" s="11"/>
      <c r="N861" s="11" t="s">
        <v>2217</v>
      </c>
      <c r="O861" s="11" t="s">
        <v>139</v>
      </c>
      <c r="P861" s="11"/>
      <c r="Q861" s="11">
        <v>1</v>
      </c>
      <c r="R861" s="128">
        <v>0</v>
      </c>
      <c r="S861" s="128">
        <v>40000</v>
      </c>
      <c r="T861" s="128">
        <v>40000</v>
      </c>
      <c r="U861" s="128">
        <v>0</v>
      </c>
      <c r="V861" s="11" t="s">
        <v>28</v>
      </c>
      <c r="W861">
        <v>40000</v>
      </c>
      <c r="X861">
        <v>1</v>
      </c>
      <c r="Y861" s="11" t="str">
        <f t="shared" si="28"/>
        <v>XBL</v>
      </c>
      <c r="Z861" s="5">
        <f>VLOOKUP(D861,HoaDonTotal!D:Q,14,0)</f>
        <v>44446.779166666667</v>
      </c>
      <c r="AA861" t="str">
        <f t="shared" si="29"/>
        <v>Ca chiều</v>
      </c>
      <c r="AB861" s="42"/>
    </row>
    <row r="862" spans="2:28">
      <c r="B862" s="11" t="s">
        <v>21</v>
      </c>
      <c r="C862" s="136">
        <v>44446</v>
      </c>
      <c r="D862" s="36" t="s">
        <v>1444</v>
      </c>
      <c r="E862" s="11">
        <v>1807582</v>
      </c>
      <c r="F862" s="11" t="s">
        <v>1446</v>
      </c>
      <c r="G862" s="11" t="s">
        <v>3137</v>
      </c>
      <c r="H862" s="11" t="s">
        <v>3138</v>
      </c>
      <c r="I862" s="11" t="s">
        <v>65</v>
      </c>
      <c r="J862" s="11" t="s">
        <v>364</v>
      </c>
      <c r="K862" s="11" t="s">
        <v>2033</v>
      </c>
      <c r="L862" s="11" t="s">
        <v>607</v>
      </c>
      <c r="M862" s="11" t="s">
        <v>491</v>
      </c>
      <c r="N862" s="11" t="s">
        <v>26</v>
      </c>
      <c r="O862" s="11" t="s">
        <v>27</v>
      </c>
      <c r="P862" s="11" t="s">
        <v>43</v>
      </c>
      <c r="Q862" s="11">
        <v>1</v>
      </c>
      <c r="R862" s="128">
        <v>0</v>
      </c>
      <c r="S862" s="128">
        <v>390000</v>
      </c>
      <c r="T862" s="128">
        <v>273000</v>
      </c>
      <c r="U862" s="128">
        <v>0</v>
      </c>
      <c r="V862" s="11" t="s">
        <v>50</v>
      </c>
      <c r="W862">
        <v>273000</v>
      </c>
      <c r="X862">
        <v>1</v>
      </c>
      <c r="Y862" s="11" t="str">
        <f t="shared" si="28"/>
        <v>XBL</v>
      </c>
      <c r="Z862" s="5">
        <f>VLOOKUP(D862,HoaDonTotal!D:Q,14,0)</f>
        <v>44446.799305555556</v>
      </c>
      <c r="AA862" t="str">
        <f t="shared" si="29"/>
        <v>Ca chiều</v>
      </c>
      <c r="AB862" s="42"/>
    </row>
    <row r="863" spans="2:28">
      <c r="B863" s="11" t="s">
        <v>21</v>
      </c>
      <c r="C863" s="136">
        <v>44446</v>
      </c>
      <c r="D863" s="36" t="s">
        <v>1447</v>
      </c>
      <c r="E863" s="11">
        <v>1807582</v>
      </c>
      <c r="F863" s="11" t="s">
        <v>1446</v>
      </c>
      <c r="G863" s="11" t="s">
        <v>2769</v>
      </c>
      <c r="H863" s="11" t="s">
        <v>2770</v>
      </c>
      <c r="I863" s="11"/>
      <c r="J863" s="11" t="s">
        <v>2044</v>
      </c>
      <c r="K863" s="11" t="s">
        <v>30</v>
      </c>
      <c r="L863" s="11" t="s">
        <v>2146</v>
      </c>
      <c r="M863" s="11"/>
      <c r="N863" s="11" t="s">
        <v>2045</v>
      </c>
      <c r="O863" s="11" t="s">
        <v>139</v>
      </c>
      <c r="P863" s="11"/>
      <c r="Q863" s="11">
        <v>1</v>
      </c>
      <c r="R863" s="128">
        <v>0</v>
      </c>
      <c r="S863" s="128">
        <v>40000</v>
      </c>
      <c r="T863" s="128">
        <v>40000</v>
      </c>
      <c r="U863" s="128">
        <v>0</v>
      </c>
      <c r="V863" s="11" t="s">
        <v>50</v>
      </c>
      <c r="W863">
        <v>40000</v>
      </c>
      <c r="X863">
        <v>1</v>
      </c>
      <c r="Y863" s="11" t="str">
        <f t="shared" si="28"/>
        <v>XBL</v>
      </c>
      <c r="Z863" s="5">
        <f>VLOOKUP(D863,HoaDonTotal!D:Q,14,0)</f>
        <v>44446.799305555556</v>
      </c>
      <c r="AA863" t="str">
        <f t="shared" si="29"/>
        <v>Ca chiều</v>
      </c>
      <c r="AB863" s="42"/>
    </row>
    <row r="864" spans="2:28">
      <c r="B864" s="11" t="s">
        <v>21</v>
      </c>
      <c r="C864" s="136">
        <v>44446</v>
      </c>
      <c r="D864" s="36" t="s">
        <v>1448</v>
      </c>
      <c r="E864" s="11">
        <v>1627010</v>
      </c>
      <c r="F864" s="11" t="s">
        <v>1450</v>
      </c>
      <c r="G864" s="11" t="s">
        <v>3139</v>
      </c>
      <c r="H864" s="11" t="s">
        <v>2071</v>
      </c>
      <c r="I864" s="11" t="s">
        <v>65</v>
      </c>
      <c r="J864" s="11" t="s">
        <v>23</v>
      </c>
      <c r="K864" s="11" t="s">
        <v>24</v>
      </c>
      <c r="L864" s="11" t="s">
        <v>542</v>
      </c>
      <c r="M864" s="11" t="s">
        <v>46</v>
      </c>
      <c r="N864" s="11" t="s">
        <v>26</v>
      </c>
      <c r="O864" s="11" t="s">
        <v>314</v>
      </c>
      <c r="P864" s="11" t="s">
        <v>37</v>
      </c>
      <c r="Q864" s="11">
        <v>1</v>
      </c>
      <c r="R864" s="128">
        <v>0</v>
      </c>
      <c r="S864" s="128">
        <v>190000</v>
      </c>
      <c r="T864" s="128">
        <v>95000</v>
      </c>
      <c r="U864" s="128">
        <v>0</v>
      </c>
      <c r="V864" s="11" t="s">
        <v>50</v>
      </c>
      <c r="W864">
        <v>95000</v>
      </c>
      <c r="X864">
        <v>1</v>
      </c>
      <c r="Y864" s="11" t="str">
        <f t="shared" si="28"/>
        <v>XBL</v>
      </c>
      <c r="Z864" s="5">
        <f>VLOOKUP(D864,HoaDonTotal!D:Q,14,0)</f>
        <v>44446.841666666667</v>
      </c>
      <c r="AA864" t="str">
        <f t="shared" si="29"/>
        <v>Ca chiều</v>
      </c>
      <c r="AB864" s="42"/>
    </row>
    <row r="865" spans="2:28">
      <c r="B865" s="11" t="s">
        <v>21</v>
      </c>
      <c r="C865" s="136">
        <v>44446</v>
      </c>
      <c r="D865" s="36" t="s">
        <v>1448</v>
      </c>
      <c r="E865" s="11">
        <v>1627010</v>
      </c>
      <c r="F865" s="11" t="s">
        <v>1450</v>
      </c>
      <c r="G865" s="11" t="s">
        <v>3140</v>
      </c>
      <c r="H865" s="11" t="s">
        <v>2686</v>
      </c>
      <c r="I865" s="11"/>
      <c r="J865" s="11" t="s">
        <v>53</v>
      </c>
      <c r="K865" s="11" t="s">
        <v>56</v>
      </c>
      <c r="L865" s="11" t="s">
        <v>2687</v>
      </c>
      <c r="M865" s="11" t="s">
        <v>63</v>
      </c>
      <c r="N865" s="11" t="s">
        <v>57</v>
      </c>
      <c r="O865" s="11" t="s">
        <v>193</v>
      </c>
      <c r="P865" s="11" t="s">
        <v>43</v>
      </c>
      <c r="Q865" s="11">
        <v>1</v>
      </c>
      <c r="R865" s="128">
        <v>0</v>
      </c>
      <c r="S865" s="128">
        <v>150000</v>
      </c>
      <c r="T865" s="128">
        <v>120000</v>
      </c>
      <c r="U865" s="128">
        <v>0</v>
      </c>
      <c r="V865" s="11" t="s">
        <v>50</v>
      </c>
      <c r="W865">
        <v>120000</v>
      </c>
      <c r="X865">
        <v>1</v>
      </c>
      <c r="Y865" s="11" t="str">
        <f t="shared" si="28"/>
        <v>XBL</v>
      </c>
      <c r="Z865" s="5">
        <f>VLOOKUP(D865,HoaDonTotal!D:Q,14,0)</f>
        <v>44446.841666666667</v>
      </c>
      <c r="AA865" t="str">
        <f t="shared" si="29"/>
        <v>Ca chiều</v>
      </c>
      <c r="AB865" s="42"/>
    </row>
    <row r="866" spans="2:28">
      <c r="B866" s="11" t="s">
        <v>21</v>
      </c>
      <c r="C866" s="136">
        <v>44446</v>
      </c>
      <c r="D866" s="36" t="s">
        <v>1451</v>
      </c>
      <c r="E866" s="11">
        <v>1627010</v>
      </c>
      <c r="F866" s="11" t="s">
        <v>1450</v>
      </c>
      <c r="G866" s="11" t="s">
        <v>3141</v>
      </c>
      <c r="H866" s="11" t="s">
        <v>2478</v>
      </c>
      <c r="I866" s="11" t="s">
        <v>22</v>
      </c>
      <c r="J866" s="11" t="s">
        <v>362</v>
      </c>
      <c r="K866" s="11" t="s">
        <v>132</v>
      </c>
      <c r="L866" s="11" t="s">
        <v>518</v>
      </c>
      <c r="M866" s="11" t="s">
        <v>79</v>
      </c>
      <c r="N866" s="11" t="s">
        <v>64</v>
      </c>
      <c r="O866" s="11" t="s">
        <v>80</v>
      </c>
      <c r="P866" s="11" t="s">
        <v>43</v>
      </c>
      <c r="Q866" s="11">
        <v>1</v>
      </c>
      <c r="R866" s="128">
        <v>0</v>
      </c>
      <c r="S866" s="128">
        <v>190000</v>
      </c>
      <c r="T866" s="128">
        <v>133000</v>
      </c>
      <c r="U866" s="128">
        <v>0</v>
      </c>
      <c r="V866" s="11" t="s">
        <v>50</v>
      </c>
      <c r="W866">
        <v>133000</v>
      </c>
      <c r="X866">
        <v>1</v>
      </c>
      <c r="Y866" s="11" t="str">
        <f t="shared" si="28"/>
        <v>XBL</v>
      </c>
      <c r="Z866" s="5">
        <f>VLOOKUP(D866,HoaDonTotal!D:Q,14,0)</f>
        <v>44446.84097222222</v>
      </c>
      <c r="AA866" t="str">
        <f t="shared" si="29"/>
        <v>Ca chiều</v>
      </c>
      <c r="AB866" s="42"/>
    </row>
    <row r="867" spans="2:28">
      <c r="B867" s="11" t="s">
        <v>21</v>
      </c>
      <c r="C867" s="136">
        <v>44446</v>
      </c>
      <c r="D867" s="36" t="s">
        <v>1452</v>
      </c>
      <c r="E867" s="11">
        <v>1627010</v>
      </c>
      <c r="F867" s="11" t="s">
        <v>1450</v>
      </c>
      <c r="G867" s="11" t="s">
        <v>3142</v>
      </c>
      <c r="H867" s="11" t="s">
        <v>2510</v>
      </c>
      <c r="I867" s="11" t="s">
        <v>58</v>
      </c>
      <c r="J867" s="11" t="s">
        <v>45</v>
      </c>
      <c r="K867" s="11" t="s">
        <v>2033</v>
      </c>
      <c r="L867" s="11" t="s">
        <v>542</v>
      </c>
      <c r="M867" s="11" t="s">
        <v>496</v>
      </c>
      <c r="N867" s="11" t="s">
        <v>184</v>
      </c>
      <c r="O867" s="11" t="s">
        <v>197</v>
      </c>
      <c r="P867" s="11" t="s">
        <v>43</v>
      </c>
      <c r="Q867" s="11">
        <v>1</v>
      </c>
      <c r="R867" s="128">
        <v>0</v>
      </c>
      <c r="S867" s="128">
        <v>120000</v>
      </c>
      <c r="T867" s="128">
        <v>89000</v>
      </c>
      <c r="U867" s="128">
        <v>0</v>
      </c>
      <c r="V867" s="11" t="s">
        <v>50</v>
      </c>
      <c r="W867">
        <v>89000</v>
      </c>
      <c r="X867">
        <v>1</v>
      </c>
      <c r="Y867" s="11" t="str">
        <f t="shared" si="28"/>
        <v>XBL</v>
      </c>
      <c r="Z867" s="5">
        <f>VLOOKUP(D867,HoaDonTotal!D:Q,14,0)</f>
        <v>44446.883333333331</v>
      </c>
      <c r="AA867" t="str">
        <f t="shared" si="29"/>
        <v>Ca chiều</v>
      </c>
      <c r="AB867" s="42"/>
    </row>
    <row r="868" spans="2:28">
      <c r="B868" s="11" t="s">
        <v>21</v>
      </c>
      <c r="C868" s="136">
        <v>44446</v>
      </c>
      <c r="D868" s="36" t="s">
        <v>1452</v>
      </c>
      <c r="E868" s="11">
        <v>1627010</v>
      </c>
      <c r="F868" s="11" t="s">
        <v>1450</v>
      </c>
      <c r="G868" s="11" t="s">
        <v>2043</v>
      </c>
      <c r="H868" s="11" t="s">
        <v>265</v>
      </c>
      <c r="I868" s="11"/>
      <c r="J868" s="11" t="s">
        <v>2044</v>
      </c>
      <c r="K868" s="11" t="s">
        <v>56</v>
      </c>
      <c r="L868" s="11" t="s">
        <v>266</v>
      </c>
      <c r="M868" s="11"/>
      <c r="N868" s="11" t="s">
        <v>2045</v>
      </c>
      <c r="O868" s="11" t="s">
        <v>139</v>
      </c>
      <c r="P868" s="11"/>
      <c r="Q868" s="11">
        <v>2</v>
      </c>
      <c r="R868" s="128">
        <v>0</v>
      </c>
      <c r="S868" s="128">
        <v>66000</v>
      </c>
      <c r="T868" s="128">
        <v>70000</v>
      </c>
      <c r="U868" s="128">
        <v>0</v>
      </c>
      <c r="V868" s="11" t="s">
        <v>50</v>
      </c>
      <c r="W868">
        <v>70000</v>
      </c>
      <c r="X868">
        <v>2</v>
      </c>
      <c r="Y868" s="11" t="str">
        <f t="shared" si="28"/>
        <v>XBL</v>
      </c>
      <c r="Z868" s="5">
        <f>VLOOKUP(D868,HoaDonTotal!D:Q,14,0)</f>
        <v>44446.883333333331</v>
      </c>
      <c r="AA868" t="str">
        <f t="shared" si="29"/>
        <v>Ca chiều</v>
      </c>
      <c r="AB868" s="42"/>
    </row>
    <row r="869" spans="2:28">
      <c r="B869" s="11" t="s">
        <v>21</v>
      </c>
      <c r="C869" s="136">
        <v>44445</v>
      </c>
      <c r="D869" s="36" t="s">
        <v>1453</v>
      </c>
      <c r="E869" s="11">
        <v>2392068</v>
      </c>
      <c r="F869" s="11" t="s">
        <v>1455</v>
      </c>
      <c r="G869" s="11" t="s">
        <v>3143</v>
      </c>
      <c r="H869" s="11" t="s">
        <v>2290</v>
      </c>
      <c r="I869" s="11" t="s">
        <v>41</v>
      </c>
      <c r="J869" s="11" t="s">
        <v>23</v>
      </c>
      <c r="K869" s="11" t="s">
        <v>24</v>
      </c>
      <c r="L869" s="11" t="s">
        <v>683</v>
      </c>
      <c r="M869" s="11" t="s">
        <v>435</v>
      </c>
      <c r="N869" s="11" t="s">
        <v>26</v>
      </c>
      <c r="O869" s="11" t="s">
        <v>314</v>
      </c>
      <c r="P869" s="11" t="s">
        <v>37</v>
      </c>
      <c r="Q869" s="11">
        <v>0</v>
      </c>
      <c r="R869" s="128">
        <v>1</v>
      </c>
      <c r="S869" s="128">
        <v>290000</v>
      </c>
      <c r="T869" s="128">
        <v>0</v>
      </c>
      <c r="U869" s="128">
        <v>145000</v>
      </c>
      <c r="V869" s="11" t="s">
        <v>28</v>
      </c>
      <c r="W869">
        <v>-145000</v>
      </c>
      <c r="X869">
        <v>-1</v>
      </c>
      <c r="Y869" s="11" t="str">
        <f t="shared" si="28"/>
        <v>NTL</v>
      </c>
      <c r="Z869" s="5">
        <f>VLOOKUP(D869,HoaDonTotal!D:Q,14,0)</f>
        <v>44445.866666666669</v>
      </c>
      <c r="AA869" t="str">
        <f t="shared" si="29"/>
        <v>Ca chiều</v>
      </c>
      <c r="AB869" s="42"/>
    </row>
    <row r="870" spans="2:28">
      <c r="B870" s="11" t="s">
        <v>21</v>
      </c>
      <c r="C870" s="136">
        <v>44445</v>
      </c>
      <c r="D870" s="36" t="s">
        <v>1453</v>
      </c>
      <c r="E870" s="11">
        <v>2392068</v>
      </c>
      <c r="F870" s="11" t="s">
        <v>1455</v>
      </c>
      <c r="G870" s="11" t="s">
        <v>2675</v>
      </c>
      <c r="H870" s="11" t="s">
        <v>2676</v>
      </c>
      <c r="I870" s="11" t="s">
        <v>41</v>
      </c>
      <c r="J870" s="11" t="s">
        <v>364</v>
      </c>
      <c r="K870" s="11" t="s">
        <v>34</v>
      </c>
      <c r="L870" s="11" t="s">
        <v>25</v>
      </c>
      <c r="M870" s="11" t="s">
        <v>133</v>
      </c>
      <c r="N870" s="11" t="s">
        <v>36</v>
      </c>
      <c r="O870" s="11" t="s">
        <v>52</v>
      </c>
      <c r="P870" s="11" t="s">
        <v>37</v>
      </c>
      <c r="Q870" s="11">
        <v>0</v>
      </c>
      <c r="R870" s="128">
        <v>1</v>
      </c>
      <c r="S870" s="128">
        <v>290000</v>
      </c>
      <c r="T870" s="128">
        <v>0</v>
      </c>
      <c r="U870" s="128">
        <v>203000</v>
      </c>
      <c r="V870" s="11" t="s">
        <v>28</v>
      </c>
      <c r="W870">
        <v>-203000</v>
      </c>
      <c r="X870">
        <v>-1</v>
      </c>
      <c r="Y870" s="11" t="str">
        <f t="shared" si="28"/>
        <v>NTL</v>
      </c>
      <c r="Z870" s="5">
        <f>VLOOKUP(D870,HoaDonTotal!D:Q,14,0)</f>
        <v>44445.866666666669</v>
      </c>
      <c r="AA870" t="str">
        <f t="shared" si="29"/>
        <v>Ca chiều</v>
      </c>
      <c r="AB870" s="42"/>
    </row>
    <row r="871" spans="2:28">
      <c r="B871" s="11" t="s">
        <v>21</v>
      </c>
      <c r="C871" s="136">
        <v>44445</v>
      </c>
      <c r="D871" s="36" t="s">
        <v>1456</v>
      </c>
      <c r="E871" s="11">
        <v>1603688</v>
      </c>
      <c r="F871" s="11" t="s">
        <v>910</v>
      </c>
      <c r="G871" s="11" t="s">
        <v>2959</v>
      </c>
      <c r="H871" s="11" t="s">
        <v>567</v>
      </c>
      <c r="I871" s="11"/>
      <c r="J871" s="11" t="s">
        <v>53</v>
      </c>
      <c r="K871" s="11" t="s">
        <v>56</v>
      </c>
      <c r="L871" s="11" t="s">
        <v>243</v>
      </c>
      <c r="M871" s="11" t="s">
        <v>493</v>
      </c>
      <c r="N871" s="11" t="s">
        <v>57</v>
      </c>
      <c r="O871" s="11" t="s">
        <v>76</v>
      </c>
      <c r="P871" s="11" t="s">
        <v>43</v>
      </c>
      <c r="Q871" s="11">
        <v>1</v>
      </c>
      <c r="R871" s="128">
        <v>0</v>
      </c>
      <c r="S871" s="128">
        <v>150000</v>
      </c>
      <c r="T871" s="128">
        <v>120000</v>
      </c>
      <c r="U871" s="128">
        <v>0</v>
      </c>
      <c r="V871" s="11" t="s">
        <v>50</v>
      </c>
      <c r="W871">
        <v>120000</v>
      </c>
      <c r="X871">
        <v>1</v>
      </c>
      <c r="Y871" s="11" t="str">
        <f t="shared" si="28"/>
        <v>XBL</v>
      </c>
      <c r="Z871" s="5">
        <f>VLOOKUP(D871,HoaDonTotal!D:Q,14,0)</f>
        <v>44445.34097222222</v>
      </c>
      <c r="AA871" t="str">
        <f t="shared" si="29"/>
        <v>Ca sáng</v>
      </c>
      <c r="AB871" s="42"/>
    </row>
    <row r="872" spans="2:28">
      <c r="B872" s="11" t="s">
        <v>21</v>
      </c>
      <c r="C872" s="136">
        <v>44445</v>
      </c>
      <c r="D872" s="36" t="s">
        <v>1457</v>
      </c>
      <c r="E872" s="11">
        <v>400684</v>
      </c>
      <c r="F872" s="11" t="s">
        <v>953</v>
      </c>
      <c r="G872" s="11" t="s">
        <v>2277</v>
      </c>
      <c r="H872" s="11" t="s">
        <v>2278</v>
      </c>
      <c r="I872" s="11"/>
      <c r="J872" s="11" t="s">
        <v>2112</v>
      </c>
      <c r="K872" s="11" t="s">
        <v>148</v>
      </c>
      <c r="L872" s="11"/>
      <c r="M872" s="11"/>
      <c r="N872" s="11" t="s">
        <v>2045</v>
      </c>
      <c r="O872" s="11" t="s">
        <v>2226</v>
      </c>
      <c r="P872" s="11"/>
      <c r="Q872" s="11">
        <v>1</v>
      </c>
      <c r="R872" s="128">
        <v>0</v>
      </c>
      <c r="S872" s="128">
        <v>29000</v>
      </c>
      <c r="T872" s="128">
        <v>29000</v>
      </c>
      <c r="U872" s="128">
        <v>0</v>
      </c>
      <c r="V872" s="11" t="s">
        <v>50</v>
      </c>
      <c r="W872">
        <v>29000</v>
      </c>
      <c r="X872">
        <v>1</v>
      </c>
      <c r="Y872" s="11" t="str">
        <f t="shared" si="28"/>
        <v>XBL</v>
      </c>
      <c r="Z872" s="5">
        <f>VLOOKUP(D872,HoaDonTotal!D:Q,14,0)</f>
        <v>44445.362500000003</v>
      </c>
      <c r="AA872" t="str">
        <f t="shared" si="29"/>
        <v>Ca sáng</v>
      </c>
      <c r="AB872" s="42"/>
    </row>
    <row r="873" spans="2:28">
      <c r="B873" s="11" t="s">
        <v>21</v>
      </c>
      <c r="C873" s="136">
        <v>44445</v>
      </c>
      <c r="D873" s="36" t="s">
        <v>1459</v>
      </c>
      <c r="E873" s="11">
        <v>2392171</v>
      </c>
      <c r="F873" s="11" t="s">
        <v>1461</v>
      </c>
      <c r="G873" s="11" t="s">
        <v>3144</v>
      </c>
      <c r="H873" s="11" t="s">
        <v>3145</v>
      </c>
      <c r="I873" s="11" t="s">
        <v>41</v>
      </c>
      <c r="J873" s="11" t="s">
        <v>38</v>
      </c>
      <c r="K873" s="11" t="s">
        <v>232</v>
      </c>
      <c r="L873" s="11" t="s">
        <v>143</v>
      </c>
      <c r="M873" s="11" t="s">
        <v>40</v>
      </c>
      <c r="N873" s="11" t="s">
        <v>44</v>
      </c>
      <c r="O873" s="11" t="s">
        <v>311</v>
      </c>
      <c r="P873" s="11" t="s">
        <v>37</v>
      </c>
      <c r="Q873" s="11">
        <v>1</v>
      </c>
      <c r="R873" s="128">
        <v>0</v>
      </c>
      <c r="S873" s="128">
        <v>90000</v>
      </c>
      <c r="T873" s="128">
        <v>63000</v>
      </c>
      <c r="U873" s="128">
        <v>0</v>
      </c>
      <c r="V873" s="11" t="s">
        <v>28</v>
      </c>
      <c r="W873">
        <v>63000</v>
      </c>
      <c r="X873">
        <v>1</v>
      </c>
      <c r="Y873" s="11" t="str">
        <f t="shared" si="28"/>
        <v>XBL</v>
      </c>
      <c r="Z873" s="5">
        <f>VLOOKUP(D873,HoaDonTotal!D:Q,14,0)</f>
        <v>44445.383333333331</v>
      </c>
      <c r="AA873" t="str">
        <f t="shared" si="29"/>
        <v>Ca sáng</v>
      </c>
      <c r="AB873" s="42"/>
    </row>
    <row r="874" spans="2:28">
      <c r="B874" s="11" t="s">
        <v>21</v>
      </c>
      <c r="C874" s="136">
        <v>44445</v>
      </c>
      <c r="D874" s="36" t="s">
        <v>1462</v>
      </c>
      <c r="E874" s="11">
        <v>1944973</v>
      </c>
      <c r="F874" s="11" t="s">
        <v>1464</v>
      </c>
      <c r="G874" s="11" t="s">
        <v>3146</v>
      </c>
      <c r="H874" s="11" t="s">
        <v>2792</v>
      </c>
      <c r="I874" s="11"/>
      <c r="J874" s="11" t="s">
        <v>2112</v>
      </c>
      <c r="K874" s="11" t="s">
        <v>555</v>
      </c>
      <c r="L874" s="11"/>
      <c r="M874" s="11"/>
      <c r="N874" s="11" t="s">
        <v>2138</v>
      </c>
      <c r="O874" s="11" t="s">
        <v>2356</v>
      </c>
      <c r="P874" s="11"/>
      <c r="Q874" s="11">
        <v>1</v>
      </c>
      <c r="R874" s="128">
        <v>0</v>
      </c>
      <c r="S874" s="128">
        <v>220000</v>
      </c>
      <c r="T874" s="128">
        <v>220000</v>
      </c>
      <c r="U874" s="128">
        <v>0</v>
      </c>
      <c r="V874" s="11" t="s">
        <v>50</v>
      </c>
      <c r="W874">
        <v>220000</v>
      </c>
      <c r="X874">
        <v>1</v>
      </c>
      <c r="Y874" s="11" t="str">
        <f t="shared" si="28"/>
        <v>XBL</v>
      </c>
      <c r="Z874" s="5">
        <f>VLOOKUP(D874,HoaDonTotal!D:Q,14,0)</f>
        <v>44445.384027777778</v>
      </c>
      <c r="AA874" t="str">
        <f t="shared" si="29"/>
        <v>Ca sáng</v>
      </c>
      <c r="AB874" s="42"/>
    </row>
    <row r="875" spans="2:28">
      <c r="B875" s="11" t="s">
        <v>21</v>
      </c>
      <c r="C875" s="136">
        <v>44445</v>
      </c>
      <c r="D875" s="36" t="s">
        <v>1462</v>
      </c>
      <c r="E875" s="11">
        <v>1944973</v>
      </c>
      <c r="F875" s="11" t="s">
        <v>1464</v>
      </c>
      <c r="G875" s="11" t="s">
        <v>2794</v>
      </c>
      <c r="H875" s="11" t="s">
        <v>2795</v>
      </c>
      <c r="I875" s="11" t="s">
        <v>40</v>
      </c>
      <c r="J875" s="11" t="s">
        <v>2112</v>
      </c>
      <c r="K875" s="11" t="s">
        <v>555</v>
      </c>
      <c r="L875" s="11"/>
      <c r="M875" s="11"/>
      <c r="N875" s="11" t="s">
        <v>2138</v>
      </c>
      <c r="O875" s="11" t="s">
        <v>2356</v>
      </c>
      <c r="P875" s="11" t="s">
        <v>40</v>
      </c>
      <c r="Q875" s="11">
        <v>1</v>
      </c>
      <c r="R875" s="128">
        <v>0</v>
      </c>
      <c r="S875" s="128">
        <v>210000</v>
      </c>
      <c r="T875" s="128">
        <v>210000</v>
      </c>
      <c r="U875" s="128">
        <v>0</v>
      </c>
      <c r="V875" s="11" t="s">
        <v>50</v>
      </c>
      <c r="W875">
        <v>210000</v>
      </c>
      <c r="X875">
        <v>1</v>
      </c>
      <c r="Y875" s="11" t="str">
        <f t="shared" si="28"/>
        <v>XBL</v>
      </c>
      <c r="Z875" s="5">
        <f>VLOOKUP(D875,HoaDonTotal!D:Q,14,0)</f>
        <v>44445.384027777778</v>
      </c>
      <c r="AA875" t="str">
        <f t="shared" si="29"/>
        <v>Ca sáng</v>
      </c>
      <c r="AB875" s="42"/>
    </row>
    <row r="876" spans="2:28">
      <c r="B876" s="11" t="s">
        <v>21</v>
      </c>
      <c r="C876" s="136">
        <v>44445</v>
      </c>
      <c r="D876" s="36" t="s">
        <v>1465</v>
      </c>
      <c r="E876" s="11">
        <v>2176362</v>
      </c>
      <c r="F876" s="11" t="s">
        <v>1467</v>
      </c>
      <c r="G876" s="11" t="s">
        <v>505</v>
      </c>
      <c r="H876" s="11" t="s">
        <v>506</v>
      </c>
      <c r="I876" s="11"/>
      <c r="J876" s="11" t="s">
        <v>2112</v>
      </c>
      <c r="K876" s="11" t="s">
        <v>507</v>
      </c>
      <c r="L876" s="11" t="s">
        <v>40</v>
      </c>
      <c r="M876" s="11"/>
      <c r="N876" s="11" t="s">
        <v>2138</v>
      </c>
      <c r="O876" s="11" t="s">
        <v>454</v>
      </c>
      <c r="P876" s="11" t="s">
        <v>40</v>
      </c>
      <c r="Q876" s="11">
        <v>1</v>
      </c>
      <c r="R876" s="128">
        <v>0</v>
      </c>
      <c r="S876" s="128">
        <v>165000</v>
      </c>
      <c r="T876" s="128">
        <v>165000</v>
      </c>
      <c r="U876" s="128">
        <v>0</v>
      </c>
      <c r="V876" s="11" t="s">
        <v>28</v>
      </c>
      <c r="W876">
        <v>165000</v>
      </c>
      <c r="X876">
        <v>1</v>
      </c>
      <c r="Y876" s="11" t="str">
        <f t="shared" si="28"/>
        <v>XBL</v>
      </c>
      <c r="Z876" s="5">
        <f>VLOOKUP(D876,HoaDonTotal!D:Q,14,0)</f>
        <v>44445.424305555556</v>
      </c>
      <c r="AA876" t="str">
        <f t="shared" si="29"/>
        <v>Ca sáng</v>
      </c>
      <c r="AB876" s="42"/>
    </row>
    <row r="877" spans="2:28">
      <c r="B877" s="11" t="s">
        <v>21</v>
      </c>
      <c r="C877" s="136">
        <v>44445</v>
      </c>
      <c r="D877" s="36" t="s">
        <v>1468</v>
      </c>
      <c r="E877" s="11">
        <v>1598604</v>
      </c>
      <c r="F877" s="11" t="s">
        <v>427</v>
      </c>
      <c r="G877" s="11" t="s">
        <v>369</v>
      </c>
      <c r="H877" s="11" t="s">
        <v>370</v>
      </c>
      <c r="I877" s="11"/>
      <c r="J877" s="11" t="s">
        <v>53</v>
      </c>
      <c r="K877" s="11" t="s">
        <v>56</v>
      </c>
      <c r="L877" s="11" t="s">
        <v>334</v>
      </c>
      <c r="M877" s="11" t="s">
        <v>189</v>
      </c>
      <c r="N877" s="11" t="s">
        <v>57</v>
      </c>
      <c r="O877" s="11" t="s">
        <v>327</v>
      </c>
      <c r="P877" s="11" t="s">
        <v>43</v>
      </c>
      <c r="Q877" s="11">
        <v>1</v>
      </c>
      <c r="R877" s="128">
        <v>0</v>
      </c>
      <c r="S877" s="128">
        <v>150000</v>
      </c>
      <c r="T877" s="128">
        <v>150000</v>
      </c>
      <c r="U877" s="128">
        <v>0</v>
      </c>
      <c r="V877" s="11" t="s">
        <v>28</v>
      </c>
      <c r="W877">
        <v>150000</v>
      </c>
      <c r="X877">
        <v>1</v>
      </c>
      <c r="Y877" s="11" t="str">
        <f t="shared" si="28"/>
        <v>XBL</v>
      </c>
      <c r="Z877" s="5">
        <f>VLOOKUP(D877,HoaDonTotal!D:Q,14,0)</f>
        <v>44445.46597222222</v>
      </c>
      <c r="AA877" t="str">
        <f t="shared" si="29"/>
        <v>Ca sáng</v>
      </c>
      <c r="AB877" s="42"/>
    </row>
    <row r="878" spans="2:28">
      <c r="B878" s="11" t="s">
        <v>21</v>
      </c>
      <c r="C878" s="136">
        <v>44445</v>
      </c>
      <c r="D878" s="36" t="s">
        <v>1469</v>
      </c>
      <c r="E878" s="11">
        <v>2392227</v>
      </c>
      <c r="F878" s="11" t="s">
        <v>1471</v>
      </c>
      <c r="G878" s="11" t="s">
        <v>2963</v>
      </c>
      <c r="H878" s="11" t="s">
        <v>2284</v>
      </c>
      <c r="I878" s="11" t="s">
        <v>41</v>
      </c>
      <c r="J878" s="11" t="s">
        <v>23</v>
      </c>
      <c r="K878" s="11" t="s">
        <v>24</v>
      </c>
      <c r="L878" s="11" t="s">
        <v>35</v>
      </c>
      <c r="M878" s="11" t="s">
        <v>2285</v>
      </c>
      <c r="N878" s="11" t="s">
        <v>343</v>
      </c>
      <c r="O878" s="11" t="s">
        <v>52</v>
      </c>
      <c r="P878" s="11" t="s">
        <v>43</v>
      </c>
      <c r="Q878" s="11">
        <v>1</v>
      </c>
      <c r="R878" s="128">
        <v>0</v>
      </c>
      <c r="S878" s="128">
        <v>190000</v>
      </c>
      <c r="T878" s="128">
        <v>95000</v>
      </c>
      <c r="U878" s="128">
        <v>0</v>
      </c>
      <c r="V878" s="11" t="s">
        <v>50</v>
      </c>
      <c r="W878">
        <v>95000</v>
      </c>
      <c r="X878">
        <v>1</v>
      </c>
      <c r="Y878" s="11" t="str">
        <f t="shared" si="28"/>
        <v>XBL</v>
      </c>
      <c r="Z878" s="5">
        <f>VLOOKUP(D878,HoaDonTotal!D:Q,14,0)</f>
        <v>44445.466666666667</v>
      </c>
      <c r="AA878" t="str">
        <f t="shared" si="29"/>
        <v>Ca sáng</v>
      </c>
      <c r="AB878" s="42"/>
    </row>
    <row r="879" spans="2:28">
      <c r="B879" s="11" t="s">
        <v>21</v>
      </c>
      <c r="C879" s="136">
        <v>44445</v>
      </c>
      <c r="D879" s="36" t="s">
        <v>1469</v>
      </c>
      <c r="E879" s="11">
        <v>2392227</v>
      </c>
      <c r="F879" s="11" t="s">
        <v>1471</v>
      </c>
      <c r="G879" s="11" t="s">
        <v>3147</v>
      </c>
      <c r="H879" s="11" t="s">
        <v>2284</v>
      </c>
      <c r="I879" s="11" t="s">
        <v>41</v>
      </c>
      <c r="J879" s="11" t="s">
        <v>23</v>
      </c>
      <c r="K879" s="11" t="s">
        <v>24</v>
      </c>
      <c r="L879" s="11" t="s">
        <v>35</v>
      </c>
      <c r="M879" s="11" t="s">
        <v>595</v>
      </c>
      <c r="N879" s="11" t="s">
        <v>343</v>
      </c>
      <c r="O879" s="11" t="s">
        <v>52</v>
      </c>
      <c r="P879" s="11" t="s">
        <v>43</v>
      </c>
      <c r="Q879" s="11">
        <v>1</v>
      </c>
      <c r="R879" s="128">
        <v>0</v>
      </c>
      <c r="S879" s="128">
        <v>190000</v>
      </c>
      <c r="T879" s="128">
        <v>95000</v>
      </c>
      <c r="U879" s="128">
        <v>0</v>
      </c>
      <c r="V879" s="11" t="s">
        <v>50</v>
      </c>
      <c r="W879">
        <v>95000</v>
      </c>
      <c r="X879">
        <v>1</v>
      </c>
      <c r="Y879" s="11" t="str">
        <f t="shared" si="28"/>
        <v>XBL</v>
      </c>
      <c r="Z879" s="5">
        <f>VLOOKUP(D879,HoaDonTotal!D:Q,14,0)</f>
        <v>44445.466666666667</v>
      </c>
      <c r="AA879" t="str">
        <f t="shared" si="29"/>
        <v>Ca sáng</v>
      </c>
      <c r="AB879" s="42"/>
    </row>
    <row r="880" spans="2:28">
      <c r="B880" s="11" t="s">
        <v>21</v>
      </c>
      <c r="C880" s="136">
        <v>44445</v>
      </c>
      <c r="D880" s="36" t="s">
        <v>1469</v>
      </c>
      <c r="E880" s="11">
        <v>2392227</v>
      </c>
      <c r="F880" s="11" t="s">
        <v>1471</v>
      </c>
      <c r="G880" s="11" t="s">
        <v>3148</v>
      </c>
      <c r="H880" s="11" t="s">
        <v>625</v>
      </c>
      <c r="I880" s="11" t="s">
        <v>41</v>
      </c>
      <c r="J880" s="11" t="s">
        <v>23</v>
      </c>
      <c r="K880" s="11" t="s">
        <v>24</v>
      </c>
      <c r="L880" s="11" t="s">
        <v>35</v>
      </c>
      <c r="M880" s="11" t="s">
        <v>46</v>
      </c>
      <c r="N880" s="11" t="s">
        <v>36</v>
      </c>
      <c r="O880" s="11" t="s">
        <v>52</v>
      </c>
      <c r="P880" s="11" t="s">
        <v>37</v>
      </c>
      <c r="Q880" s="11">
        <v>1</v>
      </c>
      <c r="R880" s="128">
        <v>0</v>
      </c>
      <c r="S880" s="128">
        <v>190000</v>
      </c>
      <c r="T880" s="128">
        <v>95000</v>
      </c>
      <c r="U880" s="128">
        <v>0</v>
      </c>
      <c r="V880" s="11" t="s">
        <v>50</v>
      </c>
      <c r="W880">
        <v>95000</v>
      </c>
      <c r="X880">
        <v>1</v>
      </c>
      <c r="Y880" s="11" t="str">
        <f t="shared" si="28"/>
        <v>XBL</v>
      </c>
      <c r="Z880" s="5">
        <f>VLOOKUP(D880,HoaDonTotal!D:Q,14,0)</f>
        <v>44445.466666666667</v>
      </c>
      <c r="AA880" t="str">
        <f t="shared" si="29"/>
        <v>Ca sáng</v>
      </c>
      <c r="AB880" s="42"/>
    </row>
    <row r="881" spans="2:28">
      <c r="B881" s="11" t="s">
        <v>21</v>
      </c>
      <c r="C881" s="136">
        <v>44445</v>
      </c>
      <c r="D881" s="36" t="s">
        <v>1469</v>
      </c>
      <c r="E881" s="11">
        <v>2392227</v>
      </c>
      <c r="F881" s="11" t="s">
        <v>1471</v>
      </c>
      <c r="G881" s="11" t="s">
        <v>3149</v>
      </c>
      <c r="H881" s="11" t="s">
        <v>3150</v>
      </c>
      <c r="I881" s="11" t="s">
        <v>41</v>
      </c>
      <c r="J881" s="11" t="s">
        <v>364</v>
      </c>
      <c r="K881" s="11" t="s">
        <v>34</v>
      </c>
      <c r="L881" s="11" t="s">
        <v>71</v>
      </c>
      <c r="M881" s="11" t="s">
        <v>326</v>
      </c>
      <c r="N881" s="11" t="s">
        <v>36</v>
      </c>
      <c r="O881" s="11" t="s">
        <v>52</v>
      </c>
      <c r="P881" s="11" t="s">
        <v>37</v>
      </c>
      <c r="Q881" s="11">
        <v>1</v>
      </c>
      <c r="R881" s="128">
        <v>0</v>
      </c>
      <c r="S881" s="128">
        <v>250000</v>
      </c>
      <c r="T881" s="128">
        <v>175000</v>
      </c>
      <c r="U881" s="128">
        <v>0</v>
      </c>
      <c r="V881" s="11" t="s">
        <v>50</v>
      </c>
      <c r="W881">
        <v>175000</v>
      </c>
      <c r="X881">
        <v>1</v>
      </c>
      <c r="Y881" s="11" t="str">
        <f t="shared" si="28"/>
        <v>XBL</v>
      </c>
      <c r="Z881" s="5">
        <f>VLOOKUP(D881,HoaDonTotal!D:Q,14,0)</f>
        <v>44445.466666666667</v>
      </c>
      <c r="AA881" t="str">
        <f t="shared" si="29"/>
        <v>Ca sáng</v>
      </c>
      <c r="AB881" s="42"/>
    </row>
    <row r="882" spans="2:28">
      <c r="B882" s="11" t="s">
        <v>21</v>
      </c>
      <c r="C882" s="136">
        <v>44445</v>
      </c>
      <c r="D882" s="36" t="s">
        <v>1472</v>
      </c>
      <c r="E882" s="11">
        <v>1653791</v>
      </c>
      <c r="F882" s="11" t="s">
        <v>1474</v>
      </c>
      <c r="G882" s="11" t="s">
        <v>2043</v>
      </c>
      <c r="H882" s="11" t="s">
        <v>265</v>
      </c>
      <c r="I882" s="11"/>
      <c r="J882" s="11" t="s">
        <v>2044</v>
      </c>
      <c r="K882" s="11" t="s">
        <v>56</v>
      </c>
      <c r="L882" s="11" t="s">
        <v>266</v>
      </c>
      <c r="M882" s="11"/>
      <c r="N882" s="11" t="s">
        <v>2045</v>
      </c>
      <c r="O882" s="11" t="s">
        <v>139</v>
      </c>
      <c r="P882" s="11"/>
      <c r="Q882" s="11">
        <v>2</v>
      </c>
      <c r="R882" s="128">
        <v>0</v>
      </c>
      <c r="S882" s="128">
        <v>66000</v>
      </c>
      <c r="T882" s="128">
        <v>70000</v>
      </c>
      <c r="U882" s="128">
        <v>0</v>
      </c>
      <c r="V882" s="11" t="s">
        <v>50</v>
      </c>
      <c r="W882">
        <v>70000</v>
      </c>
      <c r="X882">
        <v>2</v>
      </c>
      <c r="Y882" s="11" t="str">
        <f t="shared" si="28"/>
        <v>XBL</v>
      </c>
      <c r="Z882" s="5">
        <f>VLOOKUP(D882,HoaDonTotal!D:Q,14,0)</f>
        <v>44445.487500000003</v>
      </c>
      <c r="AA882" t="str">
        <f t="shared" si="29"/>
        <v>Ca sáng</v>
      </c>
      <c r="AB882" s="42"/>
    </row>
    <row r="883" spans="2:28">
      <c r="B883" s="11" t="s">
        <v>21</v>
      </c>
      <c r="C883" s="136">
        <v>44445</v>
      </c>
      <c r="D883" s="36" t="s">
        <v>1475</v>
      </c>
      <c r="E883" s="11">
        <v>1621382</v>
      </c>
      <c r="F883" s="11" t="s">
        <v>1477</v>
      </c>
      <c r="G883" s="11" t="s">
        <v>2368</v>
      </c>
      <c r="H883" s="11" t="s">
        <v>2369</v>
      </c>
      <c r="I883" s="11" t="s">
        <v>22</v>
      </c>
      <c r="J883" s="11" t="s">
        <v>38</v>
      </c>
      <c r="K883" s="11" t="s">
        <v>232</v>
      </c>
      <c r="L883" s="11" t="s">
        <v>143</v>
      </c>
      <c r="M883" s="11" t="s">
        <v>40</v>
      </c>
      <c r="N883" s="11" t="s">
        <v>44</v>
      </c>
      <c r="O883" s="11" t="s">
        <v>311</v>
      </c>
      <c r="P883" s="11" t="s">
        <v>37</v>
      </c>
      <c r="Q883" s="11">
        <v>1</v>
      </c>
      <c r="R883" s="128">
        <v>0</v>
      </c>
      <c r="S883" s="128">
        <v>90000</v>
      </c>
      <c r="T883" s="128">
        <v>63000</v>
      </c>
      <c r="U883" s="128">
        <v>0</v>
      </c>
      <c r="V883" s="11" t="s">
        <v>28</v>
      </c>
      <c r="W883">
        <v>63000</v>
      </c>
      <c r="X883">
        <v>1</v>
      </c>
      <c r="Y883" s="11" t="str">
        <f t="shared" si="28"/>
        <v>XBL</v>
      </c>
      <c r="Z883" s="5">
        <f>VLOOKUP(D883,HoaDonTotal!D:Q,14,0)</f>
        <v>44445.487500000003</v>
      </c>
      <c r="AA883" t="str">
        <f t="shared" si="29"/>
        <v>Ca sáng</v>
      </c>
      <c r="AB883" s="42"/>
    </row>
    <row r="884" spans="2:28">
      <c r="B884" s="11" t="s">
        <v>21</v>
      </c>
      <c r="C884" s="136">
        <v>44445</v>
      </c>
      <c r="D884" s="36" t="s">
        <v>1478</v>
      </c>
      <c r="E884" s="11">
        <v>2387462</v>
      </c>
      <c r="F884" s="11" t="s">
        <v>1026</v>
      </c>
      <c r="G884" s="11" t="s">
        <v>3151</v>
      </c>
      <c r="H884" s="11" t="s">
        <v>3152</v>
      </c>
      <c r="I884" s="11"/>
      <c r="J884" s="11" t="s">
        <v>53</v>
      </c>
      <c r="K884" s="11" t="s">
        <v>56</v>
      </c>
      <c r="L884" s="11" t="s">
        <v>3153</v>
      </c>
      <c r="M884" s="11" t="s">
        <v>77</v>
      </c>
      <c r="N884" s="11" t="s">
        <v>57</v>
      </c>
      <c r="O884" s="11" t="s">
        <v>193</v>
      </c>
      <c r="P884" s="11" t="s">
        <v>43</v>
      </c>
      <c r="Q884" s="11">
        <v>1</v>
      </c>
      <c r="R884" s="128">
        <v>0</v>
      </c>
      <c r="S884" s="128">
        <v>190000</v>
      </c>
      <c r="T884" s="128">
        <v>152000</v>
      </c>
      <c r="U884" s="128">
        <v>0</v>
      </c>
      <c r="V884" s="11" t="s">
        <v>28</v>
      </c>
      <c r="W884">
        <v>152000</v>
      </c>
      <c r="X884">
        <v>1</v>
      </c>
      <c r="Y884" s="11" t="str">
        <f t="shared" si="28"/>
        <v>XBL</v>
      </c>
      <c r="Z884" s="5">
        <f>VLOOKUP(D884,HoaDonTotal!D:Q,14,0)</f>
        <v>44445.612500000003</v>
      </c>
      <c r="AA884" t="str">
        <f t="shared" si="29"/>
        <v>Ca chiều</v>
      </c>
      <c r="AB884" s="42"/>
    </row>
    <row r="885" spans="2:28">
      <c r="B885" s="11" t="s">
        <v>21</v>
      </c>
      <c r="C885" s="136">
        <v>44445</v>
      </c>
      <c r="D885" s="36" t="s">
        <v>1478</v>
      </c>
      <c r="E885" s="11">
        <v>2387462</v>
      </c>
      <c r="F885" s="11" t="s">
        <v>1026</v>
      </c>
      <c r="G885" s="11" t="s">
        <v>3154</v>
      </c>
      <c r="H885" s="11" t="s">
        <v>2825</v>
      </c>
      <c r="I885" s="11" t="s">
        <v>22</v>
      </c>
      <c r="J885" s="11" t="s">
        <v>45</v>
      </c>
      <c r="K885" s="11" t="s">
        <v>2033</v>
      </c>
      <c r="L885" s="11" t="s">
        <v>557</v>
      </c>
      <c r="M885" s="11" t="s">
        <v>77</v>
      </c>
      <c r="N885" s="11" t="s">
        <v>2179</v>
      </c>
      <c r="O885" s="11" t="s">
        <v>2826</v>
      </c>
      <c r="P885" s="11" t="s">
        <v>37</v>
      </c>
      <c r="Q885" s="11">
        <v>1</v>
      </c>
      <c r="R885" s="128">
        <v>0</v>
      </c>
      <c r="S885" s="128">
        <v>490000</v>
      </c>
      <c r="T885" s="128">
        <v>245000</v>
      </c>
      <c r="U885" s="128">
        <v>0</v>
      </c>
      <c r="V885" s="11" t="s">
        <v>28</v>
      </c>
      <c r="W885">
        <v>245000</v>
      </c>
      <c r="X885">
        <v>1</v>
      </c>
      <c r="Y885" s="11" t="str">
        <f t="shared" si="28"/>
        <v>XBL</v>
      </c>
      <c r="Z885" s="5">
        <f>VLOOKUP(D885,HoaDonTotal!D:Q,14,0)</f>
        <v>44445.612500000003</v>
      </c>
      <c r="AA885" t="str">
        <f t="shared" si="29"/>
        <v>Ca chiều</v>
      </c>
      <c r="AB885" s="42"/>
    </row>
    <row r="886" spans="2:28">
      <c r="B886" s="11" t="s">
        <v>21</v>
      </c>
      <c r="C886" s="136">
        <v>44445</v>
      </c>
      <c r="D886" s="36" t="s">
        <v>1479</v>
      </c>
      <c r="E886" s="11">
        <v>918606</v>
      </c>
      <c r="F886" s="11" t="s">
        <v>1481</v>
      </c>
      <c r="G886" s="11" t="s">
        <v>3155</v>
      </c>
      <c r="H886" s="11" t="s">
        <v>3156</v>
      </c>
      <c r="I886" s="11" t="s">
        <v>22</v>
      </c>
      <c r="J886" s="11" t="s">
        <v>23</v>
      </c>
      <c r="K886" s="11" t="s">
        <v>24</v>
      </c>
      <c r="L886" s="11" t="s">
        <v>25</v>
      </c>
      <c r="M886" s="11" t="s">
        <v>435</v>
      </c>
      <c r="N886" s="11" t="s">
        <v>277</v>
      </c>
      <c r="O886" s="11" t="s">
        <v>277</v>
      </c>
      <c r="P886" s="11" t="s">
        <v>37</v>
      </c>
      <c r="Q886" s="11">
        <v>1</v>
      </c>
      <c r="R886" s="128">
        <v>0</v>
      </c>
      <c r="S886" s="128">
        <v>290000</v>
      </c>
      <c r="T886" s="128">
        <v>145000</v>
      </c>
      <c r="U886" s="128">
        <v>0</v>
      </c>
      <c r="V886" s="11" t="s">
        <v>50</v>
      </c>
      <c r="W886">
        <v>145000</v>
      </c>
      <c r="X886">
        <v>1</v>
      </c>
      <c r="Y886" s="11" t="str">
        <f t="shared" si="28"/>
        <v>XBL</v>
      </c>
      <c r="Z886" s="5">
        <f>VLOOKUP(D886,HoaDonTotal!D:Q,14,0)</f>
        <v>44445.611805555556</v>
      </c>
      <c r="AA886" t="str">
        <f t="shared" si="29"/>
        <v>Ca chiều</v>
      </c>
      <c r="AB886" s="42"/>
    </row>
    <row r="887" spans="2:28">
      <c r="B887" s="11" t="s">
        <v>21</v>
      </c>
      <c r="C887" s="136">
        <v>44445</v>
      </c>
      <c r="D887" s="36" t="s">
        <v>1479</v>
      </c>
      <c r="E887" s="11">
        <v>918606</v>
      </c>
      <c r="F887" s="11" t="s">
        <v>1481</v>
      </c>
      <c r="G887" s="11" t="s">
        <v>3157</v>
      </c>
      <c r="H887" s="11" t="s">
        <v>3158</v>
      </c>
      <c r="I887" s="11" t="s">
        <v>41</v>
      </c>
      <c r="J887" s="11" t="s">
        <v>23</v>
      </c>
      <c r="K887" s="11" t="s">
        <v>24</v>
      </c>
      <c r="L887" s="11" t="s">
        <v>42</v>
      </c>
      <c r="M887" s="11" t="s">
        <v>46</v>
      </c>
      <c r="N887" s="11" t="s">
        <v>36</v>
      </c>
      <c r="O887" s="11" t="s">
        <v>52</v>
      </c>
      <c r="P887" s="11" t="s">
        <v>37</v>
      </c>
      <c r="Q887" s="11">
        <v>1</v>
      </c>
      <c r="R887" s="128">
        <v>0</v>
      </c>
      <c r="S887" s="128">
        <v>250000</v>
      </c>
      <c r="T887" s="128">
        <v>125000</v>
      </c>
      <c r="U887" s="128">
        <v>0</v>
      </c>
      <c r="V887" s="11" t="s">
        <v>50</v>
      </c>
      <c r="W887">
        <v>125000</v>
      </c>
      <c r="X887">
        <v>1</v>
      </c>
      <c r="Y887" s="11" t="str">
        <f t="shared" si="28"/>
        <v>XBL</v>
      </c>
      <c r="Z887" s="5">
        <f>VLOOKUP(D887,HoaDonTotal!D:Q,14,0)</f>
        <v>44445.611805555556</v>
      </c>
      <c r="AA887" t="str">
        <f t="shared" si="29"/>
        <v>Ca chiều</v>
      </c>
      <c r="AB887" s="42"/>
    </row>
    <row r="888" spans="2:28">
      <c r="B888" s="11" t="s">
        <v>21</v>
      </c>
      <c r="C888" s="136">
        <v>44445</v>
      </c>
      <c r="D888" s="36" t="s">
        <v>1482</v>
      </c>
      <c r="E888" s="11">
        <v>1956765</v>
      </c>
      <c r="F888" s="11" t="s">
        <v>253</v>
      </c>
      <c r="G888" s="11" t="s">
        <v>3159</v>
      </c>
      <c r="H888" s="11" t="s">
        <v>3160</v>
      </c>
      <c r="I888" s="11" t="s">
        <v>40</v>
      </c>
      <c r="J888" s="11" t="s">
        <v>2112</v>
      </c>
      <c r="K888" s="11" t="s">
        <v>538</v>
      </c>
      <c r="L888" s="11" t="s">
        <v>2126</v>
      </c>
      <c r="M888" s="11"/>
      <c r="N888" s="11" t="s">
        <v>2147</v>
      </c>
      <c r="O888" s="11" t="s">
        <v>2173</v>
      </c>
      <c r="P888" s="11" t="s">
        <v>40</v>
      </c>
      <c r="Q888" s="11">
        <v>1</v>
      </c>
      <c r="R888" s="128">
        <v>0</v>
      </c>
      <c r="S888" s="128">
        <v>90000</v>
      </c>
      <c r="T888" s="128">
        <v>90000</v>
      </c>
      <c r="U888" s="128">
        <v>0</v>
      </c>
      <c r="V888" s="11" t="s">
        <v>50</v>
      </c>
      <c r="W888">
        <v>90000</v>
      </c>
      <c r="X888">
        <v>1</v>
      </c>
      <c r="Y888" s="11" t="str">
        <f t="shared" si="28"/>
        <v>XBL</v>
      </c>
      <c r="Z888" s="5">
        <f>VLOOKUP(D888,HoaDonTotal!D:Q,14,0)</f>
        <v>44445.654166666667</v>
      </c>
      <c r="AA888" t="str">
        <f t="shared" si="29"/>
        <v>Ca chiều</v>
      </c>
      <c r="AB888" s="42"/>
    </row>
    <row r="889" spans="2:28">
      <c r="B889" s="11" t="s">
        <v>21</v>
      </c>
      <c r="C889" s="136">
        <v>44445</v>
      </c>
      <c r="D889" s="36" t="s">
        <v>1482</v>
      </c>
      <c r="E889" s="11">
        <v>1956765</v>
      </c>
      <c r="F889" s="11" t="s">
        <v>253</v>
      </c>
      <c r="G889" s="11" t="s">
        <v>3161</v>
      </c>
      <c r="H889" s="11" t="s">
        <v>3162</v>
      </c>
      <c r="I889" s="11" t="s">
        <v>55</v>
      </c>
      <c r="J889" s="11" t="s">
        <v>53</v>
      </c>
      <c r="K889" s="11" t="s">
        <v>3163</v>
      </c>
      <c r="L889" s="11"/>
      <c r="M889" s="11" t="s">
        <v>46</v>
      </c>
      <c r="N889" s="11" t="s">
        <v>57</v>
      </c>
      <c r="O889" s="11" t="s">
        <v>3164</v>
      </c>
      <c r="P889" s="11" t="s">
        <v>37</v>
      </c>
      <c r="Q889" s="11">
        <v>1</v>
      </c>
      <c r="R889" s="128">
        <v>0</v>
      </c>
      <c r="S889" s="128">
        <v>65000</v>
      </c>
      <c r="T889" s="128">
        <v>65000</v>
      </c>
      <c r="U889" s="128">
        <v>0</v>
      </c>
      <c r="V889" s="11" t="s">
        <v>50</v>
      </c>
      <c r="W889">
        <v>65000</v>
      </c>
      <c r="X889">
        <v>1</v>
      </c>
      <c r="Y889" s="11" t="str">
        <f t="shared" si="28"/>
        <v>XBL</v>
      </c>
      <c r="Z889" s="5">
        <f>VLOOKUP(D889,HoaDonTotal!D:Q,14,0)</f>
        <v>44445.654166666667</v>
      </c>
      <c r="AA889" t="str">
        <f t="shared" si="29"/>
        <v>Ca chiều</v>
      </c>
      <c r="AB889" s="42"/>
    </row>
    <row r="890" spans="2:28">
      <c r="B890" s="11" t="s">
        <v>21</v>
      </c>
      <c r="C890" s="136">
        <v>44445</v>
      </c>
      <c r="D890" s="36" t="s">
        <v>1483</v>
      </c>
      <c r="E890" s="11">
        <v>1038929</v>
      </c>
      <c r="F890" s="11" t="s">
        <v>1485</v>
      </c>
      <c r="G890" s="11" t="s">
        <v>566</v>
      </c>
      <c r="H890" s="11" t="s">
        <v>567</v>
      </c>
      <c r="I890" s="11"/>
      <c r="J890" s="11" t="s">
        <v>53</v>
      </c>
      <c r="K890" s="11" t="s">
        <v>56</v>
      </c>
      <c r="L890" s="11" t="s">
        <v>243</v>
      </c>
      <c r="M890" s="11" t="s">
        <v>79</v>
      </c>
      <c r="N890" s="11" t="s">
        <v>57</v>
      </c>
      <c r="O890" s="11" t="s">
        <v>76</v>
      </c>
      <c r="P890" s="11" t="s">
        <v>43</v>
      </c>
      <c r="Q890" s="11">
        <v>1</v>
      </c>
      <c r="R890" s="128">
        <v>0</v>
      </c>
      <c r="S890" s="128">
        <v>150000</v>
      </c>
      <c r="T890" s="128">
        <v>120000</v>
      </c>
      <c r="U890" s="128">
        <v>0</v>
      </c>
      <c r="V890" s="11" t="s">
        <v>28</v>
      </c>
      <c r="W890">
        <v>120000</v>
      </c>
      <c r="X890">
        <v>1</v>
      </c>
      <c r="Y890" s="11" t="str">
        <f t="shared" si="28"/>
        <v>XBL</v>
      </c>
      <c r="Z890" s="5">
        <f>VLOOKUP(D890,HoaDonTotal!D:Q,14,0)</f>
        <v>44445.675000000003</v>
      </c>
      <c r="AA890" t="str">
        <f t="shared" si="29"/>
        <v>Ca chiều</v>
      </c>
      <c r="AB890" s="42"/>
    </row>
    <row r="891" spans="2:28">
      <c r="B891" s="11" t="s">
        <v>21</v>
      </c>
      <c r="C891" s="136">
        <v>44445</v>
      </c>
      <c r="D891" s="36" t="s">
        <v>1483</v>
      </c>
      <c r="E891" s="11">
        <v>1038929</v>
      </c>
      <c r="F891" s="11" t="s">
        <v>1485</v>
      </c>
      <c r="G891" s="11" t="s">
        <v>509</v>
      </c>
      <c r="H891" s="11" t="s">
        <v>510</v>
      </c>
      <c r="I891" s="11"/>
      <c r="J891" s="11" t="s">
        <v>2041</v>
      </c>
      <c r="K891" s="11" t="s">
        <v>78</v>
      </c>
      <c r="L891" s="11"/>
      <c r="M891" s="11" t="s">
        <v>511</v>
      </c>
      <c r="N891" s="11" t="s">
        <v>68</v>
      </c>
      <c r="O891" s="11" t="s">
        <v>508</v>
      </c>
      <c r="P891" s="11"/>
      <c r="Q891" s="11">
        <v>1</v>
      </c>
      <c r="R891" s="128">
        <v>0</v>
      </c>
      <c r="S891" s="128">
        <v>29000</v>
      </c>
      <c r="T891" s="128">
        <v>29000</v>
      </c>
      <c r="U891" s="128">
        <v>0</v>
      </c>
      <c r="V891" s="11" t="s">
        <v>28</v>
      </c>
      <c r="W891">
        <v>29000</v>
      </c>
      <c r="X891">
        <v>1</v>
      </c>
      <c r="Y891" s="11" t="str">
        <f t="shared" si="28"/>
        <v>XBL</v>
      </c>
      <c r="Z891" s="5">
        <f>VLOOKUP(D891,HoaDonTotal!D:Q,14,0)</f>
        <v>44445.675000000003</v>
      </c>
      <c r="AA891" t="str">
        <f t="shared" si="29"/>
        <v>Ca chiều</v>
      </c>
      <c r="AB891" s="42"/>
    </row>
    <row r="892" spans="2:28">
      <c r="B892" s="11" t="s">
        <v>21</v>
      </c>
      <c r="C892" s="136">
        <v>44445</v>
      </c>
      <c r="D892" s="36" t="s">
        <v>3165</v>
      </c>
      <c r="E892" s="11">
        <v>2015549</v>
      </c>
      <c r="F892" s="11" t="s">
        <v>2799</v>
      </c>
      <c r="G892" s="11" t="s">
        <v>645</v>
      </c>
      <c r="H892" s="11" t="s">
        <v>646</v>
      </c>
      <c r="I892" s="11"/>
      <c r="J892" s="11" t="s">
        <v>2041</v>
      </c>
      <c r="K892" s="11" t="s">
        <v>78</v>
      </c>
      <c r="L892" s="11"/>
      <c r="M892" s="11" t="s">
        <v>63</v>
      </c>
      <c r="N892" s="11" t="s">
        <v>68</v>
      </c>
      <c r="O892" s="11" t="s">
        <v>223</v>
      </c>
      <c r="P892" s="11"/>
      <c r="Q892" s="11">
        <v>1</v>
      </c>
      <c r="R892" s="128">
        <v>0</v>
      </c>
      <c r="S892" s="128">
        <v>29000</v>
      </c>
      <c r="T892" s="128">
        <v>29000</v>
      </c>
      <c r="U892" s="128">
        <v>0</v>
      </c>
      <c r="V892" s="11" t="s">
        <v>50</v>
      </c>
      <c r="W892">
        <v>29000</v>
      </c>
      <c r="X892">
        <v>1</v>
      </c>
      <c r="Y892" s="11" t="str">
        <f t="shared" si="28"/>
        <v>XBL</v>
      </c>
      <c r="Z892" s="5" t="e">
        <f>VLOOKUP(D892,HoaDonTotal!D:Q,14,0)</f>
        <v>#N/A</v>
      </c>
      <c r="AA892" t="e">
        <f t="shared" si="29"/>
        <v>#N/A</v>
      </c>
      <c r="AB892" s="42"/>
    </row>
    <row r="893" spans="2:28">
      <c r="B893" s="11" t="s">
        <v>21</v>
      </c>
      <c r="C893" s="136">
        <v>44445</v>
      </c>
      <c r="D893" s="36" t="s">
        <v>3165</v>
      </c>
      <c r="E893" s="11">
        <v>2015549</v>
      </c>
      <c r="F893" s="11" t="s">
        <v>2799</v>
      </c>
      <c r="G893" s="11" t="s">
        <v>2800</v>
      </c>
      <c r="H893" s="11" t="s">
        <v>2035</v>
      </c>
      <c r="I893" s="11" t="s">
        <v>62</v>
      </c>
      <c r="J893" s="11" t="s">
        <v>364</v>
      </c>
      <c r="K893" s="11" t="s">
        <v>34</v>
      </c>
      <c r="L893" s="11" t="s">
        <v>607</v>
      </c>
      <c r="M893" s="11" t="s">
        <v>597</v>
      </c>
      <c r="N893" s="11" t="s">
        <v>36</v>
      </c>
      <c r="O893" s="11" t="s">
        <v>52</v>
      </c>
      <c r="P893" s="11" t="s">
        <v>37</v>
      </c>
      <c r="Q893" s="11">
        <v>1</v>
      </c>
      <c r="R893" s="128">
        <v>0</v>
      </c>
      <c r="S893" s="128">
        <v>190000</v>
      </c>
      <c r="T893" s="128">
        <v>133000</v>
      </c>
      <c r="U893" s="128">
        <v>0</v>
      </c>
      <c r="V893" s="11" t="s">
        <v>50</v>
      </c>
      <c r="W893">
        <v>133000</v>
      </c>
      <c r="X893">
        <v>1</v>
      </c>
      <c r="Y893" s="11" t="str">
        <f t="shared" si="28"/>
        <v>XBL</v>
      </c>
      <c r="Z893" s="5" t="e">
        <f>VLOOKUP(D893,HoaDonTotal!D:Q,14,0)</f>
        <v>#N/A</v>
      </c>
      <c r="AA893" t="e">
        <f t="shared" si="29"/>
        <v>#N/A</v>
      </c>
      <c r="AB893" s="42"/>
    </row>
    <row r="894" spans="2:28">
      <c r="B894" s="11" t="s">
        <v>21</v>
      </c>
      <c r="C894" s="136">
        <v>44445</v>
      </c>
      <c r="D894" s="36" t="s">
        <v>3165</v>
      </c>
      <c r="E894" s="11">
        <v>2015549</v>
      </c>
      <c r="F894" s="11" t="s">
        <v>2799</v>
      </c>
      <c r="G894" s="11" t="s">
        <v>2803</v>
      </c>
      <c r="H894" s="11" t="s">
        <v>2804</v>
      </c>
      <c r="I894" s="11" t="s">
        <v>22</v>
      </c>
      <c r="J894" s="11" t="s">
        <v>362</v>
      </c>
      <c r="K894" s="11" t="s">
        <v>132</v>
      </c>
      <c r="L894" s="11" t="s">
        <v>71</v>
      </c>
      <c r="M894" s="11" t="s">
        <v>49</v>
      </c>
      <c r="N894" s="11" t="s">
        <v>64</v>
      </c>
      <c r="O894" s="11" t="s">
        <v>149</v>
      </c>
      <c r="P894" s="11" t="s">
        <v>43</v>
      </c>
      <c r="Q894" s="11">
        <v>1</v>
      </c>
      <c r="R894" s="128">
        <v>0</v>
      </c>
      <c r="S894" s="128">
        <v>190000</v>
      </c>
      <c r="T894" s="128">
        <v>133000</v>
      </c>
      <c r="U894" s="128">
        <v>0</v>
      </c>
      <c r="V894" s="11" t="s">
        <v>50</v>
      </c>
      <c r="W894">
        <v>133000</v>
      </c>
      <c r="X894">
        <v>1</v>
      </c>
      <c r="Y894" s="11" t="str">
        <f t="shared" si="28"/>
        <v>XBL</v>
      </c>
      <c r="Z894" s="5" t="e">
        <f>VLOOKUP(D894,HoaDonTotal!D:Q,14,0)</f>
        <v>#N/A</v>
      </c>
      <c r="AA894" t="e">
        <f t="shared" si="29"/>
        <v>#N/A</v>
      </c>
      <c r="AB894" s="42"/>
    </row>
    <row r="895" spans="2:28">
      <c r="B895" s="11" t="s">
        <v>21</v>
      </c>
      <c r="C895" s="136">
        <v>44445</v>
      </c>
      <c r="D895" s="36" t="s">
        <v>3165</v>
      </c>
      <c r="E895" s="11">
        <v>2015549</v>
      </c>
      <c r="F895" s="11" t="s">
        <v>2799</v>
      </c>
      <c r="G895" s="11" t="s">
        <v>2801</v>
      </c>
      <c r="H895" s="11" t="s">
        <v>2802</v>
      </c>
      <c r="I895" s="11" t="s">
        <v>22</v>
      </c>
      <c r="J895" s="11" t="s">
        <v>362</v>
      </c>
      <c r="K895" s="11" t="s">
        <v>132</v>
      </c>
      <c r="L895" s="11" t="s">
        <v>71</v>
      </c>
      <c r="M895" s="11" t="s">
        <v>49</v>
      </c>
      <c r="N895" s="11" t="s">
        <v>64</v>
      </c>
      <c r="O895" s="11" t="s">
        <v>149</v>
      </c>
      <c r="P895" s="11" t="s">
        <v>43</v>
      </c>
      <c r="Q895" s="11">
        <v>1</v>
      </c>
      <c r="R895" s="128">
        <v>0</v>
      </c>
      <c r="S895" s="128">
        <v>190000</v>
      </c>
      <c r="T895" s="128">
        <v>133000</v>
      </c>
      <c r="U895" s="128">
        <v>0</v>
      </c>
      <c r="V895" s="11" t="s">
        <v>50</v>
      </c>
      <c r="W895">
        <v>133000</v>
      </c>
      <c r="X895">
        <v>1</v>
      </c>
      <c r="Y895" s="11" t="str">
        <f t="shared" si="28"/>
        <v>XBL</v>
      </c>
      <c r="Z895" s="5" t="e">
        <f>VLOOKUP(D895,HoaDonTotal!D:Q,14,0)</f>
        <v>#N/A</v>
      </c>
      <c r="AA895" t="e">
        <f t="shared" si="29"/>
        <v>#N/A</v>
      </c>
      <c r="AB895" s="42"/>
    </row>
    <row r="896" spans="2:28">
      <c r="B896" s="11" t="s">
        <v>21</v>
      </c>
      <c r="C896" s="136">
        <v>44445</v>
      </c>
      <c r="D896" s="36" t="s">
        <v>1486</v>
      </c>
      <c r="E896" s="11">
        <v>2180956</v>
      </c>
      <c r="F896" s="11" t="s">
        <v>1488</v>
      </c>
      <c r="G896" s="11" t="s">
        <v>648</v>
      </c>
      <c r="H896" s="11" t="s">
        <v>649</v>
      </c>
      <c r="I896" s="11" t="s">
        <v>22</v>
      </c>
      <c r="J896" s="11" t="s">
        <v>2112</v>
      </c>
      <c r="K896" s="11" t="s">
        <v>185</v>
      </c>
      <c r="L896" s="11" t="s">
        <v>143</v>
      </c>
      <c r="M896" s="11" t="s">
        <v>49</v>
      </c>
      <c r="N896" s="11" t="s">
        <v>2143</v>
      </c>
      <c r="O896" s="11" t="s">
        <v>181</v>
      </c>
      <c r="P896" s="11" t="s">
        <v>43</v>
      </c>
      <c r="Q896" s="11">
        <v>1</v>
      </c>
      <c r="R896" s="128">
        <v>0</v>
      </c>
      <c r="S896" s="128">
        <v>20000</v>
      </c>
      <c r="T896" s="128">
        <v>20000</v>
      </c>
      <c r="U896" s="128">
        <v>0</v>
      </c>
      <c r="V896" s="11" t="s">
        <v>28</v>
      </c>
      <c r="W896">
        <v>20000</v>
      </c>
      <c r="X896">
        <v>1</v>
      </c>
      <c r="Y896" s="11" t="str">
        <f t="shared" si="28"/>
        <v>XBL</v>
      </c>
      <c r="Z896" s="5">
        <f>VLOOKUP(D896,HoaDonTotal!D:Q,14,0)</f>
        <v>44445.695138888892</v>
      </c>
      <c r="AA896" t="str">
        <f t="shared" si="29"/>
        <v>Ca chiều</v>
      </c>
      <c r="AB896" s="42"/>
    </row>
    <row r="897" spans="2:28">
      <c r="B897" s="11" t="s">
        <v>21</v>
      </c>
      <c r="C897" s="136">
        <v>44445</v>
      </c>
      <c r="D897" s="36" t="s">
        <v>1486</v>
      </c>
      <c r="E897" s="11">
        <v>2180956</v>
      </c>
      <c r="F897" s="11" t="s">
        <v>1488</v>
      </c>
      <c r="G897" s="11" t="s">
        <v>3166</v>
      </c>
      <c r="H897" s="11" t="s">
        <v>2920</v>
      </c>
      <c r="I897" s="11" t="s">
        <v>22</v>
      </c>
      <c r="J897" s="11" t="s">
        <v>38</v>
      </c>
      <c r="K897" s="11" t="s">
        <v>232</v>
      </c>
      <c r="L897" s="11" t="s">
        <v>71</v>
      </c>
      <c r="M897" s="11" t="s">
        <v>3167</v>
      </c>
      <c r="N897" s="11" t="s">
        <v>316</v>
      </c>
      <c r="O897" s="11" t="s">
        <v>317</v>
      </c>
      <c r="P897" s="11" t="s">
        <v>37</v>
      </c>
      <c r="Q897" s="11">
        <v>1</v>
      </c>
      <c r="R897" s="128">
        <v>0</v>
      </c>
      <c r="S897" s="128">
        <v>650000</v>
      </c>
      <c r="T897" s="128">
        <v>455000</v>
      </c>
      <c r="U897" s="128">
        <v>0</v>
      </c>
      <c r="V897" s="11" t="s">
        <v>28</v>
      </c>
      <c r="W897">
        <v>455000</v>
      </c>
      <c r="X897">
        <v>1</v>
      </c>
      <c r="Y897" s="11" t="str">
        <f t="shared" si="28"/>
        <v>XBL</v>
      </c>
      <c r="Z897" s="5">
        <f>VLOOKUP(D897,HoaDonTotal!D:Q,14,0)</f>
        <v>44445.695138888892</v>
      </c>
      <c r="AA897" t="str">
        <f t="shared" si="29"/>
        <v>Ca chiều</v>
      </c>
      <c r="AB897" s="42"/>
    </row>
    <row r="898" spans="2:28">
      <c r="B898" s="11" t="s">
        <v>21</v>
      </c>
      <c r="C898" s="136">
        <v>44445</v>
      </c>
      <c r="D898" s="36" t="s">
        <v>1489</v>
      </c>
      <c r="E898" s="11">
        <v>2335612</v>
      </c>
      <c r="F898" s="11" t="s">
        <v>1491</v>
      </c>
      <c r="G898" s="11" t="s">
        <v>568</v>
      </c>
      <c r="H898" s="11" t="s">
        <v>333</v>
      </c>
      <c r="I898" s="11" t="s">
        <v>41</v>
      </c>
      <c r="J898" s="11" t="s">
        <v>364</v>
      </c>
      <c r="K898" s="11" t="s">
        <v>34</v>
      </c>
      <c r="L898" s="11" t="s">
        <v>25</v>
      </c>
      <c r="M898" s="11" t="s">
        <v>133</v>
      </c>
      <c r="N898" s="11" t="s">
        <v>36</v>
      </c>
      <c r="O898" s="11" t="s">
        <v>52</v>
      </c>
      <c r="P898" s="11" t="s">
        <v>37</v>
      </c>
      <c r="Q898" s="11">
        <v>1</v>
      </c>
      <c r="R898" s="128">
        <v>0</v>
      </c>
      <c r="S898" s="128">
        <v>190000</v>
      </c>
      <c r="T898" s="128">
        <v>133000</v>
      </c>
      <c r="U898" s="128">
        <v>0</v>
      </c>
      <c r="V898" s="11" t="s">
        <v>28</v>
      </c>
      <c r="W898">
        <v>133000</v>
      </c>
      <c r="X898">
        <v>1</v>
      </c>
      <c r="Y898" s="11" t="str">
        <f t="shared" ref="Y898:Y961" si="30">IF(LEFT(D898,3)="NTL","NTL","XBL")</f>
        <v>XBL</v>
      </c>
      <c r="Z898" s="5">
        <f>VLOOKUP(D898,HoaDonTotal!D:Q,14,0)</f>
        <v>44445.696527777778</v>
      </c>
      <c r="AA898" t="str">
        <f t="shared" si="29"/>
        <v>Ca chiều</v>
      </c>
      <c r="AB898" s="42"/>
    </row>
    <row r="899" spans="2:28">
      <c r="B899" s="11" t="s">
        <v>21</v>
      </c>
      <c r="C899" s="136">
        <v>44445</v>
      </c>
      <c r="D899" s="36" t="s">
        <v>1489</v>
      </c>
      <c r="E899" s="11">
        <v>2335612</v>
      </c>
      <c r="F899" s="11" t="s">
        <v>1491</v>
      </c>
      <c r="G899" s="11" t="s">
        <v>3168</v>
      </c>
      <c r="H899" s="11" t="s">
        <v>3169</v>
      </c>
      <c r="I899" s="11" t="s">
        <v>41</v>
      </c>
      <c r="J899" s="11" t="s">
        <v>364</v>
      </c>
      <c r="K899" s="11" t="s">
        <v>34</v>
      </c>
      <c r="L899" s="11" t="s">
        <v>25</v>
      </c>
      <c r="M899" s="11" t="s">
        <v>326</v>
      </c>
      <c r="N899" s="11" t="s">
        <v>36</v>
      </c>
      <c r="O899" s="11" t="s">
        <v>52</v>
      </c>
      <c r="P899" s="11" t="s">
        <v>37</v>
      </c>
      <c r="Q899" s="11">
        <v>1</v>
      </c>
      <c r="R899" s="128">
        <v>0</v>
      </c>
      <c r="S899" s="128">
        <v>290000</v>
      </c>
      <c r="T899" s="128">
        <v>203000</v>
      </c>
      <c r="U899" s="128">
        <v>0</v>
      </c>
      <c r="V899" s="11" t="s">
        <v>28</v>
      </c>
      <c r="W899">
        <v>203000</v>
      </c>
      <c r="X899">
        <v>1</v>
      </c>
      <c r="Y899" s="11" t="str">
        <f t="shared" si="30"/>
        <v>XBL</v>
      </c>
      <c r="Z899" s="5">
        <f>VLOOKUP(D899,HoaDonTotal!D:Q,14,0)</f>
        <v>44445.696527777778</v>
      </c>
      <c r="AA899" t="str">
        <f t="shared" si="29"/>
        <v>Ca chiều</v>
      </c>
      <c r="AB899" s="42"/>
    </row>
    <row r="900" spans="2:28">
      <c r="B900" s="11" t="s">
        <v>21</v>
      </c>
      <c r="C900" s="136">
        <v>44445</v>
      </c>
      <c r="D900" s="36" t="s">
        <v>1489</v>
      </c>
      <c r="E900" s="11">
        <v>2335612</v>
      </c>
      <c r="F900" s="11" t="s">
        <v>1491</v>
      </c>
      <c r="G900" s="11" t="s">
        <v>3170</v>
      </c>
      <c r="H900" s="11" t="s">
        <v>2676</v>
      </c>
      <c r="I900" s="11" t="s">
        <v>41</v>
      </c>
      <c r="J900" s="11" t="s">
        <v>364</v>
      </c>
      <c r="K900" s="11" t="s">
        <v>34</v>
      </c>
      <c r="L900" s="11" t="s">
        <v>42</v>
      </c>
      <c r="M900" s="11" t="s">
        <v>133</v>
      </c>
      <c r="N900" s="11" t="s">
        <v>36</v>
      </c>
      <c r="O900" s="11" t="s">
        <v>52</v>
      </c>
      <c r="P900" s="11" t="s">
        <v>37</v>
      </c>
      <c r="Q900" s="11">
        <v>1</v>
      </c>
      <c r="R900" s="128">
        <v>0</v>
      </c>
      <c r="S900" s="128">
        <v>290000</v>
      </c>
      <c r="T900" s="128">
        <v>203000</v>
      </c>
      <c r="U900" s="128">
        <v>0</v>
      </c>
      <c r="V900" s="11" t="s">
        <v>28</v>
      </c>
      <c r="W900">
        <v>203000</v>
      </c>
      <c r="X900">
        <v>1</v>
      </c>
      <c r="Y900" s="11" t="str">
        <f t="shared" si="30"/>
        <v>XBL</v>
      </c>
      <c r="Z900" s="5">
        <f>VLOOKUP(D900,HoaDonTotal!D:Q,14,0)</f>
        <v>44445.696527777778</v>
      </c>
      <c r="AA900" t="str">
        <f t="shared" si="29"/>
        <v>Ca chiều</v>
      </c>
      <c r="AB900" s="42"/>
    </row>
    <row r="901" spans="2:28">
      <c r="B901" s="11" t="s">
        <v>21</v>
      </c>
      <c r="C901" s="136">
        <v>44445</v>
      </c>
      <c r="D901" s="36" t="s">
        <v>1489</v>
      </c>
      <c r="E901" s="11">
        <v>2335612</v>
      </c>
      <c r="F901" s="11" t="s">
        <v>1491</v>
      </c>
      <c r="G901" s="11" t="s">
        <v>3171</v>
      </c>
      <c r="H901" s="11" t="s">
        <v>325</v>
      </c>
      <c r="I901" s="11" t="s">
        <v>41</v>
      </c>
      <c r="J901" s="11" t="s">
        <v>364</v>
      </c>
      <c r="K901" s="11" t="s">
        <v>34</v>
      </c>
      <c r="L901" s="11" t="s">
        <v>71</v>
      </c>
      <c r="M901" s="11" t="s">
        <v>326</v>
      </c>
      <c r="N901" s="11" t="s">
        <v>36</v>
      </c>
      <c r="O901" s="11" t="s">
        <v>52</v>
      </c>
      <c r="P901" s="11" t="s">
        <v>37</v>
      </c>
      <c r="Q901" s="11">
        <v>1</v>
      </c>
      <c r="R901" s="128">
        <v>0</v>
      </c>
      <c r="S901" s="128">
        <v>350000</v>
      </c>
      <c r="T901" s="128">
        <v>245000</v>
      </c>
      <c r="U901" s="128">
        <v>0</v>
      </c>
      <c r="V901" s="11" t="s">
        <v>28</v>
      </c>
      <c r="W901">
        <v>245000</v>
      </c>
      <c r="X901">
        <v>1</v>
      </c>
      <c r="Y901" s="11" t="str">
        <f t="shared" si="30"/>
        <v>XBL</v>
      </c>
      <c r="Z901" s="5">
        <f>VLOOKUP(D901,HoaDonTotal!D:Q,14,0)</f>
        <v>44445.696527777778</v>
      </c>
      <c r="AA901" t="str">
        <f t="shared" si="29"/>
        <v>Ca chiều</v>
      </c>
      <c r="AB901" s="42"/>
    </row>
    <row r="902" spans="2:28">
      <c r="B902" s="11" t="s">
        <v>21</v>
      </c>
      <c r="C902" s="136">
        <v>44445</v>
      </c>
      <c r="D902" s="36" t="s">
        <v>1492</v>
      </c>
      <c r="E902" s="11">
        <v>1590920</v>
      </c>
      <c r="F902" s="11" t="s">
        <v>1494</v>
      </c>
      <c r="G902" s="11" t="s">
        <v>2046</v>
      </c>
      <c r="H902" s="11" t="s">
        <v>2047</v>
      </c>
      <c r="I902" s="11" t="s">
        <v>22</v>
      </c>
      <c r="J902" s="11" t="s">
        <v>38</v>
      </c>
      <c r="K902" s="11" t="s">
        <v>232</v>
      </c>
      <c r="L902" s="11" t="s">
        <v>143</v>
      </c>
      <c r="M902" s="11" t="s">
        <v>40</v>
      </c>
      <c r="N902" s="11" t="s">
        <v>44</v>
      </c>
      <c r="O902" s="11" t="s">
        <v>311</v>
      </c>
      <c r="P902" s="11" t="s">
        <v>37</v>
      </c>
      <c r="Q902" s="11">
        <v>4</v>
      </c>
      <c r="R902" s="128">
        <v>0</v>
      </c>
      <c r="S902" s="128">
        <v>90000</v>
      </c>
      <c r="T902" s="128">
        <v>252000</v>
      </c>
      <c r="U902" s="128">
        <v>0</v>
      </c>
      <c r="V902" s="11" t="s">
        <v>50</v>
      </c>
      <c r="W902">
        <v>252000</v>
      </c>
      <c r="X902">
        <v>4</v>
      </c>
      <c r="Y902" s="11" t="str">
        <f t="shared" si="30"/>
        <v>XBL</v>
      </c>
      <c r="Z902" s="5">
        <f>VLOOKUP(D902,HoaDonTotal!D:Q,14,0)</f>
        <v>44445.718055555553</v>
      </c>
      <c r="AA902" t="str">
        <f t="shared" si="29"/>
        <v>Ca chiều</v>
      </c>
      <c r="AB902" s="42"/>
    </row>
    <row r="903" spans="2:28">
      <c r="B903" s="11" t="s">
        <v>21</v>
      </c>
      <c r="C903" s="136">
        <v>44445</v>
      </c>
      <c r="D903" s="36" t="s">
        <v>1495</v>
      </c>
      <c r="E903" s="11">
        <v>1107333</v>
      </c>
      <c r="F903" s="11" t="s">
        <v>1497</v>
      </c>
      <c r="G903" s="11" t="s">
        <v>3172</v>
      </c>
      <c r="H903" s="11" t="s">
        <v>627</v>
      </c>
      <c r="I903" s="11" t="s">
        <v>65</v>
      </c>
      <c r="J903" s="11" t="s">
        <v>364</v>
      </c>
      <c r="K903" s="11" t="s">
        <v>34</v>
      </c>
      <c r="L903" s="11" t="s">
        <v>67</v>
      </c>
      <c r="M903" s="11" t="s">
        <v>189</v>
      </c>
      <c r="N903" s="11" t="s">
        <v>36</v>
      </c>
      <c r="O903" s="11" t="s">
        <v>472</v>
      </c>
      <c r="P903" s="11" t="s">
        <v>37</v>
      </c>
      <c r="Q903" s="11">
        <v>1</v>
      </c>
      <c r="R903" s="128">
        <v>0</v>
      </c>
      <c r="S903" s="128">
        <v>250000</v>
      </c>
      <c r="T903" s="128">
        <v>175000</v>
      </c>
      <c r="U903" s="128">
        <v>0</v>
      </c>
      <c r="V903" s="11" t="s">
        <v>50</v>
      </c>
      <c r="W903">
        <v>175000</v>
      </c>
      <c r="X903">
        <v>1</v>
      </c>
      <c r="Y903" s="11" t="str">
        <f t="shared" si="30"/>
        <v>XBL</v>
      </c>
      <c r="Z903" s="5">
        <f>VLOOKUP(D903,HoaDonTotal!D:Q,14,0)</f>
        <v>44445.716666666667</v>
      </c>
      <c r="AA903" t="str">
        <f t="shared" si="29"/>
        <v>Ca chiều</v>
      </c>
      <c r="AB903" s="42"/>
    </row>
    <row r="904" spans="2:28">
      <c r="B904" s="11" t="s">
        <v>21</v>
      </c>
      <c r="C904" s="136">
        <v>44445</v>
      </c>
      <c r="D904" s="36" t="s">
        <v>1498</v>
      </c>
      <c r="E904" s="11">
        <v>312562</v>
      </c>
      <c r="F904" s="11" t="s">
        <v>1053</v>
      </c>
      <c r="G904" s="11" t="s">
        <v>2144</v>
      </c>
      <c r="H904" s="11" t="s">
        <v>2145</v>
      </c>
      <c r="I904" s="11"/>
      <c r="J904" s="11" t="s">
        <v>2112</v>
      </c>
      <c r="K904" s="11" t="s">
        <v>30</v>
      </c>
      <c r="L904" s="11" t="s">
        <v>2146</v>
      </c>
      <c r="M904" s="11"/>
      <c r="N904" s="11" t="s">
        <v>2147</v>
      </c>
      <c r="O904" s="11" t="s">
        <v>151</v>
      </c>
      <c r="P904" s="11"/>
      <c r="Q904" s="11">
        <v>1</v>
      </c>
      <c r="R904" s="128">
        <v>0</v>
      </c>
      <c r="S904" s="128">
        <v>190000</v>
      </c>
      <c r="T904" s="128">
        <v>106000</v>
      </c>
      <c r="U904" s="128">
        <v>0</v>
      </c>
      <c r="V904" s="11" t="s">
        <v>50</v>
      </c>
      <c r="W904">
        <v>106000</v>
      </c>
      <c r="X904">
        <v>1</v>
      </c>
      <c r="Y904" s="11" t="str">
        <f t="shared" si="30"/>
        <v>XBL</v>
      </c>
      <c r="Z904" s="5">
        <f>VLOOKUP(D904,HoaDonTotal!D:Q,14,0)</f>
        <v>44445.736805555556</v>
      </c>
      <c r="AA904" t="str">
        <f t="shared" si="29"/>
        <v>Ca chiều</v>
      </c>
      <c r="AB904" s="42"/>
    </row>
    <row r="905" spans="2:28">
      <c r="B905" s="11" t="s">
        <v>21</v>
      </c>
      <c r="C905" s="136">
        <v>44445</v>
      </c>
      <c r="D905" s="36" t="s">
        <v>1498</v>
      </c>
      <c r="E905" s="11">
        <v>312562</v>
      </c>
      <c r="F905" s="11" t="s">
        <v>1053</v>
      </c>
      <c r="G905" s="11" t="s">
        <v>2229</v>
      </c>
      <c r="H905" s="11" t="s">
        <v>2230</v>
      </c>
      <c r="I905" s="11"/>
      <c r="J905" s="11" t="s">
        <v>2112</v>
      </c>
      <c r="K905" s="11" t="s">
        <v>30</v>
      </c>
      <c r="L905" s="11" t="s">
        <v>2146</v>
      </c>
      <c r="M905" s="11"/>
      <c r="N905" s="11" t="s">
        <v>2209</v>
      </c>
      <c r="O905" s="11" t="s">
        <v>220</v>
      </c>
      <c r="P905" s="11"/>
      <c r="Q905" s="11">
        <v>1</v>
      </c>
      <c r="R905" s="128">
        <v>0</v>
      </c>
      <c r="S905" s="128">
        <v>190000</v>
      </c>
      <c r="T905" s="128">
        <v>107000</v>
      </c>
      <c r="U905" s="128">
        <v>0</v>
      </c>
      <c r="V905" s="11" t="s">
        <v>50</v>
      </c>
      <c r="W905">
        <v>107000</v>
      </c>
      <c r="X905">
        <v>1</v>
      </c>
      <c r="Y905" s="11" t="str">
        <f t="shared" si="30"/>
        <v>XBL</v>
      </c>
      <c r="Z905" s="5">
        <f>VLOOKUP(D905,HoaDonTotal!D:Q,14,0)</f>
        <v>44445.736805555556</v>
      </c>
      <c r="AA905" t="str">
        <f t="shared" si="29"/>
        <v>Ca chiều</v>
      </c>
      <c r="AB905" s="42"/>
    </row>
    <row r="906" spans="2:28">
      <c r="B906" s="11" t="s">
        <v>21</v>
      </c>
      <c r="C906" s="136">
        <v>44445</v>
      </c>
      <c r="D906" s="36" t="s">
        <v>1498</v>
      </c>
      <c r="E906" s="11">
        <v>312562</v>
      </c>
      <c r="F906" s="11" t="s">
        <v>1053</v>
      </c>
      <c r="G906" s="11" t="s">
        <v>2227</v>
      </c>
      <c r="H906" s="11" t="s">
        <v>2228</v>
      </c>
      <c r="I906" s="11"/>
      <c r="J906" s="11" t="s">
        <v>2112</v>
      </c>
      <c r="K906" s="11" t="s">
        <v>30</v>
      </c>
      <c r="L906" s="11" t="s">
        <v>2146</v>
      </c>
      <c r="M906" s="11"/>
      <c r="N906" s="11" t="s">
        <v>2209</v>
      </c>
      <c r="O906" s="11" t="s">
        <v>178</v>
      </c>
      <c r="P906" s="11"/>
      <c r="Q906" s="11">
        <v>1</v>
      </c>
      <c r="R906" s="128">
        <v>0</v>
      </c>
      <c r="S906" s="128">
        <v>190000</v>
      </c>
      <c r="T906" s="128">
        <v>107000</v>
      </c>
      <c r="U906" s="128">
        <v>0</v>
      </c>
      <c r="V906" s="11" t="s">
        <v>50</v>
      </c>
      <c r="W906">
        <v>107000</v>
      </c>
      <c r="X906">
        <v>1</v>
      </c>
      <c r="Y906" s="11" t="str">
        <f t="shared" si="30"/>
        <v>XBL</v>
      </c>
      <c r="Z906" s="5">
        <f>VLOOKUP(D906,HoaDonTotal!D:Q,14,0)</f>
        <v>44445.736805555556</v>
      </c>
      <c r="AA906" t="str">
        <f t="shared" si="29"/>
        <v>Ca chiều</v>
      </c>
      <c r="AB906" s="42"/>
    </row>
    <row r="907" spans="2:28">
      <c r="B907" s="11" t="s">
        <v>21</v>
      </c>
      <c r="C907" s="136">
        <v>44445</v>
      </c>
      <c r="D907" s="36" t="s">
        <v>1498</v>
      </c>
      <c r="E907" s="11">
        <v>312562</v>
      </c>
      <c r="F907" s="11" t="s">
        <v>1053</v>
      </c>
      <c r="G907" s="11" t="s">
        <v>2043</v>
      </c>
      <c r="H907" s="11" t="s">
        <v>265</v>
      </c>
      <c r="I907" s="11"/>
      <c r="J907" s="11" t="s">
        <v>2044</v>
      </c>
      <c r="K907" s="11" t="s">
        <v>56</v>
      </c>
      <c r="L907" s="11" t="s">
        <v>266</v>
      </c>
      <c r="M907" s="11"/>
      <c r="N907" s="11" t="s">
        <v>2045</v>
      </c>
      <c r="O907" s="11" t="s">
        <v>139</v>
      </c>
      <c r="P907" s="11"/>
      <c r="Q907" s="11">
        <v>2</v>
      </c>
      <c r="R907" s="128">
        <v>0</v>
      </c>
      <c r="S907" s="128">
        <v>66000</v>
      </c>
      <c r="T907" s="128">
        <v>70000</v>
      </c>
      <c r="U907" s="128">
        <v>0</v>
      </c>
      <c r="V907" s="11" t="s">
        <v>50</v>
      </c>
      <c r="W907">
        <v>70000</v>
      </c>
      <c r="X907">
        <v>2</v>
      </c>
      <c r="Y907" s="11" t="str">
        <f t="shared" si="30"/>
        <v>XBL</v>
      </c>
      <c r="Z907" s="5">
        <f>VLOOKUP(D907,HoaDonTotal!D:Q,14,0)</f>
        <v>44445.736805555556</v>
      </c>
      <c r="AA907" t="str">
        <f t="shared" ref="AA907:AA970" si="31">IF(TIME(HOUR(Z907),MINUTE(Z907),SECOND(Z907))&gt;$AB$6,"Ca chiều","Ca sáng")</f>
        <v>Ca chiều</v>
      </c>
      <c r="AB907" s="42"/>
    </row>
    <row r="908" spans="2:28">
      <c r="B908" s="11" t="s">
        <v>21</v>
      </c>
      <c r="C908" s="136">
        <v>44445</v>
      </c>
      <c r="D908" s="36" t="s">
        <v>1498</v>
      </c>
      <c r="E908" s="11">
        <v>312562</v>
      </c>
      <c r="F908" s="11" t="s">
        <v>1053</v>
      </c>
      <c r="G908" s="11" t="s">
        <v>3173</v>
      </c>
      <c r="H908" s="11" t="s">
        <v>3174</v>
      </c>
      <c r="I908" s="11" t="s">
        <v>40</v>
      </c>
      <c r="J908" s="11" t="s">
        <v>2112</v>
      </c>
      <c r="K908" s="11" t="s">
        <v>470</v>
      </c>
      <c r="L908" s="11" t="s">
        <v>600</v>
      </c>
      <c r="M908" s="11" t="s">
        <v>40</v>
      </c>
      <c r="N908" s="11" t="s">
        <v>2138</v>
      </c>
      <c r="O908" s="11" t="s">
        <v>454</v>
      </c>
      <c r="P908" s="11" t="s">
        <v>40</v>
      </c>
      <c r="Q908" s="11">
        <v>1</v>
      </c>
      <c r="R908" s="128">
        <v>0</v>
      </c>
      <c r="S908" s="128">
        <v>195000</v>
      </c>
      <c r="T908" s="128">
        <v>195000</v>
      </c>
      <c r="U908" s="128">
        <v>0</v>
      </c>
      <c r="V908" s="11" t="s">
        <v>50</v>
      </c>
      <c r="W908">
        <v>195000</v>
      </c>
      <c r="X908">
        <v>1</v>
      </c>
      <c r="Y908" s="11" t="str">
        <f t="shared" si="30"/>
        <v>XBL</v>
      </c>
      <c r="Z908" s="5">
        <f>VLOOKUP(D908,HoaDonTotal!D:Q,14,0)</f>
        <v>44445.736805555556</v>
      </c>
      <c r="AA908" t="str">
        <f t="shared" si="31"/>
        <v>Ca chiều</v>
      </c>
      <c r="AB908" s="42"/>
    </row>
    <row r="909" spans="2:28">
      <c r="B909" s="11" t="s">
        <v>21</v>
      </c>
      <c r="C909" s="136">
        <v>44445</v>
      </c>
      <c r="D909" s="36" t="s">
        <v>1498</v>
      </c>
      <c r="E909" s="11">
        <v>312562</v>
      </c>
      <c r="F909" s="11" t="s">
        <v>1053</v>
      </c>
      <c r="G909" s="11" t="s">
        <v>3175</v>
      </c>
      <c r="H909" s="11" t="s">
        <v>2503</v>
      </c>
      <c r="I909" s="11" t="s">
        <v>22</v>
      </c>
      <c r="J909" s="11" t="s">
        <v>45</v>
      </c>
      <c r="K909" s="11" t="s">
        <v>34</v>
      </c>
      <c r="L909" s="11" t="s">
        <v>552</v>
      </c>
      <c r="M909" s="11" t="s">
        <v>46</v>
      </c>
      <c r="N909" s="11" t="s">
        <v>136</v>
      </c>
      <c r="O909" s="11" t="s">
        <v>137</v>
      </c>
      <c r="P909" s="11" t="s">
        <v>212</v>
      </c>
      <c r="Q909" s="11">
        <v>1</v>
      </c>
      <c r="R909" s="128">
        <v>0</v>
      </c>
      <c r="S909" s="128">
        <v>590000</v>
      </c>
      <c r="T909" s="128">
        <v>350000</v>
      </c>
      <c r="U909" s="128">
        <v>0</v>
      </c>
      <c r="V909" s="11" t="s">
        <v>50</v>
      </c>
      <c r="W909">
        <v>350000</v>
      </c>
      <c r="X909">
        <v>1</v>
      </c>
      <c r="Y909" s="11" t="str">
        <f t="shared" si="30"/>
        <v>XBL</v>
      </c>
      <c r="Z909" s="5">
        <f>VLOOKUP(D909,HoaDonTotal!D:Q,14,0)</f>
        <v>44445.736805555556</v>
      </c>
      <c r="AA909" t="str">
        <f t="shared" si="31"/>
        <v>Ca chiều</v>
      </c>
      <c r="AB909" s="42"/>
    </row>
    <row r="910" spans="2:28">
      <c r="B910" s="11" t="s">
        <v>21</v>
      </c>
      <c r="C910" s="136">
        <v>44445</v>
      </c>
      <c r="D910" s="36" t="s">
        <v>1499</v>
      </c>
      <c r="E910" s="11">
        <v>2392370</v>
      </c>
      <c r="F910" s="11" t="s">
        <v>395</v>
      </c>
      <c r="G910" s="11" t="s">
        <v>3176</v>
      </c>
      <c r="H910" s="11" t="s">
        <v>3177</v>
      </c>
      <c r="I910" s="11"/>
      <c r="J910" s="11" t="s">
        <v>53</v>
      </c>
      <c r="K910" s="11" t="s">
        <v>56</v>
      </c>
      <c r="L910" s="11" t="s">
        <v>3178</v>
      </c>
      <c r="M910" s="11" t="s">
        <v>254</v>
      </c>
      <c r="N910" s="11" t="s">
        <v>57</v>
      </c>
      <c r="O910" s="11" t="s">
        <v>297</v>
      </c>
      <c r="P910" s="11" t="s">
        <v>43</v>
      </c>
      <c r="Q910" s="11">
        <v>1</v>
      </c>
      <c r="R910" s="128">
        <v>0</v>
      </c>
      <c r="S910" s="128">
        <v>150000</v>
      </c>
      <c r="T910" s="128">
        <v>150000</v>
      </c>
      <c r="U910" s="128">
        <v>0</v>
      </c>
      <c r="V910" s="11" t="s">
        <v>28</v>
      </c>
      <c r="W910">
        <v>150000</v>
      </c>
      <c r="X910">
        <v>1</v>
      </c>
      <c r="Y910" s="11" t="str">
        <f t="shared" si="30"/>
        <v>XBL</v>
      </c>
      <c r="Z910" s="5">
        <f>VLOOKUP(D910,HoaDonTotal!D:Q,14,0)</f>
        <v>44445.738888888889</v>
      </c>
      <c r="AA910" t="str">
        <f t="shared" si="31"/>
        <v>Ca chiều</v>
      </c>
      <c r="AB910" s="42"/>
    </row>
    <row r="911" spans="2:28">
      <c r="B911" s="11" t="s">
        <v>21</v>
      </c>
      <c r="C911" s="136">
        <v>44445</v>
      </c>
      <c r="D911" s="36" t="s">
        <v>1501</v>
      </c>
      <c r="E911" s="11">
        <v>2392367</v>
      </c>
      <c r="F911" s="11" t="s">
        <v>1209</v>
      </c>
      <c r="G911" s="11" t="s">
        <v>3179</v>
      </c>
      <c r="H911" s="11" t="s">
        <v>3180</v>
      </c>
      <c r="I911" s="11" t="s">
        <v>22</v>
      </c>
      <c r="J911" s="11" t="s">
        <v>45</v>
      </c>
      <c r="K911" s="11" t="s">
        <v>2033</v>
      </c>
      <c r="L911" s="11" t="s">
        <v>516</v>
      </c>
      <c r="M911" s="11" t="s">
        <v>237</v>
      </c>
      <c r="N911" s="11" t="s">
        <v>136</v>
      </c>
      <c r="O911" s="11" t="s">
        <v>137</v>
      </c>
      <c r="P911" s="11" t="s">
        <v>37</v>
      </c>
      <c r="Q911" s="11">
        <v>1</v>
      </c>
      <c r="R911" s="128">
        <v>0</v>
      </c>
      <c r="S911" s="128">
        <v>490000</v>
      </c>
      <c r="T911" s="128">
        <v>490000</v>
      </c>
      <c r="U911" s="128">
        <v>0</v>
      </c>
      <c r="V911" s="11" t="s">
        <v>50</v>
      </c>
      <c r="W911">
        <v>490000</v>
      </c>
      <c r="X911">
        <v>1</v>
      </c>
      <c r="Y911" s="11" t="str">
        <f t="shared" si="30"/>
        <v>XBL</v>
      </c>
      <c r="Z911" s="5">
        <f>VLOOKUP(D911,HoaDonTotal!D:Q,14,0)</f>
        <v>44445.738194444442</v>
      </c>
      <c r="AA911" t="str">
        <f t="shared" si="31"/>
        <v>Ca chiều</v>
      </c>
      <c r="AB911" s="42"/>
    </row>
    <row r="912" spans="2:28">
      <c r="B912" s="11" t="s">
        <v>21</v>
      </c>
      <c r="C912" s="136">
        <v>44445</v>
      </c>
      <c r="D912" s="36" t="s">
        <v>1502</v>
      </c>
      <c r="E912" s="11">
        <v>2392377</v>
      </c>
      <c r="F912" s="11" t="s">
        <v>1504</v>
      </c>
      <c r="G912" s="11" t="s">
        <v>3181</v>
      </c>
      <c r="H912" s="11" t="s">
        <v>3182</v>
      </c>
      <c r="I912" s="11" t="s">
        <v>41</v>
      </c>
      <c r="J912" s="11" t="s">
        <v>73</v>
      </c>
      <c r="K912" s="11" t="s">
        <v>24</v>
      </c>
      <c r="L912" s="11" t="s">
        <v>3183</v>
      </c>
      <c r="M912" s="11" t="s">
        <v>493</v>
      </c>
      <c r="N912" s="11" t="s">
        <v>75</v>
      </c>
      <c r="O912" s="11" t="s">
        <v>75</v>
      </c>
      <c r="P912" s="11" t="s">
        <v>43</v>
      </c>
      <c r="Q912" s="11">
        <v>1</v>
      </c>
      <c r="R912" s="128">
        <v>0</v>
      </c>
      <c r="S912" s="128">
        <v>590000</v>
      </c>
      <c r="T912" s="128">
        <v>399000</v>
      </c>
      <c r="U912" s="128">
        <v>0</v>
      </c>
      <c r="V912" s="11" t="s">
        <v>28</v>
      </c>
      <c r="W912">
        <v>399000</v>
      </c>
      <c r="X912">
        <v>1</v>
      </c>
      <c r="Y912" s="11" t="str">
        <f t="shared" si="30"/>
        <v>XBL</v>
      </c>
      <c r="Z912" s="5">
        <f>VLOOKUP(D912,HoaDonTotal!D:Q,14,0)</f>
        <v>44445.736805555556</v>
      </c>
      <c r="AA912" t="str">
        <f t="shared" si="31"/>
        <v>Ca chiều</v>
      </c>
      <c r="AB912" s="42"/>
    </row>
    <row r="913" spans="2:28">
      <c r="B913" s="11" t="s">
        <v>21</v>
      </c>
      <c r="C913" s="136">
        <v>44445</v>
      </c>
      <c r="D913" s="36" t="s">
        <v>1505</v>
      </c>
      <c r="E913" s="11">
        <v>1817445</v>
      </c>
      <c r="F913" s="11" t="s">
        <v>1507</v>
      </c>
      <c r="G913" s="11" t="s">
        <v>3069</v>
      </c>
      <c r="H913" s="11" t="s">
        <v>2889</v>
      </c>
      <c r="I913" s="11" t="s">
        <v>41</v>
      </c>
      <c r="J913" s="11" t="s">
        <v>45</v>
      </c>
      <c r="K913" s="11" t="s">
        <v>2033</v>
      </c>
      <c r="L913" s="11" t="s">
        <v>474</v>
      </c>
      <c r="M913" s="11" t="s">
        <v>59</v>
      </c>
      <c r="N913" s="11" t="s">
        <v>2179</v>
      </c>
      <c r="O913" s="11" t="s">
        <v>2890</v>
      </c>
      <c r="P913" s="11" t="s">
        <v>37</v>
      </c>
      <c r="Q913" s="11">
        <v>1</v>
      </c>
      <c r="R913" s="128">
        <v>0</v>
      </c>
      <c r="S913" s="128">
        <v>490000</v>
      </c>
      <c r="T913" s="128">
        <v>245000</v>
      </c>
      <c r="U913" s="128">
        <v>0</v>
      </c>
      <c r="V913" s="11" t="s">
        <v>50</v>
      </c>
      <c r="W913">
        <v>245000</v>
      </c>
      <c r="X913">
        <v>1</v>
      </c>
      <c r="Y913" s="11" t="str">
        <f t="shared" si="30"/>
        <v>XBL</v>
      </c>
      <c r="Z913" s="5">
        <f>VLOOKUP(D913,HoaDonTotal!D:Q,14,0)</f>
        <v>44445.758333333331</v>
      </c>
      <c r="AA913" t="str">
        <f t="shared" si="31"/>
        <v>Ca chiều</v>
      </c>
      <c r="AB913" s="42"/>
    </row>
    <row r="914" spans="2:28">
      <c r="B914" s="11" t="s">
        <v>21</v>
      </c>
      <c r="C914" s="136">
        <v>44445</v>
      </c>
      <c r="D914" s="36" t="s">
        <v>1508</v>
      </c>
      <c r="E914" s="11">
        <v>1903513</v>
      </c>
      <c r="F914" s="11" t="s">
        <v>1510</v>
      </c>
      <c r="G914" s="11" t="s">
        <v>483</v>
      </c>
      <c r="H914" s="11" t="s">
        <v>484</v>
      </c>
      <c r="I914" s="11"/>
      <c r="J914" s="11" t="s">
        <v>39</v>
      </c>
      <c r="K914" s="11"/>
      <c r="L914" s="11" t="s">
        <v>40</v>
      </c>
      <c r="M914" s="11" t="s">
        <v>40</v>
      </c>
      <c r="N914" s="11" t="s">
        <v>39</v>
      </c>
      <c r="O914" s="11" t="s">
        <v>39</v>
      </c>
      <c r="P914" s="11" t="s">
        <v>40</v>
      </c>
      <c r="Q914" s="11">
        <v>1</v>
      </c>
      <c r="R914" s="128">
        <v>0</v>
      </c>
      <c r="S914" s="128">
        <v>2000</v>
      </c>
      <c r="T914" s="128">
        <v>0</v>
      </c>
      <c r="U914" s="128">
        <v>0</v>
      </c>
      <c r="V914" s="11" t="s">
        <v>50</v>
      </c>
      <c r="W914">
        <v>0</v>
      </c>
      <c r="X914">
        <v>1</v>
      </c>
      <c r="Y914" s="11" t="str">
        <f t="shared" si="30"/>
        <v>XBL</v>
      </c>
      <c r="Z914" s="5">
        <f>VLOOKUP(D914,HoaDonTotal!D:Q,14,0)</f>
        <v>44445.779861111114</v>
      </c>
      <c r="AA914" t="str">
        <f t="shared" si="31"/>
        <v>Ca chiều</v>
      </c>
      <c r="AB914" s="42"/>
    </row>
    <row r="915" spans="2:28">
      <c r="B915" s="11" t="s">
        <v>21</v>
      </c>
      <c r="C915" s="136">
        <v>44445</v>
      </c>
      <c r="D915" s="36" t="s">
        <v>1508</v>
      </c>
      <c r="E915" s="11">
        <v>1903513</v>
      </c>
      <c r="F915" s="11" t="s">
        <v>1510</v>
      </c>
      <c r="G915" s="11" t="s">
        <v>2484</v>
      </c>
      <c r="H915" s="11" t="s">
        <v>2485</v>
      </c>
      <c r="I915" s="11" t="s">
        <v>55</v>
      </c>
      <c r="J915" s="11" t="s">
        <v>45</v>
      </c>
      <c r="K915" s="11" t="s">
        <v>34</v>
      </c>
      <c r="L915" s="11" t="s">
        <v>291</v>
      </c>
      <c r="M915" s="11" t="s">
        <v>493</v>
      </c>
      <c r="N915" s="11" t="s">
        <v>184</v>
      </c>
      <c r="O915" s="11" t="s">
        <v>153</v>
      </c>
      <c r="P915" s="11" t="s">
        <v>43</v>
      </c>
      <c r="Q915" s="11">
        <v>1</v>
      </c>
      <c r="R915" s="128">
        <v>0</v>
      </c>
      <c r="S915" s="128">
        <v>150000</v>
      </c>
      <c r="T915" s="128">
        <v>119000</v>
      </c>
      <c r="U915" s="128">
        <v>0</v>
      </c>
      <c r="V915" s="11" t="s">
        <v>50</v>
      </c>
      <c r="W915">
        <v>119000</v>
      </c>
      <c r="X915">
        <v>1</v>
      </c>
      <c r="Y915" s="11" t="str">
        <f t="shared" si="30"/>
        <v>XBL</v>
      </c>
      <c r="Z915" s="5">
        <f>VLOOKUP(D915,HoaDonTotal!D:Q,14,0)</f>
        <v>44445.779861111114</v>
      </c>
      <c r="AA915" t="str">
        <f t="shared" si="31"/>
        <v>Ca chiều</v>
      </c>
      <c r="AB915" s="42"/>
    </row>
    <row r="916" spans="2:28">
      <c r="B916" s="11" t="s">
        <v>21</v>
      </c>
      <c r="C916" s="136">
        <v>44445</v>
      </c>
      <c r="D916" s="36" t="s">
        <v>1508</v>
      </c>
      <c r="E916" s="11">
        <v>1903513</v>
      </c>
      <c r="F916" s="11" t="s">
        <v>1510</v>
      </c>
      <c r="G916" s="11" t="s">
        <v>3184</v>
      </c>
      <c r="H916" s="11" t="s">
        <v>377</v>
      </c>
      <c r="I916" s="11" t="s">
        <v>41</v>
      </c>
      <c r="J916" s="11" t="s">
        <v>364</v>
      </c>
      <c r="K916" s="11" t="s">
        <v>34</v>
      </c>
      <c r="L916" s="11" t="s">
        <v>71</v>
      </c>
      <c r="M916" s="11" t="s">
        <v>133</v>
      </c>
      <c r="N916" s="11" t="s">
        <v>36</v>
      </c>
      <c r="O916" s="11" t="s">
        <v>52</v>
      </c>
      <c r="P916" s="11" t="s">
        <v>37</v>
      </c>
      <c r="Q916" s="11">
        <v>1</v>
      </c>
      <c r="R916" s="128">
        <v>0</v>
      </c>
      <c r="S916" s="128">
        <v>250000</v>
      </c>
      <c r="T916" s="128">
        <v>175000</v>
      </c>
      <c r="U916" s="128">
        <v>0</v>
      </c>
      <c r="V916" s="11" t="s">
        <v>50</v>
      </c>
      <c r="W916">
        <v>175000</v>
      </c>
      <c r="X916">
        <v>1</v>
      </c>
      <c r="Y916" s="11" t="str">
        <f t="shared" si="30"/>
        <v>XBL</v>
      </c>
      <c r="Z916" s="5">
        <f>VLOOKUP(D916,HoaDonTotal!D:Q,14,0)</f>
        <v>44445.779861111114</v>
      </c>
      <c r="AA916" t="str">
        <f t="shared" si="31"/>
        <v>Ca chiều</v>
      </c>
      <c r="AB916" s="42"/>
    </row>
    <row r="917" spans="2:28">
      <c r="B917" s="11" t="s">
        <v>21</v>
      </c>
      <c r="C917" s="136">
        <v>44445</v>
      </c>
      <c r="D917" s="36" t="s">
        <v>1508</v>
      </c>
      <c r="E917" s="11">
        <v>1903513</v>
      </c>
      <c r="F917" s="11" t="s">
        <v>1510</v>
      </c>
      <c r="G917" s="11" t="s">
        <v>3185</v>
      </c>
      <c r="H917" s="11" t="s">
        <v>2846</v>
      </c>
      <c r="I917" s="11" t="s">
        <v>41</v>
      </c>
      <c r="J917" s="11" t="s">
        <v>23</v>
      </c>
      <c r="K917" s="11" t="s">
        <v>24</v>
      </c>
      <c r="L917" s="11" t="s">
        <v>25</v>
      </c>
      <c r="M917" s="11" t="s">
        <v>296</v>
      </c>
      <c r="N917" s="11" t="s">
        <v>36</v>
      </c>
      <c r="O917" s="11" t="s">
        <v>52</v>
      </c>
      <c r="P917" s="11" t="s">
        <v>37</v>
      </c>
      <c r="Q917" s="11">
        <v>1</v>
      </c>
      <c r="R917" s="128">
        <v>0</v>
      </c>
      <c r="S917" s="128">
        <v>250000</v>
      </c>
      <c r="T917" s="128">
        <v>125000</v>
      </c>
      <c r="U917" s="128">
        <v>0</v>
      </c>
      <c r="V917" s="11" t="s">
        <v>50</v>
      </c>
      <c r="W917">
        <v>125000</v>
      </c>
      <c r="X917">
        <v>1</v>
      </c>
      <c r="Y917" s="11" t="str">
        <f t="shared" si="30"/>
        <v>XBL</v>
      </c>
      <c r="Z917" s="5">
        <f>VLOOKUP(D917,HoaDonTotal!D:Q,14,0)</f>
        <v>44445.779861111114</v>
      </c>
      <c r="AA917" t="str">
        <f t="shared" si="31"/>
        <v>Ca chiều</v>
      </c>
      <c r="AB917" s="42"/>
    </row>
    <row r="918" spans="2:28">
      <c r="B918" s="11" t="s">
        <v>21</v>
      </c>
      <c r="C918" s="136">
        <v>44445</v>
      </c>
      <c r="D918" s="36" t="s">
        <v>1511</v>
      </c>
      <c r="E918" s="11">
        <v>2265638</v>
      </c>
      <c r="F918" s="11" t="s">
        <v>419</v>
      </c>
      <c r="G918" s="11" t="s">
        <v>630</v>
      </c>
      <c r="H918" s="11" t="s">
        <v>631</v>
      </c>
      <c r="I918" s="11" t="s">
        <v>40</v>
      </c>
      <c r="J918" s="11" t="s">
        <v>2041</v>
      </c>
      <c r="K918" s="11" t="s">
        <v>478</v>
      </c>
      <c r="L918" s="11" t="s">
        <v>632</v>
      </c>
      <c r="M918" s="11" t="s">
        <v>40</v>
      </c>
      <c r="N918" s="11" t="s">
        <v>68</v>
      </c>
      <c r="O918" s="11" t="s">
        <v>479</v>
      </c>
      <c r="P918" s="11" t="s">
        <v>40</v>
      </c>
      <c r="Q918" s="11">
        <v>1</v>
      </c>
      <c r="R918" s="128">
        <v>0</v>
      </c>
      <c r="S918" s="128">
        <v>50000</v>
      </c>
      <c r="T918" s="128">
        <v>37000</v>
      </c>
      <c r="U918" s="128">
        <v>0</v>
      </c>
      <c r="V918" s="11" t="s">
        <v>50</v>
      </c>
      <c r="W918">
        <v>37000</v>
      </c>
      <c r="X918">
        <v>1</v>
      </c>
      <c r="Y918" s="11" t="str">
        <f t="shared" si="30"/>
        <v>XBL</v>
      </c>
      <c r="Z918" s="5">
        <f>VLOOKUP(D918,HoaDonTotal!D:Q,14,0)</f>
        <v>44445.780555555553</v>
      </c>
      <c r="AA918" t="str">
        <f t="shared" si="31"/>
        <v>Ca chiều</v>
      </c>
      <c r="AB918" s="42"/>
    </row>
    <row r="919" spans="2:28">
      <c r="B919" s="11" t="s">
        <v>21</v>
      </c>
      <c r="C919" s="136">
        <v>44445</v>
      </c>
      <c r="D919" s="36" t="s">
        <v>1512</v>
      </c>
      <c r="E919" s="11">
        <v>1550973</v>
      </c>
      <c r="F919" s="11" t="s">
        <v>1514</v>
      </c>
      <c r="G919" s="11" t="s">
        <v>3186</v>
      </c>
      <c r="H919" s="11" t="s">
        <v>3138</v>
      </c>
      <c r="I919" s="11" t="s">
        <v>65</v>
      </c>
      <c r="J919" s="11" t="s">
        <v>364</v>
      </c>
      <c r="K919" s="11" t="s">
        <v>2033</v>
      </c>
      <c r="L919" s="11" t="s">
        <v>628</v>
      </c>
      <c r="M919" s="11" t="s">
        <v>491</v>
      </c>
      <c r="N919" s="11" t="s">
        <v>26</v>
      </c>
      <c r="O919" s="11" t="s">
        <v>27</v>
      </c>
      <c r="P919" s="11" t="s">
        <v>43</v>
      </c>
      <c r="Q919" s="11">
        <v>1</v>
      </c>
      <c r="R919" s="128">
        <v>0</v>
      </c>
      <c r="S919" s="128">
        <v>390000</v>
      </c>
      <c r="T919" s="128">
        <v>273000</v>
      </c>
      <c r="U919" s="128">
        <v>0</v>
      </c>
      <c r="V919" s="11" t="s">
        <v>50</v>
      </c>
      <c r="W919">
        <v>273000</v>
      </c>
      <c r="X919">
        <v>1</v>
      </c>
      <c r="Y919" s="11" t="str">
        <f t="shared" si="30"/>
        <v>XBL</v>
      </c>
      <c r="Z919" s="5">
        <f>VLOOKUP(D919,HoaDonTotal!D:Q,14,0)</f>
        <v>44445.779861111114</v>
      </c>
      <c r="AA919" t="str">
        <f t="shared" si="31"/>
        <v>Ca chiều</v>
      </c>
      <c r="AB919" s="42"/>
    </row>
    <row r="920" spans="2:28">
      <c r="B920" s="11" t="s">
        <v>21</v>
      </c>
      <c r="C920" s="136">
        <v>44445</v>
      </c>
      <c r="D920" s="36" t="s">
        <v>1512</v>
      </c>
      <c r="E920" s="11">
        <v>1550973</v>
      </c>
      <c r="F920" s="11" t="s">
        <v>1514</v>
      </c>
      <c r="G920" s="11" t="s">
        <v>3187</v>
      </c>
      <c r="H920" s="11" t="s">
        <v>2658</v>
      </c>
      <c r="I920" s="11" t="s">
        <v>22</v>
      </c>
      <c r="J920" s="11" t="s">
        <v>23</v>
      </c>
      <c r="K920" s="11" t="s">
        <v>24</v>
      </c>
      <c r="L920" s="11" t="s">
        <v>35</v>
      </c>
      <c r="M920" s="11" t="s">
        <v>46</v>
      </c>
      <c r="N920" s="11" t="s">
        <v>26</v>
      </c>
      <c r="O920" s="11" t="s">
        <v>676</v>
      </c>
      <c r="P920" s="11" t="s">
        <v>37</v>
      </c>
      <c r="Q920" s="11">
        <v>1</v>
      </c>
      <c r="R920" s="128">
        <v>0</v>
      </c>
      <c r="S920" s="128">
        <v>350000</v>
      </c>
      <c r="T920" s="128">
        <v>175000</v>
      </c>
      <c r="U920" s="128">
        <v>0</v>
      </c>
      <c r="V920" s="11" t="s">
        <v>50</v>
      </c>
      <c r="W920">
        <v>175000</v>
      </c>
      <c r="X920">
        <v>1</v>
      </c>
      <c r="Y920" s="11" t="str">
        <f t="shared" si="30"/>
        <v>XBL</v>
      </c>
      <c r="Z920" s="5">
        <f>VLOOKUP(D920,HoaDonTotal!D:Q,14,0)</f>
        <v>44445.779861111114</v>
      </c>
      <c r="AA920" t="str">
        <f t="shared" si="31"/>
        <v>Ca chiều</v>
      </c>
      <c r="AB920" s="42"/>
    </row>
    <row r="921" spans="2:28">
      <c r="B921" s="11" t="s">
        <v>21</v>
      </c>
      <c r="C921" s="136">
        <v>44445</v>
      </c>
      <c r="D921" s="36" t="s">
        <v>1515</v>
      </c>
      <c r="E921" s="11">
        <v>2327000</v>
      </c>
      <c r="F921" s="11" t="s">
        <v>1517</v>
      </c>
      <c r="G921" s="11" t="s">
        <v>2315</v>
      </c>
      <c r="H921" s="11" t="s">
        <v>2316</v>
      </c>
      <c r="I921" s="11"/>
      <c r="J921" s="11" t="s">
        <v>2112</v>
      </c>
      <c r="K921" s="11" t="s">
        <v>507</v>
      </c>
      <c r="L921" s="11"/>
      <c r="M921" s="11"/>
      <c r="N921" s="11" t="s">
        <v>2138</v>
      </c>
      <c r="O921" s="11" t="s">
        <v>454</v>
      </c>
      <c r="P921" s="11"/>
      <c r="Q921" s="11">
        <v>1</v>
      </c>
      <c r="R921" s="128">
        <v>0</v>
      </c>
      <c r="S921" s="128">
        <v>175000</v>
      </c>
      <c r="T921" s="128">
        <v>175000</v>
      </c>
      <c r="U921" s="128">
        <v>0</v>
      </c>
      <c r="V921" s="11" t="s">
        <v>50</v>
      </c>
      <c r="W921">
        <v>175000</v>
      </c>
      <c r="X921">
        <v>1</v>
      </c>
      <c r="Y921" s="11" t="str">
        <f t="shared" si="30"/>
        <v>XBL</v>
      </c>
      <c r="Z921" s="5">
        <f>VLOOKUP(D921,HoaDonTotal!D:Q,14,0)</f>
        <v>44445.800694444442</v>
      </c>
      <c r="AA921" t="str">
        <f t="shared" si="31"/>
        <v>Ca chiều</v>
      </c>
      <c r="AB921" s="42"/>
    </row>
    <row r="922" spans="2:28">
      <c r="B922" s="11" t="s">
        <v>21</v>
      </c>
      <c r="C922" s="136">
        <v>44445</v>
      </c>
      <c r="D922" s="36" t="s">
        <v>1518</v>
      </c>
      <c r="E922" s="11">
        <v>1849074</v>
      </c>
      <c r="F922" s="11" t="s">
        <v>1520</v>
      </c>
      <c r="G922" s="11" t="s">
        <v>3188</v>
      </c>
      <c r="H922" s="11" t="s">
        <v>3189</v>
      </c>
      <c r="I922" s="11" t="s">
        <v>22</v>
      </c>
      <c r="J922" s="11" t="s">
        <v>38</v>
      </c>
      <c r="K922" s="11" t="s">
        <v>232</v>
      </c>
      <c r="L922" s="11" t="s">
        <v>71</v>
      </c>
      <c r="M922" s="11" t="s">
        <v>441</v>
      </c>
      <c r="N922" s="11" t="s">
        <v>316</v>
      </c>
      <c r="O922" s="11" t="s">
        <v>352</v>
      </c>
      <c r="P922" s="11" t="s">
        <v>37</v>
      </c>
      <c r="Q922" s="11">
        <v>1</v>
      </c>
      <c r="R922" s="128">
        <v>0</v>
      </c>
      <c r="S922" s="128">
        <v>290000</v>
      </c>
      <c r="T922" s="128">
        <v>203000</v>
      </c>
      <c r="U922" s="128">
        <v>0</v>
      </c>
      <c r="V922" s="11" t="s">
        <v>50</v>
      </c>
      <c r="W922">
        <v>203000</v>
      </c>
      <c r="X922">
        <v>1</v>
      </c>
      <c r="Y922" s="11" t="str">
        <f t="shared" si="30"/>
        <v>XBL</v>
      </c>
      <c r="Z922" s="5">
        <f>VLOOKUP(D922,HoaDonTotal!D:Q,14,0)</f>
        <v>44445.820833333331</v>
      </c>
      <c r="AA922" t="str">
        <f t="shared" si="31"/>
        <v>Ca chiều</v>
      </c>
      <c r="AB922" s="42"/>
    </row>
    <row r="923" spans="2:28">
      <c r="B923" s="11" t="s">
        <v>21</v>
      </c>
      <c r="C923" s="136">
        <v>44445</v>
      </c>
      <c r="D923" s="36" t="s">
        <v>1521</v>
      </c>
      <c r="E923" s="11">
        <v>2076872</v>
      </c>
      <c r="F923" s="11" t="s">
        <v>1523</v>
      </c>
      <c r="G923" s="11" t="s">
        <v>2424</v>
      </c>
      <c r="H923" s="11" t="s">
        <v>2425</v>
      </c>
      <c r="I923" s="11"/>
      <c r="J923" s="11" t="s">
        <v>2112</v>
      </c>
      <c r="K923" s="11" t="s">
        <v>30</v>
      </c>
      <c r="L923" s="11" t="s">
        <v>2423</v>
      </c>
      <c r="M923" s="11"/>
      <c r="N923" s="11" t="s">
        <v>2209</v>
      </c>
      <c r="O923" s="11" t="s">
        <v>178</v>
      </c>
      <c r="P923" s="11"/>
      <c r="Q923" s="11">
        <v>1</v>
      </c>
      <c r="R923" s="128">
        <v>0</v>
      </c>
      <c r="S923" s="128">
        <v>250000</v>
      </c>
      <c r="T923" s="128">
        <v>175000</v>
      </c>
      <c r="U923" s="128">
        <v>0</v>
      </c>
      <c r="V923" s="11" t="s">
        <v>50</v>
      </c>
      <c r="W923">
        <v>175000</v>
      </c>
      <c r="X923">
        <v>1</v>
      </c>
      <c r="Y923" s="11" t="str">
        <f t="shared" si="30"/>
        <v>XBL</v>
      </c>
      <c r="Z923" s="5">
        <f>VLOOKUP(D923,HoaDonTotal!D:Q,14,0)</f>
        <v>44445.862500000003</v>
      </c>
      <c r="AA923" t="str">
        <f t="shared" si="31"/>
        <v>Ca chiều</v>
      </c>
      <c r="AB923" s="42"/>
    </row>
    <row r="924" spans="2:28">
      <c r="B924" s="11" t="s">
        <v>21</v>
      </c>
      <c r="C924" s="136">
        <v>44445</v>
      </c>
      <c r="D924" s="36" t="s">
        <v>1521</v>
      </c>
      <c r="E924" s="11">
        <v>2076872</v>
      </c>
      <c r="F924" s="11" t="s">
        <v>1523</v>
      </c>
      <c r="G924" s="11" t="s">
        <v>2421</v>
      </c>
      <c r="H924" s="11" t="s">
        <v>2422</v>
      </c>
      <c r="I924" s="11"/>
      <c r="J924" s="11" t="s">
        <v>2112</v>
      </c>
      <c r="K924" s="11" t="s">
        <v>30</v>
      </c>
      <c r="L924" s="11" t="s">
        <v>2423</v>
      </c>
      <c r="M924" s="11"/>
      <c r="N924" s="11" t="s">
        <v>2209</v>
      </c>
      <c r="O924" s="11" t="s">
        <v>220</v>
      </c>
      <c r="P924" s="11"/>
      <c r="Q924" s="11">
        <v>1</v>
      </c>
      <c r="R924" s="128">
        <v>0</v>
      </c>
      <c r="S924" s="128">
        <v>250000</v>
      </c>
      <c r="T924" s="128">
        <v>175000</v>
      </c>
      <c r="U924" s="128">
        <v>0</v>
      </c>
      <c r="V924" s="11" t="s">
        <v>50</v>
      </c>
      <c r="W924">
        <v>175000</v>
      </c>
      <c r="X924">
        <v>1</v>
      </c>
      <c r="Y924" s="11" t="str">
        <f t="shared" si="30"/>
        <v>XBL</v>
      </c>
      <c r="Z924" s="5">
        <f>VLOOKUP(D924,HoaDonTotal!D:Q,14,0)</f>
        <v>44445.862500000003</v>
      </c>
      <c r="AA924" t="str">
        <f t="shared" si="31"/>
        <v>Ca chiều</v>
      </c>
      <c r="AB924" s="42"/>
    </row>
    <row r="925" spans="2:28">
      <c r="B925" s="11" t="s">
        <v>21</v>
      </c>
      <c r="C925" s="136">
        <v>44445</v>
      </c>
      <c r="D925" s="36" t="s">
        <v>1524</v>
      </c>
      <c r="E925" s="11">
        <v>2076872</v>
      </c>
      <c r="F925" s="11" t="s">
        <v>1523</v>
      </c>
      <c r="G925" s="11" t="s">
        <v>3190</v>
      </c>
      <c r="H925" s="11" t="s">
        <v>567</v>
      </c>
      <c r="I925" s="11"/>
      <c r="J925" s="11" t="s">
        <v>53</v>
      </c>
      <c r="K925" s="11" t="s">
        <v>56</v>
      </c>
      <c r="L925" s="11" t="s">
        <v>243</v>
      </c>
      <c r="M925" s="11" t="s">
        <v>2260</v>
      </c>
      <c r="N925" s="11" t="s">
        <v>57</v>
      </c>
      <c r="O925" s="11" t="s">
        <v>76</v>
      </c>
      <c r="P925" s="11" t="s">
        <v>43</v>
      </c>
      <c r="Q925" s="11">
        <v>1</v>
      </c>
      <c r="R925" s="128">
        <v>0</v>
      </c>
      <c r="S925" s="128">
        <v>150000</v>
      </c>
      <c r="T925" s="128">
        <v>120000</v>
      </c>
      <c r="U925" s="128">
        <v>0</v>
      </c>
      <c r="V925" s="11" t="s">
        <v>50</v>
      </c>
      <c r="W925">
        <v>120000</v>
      </c>
      <c r="X925">
        <v>1</v>
      </c>
      <c r="Y925" s="11" t="str">
        <f t="shared" si="30"/>
        <v>XBL</v>
      </c>
      <c r="Z925" s="5">
        <f>VLOOKUP(D925,HoaDonTotal!D:Q,14,0)</f>
        <v>44445.862500000003</v>
      </c>
      <c r="AA925" t="str">
        <f t="shared" si="31"/>
        <v>Ca chiều</v>
      </c>
      <c r="AB925" s="42"/>
    </row>
    <row r="926" spans="2:28">
      <c r="B926" s="11" t="s">
        <v>21</v>
      </c>
      <c r="C926" s="136">
        <v>44445</v>
      </c>
      <c r="D926" s="36" t="s">
        <v>1525</v>
      </c>
      <c r="E926" s="11">
        <v>2225911</v>
      </c>
      <c r="F926" s="11" t="s">
        <v>1527</v>
      </c>
      <c r="G926" s="11" t="s">
        <v>3191</v>
      </c>
      <c r="H926" s="11" t="s">
        <v>2247</v>
      </c>
      <c r="I926" s="11" t="s">
        <v>58</v>
      </c>
      <c r="J926" s="11" t="s">
        <v>23</v>
      </c>
      <c r="K926" s="11" t="s">
        <v>24</v>
      </c>
      <c r="L926" s="11" t="s">
        <v>607</v>
      </c>
      <c r="M926" s="11" t="s">
        <v>144</v>
      </c>
      <c r="N926" s="11" t="s">
        <v>36</v>
      </c>
      <c r="O926" s="11" t="s">
        <v>472</v>
      </c>
      <c r="P926" s="11" t="s">
        <v>37</v>
      </c>
      <c r="Q926" s="11">
        <v>1</v>
      </c>
      <c r="R926" s="128">
        <v>0</v>
      </c>
      <c r="S926" s="128">
        <v>190000</v>
      </c>
      <c r="T926" s="128">
        <v>95000</v>
      </c>
      <c r="U926" s="128">
        <v>0</v>
      </c>
      <c r="V926" s="11" t="s">
        <v>50</v>
      </c>
      <c r="W926">
        <v>95000</v>
      </c>
      <c r="X926">
        <v>1</v>
      </c>
      <c r="Y926" s="11" t="str">
        <f t="shared" si="30"/>
        <v>XBL</v>
      </c>
      <c r="Z926" s="5">
        <f>VLOOKUP(D926,HoaDonTotal!D:Q,14,0)</f>
        <v>44445.862500000003</v>
      </c>
      <c r="AA926" t="str">
        <f t="shared" si="31"/>
        <v>Ca chiều</v>
      </c>
      <c r="AB926" s="42"/>
    </row>
    <row r="927" spans="2:28">
      <c r="B927" s="11" t="s">
        <v>21</v>
      </c>
      <c r="C927" s="136">
        <v>44445</v>
      </c>
      <c r="D927" s="36" t="s">
        <v>1525</v>
      </c>
      <c r="E927" s="11">
        <v>2225911</v>
      </c>
      <c r="F927" s="11" t="s">
        <v>1527</v>
      </c>
      <c r="G927" s="11" t="s">
        <v>2043</v>
      </c>
      <c r="H927" s="11" t="s">
        <v>265</v>
      </c>
      <c r="I927" s="11"/>
      <c r="J927" s="11" t="s">
        <v>2044</v>
      </c>
      <c r="K927" s="11" t="s">
        <v>56</v>
      </c>
      <c r="L927" s="11" t="s">
        <v>266</v>
      </c>
      <c r="M927" s="11"/>
      <c r="N927" s="11" t="s">
        <v>2045</v>
      </c>
      <c r="O927" s="11" t="s">
        <v>139</v>
      </c>
      <c r="P927" s="11"/>
      <c r="Q927" s="11">
        <v>2</v>
      </c>
      <c r="R927" s="128">
        <v>0</v>
      </c>
      <c r="S927" s="128">
        <v>66000</v>
      </c>
      <c r="T927" s="128">
        <v>70000</v>
      </c>
      <c r="U927" s="128">
        <v>0</v>
      </c>
      <c r="V927" s="11" t="s">
        <v>50</v>
      </c>
      <c r="W927">
        <v>70000</v>
      </c>
      <c r="X927">
        <v>2</v>
      </c>
      <c r="Y927" s="11" t="str">
        <f t="shared" si="30"/>
        <v>XBL</v>
      </c>
      <c r="Z927" s="5">
        <f>VLOOKUP(D927,HoaDonTotal!D:Q,14,0)</f>
        <v>44445.862500000003</v>
      </c>
      <c r="AA927" t="str">
        <f t="shared" si="31"/>
        <v>Ca chiều</v>
      </c>
      <c r="AB927" s="42"/>
    </row>
    <row r="928" spans="2:28">
      <c r="B928" s="11" t="s">
        <v>21</v>
      </c>
      <c r="C928" s="136">
        <v>44445</v>
      </c>
      <c r="D928" s="36" t="s">
        <v>1528</v>
      </c>
      <c r="E928" s="11">
        <v>2392068</v>
      </c>
      <c r="F928" s="11" t="s">
        <v>1455</v>
      </c>
      <c r="G928" s="11" t="s">
        <v>3192</v>
      </c>
      <c r="H928" s="11" t="s">
        <v>3193</v>
      </c>
      <c r="I928" s="11" t="s">
        <v>41</v>
      </c>
      <c r="J928" s="11" t="s">
        <v>69</v>
      </c>
      <c r="K928" s="11" t="s">
        <v>34</v>
      </c>
      <c r="L928" s="11" t="s">
        <v>3194</v>
      </c>
      <c r="M928" s="11" t="s">
        <v>59</v>
      </c>
      <c r="N928" s="11" t="s">
        <v>284</v>
      </c>
      <c r="O928" s="11" t="s">
        <v>131</v>
      </c>
      <c r="P928" s="11" t="s">
        <v>37</v>
      </c>
      <c r="Q928" s="11">
        <v>1</v>
      </c>
      <c r="R928" s="128">
        <v>0</v>
      </c>
      <c r="S928" s="128">
        <v>290000</v>
      </c>
      <c r="T928" s="128">
        <v>203000</v>
      </c>
      <c r="U928" s="128">
        <v>0</v>
      </c>
      <c r="V928" s="11" t="s">
        <v>28</v>
      </c>
      <c r="W928">
        <v>203000</v>
      </c>
      <c r="X928">
        <v>1</v>
      </c>
      <c r="Y928" s="11" t="str">
        <f t="shared" si="30"/>
        <v>XBL</v>
      </c>
      <c r="Z928" s="5">
        <f>VLOOKUP(D928,HoaDonTotal!D:Q,14,0)</f>
        <v>44445.884027777778</v>
      </c>
      <c r="AA928" t="str">
        <f t="shared" si="31"/>
        <v>Ca chiều</v>
      </c>
      <c r="AB928" s="42"/>
    </row>
    <row r="929" spans="2:28">
      <c r="B929" s="11" t="s">
        <v>21</v>
      </c>
      <c r="C929" s="136">
        <v>44445</v>
      </c>
      <c r="D929" s="36" t="s">
        <v>1528</v>
      </c>
      <c r="E929" s="11">
        <v>2392068</v>
      </c>
      <c r="F929" s="11" t="s">
        <v>1455</v>
      </c>
      <c r="G929" s="11" t="s">
        <v>268</v>
      </c>
      <c r="H929" s="11" t="s">
        <v>138</v>
      </c>
      <c r="I929" s="11"/>
      <c r="J929" s="11" t="s">
        <v>2263</v>
      </c>
      <c r="K929" s="11" t="s">
        <v>30</v>
      </c>
      <c r="L929" s="11" t="s">
        <v>31</v>
      </c>
      <c r="M929" s="11"/>
      <c r="N929" s="11" t="s">
        <v>32</v>
      </c>
      <c r="O929" s="11" t="s">
        <v>33</v>
      </c>
      <c r="P929" s="11"/>
      <c r="Q929" s="11">
        <v>1</v>
      </c>
      <c r="R929" s="128">
        <v>0</v>
      </c>
      <c r="S929" s="128">
        <v>135000</v>
      </c>
      <c r="T929" s="128">
        <v>80000</v>
      </c>
      <c r="U929" s="128">
        <v>0</v>
      </c>
      <c r="V929" s="11" t="s">
        <v>28</v>
      </c>
      <c r="W929">
        <v>80000</v>
      </c>
      <c r="X929">
        <v>1</v>
      </c>
      <c r="Y929" s="11" t="str">
        <f t="shared" si="30"/>
        <v>XBL</v>
      </c>
      <c r="Z929" s="5">
        <f>VLOOKUP(D929,HoaDonTotal!D:Q,14,0)</f>
        <v>44445.884027777778</v>
      </c>
      <c r="AA929" t="str">
        <f t="shared" si="31"/>
        <v>Ca chiều</v>
      </c>
      <c r="AB929" s="42"/>
    </row>
    <row r="930" spans="2:28">
      <c r="B930" s="11" t="s">
        <v>21</v>
      </c>
      <c r="C930" s="136">
        <v>44445</v>
      </c>
      <c r="D930" s="36" t="s">
        <v>1528</v>
      </c>
      <c r="E930" s="11">
        <v>2392068</v>
      </c>
      <c r="F930" s="11" t="s">
        <v>1455</v>
      </c>
      <c r="G930" s="11" t="s">
        <v>275</v>
      </c>
      <c r="H930" s="11" t="s">
        <v>276</v>
      </c>
      <c r="I930" s="11"/>
      <c r="J930" s="11" t="s">
        <v>29</v>
      </c>
      <c r="K930" s="11" t="s">
        <v>56</v>
      </c>
      <c r="L930" s="11"/>
      <c r="M930" s="11" t="s">
        <v>63</v>
      </c>
      <c r="N930" s="11" t="s">
        <v>180</v>
      </c>
      <c r="O930" s="11" t="s">
        <v>141</v>
      </c>
      <c r="P930" s="11"/>
      <c r="Q930" s="11">
        <v>1</v>
      </c>
      <c r="R930" s="128">
        <v>0</v>
      </c>
      <c r="S930" s="128">
        <v>150000</v>
      </c>
      <c r="T930" s="128">
        <v>120000</v>
      </c>
      <c r="U930" s="128">
        <v>0</v>
      </c>
      <c r="V930" s="11" t="s">
        <v>28</v>
      </c>
      <c r="W930">
        <v>120000</v>
      </c>
      <c r="X930">
        <v>1</v>
      </c>
      <c r="Y930" s="11" t="str">
        <f t="shared" si="30"/>
        <v>XBL</v>
      </c>
      <c r="Z930" s="5">
        <f>VLOOKUP(D930,HoaDonTotal!D:Q,14,0)</f>
        <v>44445.884027777778</v>
      </c>
      <c r="AA930" t="str">
        <f t="shared" si="31"/>
        <v>Ca chiều</v>
      </c>
      <c r="AB930" s="42"/>
    </row>
    <row r="931" spans="2:28">
      <c r="B931" s="11" t="s">
        <v>21</v>
      </c>
      <c r="C931" s="136">
        <v>44445</v>
      </c>
      <c r="D931" s="36" t="s">
        <v>1529</v>
      </c>
      <c r="E931" s="11">
        <v>1903328</v>
      </c>
      <c r="F931" s="11" t="s">
        <v>1531</v>
      </c>
      <c r="G931" s="11" t="s">
        <v>3195</v>
      </c>
      <c r="H931" s="11" t="s">
        <v>3196</v>
      </c>
      <c r="I931" s="11" t="s">
        <v>41</v>
      </c>
      <c r="J931" s="11" t="s">
        <v>362</v>
      </c>
      <c r="K931" s="11" t="s">
        <v>24</v>
      </c>
      <c r="L931" s="11" t="s">
        <v>71</v>
      </c>
      <c r="M931" s="11" t="s">
        <v>60</v>
      </c>
      <c r="N931" s="11" t="s">
        <v>64</v>
      </c>
      <c r="O931" s="11" t="s">
        <v>149</v>
      </c>
      <c r="P931" s="11" t="s">
        <v>43</v>
      </c>
      <c r="Q931" s="11">
        <v>1</v>
      </c>
      <c r="R931" s="128">
        <v>0</v>
      </c>
      <c r="S931" s="128">
        <v>290000</v>
      </c>
      <c r="T931" s="128">
        <v>203000</v>
      </c>
      <c r="U931" s="128">
        <v>0</v>
      </c>
      <c r="V931" s="11" t="s">
        <v>50</v>
      </c>
      <c r="W931">
        <v>203000</v>
      </c>
      <c r="X931">
        <v>1</v>
      </c>
      <c r="Y931" s="11" t="str">
        <f t="shared" si="30"/>
        <v>XBL</v>
      </c>
      <c r="Z931" s="5">
        <f>VLOOKUP(D931,HoaDonTotal!D:Q,14,0)</f>
        <v>44445.904166666667</v>
      </c>
      <c r="AA931" t="str">
        <f t="shared" si="31"/>
        <v>Ca chiều</v>
      </c>
      <c r="AB931" s="42"/>
    </row>
    <row r="932" spans="2:28">
      <c r="B932" s="11" t="s">
        <v>21</v>
      </c>
      <c r="C932" s="136">
        <v>44444</v>
      </c>
      <c r="D932" s="36" t="s">
        <v>1532</v>
      </c>
      <c r="E932" s="11">
        <v>2390974</v>
      </c>
      <c r="F932" s="11" t="s">
        <v>1534</v>
      </c>
      <c r="G932" s="11" t="s">
        <v>461</v>
      </c>
      <c r="H932" s="11" t="s">
        <v>462</v>
      </c>
      <c r="I932" s="11" t="s">
        <v>41</v>
      </c>
      <c r="J932" s="11" t="s">
        <v>23</v>
      </c>
      <c r="K932" s="11" t="s">
        <v>24</v>
      </c>
      <c r="L932" s="11" t="s">
        <v>152</v>
      </c>
      <c r="M932" s="11" t="s">
        <v>463</v>
      </c>
      <c r="N932" s="11" t="s">
        <v>26</v>
      </c>
      <c r="O932" s="11" t="s">
        <v>314</v>
      </c>
      <c r="P932" s="11" t="s">
        <v>37</v>
      </c>
      <c r="Q932" s="11">
        <v>0</v>
      </c>
      <c r="R932" s="128">
        <v>1</v>
      </c>
      <c r="S932" s="128">
        <v>290000</v>
      </c>
      <c r="T932" s="128">
        <v>0</v>
      </c>
      <c r="U932" s="128">
        <v>145000</v>
      </c>
      <c r="V932" s="11" t="s">
        <v>28</v>
      </c>
      <c r="W932">
        <v>-145000</v>
      </c>
      <c r="X932">
        <v>-1</v>
      </c>
      <c r="Y932" s="11" t="str">
        <f t="shared" si="30"/>
        <v>NTL</v>
      </c>
      <c r="Z932" s="5">
        <f>VLOOKUP(D932,HoaDonTotal!D:Q,14,0)</f>
        <v>44444.729166666664</v>
      </c>
      <c r="AA932" t="str">
        <f t="shared" si="31"/>
        <v>Ca chiều</v>
      </c>
      <c r="AB932" s="42"/>
    </row>
    <row r="933" spans="2:28">
      <c r="B933" s="11" t="s">
        <v>21</v>
      </c>
      <c r="C933" s="136">
        <v>44444</v>
      </c>
      <c r="D933" s="36" t="s">
        <v>1535</v>
      </c>
      <c r="E933" s="11">
        <v>2391865</v>
      </c>
      <c r="F933" s="11" t="s">
        <v>1175</v>
      </c>
      <c r="G933" s="11" t="s">
        <v>3197</v>
      </c>
      <c r="H933" s="11" t="s">
        <v>637</v>
      </c>
      <c r="I933" s="11" t="s">
        <v>55</v>
      </c>
      <c r="J933" s="11" t="s">
        <v>73</v>
      </c>
      <c r="K933" s="11" t="s">
        <v>538</v>
      </c>
      <c r="L933" s="11" t="s">
        <v>638</v>
      </c>
      <c r="M933" s="11" t="s">
        <v>46</v>
      </c>
      <c r="N933" s="11" t="s">
        <v>75</v>
      </c>
      <c r="O933" s="11" t="s">
        <v>75</v>
      </c>
      <c r="P933" s="11" t="s">
        <v>43</v>
      </c>
      <c r="Q933" s="11">
        <v>0</v>
      </c>
      <c r="R933" s="128">
        <v>1</v>
      </c>
      <c r="S933" s="128">
        <v>350000</v>
      </c>
      <c r="T933" s="128">
        <v>0</v>
      </c>
      <c r="U933" s="128">
        <v>249000</v>
      </c>
      <c r="V933" s="11" t="s">
        <v>28</v>
      </c>
      <c r="W933">
        <v>-249000</v>
      </c>
      <c r="X933">
        <v>-1</v>
      </c>
      <c r="Y933" s="11" t="str">
        <f t="shared" si="30"/>
        <v>NTL</v>
      </c>
      <c r="Z933" s="5">
        <f>VLOOKUP(D933,HoaDonTotal!D:Q,14,0)</f>
        <v>44444.876388888886</v>
      </c>
      <c r="AA933" t="str">
        <f t="shared" si="31"/>
        <v>Ca chiều</v>
      </c>
      <c r="AB933" s="42"/>
    </row>
    <row r="934" spans="2:28">
      <c r="B934" s="11" t="s">
        <v>21</v>
      </c>
      <c r="C934" s="136">
        <v>44444</v>
      </c>
      <c r="D934" s="36" t="s">
        <v>1537</v>
      </c>
      <c r="E934" s="11">
        <v>1775511</v>
      </c>
      <c r="F934" s="11" t="s">
        <v>1305</v>
      </c>
      <c r="G934" s="11" t="s">
        <v>2046</v>
      </c>
      <c r="H934" s="11" t="s">
        <v>2047</v>
      </c>
      <c r="I934" s="11" t="s">
        <v>22</v>
      </c>
      <c r="J934" s="11" t="s">
        <v>38</v>
      </c>
      <c r="K934" s="11" t="s">
        <v>232</v>
      </c>
      <c r="L934" s="11" t="s">
        <v>143</v>
      </c>
      <c r="M934" s="11" t="s">
        <v>40</v>
      </c>
      <c r="N934" s="11" t="s">
        <v>44</v>
      </c>
      <c r="O934" s="11" t="s">
        <v>311</v>
      </c>
      <c r="P934" s="11" t="s">
        <v>37</v>
      </c>
      <c r="Q934" s="11">
        <v>1</v>
      </c>
      <c r="R934" s="128">
        <v>0</v>
      </c>
      <c r="S934" s="128">
        <v>90000</v>
      </c>
      <c r="T934" s="128">
        <v>63000</v>
      </c>
      <c r="U934" s="128">
        <v>0</v>
      </c>
      <c r="V934" s="11" t="s">
        <v>50</v>
      </c>
      <c r="W934">
        <v>63000</v>
      </c>
      <c r="X934">
        <v>1</v>
      </c>
      <c r="Y934" s="11" t="str">
        <f t="shared" si="30"/>
        <v>XBL</v>
      </c>
      <c r="Z934" s="5">
        <f>VLOOKUP(D934,HoaDonTotal!D:Q,14,0)</f>
        <v>44444.383333333331</v>
      </c>
      <c r="AA934" t="str">
        <f t="shared" si="31"/>
        <v>Ca sáng</v>
      </c>
      <c r="AB934" s="42"/>
    </row>
    <row r="935" spans="2:28">
      <c r="B935" s="11" t="s">
        <v>21</v>
      </c>
      <c r="C935" s="136">
        <v>44444</v>
      </c>
      <c r="D935" s="36" t="s">
        <v>1538</v>
      </c>
      <c r="E935" s="11">
        <v>1775511</v>
      </c>
      <c r="F935" s="11" t="s">
        <v>1305</v>
      </c>
      <c r="G935" s="11" t="s">
        <v>3198</v>
      </c>
      <c r="H935" s="11" t="s">
        <v>3180</v>
      </c>
      <c r="I935" s="11" t="s">
        <v>22</v>
      </c>
      <c r="J935" s="11" t="s">
        <v>45</v>
      </c>
      <c r="K935" s="11" t="s">
        <v>2033</v>
      </c>
      <c r="L935" s="11" t="s">
        <v>204</v>
      </c>
      <c r="M935" s="11" t="s">
        <v>237</v>
      </c>
      <c r="N935" s="11" t="s">
        <v>136</v>
      </c>
      <c r="O935" s="11" t="s">
        <v>137</v>
      </c>
      <c r="P935" s="11" t="s">
        <v>37</v>
      </c>
      <c r="Q935" s="11">
        <v>1</v>
      </c>
      <c r="R935" s="128">
        <v>0</v>
      </c>
      <c r="S935" s="128">
        <v>490000</v>
      </c>
      <c r="T935" s="128">
        <v>490000</v>
      </c>
      <c r="U935" s="128">
        <v>0</v>
      </c>
      <c r="V935" s="11" t="s">
        <v>50</v>
      </c>
      <c r="W935">
        <v>490000</v>
      </c>
      <c r="X935">
        <v>1</v>
      </c>
      <c r="Y935" s="11" t="str">
        <f t="shared" si="30"/>
        <v>XBL</v>
      </c>
      <c r="Z935" s="5">
        <f>VLOOKUP(D935,HoaDonTotal!D:Q,14,0)</f>
        <v>44444.383333333331</v>
      </c>
      <c r="AA935" t="str">
        <f t="shared" si="31"/>
        <v>Ca sáng</v>
      </c>
      <c r="AB935" s="42"/>
    </row>
    <row r="936" spans="2:28">
      <c r="B936" s="11" t="s">
        <v>21</v>
      </c>
      <c r="C936" s="136">
        <v>44444</v>
      </c>
      <c r="D936" s="36" t="s">
        <v>1539</v>
      </c>
      <c r="E936" s="11">
        <v>1274913</v>
      </c>
      <c r="F936" s="11" t="s">
        <v>907</v>
      </c>
      <c r="G936" s="11" t="s">
        <v>195</v>
      </c>
      <c r="H936" s="11" t="s">
        <v>196</v>
      </c>
      <c r="I936" s="11"/>
      <c r="J936" s="11" t="s">
        <v>39</v>
      </c>
      <c r="K936" s="11"/>
      <c r="L936" s="11" t="s">
        <v>40</v>
      </c>
      <c r="M936" s="11" t="s">
        <v>40</v>
      </c>
      <c r="N936" s="11" t="s">
        <v>39</v>
      </c>
      <c r="O936" s="11" t="s">
        <v>39</v>
      </c>
      <c r="P936" s="11" t="s">
        <v>40</v>
      </c>
      <c r="Q936" s="11">
        <v>1</v>
      </c>
      <c r="R936" s="128">
        <v>0</v>
      </c>
      <c r="S936" s="128">
        <v>2000</v>
      </c>
      <c r="T936" s="128">
        <v>2000</v>
      </c>
      <c r="U936" s="128">
        <v>0</v>
      </c>
      <c r="V936" s="11" t="s">
        <v>50</v>
      </c>
      <c r="W936">
        <v>2000</v>
      </c>
      <c r="X936">
        <v>1</v>
      </c>
      <c r="Y936" s="11" t="str">
        <f t="shared" si="30"/>
        <v>XBL</v>
      </c>
      <c r="Z936" s="5">
        <f>VLOOKUP(D936,HoaDonTotal!D:Q,14,0)</f>
        <v>44444.383333333331</v>
      </c>
      <c r="AA936" t="str">
        <f t="shared" si="31"/>
        <v>Ca sáng</v>
      </c>
      <c r="AB936" s="42"/>
    </row>
    <row r="937" spans="2:28">
      <c r="B937" s="11" t="s">
        <v>21</v>
      </c>
      <c r="C937" s="136">
        <v>44444</v>
      </c>
      <c r="D937" s="36" t="s">
        <v>1539</v>
      </c>
      <c r="E937" s="11">
        <v>1274913</v>
      </c>
      <c r="F937" s="11" t="s">
        <v>907</v>
      </c>
      <c r="G937" s="11" t="s">
        <v>3199</v>
      </c>
      <c r="H937" s="11" t="s">
        <v>3200</v>
      </c>
      <c r="I937" s="11"/>
      <c r="J937" s="11" t="s">
        <v>2041</v>
      </c>
      <c r="K937" s="11" t="s">
        <v>78</v>
      </c>
      <c r="L937" s="11"/>
      <c r="M937" s="11" t="s">
        <v>77</v>
      </c>
      <c r="N937" s="11" t="s">
        <v>290</v>
      </c>
      <c r="O937" s="11" t="s">
        <v>3201</v>
      </c>
      <c r="P937" s="11"/>
      <c r="Q937" s="11">
        <v>1</v>
      </c>
      <c r="R937" s="128">
        <v>0</v>
      </c>
      <c r="S937" s="128">
        <v>29000</v>
      </c>
      <c r="T937" s="128">
        <v>29000</v>
      </c>
      <c r="U937" s="128">
        <v>0</v>
      </c>
      <c r="V937" s="11" t="s">
        <v>50</v>
      </c>
      <c r="W937">
        <v>29000</v>
      </c>
      <c r="X937">
        <v>1</v>
      </c>
      <c r="Y937" s="11" t="str">
        <f t="shared" si="30"/>
        <v>XBL</v>
      </c>
      <c r="Z937" s="5">
        <f>VLOOKUP(D937,HoaDonTotal!D:Q,14,0)</f>
        <v>44444.383333333331</v>
      </c>
      <c r="AA937" t="str">
        <f t="shared" si="31"/>
        <v>Ca sáng</v>
      </c>
      <c r="AB937" s="42"/>
    </row>
    <row r="938" spans="2:28">
      <c r="B938" s="11" t="s">
        <v>21</v>
      </c>
      <c r="C938" s="136">
        <v>44444</v>
      </c>
      <c r="D938" s="36" t="s">
        <v>1539</v>
      </c>
      <c r="E938" s="11">
        <v>1274913</v>
      </c>
      <c r="F938" s="11" t="s">
        <v>907</v>
      </c>
      <c r="G938" s="11" t="s">
        <v>509</v>
      </c>
      <c r="H938" s="11" t="s">
        <v>510</v>
      </c>
      <c r="I938" s="11"/>
      <c r="J938" s="11" t="s">
        <v>2041</v>
      </c>
      <c r="K938" s="11" t="s">
        <v>78</v>
      </c>
      <c r="L938" s="11"/>
      <c r="M938" s="11" t="s">
        <v>511</v>
      </c>
      <c r="N938" s="11" t="s">
        <v>68</v>
      </c>
      <c r="O938" s="11" t="s">
        <v>508</v>
      </c>
      <c r="P938" s="11"/>
      <c r="Q938" s="11">
        <v>1</v>
      </c>
      <c r="R938" s="128">
        <v>0</v>
      </c>
      <c r="S938" s="128">
        <v>29000</v>
      </c>
      <c r="T938" s="128">
        <v>29000</v>
      </c>
      <c r="U938" s="128">
        <v>0</v>
      </c>
      <c r="V938" s="11" t="s">
        <v>50</v>
      </c>
      <c r="W938">
        <v>29000</v>
      </c>
      <c r="X938">
        <v>1</v>
      </c>
      <c r="Y938" s="11" t="str">
        <f t="shared" si="30"/>
        <v>XBL</v>
      </c>
      <c r="Z938" s="5">
        <f>VLOOKUP(D938,HoaDonTotal!D:Q,14,0)</f>
        <v>44444.383333333331</v>
      </c>
      <c r="AA938" t="str">
        <f t="shared" si="31"/>
        <v>Ca sáng</v>
      </c>
      <c r="AB938" s="42"/>
    </row>
    <row r="939" spans="2:28">
      <c r="B939" s="11" t="s">
        <v>21</v>
      </c>
      <c r="C939" s="136">
        <v>44444</v>
      </c>
      <c r="D939" s="36" t="s">
        <v>1539</v>
      </c>
      <c r="E939" s="11">
        <v>1274913</v>
      </c>
      <c r="F939" s="11" t="s">
        <v>907</v>
      </c>
      <c r="G939" s="11" t="s">
        <v>2277</v>
      </c>
      <c r="H939" s="11" t="s">
        <v>2278</v>
      </c>
      <c r="I939" s="11"/>
      <c r="J939" s="11" t="s">
        <v>2112</v>
      </c>
      <c r="K939" s="11" t="s">
        <v>148</v>
      </c>
      <c r="L939" s="11"/>
      <c r="M939" s="11"/>
      <c r="N939" s="11" t="s">
        <v>2045</v>
      </c>
      <c r="O939" s="11" t="s">
        <v>2226</v>
      </c>
      <c r="P939" s="11"/>
      <c r="Q939" s="11">
        <v>1</v>
      </c>
      <c r="R939" s="128">
        <v>0</v>
      </c>
      <c r="S939" s="128">
        <v>29000</v>
      </c>
      <c r="T939" s="128">
        <v>29000</v>
      </c>
      <c r="U939" s="128">
        <v>0</v>
      </c>
      <c r="V939" s="11" t="s">
        <v>50</v>
      </c>
      <c r="W939">
        <v>29000</v>
      </c>
      <c r="X939">
        <v>1</v>
      </c>
      <c r="Y939" s="11" t="str">
        <f t="shared" si="30"/>
        <v>XBL</v>
      </c>
      <c r="Z939" s="5">
        <f>VLOOKUP(D939,HoaDonTotal!D:Q,14,0)</f>
        <v>44444.383333333331</v>
      </c>
      <c r="AA939" t="str">
        <f t="shared" si="31"/>
        <v>Ca sáng</v>
      </c>
      <c r="AB939" s="42"/>
    </row>
    <row r="940" spans="2:28">
      <c r="B940" s="11" t="s">
        <v>21</v>
      </c>
      <c r="C940" s="136">
        <v>44444</v>
      </c>
      <c r="D940" s="36" t="s">
        <v>1540</v>
      </c>
      <c r="E940" s="11">
        <v>2138557</v>
      </c>
      <c r="F940" s="11" t="s">
        <v>1542</v>
      </c>
      <c r="G940" s="11" t="s">
        <v>3202</v>
      </c>
      <c r="H940" s="11" t="s">
        <v>3203</v>
      </c>
      <c r="I940" s="11" t="s">
        <v>22</v>
      </c>
      <c r="J940" s="11" t="s">
        <v>73</v>
      </c>
      <c r="K940" s="11" t="s">
        <v>34</v>
      </c>
      <c r="L940" s="11" t="s">
        <v>3204</v>
      </c>
      <c r="M940" s="11" t="s">
        <v>66</v>
      </c>
      <c r="N940" s="11" t="s">
        <v>145</v>
      </c>
      <c r="O940" s="11" t="s">
        <v>145</v>
      </c>
      <c r="P940" s="11" t="s">
        <v>43</v>
      </c>
      <c r="Q940" s="11">
        <v>1</v>
      </c>
      <c r="R940" s="128">
        <v>0</v>
      </c>
      <c r="S940" s="128">
        <v>120000</v>
      </c>
      <c r="T940" s="128">
        <v>120000</v>
      </c>
      <c r="U940" s="128">
        <v>0</v>
      </c>
      <c r="V940" s="11" t="s">
        <v>28</v>
      </c>
      <c r="W940">
        <v>120000</v>
      </c>
      <c r="X940">
        <v>1</v>
      </c>
      <c r="Y940" s="11" t="str">
        <f t="shared" si="30"/>
        <v>XBL</v>
      </c>
      <c r="Z940" s="5">
        <f>VLOOKUP(D940,HoaDonTotal!D:Q,14,0)</f>
        <v>44444.404861111114</v>
      </c>
      <c r="AA940" t="str">
        <f t="shared" si="31"/>
        <v>Ca sáng</v>
      </c>
      <c r="AB940" s="42"/>
    </row>
    <row r="941" spans="2:28">
      <c r="B941" s="11" t="s">
        <v>21</v>
      </c>
      <c r="C941" s="136">
        <v>44444</v>
      </c>
      <c r="D941" s="36" t="s">
        <v>1540</v>
      </c>
      <c r="E941" s="11">
        <v>2138557</v>
      </c>
      <c r="F941" s="11" t="s">
        <v>1542</v>
      </c>
      <c r="G941" s="11" t="s">
        <v>3205</v>
      </c>
      <c r="H941" s="11" t="s">
        <v>3206</v>
      </c>
      <c r="I941" s="11" t="s">
        <v>22</v>
      </c>
      <c r="J941" s="11" t="s">
        <v>73</v>
      </c>
      <c r="K941" s="11" t="s">
        <v>2033</v>
      </c>
      <c r="L941" s="11" t="s">
        <v>3207</v>
      </c>
      <c r="M941" s="11" t="s">
        <v>77</v>
      </c>
      <c r="N941" s="11" t="s">
        <v>145</v>
      </c>
      <c r="O941" s="11" t="s">
        <v>145</v>
      </c>
      <c r="P941" s="11" t="s">
        <v>43</v>
      </c>
      <c r="Q941" s="11">
        <v>1</v>
      </c>
      <c r="R941" s="128">
        <v>0</v>
      </c>
      <c r="S941" s="128">
        <v>190000</v>
      </c>
      <c r="T941" s="128">
        <v>190000</v>
      </c>
      <c r="U941" s="128">
        <v>0</v>
      </c>
      <c r="V941" s="11" t="s">
        <v>28</v>
      </c>
      <c r="W941">
        <v>190000</v>
      </c>
      <c r="X941">
        <v>1</v>
      </c>
      <c r="Y941" s="11" t="str">
        <f t="shared" si="30"/>
        <v>XBL</v>
      </c>
      <c r="Z941" s="5">
        <f>VLOOKUP(D941,HoaDonTotal!D:Q,14,0)</f>
        <v>44444.404861111114</v>
      </c>
      <c r="AA941" t="str">
        <f t="shared" si="31"/>
        <v>Ca sáng</v>
      </c>
      <c r="AB941" s="42"/>
    </row>
    <row r="942" spans="2:28">
      <c r="B942" s="11" t="s">
        <v>21</v>
      </c>
      <c r="C942" s="136">
        <v>44444</v>
      </c>
      <c r="D942" s="36" t="s">
        <v>1543</v>
      </c>
      <c r="E942" s="11">
        <v>1347617</v>
      </c>
      <c r="F942" s="11" t="s">
        <v>1545</v>
      </c>
      <c r="G942" s="11" t="s">
        <v>3208</v>
      </c>
      <c r="H942" s="11" t="s">
        <v>2474</v>
      </c>
      <c r="I942" s="11" t="s">
        <v>22</v>
      </c>
      <c r="J942" s="11" t="s">
        <v>45</v>
      </c>
      <c r="K942" s="11" t="s">
        <v>2033</v>
      </c>
      <c r="L942" s="11" t="s">
        <v>204</v>
      </c>
      <c r="M942" s="11" t="s">
        <v>46</v>
      </c>
      <c r="N942" s="11" t="s">
        <v>2179</v>
      </c>
      <c r="O942" s="11" t="s">
        <v>2180</v>
      </c>
      <c r="P942" s="11" t="s">
        <v>37</v>
      </c>
      <c r="Q942" s="11">
        <v>1</v>
      </c>
      <c r="R942" s="128">
        <v>0</v>
      </c>
      <c r="S942" s="128">
        <v>490000</v>
      </c>
      <c r="T942" s="128">
        <v>245000</v>
      </c>
      <c r="U942" s="128">
        <v>0</v>
      </c>
      <c r="V942" s="11" t="s">
        <v>50</v>
      </c>
      <c r="W942">
        <v>245000</v>
      </c>
      <c r="X942">
        <v>1</v>
      </c>
      <c r="Y942" s="11" t="str">
        <f t="shared" si="30"/>
        <v>XBL</v>
      </c>
      <c r="Z942" s="5">
        <f>VLOOKUP(D942,HoaDonTotal!D:Q,14,0)</f>
        <v>44444.404861111114</v>
      </c>
      <c r="AA942" t="str">
        <f t="shared" si="31"/>
        <v>Ca sáng</v>
      </c>
      <c r="AB942" s="42"/>
    </row>
    <row r="943" spans="2:28">
      <c r="B943" s="11" t="s">
        <v>21</v>
      </c>
      <c r="C943" s="136">
        <v>44444</v>
      </c>
      <c r="D943" s="36" t="s">
        <v>1546</v>
      </c>
      <c r="E943" s="11">
        <v>2372739</v>
      </c>
      <c r="F943" s="11" t="s">
        <v>721</v>
      </c>
      <c r="G943" s="11" t="s">
        <v>3209</v>
      </c>
      <c r="H943" s="11" t="s">
        <v>3210</v>
      </c>
      <c r="I943" s="11" t="s">
        <v>55</v>
      </c>
      <c r="J943" s="11" t="s">
        <v>73</v>
      </c>
      <c r="K943" s="11" t="s">
        <v>24</v>
      </c>
      <c r="L943" s="11" t="s">
        <v>495</v>
      </c>
      <c r="M943" s="11" t="s">
        <v>493</v>
      </c>
      <c r="N943" s="11" t="s">
        <v>75</v>
      </c>
      <c r="O943" s="11" t="s">
        <v>75</v>
      </c>
      <c r="P943" s="11" t="s">
        <v>43</v>
      </c>
      <c r="Q943" s="11">
        <v>1</v>
      </c>
      <c r="R943" s="128">
        <v>0</v>
      </c>
      <c r="S943" s="128">
        <v>490000</v>
      </c>
      <c r="T943" s="128">
        <v>399000</v>
      </c>
      <c r="U943" s="128">
        <v>0</v>
      </c>
      <c r="V943" s="11" t="s">
        <v>50</v>
      </c>
      <c r="W943">
        <v>399000</v>
      </c>
      <c r="X943">
        <v>1</v>
      </c>
      <c r="Y943" s="11" t="str">
        <f t="shared" si="30"/>
        <v>XBL</v>
      </c>
      <c r="Z943" s="5">
        <f>VLOOKUP(D943,HoaDonTotal!D:Q,14,0)</f>
        <v>44444.40347222222</v>
      </c>
      <c r="AA943" t="str">
        <f t="shared" si="31"/>
        <v>Ca sáng</v>
      </c>
      <c r="AB943" s="42"/>
    </row>
    <row r="944" spans="2:28">
      <c r="B944" s="11" t="s">
        <v>21</v>
      </c>
      <c r="C944" s="136">
        <v>44444</v>
      </c>
      <c r="D944" s="36" t="s">
        <v>1546</v>
      </c>
      <c r="E944" s="11">
        <v>2372739</v>
      </c>
      <c r="F944" s="11" t="s">
        <v>721</v>
      </c>
      <c r="G944" s="11" t="s">
        <v>3211</v>
      </c>
      <c r="H944" s="11" t="s">
        <v>3212</v>
      </c>
      <c r="I944" s="11" t="s">
        <v>55</v>
      </c>
      <c r="J944" s="11" t="s">
        <v>73</v>
      </c>
      <c r="K944" s="11" t="s">
        <v>538</v>
      </c>
      <c r="L944" s="11" t="s">
        <v>2896</v>
      </c>
      <c r="M944" s="11" t="s">
        <v>237</v>
      </c>
      <c r="N944" s="11" t="s">
        <v>75</v>
      </c>
      <c r="O944" s="11" t="s">
        <v>75</v>
      </c>
      <c r="P944" s="11" t="s">
        <v>43</v>
      </c>
      <c r="Q944" s="11">
        <v>1</v>
      </c>
      <c r="R944" s="128">
        <v>0</v>
      </c>
      <c r="S944" s="128">
        <v>590000</v>
      </c>
      <c r="T944" s="128">
        <v>399000</v>
      </c>
      <c r="U944" s="128">
        <v>0</v>
      </c>
      <c r="V944" s="11" t="s">
        <v>50</v>
      </c>
      <c r="W944">
        <v>399000</v>
      </c>
      <c r="X944">
        <v>1</v>
      </c>
      <c r="Y944" s="11" t="str">
        <f t="shared" si="30"/>
        <v>XBL</v>
      </c>
      <c r="Z944" s="5">
        <f>VLOOKUP(D944,HoaDonTotal!D:Q,14,0)</f>
        <v>44444.40347222222</v>
      </c>
      <c r="AA944" t="str">
        <f t="shared" si="31"/>
        <v>Ca sáng</v>
      </c>
      <c r="AB944" s="42"/>
    </row>
    <row r="945" spans="2:28">
      <c r="B945" s="11" t="s">
        <v>21</v>
      </c>
      <c r="C945" s="136">
        <v>44444</v>
      </c>
      <c r="D945" s="36" t="s">
        <v>1546</v>
      </c>
      <c r="E945" s="11">
        <v>2372739</v>
      </c>
      <c r="F945" s="11" t="s">
        <v>721</v>
      </c>
      <c r="G945" s="11" t="s">
        <v>2308</v>
      </c>
      <c r="H945" s="11" t="s">
        <v>2235</v>
      </c>
      <c r="I945" s="11" t="s">
        <v>22</v>
      </c>
      <c r="J945" s="11" t="s">
        <v>2112</v>
      </c>
      <c r="K945" s="11" t="s">
        <v>185</v>
      </c>
      <c r="L945" s="11" t="s">
        <v>143</v>
      </c>
      <c r="M945" s="11" t="s">
        <v>2309</v>
      </c>
      <c r="N945" s="11" t="s">
        <v>2045</v>
      </c>
      <c r="O945" s="11" t="s">
        <v>181</v>
      </c>
      <c r="P945" s="11" t="s">
        <v>43</v>
      </c>
      <c r="Q945" s="11">
        <v>1</v>
      </c>
      <c r="R945" s="128">
        <v>0</v>
      </c>
      <c r="S945" s="128">
        <v>20000</v>
      </c>
      <c r="T945" s="128">
        <v>20000</v>
      </c>
      <c r="U945" s="128">
        <v>0</v>
      </c>
      <c r="V945" s="11" t="s">
        <v>50</v>
      </c>
      <c r="W945">
        <v>20000</v>
      </c>
      <c r="X945">
        <v>1</v>
      </c>
      <c r="Y945" s="11" t="str">
        <f t="shared" si="30"/>
        <v>XBL</v>
      </c>
      <c r="Z945" s="5">
        <f>VLOOKUP(D945,HoaDonTotal!D:Q,14,0)</f>
        <v>44444.40347222222</v>
      </c>
      <c r="AA945" t="str">
        <f t="shared" si="31"/>
        <v>Ca sáng</v>
      </c>
      <c r="AB945" s="42"/>
    </row>
    <row r="946" spans="2:28">
      <c r="B946" s="11" t="s">
        <v>21</v>
      </c>
      <c r="C946" s="136">
        <v>44444</v>
      </c>
      <c r="D946" s="36" t="s">
        <v>1548</v>
      </c>
      <c r="E946" s="11">
        <v>794917</v>
      </c>
      <c r="F946" s="11" t="s">
        <v>1550</v>
      </c>
      <c r="G946" s="11" t="s">
        <v>2368</v>
      </c>
      <c r="H946" s="11" t="s">
        <v>2369</v>
      </c>
      <c r="I946" s="11" t="s">
        <v>22</v>
      </c>
      <c r="J946" s="11" t="s">
        <v>38</v>
      </c>
      <c r="K946" s="11" t="s">
        <v>232</v>
      </c>
      <c r="L946" s="11" t="s">
        <v>143</v>
      </c>
      <c r="M946" s="11" t="s">
        <v>40</v>
      </c>
      <c r="N946" s="11" t="s">
        <v>44</v>
      </c>
      <c r="O946" s="11" t="s">
        <v>311</v>
      </c>
      <c r="P946" s="11" t="s">
        <v>37</v>
      </c>
      <c r="Q946" s="11">
        <v>1</v>
      </c>
      <c r="R946" s="128">
        <v>0</v>
      </c>
      <c r="S946" s="128">
        <v>90000</v>
      </c>
      <c r="T946" s="128">
        <v>63000</v>
      </c>
      <c r="U946" s="128">
        <v>0</v>
      </c>
      <c r="V946" s="11" t="s">
        <v>50</v>
      </c>
      <c r="W946">
        <v>63000</v>
      </c>
      <c r="X946">
        <v>1</v>
      </c>
      <c r="Y946" s="11" t="str">
        <f t="shared" si="30"/>
        <v>XBL</v>
      </c>
      <c r="Z946" s="5">
        <f>VLOOKUP(D946,HoaDonTotal!D:Q,14,0)</f>
        <v>44444.404166666667</v>
      </c>
      <c r="AA946" t="str">
        <f t="shared" si="31"/>
        <v>Ca sáng</v>
      </c>
      <c r="AB946" s="42"/>
    </row>
    <row r="947" spans="2:28">
      <c r="B947" s="11" t="s">
        <v>21</v>
      </c>
      <c r="C947" s="136">
        <v>44444</v>
      </c>
      <c r="D947" s="36" t="s">
        <v>1551</v>
      </c>
      <c r="E947" s="11">
        <v>705327</v>
      </c>
      <c r="F947" s="11" t="s">
        <v>930</v>
      </c>
      <c r="G947" s="11" t="s">
        <v>642</v>
      </c>
      <c r="H947" s="11" t="s">
        <v>643</v>
      </c>
      <c r="I947" s="11" t="s">
        <v>22</v>
      </c>
      <c r="J947" s="11" t="s">
        <v>73</v>
      </c>
      <c r="K947" s="11" t="s">
        <v>34</v>
      </c>
      <c r="L947" s="11" t="s">
        <v>644</v>
      </c>
      <c r="M947" s="11" t="s">
        <v>63</v>
      </c>
      <c r="N947" s="11" t="s">
        <v>74</v>
      </c>
      <c r="O947" s="11" t="s">
        <v>74</v>
      </c>
      <c r="P947" s="11" t="s">
        <v>43</v>
      </c>
      <c r="Q947" s="11">
        <v>1</v>
      </c>
      <c r="R947" s="128">
        <v>0</v>
      </c>
      <c r="S947" s="128">
        <v>490000</v>
      </c>
      <c r="T947" s="128">
        <v>290000</v>
      </c>
      <c r="U947" s="128">
        <v>0</v>
      </c>
      <c r="V947" s="11" t="s">
        <v>50</v>
      </c>
      <c r="W947">
        <v>290000</v>
      </c>
      <c r="X947">
        <v>1</v>
      </c>
      <c r="Y947" s="11" t="str">
        <f t="shared" si="30"/>
        <v>XBL</v>
      </c>
      <c r="Z947" s="5">
        <f>VLOOKUP(D947,HoaDonTotal!D:Q,14,0)</f>
        <v>44444.404861111114</v>
      </c>
      <c r="AA947" t="str">
        <f t="shared" si="31"/>
        <v>Ca sáng</v>
      </c>
      <c r="AB947" s="42"/>
    </row>
    <row r="948" spans="2:28">
      <c r="B948" s="11" t="s">
        <v>21</v>
      </c>
      <c r="C948" s="136">
        <v>44444</v>
      </c>
      <c r="D948" s="36" t="s">
        <v>1553</v>
      </c>
      <c r="E948" s="11">
        <v>1347535</v>
      </c>
      <c r="F948" s="11" t="s">
        <v>1555</v>
      </c>
      <c r="G948" s="11" t="s">
        <v>3213</v>
      </c>
      <c r="H948" s="11" t="s">
        <v>3214</v>
      </c>
      <c r="I948" s="11"/>
      <c r="J948" s="11" t="s">
        <v>2041</v>
      </c>
      <c r="K948" s="11" t="s">
        <v>78</v>
      </c>
      <c r="L948" s="11"/>
      <c r="M948" s="11" t="s">
        <v>63</v>
      </c>
      <c r="N948" s="11" t="s">
        <v>68</v>
      </c>
      <c r="O948" s="11" t="s">
        <v>3215</v>
      </c>
      <c r="P948" s="11"/>
      <c r="Q948" s="11">
        <v>1</v>
      </c>
      <c r="R948" s="128">
        <v>0</v>
      </c>
      <c r="S948" s="128">
        <v>29000</v>
      </c>
      <c r="T948" s="128">
        <v>29000</v>
      </c>
      <c r="U948" s="128">
        <v>0</v>
      </c>
      <c r="V948" s="11" t="s">
        <v>50</v>
      </c>
      <c r="W948">
        <v>29000</v>
      </c>
      <c r="X948">
        <v>1</v>
      </c>
      <c r="Y948" s="11" t="str">
        <f t="shared" si="30"/>
        <v>XBL</v>
      </c>
      <c r="Z948" s="5">
        <f>VLOOKUP(D948,HoaDonTotal!D:Q,14,0)</f>
        <v>44444.425694444442</v>
      </c>
      <c r="AA948" t="str">
        <f t="shared" si="31"/>
        <v>Ca sáng</v>
      </c>
      <c r="AB948" s="42"/>
    </row>
    <row r="949" spans="2:28">
      <c r="B949" s="11" t="s">
        <v>21</v>
      </c>
      <c r="C949" s="136">
        <v>44444</v>
      </c>
      <c r="D949" s="36" t="s">
        <v>1553</v>
      </c>
      <c r="E949" s="11">
        <v>1347535</v>
      </c>
      <c r="F949" s="11" t="s">
        <v>1555</v>
      </c>
      <c r="G949" s="11" t="s">
        <v>336</v>
      </c>
      <c r="H949" s="11" t="s">
        <v>335</v>
      </c>
      <c r="I949" s="11"/>
      <c r="J949" s="11" t="s">
        <v>2041</v>
      </c>
      <c r="K949" s="11" t="s">
        <v>78</v>
      </c>
      <c r="L949" s="11"/>
      <c r="M949" s="11" t="s">
        <v>282</v>
      </c>
      <c r="N949" s="11" t="s">
        <v>290</v>
      </c>
      <c r="O949" s="11" t="s">
        <v>292</v>
      </c>
      <c r="P949" s="11"/>
      <c r="Q949" s="11">
        <v>1</v>
      </c>
      <c r="R949" s="128">
        <v>0</v>
      </c>
      <c r="S949" s="128">
        <v>29000</v>
      </c>
      <c r="T949" s="128">
        <v>29000</v>
      </c>
      <c r="U949" s="128">
        <v>0</v>
      </c>
      <c r="V949" s="11" t="s">
        <v>50</v>
      </c>
      <c r="W949">
        <v>29000</v>
      </c>
      <c r="X949">
        <v>1</v>
      </c>
      <c r="Y949" s="11" t="str">
        <f t="shared" si="30"/>
        <v>XBL</v>
      </c>
      <c r="Z949" s="5">
        <f>VLOOKUP(D949,HoaDonTotal!D:Q,14,0)</f>
        <v>44444.425694444442</v>
      </c>
      <c r="AA949" t="str">
        <f t="shared" si="31"/>
        <v>Ca sáng</v>
      </c>
      <c r="AB949" s="42"/>
    </row>
    <row r="950" spans="2:28">
      <c r="B950" s="11" t="s">
        <v>21</v>
      </c>
      <c r="C950" s="136">
        <v>44444</v>
      </c>
      <c r="D950" s="36" t="s">
        <v>1556</v>
      </c>
      <c r="E950" s="11">
        <v>857756</v>
      </c>
      <c r="F950" s="11" t="s">
        <v>1179</v>
      </c>
      <c r="G950" s="11" t="s">
        <v>3161</v>
      </c>
      <c r="H950" s="11" t="s">
        <v>3162</v>
      </c>
      <c r="I950" s="11" t="s">
        <v>55</v>
      </c>
      <c r="J950" s="11" t="s">
        <v>53</v>
      </c>
      <c r="K950" s="11" t="s">
        <v>3163</v>
      </c>
      <c r="L950" s="11"/>
      <c r="M950" s="11" t="s">
        <v>46</v>
      </c>
      <c r="N950" s="11" t="s">
        <v>57</v>
      </c>
      <c r="O950" s="11" t="s">
        <v>3164</v>
      </c>
      <c r="P950" s="11" t="s">
        <v>37</v>
      </c>
      <c r="Q950" s="11">
        <v>2</v>
      </c>
      <c r="R950" s="128">
        <v>0</v>
      </c>
      <c r="S950" s="128">
        <v>65000</v>
      </c>
      <c r="T950" s="128">
        <v>130000</v>
      </c>
      <c r="U950" s="128">
        <v>0</v>
      </c>
      <c r="V950" s="11" t="s">
        <v>50</v>
      </c>
      <c r="W950">
        <v>130000</v>
      </c>
      <c r="X950">
        <v>2</v>
      </c>
      <c r="Y950" s="11" t="str">
        <f t="shared" si="30"/>
        <v>XBL</v>
      </c>
      <c r="Z950" s="5">
        <f>VLOOKUP(D950,HoaDonTotal!D:Q,14,0)</f>
        <v>44444.425000000003</v>
      </c>
      <c r="AA950" t="str">
        <f t="shared" si="31"/>
        <v>Ca sáng</v>
      </c>
      <c r="AB950" s="42"/>
    </row>
    <row r="951" spans="2:28">
      <c r="B951" s="11" t="s">
        <v>21</v>
      </c>
      <c r="C951" s="136">
        <v>44444</v>
      </c>
      <c r="D951" s="36" t="s">
        <v>1558</v>
      </c>
      <c r="E951" s="11">
        <v>857756</v>
      </c>
      <c r="F951" s="11" t="s">
        <v>1179</v>
      </c>
      <c r="G951" s="11" t="s">
        <v>3216</v>
      </c>
      <c r="H951" s="11" t="s">
        <v>494</v>
      </c>
      <c r="I951" s="11" t="s">
        <v>55</v>
      </c>
      <c r="J951" s="11" t="s">
        <v>73</v>
      </c>
      <c r="K951" s="11" t="s">
        <v>24</v>
      </c>
      <c r="L951" s="11" t="s">
        <v>495</v>
      </c>
      <c r="M951" s="11" t="s">
        <v>237</v>
      </c>
      <c r="N951" s="11" t="s">
        <v>75</v>
      </c>
      <c r="O951" s="11" t="s">
        <v>75</v>
      </c>
      <c r="P951" s="11" t="s">
        <v>43</v>
      </c>
      <c r="Q951" s="11">
        <v>1</v>
      </c>
      <c r="R951" s="128">
        <v>0</v>
      </c>
      <c r="S951" s="128">
        <v>590000</v>
      </c>
      <c r="T951" s="128">
        <v>399000</v>
      </c>
      <c r="U951" s="128">
        <v>0</v>
      </c>
      <c r="V951" s="11" t="s">
        <v>50</v>
      </c>
      <c r="W951">
        <v>399000</v>
      </c>
      <c r="X951">
        <v>1</v>
      </c>
      <c r="Y951" s="11" t="str">
        <f t="shared" si="30"/>
        <v>XBL</v>
      </c>
      <c r="Z951" s="5">
        <f>VLOOKUP(D951,HoaDonTotal!D:Q,14,0)</f>
        <v>44444.425000000003</v>
      </c>
      <c r="AA951" t="str">
        <f t="shared" si="31"/>
        <v>Ca sáng</v>
      </c>
      <c r="AB951" s="42"/>
    </row>
    <row r="952" spans="2:28">
      <c r="B952" s="11" t="s">
        <v>21</v>
      </c>
      <c r="C952" s="136">
        <v>44444</v>
      </c>
      <c r="D952" s="36" t="s">
        <v>1559</v>
      </c>
      <c r="E952" s="11">
        <v>1590420</v>
      </c>
      <c r="F952" s="11" t="s">
        <v>1561</v>
      </c>
      <c r="G952" s="11" t="s">
        <v>3217</v>
      </c>
      <c r="H952" s="11" t="s">
        <v>2825</v>
      </c>
      <c r="I952" s="11" t="s">
        <v>22</v>
      </c>
      <c r="J952" s="11" t="s">
        <v>45</v>
      </c>
      <c r="K952" s="11" t="s">
        <v>2033</v>
      </c>
      <c r="L952" s="11" t="s">
        <v>552</v>
      </c>
      <c r="M952" s="11" t="s">
        <v>46</v>
      </c>
      <c r="N952" s="11" t="s">
        <v>2179</v>
      </c>
      <c r="O952" s="11" t="s">
        <v>2826</v>
      </c>
      <c r="P952" s="11" t="s">
        <v>37</v>
      </c>
      <c r="Q952" s="11">
        <v>1</v>
      </c>
      <c r="R952" s="128">
        <v>0</v>
      </c>
      <c r="S952" s="128">
        <v>490000</v>
      </c>
      <c r="T952" s="128">
        <v>245000</v>
      </c>
      <c r="U952" s="128">
        <v>0</v>
      </c>
      <c r="V952" s="11" t="s">
        <v>50</v>
      </c>
      <c r="W952">
        <v>245000</v>
      </c>
      <c r="X952">
        <v>1</v>
      </c>
      <c r="Y952" s="11" t="str">
        <f t="shared" si="30"/>
        <v>XBL</v>
      </c>
      <c r="Z952" s="5">
        <f>VLOOKUP(D952,HoaDonTotal!D:Q,14,0)</f>
        <v>44444.446527777778</v>
      </c>
      <c r="AA952" t="str">
        <f t="shared" si="31"/>
        <v>Ca sáng</v>
      </c>
      <c r="AB952" s="42"/>
    </row>
    <row r="953" spans="2:28">
      <c r="B953" s="11" t="s">
        <v>21</v>
      </c>
      <c r="C953" s="136">
        <v>44444</v>
      </c>
      <c r="D953" s="36" t="s">
        <v>1562</v>
      </c>
      <c r="E953" s="11">
        <v>2026297</v>
      </c>
      <c r="F953" s="11" t="s">
        <v>217</v>
      </c>
      <c r="G953" s="11" t="s">
        <v>3218</v>
      </c>
      <c r="H953" s="11" t="s">
        <v>2410</v>
      </c>
      <c r="I953" s="11" t="s">
        <v>22</v>
      </c>
      <c r="J953" s="11" t="s">
        <v>2112</v>
      </c>
      <c r="K953" s="11" t="s">
        <v>185</v>
      </c>
      <c r="L953" s="11" t="s">
        <v>143</v>
      </c>
      <c r="M953" s="11" t="s">
        <v>3219</v>
      </c>
      <c r="N953" s="11" t="s">
        <v>2143</v>
      </c>
      <c r="O953" s="11" t="s">
        <v>181</v>
      </c>
      <c r="P953" s="11" t="s">
        <v>43</v>
      </c>
      <c r="Q953" s="11">
        <v>1</v>
      </c>
      <c r="R953" s="128">
        <v>0</v>
      </c>
      <c r="S953" s="128">
        <v>20000</v>
      </c>
      <c r="T953" s="128">
        <v>20000</v>
      </c>
      <c r="U953" s="128">
        <v>0</v>
      </c>
      <c r="V953" s="11" t="s">
        <v>50</v>
      </c>
      <c r="W953">
        <v>20000</v>
      </c>
      <c r="X953">
        <v>1</v>
      </c>
      <c r="Y953" s="11" t="str">
        <f t="shared" si="30"/>
        <v>XBL</v>
      </c>
      <c r="Z953" s="5">
        <f>VLOOKUP(D953,HoaDonTotal!D:Q,14,0)</f>
        <v>44444.46597222222</v>
      </c>
      <c r="AA953" t="str">
        <f t="shared" si="31"/>
        <v>Ca sáng</v>
      </c>
      <c r="AB953" s="42"/>
    </row>
    <row r="954" spans="2:28">
      <c r="B954" s="11" t="s">
        <v>21</v>
      </c>
      <c r="C954" s="136">
        <v>44444</v>
      </c>
      <c r="D954" s="36" t="s">
        <v>1562</v>
      </c>
      <c r="E954" s="11">
        <v>2026297</v>
      </c>
      <c r="F954" s="11" t="s">
        <v>217</v>
      </c>
      <c r="G954" s="11" t="s">
        <v>2142</v>
      </c>
      <c r="H954" s="11" t="s">
        <v>262</v>
      </c>
      <c r="I954" s="11" t="s">
        <v>22</v>
      </c>
      <c r="J954" s="11" t="s">
        <v>2112</v>
      </c>
      <c r="K954" s="11" t="s">
        <v>185</v>
      </c>
      <c r="L954" s="11" t="s">
        <v>143</v>
      </c>
      <c r="M954" s="11" t="s">
        <v>66</v>
      </c>
      <c r="N954" s="11" t="s">
        <v>2143</v>
      </c>
      <c r="O954" s="11" t="s">
        <v>181</v>
      </c>
      <c r="P954" s="11" t="s">
        <v>43</v>
      </c>
      <c r="Q954" s="11">
        <v>1</v>
      </c>
      <c r="R954" s="128">
        <v>0</v>
      </c>
      <c r="S954" s="128">
        <v>20000</v>
      </c>
      <c r="T954" s="128">
        <v>20000</v>
      </c>
      <c r="U954" s="128">
        <v>0</v>
      </c>
      <c r="V954" s="11" t="s">
        <v>50</v>
      </c>
      <c r="W954">
        <v>20000</v>
      </c>
      <c r="X954">
        <v>1</v>
      </c>
      <c r="Y954" s="11" t="str">
        <f t="shared" si="30"/>
        <v>XBL</v>
      </c>
      <c r="Z954" s="5">
        <f>VLOOKUP(D954,HoaDonTotal!D:Q,14,0)</f>
        <v>44444.46597222222</v>
      </c>
      <c r="AA954" t="str">
        <f t="shared" si="31"/>
        <v>Ca sáng</v>
      </c>
      <c r="AB954" s="42"/>
    </row>
    <row r="955" spans="2:28">
      <c r="B955" s="11" t="s">
        <v>21</v>
      </c>
      <c r="C955" s="136">
        <v>44444</v>
      </c>
      <c r="D955" s="36" t="s">
        <v>1562</v>
      </c>
      <c r="E955" s="11">
        <v>2026297</v>
      </c>
      <c r="F955" s="11" t="s">
        <v>217</v>
      </c>
      <c r="G955" s="11" t="s">
        <v>2286</v>
      </c>
      <c r="H955" s="11" t="s">
        <v>262</v>
      </c>
      <c r="I955" s="11" t="s">
        <v>22</v>
      </c>
      <c r="J955" s="11" t="s">
        <v>2112</v>
      </c>
      <c r="K955" s="11" t="s">
        <v>185</v>
      </c>
      <c r="L955" s="11" t="s">
        <v>143</v>
      </c>
      <c r="M955" s="11" t="s">
        <v>46</v>
      </c>
      <c r="N955" s="11" t="s">
        <v>2143</v>
      </c>
      <c r="O955" s="11" t="s">
        <v>181</v>
      </c>
      <c r="P955" s="11" t="s">
        <v>43</v>
      </c>
      <c r="Q955" s="11">
        <v>2</v>
      </c>
      <c r="R955" s="128">
        <v>0</v>
      </c>
      <c r="S955" s="128">
        <v>20000</v>
      </c>
      <c r="T955" s="128">
        <v>40000</v>
      </c>
      <c r="U955" s="128">
        <v>0</v>
      </c>
      <c r="V955" s="11" t="s">
        <v>50</v>
      </c>
      <c r="W955">
        <v>40000</v>
      </c>
      <c r="X955">
        <v>2</v>
      </c>
      <c r="Y955" s="11" t="str">
        <f t="shared" si="30"/>
        <v>XBL</v>
      </c>
      <c r="Z955" s="5">
        <f>VLOOKUP(D955,HoaDonTotal!D:Q,14,0)</f>
        <v>44444.46597222222</v>
      </c>
      <c r="AA955" t="str">
        <f t="shared" si="31"/>
        <v>Ca sáng</v>
      </c>
      <c r="AB955" s="42"/>
    </row>
    <row r="956" spans="2:28">
      <c r="B956" s="11" t="s">
        <v>21</v>
      </c>
      <c r="C956" s="136">
        <v>44444</v>
      </c>
      <c r="D956" s="36" t="s">
        <v>1564</v>
      </c>
      <c r="E956" s="11">
        <v>699179</v>
      </c>
      <c r="F956" s="11" t="s">
        <v>1566</v>
      </c>
      <c r="G956" s="11" t="s">
        <v>2839</v>
      </c>
      <c r="H956" s="11" t="s">
        <v>2836</v>
      </c>
      <c r="I956" s="11" t="s">
        <v>41</v>
      </c>
      <c r="J956" s="11" t="s">
        <v>364</v>
      </c>
      <c r="K956" s="11" t="s">
        <v>34</v>
      </c>
      <c r="L956" s="11" t="s">
        <v>25</v>
      </c>
      <c r="M956" s="11" t="s">
        <v>133</v>
      </c>
      <c r="N956" s="11" t="s">
        <v>26</v>
      </c>
      <c r="O956" s="11" t="s">
        <v>2330</v>
      </c>
      <c r="P956" s="11" t="s">
        <v>37</v>
      </c>
      <c r="Q956" s="11">
        <v>1</v>
      </c>
      <c r="R956" s="128">
        <v>0</v>
      </c>
      <c r="S956" s="128">
        <v>390000</v>
      </c>
      <c r="T956" s="128">
        <v>273000</v>
      </c>
      <c r="U956" s="128">
        <v>0</v>
      </c>
      <c r="V956" s="11" t="s">
        <v>50</v>
      </c>
      <c r="W956">
        <v>273000</v>
      </c>
      <c r="X956">
        <v>1</v>
      </c>
      <c r="Y956" s="11" t="str">
        <f t="shared" si="30"/>
        <v>XBL</v>
      </c>
      <c r="Z956" s="5">
        <f>VLOOKUP(D956,HoaDonTotal!D:Q,14,0)</f>
        <v>44444.52847222222</v>
      </c>
      <c r="AA956" t="str">
        <f t="shared" si="31"/>
        <v>Ca sáng</v>
      </c>
      <c r="AB956" s="42"/>
    </row>
    <row r="957" spans="2:28">
      <c r="B957" s="11" t="s">
        <v>21</v>
      </c>
      <c r="C957" s="136">
        <v>44444</v>
      </c>
      <c r="D957" s="36" t="s">
        <v>1564</v>
      </c>
      <c r="E957" s="11">
        <v>699179</v>
      </c>
      <c r="F957" s="11" t="s">
        <v>1566</v>
      </c>
      <c r="G957" s="11" t="s">
        <v>3220</v>
      </c>
      <c r="H957" s="11" t="s">
        <v>2150</v>
      </c>
      <c r="I957" s="11" t="s">
        <v>22</v>
      </c>
      <c r="J957" s="11" t="s">
        <v>362</v>
      </c>
      <c r="K957" s="11" t="s">
        <v>132</v>
      </c>
      <c r="L957" s="11" t="s">
        <v>42</v>
      </c>
      <c r="M957" s="11" t="s">
        <v>260</v>
      </c>
      <c r="N957" s="11" t="s">
        <v>64</v>
      </c>
      <c r="O957" s="11" t="s">
        <v>149</v>
      </c>
      <c r="P957" s="11" t="s">
        <v>43</v>
      </c>
      <c r="Q957" s="11">
        <v>1</v>
      </c>
      <c r="R957" s="128">
        <v>0</v>
      </c>
      <c r="S957" s="128">
        <v>90000</v>
      </c>
      <c r="T957" s="128">
        <v>63000</v>
      </c>
      <c r="U957" s="128">
        <v>0</v>
      </c>
      <c r="V957" s="11" t="s">
        <v>50</v>
      </c>
      <c r="W957">
        <v>63000</v>
      </c>
      <c r="X957">
        <v>1</v>
      </c>
      <c r="Y957" s="11" t="str">
        <f t="shared" si="30"/>
        <v>XBL</v>
      </c>
      <c r="Z957" s="5">
        <f>VLOOKUP(D957,HoaDonTotal!D:Q,14,0)</f>
        <v>44444.52847222222</v>
      </c>
      <c r="AA957" t="str">
        <f t="shared" si="31"/>
        <v>Ca sáng</v>
      </c>
      <c r="AB957" s="42"/>
    </row>
    <row r="958" spans="2:28">
      <c r="B958" s="11" t="s">
        <v>21</v>
      </c>
      <c r="C958" s="136">
        <v>44444</v>
      </c>
      <c r="D958" s="36" t="s">
        <v>1564</v>
      </c>
      <c r="E958" s="11">
        <v>699179</v>
      </c>
      <c r="F958" s="11" t="s">
        <v>1566</v>
      </c>
      <c r="G958" s="11" t="s">
        <v>3221</v>
      </c>
      <c r="H958" s="11" t="s">
        <v>2150</v>
      </c>
      <c r="I958" s="11" t="s">
        <v>22</v>
      </c>
      <c r="J958" s="11" t="s">
        <v>362</v>
      </c>
      <c r="K958" s="11" t="s">
        <v>132</v>
      </c>
      <c r="L958" s="11" t="s">
        <v>42</v>
      </c>
      <c r="M958" s="11" t="s">
        <v>126</v>
      </c>
      <c r="N958" s="11" t="s">
        <v>64</v>
      </c>
      <c r="O958" s="11" t="s">
        <v>149</v>
      </c>
      <c r="P958" s="11" t="s">
        <v>43</v>
      </c>
      <c r="Q958" s="11">
        <v>1</v>
      </c>
      <c r="R958" s="128">
        <v>0</v>
      </c>
      <c r="S958" s="128">
        <v>90000</v>
      </c>
      <c r="T958" s="128">
        <v>63000</v>
      </c>
      <c r="U958" s="128">
        <v>0</v>
      </c>
      <c r="V958" s="11" t="s">
        <v>50</v>
      </c>
      <c r="W958">
        <v>63000</v>
      </c>
      <c r="X958">
        <v>1</v>
      </c>
      <c r="Y958" s="11" t="str">
        <f t="shared" si="30"/>
        <v>XBL</v>
      </c>
      <c r="Z958" s="5">
        <f>VLOOKUP(D958,HoaDonTotal!D:Q,14,0)</f>
        <v>44444.52847222222</v>
      </c>
      <c r="AA958" t="str">
        <f t="shared" si="31"/>
        <v>Ca sáng</v>
      </c>
      <c r="AB958" s="42"/>
    </row>
    <row r="959" spans="2:28">
      <c r="B959" s="11" t="s">
        <v>21</v>
      </c>
      <c r="C959" s="136">
        <v>44444</v>
      </c>
      <c r="D959" s="36" t="s">
        <v>1564</v>
      </c>
      <c r="E959" s="11">
        <v>699179</v>
      </c>
      <c r="F959" s="11" t="s">
        <v>1566</v>
      </c>
      <c r="G959" s="11" t="s">
        <v>3213</v>
      </c>
      <c r="H959" s="11" t="s">
        <v>3214</v>
      </c>
      <c r="I959" s="11"/>
      <c r="J959" s="11" t="s">
        <v>2041</v>
      </c>
      <c r="K959" s="11" t="s">
        <v>78</v>
      </c>
      <c r="L959" s="11"/>
      <c r="M959" s="11" t="s">
        <v>63</v>
      </c>
      <c r="N959" s="11" t="s">
        <v>68</v>
      </c>
      <c r="O959" s="11" t="s">
        <v>3215</v>
      </c>
      <c r="P959" s="11"/>
      <c r="Q959" s="11">
        <v>1</v>
      </c>
      <c r="R959" s="128">
        <v>0</v>
      </c>
      <c r="S959" s="128">
        <v>29000</v>
      </c>
      <c r="T959" s="128">
        <v>29000</v>
      </c>
      <c r="U959" s="128">
        <v>0</v>
      </c>
      <c r="V959" s="11" t="s">
        <v>50</v>
      </c>
      <c r="W959">
        <v>29000</v>
      </c>
      <c r="X959">
        <v>1</v>
      </c>
      <c r="Y959" s="11" t="str">
        <f t="shared" si="30"/>
        <v>XBL</v>
      </c>
      <c r="Z959" s="5">
        <f>VLOOKUP(D959,HoaDonTotal!D:Q,14,0)</f>
        <v>44444.52847222222</v>
      </c>
      <c r="AA959" t="str">
        <f t="shared" si="31"/>
        <v>Ca sáng</v>
      </c>
      <c r="AB959" s="42"/>
    </row>
    <row r="960" spans="2:28">
      <c r="B960" s="11" t="s">
        <v>21</v>
      </c>
      <c r="C960" s="136">
        <v>44444</v>
      </c>
      <c r="D960" s="36" t="s">
        <v>1564</v>
      </c>
      <c r="E960" s="11">
        <v>699179</v>
      </c>
      <c r="F960" s="11" t="s">
        <v>1566</v>
      </c>
      <c r="G960" s="11" t="s">
        <v>3222</v>
      </c>
      <c r="H960" s="11" t="s">
        <v>2335</v>
      </c>
      <c r="I960" s="11" t="s">
        <v>22</v>
      </c>
      <c r="J960" s="11" t="s">
        <v>23</v>
      </c>
      <c r="K960" s="11" t="s">
        <v>473</v>
      </c>
      <c r="L960" s="11" t="s">
        <v>42</v>
      </c>
      <c r="M960" s="11" t="s">
        <v>46</v>
      </c>
      <c r="N960" s="11" t="s">
        <v>343</v>
      </c>
      <c r="O960" s="11" t="s">
        <v>676</v>
      </c>
      <c r="P960" s="11" t="s">
        <v>43</v>
      </c>
      <c r="Q960" s="11">
        <v>1</v>
      </c>
      <c r="R960" s="128">
        <v>0</v>
      </c>
      <c r="S960" s="128">
        <v>350000</v>
      </c>
      <c r="T960" s="128">
        <v>175000</v>
      </c>
      <c r="U960" s="128">
        <v>0</v>
      </c>
      <c r="V960" s="11" t="s">
        <v>50</v>
      </c>
      <c r="W960">
        <v>175000</v>
      </c>
      <c r="X960">
        <v>1</v>
      </c>
      <c r="Y960" s="11" t="str">
        <f t="shared" si="30"/>
        <v>XBL</v>
      </c>
      <c r="Z960" s="5">
        <f>VLOOKUP(D960,HoaDonTotal!D:Q,14,0)</f>
        <v>44444.52847222222</v>
      </c>
      <c r="AA960" t="str">
        <f t="shared" si="31"/>
        <v>Ca sáng</v>
      </c>
      <c r="AB960" s="42"/>
    </row>
    <row r="961" spans="2:28">
      <c r="B961" s="11" t="s">
        <v>21</v>
      </c>
      <c r="C961" s="136">
        <v>44444</v>
      </c>
      <c r="D961" s="36" t="s">
        <v>1567</v>
      </c>
      <c r="E961" s="11">
        <v>1697480</v>
      </c>
      <c r="F961" s="11" t="s">
        <v>1569</v>
      </c>
      <c r="G961" s="11" t="s">
        <v>3223</v>
      </c>
      <c r="H961" s="11" t="s">
        <v>639</v>
      </c>
      <c r="I961" s="11" t="s">
        <v>55</v>
      </c>
      <c r="J961" s="11" t="s">
        <v>73</v>
      </c>
      <c r="K961" s="11" t="s">
        <v>538</v>
      </c>
      <c r="L961" s="11" t="s">
        <v>495</v>
      </c>
      <c r="M961" s="11" t="s">
        <v>79</v>
      </c>
      <c r="N961" s="11" t="s">
        <v>75</v>
      </c>
      <c r="O961" s="11" t="s">
        <v>75</v>
      </c>
      <c r="P961" s="11" t="s">
        <v>43</v>
      </c>
      <c r="Q961" s="11">
        <v>1</v>
      </c>
      <c r="R961" s="128">
        <v>0</v>
      </c>
      <c r="S961" s="128">
        <v>590000</v>
      </c>
      <c r="T961" s="128">
        <v>399000</v>
      </c>
      <c r="U961" s="128">
        <v>0</v>
      </c>
      <c r="V961" s="11" t="s">
        <v>50</v>
      </c>
      <c r="W961">
        <v>399000</v>
      </c>
      <c r="X961">
        <v>1</v>
      </c>
      <c r="Y961" s="11" t="str">
        <f t="shared" si="30"/>
        <v>XBL</v>
      </c>
      <c r="Z961" s="5">
        <f>VLOOKUP(D961,HoaDonTotal!D:Q,14,0)</f>
        <v>44444.611805555556</v>
      </c>
      <c r="AA961" t="str">
        <f t="shared" si="31"/>
        <v>Ca chiều</v>
      </c>
      <c r="AB961" s="42"/>
    </row>
    <row r="962" spans="2:28">
      <c r="B962" s="11" t="s">
        <v>21</v>
      </c>
      <c r="C962" s="136">
        <v>44444</v>
      </c>
      <c r="D962" s="36" t="s">
        <v>1567</v>
      </c>
      <c r="E962" s="11">
        <v>1697480</v>
      </c>
      <c r="F962" s="11" t="s">
        <v>1569</v>
      </c>
      <c r="G962" s="11" t="s">
        <v>488</v>
      </c>
      <c r="H962" s="11" t="s">
        <v>489</v>
      </c>
      <c r="I962" s="11" t="s">
        <v>22</v>
      </c>
      <c r="J962" s="11" t="s">
        <v>23</v>
      </c>
      <c r="K962" s="11" t="s">
        <v>24</v>
      </c>
      <c r="L962" s="11" t="s">
        <v>143</v>
      </c>
      <c r="M962" s="11" t="s">
        <v>445</v>
      </c>
      <c r="N962" s="11" t="s">
        <v>26</v>
      </c>
      <c r="O962" s="11" t="s">
        <v>125</v>
      </c>
      <c r="P962" s="11" t="s">
        <v>43</v>
      </c>
      <c r="Q962" s="11">
        <v>1</v>
      </c>
      <c r="R962" s="128">
        <v>0</v>
      </c>
      <c r="S962" s="128">
        <v>90000</v>
      </c>
      <c r="T962" s="128">
        <v>45000</v>
      </c>
      <c r="U962" s="128">
        <v>0</v>
      </c>
      <c r="V962" s="11" t="s">
        <v>50</v>
      </c>
      <c r="W962">
        <v>45000</v>
      </c>
      <c r="X962">
        <v>1</v>
      </c>
      <c r="Y962" s="11" t="str">
        <f t="shared" ref="Y962:Y1025" si="32">IF(LEFT(D962,3)="NTL","NTL","XBL")</f>
        <v>XBL</v>
      </c>
      <c r="Z962" s="5">
        <f>VLOOKUP(D962,HoaDonTotal!D:Q,14,0)</f>
        <v>44444.611805555556</v>
      </c>
      <c r="AA962" t="str">
        <f t="shared" si="31"/>
        <v>Ca chiều</v>
      </c>
      <c r="AB962" s="42"/>
    </row>
    <row r="963" spans="2:28">
      <c r="B963" s="11" t="s">
        <v>21</v>
      </c>
      <c r="C963" s="136">
        <v>44444</v>
      </c>
      <c r="D963" s="36" t="s">
        <v>1567</v>
      </c>
      <c r="E963" s="11">
        <v>1697480</v>
      </c>
      <c r="F963" s="11" t="s">
        <v>1569</v>
      </c>
      <c r="G963" s="11" t="s">
        <v>3224</v>
      </c>
      <c r="H963" s="11" t="s">
        <v>3225</v>
      </c>
      <c r="I963" s="11" t="s">
        <v>65</v>
      </c>
      <c r="J963" s="11" t="s">
        <v>364</v>
      </c>
      <c r="K963" s="11" t="s">
        <v>2033</v>
      </c>
      <c r="L963" s="11" t="s">
        <v>542</v>
      </c>
      <c r="M963" s="11" t="s">
        <v>3226</v>
      </c>
      <c r="N963" s="11" t="s">
        <v>36</v>
      </c>
      <c r="O963" s="11" t="s">
        <v>52</v>
      </c>
      <c r="P963" s="11" t="s">
        <v>37</v>
      </c>
      <c r="Q963" s="11">
        <v>1</v>
      </c>
      <c r="R963" s="128">
        <v>0</v>
      </c>
      <c r="S963" s="128">
        <v>250000</v>
      </c>
      <c r="T963" s="128">
        <v>175000</v>
      </c>
      <c r="U963" s="128">
        <v>0</v>
      </c>
      <c r="V963" s="11" t="s">
        <v>50</v>
      </c>
      <c r="W963">
        <v>175000</v>
      </c>
      <c r="X963">
        <v>1</v>
      </c>
      <c r="Y963" s="11" t="str">
        <f t="shared" si="32"/>
        <v>XBL</v>
      </c>
      <c r="Z963" s="5">
        <f>VLOOKUP(D963,HoaDonTotal!D:Q,14,0)</f>
        <v>44444.611805555556</v>
      </c>
      <c r="AA963" t="str">
        <f t="shared" si="31"/>
        <v>Ca chiều</v>
      </c>
      <c r="AB963" s="42"/>
    </row>
    <row r="964" spans="2:28">
      <c r="B964" s="11" t="s">
        <v>21</v>
      </c>
      <c r="C964" s="136">
        <v>44444</v>
      </c>
      <c r="D964" s="36" t="s">
        <v>1567</v>
      </c>
      <c r="E964" s="11">
        <v>1697480</v>
      </c>
      <c r="F964" s="11" t="s">
        <v>1569</v>
      </c>
      <c r="G964" s="11" t="s">
        <v>3227</v>
      </c>
      <c r="H964" s="11" t="s">
        <v>2582</v>
      </c>
      <c r="I964" s="11" t="s">
        <v>41</v>
      </c>
      <c r="J964" s="11" t="s">
        <v>23</v>
      </c>
      <c r="K964" s="11" t="s">
        <v>24</v>
      </c>
      <c r="L964" s="11" t="s">
        <v>71</v>
      </c>
      <c r="M964" s="11" t="s">
        <v>63</v>
      </c>
      <c r="N964" s="11" t="s">
        <v>36</v>
      </c>
      <c r="O964" s="11" t="s">
        <v>472</v>
      </c>
      <c r="P964" s="11" t="s">
        <v>37</v>
      </c>
      <c r="Q964" s="11">
        <v>1</v>
      </c>
      <c r="R964" s="128">
        <v>0</v>
      </c>
      <c r="S964" s="128">
        <v>390000</v>
      </c>
      <c r="T964" s="128">
        <v>195000</v>
      </c>
      <c r="U964" s="128">
        <v>0</v>
      </c>
      <c r="V964" s="11" t="s">
        <v>50</v>
      </c>
      <c r="W964">
        <v>195000</v>
      </c>
      <c r="X964">
        <v>1</v>
      </c>
      <c r="Y964" s="11" t="str">
        <f t="shared" si="32"/>
        <v>XBL</v>
      </c>
      <c r="Z964" s="5">
        <f>VLOOKUP(D964,HoaDonTotal!D:Q,14,0)</f>
        <v>44444.611805555556</v>
      </c>
      <c r="AA964" t="str">
        <f t="shared" si="31"/>
        <v>Ca chiều</v>
      </c>
      <c r="AB964" s="42"/>
    </row>
    <row r="965" spans="2:28">
      <c r="B965" s="11" t="s">
        <v>21</v>
      </c>
      <c r="C965" s="136">
        <v>44444</v>
      </c>
      <c r="D965" s="36" t="s">
        <v>1570</v>
      </c>
      <c r="E965" s="11">
        <v>1274913</v>
      </c>
      <c r="F965" s="11" t="s">
        <v>907</v>
      </c>
      <c r="G965" s="11" t="s">
        <v>2043</v>
      </c>
      <c r="H965" s="11" t="s">
        <v>265</v>
      </c>
      <c r="I965" s="11"/>
      <c r="J965" s="11" t="s">
        <v>2044</v>
      </c>
      <c r="K965" s="11" t="s">
        <v>56</v>
      </c>
      <c r="L965" s="11" t="s">
        <v>266</v>
      </c>
      <c r="M965" s="11"/>
      <c r="N965" s="11" t="s">
        <v>2045</v>
      </c>
      <c r="O965" s="11" t="s">
        <v>139</v>
      </c>
      <c r="P965" s="11"/>
      <c r="Q965" s="11">
        <v>2</v>
      </c>
      <c r="R965" s="128">
        <v>0</v>
      </c>
      <c r="S965" s="128">
        <v>66000</v>
      </c>
      <c r="T965" s="128">
        <v>70000</v>
      </c>
      <c r="U965" s="128">
        <v>0</v>
      </c>
      <c r="V965" s="11" t="s">
        <v>50</v>
      </c>
      <c r="W965">
        <v>70000</v>
      </c>
      <c r="X965">
        <v>2</v>
      </c>
      <c r="Y965" s="11" t="str">
        <f t="shared" si="32"/>
        <v>XBL</v>
      </c>
      <c r="Z965" s="5">
        <f>VLOOKUP(D965,HoaDonTotal!D:Q,14,0)</f>
        <v>44444.655555555553</v>
      </c>
      <c r="AA965" t="str">
        <f t="shared" si="31"/>
        <v>Ca chiều</v>
      </c>
      <c r="AB965" s="42"/>
    </row>
    <row r="966" spans="2:28">
      <c r="B966" s="11" t="s">
        <v>21</v>
      </c>
      <c r="C966" s="136">
        <v>44444</v>
      </c>
      <c r="D966" s="36" t="s">
        <v>1570</v>
      </c>
      <c r="E966" s="11">
        <v>1274913</v>
      </c>
      <c r="F966" s="11" t="s">
        <v>907</v>
      </c>
      <c r="G966" s="11" t="s">
        <v>3228</v>
      </c>
      <c r="H966" s="11" t="s">
        <v>3152</v>
      </c>
      <c r="I966" s="11"/>
      <c r="J966" s="11" t="s">
        <v>53</v>
      </c>
      <c r="K966" s="11" t="s">
        <v>56</v>
      </c>
      <c r="L966" s="11" t="s">
        <v>3153</v>
      </c>
      <c r="M966" s="11" t="s">
        <v>66</v>
      </c>
      <c r="N966" s="11" t="s">
        <v>57</v>
      </c>
      <c r="O966" s="11" t="s">
        <v>193</v>
      </c>
      <c r="P966" s="11" t="s">
        <v>43</v>
      </c>
      <c r="Q966" s="11">
        <v>1</v>
      </c>
      <c r="R966" s="128">
        <v>0</v>
      </c>
      <c r="S966" s="128">
        <v>190000</v>
      </c>
      <c r="T966" s="128">
        <v>152000</v>
      </c>
      <c r="U966" s="128">
        <v>0</v>
      </c>
      <c r="V966" s="11" t="s">
        <v>50</v>
      </c>
      <c r="W966">
        <v>152000</v>
      </c>
      <c r="X966">
        <v>1</v>
      </c>
      <c r="Y966" s="11" t="str">
        <f t="shared" si="32"/>
        <v>XBL</v>
      </c>
      <c r="Z966" s="5">
        <f>VLOOKUP(D966,HoaDonTotal!D:Q,14,0)</f>
        <v>44444.655555555553</v>
      </c>
      <c r="AA966" t="str">
        <f t="shared" si="31"/>
        <v>Ca chiều</v>
      </c>
      <c r="AB966" s="42"/>
    </row>
    <row r="967" spans="2:28">
      <c r="B967" s="11" t="s">
        <v>21</v>
      </c>
      <c r="C967" s="136">
        <v>44444</v>
      </c>
      <c r="D967" s="36" t="s">
        <v>1571</v>
      </c>
      <c r="E967" s="11">
        <v>1274913</v>
      </c>
      <c r="F967" s="11" t="s">
        <v>907</v>
      </c>
      <c r="G967" s="11" t="s">
        <v>2606</v>
      </c>
      <c r="H967" s="11" t="s">
        <v>2425</v>
      </c>
      <c r="I967" s="11"/>
      <c r="J967" s="11" t="s">
        <v>2112</v>
      </c>
      <c r="K967" s="11" t="s">
        <v>30</v>
      </c>
      <c r="L967" s="11" t="s">
        <v>2423</v>
      </c>
      <c r="M967" s="11"/>
      <c r="N967" s="11" t="s">
        <v>2209</v>
      </c>
      <c r="O967" s="11" t="s">
        <v>178</v>
      </c>
      <c r="P967" s="11"/>
      <c r="Q967" s="11">
        <v>1</v>
      </c>
      <c r="R967" s="128">
        <v>0</v>
      </c>
      <c r="S967" s="128">
        <v>250000</v>
      </c>
      <c r="T967" s="128">
        <v>175000</v>
      </c>
      <c r="U967" s="128">
        <v>0</v>
      </c>
      <c r="V967" s="11" t="s">
        <v>50</v>
      </c>
      <c r="W967">
        <v>175000</v>
      </c>
      <c r="X967">
        <v>1</v>
      </c>
      <c r="Y967" s="11" t="str">
        <f t="shared" si="32"/>
        <v>XBL</v>
      </c>
      <c r="Z967" s="5">
        <f>VLOOKUP(D967,HoaDonTotal!D:Q,14,0)</f>
        <v>44444.654166666667</v>
      </c>
      <c r="AA967" t="str">
        <f t="shared" si="31"/>
        <v>Ca chiều</v>
      </c>
      <c r="AB967" s="42"/>
    </row>
    <row r="968" spans="2:28">
      <c r="B968" s="11" t="s">
        <v>21</v>
      </c>
      <c r="C968" s="136">
        <v>44444</v>
      </c>
      <c r="D968" s="36" t="s">
        <v>1571</v>
      </c>
      <c r="E968" s="11">
        <v>1274913</v>
      </c>
      <c r="F968" s="11" t="s">
        <v>907</v>
      </c>
      <c r="G968" s="11" t="s">
        <v>3229</v>
      </c>
      <c r="H968" s="11" t="s">
        <v>2422</v>
      </c>
      <c r="I968" s="11"/>
      <c r="J968" s="11" t="s">
        <v>2112</v>
      </c>
      <c r="K968" s="11" t="s">
        <v>30</v>
      </c>
      <c r="L968" s="11" t="s">
        <v>2423</v>
      </c>
      <c r="M968" s="11"/>
      <c r="N968" s="11" t="s">
        <v>2209</v>
      </c>
      <c r="O968" s="11" t="s">
        <v>220</v>
      </c>
      <c r="P968" s="11"/>
      <c r="Q968" s="11">
        <v>1</v>
      </c>
      <c r="R968" s="128">
        <v>0</v>
      </c>
      <c r="S968" s="128">
        <v>250000</v>
      </c>
      <c r="T968" s="128">
        <v>175000</v>
      </c>
      <c r="U968" s="128">
        <v>0</v>
      </c>
      <c r="V968" s="11" t="s">
        <v>50</v>
      </c>
      <c r="W968">
        <v>175000</v>
      </c>
      <c r="X968">
        <v>1</v>
      </c>
      <c r="Y968" s="11" t="str">
        <f t="shared" si="32"/>
        <v>XBL</v>
      </c>
      <c r="Z968" s="5">
        <f>VLOOKUP(D968,HoaDonTotal!D:Q,14,0)</f>
        <v>44444.654166666667</v>
      </c>
      <c r="AA968" t="str">
        <f t="shared" si="31"/>
        <v>Ca chiều</v>
      </c>
      <c r="AB968" s="42"/>
    </row>
    <row r="969" spans="2:28">
      <c r="B969" s="11" t="s">
        <v>21</v>
      </c>
      <c r="C969" s="136">
        <v>44444</v>
      </c>
      <c r="D969" s="36" t="s">
        <v>1572</v>
      </c>
      <c r="E969" s="11">
        <v>2391719</v>
      </c>
      <c r="F969" s="11" t="s">
        <v>1574</v>
      </c>
      <c r="G969" s="11" t="s">
        <v>2229</v>
      </c>
      <c r="H969" s="11" t="s">
        <v>2230</v>
      </c>
      <c r="I969" s="11"/>
      <c r="J969" s="11" t="s">
        <v>2112</v>
      </c>
      <c r="K969" s="11" t="s">
        <v>30</v>
      </c>
      <c r="L969" s="11" t="s">
        <v>2146</v>
      </c>
      <c r="M969" s="11"/>
      <c r="N969" s="11" t="s">
        <v>2209</v>
      </c>
      <c r="O969" s="11" t="s">
        <v>220</v>
      </c>
      <c r="P969" s="11"/>
      <c r="Q969" s="11">
        <v>1</v>
      </c>
      <c r="R969" s="128">
        <v>0</v>
      </c>
      <c r="S969" s="128">
        <v>190000</v>
      </c>
      <c r="T969" s="128">
        <v>106000</v>
      </c>
      <c r="U969" s="128">
        <v>0</v>
      </c>
      <c r="V969" s="11" t="s">
        <v>28</v>
      </c>
      <c r="W969">
        <v>106000</v>
      </c>
      <c r="X969">
        <v>1</v>
      </c>
      <c r="Y969" s="11" t="str">
        <f t="shared" si="32"/>
        <v>XBL</v>
      </c>
      <c r="Z969" s="5">
        <f>VLOOKUP(D969,HoaDonTotal!D:Q,14,0)</f>
        <v>44444.655555555553</v>
      </c>
      <c r="AA969" t="str">
        <f t="shared" si="31"/>
        <v>Ca chiều</v>
      </c>
      <c r="AB969" s="42"/>
    </row>
    <row r="970" spans="2:28">
      <c r="B970" s="11" t="s">
        <v>21</v>
      </c>
      <c r="C970" s="136">
        <v>44444</v>
      </c>
      <c r="D970" s="36" t="s">
        <v>1572</v>
      </c>
      <c r="E970" s="11">
        <v>2391719</v>
      </c>
      <c r="F970" s="11" t="s">
        <v>1574</v>
      </c>
      <c r="G970" s="11" t="s">
        <v>2144</v>
      </c>
      <c r="H970" s="11" t="s">
        <v>2145</v>
      </c>
      <c r="I970" s="11"/>
      <c r="J970" s="11" t="s">
        <v>2112</v>
      </c>
      <c r="K970" s="11" t="s">
        <v>30</v>
      </c>
      <c r="L970" s="11" t="s">
        <v>2146</v>
      </c>
      <c r="M970" s="11"/>
      <c r="N970" s="11" t="s">
        <v>2147</v>
      </c>
      <c r="O970" s="11" t="s">
        <v>151</v>
      </c>
      <c r="P970" s="11"/>
      <c r="Q970" s="11">
        <v>2</v>
      </c>
      <c r="R970" s="128">
        <v>0</v>
      </c>
      <c r="S970" s="128">
        <v>190000</v>
      </c>
      <c r="T970" s="128">
        <v>214000</v>
      </c>
      <c r="U970" s="128">
        <v>0</v>
      </c>
      <c r="V970" s="11" t="s">
        <v>28</v>
      </c>
      <c r="W970">
        <v>214000</v>
      </c>
      <c r="X970">
        <v>2</v>
      </c>
      <c r="Y970" s="11" t="str">
        <f t="shared" si="32"/>
        <v>XBL</v>
      </c>
      <c r="Z970" s="5">
        <f>VLOOKUP(D970,HoaDonTotal!D:Q,14,0)</f>
        <v>44444.655555555553</v>
      </c>
      <c r="AA970" t="str">
        <f t="shared" si="31"/>
        <v>Ca chiều</v>
      </c>
      <c r="AB970" s="42"/>
    </row>
    <row r="971" spans="2:28">
      <c r="B971" s="11" t="s">
        <v>21</v>
      </c>
      <c r="C971" s="136">
        <v>44444</v>
      </c>
      <c r="D971" s="36" t="s">
        <v>1572</v>
      </c>
      <c r="E971" s="11">
        <v>2391719</v>
      </c>
      <c r="F971" s="11" t="s">
        <v>1574</v>
      </c>
      <c r="G971" s="11" t="s">
        <v>3230</v>
      </c>
      <c r="H971" s="11" t="s">
        <v>3231</v>
      </c>
      <c r="I971" s="11" t="s">
        <v>22</v>
      </c>
      <c r="J971" s="11" t="s">
        <v>2112</v>
      </c>
      <c r="K971" s="11" t="s">
        <v>185</v>
      </c>
      <c r="L971" s="11" t="s">
        <v>143</v>
      </c>
      <c r="M971" s="11" t="s">
        <v>46</v>
      </c>
      <c r="N971" s="11" t="s">
        <v>2143</v>
      </c>
      <c r="O971" s="11" t="s">
        <v>181</v>
      </c>
      <c r="P971" s="11" t="s">
        <v>43</v>
      </c>
      <c r="Q971" s="11">
        <v>1</v>
      </c>
      <c r="R971" s="128">
        <v>0</v>
      </c>
      <c r="S971" s="128">
        <v>20000</v>
      </c>
      <c r="T971" s="128">
        <v>20000</v>
      </c>
      <c r="U971" s="128">
        <v>0</v>
      </c>
      <c r="V971" s="11" t="s">
        <v>28</v>
      </c>
      <c r="W971">
        <v>20000</v>
      </c>
      <c r="X971">
        <v>1</v>
      </c>
      <c r="Y971" s="11" t="str">
        <f t="shared" si="32"/>
        <v>XBL</v>
      </c>
      <c r="Z971" s="5">
        <f>VLOOKUP(D971,HoaDonTotal!D:Q,14,0)</f>
        <v>44444.655555555553</v>
      </c>
      <c r="AA971" t="str">
        <f t="shared" ref="AA971:AA1034" si="33">IF(TIME(HOUR(Z971),MINUTE(Z971),SECOND(Z971))&gt;$AB$6,"Ca chiều","Ca sáng")</f>
        <v>Ca chiều</v>
      </c>
      <c r="AB971" s="42"/>
    </row>
    <row r="972" spans="2:28">
      <c r="B972" s="11" t="s">
        <v>21</v>
      </c>
      <c r="C972" s="136">
        <v>44444</v>
      </c>
      <c r="D972" s="36" t="s">
        <v>1572</v>
      </c>
      <c r="E972" s="11">
        <v>2391719</v>
      </c>
      <c r="F972" s="11" t="s">
        <v>1574</v>
      </c>
      <c r="G972" s="11" t="s">
        <v>3232</v>
      </c>
      <c r="H972" s="11" t="s">
        <v>3233</v>
      </c>
      <c r="I972" s="11" t="s">
        <v>55</v>
      </c>
      <c r="J972" s="11" t="s">
        <v>45</v>
      </c>
      <c r="K972" s="11" t="s">
        <v>538</v>
      </c>
      <c r="L972" s="11" t="s">
        <v>474</v>
      </c>
      <c r="M972" s="11" t="s">
        <v>46</v>
      </c>
      <c r="N972" s="11" t="s">
        <v>47</v>
      </c>
      <c r="O972" s="11" t="s">
        <v>2951</v>
      </c>
      <c r="P972" s="11" t="s">
        <v>212</v>
      </c>
      <c r="Q972" s="11">
        <v>1</v>
      </c>
      <c r="R972" s="128">
        <v>0</v>
      </c>
      <c r="S972" s="128">
        <v>390000</v>
      </c>
      <c r="T972" s="128">
        <v>290000</v>
      </c>
      <c r="U972" s="128">
        <v>0</v>
      </c>
      <c r="V972" s="11" t="s">
        <v>28</v>
      </c>
      <c r="W972">
        <v>290000</v>
      </c>
      <c r="X972">
        <v>1</v>
      </c>
      <c r="Y972" s="11" t="str">
        <f t="shared" si="32"/>
        <v>XBL</v>
      </c>
      <c r="Z972" s="5">
        <f>VLOOKUP(D972,HoaDonTotal!D:Q,14,0)</f>
        <v>44444.655555555553</v>
      </c>
      <c r="AA972" t="str">
        <f t="shared" si="33"/>
        <v>Ca chiều</v>
      </c>
      <c r="AB972" s="42"/>
    </row>
    <row r="973" spans="2:28">
      <c r="B973" s="11" t="s">
        <v>21</v>
      </c>
      <c r="C973" s="136">
        <v>44444</v>
      </c>
      <c r="D973" s="36" t="s">
        <v>1575</v>
      </c>
      <c r="E973" s="11">
        <v>2138557</v>
      </c>
      <c r="F973" s="11" t="s">
        <v>1542</v>
      </c>
      <c r="G973" s="11" t="s">
        <v>3234</v>
      </c>
      <c r="H973" s="11" t="s">
        <v>3235</v>
      </c>
      <c r="I973" s="11" t="s">
        <v>41</v>
      </c>
      <c r="J973" s="11" t="s">
        <v>362</v>
      </c>
      <c r="K973" s="11" t="s">
        <v>24</v>
      </c>
      <c r="L973" s="11" t="s">
        <v>25</v>
      </c>
      <c r="M973" s="11" t="s">
        <v>60</v>
      </c>
      <c r="N973" s="11" t="s">
        <v>64</v>
      </c>
      <c r="O973" s="11" t="s">
        <v>149</v>
      </c>
      <c r="P973" s="11" t="s">
        <v>43</v>
      </c>
      <c r="Q973" s="11">
        <v>1</v>
      </c>
      <c r="R973" s="128">
        <v>0</v>
      </c>
      <c r="S973" s="128">
        <v>290000</v>
      </c>
      <c r="T973" s="128">
        <v>203000</v>
      </c>
      <c r="U973" s="128">
        <v>0</v>
      </c>
      <c r="V973" s="11" t="s">
        <v>28</v>
      </c>
      <c r="W973">
        <v>203000</v>
      </c>
      <c r="X973">
        <v>1</v>
      </c>
      <c r="Y973" s="11" t="str">
        <f t="shared" si="32"/>
        <v>XBL</v>
      </c>
      <c r="Z973" s="5">
        <f>VLOOKUP(D973,HoaDonTotal!D:Q,14,0)</f>
        <v>44444.675000000003</v>
      </c>
      <c r="AA973" t="str">
        <f t="shared" si="33"/>
        <v>Ca chiều</v>
      </c>
      <c r="AB973" s="42"/>
    </row>
    <row r="974" spans="2:28">
      <c r="B974" s="11" t="s">
        <v>21</v>
      </c>
      <c r="C974" s="136">
        <v>44444</v>
      </c>
      <c r="D974" s="36" t="s">
        <v>1576</v>
      </c>
      <c r="E974" s="11">
        <v>1727272</v>
      </c>
      <c r="F974" s="11" t="s">
        <v>217</v>
      </c>
      <c r="G974" s="11" t="s">
        <v>3236</v>
      </c>
      <c r="H974" s="11" t="s">
        <v>3237</v>
      </c>
      <c r="I974" s="11" t="s">
        <v>41</v>
      </c>
      <c r="J974" s="11" t="s">
        <v>23</v>
      </c>
      <c r="K974" s="11" t="s">
        <v>24</v>
      </c>
      <c r="L974" s="11" t="s">
        <v>83</v>
      </c>
      <c r="M974" s="11" t="s">
        <v>126</v>
      </c>
      <c r="N974" s="11" t="s">
        <v>26</v>
      </c>
      <c r="O974" s="11" t="s">
        <v>211</v>
      </c>
      <c r="P974" s="11" t="s">
        <v>43</v>
      </c>
      <c r="Q974" s="11">
        <v>1</v>
      </c>
      <c r="R974" s="128">
        <v>0</v>
      </c>
      <c r="S974" s="128">
        <v>450000</v>
      </c>
      <c r="T974" s="128">
        <v>225000</v>
      </c>
      <c r="U974" s="128">
        <v>0</v>
      </c>
      <c r="V974" s="11" t="s">
        <v>28</v>
      </c>
      <c r="W974">
        <v>225000</v>
      </c>
      <c r="X974">
        <v>1</v>
      </c>
      <c r="Y974" s="11" t="str">
        <f t="shared" si="32"/>
        <v>XBL</v>
      </c>
      <c r="Z974" s="5">
        <f>VLOOKUP(D974,HoaDonTotal!D:Q,14,0)</f>
        <v>44444.697916666664</v>
      </c>
      <c r="AA974" t="str">
        <f t="shared" si="33"/>
        <v>Ca chiều</v>
      </c>
      <c r="AB974" s="42"/>
    </row>
    <row r="975" spans="2:28">
      <c r="B975" s="11" t="s">
        <v>21</v>
      </c>
      <c r="C975" s="136">
        <v>44444</v>
      </c>
      <c r="D975" s="36" t="s">
        <v>1578</v>
      </c>
      <c r="E975" s="11">
        <v>885226</v>
      </c>
      <c r="F975" s="11" t="s">
        <v>1580</v>
      </c>
      <c r="G975" s="11" t="s">
        <v>3238</v>
      </c>
      <c r="H975" s="11" t="s">
        <v>2140</v>
      </c>
      <c r="I975" s="11" t="s">
        <v>58</v>
      </c>
      <c r="J975" s="11" t="s">
        <v>45</v>
      </c>
      <c r="K975" s="11" t="s">
        <v>2033</v>
      </c>
      <c r="L975" s="11" t="s">
        <v>2874</v>
      </c>
      <c r="M975" s="11" t="s">
        <v>144</v>
      </c>
      <c r="N975" s="11" t="s">
        <v>184</v>
      </c>
      <c r="O975" s="11" t="s">
        <v>153</v>
      </c>
      <c r="P975" s="11" t="s">
        <v>43</v>
      </c>
      <c r="Q975" s="11">
        <v>1</v>
      </c>
      <c r="R975" s="128">
        <v>0</v>
      </c>
      <c r="S975" s="128">
        <v>120000</v>
      </c>
      <c r="T975" s="128">
        <v>89000</v>
      </c>
      <c r="U975" s="128">
        <v>0</v>
      </c>
      <c r="V975" s="11" t="s">
        <v>50</v>
      </c>
      <c r="W975">
        <v>89000</v>
      </c>
      <c r="X975">
        <v>1</v>
      </c>
      <c r="Y975" s="11" t="str">
        <f t="shared" si="32"/>
        <v>XBL</v>
      </c>
      <c r="Z975" s="5">
        <f>VLOOKUP(D975,HoaDonTotal!D:Q,14,0)</f>
        <v>44444.695833333331</v>
      </c>
      <c r="AA975" t="str">
        <f t="shared" si="33"/>
        <v>Ca chiều</v>
      </c>
      <c r="AB975" s="42"/>
    </row>
    <row r="976" spans="2:28">
      <c r="B976" s="11" t="s">
        <v>21</v>
      </c>
      <c r="C976" s="136">
        <v>44444</v>
      </c>
      <c r="D976" s="36" t="s">
        <v>1578</v>
      </c>
      <c r="E976" s="11">
        <v>885226</v>
      </c>
      <c r="F976" s="11" t="s">
        <v>1580</v>
      </c>
      <c r="G976" s="11" t="s">
        <v>2986</v>
      </c>
      <c r="H976" s="11" t="s">
        <v>2987</v>
      </c>
      <c r="I976" s="11"/>
      <c r="J976" s="11" t="s">
        <v>29</v>
      </c>
      <c r="K976" s="11" t="s">
        <v>56</v>
      </c>
      <c r="L976" s="11" t="s">
        <v>2988</v>
      </c>
      <c r="M976" s="11" t="s">
        <v>59</v>
      </c>
      <c r="N976" s="11" t="s">
        <v>198</v>
      </c>
      <c r="O976" s="11" t="s">
        <v>128</v>
      </c>
      <c r="P976" s="11" t="s">
        <v>43</v>
      </c>
      <c r="Q976" s="11">
        <v>1</v>
      </c>
      <c r="R976" s="128">
        <v>0</v>
      </c>
      <c r="S976" s="128">
        <v>190000</v>
      </c>
      <c r="T976" s="128">
        <v>152000</v>
      </c>
      <c r="U976" s="128">
        <v>0</v>
      </c>
      <c r="V976" s="11" t="s">
        <v>50</v>
      </c>
      <c r="W976">
        <v>152000</v>
      </c>
      <c r="X976">
        <v>1</v>
      </c>
      <c r="Y976" s="11" t="str">
        <f t="shared" si="32"/>
        <v>XBL</v>
      </c>
      <c r="Z976" s="5">
        <f>VLOOKUP(D976,HoaDonTotal!D:Q,14,0)</f>
        <v>44444.695833333331</v>
      </c>
      <c r="AA976" t="str">
        <f t="shared" si="33"/>
        <v>Ca chiều</v>
      </c>
      <c r="AB976" s="42"/>
    </row>
    <row r="977" spans="2:28">
      <c r="B977" s="11" t="s">
        <v>21</v>
      </c>
      <c r="C977" s="136">
        <v>44444</v>
      </c>
      <c r="D977" s="36" t="s">
        <v>1578</v>
      </c>
      <c r="E977" s="11">
        <v>885226</v>
      </c>
      <c r="F977" s="11" t="s">
        <v>1580</v>
      </c>
      <c r="G977" s="11" t="s">
        <v>2277</v>
      </c>
      <c r="H977" s="11" t="s">
        <v>2278</v>
      </c>
      <c r="I977" s="11"/>
      <c r="J977" s="11" t="s">
        <v>2112</v>
      </c>
      <c r="K977" s="11" t="s">
        <v>148</v>
      </c>
      <c r="L977" s="11"/>
      <c r="M977" s="11"/>
      <c r="N977" s="11" t="s">
        <v>2045</v>
      </c>
      <c r="O977" s="11" t="s">
        <v>2226</v>
      </c>
      <c r="P977" s="11"/>
      <c r="Q977" s="11">
        <v>1</v>
      </c>
      <c r="R977" s="128">
        <v>0</v>
      </c>
      <c r="S977" s="128">
        <v>29000</v>
      </c>
      <c r="T977" s="128">
        <v>29000</v>
      </c>
      <c r="U977" s="128">
        <v>0</v>
      </c>
      <c r="V977" s="11" t="s">
        <v>50</v>
      </c>
      <c r="W977">
        <v>29000</v>
      </c>
      <c r="X977">
        <v>1</v>
      </c>
      <c r="Y977" s="11" t="str">
        <f t="shared" si="32"/>
        <v>XBL</v>
      </c>
      <c r="Z977" s="5">
        <f>VLOOKUP(D977,HoaDonTotal!D:Q,14,0)</f>
        <v>44444.695833333331</v>
      </c>
      <c r="AA977" t="str">
        <f t="shared" si="33"/>
        <v>Ca chiều</v>
      </c>
      <c r="AB977" s="42"/>
    </row>
    <row r="978" spans="2:28">
      <c r="B978" s="11" t="s">
        <v>21</v>
      </c>
      <c r="C978" s="136">
        <v>44444</v>
      </c>
      <c r="D978" s="36" t="s">
        <v>1581</v>
      </c>
      <c r="E978" s="11">
        <v>1622305</v>
      </c>
      <c r="F978" s="11" t="s">
        <v>1583</v>
      </c>
      <c r="G978" s="11" t="s">
        <v>3239</v>
      </c>
      <c r="H978" s="11" t="s">
        <v>593</v>
      </c>
      <c r="I978" s="11"/>
      <c r="J978" s="11" t="s">
        <v>2112</v>
      </c>
      <c r="K978" s="11" t="s">
        <v>470</v>
      </c>
      <c r="L978" s="11" t="s">
        <v>529</v>
      </c>
      <c r="M978" s="11"/>
      <c r="N978" s="11" t="s">
        <v>2209</v>
      </c>
      <c r="O978" s="11" t="s">
        <v>220</v>
      </c>
      <c r="P978" s="11"/>
      <c r="Q978" s="11">
        <v>1</v>
      </c>
      <c r="R978" s="128">
        <v>0</v>
      </c>
      <c r="S978" s="128">
        <v>199000</v>
      </c>
      <c r="T978" s="128">
        <v>199000</v>
      </c>
      <c r="U978" s="128">
        <v>0</v>
      </c>
      <c r="V978" s="11" t="s">
        <v>50</v>
      </c>
      <c r="W978">
        <v>199000</v>
      </c>
      <c r="X978">
        <v>1</v>
      </c>
      <c r="Y978" s="11" t="str">
        <f t="shared" si="32"/>
        <v>XBL</v>
      </c>
      <c r="Z978" s="5">
        <f>VLOOKUP(D978,HoaDonTotal!D:Q,14,0)</f>
        <v>44444.696527777778</v>
      </c>
      <c r="AA978" t="str">
        <f t="shared" si="33"/>
        <v>Ca chiều</v>
      </c>
      <c r="AB978" s="42"/>
    </row>
    <row r="979" spans="2:28">
      <c r="B979" s="11" t="s">
        <v>21</v>
      </c>
      <c r="C979" s="136">
        <v>44444</v>
      </c>
      <c r="D979" s="36" t="s">
        <v>1584</v>
      </c>
      <c r="E979" s="11">
        <v>1598746</v>
      </c>
      <c r="F979" s="11" t="s">
        <v>1175</v>
      </c>
      <c r="G979" s="11" t="s">
        <v>3240</v>
      </c>
      <c r="H979" s="11" t="s">
        <v>3241</v>
      </c>
      <c r="I979" s="11"/>
      <c r="J979" s="11" t="s">
        <v>2041</v>
      </c>
      <c r="K979" s="11" t="s">
        <v>78</v>
      </c>
      <c r="L979" s="11" t="s">
        <v>40</v>
      </c>
      <c r="M979" s="11" t="s">
        <v>77</v>
      </c>
      <c r="N979" s="11" t="s">
        <v>68</v>
      </c>
      <c r="O979" s="11" t="s">
        <v>130</v>
      </c>
      <c r="P979" s="11" t="s">
        <v>40</v>
      </c>
      <c r="Q979" s="11">
        <v>2</v>
      </c>
      <c r="R979" s="128">
        <v>0</v>
      </c>
      <c r="S979" s="128">
        <v>29000</v>
      </c>
      <c r="T979" s="128">
        <v>58000</v>
      </c>
      <c r="U979" s="128">
        <v>0</v>
      </c>
      <c r="V979" s="11" t="s">
        <v>28</v>
      </c>
      <c r="W979">
        <v>58000</v>
      </c>
      <c r="X979">
        <v>2</v>
      </c>
      <c r="Y979" s="11" t="str">
        <f t="shared" si="32"/>
        <v>XBL</v>
      </c>
      <c r="Z979" s="5">
        <f>VLOOKUP(D979,HoaDonTotal!D:Q,14,0)</f>
        <v>44444.716666666667</v>
      </c>
      <c r="AA979" t="str">
        <f t="shared" si="33"/>
        <v>Ca chiều</v>
      </c>
      <c r="AB979" s="42"/>
    </row>
    <row r="980" spans="2:28">
      <c r="B980" s="11" t="s">
        <v>21</v>
      </c>
      <c r="C980" s="136">
        <v>44444</v>
      </c>
      <c r="D980" s="36" t="s">
        <v>1586</v>
      </c>
      <c r="E980" s="11">
        <v>2391834</v>
      </c>
      <c r="F980" s="11" t="s">
        <v>1588</v>
      </c>
      <c r="G980" s="11" t="s">
        <v>3242</v>
      </c>
      <c r="H980" s="11" t="s">
        <v>3243</v>
      </c>
      <c r="I980" s="11"/>
      <c r="J980" s="11" t="s">
        <v>2041</v>
      </c>
      <c r="K980" s="11" t="s">
        <v>78</v>
      </c>
      <c r="L980" s="11"/>
      <c r="M980" s="11" t="s">
        <v>63</v>
      </c>
      <c r="N980" s="11" t="s">
        <v>68</v>
      </c>
      <c r="O980" s="11" t="s">
        <v>2042</v>
      </c>
      <c r="P980" s="11"/>
      <c r="Q980" s="11">
        <v>1</v>
      </c>
      <c r="R980" s="128">
        <v>0</v>
      </c>
      <c r="S980" s="128">
        <v>29000</v>
      </c>
      <c r="T980" s="128">
        <v>29000</v>
      </c>
      <c r="U980" s="128">
        <v>0</v>
      </c>
      <c r="V980" s="11" t="s">
        <v>28</v>
      </c>
      <c r="W980">
        <v>29000</v>
      </c>
      <c r="X980">
        <v>1</v>
      </c>
      <c r="Y980" s="11" t="str">
        <f t="shared" si="32"/>
        <v>XBL</v>
      </c>
      <c r="Z980" s="5">
        <f>VLOOKUP(D980,HoaDonTotal!D:Q,14,0)</f>
        <v>44444.716666666667</v>
      </c>
      <c r="AA980" t="str">
        <f t="shared" si="33"/>
        <v>Ca chiều</v>
      </c>
      <c r="AB980" s="42"/>
    </row>
    <row r="981" spans="2:28">
      <c r="B981" s="11" t="s">
        <v>21</v>
      </c>
      <c r="C981" s="136">
        <v>44444</v>
      </c>
      <c r="D981" s="36" t="s">
        <v>1586</v>
      </c>
      <c r="E981" s="11">
        <v>2391834</v>
      </c>
      <c r="F981" s="11" t="s">
        <v>1588</v>
      </c>
      <c r="G981" s="11" t="s">
        <v>3244</v>
      </c>
      <c r="H981" s="11" t="s">
        <v>3210</v>
      </c>
      <c r="I981" s="11" t="s">
        <v>55</v>
      </c>
      <c r="J981" s="11" t="s">
        <v>73</v>
      </c>
      <c r="K981" s="11" t="s">
        <v>24</v>
      </c>
      <c r="L981" s="11" t="s">
        <v>495</v>
      </c>
      <c r="M981" s="11" t="s">
        <v>46</v>
      </c>
      <c r="N981" s="11" t="s">
        <v>75</v>
      </c>
      <c r="O981" s="11" t="s">
        <v>75</v>
      </c>
      <c r="P981" s="11" t="s">
        <v>43</v>
      </c>
      <c r="Q981" s="11">
        <v>1</v>
      </c>
      <c r="R981" s="128">
        <v>0</v>
      </c>
      <c r="S981" s="128">
        <v>490000</v>
      </c>
      <c r="T981" s="128">
        <v>399000</v>
      </c>
      <c r="U981" s="128">
        <v>0</v>
      </c>
      <c r="V981" s="11" t="s">
        <v>28</v>
      </c>
      <c r="W981">
        <v>399000</v>
      </c>
      <c r="X981">
        <v>1</v>
      </c>
      <c r="Y981" s="11" t="str">
        <f t="shared" si="32"/>
        <v>XBL</v>
      </c>
      <c r="Z981" s="5">
        <f>VLOOKUP(D981,HoaDonTotal!D:Q,14,0)</f>
        <v>44444.716666666667</v>
      </c>
      <c r="AA981" t="str">
        <f t="shared" si="33"/>
        <v>Ca chiều</v>
      </c>
      <c r="AB981" s="42"/>
    </row>
    <row r="982" spans="2:28">
      <c r="B982" s="11" t="s">
        <v>21</v>
      </c>
      <c r="C982" s="136">
        <v>44444</v>
      </c>
      <c r="D982" s="36" t="s">
        <v>1589</v>
      </c>
      <c r="E982" s="11">
        <v>1614552</v>
      </c>
      <c r="F982" s="11" t="s">
        <v>305</v>
      </c>
      <c r="G982" s="11" t="s">
        <v>3245</v>
      </c>
      <c r="H982" s="11" t="s">
        <v>2251</v>
      </c>
      <c r="I982" s="11" t="s">
        <v>58</v>
      </c>
      <c r="J982" s="11" t="s">
        <v>45</v>
      </c>
      <c r="K982" s="11" t="s">
        <v>34</v>
      </c>
      <c r="L982" s="11" t="s">
        <v>2185</v>
      </c>
      <c r="M982" s="11" t="s">
        <v>79</v>
      </c>
      <c r="N982" s="11" t="s">
        <v>184</v>
      </c>
      <c r="O982" s="11" t="s">
        <v>197</v>
      </c>
      <c r="P982" s="11" t="s">
        <v>43</v>
      </c>
      <c r="Q982" s="11">
        <v>1</v>
      </c>
      <c r="R982" s="128">
        <v>0</v>
      </c>
      <c r="S982" s="128">
        <v>120000</v>
      </c>
      <c r="T982" s="128">
        <v>89000</v>
      </c>
      <c r="U982" s="128">
        <v>0</v>
      </c>
      <c r="V982" s="11" t="s">
        <v>50</v>
      </c>
      <c r="W982">
        <v>89000</v>
      </c>
      <c r="X982">
        <v>1</v>
      </c>
      <c r="Y982" s="11" t="str">
        <f t="shared" si="32"/>
        <v>XBL</v>
      </c>
      <c r="Z982" s="5">
        <f>VLOOKUP(D982,HoaDonTotal!D:Q,14,0)</f>
        <v>44444.718055555553</v>
      </c>
      <c r="AA982" t="str">
        <f t="shared" si="33"/>
        <v>Ca chiều</v>
      </c>
      <c r="AB982" s="42"/>
    </row>
    <row r="983" spans="2:28">
      <c r="B983" s="11" t="s">
        <v>21</v>
      </c>
      <c r="C983" s="136">
        <v>44444</v>
      </c>
      <c r="D983" s="36" t="s">
        <v>1589</v>
      </c>
      <c r="E983" s="11">
        <v>1614552</v>
      </c>
      <c r="F983" s="11" t="s">
        <v>305</v>
      </c>
      <c r="G983" s="11" t="s">
        <v>2788</v>
      </c>
      <c r="H983" s="11" t="s">
        <v>2251</v>
      </c>
      <c r="I983" s="11" t="s">
        <v>58</v>
      </c>
      <c r="J983" s="11" t="s">
        <v>45</v>
      </c>
      <c r="K983" s="11" t="s">
        <v>34</v>
      </c>
      <c r="L983" s="11" t="s">
        <v>628</v>
      </c>
      <c r="M983" s="11" t="s">
        <v>66</v>
      </c>
      <c r="N983" s="11" t="s">
        <v>184</v>
      </c>
      <c r="O983" s="11" t="s">
        <v>197</v>
      </c>
      <c r="P983" s="11" t="s">
        <v>43</v>
      </c>
      <c r="Q983" s="11">
        <v>1</v>
      </c>
      <c r="R983" s="128">
        <v>0</v>
      </c>
      <c r="S983" s="128">
        <v>120000</v>
      </c>
      <c r="T983" s="128">
        <v>89000</v>
      </c>
      <c r="U983" s="128">
        <v>0</v>
      </c>
      <c r="V983" s="11" t="s">
        <v>50</v>
      </c>
      <c r="W983">
        <v>89000</v>
      </c>
      <c r="X983">
        <v>1</v>
      </c>
      <c r="Y983" s="11" t="str">
        <f t="shared" si="32"/>
        <v>XBL</v>
      </c>
      <c r="Z983" s="5">
        <f>VLOOKUP(D983,HoaDonTotal!D:Q,14,0)</f>
        <v>44444.718055555553</v>
      </c>
      <c r="AA983" t="str">
        <f t="shared" si="33"/>
        <v>Ca chiều</v>
      </c>
      <c r="AB983" s="42"/>
    </row>
    <row r="984" spans="2:28">
      <c r="B984" s="11" t="s">
        <v>21</v>
      </c>
      <c r="C984" s="136">
        <v>44444</v>
      </c>
      <c r="D984" s="36" t="s">
        <v>1589</v>
      </c>
      <c r="E984" s="11">
        <v>1614552</v>
      </c>
      <c r="F984" s="11" t="s">
        <v>305</v>
      </c>
      <c r="G984" s="11" t="s">
        <v>2621</v>
      </c>
      <c r="H984" s="11" t="s">
        <v>2622</v>
      </c>
      <c r="I984" s="11" t="s">
        <v>22</v>
      </c>
      <c r="J984" s="11" t="s">
        <v>73</v>
      </c>
      <c r="K984" s="11" t="s">
        <v>2033</v>
      </c>
      <c r="L984" s="11" t="s">
        <v>2623</v>
      </c>
      <c r="M984" s="11" t="s">
        <v>46</v>
      </c>
      <c r="N984" s="11" t="s">
        <v>145</v>
      </c>
      <c r="O984" s="11" t="s">
        <v>145</v>
      </c>
      <c r="P984" s="11" t="s">
        <v>43</v>
      </c>
      <c r="Q984" s="11">
        <v>2</v>
      </c>
      <c r="R984" s="128">
        <v>0</v>
      </c>
      <c r="S984" s="128">
        <v>120000</v>
      </c>
      <c r="T984" s="128">
        <v>240000</v>
      </c>
      <c r="U984" s="128">
        <v>0</v>
      </c>
      <c r="V984" s="11" t="s">
        <v>50</v>
      </c>
      <c r="W984">
        <v>240000</v>
      </c>
      <c r="X984">
        <v>2</v>
      </c>
      <c r="Y984" s="11" t="str">
        <f t="shared" si="32"/>
        <v>XBL</v>
      </c>
      <c r="Z984" s="5">
        <f>VLOOKUP(D984,HoaDonTotal!D:Q,14,0)</f>
        <v>44444.718055555553</v>
      </c>
      <c r="AA984" t="str">
        <f t="shared" si="33"/>
        <v>Ca chiều</v>
      </c>
      <c r="AB984" s="42"/>
    </row>
    <row r="985" spans="2:28">
      <c r="B985" s="11" t="s">
        <v>21</v>
      </c>
      <c r="C985" s="136">
        <v>44444</v>
      </c>
      <c r="D985" s="36" t="s">
        <v>1590</v>
      </c>
      <c r="E985" s="11">
        <v>2391865</v>
      </c>
      <c r="F985" s="11" t="s">
        <v>1175</v>
      </c>
      <c r="G985" s="11" t="s">
        <v>3197</v>
      </c>
      <c r="H985" s="11" t="s">
        <v>637</v>
      </c>
      <c r="I985" s="11" t="s">
        <v>55</v>
      </c>
      <c r="J985" s="11" t="s">
        <v>73</v>
      </c>
      <c r="K985" s="11" t="s">
        <v>538</v>
      </c>
      <c r="L985" s="11" t="s">
        <v>638</v>
      </c>
      <c r="M985" s="11" t="s">
        <v>46</v>
      </c>
      <c r="N985" s="11" t="s">
        <v>75</v>
      </c>
      <c r="O985" s="11" t="s">
        <v>75</v>
      </c>
      <c r="P985" s="11" t="s">
        <v>43</v>
      </c>
      <c r="Q985" s="11">
        <v>1</v>
      </c>
      <c r="R985" s="128">
        <v>0</v>
      </c>
      <c r="S985" s="128">
        <v>350000</v>
      </c>
      <c r="T985" s="128">
        <v>249000</v>
      </c>
      <c r="U985" s="128">
        <v>0</v>
      </c>
      <c r="V985" s="11" t="s">
        <v>28</v>
      </c>
      <c r="W985">
        <v>249000</v>
      </c>
      <c r="X985">
        <v>1</v>
      </c>
      <c r="Y985" s="11" t="str">
        <f t="shared" si="32"/>
        <v>XBL</v>
      </c>
      <c r="Z985" s="5">
        <f>VLOOKUP(D985,HoaDonTotal!D:Q,14,0)</f>
        <v>44444.719444444447</v>
      </c>
      <c r="AA985" t="str">
        <f t="shared" si="33"/>
        <v>Ca chiều</v>
      </c>
      <c r="AB985" s="42"/>
    </row>
    <row r="986" spans="2:28">
      <c r="B986" s="11" t="s">
        <v>21</v>
      </c>
      <c r="C986" s="136">
        <v>44444</v>
      </c>
      <c r="D986" s="36" t="s">
        <v>1590</v>
      </c>
      <c r="E986" s="11">
        <v>2391865</v>
      </c>
      <c r="F986" s="11" t="s">
        <v>1175</v>
      </c>
      <c r="G986" s="11" t="s">
        <v>2559</v>
      </c>
      <c r="H986" s="11" t="s">
        <v>2560</v>
      </c>
      <c r="I986" s="11" t="s">
        <v>41</v>
      </c>
      <c r="J986" s="11" t="s">
        <v>69</v>
      </c>
      <c r="K986" s="11" t="s">
        <v>24</v>
      </c>
      <c r="L986" s="11" t="s">
        <v>143</v>
      </c>
      <c r="M986" s="11" t="s">
        <v>49</v>
      </c>
      <c r="N986" s="11" t="s">
        <v>70</v>
      </c>
      <c r="O986" s="11" t="s">
        <v>70</v>
      </c>
      <c r="P986" s="11" t="s">
        <v>43</v>
      </c>
      <c r="Q986" s="11">
        <v>1</v>
      </c>
      <c r="R986" s="128">
        <v>0</v>
      </c>
      <c r="S986" s="128">
        <v>100000</v>
      </c>
      <c r="T986" s="128">
        <v>100000</v>
      </c>
      <c r="U986" s="128">
        <v>0</v>
      </c>
      <c r="V986" s="11" t="s">
        <v>28</v>
      </c>
      <c r="W986">
        <v>100000</v>
      </c>
      <c r="X986">
        <v>1</v>
      </c>
      <c r="Y986" s="11" t="str">
        <f t="shared" si="32"/>
        <v>XBL</v>
      </c>
      <c r="Z986" s="5">
        <f>VLOOKUP(D986,HoaDonTotal!D:Q,14,0)</f>
        <v>44444.719444444447</v>
      </c>
      <c r="AA986" t="str">
        <f t="shared" si="33"/>
        <v>Ca chiều</v>
      </c>
      <c r="AB986" s="42"/>
    </row>
    <row r="987" spans="2:28">
      <c r="B987" s="11" t="s">
        <v>21</v>
      </c>
      <c r="C987" s="136">
        <v>44444</v>
      </c>
      <c r="D987" s="36" t="s">
        <v>1591</v>
      </c>
      <c r="E987" s="11">
        <v>1720286</v>
      </c>
      <c r="F987" s="11" t="s">
        <v>1079</v>
      </c>
      <c r="G987" s="11" t="s">
        <v>3246</v>
      </c>
      <c r="H987" s="11" t="s">
        <v>3008</v>
      </c>
      <c r="I987" s="11" t="s">
        <v>22</v>
      </c>
      <c r="J987" s="11" t="s">
        <v>23</v>
      </c>
      <c r="K987" s="11" t="s">
        <v>24</v>
      </c>
      <c r="L987" s="11" t="s">
        <v>71</v>
      </c>
      <c r="M987" s="11" t="s">
        <v>493</v>
      </c>
      <c r="N987" s="11" t="s">
        <v>343</v>
      </c>
      <c r="O987" s="11" t="s">
        <v>676</v>
      </c>
      <c r="P987" s="11" t="s">
        <v>43</v>
      </c>
      <c r="Q987" s="11">
        <v>1</v>
      </c>
      <c r="R987" s="128">
        <v>0</v>
      </c>
      <c r="S987" s="128">
        <v>350000</v>
      </c>
      <c r="T987" s="128">
        <v>175000</v>
      </c>
      <c r="U987" s="128">
        <v>0</v>
      </c>
      <c r="V987" s="11" t="s">
        <v>50</v>
      </c>
      <c r="W987">
        <v>175000</v>
      </c>
      <c r="X987">
        <v>1</v>
      </c>
      <c r="Y987" s="11" t="str">
        <f t="shared" si="32"/>
        <v>XBL</v>
      </c>
      <c r="Z987" s="5">
        <f>VLOOKUP(D987,HoaDonTotal!D:Q,14,0)</f>
        <v>44444.737500000003</v>
      </c>
      <c r="AA987" t="str">
        <f t="shared" si="33"/>
        <v>Ca chiều</v>
      </c>
      <c r="AB987" s="42"/>
    </row>
    <row r="988" spans="2:28">
      <c r="B988" s="11" t="s">
        <v>21</v>
      </c>
      <c r="C988" s="136">
        <v>44444</v>
      </c>
      <c r="D988" s="36" t="s">
        <v>1591</v>
      </c>
      <c r="E988" s="11">
        <v>1720286</v>
      </c>
      <c r="F988" s="11" t="s">
        <v>1079</v>
      </c>
      <c r="G988" s="11" t="s">
        <v>3247</v>
      </c>
      <c r="H988" s="11" t="s">
        <v>3248</v>
      </c>
      <c r="I988" s="11" t="s">
        <v>40</v>
      </c>
      <c r="J988" s="11" t="s">
        <v>2112</v>
      </c>
      <c r="K988" s="11" t="s">
        <v>194</v>
      </c>
      <c r="L988" s="11" t="s">
        <v>40</v>
      </c>
      <c r="M988" s="11" t="s">
        <v>40</v>
      </c>
      <c r="N988" s="11" t="s">
        <v>2114</v>
      </c>
      <c r="O988" s="11" t="s">
        <v>245</v>
      </c>
      <c r="P988" s="11" t="s">
        <v>40</v>
      </c>
      <c r="Q988" s="11">
        <v>1</v>
      </c>
      <c r="R988" s="128">
        <v>0</v>
      </c>
      <c r="S988" s="128">
        <v>75000</v>
      </c>
      <c r="T988" s="128">
        <v>75000</v>
      </c>
      <c r="U988" s="128">
        <v>0</v>
      </c>
      <c r="V988" s="11" t="s">
        <v>50</v>
      </c>
      <c r="W988">
        <v>75000</v>
      </c>
      <c r="X988">
        <v>1</v>
      </c>
      <c r="Y988" s="11" t="str">
        <f t="shared" si="32"/>
        <v>XBL</v>
      </c>
      <c r="Z988" s="5">
        <f>VLOOKUP(D988,HoaDonTotal!D:Q,14,0)</f>
        <v>44444.737500000003</v>
      </c>
      <c r="AA988" t="str">
        <f t="shared" si="33"/>
        <v>Ca chiều</v>
      </c>
      <c r="AB988" s="42"/>
    </row>
    <row r="989" spans="2:28">
      <c r="B989" s="11" t="s">
        <v>21</v>
      </c>
      <c r="C989" s="136">
        <v>44444</v>
      </c>
      <c r="D989" s="36" t="s">
        <v>1591</v>
      </c>
      <c r="E989" s="11">
        <v>1720286</v>
      </c>
      <c r="F989" s="11" t="s">
        <v>1079</v>
      </c>
      <c r="G989" s="11" t="s">
        <v>3249</v>
      </c>
      <c r="H989" s="11" t="s">
        <v>2658</v>
      </c>
      <c r="I989" s="11" t="s">
        <v>22</v>
      </c>
      <c r="J989" s="11" t="s">
        <v>23</v>
      </c>
      <c r="K989" s="11" t="s">
        <v>24</v>
      </c>
      <c r="L989" s="11" t="s">
        <v>25</v>
      </c>
      <c r="M989" s="11" t="s">
        <v>2928</v>
      </c>
      <c r="N989" s="11" t="s">
        <v>26</v>
      </c>
      <c r="O989" s="11" t="s">
        <v>676</v>
      </c>
      <c r="P989" s="11" t="s">
        <v>37</v>
      </c>
      <c r="Q989" s="11">
        <v>1</v>
      </c>
      <c r="R989" s="128">
        <v>0</v>
      </c>
      <c r="S989" s="128">
        <v>350000</v>
      </c>
      <c r="T989" s="128">
        <v>175000</v>
      </c>
      <c r="U989" s="128">
        <v>0</v>
      </c>
      <c r="V989" s="11" t="s">
        <v>50</v>
      </c>
      <c r="W989">
        <v>175000</v>
      </c>
      <c r="X989">
        <v>1</v>
      </c>
      <c r="Y989" s="11" t="str">
        <f t="shared" si="32"/>
        <v>XBL</v>
      </c>
      <c r="Z989" s="5">
        <f>VLOOKUP(D989,HoaDonTotal!D:Q,14,0)</f>
        <v>44444.737500000003</v>
      </c>
      <c r="AA989" t="str">
        <f t="shared" si="33"/>
        <v>Ca chiều</v>
      </c>
      <c r="AB989" s="42"/>
    </row>
    <row r="990" spans="2:28">
      <c r="B990" s="11" t="s">
        <v>21</v>
      </c>
      <c r="C990" s="136">
        <v>44444</v>
      </c>
      <c r="D990" s="36" t="s">
        <v>1591</v>
      </c>
      <c r="E990" s="11">
        <v>1720286</v>
      </c>
      <c r="F990" s="11" t="s">
        <v>1079</v>
      </c>
      <c r="G990" s="11" t="s">
        <v>3250</v>
      </c>
      <c r="H990" s="11" t="s">
        <v>2658</v>
      </c>
      <c r="I990" s="11" t="s">
        <v>22</v>
      </c>
      <c r="J990" s="11" t="s">
        <v>23</v>
      </c>
      <c r="K990" s="11" t="s">
        <v>24</v>
      </c>
      <c r="L990" s="11" t="s">
        <v>42</v>
      </c>
      <c r="M990" s="11" t="s">
        <v>2928</v>
      </c>
      <c r="N990" s="11" t="s">
        <v>26</v>
      </c>
      <c r="O990" s="11" t="s">
        <v>676</v>
      </c>
      <c r="P990" s="11" t="s">
        <v>37</v>
      </c>
      <c r="Q990" s="11">
        <v>1</v>
      </c>
      <c r="R990" s="128">
        <v>0</v>
      </c>
      <c r="S990" s="128">
        <v>350000</v>
      </c>
      <c r="T990" s="128">
        <v>175000</v>
      </c>
      <c r="U990" s="128">
        <v>0</v>
      </c>
      <c r="V990" s="11" t="s">
        <v>50</v>
      </c>
      <c r="W990">
        <v>175000</v>
      </c>
      <c r="X990">
        <v>1</v>
      </c>
      <c r="Y990" s="11" t="str">
        <f t="shared" si="32"/>
        <v>XBL</v>
      </c>
      <c r="Z990" s="5">
        <f>VLOOKUP(D990,HoaDonTotal!D:Q,14,0)</f>
        <v>44444.737500000003</v>
      </c>
      <c r="AA990" t="str">
        <f t="shared" si="33"/>
        <v>Ca chiều</v>
      </c>
      <c r="AB990" s="42"/>
    </row>
    <row r="991" spans="2:28">
      <c r="B991" s="11" t="s">
        <v>21</v>
      </c>
      <c r="C991" s="136">
        <v>44444</v>
      </c>
      <c r="D991" s="36" t="s">
        <v>1591</v>
      </c>
      <c r="E991" s="11">
        <v>1720286</v>
      </c>
      <c r="F991" s="11" t="s">
        <v>1079</v>
      </c>
      <c r="G991" s="11" t="s">
        <v>3251</v>
      </c>
      <c r="H991" s="11" t="s">
        <v>2658</v>
      </c>
      <c r="I991" s="11" t="s">
        <v>22</v>
      </c>
      <c r="J991" s="11" t="s">
        <v>23</v>
      </c>
      <c r="K991" s="11" t="s">
        <v>24</v>
      </c>
      <c r="L991" s="11" t="s">
        <v>25</v>
      </c>
      <c r="M991" s="11" t="s">
        <v>493</v>
      </c>
      <c r="N991" s="11" t="s">
        <v>26</v>
      </c>
      <c r="O991" s="11" t="s">
        <v>676</v>
      </c>
      <c r="P991" s="11" t="s">
        <v>37</v>
      </c>
      <c r="Q991" s="11">
        <v>1</v>
      </c>
      <c r="R991" s="128">
        <v>0</v>
      </c>
      <c r="S991" s="128">
        <v>350000</v>
      </c>
      <c r="T991" s="128">
        <v>175000</v>
      </c>
      <c r="U991" s="128">
        <v>0</v>
      </c>
      <c r="V991" s="11" t="s">
        <v>50</v>
      </c>
      <c r="W991">
        <v>175000</v>
      </c>
      <c r="X991">
        <v>1</v>
      </c>
      <c r="Y991" s="11" t="str">
        <f t="shared" si="32"/>
        <v>XBL</v>
      </c>
      <c r="Z991" s="5">
        <f>VLOOKUP(D991,HoaDonTotal!D:Q,14,0)</f>
        <v>44444.737500000003</v>
      </c>
      <c r="AA991" t="str">
        <f t="shared" si="33"/>
        <v>Ca chiều</v>
      </c>
      <c r="AB991" s="42"/>
    </row>
    <row r="992" spans="2:28">
      <c r="B992" s="11" t="s">
        <v>21</v>
      </c>
      <c r="C992" s="136">
        <v>44444</v>
      </c>
      <c r="D992" s="36" t="s">
        <v>1591</v>
      </c>
      <c r="E992" s="11">
        <v>1720286</v>
      </c>
      <c r="F992" s="11" t="s">
        <v>1079</v>
      </c>
      <c r="G992" s="11" t="s">
        <v>2742</v>
      </c>
      <c r="H992" s="11" t="s">
        <v>2690</v>
      </c>
      <c r="I992" s="11" t="s">
        <v>22</v>
      </c>
      <c r="J992" s="11" t="s">
        <v>23</v>
      </c>
      <c r="K992" s="11" t="s">
        <v>24</v>
      </c>
      <c r="L992" s="11" t="s">
        <v>225</v>
      </c>
      <c r="M992" s="11" t="s">
        <v>2743</v>
      </c>
      <c r="N992" s="11" t="s">
        <v>26</v>
      </c>
      <c r="O992" s="11" t="s">
        <v>676</v>
      </c>
      <c r="P992" s="11" t="s">
        <v>37</v>
      </c>
      <c r="Q992" s="11">
        <v>1</v>
      </c>
      <c r="R992" s="128">
        <v>0</v>
      </c>
      <c r="S992" s="128">
        <v>350000</v>
      </c>
      <c r="T992" s="128">
        <v>175000</v>
      </c>
      <c r="U992" s="128">
        <v>0</v>
      </c>
      <c r="V992" s="11" t="s">
        <v>50</v>
      </c>
      <c r="W992">
        <v>175000</v>
      </c>
      <c r="X992">
        <v>1</v>
      </c>
      <c r="Y992" s="11" t="str">
        <f t="shared" si="32"/>
        <v>XBL</v>
      </c>
      <c r="Z992" s="5">
        <f>VLOOKUP(D992,HoaDonTotal!D:Q,14,0)</f>
        <v>44444.737500000003</v>
      </c>
      <c r="AA992" t="str">
        <f t="shared" si="33"/>
        <v>Ca chiều</v>
      </c>
      <c r="AB992" s="42"/>
    </row>
    <row r="993" spans="2:28">
      <c r="B993" s="11" t="s">
        <v>21</v>
      </c>
      <c r="C993" s="136">
        <v>44444</v>
      </c>
      <c r="D993" s="36" t="s">
        <v>1591</v>
      </c>
      <c r="E993" s="11">
        <v>1720286</v>
      </c>
      <c r="F993" s="11" t="s">
        <v>1079</v>
      </c>
      <c r="G993" s="11" t="s">
        <v>3252</v>
      </c>
      <c r="H993" s="11" t="s">
        <v>3253</v>
      </c>
      <c r="I993" s="11" t="s">
        <v>22</v>
      </c>
      <c r="J993" s="11" t="s">
        <v>23</v>
      </c>
      <c r="K993" s="11" t="s">
        <v>24</v>
      </c>
      <c r="L993" s="11" t="s">
        <v>25</v>
      </c>
      <c r="M993" s="11" t="s">
        <v>3254</v>
      </c>
      <c r="N993" s="11" t="s">
        <v>36</v>
      </c>
      <c r="O993" s="11" t="s">
        <v>52</v>
      </c>
      <c r="P993" s="11" t="s">
        <v>37</v>
      </c>
      <c r="Q993" s="11">
        <v>1</v>
      </c>
      <c r="R993" s="128">
        <v>0</v>
      </c>
      <c r="S993" s="128">
        <v>190000</v>
      </c>
      <c r="T993" s="128">
        <v>95000</v>
      </c>
      <c r="U993" s="128">
        <v>0</v>
      </c>
      <c r="V993" s="11" t="s">
        <v>50</v>
      </c>
      <c r="W993">
        <v>95000</v>
      </c>
      <c r="X993">
        <v>1</v>
      </c>
      <c r="Y993" s="11" t="str">
        <f t="shared" si="32"/>
        <v>XBL</v>
      </c>
      <c r="Z993" s="5">
        <f>VLOOKUP(D993,HoaDonTotal!D:Q,14,0)</f>
        <v>44444.737500000003</v>
      </c>
      <c r="AA993" t="str">
        <f t="shared" si="33"/>
        <v>Ca chiều</v>
      </c>
      <c r="AB993" s="42"/>
    </row>
    <row r="994" spans="2:28">
      <c r="B994" s="11" t="s">
        <v>21</v>
      </c>
      <c r="C994" s="136">
        <v>44444</v>
      </c>
      <c r="D994" s="36" t="s">
        <v>1592</v>
      </c>
      <c r="E994" s="11">
        <v>1656697</v>
      </c>
      <c r="F994" s="11" t="s">
        <v>930</v>
      </c>
      <c r="G994" s="11" t="s">
        <v>2541</v>
      </c>
      <c r="H994" s="11" t="s">
        <v>2542</v>
      </c>
      <c r="I994" s="11"/>
      <c r="J994" s="11" t="s">
        <v>2112</v>
      </c>
      <c r="K994" s="11" t="s">
        <v>2543</v>
      </c>
      <c r="L994" s="11"/>
      <c r="M994" s="11" t="s">
        <v>40</v>
      </c>
      <c r="N994" s="11" t="s">
        <v>2138</v>
      </c>
      <c r="O994" s="11" t="s">
        <v>487</v>
      </c>
      <c r="P994" s="11"/>
      <c r="Q994" s="11">
        <v>1</v>
      </c>
      <c r="R994" s="128">
        <v>0</v>
      </c>
      <c r="S994" s="128">
        <v>40000</v>
      </c>
      <c r="T994" s="128">
        <v>40000</v>
      </c>
      <c r="U994" s="128">
        <v>0</v>
      </c>
      <c r="V994" s="11" t="s">
        <v>50</v>
      </c>
      <c r="W994">
        <v>40000</v>
      </c>
      <c r="X994">
        <v>1</v>
      </c>
      <c r="Y994" s="11" t="str">
        <f t="shared" si="32"/>
        <v>XBL</v>
      </c>
      <c r="Z994" s="5">
        <f>VLOOKUP(D994,HoaDonTotal!D:Q,14,0)</f>
        <v>44444.737500000003</v>
      </c>
      <c r="AA994" t="str">
        <f t="shared" si="33"/>
        <v>Ca chiều</v>
      </c>
      <c r="AB994" s="42"/>
    </row>
    <row r="995" spans="2:28">
      <c r="B995" s="11" t="s">
        <v>21</v>
      </c>
      <c r="C995" s="136">
        <v>44444</v>
      </c>
      <c r="D995" s="36" t="s">
        <v>1592</v>
      </c>
      <c r="E995" s="11">
        <v>1656697</v>
      </c>
      <c r="F995" s="11" t="s">
        <v>930</v>
      </c>
      <c r="G995" s="11" t="s">
        <v>3255</v>
      </c>
      <c r="H995" s="11" t="s">
        <v>3000</v>
      </c>
      <c r="I995" s="11" t="s">
        <v>22</v>
      </c>
      <c r="J995" s="11" t="s">
        <v>45</v>
      </c>
      <c r="K995" s="11" t="s">
        <v>473</v>
      </c>
      <c r="L995" s="11" t="s">
        <v>624</v>
      </c>
      <c r="M995" s="11" t="s">
        <v>2338</v>
      </c>
      <c r="N995" s="11" t="s">
        <v>47</v>
      </c>
      <c r="O995" s="11" t="s">
        <v>47</v>
      </c>
      <c r="P995" s="11" t="s">
        <v>37</v>
      </c>
      <c r="Q995" s="11">
        <v>1</v>
      </c>
      <c r="R995" s="128">
        <v>0</v>
      </c>
      <c r="S995" s="128">
        <v>790000</v>
      </c>
      <c r="T995" s="128">
        <v>490000</v>
      </c>
      <c r="U995" s="128">
        <v>0</v>
      </c>
      <c r="V995" s="11" t="s">
        <v>50</v>
      </c>
      <c r="W995">
        <v>490000</v>
      </c>
      <c r="X995">
        <v>1</v>
      </c>
      <c r="Y995" s="11" t="str">
        <f t="shared" si="32"/>
        <v>XBL</v>
      </c>
      <c r="Z995" s="5">
        <f>VLOOKUP(D995,HoaDonTotal!D:Q,14,0)</f>
        <v>44444.737500000003</v>
      </c>
      <c r="AA995" t="str">
        <f t="shared" si="33"/>
        <v>Ca chiều</v>
      </c>
      <c r="AB995" s="42"/>
    </row>
    <row r="996" spans="2:28">
      <c r="B996" s="11" t="s">
        <v>21</v>
      </c>
      <c r="C996" s="136">
        <v>44444</v>
      </c>
      <c r="D996" s="36" t="s">
        <v>1592</v>
      </c>
      <c r="E996" s="11">
        <v>1656697</v>
      </c>
      <c r="F996" s="11" t="s">
        <v>930</v>
      </c>
      <c r="G996" s="11" t="s">
        <v>3256</v>
      </c>
      <c r="H996" s="11" t="s">
        <v>3000</v>
      </c>
      <c r="I996" s="11" t="s">
        <v>22</v>
      </c>
      <c r="J996" s="11" t="s">
        <v>45</v>
      </c>
      <c r="K996" s="11" t="s">
        <v>473</v>
      </c>
      <c r="L996" s="11" t="s">
        <v>624</v>
      </c>
      <c r="M996" s="11" t="s">
        <v>79</v>
      </c>
      <c r="N996" s="11" t="s">
        <v>47</v>
      </c>
      <c r="O996" s="11" t="s">
        <v>47</v>
      </c>
      <c r="P996" s="11" t="s">
        <v>37</v>
      </c>
      <c r="Q996" s="11">
        <v>1</v>
      </c>
      <c r="R996" s="128">
        <v>0</v>
      </c>
      <c r="S996" s="128">
        <v>790000</v>
      </c>
      <c r="T996" s="128">
        <v>490000</v>
      </c>
      <c r="U996" s="128">
        <v>0</v>
      </c>
      <c r="V996" s="11" t="s">
        <v>50</v>
      </c>
      <c r="W996">
        <v>490000</v>
      </c>
      <c r="X996">
        <v>1</v>
      </c>
      <c r="Y996" s="11" t="str">
        <f t="shared" si="32"/>
        <v>XBL</v>
      </c>
      <c r="Z996" s="5">
        <f>VLOOKUP(D996,HoaDonTotal!D:Q,14,0)</f>
        <v>44444.737500000003</v>
      </c>
      <c r="AA996" t="str">
        <f t="shared" si="33"/>
        <v>Ca chiều</v>
      </c>
      <c r="AB996" s="42"/>
    </row>
    <row r="997" spans="2:28">
      <c r="B997" s="11" t="s">
        <v>21</v>
      </c>
      <c r="C997" s="136">
        <v>44444</v>
      </c>
      <c r="D997" s="36" t="s">
        <v>1594</v>
      </c>
      <c r="E997" s="11">
        <v>1723227</v>
      </c>
      <c r="F997" s="11" t="s">
        <v>1305</v>
      </c>
      <c r="G997" s="11" t="s">
        <v>3257</v>
      </c>
      <c r="H997" s="11" t="s">
        <v>2485</v>
      </c>
      <c r="I997" s="11" t="s">
        <v>55</v>
      </c>
      <c r="J997" s="11" t="s">
        <v>45</v>
      </c>
      <c r="K997" s="11" t="s">
        <v>34</v>
      </c>
      <c r="L997" s="11" t="s">
        <v>603</v>
      </c>
      <c r="M997" s="11" t="s">
        <v>77</v>
      </c>
      <c r="N997" s="11" t="s">
        <v>184</v>
      </c>
      <c r="O997" s="11" t="s">
        <v>153</v>
      </c>
      <c r="P997" s="11" t="s">
        <v>43</v>
      </c>
      <c r="Q997" s="11">
        <v>1</v>
      </c>
      <c r="R997" s="128">
        <v>0</v>
      </c>
      <c r="S997" s="128">
        <v>150000</v>
      </c>
      <c r="T997" s="128">
        <v>119000</v>
      </c>
      <c r="U997" s="128">
        <v>0</v>
      </c>
      <c r="V997" s="11" t="s">
        <v>50</v>
      </c>
      <c r="W997">
        <v>119000</v>
      </c>
      <c r="X997">
        <v>1</v>
      </c>
      <c r="Y997" s="11" t="str">
        <f t="shared" si="32"/>
        <v>XBL</v>
      </c>
      <c r="Z997" s="5">
        <f>VLOOKUP(D997,HoaDonTotal!D:Q,14,0)</f>
        <v>44444.737500000003</v>
      </c>
      <c r="AA997" t="str">
        <f t="shared" si="33"/>
        <v>Ca chiều</v>
      </c>
      <c r="AB997" s="42"/>
    </row>
    <row r="998" spans="2:28">
      <c r="B998" s="11" t="s">
        <v>21</v>
      </c>
      <c r="C998" s="136">
        <v>44444</v>
      </c>
      <c r="D998" s="36" t="s">
        <v>1594</v>
      </c>
      <c r="E998" s="11">
        <v>1723227</v>
      </c>
      <c r="F998" s="11" t="s">
        <v>1305</v>
      </c>
      <c r="G998" s="11" t="s">
        <v>3258</v>
      </c>
      <c r="H998" s="11" t="s">
        <v>2184</v>
      </c>
      <c r="I998" s="11" t="s">
        <v>58</v>
      </c>
      <c r="J998" s="11" t="s">
        <v>45</v>
      </c>
      <c r="K998" s="11" t="s">
        <v>2033</v>
      </c>
      <c r="L998" s="11" t="s">
        <v>2299</v>
      </c>
      <c r="M998" s="11" t="s">
        <v>3259</v>
      </c>
      <c r="N998" s="11" t="s">
        <v>184</v>
      </c>
      <c r="O998" s="11" t="s">
        <v>153</v>
      </c>
      <c r="P998" s="11" t="s">
        <v>43</v>
      </c>
      <c r="Q998" s="11">
        <v>1</v>
      </c>
      <c r="R998" s="128">
        <v>0</v>
      </c>
      <c r="S998" s="128">
        <v>120000</v>
      </c>
      <c r="T998" s="128">
        <v>89000</v>
      </c>
      <c r="U998" s="128">
        <v>0</v>
      </c>
      <c r="V998" s="11" t="s">
        <v>50</v>
      </c>
      <c r="W998">
        <v>89000</v>
      </c>
      <c r="X998">
        <v>1</v>
      </c>
      <c r="Y998" s="11" t="str">
        <f t="shared" si="32"/>
        <v>XBL</v>
      </c>
      <c r="Z998" s="5">
        <f>VLOOKUP(D998,HoaDonTotal!D:Q,14,0)</f>
        <v>44444.737500000003</v>
      </c>
      <c r="AA998" t="str">
        <f t="shared" si="33"/>
        <v>Ca chiều</v>
      </c>
      <c r="AB998" s="42"/>
    </row>
    <row r="999" spans="2:28">
      <c r="B999" s="11" t="s">
        <v>21</v>
      </c>
      <c r="C999" s="136">
        <v>44444</v>
      </c>
      <c r="D999" s="36" t="s">
        <v>1596</v>
      </c>
      <c r="E999" s="11">
        <v>848590</v>
      </c>
      <c r="F999" s="11" t="s">
        <v>402</v>
      </c>
      <c r="G999" s="11" t="s">
        <v>3260</v>
      </c>
      <c r="H999" s="11" t="s">
        <v>2690</v>
      </c>
      <c r="I999" s="11" t="s">
        <v>22</v>
      </c>
      <c r="J999" s="11" t="s">
        <v>23</v>
      </c>
      <c r="K999" s="11" t="s">
        <v>24</v>
      </c>
      <c r="L999" s="11" t="s">
        <v>2866</v>
      </c>
      <c r="M999" s="11" t="s">
        <v>2743</v>
      </c>
      <c r="N999" s="11" t="s">
        <v>26</v>
      </c>
      <c r="O999" s="11" t="s">
        <v>676</v>
      </c>
      <c r="P999" s="11" t="s">
        <v>37</v>
      </c>
      <c r="Q999" s="11">
        <v>1</v>
      </c>
      <c r="R999" s="128">
        <v>0</v>
      </c>
      <c r="S999" s="128">
        <v>350000</v>
      </c>
      <c r="T999" s="128">
        <v>175000</v>
      </c>
      <c r="U999" s="128">
        <v>0</v>
      </c>
      <c r="V999" s="11" t="s">
        <v>50</v>
      </c>
      <c r="W999">
        <v>175000</v>
      </c>
      <c r="X999">
        <v>1</v>
      </c>
      <c r="Y999" s="11" t="str">
        <f t="shared" si="32"/>
        <v>XBL</v>
      </c>
      <c r="Z999" s="5">
        <f>VLOOKUP(D999,HoaDonTotal!D:Q,14,0)</f>
        <v>44444.738194444442</v>
      </c>
      <c r="AA999" t="str">
        <f t="shared" si="33"/>
        <v>Ca chiều</v>
      </c>
      <c r="AB999" s="42"/>
    </row>
    <row r="1000" spans="2:28">
      <c r="B1000" s="11" t="s">
        <v>21</v>
      </c>
      <c r="C1000" s="136">
        <v>44444</v>
      </c>
      <c r="D1000" s="36" t="s">
        <v>1596</v>
      </c>
      <c r="E1000" s="11">
        <v>848590</v>
      </c>
      <c r="F1000" s="11" t="s">
        <v>402</v>
      </c>
      <c r="G1000" s="11" t="s">
        <v>3261</v>
      </c>
      <c r="H1000" s="11" t="s">
        <v>2328</v>
      </c>
      <c r="I1000" s="11" t="s">
        <v>22</v>
      </c>
      <c r="J1000" s="11" t="s">
        <v>364</v>
      </c>
      <c r="K1000" s="11" t="s">
        <v>34</v>
      </c>
      <c r="L1000" s="11" t="s">
        <v>25</v>
      </c>
      <c r="M1000" s="11" t="s">
        <v>133</v>
      </c>
      <c r="N1000" s="11" t="s">
        <v>26</v>
      </c>
      <c r="O1000" s="11" t="s">
        <v>2330</v>
      </c>
      <c r="P1000" s="11" t="s">
        <v>37</v>
      </c>
      <c r="Q1000" s="11">
        <v>1</v>
      </c>
      <c r="R1000" s="128">
        <v>0</v>
      </c>
      <c r="S1000" s="128">
        <v>450000</v>
      </c>
      <c r="T1000" s="128">
        <v>315000</v>
      </c>
      <c r="U1000" s="128">
        <v>0</v>
      </c>
      <c r="V1000" s="11" t="s">
        <v>50</v>
      </c>
      <c r="W1000">
        <v>315000</v>
      </c>
      <c r="X1000">
        <v>1</v>
      </c>
      <c r="Y1000" s="11" t="str">
        <f t="shared" si="32"/>
        <v>XBL</v>
      </c>
      <c r="Z1000" s="5">
        <f>VLOOKUP(D1000,HoaDonTotal!D:Q,14,0)</f>
        <v>44444.738194444442</v>
      </c>
      <c r="AA1000" t="str">
        <f t="shared" si="33"/>
        <v>Ca chiều</v>
      </c>
      <c r="AB1000" s="42"/>
    </row>
    <row r="1001" spans="2:28">
      <c r="B1001" s="11" t="s">
        <v>21</v>
      </c>
      <c r="C1001" s="136">
        <v>44444</v>
      </c>
      <c r="D1001" s="36" t="s">
        <v>1596</v>
      </c>
      <c r="E1001" s="11">
        <v>848590</v>
      </c>
      <c r="F1001" s="11" t="s">
        <v>402</v>
      </c>
      <c r="G1001" s="11" t="s">
        <v>3262</v>
      </c>
      <c r="H1001" s="11" t="s">
        <v>3263</v>
      </c>
      <c r="I1001" s="11" t="s">
        <v>22</v>
      </c>
      <c r="J1001" s="11" t="s">
        <v>23</v>
      </c>
      <c r="K1001" s="11" t="s">
        <v>24</v>
      </c>
      <c r="L1001" s="11" t="s">
        <v>35</v>
      </c>
      <c r="M1001" s="11" t="s">
        <v>63</v>
      </c>
      <c r="N1001" s="11" t="s">
        <v>26</v>
      </c>
      <c r="O1001" s="11" t="s">
        <v>242</v>
      </c>
      <c r="P1001" s="11" t="s">
        <v>37</v>
      </c>
      <c r="Q1001" s="11">
        <v>1</v>
      </c>
      <c r="R1001" s="128">
        <v>0</v>
      </c>
      <c r="S1001" s="128">
        <v>350000</v>
      </c>
      <c r="T1001" s="128">
        <v>175000</v>
      </c>
      <c r="U1001" s="128">
        <v>0</v>
      </c>
      <c r="V1001" s="11" t="s">
        <v>50</v>
      </c>
      <c r="W1001">
        <v>175000</v>
      </c>
      <c r="X1001">
        <v>1</v>
      </c>
      <c r="Y1001" s="11" t="str">
        <f t="shared" si="32"/>
        <v>XBL</v>
      </c>
      <c r="Z1001" s="5">
        <f>VLOOKUP(D1001,HoaDonTotal!D:Q,14,0)</f>
        <v>44444.738194444442</v>
      </c>
      <c r="AA1001" t="str">
        <f t="shared" si="33"/>
        <v>Ca chiều</v>
      </c>
      <c r="AB1001" s="42"/>
    </row>
    <row r="1002" spans="2:28">
      <c r="B1002" s="11" t="s">
        <v>21</v>
      </c>
      <c r="C1002" s="136">
        <v>44444</v>
      </c>
      <c r="D1002" s="36" t="s">
        <v>1596</v>
      </c>
      <c r="E1002" s="11">
        <v>848590</v>
      </c>
      <c r="F1002" s="11" t="s">
        <v>402</v>
      </c>
      <c r="G1002" s="11" t="s">
        <v>2043</v>
      </c>
      <c r="H1002" s="11" t="s">
        <v>265</v>
      </c>
      <c r="I1002" s="11"/>
      <c r="J1002" s="11" t="s">
        <v>2044</v>
      </c>
      <c r="K1002" s="11" t="s">
        <v>56</v>
      </c>
      <c r="L1002" s="11" t="s">
        <v>266</v>
      </c>
      <c r="M1002" s="11"/>
      <c r="N1002" s="11" t="s">
        <v>2045</v>
      </c>
      <c r="O1002" s="11" t="s">
        <v>139</v>
      </c>
      <c r="P1002" s="11"/>
      <c r="Q1002" s="11">
        <v>2</v>
      </c>
      <c r="R1002" s="128">
        <v>0</v>
      </c>
      <c r="S1002" s="128">
        <v>66000</v>
      </c>
      <c r="T1002" s="128">
        <v>70000</v>
      </c>
      <c r="U1002" s="128">
        <v>0</v>
      </c>
      <c r="V1002" s="11" t="s">
        <v>50</v>
      </c>
      <c r="W1002">
        <v>70000</v>
      </c>
      <c r="X1002">
        <v>2</v>
      </c>
      <c r="Y1002" s="11" t="str">
        <f t="shared" si="32"/>
        <v>XBL</v>
      </c>
      <c r="Z1002" s="5">
        <f>VLOOKUP(D1002,HoaDonTotal!D:Q,14,0)</f>
        <v>44444.738194444442</v>
      </c>
      <c r="AA1002" t="str">
        <f t="shared" si="33"/>
        <v>Ca chiều</v>
      </c>
      <c r="AB1002" s="42"/>
    </row>
    <row r="1003" spans="2:28">
      <c r="B1003" s="11" t="s">
        <v>21</v>
      </c>
      <c r="C1003" s="136">
        <v>44444</v>
      </c>
      <c r="D1003" s="36" t="s">
        <v>1596</v>
      </c>
      <c r="E1003" s="11">
        <v>848590</v>
      </c>
      <c r="F1003" s="11" t="s">
        <v>402</v>
      </c>
      <c r="G1003" s="11" t="s">
        <v>3264</v>
      </c>
      <c r="H1003" s="11" t="s">
        <v>459</v>
      </c>
      <c r="I1003" s="11" t="s">
        <v>22</v>
      </c>
      <c r="J1003" s="11" t="s">
        <v>2112</v>
      </c>
      <c r="K1003" s="11" t="s">
        <v>185</v>
      </c>
      <c r="L1003" s="11" t="s">
        <v>143</v>
      </c>
      <c r="M1003" s="11" t="s">
        <v>49</v>
      </c>
      <c r="N1003" s="11" t="s">
        <v>2143</v>
      </c>
      <c r="O1003" s="11" t="s">
        <v>181</v>
      </c>
      <c r="P1003" s="11" t="s">
        <v>43</v>
      </c>
      <c r="Q1003" s="11">
        <v>1</v>
      </c>
      <c r="R1003" s="128">
        <v>0</v>
      </c>
      <c r="S1003" s="128">
        <v>20000</v>
      </c>
      <c r="T1003" s="128">
        <v>20000</v>
      </c>
      <c r="U1003" s="128">
        <v>0</v>
      </c>
      <c r="V1003" s="11" t="s">
        <v>50</v>
      </c>
      <c r="W1003">
        <v>20000</v>
      </c>
      <c r="X1003">
        <v>1</v>
      </c>
      <c r="Y1003" s="11" t="str">
        <f t="shared" si="32"/>
        <v>XBL</v>
      </c>
      <c r="Z1003" s="5">
        <f>VLOOKUP(D1003,HoaDonTotal!D:Q,14,0)</f>
        <v>44444.738194444442</v>
      </c>
      <c r="AA1003" t="str">
        <f t="shared" si="33"/>
        <v>Ca chiều</v>
      </c>
      <c r="AB1003" s="42"/>
    </row>
    <row r="1004" spans="2:28">
      <c r="B1004" s="11" t="s">
        <v>21</v>
      </c>
      <c r="C1004" s="136">
        <v>44444</v>
      </c>
      <c r="D1004" s="36" t="s">
        <v>1596</v>
      </c>
      <c r="E1004" s="11">
        <v>848590</v>
      </c>
      <c r="F1004" s="11" t="s">
        <v>402</v>
      </c>
      <c r="G1004" s="11" t="s">
        <v>3265</v>
      </c>
      <c r="H1004" s="11" t="s">
        <v>3266</v>
      </c>
      <c r="I1004" s="11" t="s">
        <v>22</v>
      </c>
      <c r="J1004" s="11" t="s">
        <v>69</v>
      </c>
      <c r="K1004" s="11" t="s">
        <v>34</v>
      </c>
      <c r="L1004" s="11" t="s">
        <v>143</v>
      </c>
      <c r="M1004" s="11" t="s">
        <v>597</v>
      </c>
      <c r="N1004" s="11" t="s">
        <v>581</v>
      </c>
      <c r="O1004" s="11" t="s">
        <v>3267</v>
      </c>
      <c r="P1004" s="11"/>
      <c r="Q1004" s="11">
        <v>1</v>
      </c>
      <c r="R1004" s="128">
        <v>0</v>
      </c>
      <c r="S1004" s="128">
        <v>90000</v>
      </c>
      <c r="T1004" s="128">
        <v>90000</v>
      </c>
      <c r="U1004" s="128">
        <v>0</v>
      </c>
      <c r="V1004" s="11" t="s">
        <v>50</v>
      </c>
      <c r="W1004">
        <v>90000</v>
      </c>
      <c r="X1004">
        <v>1</v>
      </c>
      <c r="Y1004" s="11" t="str">
        <f t="shared" si="32"/>
        <v>XBL</v>
      </c>
      <c r="Z1004" s="5">
        <f>VLOOKUP(D1004,HoaDonTotal!D:Q,14,0)</f>
        <v>44444.738194444442</v>
      </c>
      <c r="AA1004" t="str">
        <f t="shared" si="33"/>
        <v>Ca chiều</v>
      </c>
      <c r="AB1004" s="42"/>
    </row>
    <row r="1005" spans="2:28">
      <c r="B1005" s="11" t="s">
        <v>21</v>
      </c>
      <c r="C1005" s="136">
        <v>44444</v>
      </c>
      <c r="D1005" s="36" t="s">
        <v>1596</v>
      </c>
      <c r="E1005" s="11">
        <v>848590</v>
      </c>
      <c r="F1005" s="11" t="s">
        <v>402</v>
      </c>
      <c r="G1005" s="11" t="s">
        <v>3268</v>
      </c>
      <c r="H1005" s="11" t="s">
        <v>3269</v>
      </c>
      <c r="I1005" s="11" t="s">
        <v>22</v>
      </c>
      <c r="J1005" s="11" t="s">
        <v>23</v>
      </c>
      <c r="K1005" s="11" t="s">
        <v>24</v>
      </c>
      <c r="L1005" s="11" t="s">
        <v>71</v>
      </c>
      <c r="M1005" s="11" t="s">
        <v>496</v>
      </c>
      <c r="N1005" s="11" t="s">
        <v>343</v>
      </c>
      <c r="O1005" s="11" t="s">
        <v>314</v>
      </c>
      <c r="P1005" s="11" t="s">
        <v>43</v>
      </c>
      <c r="Q1005" s="11">
        <v>1</v>
      </c>
      <c r="R1005" s="128">
        <v>0</v>
      </c>
      <c r="S1005" s="128">
        <v>250000</v>
      </c>
      <c r="T1005" s="128">
        <v>125000</v>
      </c>
      <c r="U1005" s="128">
        <v>0</v>
      </c>
      <c r="V1005" s="11" t="s">
        <v>50</v>
      </c>
      <c r="W1005">
        <v>125000</v>
      </c>
      <c r="X1005">
        <v>1</v>
      </c>
      <c r="Y1005" s="11" t="str">
        <f t="shared" si="32"/>
        <v>XBL</v>
      </c>
      <c r="Z1005" s="5">
        <f>VLOOKUP(D1005,HoaDonTotal!D:Q,14,0)</f>
        <v>44444.738194444442</v>
      </c>
      <c r="AA1005" t="str">
        <f t="shared" si="33"/>
        <v>Ca chiều</v>
      </c>
      <c r="AB1005" s="42"/>
    </row>
    <row r="1006" spans="2:28">
      <c r="B1006" s="11" t="s">
        <v>21</v>
      </c>
      <c r="C1006" s="136">
        <v>44444</v>
      </c>
      <c r="D1006" s="36" t="s">
        <v>1596</v>
      </c>
      <c r="E1006" s="11">
        <v>848590</v>
      </c>
      <c r="F1006" s="11" t="s">
        <v>402</v>
      </c>
      <c r="G1006" s="11" t="s">
        <v>318</v>
      </c>
      <c r="H1006" s="11" t="s">
        <v>3270</v>
      </c>
      <c r="I1006" s="11"/>
      <c r="J1006" s="11" t="s">
        <v>2112</v>
      </c>
      <c r="K1006" s="11" t="s">
        <v>135</v>
      </c>
      <c r="L1006" s="11"/>
      <c r="M1006" s="11"/>
      <c r="N1006" s="11" t="s">
        <v>2127</v>
      </c>
      <c r="O1006" s="11" t="s">
        <v>2402</v>
      </c>
      <c r="P1006" s="11"/>
      <c r="Q1006" s="11">
        <v>1</v>
      </c>
      <c r="R1006" s="128">
        <v>0</v>
      </c>
      <c r="S1006" s="128">
        <v>50000</v>
      </c>
      <c r="T1006" s="128">
        <v>50000</v>
      </c>
      <c r="U1006" s="128">
        <v>0</v>
      </c>
      <c r="V1006" s="11" t="s">
        <v>50</v>
      </c>
      <c r="W1006">
        <v>50000</v>
      </c>
      <c r="X1006">
        <v>1</v>
      </c>
      <c r="Y1006" s="11" t="str">
        <f t="shared" si="32"/>
        <v>XBL</v>
      </c>
      <c r="Z1006" s="5">
        <f>VLOOKUP(D1006,HoaDonTotal!D:Q,14,0)</f>
        <v>44444.738194444442</v>
      </c>
      <c r="AA1006" t="str">
        <f t="shared" si="33"/>
        <v>Ca chiều</v>
      </c>
      <c r="AB1006" s="42"/>
    </row>
    <row r="1007" spans="2:28">
      <c r="B1007" s="11" t="s">
        <v>21</v>
      </c>
      <c r="C1007" s="136">
        <v>44444</v>
      </c>
      <c r="D1007" s="36" t="s">
        <v>1597</v>
      </c>
      <c r="E1007" s="11">
        <v>2390974</v>
      </c>
      <c r="F1007" s="11" t="s">
        <v>1534</v>
      </c>
      <c r="G1007" s="11" t="s">
        <v>3271</v>
      </c>
      <c r="H1007" s="11" t="s">
        <v>2889</v>
      </c>
      <c r="I1007" s="11" t="s">
        <v>41</v>
      </c>
      <c r="J1007" s="11" t="s">
        <v>45</v>
      </c>
      <c r="K1007" s="11" t="s">
        <v>2033</v>
      </c>
      <c r="L1007" s="11" t="s">
        <v>553</v>
      </c>
      <c r="M1007" s="11" t="s">
        <v>59</v>
      </c>
      <c r="N1007" s="11" t="s">
        <v>2179</v>
      </c>
      <c r="O1007" s="11" t="s">
        <v>2890</v>
      </c>
      <c r="P1007" s="11" t="s">
        <v>37</v>
      </c>
      <c r="Q1007" s="11">
        <v>1</v>
      </c>
      <c r="R1007" s="128">
        <v>0</v>
      </c>
      <c r="S1007" s="128">
        <v>490000</v>
      </c>
      <c r="T1007" s="128">
        <v>245000</v>
      </c>
      <c r="U1007" s="128">
        <v>0</v>
      </c>
      <c r="V1007" s="11" t="s">
        <v>28</v>
      </c>
      <c r="W1007">
        <v>245000</v>
      </c>
      <c r="X1007">
        <v>1</v>
      </c>
      <c r="Y1007" s="11" t="str">
        <f t="shared" si="32"/>
        <v>XBL</v>
      </c>
      <c r="Z1007" s="5">
        <f>VLOOKUP(D1007,HoaDonTotal!D:Q,14,0)</f>
        <v>44444.740277777775</v>
      </c>
      <c r="AA1007" t="str">
        <f t="shared" si="33"/>
        <v>Ca chiều</v>
      </c>
      <c r="AB1007" s="42"/>
    </row>
    <row r="1008" spans="2:28">
      <c r="B1008" s="11" t="s">
        <v>21</v>
      </c>
      <c r="C1008" s="136">
        <v>44444</v>
      </c>
      <c r="D1008" s="36" t="s">
        <v>1598</v>
      </c>
      <c r="E1008" s="11">
        <v>1598604</v>
      </c>
      <c r="F1008" s="11" t="s">
        <v>427</v>
      </c>
      <c r="G1008" s="11" t="s">
        <v>2043</v>
      </c>
      <c r="H1008" s="11" t="s">
        <v>265</v>
      </c>
      <c r="I1008" s="11"/>
      <c r="J1008" s="11" t="s">
        <v>2044</v>
      </c>
      <c r="K1008" s="11" t="s">
        <v>56</v>
      </c>
      <c r="L1008" s="11" t="s">
        <v>266</v>
      </c>
      <c r="M1008" s="11"/>
      <c r="N1008" s="11" t="s">
        <v>2045</v>
      </c>
      <c r="O1008" s="11" t="s">
        <v>139</v>
      </c>
      <c r="P1008" s="11"/>
      <c r="Q1008" s="11">
        <v>2</v>
      </c>
      <c r="R1008" s="128">
        <v>0</v>
      </c>
      <c r="S1008" s="128">
        <v>66000</v>
      </c>
      <c r="T1008" s="128">
        <v>70000</v>
      </c>
      <c r="U1008" s="128">
        <v>0</v>
      </c>
      <c r="V1008" s="11" t="s">
        <v>28</v>
      </c>
      <c r="W1008">
        <v>70000</v>
      </c>
      <c r="X1008">
        <v>2</v>
      </c>
      <c r="Y1008" s="11" t="str">
        <f t="shared" si="32"/>
        <v>XBL</v>
      </c>
      <c r="Z1008" s="5">
        <f>VLOOKUP(D1008,HoaDonTotal!D:Q,14,0)</f>
        <v>44444.739583333336</v>
      </c>
      <c r="AA1008" t="str">
        <f t="shared" si="33"/>
        <v>Ca chiều</v>
      </c>
      <c r="AB1008" s="42"/>
    </row>
    <row r="1009" spans="2:28">
      <c r="B1009" s="11" t="s">
        <v>21</v>
      </c>
      <c r="C1009" s="136">
        <v>44444</v>
      </c>
      <c r="D1009" s="36" t="s">
        <v>1599</v>
      </c>
      <c r="E1009" s="11">
        <v>1924581</v>
      </c>
      <c r="F1009" s="11" t="s">
        <v>406</v>
      </c>
      <c r="G1009" s="11" t="s">
        <v>3239</v>
      </c>
      <c r="H1009" s="11" t="s">
        <v>593</v>
      </c>
      <c r="I1009" s="11"/>
      <c r="J1009" s="11" t="s">
        <v>2112</v>
      </c>
      <c r="K1009" s="11" t="s">
        <v>470</v>
      </c>
      <c r="L1009" s="11" t="s">
        <v>529</v>
      </c>
      <c r="M1009" s="11"/>
      <c r="N1009" s="11" t="s">
        <v>2209</v>
      </c>
      <c r="O1009" s="11" t="s">
        <v>220</v>
      </c>
      <c r="P1009" s="11"/>
      <c r="Q1009" s="11">
        <v>1</v>
      </c>
      <c r="R1009" s="128">
        <v>0</v>
      </c>
      <c r="S1009" s="128">
        <v>199000</v>
      </c>
      <c r="T1009" s="128">
        <v>199000</v>
      </c>
      <c r="U1009" s="128">
        <v>0</v>
      </c>
      <c r="V1009" s="11" t="s">
        <v>50</v>
      </c>
      <c r="W1009">
        <v>199000</v>
      </c>
      <c r="X1009">
        <v>1</v>
      </c>
      <c r="Y1009" s="11" t="str">
        <f t="shared" si="32"/>
        <v>XBL</v>
      </c>
      <c r="Z1009" s="5">
        <f>VLOOKUP(D1009,HoaDonTotal!D:Q,14,0)</f>
        <v>44444.758333333331</v>
      </c>
      <c r="AA1009" t="str">
        <f t="shared" si="33"/>
        <v>Ca chiều</v>
      </c>
      <c r="AB1009" s="42"/>
    </row>
    <row r="1010" spans="2:28">
      <c r="B1010" s="11" t="s">
        <v>21</v>
      </c>
      <c r="C1010" s="136">
        <v>44444</v>
      </c>
      <c r="D1010" s="36" t="s">
        <v>1599</v>
      </c>
      <c r="E1010" s="11">
        <v>1924581</v>
      </c>
      <c r="F1010" s="11" t="s">
        <v>406</v>
      </c>
      <c r="G1010" s="11" t="s">
        <v>3272</v>
      </c>
      <c r="H1010" s="11" t="s">
        <v>598</v>
      </c>
      <c r="I1010" s="11" t="s">
        <v>40</v>
      </c>
      <c r="J1010" s="11" t="s">
        <v>2112</v>
      </c>
      <c r="K1010" s="11" t="s">
        <v>470</v>
      </c>
      <c r="L1010" s="11" t="s">
        <v>529</v>
      </c>
      <c r="M1010" s="11" t="s">
        <v>40</v>
      </c>
      <c r="N1010" s="11" t="s">
        <v>2209</v>
      </c>
      <c r="O1010" s="11" t="s">
        <v>178</v>
      </c>
      <c r="P1010" s="11" t="s">
        <v>40</v>
      </c>
      <c r="Q1010" s="11">
        <v>1</v>
      </c>
      <c r="R1010" s="128">
        <v>0</v>
      </c>
      <c r="S1010" s="128">
        <v>199000</v>
      </c>
      <c r="T1010" s="128">
        <v>199000</v>
      </c>
      <c r="U1010" s="128">
        <v>0</v>
      </c>
      <c r="V1010" s="11" t="s">
        <v>50</v>
      </c>
      <c r="W1010">
        <v>199000</v>
      </c>
      <c r="X1010">
        <v>1</v>
      </c>
      <c r="Y1010" s="11" t="str">
        <f t="shared" si="32"/>
        <v>XBL</v>
      </c>
      <c r="Z1010" s="5">
        <f>VLOOKUP(D1010,HoaDonTotal!D:Q,14,0)</f>
        <v>44444.758333333331</v>
      </c>
      <c r="AA1010" t="str">
        <f t="shared" si="33"/>
        <v>Ca chiều</v>
      </c>
      <c r="AB1010" s="42"/>
    </row>
    <row r="1011" spans="2:28">
      <c r="B1011" s="11" t="s">
        <v>21</v>
      </c>
      <c r="C1011" s="136">
        <v>44444</v>
      </c>
      <c r="D1011" s="36" t="s">
        <v>1599</v>
      </c>
      <c r="E1011" s="11">
        <v>1924581</v>
      </c>
      <c r="F1011" s="11" t="s">
        <v>406</v>
      </c>
      <c r="G1011" s="11" t="s">
        <v>483</v>
      </c>
      <c r="H1011" s="11" t="s">
        <v>484</v>
      </c>
      <c r="I1011" s="11"/>
      <c r="J1011" s="11" t="s">
        <v>39</v>
      </c>
      <c r="K1011" s="11"/>
      <c r="L1011" s="11" t="s">
        <v>40</v>
      </c>
      <c r="M1011" s="11" t="s">
        <v>40</v>
      </c>
      <c r="N1011" s="11" t="s">
        <v>39</v>
      </c>
      <c r="O1011" s="11" t="s">
        <v>39</v>
      </c>
      <c r="P1011" s="11" t="s">
        <v>40</v>
      </c>
      <c r="Q1011" s="11">
        <v>1</v>
      </c>
      <c r="R1011" s="128">
        <v>0</v>
      </c>
      <c r="S1011" s="128">
        <v>2000</v>
      </c>
      <c r="T1011" s="128">
        <v>2000</v>
      </c>
      <c r="U1011" s="128">
        <v>0</v>
      </c>
      <c r="V1011" s="11" t="s">
        <v>50</v>
      </c>
      <c r="W1011">
        <v>2000</v>
      </c>
      <c r="X1011">
        <v>1</v>
      </c>
      <c r="Y1011" s="11" t="str">
        <f t="shared" si="32"/>
        <v>XBL</v>
      </c>
      <c r="Z1011" s="5">
        <f>VLOOKUP(D1011,HoaDonTotal!D:Q,14,0)</f>
        <v>44444.758333333331</v>
      </c>
      <c r="AA1011" t="str">
        <f t="shared" si="33"/>
        <v>Ca chiều</v>
      </c>
      <c r="AB1011" s="42"/>
    </row>
    <row r="1012" spans="2:28">
      <c r="B1012" s="11" t="s">
        <v>21</v>
      </c>
      <c r="C1012" s="136">
        <v>44444</v>
      </c>
      <c r="D1012" s="36" t="s">
        <v>1600</v>
      </c>
      <c r="E1012" s="11">
        <v>2361776</v>
      </c>
      <c r="F1012" s="11" t="s">
        <v>1602</v>
      </c>
      <c r="G1012" s="11" t="s">
        <v>3125</v>
      </c>
      <c r="H1012" s="11" t="s">
        <v>3126</v>
      </c>
      <c r="I1012" s="11" t="s">
        <v>65</v>
      </c>
      <c r="J1012" s="11" t="s">
        <v>364</v>
      </c>
      <c r="K1012" s="11" t="s">
        <v>2033</v>
      </c>
      <c r="L1012" s="11" t="s">
        <v>492</v>
      </c>
      <c r="M1012" s="11" t="s">
        <v>491</v>
      </c>
      <c r="N1012" s="11" t="s">
        <v>26</v>
      </c>
      <c r="O1012" s="11" t="s">
        <v>27</v>
      </c>
      <c r="P1012" s="11" t="s">
        <v>43</v>
      </c>
      <c r="Q1012" s="11">
        <v>1</v>
      </c>
      <c r="R1012" s="128">
        <v>0</v>
      </c>
      <c r="S1012" s="128">
        <v>390000</v>
      </c>
      <c r="T1012" s="128">
        <v>273000</v>
      </c>
      <c r="U1012" s="128">
        <v>0</v>
      </c>
      <c r="V1012" s="11" t="s">
        <v>50</v>
      </c>
      <c r="W1012">
        <v>273000</v>
      </c>
      <c r="X1012">
        <v>1</v>
      </c>
      <c r="Y1012" s="11" t="str">
        <f t="shared" si="32"/>
        <v>XBL</v>
      </c>
      <c r="Z1012" s="5">
        <f>VLOOKUP(D1012,HoaDonTotal!D:Q,14,0)</f>
        <v>44444.757638888892</v>
      </c>
      <c r="AA1012" t="str">
        <f t="shared" si="33"/>
        <v>Ca chiều</v>
      </c>
      <c r="AB1012" s="42"/>
    </row>
    <row r="1013" spans="2:28">
      <c r="B1013" s="11" t="s">
        <v>21</v>
      </c>
      <c r="C1013" s="136">
        <v>44444</v>
      </c>
      <c r="D1013" s="36" t="s">
        <v>1600</v>
      </c>
      <c r="E1013" s="11">
        <v>2361776</v>
      </c>
      <c r="F1013" s="11" t="s">
        <v>1602</v>
      </c>
      <c r="G1013" s="11" t="s">
        <v>3273</v>
      </c>
      <c r="H1013" s="11" t="s">
        <v>3274</v>
      </c>
      <c r="I1013" s="11" t="s">
        <v>65</v>
      </c>
      <c r="J1013" s="11" t="s">
        <v>364</v>
      </c>
      <c r="K1013" s="11" t="s">
        <v>2033</v>
      </c>
      <c r="L1013" s="11" t="s">
        <v>67</v>
      </c>
      <c r="M1013" s="11" t="s">
        <v>66</v>
      </c>
      <c r="N1013" s="11" t="s">
        <v>36</v>
      </c>
      <c r="O1013" s="11" t="s">
        <v>472</v>
      </c>
      <c r="P1013" s="11" t="s">
        <v>37</v>
      </c>
      <c r="Q1013" s="11">
        <v>1</v>
      </c>
      <c r="R1013" s="128">
        <v>0</v>
      </c>
      <c r="S1013" s="128">
        <v>290000</v>
      </c>
      <c r="T1013" s="128">
        <v>203000</v>
      </c>
      <c r="U1013" s="128">
        <v>0</v>
      </c>
      <c r="V1013" s="11" t="s">
        <v>50</v>
      </c>
      <c r="W1013">
        <v>203000</v>
      </c>
      <c r="X1013">
        <v>1</v>
      </c>
      <c r="Y1013" s="11" t="str">
        <f t="shared" si="32"/>
        <v>XBL</v>
      </c>
      <c r="Z1013" s="5">
        <f>VLOOKUP(D1013,HoaDonTotal!D:Q,14,0)</f>
        <v>44444.757638888892</v>
      </c>
      <c r="AA1013" t="str">
        <f t="shared" si="33"/>
        <v>Ca chiều</v>
      </c>
      <c r="AB1013" s="42"/>
    </row>
    <row r="1014" spans="2:28">
      <c r="B1014" s="11" t="s">
        <v>21</v>
      </c>
      <c r="C1014" s="136">
        <v>44444</v>
      </c>
      <c r="D1014" s="36" t="s">
        <v>1600</v>
      </c>
      <c r="E1014" s="11">
        <v>2361776</v>
      </c>
      <c r="F1014" s="11" t="s">
        <v>1602</v>
      </c>
      <c r="G1014" s="11" t="s">
        <v>2315</v>
      </c>
      <c r="H1014" s="11" t="s">
        <v>2316</v>
      </c>
      <c r="I1014" s="11"/>
      <c r="J1014" s="11" t="s">
        <v>2112</v>
      </c>
      <c r="K1014" s="11" t="s">
        <v>507</v>
      </c>
      <c r="L1014" s="11"/>
      <c r="M1014" s="11"/>
      <c r="N1014" s="11" t="s">
        <v>2138</v>
      </c>
      <c r="O1014" s="11" t="s">
        <v>454</v>
      </c>
      <c r="P1014" s="11"/>
      <c r="Q1014" s="11">
        <v>1</v>
      </c>
      <c r="R1014" s="128">
        <v>0</v>
      </c>
      <c r="S1014" s="128">
        <v>175000</v>
      </c>
      <c r="T1014" s="128">
        <v>175000</v>
      </c>
      <c r="U1014" s="128">
        <v>0</v>
      </c>
      <c r="V1014" s="11" t="s">
        <v>50</v>
      </c>
      <c r="W1014">
        <v>175000</v>
      </c>
      <c r="X1014">
        <v>1</v>
      </c>
      <c r="Y1014" s="11" t="str">
        <f t="shared" si="32"/>
        <v>XBL</v>
      </c>
      <c r="Z1014" s="5">
        <f>VLOOKUP(D1014,HoaDonTotal!D:Q,14,0)</f>
        <v>44444.757638888892</v>
      </c>
      <c r="AA1014" t="str">
        <f t="shared" si="33"/>
        <v>Ca chiều</v>
      </c>
      <c r="AB1014" s="42"/>
    </row>
    <row r="1015" spans="2:28">
      <c r="B1015" s="11" t="s">
        <v>21</v>
      </c>
      <c r="C1015" s="136">
        <v>44444</v>
      </c>
      <c r="D1015" s="36" t="s">
        <v>1603</v>
      </c>
      <c r="E1015" s="11">
        <v>823275</v>
      </c>
      <c r="F1015" s="11" t="s">
        <v>1605</v>
      </c>
      <c r="G1015" s="11" t="s">
        <v>3275</v>
      </c>
      <c r="H1015" s="11" t="s">
        <v>3276</v>
      </c>
      <c r="I1015" s="11" t="s">
        <v>41</v>
      </c>
      <c r="J1015" s="11" t="s">
        <v>362</v>
      </c>
      <c r="K1015" s="11" t="s">
        <v>24</v>
      </c>
      <c r="L1015" s="11" t="s">
        <v>71</v>
      </c>
      <c r="M1015" s="11" t="s">
        <v>60</v>
      </c>
      <c r="N1015" s="11" t="s">
        <v>64</v>
      </c>
      <c r="O1015" s="11" t="s">
        <v>154</v>
      </c>
      <c r="P1015" s="11" t="s">
        <v>43</v>
      </c>
      <c r="Q1015" s="11">
        <v>1</v>
      </c>
      <c r="R1015" s="128">
        <v>0</v>
      </c>
      <c r="S1015" s="128">
        <v>290000</v>
      </c>
      <c r="T1015" s="128">
        <v>203000</v>
      </c>
      <c r="U1015" s="128">
        <v>0</v>
      </c>
      <c r="V1015" s="11" t="s">
        <v>50</v>
      </c>
      <c r="W1015">
        <v>203000</v>
      </c>
      <c r="X1015">
        <v>1</v>
      </c>
      <c r="Y1015" s="11" t="str">
        <f t="shared" si="32"/>
        <v>XBL</v>
      </c>
      <c r="Z1015" s="5">
        <f>VLOOKUP(D1015,HoaDonTotal!D:Q,14,0)</f>
        <v>44444.759027777778</v>
      </c>
      <c r="AA1015" t="str">
        <f t="shared" si="33"/>
        <v>Ca chiều</v>
      </c>
      <c r="AB1015" s="42"/>
    </row>
    <row r="1016" spans="2:28">
      <c r="B1016" s="11" t="s">
        <v>21</v>
      </c>
      <c r="C1016" s="136">
        <v>44444</v>
      </c>
      <c r="D1016" s="36" t="s">
        <v>1603</v>
      </c>
      <c r="E1016" s="11">
        <v>823275</v>
      </c>
      <c r="F1016" s="11" t="s">
        <v>1605</v>
      </c>
      <c r="G1016" s="11" t="s">
        <v>2157</v>
      </c>
      <c r="H1016" s="11" t="s">
        <v>2158</v>
      </c>
      <c r="I1016" s="11"/>
      <c r="J1016" s="11" t="s">
        <v>53</v>
      </c>
      <c r="K1016" s="11" t="s">
        <v>194</v>
      </c>
      <c r="L1016" s="11"/>
      <c r="M1016" s="11"/>
      <c r="N1016" s="11" t="s">
        <v>57</v>
      </c>
      <c r="O1016" s="11" t="s">
        <v>224</v>
      </c>
      <c r="P1016" s="11"/>
      <c r="Q1016" s="11">
        <v>1</v>
      </c>
      <c r="R1016" s="128">
        <v>0</v>
      </c>
      <c r="S1016" s="128">
        <v>24000</v>
      </c>
      <c r="T1016" s="128">
        <v>24000</v>
      </c>
      <c r="U1016" s="128">
        <v>0</v>
      </c>
      <c r="V1016" s="11" t="s">
        <v>50</v>
      </c>
      <c r="W1016">
        <v>24000</v>
      </c>
      <c r="X1016">
        <v>1</v>
      </c>
      <c r="Y1016" s="11" t="str">
        <f t="shared" si="32"/>
        <v>XBL</v>
      </c>
      <c r="Z1016" s="5">
        <f>VLOOKUP(D1016,HoaDonTotal!D:Q,14,0)</f>
        <v>44444.759027777778</v>
      </c>
      <c r="AA1016" t="str">
        <f t="shared" si="33"/>
        <v>Ca chiều</v>
      </c>
      <c r="AB1016" s="42"/>
    </row>
    <row r="1017" spans="2:28">
      <c r="B1017" s="11" t="s">
        <v>21</v>
      </c>
      <c r="C1017" s="136">
        <v>44444</v>
      </c>
      <c r="D1017" s="36" t="s">
        <v>1603</v>
      </c>
      <c r="E1017" s="11">
        <v>823275</v>
      </c>
      <c r="F1017" s="11" t="s">
        <v>1605</v>
      </c>
      <c r="G1017" s="11" t="s">
        <v>3277</v>
      </c>
      <c r="H1017" s="11" t="s">
        <v>3278</v>
      </c>
      <c r="I1017" s="11" t="s">
        <v>41</v>
      </c>
      <c r="J1017" s="11" t="s">
        <v>23</v>
      </c>
      <c r="K1017" s="11" t="s">
        <v>24</v>
      </c>
      <c r="L1017" s="11" t="s">
        <v>42</v>
      </c>
      <c r="M1017" s="11" t="s">
        <v>63</v>
      </c>
      <c r="N1017" s="11" t="s">
        <v>230</v>
      </c>
      <c r="O1017" s="11" t="s">
        <v>231</v>
      </c>
      <c r="P1017" s="11" t="s">
        <v>43</v>
      </c>
      <c r="Q1017" s="11">
        <v>2</v>
      </c>
      <c r="R1017" s="128">
        <v>0</v>
      </c>
      <c r="S1017" s="128">
        <v>190000</v>
      </c>
      <c r="T1017" s="128">
        <v>190000</v>
      </c>
      <c r="U1017" s="128">
        <v>0</v>
      </c>
      <c r="V1017" s="11" t="s">
        <v>50</v>
      </c>
      <c r="W1017">
        <v>190000</v>
      </c>
      <c r="X1017">
        <v>2</v>
      </c>
      <c r="Y1017" s="11" t="str">
        <f t="shared" si="32"/>
        <v>XBL</v>
      </c>
      <c r="Z1017" s="5">
        <f>VLOOKUP(D1017,HoaDonTotal!D:Q,14,0)</f>
        <v>44444.759027777778</v>
      </c>
      <c r="AA1017" t="str">
        <f t="shared" si="33"/>
        <v>Ca chiều</v>
      </c>
      <c r="AB1017" s="42"/>
    </row>
    <row r="1018" spans="2:28">
      <c r="B1018" s="11" t="s">
        <v>21</v>
      </c>
      <c r="C1018" s="136">
        <v>44444</v>
      </c>
      <c r="D1018" s="36" t="s">
        <v>1603</v>
      </c>
      <c r="E1018" s="11">
        <v>823275</v>
      </c>
      <c r="F1018" s="11" t="s">
        <v>1605</v>
      </c>
      <c r="G1018" s="11" t="s">
        <v>2653</v>
      </c>
      <c r="H1018" s="11" t="s">
        <v>2654</v>
      </c>
      <c r="I1018" s="11" t="s">
        <v>41</v>
      </c>
      <c r="J1018" s="11" t="s">
        <v>38</v>
      </c>
      <c r="K1018" s="11" t="s">
        <v>232</v>
      </c>
      <c r="L1018" s="11" t="s">
        <v>143</v>
      </c>
      <c r="M1018" s="11" t="s">
        <v>40</v>
      </c>
      <c r="N1018" s="11" t="s">
        <v>44</v>
      </c>
      <c r="O1018" s="11" t="s">
        <v>311</v>
      </c>
      <c r="P1018" s="11" t="s">
        <v>37</v>
      </c>
      <c r="Q1018" s="11">
        <v>1</v>
      </c>
      <c r="R1018" s="128">
        <v>0</v>
      </c>
      <c r="S1018" s="128">
        <v>90000</v>
      </c>
      <c r="T1018" s="128">
        <v>63000</v>
      </c>
      <c r="U1018" s="128">
        <v>0</v>
      </c>
      <c r="V1018" s="11" t="s">
        <v>50</v>
      </c>
      <c r="W1018">
        <v>63000</v>
      </c>
      <c r="X1018">
        <v>1</v>
      </c>
      <c r="Y1018" s="11" t="str">
        <f t="shared" si="32"/>
        <v>XBL</v>
      </c>
      <c r="Z1018" s="5">
        <f>VLOOKUP(D1018,HoaDonTotal!D:Q,14,0)</f>
        <v>44444.759027777778</v>
      </c>
      <c r="AA1018" t="str">
        <f t="shared" si="33"/>
        <v>Ca chiều</v>
      </c>
      <c r="AB1018" s="42"/>
    </row>
    <row r="1019" spans="2:28">
      <c r="B1019" s="11" t="s">
        <v>21</v>
      </c>
      <c r="C1019" s="136">
        <v>44444</v>
      </c>
      <c r="D1019" s="36" t="s">
        <v>1606</v>
      </c>
      <c r="E1019" s="11">
        <v>1150463</v>
      </c>
      <c r="F1019" s="11" t="s">
        <v>1608</v>
      </c>
      <c r="G1019" s="11" t="s">
        <v>513</v>
      </c>
      <c r="H1019" s="11" t="s">
        <v>514</v>
      </c>
      <c r="I1019" s="11"/>
      <c r="J1019" s="11" t="s">
        <v>2112</v>
      </c>
      <c r="K1019" s="11" t="s">
        <v>185</v>
      </c>
      <c r="L1019" s="11" t="s">
        <v>312</v>
      </c>
      <c r="M1019" s="11"/>
      <c r="N1019" s="11" t="s">
        <v>2147</v>
      </c>
      <c r="O1019" s="11" t="s">
        <v>151</v>
      </c>
      <c r="P1019" s="11"/>
      <c r="Q1019" s="11">
        <v>1</v>
      </c>
      <c r="R1019" s="128">
        <v>0</v>
      </c>
      <c r="S1019" s="128">
        <v>160000</v>
      </c>
      <c r="T1019" s="128">
        <v>125000</v>
      </c>
      <c r="U1019" s="128">
        <v>0</v>
      </c>
      <c r="V1019" s="11" t="s">
        <v>50</v>
      </c>
      <c r="W1019">
        <v>125000</v>
      </c>
      <c r="X1019">
        <v>1</v>
      </c>
      <c r="Y1019" s="11" t="str">
        <f t="shared" si="32"/>
        <v>XBL</v>
      </c>
      <c r="Z1019" s="5">
        <f>VLOOKUP(D1019,HoaDonTotal!D:Q,14,0)</f>
        <v>44444.759722222225</v>
      </c>
      <c r="AA1019" t="str">
        <f t="shared" si="33"/>
        <v>Ca chiều</v>
      </c>
      <c r="AB1019" s="42"/>
    </row>
    <row r="1020" spans="2:28">
      <c r="B1020" s="11" t="s">
        <v>21</v>
      </c>
      <c r="C1020" s="136">
        <v>44444</v>
      </c>
      <c r="D1020" s="36" t="s">
        <v>1606</v>
      </c>
      <c r="E1020" s="11">
        <v>1150463</v>
      </c>
      <c r="F1020" s="11" t="s">
        <v>1608</v>
      </c>
      <c r="G1020" s="11" t="s">
        <v>341</v>
      </c>
      <c r="H1020" s="11" t="s">
        <v>342</v>
      </c>
      <c r="I1020" s="11"/>
      <c r="J1020" s="11" t="s">
        <v>2112</v>
      </c>
      <c r="K1020" s="11" t="s">
        <v>185</v>
      </c>
      <c r="L1020" s="11" t="s">
        <v>312</v>
      </c>
      <c r="M1020" s="11"/>
      <c r="N1020" s="11" t="s">
        <v>2147</v>
      </c>
      <c r="O1020" s="11" t="s">
        <v>151</v>
      </c>
      <c r="P1020" s="11"/>
      <c r="Q1020" s="11">
        <v>1</v>
      </c>
      <c r="R1020" s="128">
        <v>0</v>
      </c>
      <c r="S1020" s="128">
        <v>160000</v>
      </c>
      <c r="T1020" s="128">
        <v>125000</v>
      </c>
      <c r="U1020" s="128">
        <v>0</v>
      </c>
      <c r="V1020" s="11" t="s">
        <v>50</v>
      </c>
      <c r="W1020">
        <v>125000</v>
      </c>
      <c r="X1020">
        <v>1</v>
      </c>
      <c r="Y1020" s="11" t="str">
        <f t="shared" si="32"/>
        <v>XBL</v>
      </c>
      <c r="Z1020" s="5">
        <f>VLOOKUP(D1020,HoaDonTotal!D:Q,14,0)</f>
        <v>44444.759722222225</v>
      </c>
      <c r="AA1020" t="str">
        <f t="shared" si="33"/>
        <v>Ca chiều</v>
      </c>
      <c r="AB1020" s="42"/>
    </row>
    <row r="1021" spans="2:28">
      <c r="B1021" s="11" t="s">
        <v>21</v>
      </c>
      <c r="C1021" s="136">
        <v>44444</v>
      </c>
      <c r="D1021" s="36" t="s">
        <v>1609</v>
      </c>
      <c r="E1021" s="11">
        <v>1655704</v>
      </c>
      <c r="F1021" s="11" t="s">
        <v>294</v>
      </c>
      <c r="G1021" s="11" t="s">
        <v>2959</v>
      </c>
      <c r="H1021" s="11" t="s">
        <v>567</v>
      </c>
      <c r="I1021" s="11"/>
      <c r="J1021" s="11" t="s">
        <v>53</v>
      </c>
      <c r="K1021" s="11" t="s">
        <v>56</v>
      </c>
      <c r="L1021" s="11" t="s">
        <v>243</v>
      </c>
      <c r="M1021" s="11" t="s">
        <v>493</v>
      </c>
      <c r="N1021" s="11" t="s">
        <v>57</v>
      </c>
      <c r="O1021" s="11" t="s">
        <v>76</v>
      </c>
      <c r="P1021" s="11" t="s">
        <v>43</v>
      </c>
      <c r="Q1021" s="11">
        <v>1</v>
      </c>
      <c r="R1021" s="128">
        <v>0</v>
      </c>
      <c r="S1021" s="128">
        <v>150000</v>
      </c>
      <c r="T1021" s="128">
        <v>120000</v>
      </c>
      <c r="U1021" s="128">
        <v>0</v>
      </c>
      <c r="V1021" s="11" t="s">
        <v>50</v>
      </c>
      <c r="W1021">
        <v>120000</v>
      </c>
      <c r="X1021">
        <v>1</v>
      </c>
      <c r="Y1021" s="11" t="str">
        <f t="shared" si="32"/>
        <v>XBL</v>
      </c>
      <c r="Z1021" s="5">
        <f>VLOOKUP(D1021,HoaDonTotal!D:Q,14,0)</f>
        <v>44444.757638888892</v>
      </c>
      <c r="AA1021" t="str">
        <f t="shared" si="33"/>
        <v>Ca chiều</v>
      </c>
      <c r="AB1021" s="42"/>
    </row>
    <row r="1022" spans="2:28">
      <c r="B1022" s="11" t="s">
        <v>21</v>
      </c>
      <c r="C1022" s="136">
        <v>44444</v>
      </c>
      <c r="D1022" s="36" t="s">
        <v>1610</v>
      </c>
      <c r="E1022" s="11">
        <v>1844671</v>
      </c>
      <c r="F1022" s="11" t="s">
        <v>361</v>
      </c>
      <c r="G1022" s="11" t="s">
        <v>2347</v>
      </c>
      <c r="H1022" s="11" t="s">
        <v>2348</v>
      </c>
      <c r="I1022" s="11"/>
      <c r="J1022" s="11" t="s">
        <v>53</v>
      </c>
      <c r="K1022" s="11" t="s">
        <v>56</v>
      </c>
      <c r="L1022" s="11" t="s">
        <v>256</v>
      </c>
      <c r="M1022" s="11" t="s">
        <v>79</v>
      </c>
      <c r="N1022" s="11" t="s">
        <v>57</v>
      </c>
      <c r="O1022" s="11" t="s">
        <v>193</v>
      </c>
      <c r="P1022" s="11" t="s">
        <v>43</v>
      </c>
      <c r="Q1022" s="11">
        <v>1</v>
      </c>
      <c r="R1022" s="128">
        <v>0</v>
      </c>
      <c r="S1022" s="128">
        <v>190000</v>
      </c>
      <c r="T1022" s="128">
        <v>152000</v>
      </c>
      <c r="U1022" s="128">
        <v>0</v>
      </c>
      <c r="V1022" s="11" t="s">
        <v>50</v>
      </c>
      <c r="W1022">
        <v>152000</v>
      </c>
      <c r="X1022">
        <v>1</v>
      </c>
      <c r="Y1022" s="11" t="str">
        <f t="shared" si="32"/>
        <v>XBL</v>
      </c>
      <c r="Z1022" s="5">
        <f>VLOOKUP(D1022,HoaDonTotal!D:Q,14,0)</f>
        <v>44444.759027777778</v>
      </c>
      <c r="AA1022" t="str">
        <f t="shared" si="33"/>
        <v>Ca chiều</v>
      </c>
      <c r="AB1022" s="42"/>
    </row>
    <row r="1023" spans="2:28">
      <c r="B1023" s="11" t="s">
        <v>21</v>
      </c>
      <c r="C1023" s="136">
        <v>44444</v>
      </c>
      <c r="D1023" s="36" t="s">
        <v>1610</v>
      </c>
      <c r="E1023" s="11">
        <v>1844671</v>
      </c>
      <c r="F1023" s="11" t="s">
        <v>361</v>
      </c>
      <c r="G1023" s="11" t="s">
        <v>3279</v>
      </c>
      <c r="H1023" s="11" t="s">
        <v>3280</v>
      </c>
      <c r="I1023" s="11" t="s">
        <v>40</v>
      </c>
      <c r="J1023" s="11" t="s">
        <v>53</v>
      </c>
      <c r="K1023" s="11" t="s">
        <v>3281</v>
      </c>
      <c r="L1023" s="11" t="s">
        <v>3282</v>
      </c>
      <c r="M1023" s="11"/>
      <c r="N1023" s="11" t="s">
        <v>57</v>
      </c>
      <c r="O1023" s="11" t="s">
        <v>224</v>
      </c>
      <c r="P1023" s="11" t="s">
        <v>40</v>
      </c>
      <c r="Q1023" s="11">
        <v>1</v>
      </c>
      <c r="R1023" s="128">
        <v>0</v>
      </c>
      <c r="S1023" s="128">
        <v>139000</v>
      </c>
      <c r="T1023" s="128">
        <v>139000</v>
      </c>
      <c r="U1023" s="128">
        <v>0</v>
      </c>
      <c r="V1023" s="11" t="s">
        <v>50</v>
      </c>
      <c r="W1023">
        <v>139000</v>
      </c>
      <c r="X1023">
        <v>1</v>
      </c>
      <c r="Y1023" s="11" t="str">
        <f t="shared" si="32"/>
        <v>XBL</v>
      </c>
      <c r="Z1023" s="5">
        <f>VLOOKUP(D1023,HoaDonTotal!D:Q,14,0)</f>
        <v>44444.759027777778</v>
      </c>
      <c r="AA1023" t="str">
        <f t="shared" si="33"/>
        <v>Ca chiều</v>
      </c>
      <c r="AB1023" s="42"/>
    </row>
    <row r="1024" spans="2:28">
      <c r="B1024" s="11" t="s">
        <v>21</v>
      </c>
      <c r="C1024" s="136">
        <v>44444</v>
      </c>
      <c r="D1024" s="36" t="s">
        <v>1610</v>
      </c>
      <c r="E1024" s="11">
        <v>1844671</v>
      </c>
      <c r="F1024" s="11" t="s">
        <v>361</v>
      </c>
      <c r="G1024" s="11" t="s">
        <v>3283</v>
      </c>
      <c r="H1024" s="11" t="s">
        <v>3284</v>
      </c>
      <c r="I1024" s="11" t="s">
        <v>22</v>
      </c>
      <c r="J1024" s="11" t="s">
        <v>362</v>
      </c>
      <c r="K1024" s="11" t="s">
        <v>132</v>
      </c>
      <c r="L1024" s="11" t="s">
        <v>42</v>
      </c>
      <c r="M1024" s="11" t="s">
        <v>635</v>
      </c>
      <c r="N1024" s="11" t="s">
        <v>64</v>
      </c>
      <c r="O1024" s="11" t="s">
        <v>149</v>
      </c>
      <c r="P1024" s="11" t="s">
        <v>43</v>
      </c>
      <c r="Q1024" s="11">
        <v>2</v>
      </c>
      <c r="R1024" s="128">
        <v>0</v>
      </c>
      <c r="S1024" s="128">
        <v>60000</v>
      </c>
      <c r="T1024" s="128">
        <v>84000</v>
      </c>
      <c r="U1024" s="128">
        <v>0</v>
      </c>
      <c r="V1024" s="11" t="s">
        <v>50</v>
      </c>
      <c r="W1024">
        <v>84000</v>
      </c>
      <c r="X1024">
        <v>2</v>
      </c>
      <c r="Y1024" s="11" t="str">
        <f t="shared" si="32"/>
        <v>XBL</v>
      </c>
      <c r="Z1024" s="5">
        <f>VLOOKUP(D1024,HoaDonTotal!D:Q,14,0)</f>
        <v>44444.759027777778</v>
      </c>
      <c r="AA1024" t="str">
        <f t="shared" si="33"/>
        <v>Ca chiều</v>
      </c>
      <c r="AB1024" s="42"/>
    </row>
    <row r="1025" spans="2:28">
      <c r="B1025" s="11" t="s">
        <v>21</v>
      </c>
      <c r="C1025" s="136">
        <v>44444</v>
      </c>
      <c r="D1025" s="36" t="s">
        <v>1610</v>
      </c>
      <c r="E1025" s="11">
        <v>1844671</v>
      </c>
      <c r="F1025" s="11" t="s">
        <v>361</v>
      </c>
      <c r="G1025" s="11" t="s">
        <v>3195</v>
      </c>
      <c r="H1025" s="11" t="s">
        <v>3196</v>
      </c>
      <c r="I1025" s="11" t="s">
        <v>41</v>
      </c>
      <c r="J1025" s="11" t="s">
        <v>362</v>
      </c>
      <c r="K1025" s="11" t="s">
        <v>24</v>
      </c>
      <c r="L1025" s="11" t="s">
        <v>71</v>
      </c>
      <c r="M1025" s="11" t="s">
        <v>60</v>
      </c>
      <c r="N1025" s="11" t="s">
        <v>64</v>
      </c>
      <c r="O1025" s="11" t="s">
        <v>149</v>
      </c>
      <c r="P1025" s="11" t="s">
        <v>43</v>
      </c>
      <c r="Q1025" s="11">
        <v>1</v>
      </c>
      <c r="R1025" s="128">
        <v>0</v>
      </c>
      <c r="S1025" s="128">
        <v>290000</v>
      </c>
      <c r="T1025" s="128">
        <v>203000</v>
      </c>
      <c r="U1025" s="128">
        <v>0</v>
      </c>
      <c r="V1025" s="11" t="s">
        <v>50</v>
      </c>
      <c r="W1025">
        <v>203000</v>
      </c>
      <c r="X1025">
        <v>1</v>
      </c>
      <c r="Y1025" s="11" t="str">
        <f t="shared" si="32"/>
        <v>XBL</v>
      </c>
      <c r="Z1025" s="5">
        <f>VLOOKUP(D1025,HoaDonTotal!D:Q,14,0)</f>
        <v>44444.759027777778</v>
      </c>
      <c r="AA1025" t="str">
        <f t="shared" si="33"/>
        <v>Ca chiều</v>
      </c>
      <c r="AB1025" s="42"/>
    </row>
    <row r="1026" spans="2:28">
      <c r="B1026" s="11" t="s">
        <v>21</v>
      </c>
      <c r="C1026" s="136">
        <v>44444</v>
      </c>
      <c r="D1026" s="36" t="s">
        <v>1610</v>
      </c>
      <c r="E1026" s="11">
        <v>1844671</v>
      </c>
      <c r="F1026" s="11" t="s">
        <v>361</v>
      </c>
      <c r="G1026" s="11" t="s">
        <v>2477</v>
      </c>
      <c r="H1026" s="11" t="s">
        <v>2478</v>
      </c>
      <c r="I1026" s="11" t="s">
        <v>22</v>
      </c>
      <c r="J1026" s="11" t="s">
        <v>362</v>
      </c>
      <c r="K1026" s="11" t="s">
        <v>132</v>
      </c>
      <c r="L1026" s="11" t="s">
        <v>205</v>
      </c>
      <c r="M1026" s="11" t="s">
        <v>79</v>
      </c>
      <c r="N1026" s="11" t="s">
        <v>64</v>
      </c>
      <c r="O1026" s="11" t="s">
        <v>80</v>
      </c>
      <c r="P1026" s="11" t="s">
        <v>43</v>
      </c>
      <c r="Q1026" s="11">
        <v>1</v>
      </c>
      <c r="R1026" s="128">
        <v>0</v>
      </c>
      <c r="S1026" s="128">
        <v>190000</v>
      </c>
      <c r="T1026" s="128">
        <v>133000</v>
      </c>
      <c r="U1026" s="128">
        <v>0</v>
      </c>
      <c r="V1026" s="11" t="s">
        <v>50</v>
      </c>
      <c r="W1026">
        <v>133000</v>
      </c>
      <c r="X1026">
        <v>1</v>
      </c>
      <c r="Y1026" s="11" t="str">
        <f t="shared" ref="Y1026:Y1089" si="34">IF(LEFT(D1026,3)="NTL","NTL","XBL")</f>
        <v>XBL</v>
      </c>
      <c r="Z1026" s="5">
        <f>VLOOKUP(D1026,HoaDonTotal!D:Q,14,0)</f>
        <v>44444.759027777778</v>
      </c>
      <c r="AA1026" t="str">
        <f t="shared" si="33"/>
        <v>Ca chiều</v>
      </c>
      <c r="AB1026" s="42"/>
    </row>
    <row r="1027" spans="2:28">
      <c r="B1027" s="11" t="s">
        <v>21</v>
      </c>
      <c r="C1027" s="136">
        <v>44444</v>
      </c>
      <c r="D1027" s="36" t="s">
        <v>1610</v>
      </c>
      <c r="E1027" s="11">
        <v>1844671</v>
      </c>
      <c r="F1027" s="11" t="s">
        <v>361</v>
      </c>
      <c r="G1027" s="11" t="s">
        <v>3285</v>
      </c>
      <c r="H1027" s="11" t="s">
        <v>2478</v>
      </c>
      <c r="I1027" s="11" t="s">
        <v>22</v>
      </c>
      <c r="J1027" s="11" t="s">
        <v>362</v>
      </c>
      <c r="K1027" s="11" t="s">
        <v>132</v>
      </c>
      <c r="L1027" s="11" t="s">
        <v>205</v>
      </c>
      <c r="M1027" s="11" t="s">
        <v>46</v>
      </c>
      <c r="N1027" s="11" t="s">
        <v>64</v>
      </c>
      <c r="O1027" s="11" t="s">
        <v>80</v>
      </c>
      <c r="P1027" s="11" t="s">
        <v>43</v>
      </c>
      <c r="Q1027" s="11">
        <v>1</v>
      </c>
      <c r="R1027" s="128">
        <v>0</v>
      </c>
      <c r="S1027" s="128">
        <v>190000</v>
      </c>
      <c r="T1027" s="128">
        <v>133000</v>
      </c>
      <c r="U1027" s="128">
        <v>0</v>
      </c>
      <c r="V1027" s="11" t="s">
        <v>50</v>
      </c>
      <c r="W1027">
        <v>133000</v>
      </c>
      <c r="X1027">
        <v>1</v>
      </c>
      <c r="Y1027" s="11" t="str">
        <f t="shared" si="34"/>
        <v>XBL</v>
      </c>
      <c r="Z1027" s="5">
        <f>VLOOKUP(D1027,HoaDonTotal!D:Q,14,0)</f>
        <v>44444.759027777778</v>
      </c>
      <c r="AA1027" t="str">
        <f t="shared" si="33"/>
        <v>Ca chiều</v>
      </c>
      <c r="AB1027" s="42"/>
    </row>
    <row r="1028" spans="2:28">
      <c r="B1028" s="11" t="s">
        <v>21</v>
      </c>
      <c r="C1028" s="136">
        <v>44444</v>
      </c>
      <c r="D1028" s="36" t="s">
        <v>1611</v>
      </c>
      <c r="E1028" s="11">
        <v>2391956</v>
      </c>
      <c r="F1028" s="11" t="s">
        <v>1613</v>
      </c>
      <c r="G1028" s="11" t="s">
        <v>2424</v>
      </c>
      <c r="H1028" s="11" t="s">
        <v>2425</v>
      </c>
      <c r="I1028" s="11"/>
      <c r="J1028" s="11" t="s">
        <v>2112</v>
      </c>
      <c r="K1028" s="11" t="s">
        <v>30</v>
      </c>
      <c r="L1028" s="11" t="s">
        <v>2423</v>
      </c>
      <c r="M1028" s="11"/>
      <c r="N1028" s="11" t="s">
        <v>2209</v>
      </c>
      <c r="O1028" s="11" t="s">
        <v>178</v>
      </c>
      <c r="P1028" s="11"/>
      <c r="Q1028" s="11">
        <v>2</v>
      </c>
      <c r="R1028" s="128">
        <v>0</v>
      </c>
      <c r="S1028" s="128">
        <v>250000</v>
      </c>
      <c r="T1028" s="128">
        <v>350000</v>
      </c>
      <c r="U1028" s="128">
        <v>0</v>
      </c>
      <c r="V1028" s="11" t="s">
        <v>28</v>
      </c>
      <c r="W1028">
        <v>350000</v>
      </c>
      <c r="X1028">
        <v>2</v>
      </c>
      <c r="Y1028" s="11" t="str">
        <f t="shared" si="34"/>
        <v>XBL</v>
      </c>
      <c r="Z1028" s="5">
        <f>VLOOKUP(D1028,HoaDonTotal!D:Q,14,0)</f>
        <v>44444.759027777778</v>
      </c>
      <c r="AA1028" t="str">
        <f t="shared" si="33"/>
        <v>Ca chiều</v>
      </c>
      <c r="AB1028" s="42"/>
    </row>
    <row r="1029" spans="2:28">
      <c r="B1029" s="11" t="s">
        <v>21</v>
      </c>
      <c r="C1029" s="136">
        <v>44444</v>
      </c>
      <c r="D1029" s="36" t="s">
        <v>1611</v>
      </c>
      <c r="E1029" s="11">
        <v>2391956</v>
      </c>
      <c r="F1029" s="11" t="s">
        <v>1613</v>
      </c>
      <c r="G1029" s="11" t="s">
        <v>3223</v>
      </c>
      <c r="H1029" s="11" t="s">
        <v>639</v>
      </c>
      <c r="I1029" s="11" t="s">
        <v>55</v>
      </c>
      <c r="J1029" s="11" t="s">
        <v>73</v>
      </c>
      <c r="K1029" s="11" t="s">
        <v>538</v>
      </c>
      <c r="L1029" s="11" t="s">
        <v>495</v>
      </c>
      <c r="M1029" s="11" t="s">
        <v>79</v>
      </c>
      <c r="N1029" s="11" t="s">
        <v>75</v>
      </c>
      <c r="O1029" s="11" t="s">
        <v>75</v>
      </c>
      <c r="P1029" s="11" t="s">
        <v>43</v>
      </c>
      <c r="Q1029" s="11">
        <v>1</v>
      </c>
      <c r="R1029" s="128">
        <v>0</v>
      </c>
      <c r="S1029" s="128">
        <v>590000</v>
      </c>
      <c r="T1029" s="128">
        <v>399000</v>
      </c>
      <c r="U1029" s="128">
        <v>0</v>
      </c>
      <c r="V1029" s="11" t="s">
        <v>28</v>
      </c>
      <c r="W1029">
        <v>399000</v>
      </c>
      <c r="X1029">
        <v>1</v>
      </c>
      <c r="Y1029" s="11" t="str">
        <f t="shared" si="34"/>
        <v>XBL</v>
      </c>
      <c r="Z1029" s="5">
        <f>VLOOKUP(D1029,HoaDonTotal!D:Q,14,0)</f>
        <v>44444.759027777778</v>
      </c>
      <c r="AA1029" t="str">
        <f t="shared" si="33"/>
        <v>Ca chiều</v>
      </c>
      <c r="AB1029" s="42"/>
    </row>
    <row r="1030" spans="2:28">
      <c r="B1030" s="11" t="s">
        <v>21</v>
      </c>
      <c r="C1030" s="136">
        <v>44444</v>
      </c>
      <c r="D1030" s="36" t="s">
        <v>1614</v>
      </c>
      <c r="E1030" s="11">
        <v>2374865</v>
      </c>
      <c r="F1030" s="11" t="s">
        <v>1616</v>
      </c>
      <c r="G1030" s="11" t="s">
        <v>2368</v>
      </c>
      <c r="H1030" s="11" t="s">
        <v>2369</v>
      </c>
      <c r="I1030" s="11" t="s">
        <v>22</v>
      </c>
      <c r="J1030" s="11" t="s">
        <v>38</v>
      </c>
      <c r="K1030" s="11" t="s">
        <v>232</v>
      </c>
      <c r="L1030" s="11" t="s">
        <v>143</v>
      </c>
      <c r="M1030" s="11" t="s">
        <v>40</v>
      </c>
      <c r="N1030" s="11" t="s">
        <v>44</v>
      </c>
      <c r="O1030" s="11" t="s">
        <v>311</v>
      </c>
      <c r="P1030" s="11" t="s">
        <v>37</v>
      </c>
      <c r="Q1030" s="11">
        <v>1</v>
      </c>
      <c r="R1030" s="128">
        <v>0</v>
      </c>
      <c r="S1030" s="128">
        <v>90000</v>
      </c>
      <c r="T1030" s="128">
        <v>63000</v>
      </c>
      <c r="U1030" s="128">
        <v>0</v>
      </c>
      <c r="V1030" s="11" t="s">
        <v>28</v>
      </c>
      <c r="W1030">
        <v>63000</v>
      </c>
      <c r="X1030">
        <v>1</v>
      </c>
      <c r="Y1030" s="11" t="str">
        <f t="shared" si="34"/>
        <v>XBL</v>
      </c>
      <c r="Z1030" s="5">
        <f>VLOOKUP(D1030,HoaDonTotal!D:Q,14,0)</f>
        <v>44444.759722222225</v>
      </c>
      <c r="AA1030" t="str">
        <f t="shared" si="33"/>
        <v>Ca chiều</v>
      </c>
      <c r="AB1030" s="42"/>
    </row>
    <row r="1031" spans="2:28">
      <c r="B1031" s="11" t="s">
        <v>21</v>
      </c>
      <c r="C1031" s="136">
        <v>44444</v>
      </c>
      <c r="D1031" s="36" t="s">
        <v>1614</v>
      </c>
      <c r="E1031" s="11">
        <v>2374865</v>
      </c>
      <c r="F1031" s="11" t="s">
        <v>1616</v>
      </c>
      <c r="G1031" s="11" t="s">
        <v>2424</v>
      </c>
      <c r="H1031" s="11" t="s">
        <v>2425</v>
      </c>
      <c r="I1031" s="11"/>
      <c r="J1031" s="11" t="s">
        <v>2112</v>
      </c>
      <c r="K1031" s="11" t="s">
        <v>30</v>
      </c>
      <c r="L1031" s="11" t="s">
        <v>2423</v>
      </c>
      <c r="M1031" s="11"/>
      <c r="N1031" s="11" t="s">
        <v>2209</v>
      </c>
      <c r="O1031" s="11" t="s">
        <v>178</v>
      </c>
      <c r="P1031" s="11"/>
      <c r="Q1031" s="11">
        <v>1</v>
      </c>
      <c r="R1031" s="128">
        <v>0</v>
      </c>
      <c r="S1031" s="128">
        <v>250000</v>
      </c>
      <c r="T1031" s="128">
        <v>175000</v>
      </c>
      <c r="U1031" s="128">
        <v>0</v>
      </c>
      <c r="V1031" s="11" t="s">
        <v>28</v>
      </c>
      <c r="W1031">
        <v>175000</v>
      </c>
      <c r="X1031">
        <v>1</v>
      </c>
      <c r="Y1031" s="11" t="str">
        <f t="shared" si="34"/>
        <v>XBL</v>
      </c>
      <c r="Z1031" s="5">
        <f>VLOOKUP(D1031,HoaDonTotal!D:Q,14,0)</f>
        <v>44444.759722222225</v>
      </c>
      <c r="AA1031" t="str">
        <f t="shared" si="33"/>
        <v>Ca chiều</v>
      </c>
      <c r="AB1031" s="42"/>
    </row>
    <row r="1032" spans="2:28">
      <c r="B1032" s="11" t="s">
        <v>21</v>
      </c>
      <c r="C1032" s="136">
        <v>44444</v>
      </c>
      <c r="D1032" s="36" t="s">
        <v>1614</v>
      </c>
      <c r="E1032" s="11">
        <v>2374865</v>
      </c>
      <c r="F1032" s="11" t="s">
        <v>1616</v>
      </c>
      <c r="G1032" s="11" t="s">
        <v>2421</v>
      </c>
      <c r="H1032" s="11" t="s">
        <v>2422</v>
      </c>
      <c r="I1032" s="11"/>
      <c r="J1032" s="11" t="s">
        <v>2112</v>
      </c>
      <c r="K1032" s="11" t="s">
        <v>30</v>
      </c>
      <c r="L1032" s="11" t="s">
        <v>2423</v>
      </c>
      <c r="M1032" s="11"/>
      <c r="N1032" s="11" t="s">
        <v>2209</v>
      </c>
      <c r="O1032" s="11" t="s">
        <v>220</v>
      </c>
      <c r="P1032" s="11"/>
      <c r="Q1032" s="11">
        <v>1</v>
      </c>
      <c r="R1032" s="128">
        <v>0</v>
      </c>
      <c r="S1032" s="128">
        <v>250000</v>
      </c>
      <c r="T1032" s="128">
        <v>175000</v>
      </c>
      <c r="U1032" s="128">
        <v>0</v>
      </c>
      <c r="V1032" s="11" t="s">
        <v>28</v>
      </c>
      <c r="W1032">
        <v>175000</v>
      </c>
      <c r="X1032">
        <v>1</v>
      </c>
      <c r="Y1032" s="11" t="str">
        <f t="shared" si="34"/>
        <v>XBL</v>
      </c>
      <c r="Z1032" s="5">
        <f>VLOOKUP(D1032,HoaDonTotal!D:Q,14,0)</f>
        <v>44444.759722222225</v>
      </c>
      <c r="AA1032" t="str">
        <f t="shared" si="33"/>
        <v>Ca chiều</v>
      </c>
      <c r="AB1032" s="42"/>
    </row>
    <row r="1033" spans="2:28">
      <c r="B1033" s="11" t="s">
        <v>21</v>
      </c>
      <c r="C1033" s="136">
        <v>44444</v>
      </c>
      <c r="D1033" s="36" t="s">
        <v>1614</v>
      </c>
      <c r="E1033" s="11">
        <v>2374865</v>
      </c>
      <c r="F1033" s="11" t="s">
        <v>1616</v>
      </c>
      <c r="G1033" s="11" t="s">
        <v>3286</v>
      </c>
      <c r="H1033" s="11" t="s">
        <v>2611</v>
      </c>
      <c r="I1033" s="11" t="s">
        <v>22</v>
      </c>
      <c r="J1033" s="11" t="s">
        <v>364</v>
      </c>
      <c r="K1033" s="11" t="s">
        <v>34</v>
      </c>
      <c r="L1033" s="11" t="s">
        <v>35</v>
      </c>
      <c r="M1033" s="11" t="s">
        <v>326</v>
      </c>
      <c r="N1033" s="11" t="s">
        <v>36</v>
      </c>
      <c r="O1033" s="11" t="s">
        <v>52</v>
      </c>
      <c r="P1033" s="11" t="s">
        <v>37</v>
      </c>
      <c r="Q1033" s="11">
        <v>1</v>
      </c>
      <c r="R1033" s="128">
        <v>0</v>
      </c>
      <c r="S1033" s="128">
        <v>290000</v>
      </c>
      <c r="T1033" s="128">
        <v>203000</v>
      </c>
      <c r="U1033" s="128">
        <v>0</v>
      </c>
      <c r="V1033" s="11" t="s">
        <v>28</v>
      </c>
      <c r="W1033">
        <v>203000</v>
      </c>
      <c r="X1033">
        <v>1</v>
      </c>
      <c r="Y1033" s="11" t="str">
        <f t="shared" si="34"/>
        <v>XBL</v>
      </c>
      <c r="Z1033" s="5">
        <f>VLOOKUP(D1033,HoaDonTotal!D:Q,14,0)</f>
        <v>44444.759722222225</v>
      </c>
      <c r="AA1033" t="str">
        <f t="shared" si="33"/>
        <v>Ca chiều</v>
      </c>
      <c r="AB1033" s="42"/>
    </row>
    <row r="1034" spans="2:28">
      <c r="B1034" s="11" t="s">
        <v>21</v>
      </c>
      <c r="C1034" s="136">
        <v>44444</v>
      </c>
      <c r="D1034" s="36" t="s">
        <v>1617</v>
      </c>
      <c r="E1034" s="11">
        <v>1803269</v>
      </c>
      <c r="F1034" s="11" t="s">
        <v>1619</v>
      </c>
      <c r="G1034" s="11" t="s">
        <v>3287</v>
      </c>
      <c r="H1034" s="11" t="s">
        <v>3288</v>
      </c>
      <c r="I1034" s="11" t="s">
        <v>58</v>
      </c>
      <c r="J1034" s="11" t="s">
        <v>38</v>
      </c>
      <c r="K1034" s="11" t="s">
        <v>232</v>
      </c>
      <c r="L1034" s="11" t="s">
        <v>143</v>
      </c>
      <c r="M1034" s="11" t="s">
        <v>40</v>
      </c>
      <c r="N1034" s="11" t="s">
        <v>44</v>
      </c>
      <c r="O1034" s="11" t="s">
        <v>311</v>
      </c>
      <c r="P1034" s="11" t="s">
        <v>37</v>
      </c>
      <c r="Q1034" s="11">
        <v>1</v>
      </c>
      <c r="R1034" s="128">
        <v>0</v>
      </c>
      <c r="S1034" s="128">
        <v>90000</v>
      </c>
      <c r="T1034" s="128">
        <v>63000</v>
      </c>
      <c r="U1034" s="128">
        <v>0</v>
      </c>
      <c r="V1034" s="11" t="s">
        <v>50</v>
      </c>
      <c r="W1034">
        <v>63000</v>
      </c>
      <c r="X1034">
        <v>1</v>
      </c>
      <c r="Y1034" s="11" t="str">
        <f t="shared" si="34"/>
        <v>XBL</v>
      </c>
      <c r="Z1034" s="5">
        <f>VLOOKUP(D1034,HoaDonTotal!D:Q,14,0)</f>
        <v>44444.779861111114</v>
      </c>
      <c r="AA1034" t="str">
        <f t="shared" si="33"/>
        <v>Ca chiều</v>
      </c>
      <c r="AB1034" s="42"/>
    </row>
    <row r="1035" spans="2:28">
      <c r="B1035" s="11" t="s">
        <v>21</v>
      </c>
      <c r="C1035" s="136">
        <v>44444</v>
      </c>
      <c r="D1035" s="36" t="s">
        <v>1617</v>
      </c>
      <c r="E1035" s="11">
        <v>1803269</v>
      </c>
      <c r="F1035" s="11" t="s">
        <v>1619</v>
      </c>
      <c r="G1035" s="11" t="s">
        <v>2157</v>
      </c>
      <c r="H1035" s="11" t="s">
        <v>2158</v>
      </c>
      <c r="I1035" s="11"/>
      <c r="J1035" s="11" t="s">
        <v>53</v>
      </c>
      <c r="K1035" s="11" t="s">
        <v>194</v>
      </c>
      <c r="L1035" s="11"/>
      <c r="M1035" s="11"/>
      <c r="N1035" s="11" t="s">
        <v>57</v>
      </c>
      <c r="O1035" s="11" t="s">
        <v>224</v>
      </c>
      <c r="P1035" s="11"/>
      <c r="Q1035" s="11">
        <v>1</v>
      </c>
      <c r="R1035" s="128">
        <v>0</v>
      </c>
      <c r="S1035" s="128">
        <v>24000</v>
      </c>
      <c r="T1035" s="128">
        <v>24000</v>
      </c>
      <c r="U1035" s="128">
        <v>0</v>
      </c>
      <c r="V1035" s="11" t="s">
        <v>50</v>
      </c>
      <c r="W1035">
        <v>24000</v>
      </c>
      <c r="X1035">
        <v>1</v>
      </c>
      <c r="Y1035" s="11" t="str">
        <f t="shared" si="34"/>
        <v>XBL</v>
      </c>
      <c r="Z1035" s="5">
        <f>VLOOKUP(D1035,HoaDonTotal!D:Q,14,0)</f>
        <v>44444.779861111114</v>
      </c>
      <c r="AA1035" t="str">
        <f t="shared" ref="AA1035:AA1098" si="35">IF(TIME(HOUR(Z1035),MINUTE(Z1035),SECOND(Z1035))&gt;$AB$6,"Ca chiều","Ca sáng")</f>
        <v>Ca chiều</v>
      </c>
      <c r="AB1035" s="42"/>
    </row>
    <row r="1036" spans="2:28">
      <c r="B1036" s="11" t="s">
        <v>21</v>
      </c>
      <c r="C1036" s="136">
        <v>44444</v>
      </c>
      <c r="D1036" s="36" t="s">
        <v>1620</v>
      </c>
      <c r="E1036" s="11">
        <v>2194473</v>
      </c>
      <c r="F1036" s="11" t="s">
        <v>1622</v>
      </c>
      <c r="G1036" s="11" t="s">
        <v>2144</v>
      </c>
      <c r="H1036" s="11" t="s">
        <v>2145</v>
      </c>
      <c r="I1036" s="11"/>
      <c r="J1036" s="11" t="s">
        <v>2112</v>
      </c>
      <c r="K1036" s="11" t="s">
        <v>30</v>
      </c>
      <c r="L1036" s="11" t="s">
        <v>2146</v>
      </c>
      <c r="M1036" s="11"/>
      <c r="N1036" s="11" t="s">
        <v>2147</v>
      </c>
      <c r="O1036" s="11" t="s">
        <v>151</v>
      </c>
      <c r="P1036" s="11"/>
      <c r="Q1036" s="11">
        <v>1</v>
      </c>
      <c r="R1036" s="128">
        <v>0</v>
      </c>
      <c r="S1036" s="128">
        <v>190000</v>
      </c>
      <c r="T1036" s="128">
        <v>107000</v>
      </c>
      <c r="U1036" s="128">
        <v>0</v>
      </c>
      <c r="V1036" s="11" t="s">
        <v>50</v>
      </c>
      <c r="W1036">
        <v>107000</v>
      </c>
      <c r="X1036">
        <v>1</v>
      </c>
      <c r="Y1036" s="11" t="str">
        <f t="shared" si="34"/>
        <v>XBL</v>
      </c>
      <c r="Z1036" s="5">
        <f>VLOOKUP(D1036,HoaDonTotal!D:Q,14,0)</f>
        <v>44444.77847222222</v>
      </c>
      <c r="AA1036" t="str">
        <f t="shared" si="35"/>
        <v>Ca chiều</v>
      </c>
      <c r="AB1036" s="42"/>
    </row>
    <row r="1037" spans="2:28">
      <c r="B1037" s="11" t="s">
        <v>21</v>
      </c>
      <c r="C1037" s="136">
        <v>44444</v>
      </c>
      <c r="D1037" s="36" t="s">
        <v>1620</v>
      </c>
      <c r="E1037" s="11">
        <v>2194473</v>
      </c>
      <c r="F1037" s="11" t="s">
        <v>1622</v>
      </c>
      <c r="G1037" s="11" t="s">
        <v>2413</v>
      </c>
      <c r="H1037" s="11" t="s">
        <v>2230</v>
      </c>
      <c r="I1037" s="11"/>
      <c r="J1037" s="11" t="s">
        <v>2112</v>
      </c>
      <c r="K1037" s="11" t="s">
        <v>30</v>
      </c>
      <c r="L1037" s="11" t="s">
        <v>2146</v>
      </c>
      <c r="M1037" s="11"/>
      <c r="N1037" s="11" t="s">
        <v>2209</v>
      </c>
      <c r="O1037" s="11" t="s">
        <v>220</v>
      </c>
      <c r="P1037" s="11"/>
      <c r="Q1037" s="11">
        <v>1</v>
      </c>
      <c r="R1037" s="128">
        <v>0</v>
      </c>
      <c r="S1037" s="128">
        <v>190000</v>
      </c>
      <c r="T1037" s="128">
        <v>106000</v>
      </c>
      <c r="U1037" s="128">
        <v>0</v>
      </c>
      <c r="V1037" s="11" t="s">
        <v>50</v>
      </c>
      <c r="W1037">
        <v>106000</v>
      </c>
      <c r="X1037">
        <v>1</v>
      </c>
      <c r="Y1037" s="11" t="str">
        <f t="shared" si="34"/>
        <v>XBL</v>
      </c>
      <c r="Z1037" s="5">
        <f>VLOOKUP(D1037,HoaDonTotal!D:Q,14,0)</f>
        <v>44444.77847222222</v>
      </c>
      <c r="AA1037" t="str">
        <f t="shared" si="35"/>
        <v>Ca chiều</v>
      </c>
      <c r="AB1037" s="42"/>
    </row>
    <row r="1038" spans="2:28">
      <c r="B1038" s="11" t="s">
        <v>21</v>
      </c>
      <c r="C1038" s="136">
        <v>44444</v>
      </c>
      <c r="D1038" s="36" t="s">
        <v>1620</v>
      </c>
      <c r="E1038" s="11">
        <v>2194473</v>
      </c>
      <c r="F1038" s="11" t="s">
        <v>1622</v>
      </c>
      <c r="G1038" s="11" t="s">
        <v>2357</v>
      </c>
      <c r="H1038" s="11" t="s">
        <v>2228</v>
      </c>
      <c r="I1038" s="11"/>
      <c r="J1038" s="11" t="s">
        <v>2112</v>
      </c>
      <c r="K1038" s="11" t="s">
        <v>30</v>
      </c>
      <c r="L1038" s="11" t="s">
        <v>2146</v>
      </c>
      <c r="M1038" s="11"/>
      <c r="N1038" s="11" t="s">
        <v>2209</v>
      </c>
      <c r="O1038" s="11" t="s">
        <v>178</v>
      </c>
      <c r="P1038" s="11"/>
      <c r="Q1038" s="11">
        <v>1</v>
      </c>
      <c r="R1038" s="128">
        <v>0</v>
      </c>
      <c r="S1038" s="128">
        <v>190000</v>
      </c>
      <c r="T1038" s="128">
        <v>107000</v>
      </c>
      <c r="U1038" s="128">
        <v>0</v>
      </c>
      <c r="V1038" s="11" t="s">
        <v>50</v>
      </c>
      <c r="W1038">
        <v>107000</v>
      </c>
      <c r="X1038">
        <v>1</v>
      </c>
      <c r="Y1038" s="11" t="str">
        <f t="shared" si="34"/>
        <v>XBL</v>
      </c>
      <c r="Z1038" s="5">
        <f>VLOOKUP(D1038,HoaDonTotal!D:Q,14,0)</f>
        <v>44444.77847222222</v>
      </c>
      <c r="AA1038" t="str">
        <f t="shared" si="35"/>
        <v>Ca chiều</v>
      </c>
      <c r="AB1038" s="42"/>
    </row>
    <row r="1039" spans="2:28">
      <c r="B1039" s="11" t="s">
        <v>21</v>
      </c>
      <c r="C1039" s="136">
        <v>44444</v>
      </c>
      <c r="D1039" s="36" t="s">
        <v>1623</v>
      </c>
      <c r="E1039" s="11">
        <v>2391971</v>
      </c>
      <c r="F1039" s="11" t="s">
        <v>1625</v>
      </c>
      <c r="G1039" s="11" t="s">
        <v>3289</v>
      </c>
      <c r="H1039" s="11" t="s">
        <v>3290</v>
      </c>
      <c r="I1039" s="11" t="s">
        <v>41</v>
      </c>
      <c r="J1039" s="11" t="s">
        <v>23</v>
      </c>
      <c r="K1039" s="11" t="s">
        <v>24</v>
      </c>
      <c r="L1039" s="11" t="s">
        <v>71</v>
      </c>
      <c r="M1039" s="11" t="s">
        <v>3291</v>
      </c>
      <c r="N1039" s="11" t="s">
        <v>36</v>
      </c>
      <c r="O1039" s="11" t="s">
        <v>52</v>
      </c>
      <c r="P1039" s="11" t="s">
        <v>37</v>
      </c>
      <c r="Q1039" s="11">
        <v>1</v>
      </c>
      <c r="R1039" s="128">
        <v>0</v>
      </c>
      <c r="S1039" s="128">
        <v>250000</v>
      </c>
      <c r="T1039" s="128">
        <v>125000</v>
      </c>
      <c r="U1039" s="128">
        <v>0</v>
      </c>
      <c r="V1039" s="11" t="s">
        <v>28</v>
      </c>
      <c r="W1039">
        <v>125000</v>
      </c>
      <c r="X1039">
        <v>1</v>
      </c>
      <c r="Y1039" s="11" t="str">
        <f t="shared" si="34"/>
        <v>XBL</v>
      </c>
      <c r="Z1039" s="5">
        <f>VLOOKUP(D1039,HoaDonTotal!D:Q,14,0)</f>
        <v>44444.779861111114</v>
      </c>
      <c r="AA1039" t="str">
        <f t="shared" si="35"/>
        <v>Ca chiều</v>
      </c>
      <c r="AB1039" s="42"/>
    </row>
    <row r="1040" spans="2:28">
      <c r="B1040" s="11" t="s">
        <v>21</v>
      </c>
      <c r="C1040" s="136">
        <v>44444</v>
      </c>
      <c r="D1040" s="36" t="s">
        <v>1626</v>
      </c>
      <c r="E1040" s="11">
        <v>654594</v>
      </c>
      <c r="F1040" s="11" t="s">
        <v>1628</v>
      </c>
      <c r="G1040" s="11" t="s">
        <v>146</v>
      </c>
      <c r="H1040" s="11" t="s">
        <v>147</v>
      </c>
      <c r="I1040" s="11"/>
      <c r="J1040" s="11" t="s">
        <v>2112</v>
      </c>
      <c r="K1040" s="11" t="s">
        <v>148</v>
      </c>
      <c r="L1040" s="11" t="s">
        <v>40</v>
      </c>
      <c r="M1040" s="11" t="s">
        <v>40</v>
      </c>
      <c r="N1040" s="11" t="s">
        <v>2138</v>
      </c>
      <c r="O1040" s="11" t="s">
        <v>487</v>
      </c>
      <c r="P1040" s="11" t="s">
        <v>43</v>
      </c>
      <c r="Q1040" s="11">
        <v>1</v>
      </c>
      <c r="R1040" s="128">
        <v>0</v>
      </c>
      <c r="S1040" s="128">
        <v>32000</v>
      </c>
      <c r="T1040" s="128">
        <v>32000</v>
      </c>
      <c r="U1040" s="128">
        <v>0</v>
      </c>
      <c r="V1040" s="11" t="s">
        <v>50</v>
      </c>
      <c r="W1040">
        <v>32000</v>
      </c>
      <c r="X1040">
        <v>1</v>
      </c>
      <c r="Y1040" s="11" t="str">
        <f t="shared" si="34"/>
        <v>XBL</v>
      </c>
      <c r="Z1040" s="5">
        <f>VLOOKUP(D1040,HoaDonTotal!D:Q,14,0)</f>
        <v>44444.780555555553</v>
      </c>
      <c r="AA1040" t="str">
        <f t="shared" si="35"/>
        <v>Ca chiều</v>
      </c>
      <c r="AB1040" s="42"/>
    </row>
    <row r="1041" spans="2:28">
      <c r="B1041" s="11" t="s">
        <v>21</v>
      </c>
      <c r="C1041" s="136">
        <v>44444</v>
      </c>
      <c r="D1041" s="36" t="s">
        <v>1626</v>
      </c>
      <c r="E1041" s="11">
        <v>654594</v>
      </c>
      <c r="F1041" s="11" t="s">
        <v>1628</v>
      </c>
      <c r="G1041" s="11" t="s">
        <v>3292</v>
      </c>
      <c r="H1041" s="11" t="s">
        <v>672</v>
      </c>
      <c r="I1041" s="11"/>
      <c r="J1041" s="11" t="s">
        <v>53</v>
      </c>
      <c r="K1041" s="11" t="s">
        <v>194</v>
      </c>
      <c r="L1041" s="11"/>
      <c r="M1041" s="11"/>
      <c r="N1041" s="11" t="s">
        <v>57</v>
      </c>
      <c r="O1041" s="11" t="s">
        <v>224</v>
      </c>
      <c r="P1041" s="11"/>
      <c r="Q1041" s="11">
        <v>3</v>
      </c>
      <c r="R1041" s="128">
        <v>0</v>
      </c>
      <c r="S1041" s="128">
        <v>17000</v>
      </c>
      <c r="T1041" s="128">
        <v>51000</v>
      </c>
      <c r="U1041" s="128">
        <v>0</v>
      </c>
      <c r="V1041" s="11" t="s">
        <v>50</v>
      </c>
      <c r="W1041">
        <v>51000</v>
      </c>
      <c r="X1041">
        <v>3</v>
      </c>
      <c r="Y1041" s="11" t="str">
        <f t="shared" si="34"/>
        <v>XBL</v>
      </c>
      <c r="Z1041" s="5">
        <f>VLOOKUP(D1041,HoaDonTotal!D:Q,14,0)</f>
        <v>44444.780555555553</v>
      </c>
      <c r="AA1041" t="str">
        <f t="shared" si="35"/>
        <v>Ca chiều</v>
      </c>
      <c r="AB1041" s="42"/>
    </row>
    <row r="1042" spans="2:28">
      <c r="B1042" s="11" t="s">
        <v>21</v>
      </c>
      <c r="C1042" s="136">
        <v>44444</v>
      </c>
      <c r="D1042" s="36" t="s">
        <v>1629</v>
      </c>
      <c r="E1042" s="11">
        <v>2058716</v>
      </c>
      <c r="F1042" s="11" t="s">
        <v>1631</v>
      </c>
      <c r="G1042" s="11" t="s">
        <v>2637</v>
      </c>
      <c r="H1042" s="11" t="s">
        <v>2638</v>
      </c>
      <c r="I1042" s="11"/>
      <c r="J1042" s="11" t="s">
        <v>2112</v>
      </c>
      <c r="K1042" s="11" t="s">
        <v>2639</v>
      </c>
      <c r="L1042" s="11"/>
      <c r="M1042" s="11"/>
      <c r="N1042" s="11" t="s">
        <v>2138</v>
      </c>
      <c r="O1042" s="11" t="s">
        <v>2356</v>
      </c>
      <c r="P1042" s="11"/>
      <c r="Q1042" s="11">
        <v>1</v>
      </c>
      <c r="R1042" s="128">
        <v>0</v>
      </c>
      <c r="S1042" s="128">
        <v>195000</v>
      </c>
      <c r="T1042" s="128">
        <v>195000</v>
      </c>
      <c r="U1042" s="128">
        <v>0</v>
      </c>
      <c r="V1042" s="11" t="s">
        <v>50</v>
      </c>
      <c r="W1042">
        <v>195000</v>
      </c>
      <c r="X1042">
        <v>1</v>
      </c>
      <c r="Y1042" s="11" t="str">
        <f t="shared" si="34"/>
        <v>XBL</v>
      </c>
      <c r="Z1042" s="5">
        <f>VLOOKUP(D1042,HoaDonTotal!D:Q,14,0)</f>
        <v>44444.779166666667</v>
      </c>
      <c r="AA1042" t="str">
        <f t="shared" si="35"/>
        <v>Ca chiều</v>
      </c>
      <c r="AB1042" s="42"/>
    </row>
    <row r="1043" spans="2:28">
      <c r="B1043" s="11" t="s">
        <v>21</v>
      </c>
      <c r="C1043" s="136">
        <v>44444</v>
      </c>
      <c r="D1043" s="36" t="s">
        <v>1632</v>
      </c>
      <c r="E1043" s="11">
        <v>2392031</v>
      </c>
      <c r="F1043" s="11" t="s">
        <v>1634</v>
      </c>
      <c r="G1043" s="11" t="s">
        <v>3293</v>
      </c>
      <c r="H1043" s="11" t="s">
        <v>2290</v>
      </c>
      <c r="I1043" s="11" t="s">
        <v>41</v>
      </c>
      <c r="J1043" s="11" t="s">
        <v>23</v>
      </c>
      <c r="K1043" s="11" t="s">
        <v>24</v>
      </c>
      <c r="L1043" s="11" t="s">
        <v>466</v>
      </c>
      <c r="M1043" s="11" t="s">
        <v>3294</v>
      </c>
      <c r="N1043" s="11" t="s">
        <v>26</v>
      </c>
      <c r="O1043" s="11" t="s">
        <v>314</v>
      </c>
      <c r="P1043" s="11" t="s">
        <v>37</v>
      </c>
      <c r="Q1043" s="11">
        <v>1</v>
      </c>
      <c r="R1043" s="128">
        <v>0</v>
      </c>
      <c r="S1043" s="128">
        <v>290000</v>
      </c>
      <c r="T1043" s="128">
        <v>145000</v>
      </c>
      <c r="U1043" s="128">
        <v>0</v>
      </c>
      <c r="V1043" s="11" t="s">
        <v>28</v>
      </c>
      <c r="W1043">
        <v>145000</v>
      </c>
      <c r="X1043">
        <v>1</v>
      </c>
      <c r="Y1043" s="11" t="str">
        <f t="shared" si="34"/>
        <v>XBL</v>
      </c>
      <c r="Z1043" s="5">
        <f>VLOOKUP(D1043,HoaDonTotal!D:Q,14,0)</f>
        <v>44444.820138888892</v>
      </c>
      <c r="AA1043" t="str">
        <f t="shared" si="35"/>
        <v>Ca chiều</v>
      </c>
      <c r="AB1043" s="42"/>
    </row>
    <row r="1044" spans="2:28">
      <c r="B1044" s="11" t="s">
        <v>21</v>
      </c>
      <c r="C1044" s="136">
        <v>44444</v>
      </c>
      <c r="D1044" s="36" t="s">
        <v>1632</v>
      </c>
      <c r="E1044" s="11">
        <v>2392031</v>
      </c>
      <c r="F1044" s="11" t="s">
        <v>1634</v>
      </c>
      <c r="G1044" s="11" t="s">
        <v>2771</v>
      </c>
      <c r="H1044" s="11" t="s">
        <v>2772</v>
      </c>
      <c r="I1044" s="11" t="s">
        <v>41</v>
      </c>
      <c r="J1044" s="11" t="s">
        <v>23</v>
      </c>
      <c r="K1044" s="11" t="s">
        <v>24</v>
      </c>
      <c r="L1044" s="11" t="s">
        <v>466</v>
      </c>
      <c r="M1044" s="11" t="s">
        <v>2773</v>
      </c>
      <c r="N1044" s="11" t="s">
        <v>26</v>
      </c>
      <c r="O1044" s="11" t="s">
        <v>314</v>
      </c>
      <c r="P1044" s="11" t="s">
        <v>37</v>
      </c>
      <c r="Q1044" s="11">
        <v>1</v>
      </c>
      <c r="R1044" s="128">
        <v>0</v>
      </c>
      <c r="S1044" s="128">
        <v>290000</v>
      </c>
      <c r="T1044" s="128">
        <v>145000</v>
      </c>
      <c r="U1044" s="128">
        <v>0</v>
      </c>
      <c r="V1044" s="11" t="s">
        <v>28</v>
      </c>
      <c r="W1044">
        <v>145000</v>
      </c>
      <c r="X1044">
        <v>1</v>
      </c>
      <c r="Y1044" s="11" t="str">
        <f t="shared" si="34"/>
        <v>XBL</v>
      </c>
      <c r="Z1044" s="5">
        <f>VLOOKUP(D1044,HoaDonTotal!D:Q,14,0)</f>
        <v>44444.820138888892</v>
      </c>
      <c r="AA1044" t="str">
        <f t="shared" si="35"/>
        <v>Ca chiều</v>
      </c>
      <c r="AB1044" s="42"/>
    </row>
    <row r="1045" spans="2:28">
      <c r="B1045" s="11" t="s">
        <v>21</v>
      </c>
      <c r="C1045" s="136">
        <v>44444</v>
      </c>
      <c r="D1045" s="36" t="s">
        <v>1632</v>
      </c>
      <c r="E1045" s="11">
        <v>2392031</v>
      </c>
      <c r="F1045" s="11" t="s">
        <v>1634</v>
      </c>
      <c r="G1045" s="11" t="s">
        <v>3295</v>
      </c>
      <c r="H1045" s="11" t="s">
        <v>3296</v>
      </c>
      <c r="I1045" s="11" t="s">
        <v>41</v>
      </c>
      <c r="J1045" s="11" t="s">
        <v>23</v>
      </c>
      <c r="K1045" s="11" t="s">
        <v>24</v>
      </c>
      <c r="L1045" s="11" t="s">
        <v>25</v>
      </c>
      <c r="M1045" s="11" t="s">
        <v>46</v>
      </c>
      <c r="N1045" s="11" t="s">
        <v>230</v>
      </c>
      <c r="O1045" s="11" t="s">
        <v>231</v>
      </c>
      <c r="P1045" s="11" t="s">
        <v>43</v>
      </c>
      <c r="Q1045" s="11">
        <v>1</v>
      </c>
      <c r="R1045" s="128">
        <v>0</v>
      </c>
      <c r="S1045" s="128">
        <v>49000</v>
      </c>
      <c r="T1045" s="128">
        <v>49000</v>
      </c>
      <c r="U1045" s="128">
        <v>0</v>
      </c>
      <c r="V1045" s="11" t="s">
        <v>28</v>
      </c>
      <c r="W1045">
        <v>49000</v>
      </c>
      <c r="X1045">
        <v>1</v>
      </c>
      <c r="Y1045" s="11" t="str">
        <f t="shared" si="34"/>
        <v>XBL</v>
      </c>
      <c r="Z1045" s="5">
        <f>VLOOKUP(D1045,HoaDonTotal!D:Q,14,0)</f>
        <v>44444.820138888892</v>
      </c>
      <c r="AA1045" t="str">
        <f t="shared" si="35"/>
        <v>Ca chiều</v>
      </c>
      <c r="AB1045" s="42"/>
    </row>
    <row r="1046" spans="2:28">
      <c r="B1046" s="11" t="s">
        <v>21</v>
      </c>
      <c r="C1046" s="136">
        <v>44444</v>
      </c>
      <c r="D1046" s="36" t="s">
        <v>1632</v>
      </c>
      <c r="E1046" s="11">
        <v>2392031</v>
      </c>
      <c r="F1046" s="11" t="s">
        <v>1634</v>
      </c>
      <c r="G1046" s="11" t="s">
        <v>3297</v>
      </c>
      <c r="H1046" s="11" t="s">
        <v>3296</v>
      </c>
      <c r="I1046" s="11" t="s">
        <v>41</v>
      </c>
      <c r="J1046" s="11" t="s">
        <v>23</v>
      </c>
      <c r="K1046" s="11" t="s">
        <v>24</v>
      </c>
      <c r="L1046" s="11" t="s">
        <v>71</v>
      </c>
      <c r="M1046" s="11" t="s">
        <v>493</v>
      </c>
      <c r="N1046" s="11" t="s">
        <v>230</v>
      </c>
      <c r="O1046" s="11" t="s">
        <v>231</v>
      </c>
      <c r="P1046" s="11" t="s">
        <v>43</v>
      </c>
      <c r="Q1046" s="11">
        <v>1</v>
      </c>
      <c r="R1046" s="128">
        <v>0</v>
      </c>
      <c r="S1046" s="128">
        <v>49000</v>
      </c>
      <c r="T1046" s="128">
        <v>49000</v>
      </c>
      <c r="U1046" s="128">
        <v>0</v>
      </c>
      <c r="V1046" s="11" t="s">
        <v>28</v>
      </c>
      <c r="W1046">
        <v>49000</v>
      </c>
      <c r="X1046">
        <v>1</v>
      </c>
      <c r="Y1046" s="11" t="str">
        <f t="shared" si="34"/>
        <v>XBL</v>
      </c>
      <c r="Z1046" s="5">
        <f>VLOOKUP(D1046,HoaDonTotal!D:Q,14,0)</f>
        <v>44444.820138888892</v>
      </c>
      <c r="AA1046" t="str">
        <f t="shared" si="35"/>
        <v>Ca chiều</v>
      </c>
      <c r="AB1046" s="42"/>
    </row>
    <row r="1047" spans="2:28">
      <c r="B1047" s="11" t="s">
        <v>21</v>
      </c>
      <c r="C1047" s="136">
        <v>44444</v>
      </c>
      <c r="D1047" s="36" t="s">
        <v>1632</v>
      </c>
      <c r="E1047" s="11">
        <v>2392031</v>
      </c>
      <c r="F1047" s="11" t="s">
        <v>1634</v>
      </c>
      <c r="G1047" s="11" t="s">
        <v>336</v>
      </c>
      <c r="H1047" s="11" t="s">
        <v>335</v>
      </c>
      <c r="I1047" s="11"/>
      <c r="J1047" s="11" t="s">
        <v>2041</v>
      </c>
      <c r="K1047" s="11" t="s">
        <v>78</v>
      </c>
      <c r="L1047" s="11"/>
      <c r="M1047" s="11" t="s">
        <v>282</v>
      </c>
      <c r="N1047" s="11" t="s">
        <v>290</v>
      </c>
      <c r="O1047" s="11" t="s">
        <v>292</v>
      </c>
      <c r="P1047" s="11"/>
      <c r="Q1047" s="11">
        <v>1</v>
      </c>
      <c r="R1047" s="128">
        <v>0</v>
      </c>
      <c r="S1047" s="128">
        <v>29000</v>
      </c>
      <c r="T1047" s="128">
        <v>29000</v>
      </c>
      <c r="U1047" s="128">
        <v>0</v>
      </c>
      <c r="V1047" s="11" t="s">
        <v>28</v>
      </c>
      <c r="W1047">
        <v>29000</v>
      </c>
      <c r="X1047">
        <v>1</v>
      </c>
      <c r="Y1047" s="11" t="str">
        <f t="shared" si="34"/>
        <v>XBL</v>
      </c>
      <c r="Z1047" s="5">
        <f>VLOOKUP(D1047,HoaDonTotal!D:Q,14,0)</f>
        <v>44444.820138888892</v>
      </c>
      <c r="AA1047" t="str">
        <f t="shared" si="35"/>
        <v>Ca chiều</v>
      </c>
      <c r="AB1047" s="42"/>
    </row>
    <row r="1048" spans="2:28">
      <c r="B1048" s="11" t="s">
        <v>21</v>
      </c>
      <c r="C1048" s="136">
        <v>44444</v>
      </c>
      <c r="D1048" s="36" t="s">
        <v>1635</v>
      </c>
      <c r="E1048" s="11">
        <v>2162534</v>
      </c>
      <c r="F1048" s="11" t="s">
        <v>1637</v>
      </c>
      <c r="G1048" s="11" t="s">
        <v>3298</v>
      </c>
      <c r="H1048" s="11" t="s">
        <v>620</v>
      </c>
      <c r="I1048" s="11" t="s">
        <v>55</v>
      </c>
      <c r="J1048" s="11" t="s">
        <v>73</v>
      </c>
      <c r="K1048" s="11" t="s">
        <v>34</v>
      </c>
      <c r="L1048" s="11" t="s">
        <v>621</v>
      </c>
      <c r="M1048" s="11" t="s">
        <v>77</v>
      </c>
      <c r="N1048" s="11" t="s">
        <v>145</v>
      </c>
      <c r="O1048" s="11" t="s">
        <v>145</v>
      </c>
      <c r="P1048" s="11" t="s">
        <v>43</v>
      </c>
      <c r="Q1048" s="11">
        <v>1</v>
      </c>
      <c r="R1048" s="128">
        <v>0</v>
      </c>
      <c r="S1048" s="128">
        <v>90000</v>
      </c>
      <c r="T1048" s="128">
        <v>90000</v>
      </c>
      <c r="U1048" s="128">
        <v>0</v>
      </c>
      <c r="V1048" s="11" t="s">
        <v>28</v>
      </c>
      <c r="W1048">
        <v>90000</v>
      </c>
      <c r="X1048">
        <v>1</v>
      </c>
      <c r="Y1048" s="11" t="str">
        <f t="shared" si="34"/>
        <v>XBL</v>
      </c>
      <c r="Z1048" s="5">
        <f>VLOOKUP(D1048,HoaDonTotal!D:Q,14,0)</f>
        <v>44444.820833333331</v>
      </c>
      <c r="AA1048" t="str">
        <f t="shared" si="35"/>
        <v>Ca chiều</v>
      </c>
      <c r="AB1048" s="42"/>
    </row>
    <row r="1049" spans="2:28">
      <c r="B1049" s="11" t="s">
        <v>21</v>
      </c>
      <c r="C1049" s="136">
        <v>44444</v>
      </c>
      <c r="D1049" s="36" t="s">
        <v>1638</v>
      </c>
      <c r="E1049" s="11">
        <v>951698</v>
      </c>
      <c r="F1049" s="11" t="s">
        <v>295</v>
      </c>
      <c r="G1049" s="11" t="s">
        <v>3299</v>
      </c>
      <c r="H1049" s="11" t="s">
        <v>2883</v>
      </c>
      <c r="I1049" s="11" t="s">
        <v>41</v>
      </c>
      <c r="J1049" s="11" t="s">
        <v>364</v>
      </c>
      <c r="K1049" s="11" t="s">
        <v>2033</v>
      </c>
      <c r="L1049" s="11" t="s">
        <v>683</v>
      </c>
      <c r="M1049" s="11" t="s">
        <v>46</v>
      </c>
      <c r="N1049" s="11" t="s">
        <v>26</v>
      </c>
      <c r="O1049" s="11" t="s">
        <v>211</v>
      </c>
      <c r="P1049" s="11" t="s">
        <v>43</v>
      </c>
      <c r="Q1049" s="11">
        <v>1</v>
      </c>
      <c r="R1049" s="128">
        <v>0</v>
      </c>
      <c r="S1049" s="128">
        <v>690000</v>
      </c>
      <c r="T1049" s="128">
        <v>483000</v>
      </c>
      <c r="U1049" s="128">
        <v>0</v>
      </c>
      <c r="V1049" s="11" t="s">
        <v>50</v>
      </c>
      <c r="W1049">
        <v>483000</v>
      </c>
      <c r="X1049">
        <v>1</v>
      </c>
      <c r="Y1049" s="11" t="str">
        <f t="shared" si="34"/>
        <v>XBL</v>
      </c>
      <c r="Z1049" s="5">
        <f>VLOOKUP(D1049,HoaDonTotal!D:Q,14,0)</f>
        <v>44444.841666666667</v>
      </c>
      <c r="AA1049" t="str">
        <f t="shared" si="35"/>
        <v>Ca chiều</v>
      </c>
      <c r="AB1049" s="42"/>
    </row>
    <row r="1050" spans="2:28">
      <c r="B1050" s="11" t="s">
        <v>21</v>
      </c>
      <c r="C1050" s="136">
        <v>44444</v>
      </c>
      <c r="D1050" s="36" t="s">
        <v>1639</v>
      </c>
      <c r="E1050" s="11">
        <v>2228955</v>
      </c>
      <c r="F1050" s="11" t="s">
        <v>1264</v>
      </c>
      <c r="G1050" s="11" t="s">
        <v>3300</v>
      </c>
      <c r="H1050" s="11" t="s">
        <v>375</v>
      </c>
      <c r="I1050" s="11" t="s">
        <v>22</v>
      </c>
      <c r="J1050" s="11" t="s">
        <v>38</v>
      </c>
      <c r="K1050" s="11" t="s">
        <v>232</v>
      </c>
      <c r="L1050" s="11" t="s">
        <v>42</v>
      </c>
      <c r="M1050" s="11" t="s">
        <v>441</v>
      </c>
      <c r="N1050" s="11" t="s">
        <v>316</v>
      </c>
      <c r="O1050" s="11" t="s">
        <v>317</v>
      </c>
      <c r="P1050" s="11" t="s">
        <v>37</v>
      </c>
      <c r="Q1050" s="11">
        <v>1</v>
      </c>
      <c r="R1050" s="128">
        <v>0</v>
      </c>
      <c r="S1050" s="128">
        <v>390000</v>
      </c>
      <c r="T1050" s="128">
        <v>273000</v>
      </c>
      <c r="U1050" s="128">
        <v>0</v>
      </c>
      <c r="V1050" s="11" t="s">
        <v>50</v>
      </c>
      <c r="W1050">
        <v>273000</v>
      </c>
      <c r="X1050">
        <v>1</v>
      </c>
      <c r="Y1050" s="11" t="str">
        <f t="shared" si="34"/>
        <v>XBL</v>
      </c>
      <c r="Z1050" s="5">
        <f>VLOOKUP(D1050,HoaDonTotal!D:Q,14,0)</f>
        <v>44444.862500000003</v>
      </c>
      <c r="AA1050" t="str">
        <f t="shared" si="35"/>
        <v>Ca chiều</v>
      </c>
      <c r="AB1050" s="42"/>
    </row>
    <row r="1051" spans="2:28">
      <c r="B1051" s="11" t="s">
        <v>21</v>
      </c>
      <c r="C1051" s="136">
        <v>44444</v>
      </c>
      <c r="D1051" s="36" t="s">
        <v>1639</v>
      </c>
      <c r="E1051" s="11">
        <v>2228955</v>
      </c>
      <c r="F1051" s="11" t="s">
        <v>1264</v>
      </c>
      <c r="G1051" s="11" t="s">
        <v>3218</v>
      </c>
      <c r="H1051" s="11" t="s">
        <v>2410</v>
      </c>
      <c r="I1051" s="11" t="s">
        <v>22</v>
      </c>
      <c r="J1051" s="11" t="s">
        <v>2112</v>
      </c>
      <c r="K1051" s="11" t="s">
        <v>185</v>
      </c>
      <c r="L1051" s="11" t="s">
        <v>143</v>
      </c>
      <c r="M1051" s="11" t="s">
        <v>3219</v>
      </c>
      <c r="N1051" s="11" t="s">
        <v>2143</v>
      </c>
      <c r="O1051" s="11" t="s">
        <v>181</v>
      </c>
      <c r="P1051" s="11" t="s">
        <v>43</v>
      </c>
      <c r="Q1051" s="11">
        <v>1</v>
      </c>
      <c r="R1051" s="128">
        <v>0</v>
      </c>
      <c r="S1051" s="128">
        <v>20000</v>
      </c>
      <c r="T1051" s="128">
        <v>20000</v>
      </c>
      <c r="U1051" s="128">
        <v>0</v>
      </c>
      <c r="V1051" s="11" t="s">
        <v>50</v>
      </c>
      <c r="W1051">
        <v>20000</v>
      </c>
      <c r="X1051">
        <v>1</v>
      </c>
      <c r="Y1051" s="11" t="str">
        <f t="shared" si="34"/>
        <v>XBL</v>
      </c>
      <c r="Z1051" s="5">
        <f>VLOOKUP(D1051,HoaDonTotal!D:Q,14,0)</f>
        <v>44444.862500000003</v>
      </c>
      <c r="AA1051" t="str">
        <f t="shared" si="35"/>
        <v>Ca chiều</v>
      </c>
      <c r="AB1051" s="42"/>
    </row>
    <row r="1052" spans="2:28">
      <c r="B1052" s="11" t="s">
        <v>21</v>
      </c>
      <c r="C1052" s="136">
        <v>44444</v>
      </c>
      <c r="D1052" s="36" t="s">
        <v>1639</v>
      </c>
      <c r="E1052" s="11">
        <v>2228955</v>
      </c>
      <c r="F1052" s="11" t="s">
        <v>1264</v>
      </c>
      <c r="G1052" s="11" t="s">
        <v>2409</v>
      </c>
      <c r="H1052" s="11" t="s">
        <v>2410</v>
      </c>
      <c r="I1052" s="11" t="s">
        <v>22</v>
      </c>
      <c r="J1052" s="11" t="s">
        <v>2112</v>
      </c>
      <c r="K1052" s="11" t="s">
        <v>185</v>
      </c>
      <c r="L1052" s="11" t="s">
        <v>143</v>
      </c>
      <c r="M1052" s="11" t="s">
        <v>66</v>
      </c>
      <c r="N1052" s="11" t="s">
        <v>2143</v>
      </c>
      <c r="O1052" s="11" t="s">
        <v>181</v>
      </c>
      <c r="P1052" s="11" t="s">
        <v>43</v>
      </c>
      <c r="Q1052" s="11">
        <v>1</v>
      </c>
      <c r="R1052" s="128">
        <v>0</v>
      </c>
      <c r="S1052" s="128">
        <v>20000</v>
      </c>
      <c r="T1052" s="128">
        <v>20000</v>
      </c>
      <c r="U1052" s="128">
        <v>0</v>
      </c>
      <c r="V1052" s="11" t="s">
        <v>50</v>
      </c>
      <c r="W1052">
        <v>20000</v>
      </c>
      <c r="X1052">
        <v>1</v>
      </c>
      <c r="Y1052" s="11" t="str">
        <f t="shared" si="34"/>
        <v>XBL</v>
      </c>
      <c r="Z1052" s="5">
        <f>VLOOKUP(D1052,HoaDonTotal!D:Q,14,0)</f>
        <v>44444.862500000003</v>
      </c>
      <c r="AA1052" t="str">
        <f t="shared" si="35"/>
        <v>Ca chiều</v>
      </c>
      <c r="AB1052" s="42"/>
    </row>
    <row r="1053" spans="2:28">
      <c r="B1053" s="11" t="s">
        <v>21</v>
      </c>
      <c r="C1053" s="136">
        <v>44444</v>
      </c>
      <c r="D1053" s="36" t="s">
        <v>1639</v>
      </c>
      <c r="E1053" s="11">
        <v>2228955</v>
      </c>
      <c r="F1053" s="11" t="s">
        <v>1264</v>
      </c>
      <c r="G1053" s="11" t="s">
        <v>3301</v>
      </c>
      <c r="H1053" s="11" t="s">
        <v>3302</v>
      </c>
      <c r="I1053" s="11"/>
      <c r="J1053" s="11" t="s">
        <v>2112</v>
      </c>
      <c r="K1053" s="11" t="s">
        <v>3303</v>
      </c>
      <c r="L1053" s="11" t="s">
        <v>40</v>
      </c>
      <c r="M1053" s="11" t="s">
        <v>40</v>
      </c>
      <c r="N1053" s="11" t="s">
        <v>2138</v>
      </c>
      <c r="O1053" s="11" t="s">
        <v>274</v>
      </c>
      <c r="P1053" s="11" t="s">
        <v>183</v>
      </c>
      <c r="Q1053" s="11">
        <v>2</v>
      </c>
      <c r="R1053" s="128">
        <v>0</v>
      </c>
      <c r="S1053" s="128">
        <v>41000</v>
      </c>
      <c r="T1053" s="128">
        <v>82000</v>
      </c>
      <c r="U1053" s="128">
        <v>0</v>
      </c>
      <c r="V1053" s="11" t="s">
        <v>50</v>
      </c>
      <c r="W1053">
        <v>82000</v>
      </c>
      <c r="X1053">
        <v>2</v>
      </c>
      <c r="Y1053" s="11" t="str">
        <f t="shared" si="34"/>
        <v>XBL</v>
      </c>
      <c r="Z1053" s="5">
        <f>VLOOKUP(D1053,HoaDonTotal!D:Q,14,0)</f>
        <v>44444.862500000003</v>
      </c>
      <c r="AA1053" t="str">
        <f t="shared" si="35"/>
        <v>Ca chiều</v>
      </c>
      <c r="AB1053" s="42"/>
    </row>
    <row r="1054" spans="2:28">
      <c r="B1054" s="11" t="s">
        <v>21</v>
      </c>
      <c r="C1054" s="136">
        <v>44444</v>
      </c>
      <c r="D1054" s="36" t="s">
        <v>1639</v>
      </c>
      <c r="E1054" s="11">
        <v>2228955</v>
      </c>
      <c r="F1054" s="11" t="s">
        <v>1264</v>
      </c>
      <c r="G1054" s="11" t="s">
        <v>3304</v>
      </c>
      <c r="H1054" s="11" t="s">
        <v>3305</v>
      </c>
      <c r="I1054" s="11"/>
      <c r="J1054" s="11" t="s">
        <v>2112</v>
      </c>
      <c r="K1054" s="11" t="s">
        <v>470</v>
      </c>
      <c r="L1054" s="11" t="s">
        <v>3306</v>
      </c>
      <c r="M1054" s="11"/>
      <c r="N1054" s="11" t="s">
        <v>2138</v>
      </c>
      <c r="O1054" s="11" t="s">
        <v>274</v>
      </c>
      <c r="P1054" s="11"/>
      <c r="Q1054" s="11">
        <v>2</v>
      </c>
      <c r="R1054" s="128">
        <v>0</v>
      </c>
      <c r="S1054" s="128">
        <v>34000</v>
      </c>
      <c r="T1054" s="128">
        <v>68000</v>
      </c>
      <c r="U1054" s="128">
        <v>0</v>
      </c>
      <c r="V1054" s="11" t="s">
        <v>50</v>
      </c>
      <c r="W1054">
        <v>68000</v>
      </c>
      <c r="X1054">
        <v>2</v>
      </c>
      <c r="Y1054" s="11" t="str">
        <f t="shared" si="34"/>
        <v>XBL</v>
      </c>
      <c r="Z1054" s="5">
        <f>VLOOKUP(D1054,HoaDonTotal!D:Q,14,0)</f>
        <v>44444.862500000003</v>
      </c>
      <c r="AA1054" t="str">
        <f t="shared" si="35"/>
        <v>Ca chiều</v>
      </c>
      <c r="AB1054" s="42"/>
    </row>
    <row r="1055" spans="2:28">
      <c r="B1055" s="11" t="s">
        <v>21</v>
      </c>
      <c r="C1055" s="136">
        <v>44444</v>
      </c>
      <c r="D1055" s="36" t="s">
        <v>1640</v>
      </c>
      <c r="E1055" s="11">
        <v>1820763</v>
      </c>
      <c r="F1055" s="11" t="s">
        <v>1234</v>
      </c>
      <c r="G1055" s="11" t="s">
        <v>2043</v>
      </c>
      <c r="H1055" s="11" t="s">
        <v>265</v>
      </c>
      <c r="I1055" s="11"/>
      <c r="J1055" s="11" t="s">
        <v>2044</v>
      </c>
      <c r="K1055" s="11" t="s">
        <v>56</v>
      </c>
      <c r="L1055" s="11" t="s">
        <v>266</v>
      </c>
      <c r="M1055" s="11"/>
      <c r="N1055" s="11" t="s">
        <v>2045</v>
      </c>
      <c r="O1055" s="11" t="s">
        <v>139</v>
      </c>
      <c r="P1055" s="11"/>
      <c r="Q1055" s="11">
        <v>4</v>
      </c>
      <c r="R1055" s="128">
        <v>0</v>
      </c>
      <c r="S1055" s="128">
        <v>66000</v>
      </c>
      <c r="T1055" s="128">
        <v>140000</v>
      </c>
      <c r="U1055" s="128">
        <v>0</v>
      </c>
      <c r="V1055" s="11" t="s">
        <v>28</v>
      </c>
      <c r="W1055">
        <v>140000</v>
      </c>
      <c r="X1055">
        <v>4</v>
      </c>
      <c r="Y1055" s="11" t="str">
        <f t="shared" si="34"/>
        <v>XBL</v>
      </c>
      <c r="Z1055" s="5">
        <f>VLOOKUP(D1055,HoaDonTotal!D:Q,14,0)</f>
        <v>44444.862500000003</v>
      </c>
      <c r="AA1055" t="str">
        <f t="shared" si="35"/>
        <v>Ca chiều</v>
      </c>
      <c r="AB1055" s="42"/>
    </row>
    <row r="1056" spans="2:28">
      <c r="B1056" s="11" t="s">
        <v>21</v>
      </c>
      <c r="C1056" s="136">
        <v>44444</v>
      </c>
      <c r="D1056" s="36" t="s">
        <v>1641</v>
      </c>
      <c r="E1056" s="11">
        <v>2392068</v>
      </c>
      <c r="F1056" s="11" t="s">
        <v>1455</v>
      </c>
      <c r="G1056" s="11" t="s">
        <v>2043</v>
      </c>
      <c r="H1056" s="11" t="s">
        <v>265</v>
      </c>
      <c r="I1056" s="11"/>
      <c r="J1056" s="11" t="s">
        <v>2044</v>
      </c>
      <c r="K1056" s="11" t="s">
        <v>56</v>
      </c>
      <c r="L1056" s="11" t="s">
        <v>266</v>
      </c>
      <c r="M1056" s="11"/>
      <c r="N1056" s="11" t="s">
        <v>2045</v>
      </c>
      <c r="O1056" s="11" t="s">
        <v>139</v>
      </c>
      <c r="P1056" s="11"/>
      <c r="Q1056" s="11">
        <v>2</v>
      </c>
      <c r="R1056" s="128">
        <v>0</v>
      </c>
      <c r="S1056" s="128">
        <v>66000</v>
      </c>
      <c r="T1056" s="128">
        <v>70000</v>
      </c>
      <c r="U1056" s="128">
        <v>0</v>
      </c>
      <c r="V1056" s="11" t="s">
        <v>28</v>
      </c>
      <c r="W1056">
        <v>70000</v>
      </c>
      <c r="X1056">
        <v>2</v>
      </c>
      <c r="Y1056" s="11" t="str">
        <f t="shared" si="34"/>
        <v>XBL</v>
      </c>
      <c r="Z1056" s="5">
        <f>VLOOKUP(D1056,HoaDonTotal!D:Q,14,0)</f>
        <v>44444.862500000003</v>
      </c>
      <c r="AA1056" t="str">
        <f t="shared" si="35"/>
        <v>Ca chiều</v>
      </c>
      <c r="AB1056" s="42"/>
    </row>
    <row r="1057" spans="2:28">
      <c r="B1057" s="11" t="s">
        <v>21</v>
      </c>
      <c r="C1057" s="136">
        <v>44444</v>
      </c>
      <c r="D1057" s="36" t="s">
        <v>1641</v>
      </c>
      <c r="E1057" s="11">
        <v>2392068</v>
      </c>
      <c r="F1057" s="11" t="s">
        <v>1455</v>
      </c>
      <c r="G1057" s="11" t="s">
        <v>3143</v>
      </c>
      <c r="H1057" s="11" t="s">
        <v>2290</v>
      </c>
      <c r="I1057" s="11" t="s">
        <v>41</v>
      </c>
      <c r="J1057" s="11" t="s">
        <v>23</v>
      </c>
      <c r="K1057" s="11" t="s">
        <v>24</v>
      </c>
      <c r="L1057" s="11" t="s">
        <v>683</v>
      </c>
      <c r="M1057" s="11" t="s">
        <v>435</v>
      </c>
      <c r="N1057" s="11" t="s">
        <v>26</v>
      </c>
      <c r="O1057" s="11" t="s">
        <v>314</v>
      </c>
      <c r="P1057" s="11" t="s">
        <v>37</v>
      </c>
      <c r="Q1057" s="11">
        <v>1</v>
      </c>
      <c r="R1057" s="128">
        <v>0</v>
      </c>
      <c r="S1057" s="128">
        <v>290000</v>
      </c>
      <c r="T1057" s="128">
        <v>145000</v>
      </c>
      <c r="U1057" s="128">
        <v>0</v>
      </c>
      <c r="V1057" s="11" t="s">
        <v>28</v>
      </c>
      <c r="W1057">
        <v>145000</v>
      </c>
      <c r="X1057">
        <v>1</v>
      </c>
      <c r="Y1057" s="11" t="str">
        <f t="shared" si="34"/>
        <v>XBL</v>
      </c>
      <c r="Z1057" s="5">
        <f>VLOOKUP(D1057,HoaDonTotal!D:Q,14,0)</f>
        <v>44444.862500000003</v>
      </c>
      <c r="AA1057" t="str">
        <f t="shared" si="35"/>
        <v>Ca chiều</v>
      </c>
      <c r="AB1057" s="42"/>
    </row>
    <row r="1058" spans="2:28">
      <c r="B1058" s="11" t="s">
        <v>21</v>
      </c>
      <c r="C1058" s="136">
        <v>44444</v>
      </c>
      <c r="D1058" s="36" t="s">
        <v>1641</v>
      </c>
      <c r="E1058" s="11">
        <v>2392068</v>
      </c>
      <c r="F1058" s="11" t="s">
        <v>1455</v>
      </c>
      <c r="G1058" s="11" t="s">
        <v>3307</v>
      </c>
      <c r="H1058" s="11" t="s">
        <v>465</v>
      </c>
      <c r="I1058" s="11" t="s">
        <v>41</v>
      </c>
      <c r="J1058" s="11" t="s">
        <v>23</v>
      </c>
      <c r="K1058" s="11" t="s">
        <v>24</v>
      </c>
      <c r="L1058" s="11" t="s">
        <v>683</v>
      </c>
      <c r="M1058" s="11" t="s">
        <v>3102</v>
      </c>
      <c r="N1058" s="11" t="s">
        <v>26</v>
      </c>
      <c r="O1058" s="11" t="s">
        <v>314</v>
      </c>
      <c r="P1058" s="11" t="s">
        <v>37</v>
      </c>
      <c r="Q1058" s="11">
        <v>1</v>
      </c>
      <c r="R1058" s="128">
        <v>0</v>
      </c>
      <c r="S1058" s="128">
        <v>290000</v>
      </c>
      <c r="T1058" s="128">
        <v>145000</v>
      </c>
      <c r="U1058" s="128">
        <v>0</v>
      </c>
      <c r="V1058" s="11" t="s">
        <v>28</v>
      </c>
      <c r="W1058">
        <v>145000</v>
      </c>
      <c r="X1058">
        <v>1</v>
      </c>
      <c r="Y1058" s="11" t="str">
        <f t="shared" si="34"/>
        <v>XBL</v>
      </c>
      <c r="Z1058" s="5">
        <f>VLOOKUP(D1058,HoaDonTotal!D:Q,14,0)</f>
        <v>44444.862500000003</v>
      </c>
      <c r="AA1058" t="str">
        <f t="shared" si="35"/>
        <v>Ca chiều</v>
      </c>
      <c r="AB1058" s="42"/>
    </row>
    <row r="1059" spans="2:28">
      <c r="B1059" s="11" t="s">
        <v>21</v>
      </c>
      <c r="C1059" s="136">
        <v>44444</v>
      </c>
      <c r="D1059" s="36" t="s">
        <v>1641</v>
      </c>
      <c r="E1059" s="11">
        <v>2392068</v>
      </c>
      <c r="F1059" s="11" t="s">
        <v>1455</v>
      </c>
      <c r="G1059" s="11" t="s">
        <v>2675</v>
      </c>
      <c r="H1059" s="11" t="s">
        <v>2676</v>
      </c>
      <c r="I1059" s="11" t="s">
        <v>41</v>
      </c>
      <c r="J1059" s="11" t="s">
        <v>364</v>
      </c>
      <c r="K1059" s="11" t="s">
        <v>34</v>
      </c>
      <c r="L1059" s="11" t="s">
        <v>25</v>
      </c>
      <c r="M1059" s="11" t="s">
        <v>133</v>
      </c>
      <c r="N1059" s="11" t="s">
        <v>36</v>
      </c>
      <c r="O1059" s="11" t="s">
        <v>52</v>
      </c>
      <c r="P1059" s="11" t="s">
        <v>37</v>
      </c>
      <c r="Q1059" s="11">
        <v>1</v>
      </c>
      <c r="R1059" s="128">
        <v>0</v>
      </c>
      <c r="S1059" s="128">
        <v>290000</v>
      </c>
      <c r="T1059" s="128">
        <v>203000</v>
      </c>
      <c r="U1059" s="128">
        <v>0</v>
      </c>
      <c r="V1059" s="11" t="s">
        <v>28</v>
      </c>
      <c r="W1059">
        <v>203000</v>
      </c>
      <c r="X1059">
        <v>1</v>
      </c>
      <c r="Y1059" s="11" t="str">
        <f t="shared" si="34"/>
        <v>XBL</v>
      </c>
      <c r="Z1059" s="5">
        <f>VLOOKUP(D1059,HoaDonTotal!D:Q,14,0)</f>
        <v>44444.862500000003</v>
      </c>
      <c r="AA1059" t="str">
        <f t="shared" si="35"/>
        <v>Ca chiều</v>
      </c>
      <c r="AB1059" s="42"/>
    </row>
    <row r="1060" spans="2:28">
      <c r="B1060" s="11" t="s">
        <v>21</v>
      </c>
      <c r="C1060" s="136">
        <v>44444</v>
      </c>
      <c r="D1060" s="36" t="s">
        <v>1641</v>
      </c>
      <c r="E1060" s="11">
        <v>2392068</v>
      </c>
      <c r="F1060" s="11" t="s">
        <v>1455</v>
      </c>
      <c r="G1060" s="11" t="s">
        <v>3308</v>
      </c>
      <c r="H1060" s="11" t="s">
        <v>2676</v>
      </c>
      <c r="I1060" s="11" t="s">
        <v>41</v>
      </c>
      <c r="J1060" s="11" t="s">
        <v>364</v>
      </c>
      <c r="K1060" s="11" t="s">
        <v>34</v>
      </c>
      <c r="L1060" s="11" t="s">
        <v>71</v>
      </c>
      <c r="M1060" s="11" t="s">
        <v>133</v>
      </c>
      <c r="N1060" s="11" t="s">
        <v>36</v>
      </c>
      <c r="O1060" s="11" t="s">
        <v>52</v>
      </c>
      <c r="P1060" s="11" t="s">
        <v>37</v>
      </c>
      <c r="Q1060" s="11">
        <v>1</v>
      </c>
      <c r="R1060" s="128">
        <v>0</v>
      </c>
      <c r="S1060" s="128">
        <v>290000</v>
      </c>
      <c r="T1060" s="128">
        <v>203000</v>
      </c>
      <c r="U1060" s="128">
        <v>0</v>
      </c>
      <c r="V1060" s="11" t="s">
        <v>28</v>
      </c>
      <c r="W1060">
        <v>203000</v>
      </c>
      <c r="X1060">
        <v>1</v>
      </c>
      <c r="Y1060" s="11" t="str">
        <f t="shared" si="34"/>
        <v>XBL</v>
      </c>
      <c r="Z1060" s="5">
        <f>VLOOKUP(D1060,HoaDonTotal!D:Q,14,0)</f>
        <v>44444.862500000003</v>
      </c>
      <c r="AA1060" t="str">
        <f t="shared" si="35"/>
        <v>Ca chiều</v>
      </c>
      <c r="AB1060" s="42"/>
    </row>
    <row r="1061" spans="2:28">
      <c r="B1061" s="11" t="s">
        <v>21</v>
      </c>
      <c r="C1061" s="136">
        <v>44444</v>
      </c>
      <c r="D1061" s="36" t="s">
        <v>1641</v>
      </c>
      <c r="E1061" s="11">
        <v>2392068</v>
      </c>
      <c r="F1061" s="11" t="s">
        <v>1455</v>
      </c>
      <c r="G1061" s="11" t="s">
        <v>3309</v>
      </c>
      <c r="H1061" s="11" t="s">
        <v>3310</v>
      </c>
      <c r="I1061" s="11" t="s">
        <v>22</v>
      </c>
      <c r="J1061" s="11" t="s">
        <v>69</v>
      </c>
      <c r="K1061" s="11" t="s">
        <v>34</v>
      </c>
      <c r="L1061" s="11" t="s">
        <v>3311</v>
      </c>
      <c r="M1061" s="11" t="s">
        <v>435</v>
      </c>
      <c r="N1061" s="11" t="s">
        <v>284</v>
      </c>
      <c r="O1061" s="11" t="s">
        <v>131</v>
      </c>
      <c r="P1061" s="11" t="s">
        <v>37</v>
      </c>
      <c r="Q1061" s="11">
        <v>1</v>
      </c>
      <c r="R1061" s="128">
        <v>0</v>
      </c>
      <c r="S1061" s="128">
        <v>290000</v>
      </c>
      <c r="T1061" s="128">
        <v>203000</v>
      </c>
      <c r="U1061" s="128">
        <v>0</v>
      </c>
      <c r="V1061" s="11" t="s">
        <v>28</v>
      </c>
      <c r="W1061">
        <v>203000</v>
      </c>
      <c r="X1061">
        <v>1</v>
      </c>
      <c r="Y1061" s="11" t="str">
        <f t="shared" si="34"/>
        <v>XBL</v>
      </c>
      <c r="Z1061" s="5">
        <f>VLOOKUP(D1061,HoaDonTotal!D:Q,14,0)</f>
        <v>44444.862500000003</v>
      </c>
      <c r="AA1061" t="str">
        <f t="shared" si="35"/>
        <v>Ca chiều</v>
      </c>
      <c r="AB1061" s="42"/>
    </row>
    <row r="1062" spans="2:28">
      <c r="B1062" s="11" t="s">
        <v>21</v>
      </c>
      <c r="C1062" s="136">
        <v>44444</v>
      </c>
      <c r="D1062" s="36" t="s">
        <v>1641</v>
      </c>
      <c r="E1062" s="11">
        <v>2392068</v>
      </c>
      <c r="F1062" s="11" t="s">
        <v>1455</v>
      </c>
      <c r="G1062" s="11" t="s">
        <v>3312</v>
      </c>
      <c r="H1062" s="11" t="s">
        <v>2485</v>
      </c>
      <c r="I1062" s="11" t="s">
        <v>55</v>
      </c>
      <c r="J1062" s="11" t="s">
        <v>45</v>
      </c>
      <c r="K1062" s="11" t="s">
        <v>34</v>
      </c>
      <c r="L1062" s="11" t="s">
        <v>468</v>
      </c>
      <c r="M1062" s="11" t="s">
        <v>493</v>
      </c>
      <c r="N1062" s="11" t="s">
        <v>184</v>
      </c>
      <c r="O1062" s="11" t="s">
        <v>153</v>
      </c>
      <c r="P1062" s="11" t="s">
        <v>43</v>
      </c>
      <c r="Q1062" s="11">
        <v>1</v>
      </c>
      <c r="R1062" s="128">
        <v>0</v>
      </c>
      <c r="S1062" s="128">
        <v>150000</v>
      </c>
      <c r="T1062" s="128">
        <v>119000</v>
      </c>
      <c r="U1062" s="128">
        <v>0</v>
      </c>
      <c r="V1062" s="11" t="s">
        <v>28</v>
      </c>
      <c r="W1062">
        <v>119000</v>
      </c>
      <c r="X1062">
        <v>1</v>
      </c>
      <c r="Y1062" s="11" t="str">
        <f t="shared" si="34"/>
        <v>XBL</v>
      </c>
      <c r="Z1062" s="5">
        <f>VLOOKUP(D1062,HoaDonTotal!D:Q,14,0)</f>
        <v>44444.862500000003</v>
      </c>
      <c r="AA1062" t="str">
        <f t="shared" si="35"/>
        <v>Ca chiều</v>
      </c>
      <c r="AB1062" s="42"/>
    </row>
    <row r="1063" spans="2:28">
      <c r="B1063" s="11" t="s">
        <v>21</v>
      </c>
      <c r="C1063" s="136">
        <v>44444</v>
      </c>
      <c r="D1063" s="36" t="s">
        <v>1641</v>
      </c>
      <c r="E1063" s="11">
        <v>2392068</v>
      </c>
      <c r="F1063" s="11" t="s">
        <v>1455</v>
      </c>
      <c r="G1063" s="11" t="s">
        <v>3313</v>
      </c>
      <c r="H1063" s="11" t="s">
        <v>2251</v>
      </c>
      <c r="I1063" s="11" t="s">
        <v>58</v>
      </c>
      <c r="J1063" s="11" t="s">
        <v>45</v>
      </c>
      <c r="K1063" s="11" t="s">
        <v>34</v>
      </c>
      <c r="L1063" s="11" t="s">
        <v>607</v>
      </c>
      <c r="M1063" s="11" t="s">
        <v>79</v>
      </c>
      <c r="N1063" s="11" t="s">
        <v>184</v>
      </c>
      <c r="O1063" s="11" t="s">
        <v>197</v>
      </c>
      <c r="P1063" s="11" t="s">
        <v>43</v>
      </c>
      <c r="Q1063" s="11">
        <v>1</v>
      </c>
      <c r="R1063" s="128">
        <v>0</v>
      </c>
      <c r="S1063" s="128">
        <v>120000</v>
      </c>
      <c r="T1063" s="128">
        <v>89000</v>
      </c>
      <c r="U1063" s="128">
        <v>0</v>
      </c>
      <c r="V1063" s="11" t="s">
        <v>28</v>
      </c>
      <c r="W1063">
        <v>89000</v>
      </c>
      <c r="X1063">
        <v>1</v>
      </c>
      <c r="Y1063" s="11" t="str">
        <f t="shared" si="34"/>
        <v>XBL</v>
      </c>
      <c r="Z1063" s="5">
        <f>VLOOKUP(D1063,HoaDonTotal!D:Q,14,0)</f>
        <v>44444.862500000003</v>
      </c>
      <c r="AA1063" t="str">
        <f t="shared" si="35"/>
        <v>Ca chiều</v>
      </c>
      <c r="AB1063" s="42"/>
    </row>
    <row r="1064" spans="2:28">
      <c r="B1064" s="11" t="s">
        <v>21</v>
      </c>
      <c r="C1064" s="136">
        <v>44444</v>
      </c>
      <c r="D1064" s="36" t="s">
        <v>1641</v>
      </c>
      <c r="E1064" s="11">
        <v>2392068</v>
      </c>
      <c r="F1064" s="11" t="s">
        <v>1455</v>
      </c>
      <c r="G1064" s="11" t="s">
        <v>285</v>
      </c>
      <c r="H1064" s="11" t="s">
        <v>286</v>
      </c>
      <c r="I1064" s="11"/>
      <c r="J1064" s="11" t="s">
        <v>69</v>
      </c>
      <c r="K1064" s="11" t="s">
        <v>34</v>
      </c>
      <c r="L1064" s="11" t="s">
        <v>287</v>
      </c>
      <c r="M1064" s="11" t="s">
        <v>46</v>
      </c>
      <c r="N1064" s="11" t="s">
        <v>57</v>
      </c>
      <c r="O1064" s="11" t="s">
        <v>288</v>
      </c>
      <c r="P1064" s="11" t="s">
        <v>289</v>
      </c>
      <c r="Q1064" s="11">
        <v>1</v>
      </c>
      <c r="R1064" s="128">
        <v>0</v>
      </c>
      <c r="S1064" s="128">
        <v>10000</v>
      </c>
      <c r="T1064" s="128">
        <v>0</v>
      </c>
      <c r="U1064" s="128">
        <v>0</v>
      </c>
      <c r="V1064" s="11" t="s">
        <v>28</v>
      </c>
      <c r="W1064">
        <v>0</v>
      </c>
      <c r="X1064">
        <v>1</v>
      </c>
      <c r="Y1064" s="11" t="str">
        <f t="shared" si="34"/>
        <v>XBL</v>
      </c>
      <c r="Z1064" s="5">
        <f>VLOOKUP(D1064,HoaDonTotal!D:Q,14,0)</f>
        <v>44444.862500000003</v>
      </c>
      <c r="AA1064" t="str">
        <f t="shared" si="35"/>
        <v>Ca chiều</v>
      </c>
      <c r="AB1064" s="42"/>
    </row>
    <row r="1065" spans="2:28">
      <c r="B1065" s="11" t="s">
        <v>21</v>
      </c>
      <c r="C1065" s="136">
        <v>44444</v>
      </c>
      <c r="D1065" s="36" t="s">
        <v>1642</v>
      </c>
      <c r="E1065" s="11">
        <v>234732</v>
      </c>
      <c r="F1065" s="11" t="s">
        <v>433</v>
      </c>
      <c r="G1065" s="11" t="s">
        <v>3314</v>
      </c>
      <c r="H1065" s="11" t="s">
        <v>3315</v>
      </c>
      <c r="I1065" s="11"/>
      <c r="J1065" s="11" t="s">
        <v>2112</v>
      </c>
      <c r="K1065" s="11" t="s">
        <v>3316</v>
      </c>
      <c r="L1065" s="11" t="s">
        <v>3317</v>
      </c>
      <c r="M1065" s="11"/>
      <c r="N1065" s="11" t="s">
        <v>2147</v>
      </c>
      <c r="O1065" s="11" t="s">
        <v>2173</v>
      </c>
      <c r="P1065" s="11"/>
      <c r="Q1065" s="11">
        <v>1</v>
      </c>
      <c r="R1065" s="128">
        <v>0</v>
      </c>
      <c r="S1065" s="128">
        <v>35000</v>
      </c>
      <c r="T1065" s="128">
        <v>35000</v>
      </c>
      <c r="U1065" s="128">
        <v>0</v>
      </c>
      <c r="V1065" s="11" t="s">
        <v>50</v>
      </c>
      <c r="W1065">
        <v>35000</v>
      </c>
      <c r="X1065">
        <v>1</v>
      </c>
      <c r="Y1065" s="11" t="str">
        <f t="shared" si="34"/>
        <v>XBL</v>
      </c>
      <c r="Z1065" s="5">
        <f>VLOOKUP(D1065,HoaDonTotal!D:Q,14,0)</f>
        <v>44444.862500000003</v>
      </c>
      <c r="AA1065" t="str">
        <f t="shared" si="35"/>
        <v>Ca chiều</v>
      </c>
      <c r="AB1065" s="42"/>
    </row>
    <row r="1066" spans="2:28">
      <c r="B1066" s="11" t="s">
        <v>21</v>
      </c>
      <c r="C1066" s="136">
        <v>44444</v>
      </c>
      <c r="D1066" s="36" t="s">
        <v>1642</v>
      </c>
      <c r="E1066" s="11">
        <v>234732</v>
      </c>
      <c r="F1066" s="11" t="s">
        <v>433</v>
      </c>
      <c r="G1066" s="11" t="s">
        <v>3318</v>
      </c>
      <c r="H1066" s="11" t="s">
        <v>3319</v>
      </c>
      <c r="I1066" s="11" t="s">
        <v>22</v>
      </c>
      <c r="J1066" s="11" t="s">
        <v>23</v>
      </c>
      <c r="K1066" s="11" t="s">
        <v>24</v>
      </c>
      <c r="L1066" s="11" t="s">
        <v>25</v>
      </c>
      <c r="M1066" s="11" t="s">
        <v>63</v>
      </c>
      <c r="N1066" s="11" t="s">
        <v>26</v>
      </c>
      <c r="O1066" s="11" t="s">
        <v>314</v>
      </c>
      <c r="P1066" s="11" t="s">
        <v>37</v>
      </c>
      <c r="Q1066" s="11">
        <v>1</v>
      </c>
      <c r="R1066" s="128">
        <v>0</v>
      </c>
      <c r="S1066" s="128">
        <v>150000</v>
      </c>
      <c r="T1066" s="128">
        <v>75000</v>
      </c>
      <c r="U1066" s="128">
        <v>0</v>
      </c>
      <c r="V1066" s="11" t="s">
        <v>50</v>
      </c>
      <c r="W1066">
        <v>75000</v>
      </c>
      <c r="X1066">
        <v>1</v>
      </c>
      <c r="Y1066" s="11" t="str">
        <f t="shared" si="34"/>
        <v>XBL</v>
      </c>
      <c r="Z1066" s="5">
        <f>VLOOKUP(D1066,HoaDonTotal!D:Q,14,0)</f>
        <v>44444.862500000003</v>
      </c>
      <c r="AA1066" t="str">
        <f t="shared" si="35"/>
        <v>Ca chiều</v>
      </c>
      <c r="AB1066" s="42"/>
    </row>
    <row r="1067" spans="2:28">
      <c r="B1067" s="11" t="s">
        <v>21</v>
      </c>
      <c r="C1067" s="136">
        <v>44444</v>
      </c>
      <c r="D1067" s="36" t="s">
        <v>1642</v>
      </c>
      <c r="E1067" s="11">
        <v>234732</v>
      </c>
      <c r="F1067" s="11" t="s">
        <v>433</v>
      </c>
      <c r="G1067" s="11" t="s">
        <v>3320</v>
      </c>
      <c r="H1067" s="11" t="s">
        <v>3319</v>
      </c>
      <c r="I1067" s="11" t="s">
        <v>22</v>
      </c>
      <c r="J1067" s="11" t="s">
        <v>23</v>
      </c>
      <c r="K1067" s="11" t="s">
        <v>24</v>
      </c>
      <c r="L1067" s="11" t="s">
        <v>71</v>
      </c>
      <c r="M1067" s="11" t="s">
        <v>3321</v>
      </c>
      <c r="N1067" s="11" t="s">
        <v>26</v>
      </c>
      <c r="O1067" s="11" t="s">
        <v>314</v>
      </c>
      <c r="P1067" s="11" t="s">
        <v>37</v>
      </c>
      <c r="Q1067" s="11">
        <v>1</v>
      </c>
      <c r="R1067" s="128">
        <v>0</v>
      </c>
      <c r="S1067" s="128">
        <v>150000</v>
      </c>
      <c r="T1067" s="128">
        <v>75000</v>
      </c>
      <c r="U1067" s="128">
        <v>0</v>
      </c>
      <c r="V1067" s="11" t="s">
        <v>50</v>
      </c>
      <c r="W1067">
        <v>75000</v>
      </c>
      <c r="X1067">
        <v>1</v>
      </c>
      <c r="Y1067" s="11" t="str">
        <f t="shared" si="34"/>
        <v>XBL</v>
      </c>
      <c r="Z1067" s="5">
        <f>VLOOKUP(D1067,HoaDonTotal!D:Q,14,0)</f>
        <v>44444.862500000003</v>
      </c>
      <c r="AA1067" t="str">
        <f t="shared" si="35"/>
        <v>Ca chiều</v>
      </c>
      <c r="AB1067" s="42"/>
    </row>
    <row r="1068" spans="2:28">
      <c r="B1068" s="11" t="s">
        <v>21</v>
      </c>
      <c r="C1068" s="136">
        <v>44444</v>
      </c>
      <c r="D1068" s="36" t="s">
        <v>1642</v>
      </c>
      <c r="E1068" s="11">
        <v>234732</v>
      </c>
      <c r="F1068" s="11" t="s">
        <v>433</v>
      </c>
      <c r="G1068" s="11" t="s">
        <v>2043</v>
      </c>
      <c r="H1068" s="11" t="s">
        <v>265</v>
      </c>
      <c r="I1068" s="11"/>
      <c r="J1068" s="11" t="s">
        <v>2044</v>
      </c>
      <c r="K1068" s="11" t="s">
        <v>56</v>
      </c>
      <c r="L1068" s="11" t="s">
        <v>266</v>
      </c>
      <c r="M1068" s="11"/>
      <c r="N1068" s="11" t="s">
        <v>2045</v>
      </c>
      <c r="O1068" s="11" t="s">
        <v>139</v>
      </c>
      <c r="P1068" s="11"/>
      <c r="Q1068" s="11">
        <v>4</v>
      </c>
      <c r="R1068" s="128">
        <v>0</v>
      </c>
      <c r="S1068" s="128">
        <v>66000</v>
      </c>
      <c r="T1068" s="128">
        <v>140000</v>
      </c>
      <c r="U1068" s="128">
        <v>0</v>
      </c>
      <c r="V1068" s="11" t="s">
        <v>50</v>
      </c>
      <c r="W1068">
        <v>140000</v>
      </c>
      <c r="X1068">
        <v>4</v>
      </c>
      <c r="Y1068" s="11" t="str">
        <f t="shared" si="34"/>
        <v>XBL</v>
      </c>
      <c r="Z1068" s="5">
        <f>VLOOKUP(D1068,HoaDonTotal!D:Q,14,0)</f>
        <v>44444.862500000003</v>
      </c>
      <c r="AA1068" t="str">
        <f t="shared" si="35"/>
        <v>Ca chiều</v>
      </c>
      <c r="AB1068" s="42"/>
    </row>
    <row r="1069" spans="2:28">
      <c r="B1069" s="11" t="s">
        <v>21</v>
      </c>
      <c r="C1069" s="136">
        <v>44444</v>
      </c>
      <c r="D1069" s="36" t="s">
        <v>1643</v>
      </c>
      <c r="E1069" s="11">
        <v>1307586</v>
      </c>
      <c r="F1069" s="11" t="s">
        <v>1645</v>
      </c>
      <c r="G1069" s="11" t="s">
        <v>3322</v>
      </c>
      <c r="H1069" s="11" t="s">
        <v>3323</v>
      </c>
      <c r="I1069" s="11" t="s">
        <v>55</v>
      </c>
      <c r="J1069" s="11" t="s">
        <v>45</v>
      </c>
      <c r="K1069" s="11" t="s">
        <v>34</v>
      </c>
      <c r="L1069" s="11" t="s">
        <v>474</v>
      </c>
      <c r="M1069" s="11" t="s">
        <v>63</v>
      </c>
      <c r="N1069" s="11" t="s">
        <v>515</v>
      </c>
      <c r="O1069" s="11" t="s">
        <v>515</v>
      </c>
      <c r="P1069" s="11" t="s">
        <v>43</v>
      </c>
      <c r="Q1069" s="11">
        <v>1</v>
      </c>
      <c r="R1069" s="128">
        <v>0</v>
      </c>
      <c r="S1069" s="128">
        <v>190000</v>
      </c>
      <c r="T1069" s="128">
        <v>190000</v>
      </c>
      <c r="U1069" s="128">
        <v>0</v>
      </c>
      <c r="V1069" s="11" t="s">
        <v>50</v>
      </c>
      <c r="W1069">
        <v>190000</v>
      </c>
      <c r="X1069">
        <v>1</v>
      </c>
      <c r="Y1069" s="11" t="str">
        <f t="shared" si="34"/>
        <v>XBL</v>
      </c>
      <c r="Z1069" s="5">
        <f>VLOOKUP(D1069,HoaDonTotal!D:Q,14,0)</f>
        <v>44444.863888888889</v>
      </c>
      <c r="AA1069" t="str">
        <f t="shared" si="35"/>
        <v>Ca chiều</v>
      </c>
      <c r="AB1069" s="42"/>
    </row>
    <row r="1070" spans="2:28">
      <c r="B1070" s="11" t="s">
        <v>21</v>
      </c>
      <c r="C1070" s="136">
        <v>44444</v>
      </c>
      <c r="D1070" s="36" t="s">
        <v>1646</v>
      </c>
      <c r="E1070" s="11">
        <v>1796011</v>
      </c>
      <c r="F1070" s="11" t="s">
        <v>1648</v>
      </c>
      <c r="G1070" s="11" t="s">
        <v>3324</v>
      </c>
      <c r="H1070" s="11" t="s">
        <v>3325</v>
      </c>
      <c r="I1070" s="11" t="s">
        <v>22</v>
      </c>
      <c r="J1070" s="11" t="s">
        <v>362</v>
      </c>
      <c r="K1070" s="11" t="s">
        <v>132</v>
      </c>
      <c r="L1070" s="11" t="s">
        <v>205</v>
      </c>
      <c r="M1070" s="11" t="s">
        <v>126</v>
      </c>
      <c r="N1070" s="11" t="s">
        <v>64</v>
      </c>
      <c r="O1070" s="11" t="s">
        <v>80</v>
      </c>
      <c r="P1070" s="11" t="s">
        <v>43</v>
      </c>
      <c r="Q1070" s="11">
        <v>1</v>
      </c>
      <c r="R1070" s="128">
        <v>0</v>
      </c>
      <c r="S1070" s="128">
        <v>190000</v>
      </c>
      <c r="T1070" s="128">
        <v>133000</v>
      </c>
      <c r="U1070" s="128">
        <v>0</v>
      </c>
      <c r="V1070" s="11" t="s">
        <v>50</v>
      </c>
      <c r="W1070">
        <v>133000</v>
      </c>
      <c r="X1070">
        <v>1</v>
      </c>
      <c r="Y1070" s="11" t="str">
        <f t="shared" si="34"/>
        <v>XBL</v>
      </c>
      <c r="Z1070" s="5">
        <f>VLOOKUP(D1070,HoaDonTotal!D:Q,14,0)</f>
        <v>44444.884722222225</v>
      </c>
      <c r="AA1070" t="str">
        <f t="shared" si="35"/>
        <v>Ca chiều</v>
      </c>
      <c r="AB1070" s="42"/>
    </row>
    <row r="1071" spans="2:28">
      <c r="B1071" s="11" t="s">
        <v>21</v>
      </c>
      <c r="C1071" s="136">
        <v>44444</v>
      </c>
      <c r="D1071" s="36" t="s">
        <v>1646</v>
      </c>
      <c r="E1071" s="11">
        <v>1796011</v>
      </c>
      <c r="F1071" s="11" t="s">
        <v>1648</v>
      </c>
      <c r="G1071" s="11" t="s">
        <v>3285</v>
      </c>
      <c r="H1071" s="11" t="s">
        <v>2478</v>
      </c>
      <c r="I1071" s="11" t="s">
        <v>22</v>
      </c>
      <c r="J1071" s="11" t="s">
        <v>362</v>
      </c>
      <c r="K1071" s="11" t="s">
        <v>132</v>
      </c>
      <c r="L1071" s="11" t="s">
        <v>205</v>
      </c>
      <c r="M1071" s="11" t="s">
        <v>46</v>
      </c>
      <c r="N1071" s="11" t="s">
        <v>64</v>
      </c>
      <c r="O1071" s="11" t="s">
        <v>80</v>
      </c>
      <c r="P1071" s="11" t="s">
        <v>43</v>
      </c>
      <c r="Q1071" s="11">
        <v>1</v>
      </c>
      <c r="R1071" s="128">
        <v>0</v>
      </c>
      <c r="S1071" s="128">
        <v>190000</v>
      </c>
      <c r="T1071" s="128">
        <v>133000</v>
      </c>
      <c r="U1071" s="128">
        <v>0</v>
      </c>
      <c r="V1071" s="11" t="s">
        <v>50</v>
      </c>
      <c r="W1071">
        <v>133000</v>
      </c>
      <c r="X1071">
        <v>1</v>
      </c>
      <c r="Y1071" s="11" t="str">
        <f t="shared" si="34"/>
        <v>XBL</v>
      </c>
      <c r="Z1071" s="5">
        <f>VLOOKUP(D1071,HoaDonTotal!D:Q,14,0)</f>
        <v>44444.884722222225</v>
      </c>
      <c r="AA1071" t="str">
        <f t="shared" si="35"/>
        <v>Ca chiều</v>
      </c>
      <c r="AB1071" s="42"/>
    </row>
    <row r="1072" spans="2:28">
      <c r="B1072" s="11" t="s">
        <v>21</v>
      </c>
      <c r="C1072" s="136">
        <v>44444</v>
      </c>
      <c r="D1072" s="36" t="s">
        <v>1646</v>
      </c>
      <c r="E1072" s="11">
        <v>1796011</v>
      </c>
      <c r="F1072" s="11" t="s">
        <v>1648</v>
      </c>
      <c r="G1072" s="11" t="s">
        <v>3326</v>
      </c>
      <c r="H1072" s="11" t="s">
        <v>2494</v>
      </c>
      <c r="I1072" s="11" t="s">
        <v>22</v>
      </c>
      <c r="J1072" s="11" t="s">
        <v>362</v>
      </c>
      <c r="K1072" s="11" t="s">
        <v>132</v>
      </c>
      <c r="L1072" s="11" t="s">
        <v>71</v>
      </c>
      <c r="M1072" s="11" t="s">
        <v>126</v>
      </c>
      <c r="N1072" s="11" t="s">
        <v>64</v>
      </c>
      <c r="O1072" s="11" t="s">
        <v>149</v>
      </c>
      <c r="P1072" s="11" t="s">
        <v>43</v>
      </c>
      <c r="Q1072" s="11">
        <v>1</v>
      </c>
      <c r="R1072" s="128">
        <v>0</v>
      </c>
      <c r="S1072" s="128">
        <v>90000</v>
      </c>
      <c r="T1072" s="128">
        <v>63000</v>
      </c>
      <c r="U1072" s="128">
        <v>0</v>
      </c>
      <c r="V1072" s="11" t="s">
        <v>50</v>
      </c>
      <c r="W1072">
        <v>63000</v>
      </c>
      <c r="X1072">
        <v>1</v>
      </c>
      <c r="Y1072" s="11" t="str">
        <f t="shared" si="34"/>
        <v>XBL</v>
      </c>
      <c r="Z1072" s="5">
        <f>VLOOKUP(D1072,HoaDonTotal!D:Q,14,0)</f>
        <v>44444.884722222225</v>
      </c>
      <c r="AA1072" t="str">
        <f t="shared" si="35"/>
        <v>Ca chiều</v>
      </c>
      <c r="AB1072" s="42"/>
    </row>
    <row r="1073" spans="2:28">
      <c r="B1073" s="11" t="s">
        <v>21</v>
      </c>
      <c r="C1073" s="136">
        <v>44444</v>
      </c>
      <c r="D1073" s="36" t="s">
        <v>1646</v>
      </c>
      <c r="E1073" s="11">
        <v>1796011</v>
      </c>
      <c r="F1073" s="11" t="s">
        <v>1648</v>
      </c>
      <c r="G1073" s="11" t="s">
        <v>2477</v>
      </c>
      <c r="H1073" s="11" t="s">
        <v>2478</v>
      </c>
      <c r="I1073" s="11" t="s">
        <v>22</v>
      </c>
      <c r="J1073" s="11" t="s">
        <v>362</v>
      </c>
      <c r="K1073" s="11" t="s">
        <v>132</v>
      </c>
      <c r="L1073" s="11" t="s">
        <v>205</v>
      </c>
      <c r="M1073" s="11" t="s">
        <v>79</v>
      </c>
      <c r="N1073" s="11" t="s">
        <v>64</v>
      </c>
      <c r="O1073" s="11" t="s">
        <v>80</v>
      </c>
      <c r="P1073" s="11" t="s">
        <v>43</v>
      </c>
      <c r="Q1073" s="11">
        <v>1</v>
      </c>
      <c r="R1073" s="128">
        <v>0</v>
      </c>
      <c r="S1073" s="128">
        <v>190000</v>
      </c>
      <c r="T1073" s="128">
        <v>133000</v>
      </c>
      <c r="U1073" s="128">
        <v>0</v>
      </c>
      <c r="V1073" s="11" t="s">
        <v>50</v>
      </c>
      <c r="W1073">
        <v>133000</v>
      </c>
      <c r="X1073">
        <v>1</v>
      </c>
      <c r="Y1073" s="11" t="str">
        <f t="shared" si="34"/>
        <v>XBL</v>
      </c>
      <c r="Z1073" s="5">
        <f>VLOOKUP(D1073,HoaDonTotal!D:Q,14,0)</f>
        <v>44444.884722222225</v>
      </c>
      <c r="AA1073" t="str">
        <f t="shared" si="35"/>
        <v>Ca chiều</v>
      </c>
      <c r="AB1073" s="42"/>
    </row>
    <row r="1074" spans="2:28">
      <c r="B1074" s="11" t="s">
        <v>21</v>
      </c>
      <c r="C1074" s="136">
        <v>44444</v>
      </c>
      <c r="D1074" s="36" t="s">
        <v>1649</v>
      </c>
      <c r="E1074" s="11">
        <v>2268967</v>
      </c>
      <c r="F1074" s="11" t="s">
        <v>1651</v>
      </c>
      <c r="G1074" s="11" t="s">
        <v>2942</v>
      </c>
      <c r="H1074" s="11" t="s">
        <v>2943</v>
      </c>
      <c r="I1074" s="11"/>
      <c r="J1074" s="11" t="s">
        <v>2112</v>
      </c>
      <c r="K1074" s="11" t="s">
        <v>2944</v>
      </c>
      <c r="L1074" s="11"/>
      <c r="M1074" s="11"/>
      <c r="N1074" s="11" t="s">
        <v>2138</v>
      </c>
      <c r="O1074" s="11" t="s">
        <v>487</v>
      </c>
      <c r="P1074" s="11" t="s">
        <v>43</v>
      </c>
      <c r="Q1074" s="11">
        <v>1</v>
      </c>
      <c r="R1074" s="128">
        <v>0</v>
      </c>
      <c r="S1074" s="128">
        <v>220000</v>
      </c>
      <c r="T1074" s="128">
        <v>125700</v>
      </c>
      <c r="U1074" s="128">
        <v>0</v>
      </c>
      <c r="V1074" s="11" t="s">
        <v>28</v>
      </c>
      <c r="W1074">
        <v>125700</v>
      </c>
      <c r="X1074">
        <v>1</v>
      </c>
      <c r="Y1074" s="11" t="str">
        <f t="shared" si="34"/>
        <v>XBL</v>
      </c>
      <c r="Z1074" s="5">
        <f>VLOOKUP(D1074,HoaDonTotal!D:Q,14,0)</f>
        <v>44444.885416666664</v>
      </c>
      <c r="AA1074" t="str">
        <f t="shared" si="35"/>
        <v>Ca chiều</v>
      </c>
      <c r="AB1074" s="42"/>
    </row>
    <row r="1075" spans="2:28">
      <c r="B1075" s="11" t="s">
        <v>21</v>
      </c>
      <c r="C1075" s="136">
        <v>44444</v>
      </c>
      <c r="D1075" s="36" t="s">
        <v>1649</v>
      </c>
      <c r="E1075" s="11">
        <v>2268967</v>
      </c>
      <c r="F1075" s="11" t="s">
        <v>1651</v>
      </c>
      <c r="G1075" s="11" t="s">
        <v>3327</v>
      </c>
      <c r="H1075" s="11" t="s">
        <v>3328</v>
      </c>
      <c r="I1075" s="11"/>
      <c r="J1075" s="11" t="s">
        <v>2112</v>
      </c>
      <c r="K1075" s="11" t="s">
        <v>2944</v>
      </c>
      <c r="L1075" s="11"/>
      <c r="M1075" s="11"/>
      <c r="N1075" s="11" t="s">
        <v>2138</v>
      </c>
      <c r="O1075" s="11" t="s">
        <v>487</v>
      </c>
      <c r="P1075" s="11" t="s">
        <v>43</v>
      </c>
      <c r="Q1075" s="11">
        <v>1</v>
      </c>
      <c r="R1075" s="128">
        <v>0</v>
      </c>
      <c r="S1075" s="128">
        <v>340000</v>
      </c>
      <c r="T1075" s="128">
        <v>194300</v>
      </c>
      <c r="U1075" s="128">
        <v>0</v>
      </c>
      <c r="V1075" s="11" t="s">
        <v>28</v>
      </c>
      <c r="W1075">
        <v>194300</v>
      </c>
      <c r="X1075">
        <v>1</v>
      </c>
      <c r="Y1075" s="11" t="str">
        <f t="shared" si="34"/>
        <v>XBL</v>
      </c>
      <c r="Z1075" s="5">
        <f>VLOOKUP(D1075,HoaDonTotal!D:Q,14,0)</f>
        <v>44444.885416666664</v>
      </c>
      <c r="AA1075" t="str">
        <f t="shared" si="35"/>
        <v>Ca chiều</v>
      </c>
      <c r="AB1075" s="42"/>
    </row>
    <row r="1076" spans="2:28">
      <c r="B1076" s="11" t="s">
        <v>21</v>
      </c>
      <c r="C1076" s="136">
        <v>44444</v>
      </c>
      <c r="D1076" s="36" t="s">
        <v>1652</v>
      </c>
      <c r="E1076" s="11">
        <v>2391865</v>
      </c>
      <c r="F1076" s="11" t="s">
        <v>1175</v>
      </c>
      <c r="G1076" s="11" t="s">
        <v>3329</v>
      </c>
      <c r="H1076" s="11" t="s">
        <v>3330</v>
      </c>
      <c r="I1076" s="11" t="s">
        <v>22</v>
      </c>
      <c r="J1076" s="11" t="s">
        <v>73</v>
      </c>
      <c r="K1076" s="11" t="s">
        <v>34</v>
      </c>
      <c r="L1076" s="11" t="s">
        <v>3331</v>
      </c>
      <c r="M1076" s="11" t="s">
        <v>46</v>
      </c>
      <c r="N1076" s="11" t="s">
        <v>74</v>
      </c>
      <c r="O1076" s="11" t="s">
        <v>74</v>
      </c>
      <c r="P1076" s="11" t="s">
        <v>43</v>
      </c>
      <c r="Q1076" s="11">
        <v>1</v>
      </c>
      <c r="R1076" s="128">
        <v>0</v>
      </c>
      <c r="S1076" s="128">
        <v>490000</v>
      </c>
      <c r="T1076" s="128">
        <v>290000</v>
      </c>
      <c r="U1076" s="128">
        <v>0</v>
      </c>
      <c r="V1076" s="11" t="s">
        <v>28</v>
      </c>
      <c r="W1076">
        <v>290000</v>
      </c>
      <c r="X1076">
        <v>1</v>
      </c>
      <c r="Y1076" s="11" t="str">
        <f t="shared" si="34"/>
        <v>XBL</v>
      </c>
      <c r="Z1076" s="5">
        <f>VLOOKUP(D1076,HoaDonTotal!D:Q,14,0)</f>
        <v>44444.884722222225</v>
      </c>
      <c r="AA1076" t="str">
        <f t="shared" si="35"/>
        <v>Ca chiều</v>
      </c>
      <c r="AB1076" s="42"/>
    </row>
    <row r="1077" spans="2:28">
      <c r="B1077" s="11" t="s">
        <v>21</v>
      </c>
      <c r="C1077" s="136">
        <v>44444</v>
      </c>
      <c r="D1077" s="36" t="s">
        <v>1653</v>
      </c>
      <c r="E1077" s="11">
        <v>1234664</v>
      </c>
      <c r="F1077" s="11" t="s">
        <v>859</v>
      </c>
      <c r="G1077" s="11" t="s">
        <v>2769</v>
      </c>
      <c r="H1077" s="11" t="s">
        <v>2770</v>
      </c>
      <c r="I1077" s="11"/>
      <c r="J1077" s="11" t="s">
        <v>2044</v>
      </c>
      <c r="K1077" s="11" t="s">
        <v>30</v>
      </c>
      <c r="L1077" s="11" t="s">
        <v>2146</v>
      </c>
      <c r="M1077" s="11"/>
      <c r="N1077" s="11" t="s">
        <v>2045</v>
      </c>
      <c r="O1077" s="11" t="s">
        <v>139</v>
      </c>
      <c r="P1077" s="11"/>
      <c r="Q1077" s="11">
        <v>1</v>
      </c>
      <c r="R1077" s="128">
        <v>0</v>
      </c>
      <c r="S1077" s="128">
        <v>40000</v>
      </c>
      <c r="T1077" s="128">
        <v>35000</v>
      </c>
      <c r="U1077" s="128">
        <v>0</v>
      </c>
      <c r="V1077" s="11" t="s">
        <v>50</v>
      </c>
      <c r="W1077">
        <v>35000</v>
      </c>
      <c r="X1077">
        <v>1</v>
      </c>
      <c r="Y1077" s="11" t="str">
        <f t="shared" si="34"/>
        <v>XBL</v>
      </c>
      <c r="Z1077" s="5">
        <f>VLOOKUP(D1077,HoaDonTotal!D:Q,14,0)</f>
        <v>44444.883333333331</v>
      </c>
      <c r="AA1077" t="str">
        <f t="shared" si="35"/>
        <v>Ca chiều</v>
      </c>
      <c r="AB1077" s="42"/>
    </row>
    <row r="1078" spans="2:28">
      <c r="B1078" s="11" t="s">
        <v>21</v>
      </c>
      <c r="C1078" s="136">
        <v>44444</v>
      </c>
      <c r="D1078" s="36" t="s">
        <v>1653</v>
      </c>
      <c r="E1078" s="11">
        <v>1234664</v>
      </c>
      <c r="F1078" s="11" t="s">
        <v>859</v>
      </c>
      <c r="G1078" s="11" t="s">
        <v>3332</v>
      </c>
      <c r="H1078" s="11" t="s">
        <v>2738</v>
      </c>
      <c r="I1078" s="11"/>
      <c r="J1078" s="11" t="s">
        <v>2044</v>
      </c>
      <c r="K1078" s="11" t="s">
        <v>30</v>
      </c>
      <c r="L1078" s="11" t="s">
        <v>2146</v>
      </c>
      <c r="M1078" s="11"/>
      <c r="N1078" s="11" t="s">
        <v>2045</v>
      </c>
      <c r="O1078" s="11" t="s">
        <v>139</v>
      </c>
      <c r="P1078" s="11"/>
      <c r="Q1078" s="11">
        <v>1</v>
      </c>
      <c r="R1078" s="128">
        <v>0</v>
      </c>
      <c r="S1078" s="128">
        <v>40000</v>
      </c>
      <c r="T1078" s="128">
        <v>35000</v>
      </c>
      <c r="U1078" s="128">
        <v>0</v>
      </c>
      <c r="V1078" s="11" t="s">
        <v>50</v>
      </c>
      <c r="W1078">
        <v>35000</v>
      </c>
      <c r="X1078">
        <v>1</v>
      </c>
      <c r="Y1078" s="11" t="str">
        <f t="shared" si="34"/>
        <v>XBL</v>
      </c>
      <c r="Z1078" s="5">
        <f>VLOOKUP(D1078,HoaDonTotal!D:Q,14,0)</f>
        <v>44444.883333333331</v>
      </c>
      <c r="AA1078" t="str">
        <f t="shared" si="35"/>
        <v>Ca chiều</v>
      </c>
      <c r="AB1078" s="42"/>
    </row>
    <row r="1079" spans="2:28">
      <c r="B1079" s="11" t="s">
        <v>21</v>
      </c>
      <c r="C1079" s="136">
        <v>44444</v>
      </c>
      <c r="D1079" s="36" t="s">
        <v>1653</v>
      </c>
      <c r="E1079" s="11">
        <v>1234664</v>
      </c>
      <c r="F1079" s="11" t="s">
        <v>859</v>
      </c>
      <c r="G1079" s="11" t="s">
        <v>2219</v>
      </c>
      <c r="H1079" s="11" t="s">
        <v>2220</v>
      </c>
      <c r="I1079" s="11"/>
      <c r="J1079" s="11" t="s">
        <v>2044</v>
      </c>
      <c r="K1079" s="11" t="s">
        <v>30</v>
      </c>
      <c r="L1079" s="11" t="s">
        <v>2146</v>
      </c>
      <c r="M1079" s="11"/>
      <c r="N1079" s="11" t="s">
        <v>2045</v>
      </c>
      <c r="O1079" s="11" t="s">
        <v>139</v>
      </c>
      <c r="P1079" s="11"/>
      <c r="Q1079" s="11">
        <v>3</v>
      </c>
      <c r="R1079" s="128">
        <v>0</v>
      </c>
      <c r="S1079" s="128">
        <v>50000</v>
      </c>
      <c r="T1079" s="128">
        <v>110000</v>
      </c>
      <c r="U1079" s="128">
        <v>0</v>
      </c>
      <c r="V1079" s="11" t="s">
        <v>50</v>
      </c>
      <c r="W1079">
        <v>110000</v>
      </c>
      <c r="X1079">
        <v>3</v>
      </c>
      <c r="Y1079" s="11" t="str">
        <f t="shared" si="34"/>
        <v>XBL</v>
      </c>
      <c r="Z1079" s="5">
        <f>VLOOKUP(D1079,HoaDonTotal!D:Q,14,0)</f>
        <v>44444.883333333331</v>
      </c>
      <c r="AA1079" t="str">
        <f t="shared" si="35"/>
        <v>Ca chiều</v>
      </c>
      <c r="AB1079" s="42"/>
    </row>
    <row r="1080" spans="2:28">
      <c r="B1080" s="11" t="s">
        <v>21</v>
      </c>
      <c r="C1080" s="136">
        <v>44444</v>
      </c>
      <c r="D1080" s="36" t="s">
        <v>1653</v>
      </c>
      <c r="E1080" s="11">
        <v>1234664</v>
      </c>
      <c r="F1080" s="11" t="s">
        <v>859</v>
      </c>
      <c r="G1080" s="11" t="s">
        <v>3333</v>
      </c>
      <c r="H1080" s="11" t="s">
        <v>2770</v>
      </c>
      <c r="I1080" s="11"/>
      <c r="J1080" s="11" t="s">
        <v>2044</v>
      </c>
      <c r="K1080" s="11" t="s">
        <v>30</v>
      </c>
      <c r="L1080" s="11" t="s">
        <v>2146</v>
      </c>
      <c r="M1080" s="11"/>
      <c r="N1080" s="11" t="s">
        <v>2045</v>
      </c>
      <c r="O1080" s="11" t="s">
        <v>139</v>
      </c>
      <c r="P1080" s="11"/>
      <c r="Q1080" s="11">
        <v>1</v>
      </c>
      <c r="R1080" s="128">
        <v>0</v>
      </c>
      <c r="S1080" s="128">
        <v>40000</v>
      </c>
      <c r="T1080" s="128">
        <v>35000</v>
      </c>
      <c r="U1080" s="128">
        <v>0</v>
      </c>
      <c r="V1080" s="11" t="s">
        <v>50</v>
      </c>
      <c r="W1080">
        <v>35000</v>
      </c>
      <c r="X1080">
        <v>1</v>
      </c>
      <c r="Y1080" s="11" t="str">
        <f t="shared" si="34"/>
        <v>XBL</v>
      </c>
      <c r="Z1080" s="5">
        <f>VLOOKUP(D1080,HoaDonTotal!D:Q,14,0)</f>
        <v>44444.883333333331</v>
      </c>
      <c r="AA1080" t="str">
        <f t="shared" si="35"/>
        <v>Ca chiều</v>
      </c>
      <c r="AB1080" s="42"/>
    </row>
    <row r="1081" spans="2:28">
      <c r="B1081" s="11" t="s">
        <v>21</v>
      </c>
      <c r="C1081" s="136">
        <v>44444</v>
      </c>
      <c r="D1081" s="36" t="s">
        <v>1653</v>
      </c>
      <c r="E1081" s="11">
        <v>1234664</v>
      </c>
      <c r="F1081" s="11" t="s">
        <v>859</v>
      </c>
      <c r="G1081" s="11" t="s">
        <v>3012</v>
      </c>
      <c r="H1081" s="11" t="s">
        <v>2171</v>
      </c>
      <c r="I1081" s="11"/>
      <c r="J1081" s="11" t="s">
        <v>2112</v>
      </c>
      <c r="K1081" s="11" t="s">
        <v>30</v>
      </c>
      <c r="L1081" s="11" t="s">
        <v>2172</v>
      </c>
      <c r="M1081" s="11"/>
      <c r="N1081" s="11" t="s">
        <v>2147</v>
      </c>
      <c r="O1081" s="11" t="s">
        <v>2173</v>
      </c>
      <c r="P1081" s="11"/>
      <c r="Q1081" s="11">
        <v>6</v>
      </c>
      <c r="R1081" s="128">
        <v>0</v>
      </c>
      <c r="S1081" s="128">
        <v>50000</v>
      </c>
      <c r="T1081" s="128">
        <v>210000</v>
      </c>
      <c r="U1081" s="128">
        <v>0</v>
      </c>
      <c r="V1081" s="11" t="s">
        <v>50</v>
      </c>
      <c r="W1081">
        <v>210000</v>
      </c>
      <c r="X1081">
        <v>6</v>
      </c>
      <c r="Y1081" s="11" t="str">
        <f t="shared" si="34"/>
        <v>XBL</v>
      </c>
      <c r="Z1081" s="5">
        <f>VLOOKUP(D1081,HoaDonTotal!D:Q,14,0)</f>
        <v>44444.883333333331</v>
      </c>
      <c r="AA1081" t="str">
        <f t="shared" si="35"/>
        <v>Ca chiều</v>
      </c>
      <c r="AB1081" s="42"/>
    </row>
    <row r="1082" spans="2:28">
      <c r="B1082" s="11" t="s">
        <v>21</v>
      </c>
      <c r="C1082" s="136">
        <v>44444</v>
      </c>
      <c r="D1082" s="36" t="s">
        <v>1653</v>
      </c>
      <c r="E1082" s="11">
        <v>1234664</v>
      </c>
      <c r="F1082" s="11" t="s">
        <v>859</v>
      </c>
      <c r="G1082" s="11" t="s">
        <v>3334</v>
      </c>
      <c r="H1082" s="11" t="s">
        <v>3335</v>
      </c>
      <c r="I1082" s="11" t="s">
        <v>62</v>
      </c>
      <c r="J1082" s="11" t="s">
        <v>364</v>
      </c>
      <c r="K1082" s="11" t="s">
        <v>34</v>
      </c>
      <c r="L1082" s="11" t="s">
        <v>607</v>
      </c>
      <c r="M1082" s="11" t="s">
        <v>63</v>
      </c>
      <c r="N1082" s="11" t="s">
        <v>36</v>
      </c>
      <c r="O1082" s="11" t="s">
        <v>52</v>
      </c>
      <c r="P1082" s="11" t="s">
        <v>37</v>
      </c>
      <c r="Q1082" s="11">
        <v>1</v>
      </c>
      <c r="R1082" s="128">
        <v>0</v>
      </c>
      <c r="S1082" s="128">
        <v>190000</v>
      </c>
      <c r="T1082" s="128">
        <v>133000</v>
      </c>
      <c r="U1082" s="128">
        <v>0</v>
      </c>
      <c r="V1082" s="11" t="s">
        <v>50</v>
      </c>
      <c r="W1082">
        <v>133000</v>
      </c>
      <c r="X1082">
        <v>1</v>
      </c>
      <c r="Y1082" s="11" t="str">
        <f t="shared" si="34"/>
        <v>XBL</v>
      </c>
      <c r="Z1082" s="5">
        <f>VLOOKUP(D1082,HoaDonTotal!D:Q,14,0)</f>
        <v>44444.883333333331</v>
      </c>
      <c r="AA1082" t="str">
        <f t="shared" si="35"/>
        <v>Ca chiều</v>
      </c>
      <c r="AB1082" s="42"/>
    </row>
    <row r="1083" spans="2:28">
      <c r="B1083" s="11" t="s">
        <v>21</v>
      </c>
      <c r="C1083" s="136">
        <v>44444</v>
      </c>
      <c r="D1083" s="36" t="s">
        <v>1653</v>
      </c>
      <c r="E1083" s="11">
        <v>1234664</v>
      </c>
      <c r="F1083" s="11" t="s">
        <v>859</v>
      </c>
      <c r="G1083" s="11" t="s">
        <v>3336</v>
      </c>
      <c r="H1083" s="11" t="s">
        <v>562</v>
      </c>
      <c r="I1083" s="11" t="s">
        <v>40</v>
      </c>
      <c r="J1083" s="11" t="s">
        <v>29</v>
      </c>
      <c r="K1083" s="11" t="s">
        <v>56</v>
      </c>
      <c r="L1083" s="11" t="s">
        <v>563</v>
      </c>
      <c r="M1083" s="11" t="s">
        <v>79</v>
      </c>
      <c r="N1083" s="11" t="s">
        <v>564</v>
      </c>
      <c r="O1083" s="11" t="s">
        <v>565</v>
      </c>
      <c r="P1083" s="11" t="s">
        <v>43</v>
      </c>
      <c r="Q1083" s="11">
        <v>1</v>
      </c>
      <c r="R1083" s="128">
        <v>0</v>
      </c>
      <c r="S1083" s="128">
        <v>990000</v>
      </c>
      <c r="T1083" s="128">
        <v>690000</v>
      </c>
      <c r="U1083" s="128">
        <v>0</v>
      </c>
      <c r="V1083" s="11" t="s">
        <v>50</v>
      </c>
      <c r="W1083">
        <v>690000</v>
      </c>
      <c r="X1083">
        <v>1</v>
      </c>
      <c r="Y1083" s="11" t="str">
        <f t="shared" si="34"/>
        <v>XBL</v>
      </c>
      <c r="Z1083" s="5">
        <f>VLOOKUP(D1083,HoaDonTotal!D:Q,14,0)</f>
        <v>44444.883333333331</v>
      </c>
      <c r="AA1083" t="str">
        <f t="shared" si="35"/>
        <v>Ca chiều</v>
      </c>
      <c r="AB1083" s="42"/>
    </row>
    <row r="1084" spans="2:28">
      <c r="B1084" s="11" t="s">
        <v>21</v>
      </c>
      <c r="C1084" s="136">
        <v>44444</v>
      </c>
      <c r="D1084" s="36" t="s">
        <v>1653</v>
      </c>
      <c r="E1084" s="11">
        <v>1234664</v>
      </c>
      <c r="F1084" s="11" t="s">
        <v>859</v>
      </c>
      <c r="G1084" s="11" t="s">
        <v>3337</v>
      </c>
      <c r="H1084" s="11" t="s">
        <v>3338</v>
      </c>
      <c r="I1084" s="11"/>
      <c r="J1084" s="11" t="s">
        <v>2044</v>
      </c>
      <c r="K1084" s="11" t="s">
        <v>30</v>
      </c>
      <c r="L1084" s="11" t="s">
        <v>2126</v>
      </c>
      <c r="M1084" s="11"/>
      <c r="N1084" s="11" t="s">
        <v>2217</v>
      </c>
      <c r="O1084" s="11" t="s">
        <v>3339</v>
      </c>
      <c r="P1084" s="11"/>
      <c r="Q1084" s="11">
        <v>3</v>
      </c>
      <c r="R1084" s="128">
        <v>0</v>
      </c>
      <c r="S1084" s="128">
        <v>50000</v>
      </c>
      <c r="T1084" s="128">
        <v>105000</v>
      </c>
      <c r="U1084" s="128">
        <v>0</v>
      </c>
      <c r="V1084" s="11" t="s">
        <v>50</v>
      </c>
      <c r="W1084">
        <v>105000</v>
      </c>
      <c r="X1084">
        <v>3</v>
      </c>
      <c r="Y1084" s="11" t="str">
        <f t="shared" si="34"/>
        <v>XBL</v>
      </c>
      <c r="Z1084" s="5">
        <f>VLOOKUP(D1084,HoaDonTotal!D:Q,14,0)</f>
        <v>44444.883333333331</v>
      </c>
      <c r="AA1084" t="str">
        <f t="shared" si="35"/>
        <v>Ca chiều</v>
      </c>
      <c r="AB1084" s="42"/>
    </row>
    <row r="1085" spans="2:28">
      <c r="B1085" s="11" t="s">
        <v>21</v>
      </c>
      <c r="C1085" s="136">
        <v>44444</v>
      </c>
      <c r="D1085" s="36" t="s">
        <v>1653</v>
      </c>
      <c r="E1085" s="11">
        <v>1234664</v>
      </c>
      <c r="F1085" s="11" t="s">
        <v>859</v>
      </c>
      <c r="G1085" s="11" t="s">
        <v>2215</v>
      </c>
      <c r="H1085" s="11" t="s">
        <v>2216</v>
      </c>
      <c r="I1085" s="11"/>
      <c r="J1085" s="11" t="s">
        <v>2044</v>
      </c>
      <c r="K1085" s="11" t="s">
        <v>30</v>
      </c>
      <c r="L1085" s="11" t="s">
        <v>2146</v>
      </c>
      <c r="M1085" s="11"/>
      <c r="N1085" s="11" t="s">
        <v>2217</v>
      </c>
      <c r="O1085" s="11" t="s">
        <v>139</v>
      </c>
      <c r="P1085" s="11"/>
      <c r="Q1085" s="11">
        <v>12</v>
      </c>
      <c r="R1085" s="128">
        <v>0</v>
      </c>
      <c r="S1085" s="128">
        <v>50000</v>
      </c>
      <c r="T1085" s="128">
        <v>440000</v>
      </c>
      <c r="U1085" s="128">
        <v>0</v>
      </c>
      <c r="V1085" s="11" t="s">
        <v>50</v>
      </c>
      <c r="W1085">
        <v>440000</v>
      </c>
      <c r="X1085">
        <v>12</v>
      </c>
      <c r="Y1085" s="11" t="str">
        <f t="shared" si="34"/>
        <v>XBL</v>
      </c>
      <c r="Z1085" s="5">
        <f>VLOOKUP(D1085,HoaDonTotal!D:Q,14,0)</f>
        <v>44444.883333333331</v>
      </c>
      <c r="AA1085" t="str">
        <f t="shared" si="35"/>
        <v>Ca chiều</v>
      </c>
      <c r="AB1085" s="42"/>
    </row>
    <row r="1086" spans="2:28">
      <c r="B1086" s="11" t="s">
        <v>21</v>
      </c>
      <c r="C1086" s="136">
        <v>44444</v>
      </c>
      <c r="D1086" s="36" t="s">
        <v>1653</v>
      </c>
      <c r="E1086" s="11">
        <v>1234664</v>
      </c>
      <c r="F1086" s="11" t="s">
        <v>859</v>
      </c>
      <c r="G1086" s="11" t="s">
        <v>3340</v>
      </c>
      <c r="H1086" s="11" t="s">
        <v>2220</v>
      </c>
      <c r="I1086" s="11"/>
      <c r="J1086" s="11" t="s">
        <v>2044</v>
      </c>
      <c r="K1086" s="11" t="s">
        <v>30</v>
      </c>
      <c r="L1086" s="11" t="s">
        <v>2146</v>
      </c>
      <c r="M1086" s="11"/>
      <c r="N1086" s="11" t="s">
        <v>2217</v>
      </c>
      <c r="O1086" s="11" t="s">
        <v>139</v>
      </c>
      <c r="P1086" s="11"/>
      <c r="Q1086" s="11">
        <v>6</v>
      </c>
      <c r="R1086" s="128">
        <v>0</v>
      </c>
      <c r="S1086" s="128">
        <v>50000</v>
      </c>
      <c r="T1086" s="128">
        <v>220000</v>
      </c>
      <c r="U1086" s="128">
        <v>0</v>
      </c>
      <c r="V1086" s="11" t="s">
        <v>50</v>
      </c>
      <c r="W1086">
        <v>220000</v>
      </c>
      <c r="X1086">
        <v>6</v>
      </c>
      <c r="Y1086" s="11" t="str">
        <f t="shared" si="34"/>
        <v>XBL</v>
      </c>
      <c r="Z1086" s="5">
        <f>VLOOKUP(D1086,HoaDonTotal!D:Q,14,0)</f>
        <v>44444.883333333331</v>
      </c>
      <c r="AA1086" t="str">
        <f t="shared" si="35"/>
        <v>Ca chiều</v>
      </c>
      <c r="AB1086" s="42"/>
    </row>
    <row r="1087" spans="2:28">
      <c r="B1087" s="11" t="s">
        <v>21</v>
      </c>
      <c r="C1087" s="136">
        <v>44444</v>
      </c>
      <c r="D1087" s="36" t="s">
        <v>1654</v>
      </c>
      <c r="E1087" s="11">
        <v>2183486</v>
      </c>
      <c r="F1087" s="11" t="s">
        <v>1014</v>
      </c>
      <c r="G1087" s="11" t="s">
        <v>3341</v>
      </c>
      <c r="H1087" s="11" t="s">
        <v>2820</v>
      </c>
      <c r="I1087" s="11" t="s">
        <v>41</v>
      </c>
      <c r="J1087" s="11" t="s">
        <v>23</v>
      </c>
      <c r="K1087" s="11" t="s">
        <v>24</v>
      </c>
      <c r="L1087" s="11" t="s">
        <v>466</v>
      </c>
      <c r="M1087" s="11" t="s">
        <v>482</v>
      </c>
      <c r="N1087" s="11" t="s">
        <v>26</v>
      </c>
      <c r="O1087" s="11" t="s">
        <v>27</v>
      </c>
      <c r="P1087" s="11" t="s">
        <v>43</v>
      </c>
      <c r="Q1087" s="11">
        <v>1</v>
      </c>
      <c r="R1087" s="128">
        <v>0</v>
      </c>
      <c r="S1087" s="128">
        <v>490000</v>
      </c>
      <c r="T1087" s="128">
        <v>245000</v>
      </c>
      <c r="U1087" s="128">
        <v>0</v>
      </c>
      <c r="V1087" s="11" t="s">
        <v>28</v>
      </c>
      <c r="W1087">
        <v>245000</v>
      </c>
      <c r="X1087">
        <v>1</v>
      </c>
      <c r="Y1087" s="11" t="str">
        <f t="shared" si="34"/>
        <v>XBL</v>
      </c>
      <c r="Z1087" s="5">
        <f>VLOOKUP(D1087,HoaDonTotal!D:Q,14,0)</f>
        <v>44444.884722222225</v>
      </c>
      <c r="AA1087" t="str">
        <f t="shared" si="35"/>
        <v>Ca chiều</v>
      </c>
      <c r="AB1087" s="42"/>
    </row>
    <row r="1088" spans="2:28">
      <c r="B1088" s="11" t="s">
        <v>21</v>
      </c>
      <c r="C1088" s="136">
        <v>44444</v>
      </c>
      <c r="D1088" s="36" t="s">
        <v>1656</v>
      </c>
      <c r="E1088" s="11">
        <v>1670033</v>
      </c>
      <c r="F1088" s="11" t="s">
        <v>1658</v>
      </c>
      <c r="G1088" s="11" t="s">
        <v>3342</v>
      </c>
      <c r="H1088" s="11" t="s">
        <v>2247</v>
      </c>
      <c r="I1088" s="11" t="s">
        <v>58</v>
      </c>
      <c r="J1088" s="11" t="s">
        <v>23</v>
      </c>
      <c r="K1088" s="11" t="s">
        <v>24</v>
      </c>
      <c r="L1088" s="11" t="s">
        <v>492</v>
      </c>
      <c r="M1088" s="11" t="s">
        <v>144</v>
      </c>
      <c r="N1088" s="11" t="s">
        <v>36</v>
      </c>
      <c r="O1088" s="11" t="s">
        <v>472</v>
      </c>
      <c r="P1088" s="11" t="s">
        <v>37</v>
      </c>
      <c r="Q1088" s="11">
        <v>1</v>
      </c>
      <c r="R1088" s="128">
        <v>0</v>
      </c>
      <c r="S1088" s="128">
        <v>190000</v>
      </c>
      <c r="T1088" s="128">
        <v>95000</v>
      </c>
      <c r="U1088" s="128">
        <v>0</v>
      </c>
      <c r="V1088" s="11" t="s">
        <v>50</v>
      </c>
      <c r="W1088">
        <v>95000</v>
      </c>
      <c r="X1088">
        <v>1</v>
      </c>
      <c r="Y1088" s="11" t="str">
        <f t="shared" si="34"/>
        <v>XBL</v>
      </c>
      <c r="Z1088" s="5">
        <f>VLOOKUP(D1088,HoaDonTotal!D:Q,14,0)</f>
        <v>44444.904861111114</v>
      </c>
      <c r="AA1088" t="str">
        <f t="shared" si="35"/>
        <v>Ca chiều</v>
      </c>
      <c r="AB1088" s="42"/>
    </row>
    <row r="1089" spans="2:28">
      <c r="B1089" s="11" t="s">
        <v>21</v>
      </c>
      <c r="C1089" s="136">
        <v>44444</v>
      </c>
      <c r="D1089" s="36" t="s">
        <v>1656</v>
      </c>
      <c r="E1089" s="11">
        <v>1670033</v>
      </c>
      <c r="F1089" s="11" t="s">
        <v>1658</v>
      </c>
      <c r="G1089" s="11" t="s">
        <v>3343</v>
      </c>
      <c r="H1089" s="11" t="s">
        <v>2247</v>
      </c>
      <c r="I1089" s="11" t="s">
        <v>58</v>
      </c>
      <c r="J1089" s="11" t="s">
        <v>23</v>
      </c>
      <c r="K1089" s="11" t="s">
        <v>24</v>
      </c>
      <c r="L1089" s="11" t="s">
        <v>140</v>
      </c>
      <c r="M1089" s="11" t="s">
        <v>79</v>
      </c>
      <c r="N1089" s="11" t="s">
        <v>36</v>
      </c>
      <c r="O1089" s="11" t="s">
        <v>472</v>
      </c>
      <c r="P1089" s="11" t="s">
        <v>37</v>
      </c>
      <c r="Q1089" s="11">
        <v>1</v>
      </c>
      <c r="R1089" s="128">
        <v>0</v>
      </c>
      <c r="S1089" s="128">
        <v>190000</v>
      </c>
      <c r="T1089" s="128">
        <v>95000</v>
      </c>
      <c r="U1089" s="128">
        <v>0</v>
      </c>
      <c r="V1089" s="11" t="s">
        <v>50</v>
      </c>
      <c r="W1089">
        <v>95000</v>
      </c>
      <c r="X1089">
        <v>1</v>
      </c>
      <c r="Y1089" s="11" t="str">
        <f t="shared" si="34"/>
        <v>XBL</v>
      </c>
      <c r="Z1089" s="5">
        <f>VLOOKUP(D1089,HoaDonTotal!D:Q,14,0)</f>
        <v>44444.904861111114</v>
      </c>
      <c r="AA1089" t="str">
        <f t="shared" si="35"/>
        <v>Ca chiều</v>
      </c>
      <c r="AB1089" s="42"/>
    </row>
    <row r="1090" spans="2:28">
      <c r="B1090" s="11" t="s">
        <v>21</v>
      </c>
      <c r="C1090" s="136">
        <v>44444</v>
      </c>
      <c r="D1090" s="36" t="s">
        <v>1656</v>
      </c>
      <c r="E1090" s="11">
        <v>1670033</v>
      </c>
      <c r="F1090" s="11" t="s">
        <v>1658</v>
      </c>
      <c r="G1090" s="11" t="s">
        <v>3344</v>
      </c>
      <c r="H1090" s="11" t="s">
        <v>3345</v>
      </c>
      <c r="I1090" s="11"/>
      <c r="J1090" s="11" t="s">
        <v>2112</v>
      </c>
      <c r="K1090" s="11" t="s">
        <v>2521</v>
      </c>
      <c r="L1090" s="11" t="s">
        <v>512</v>
      </c>
      <c r="M1090" s="11"/>
      <c r="N1090" s="11" t="s">
        <v>2127</v>
      </c>
      <c r="O1090" s="11" t="s">
        <v>533</v>
      </c>
      <c r="P1090" s="11"/>
      <c r="Q1090" s="11">
        <v>1</v>
      </c>
      <c r="R1090" s="128">
        <v>0</v>
      </c>
      <c r="S1090" s="128">
        <v>33000</v>
      </c>
      <c r="T1090" s="128">
        <v>33000</v>
      </c>
      <c r="U1090" s="128">
        <v>0</v>
      </c>
      <c r="V1090" s="11" t="s">
        <v>50</v>
      </c>
      <c r="W1090">
        <v>33000</v>
      </c>
      <c r="X1090">
        <v>1</v>
      </c>
      <c r="Y1090" s="11" t="str">
        <f t="shared" ref="Y1090:Y1144" si="36">IF(LEFT(D1090,3)="NTL","NTL","XBL")</f>
        <v>XBL</v>
      </c>
      <c r="Z1090" s="5">
        <f>VLOOKUP(D1090,HoaDonTotal!D:Q,14,0)</f>
        <v>44444.904861111114</v>
      </c>
      <c r="AA1090" t="str">
        <f t="shared" si="35"/>
        <v>Ca chiều</v>
      </c>
      <c r="AB1090" s="42"/>
    </row>
    <row r="1091" spans="2:28">
      <c r="B1091" s="11" t="s">
        <v>21</v>
      </c>
      <c r="C1091" s="136">
        <v>44444</v>
      </c>
      <c r="D1091" s="36" t="s">
        <v>1659</v>
      </c>
      <c r="E1091" s="11">
        <v>234732</v>
      </c>
      <c r="F1091" s="11" t="s">
        <v>433</v>
      </c>
      <c r="G1091" s="11" t="s">
        <v>3346</v>
      </c>
      <c r="H1091" s="11" t="s">
        <v>3347</v>
      </c>
      <c r="I1091" s="11" t="s">
        <v>22</v>
      </c>
      <c r="J1091" s="11" t="s">
        <v>2112</v>
      </c>
      <c r="K1091" s="11" t="s">
        <v>185</v>
      </c>
      <c r="L1091" s="11" t="s">
        <v>143</v>
      </c>
      <c r="M1091" s="11" t="s">
        <v>49</v>
      </c>
      <c r="N1091" s="11" t="s">
        <v>2045</v>
      </c>
      <c r="O1091" s="11" t="s">
        <v>181</v>
      </c>
      <c r="P1091" s="11" t="s">
        <v>43</v>
      </c>
      <c r="Q1091" s="11">
        <v>1</v>
      </c>
      <c r="R1091" s="128">
        <v>0</v>
      </c>
      <c r="S1091" s="128">
        <v>20000</v>
      </c>
      <c r="T1091" s="128">
        <v>20000</v>
      </c>
      <c r="U1091" s="128">
        <v>0</v>
      </c>
      <c r="V1091" s="11" t="s">
        <v>50</v>
      </c>
      <c r="W1091">
        <v>20000</v>
      </c>
      <c r="X1091">
        <v>1</v>
      </c>
      <c r="Y1091" s="11" t="str">
        <f t="shared" si="36"/>
        <v>XBL</v>
      </c>
      <c r="Z1091" s="5">
        <f>VLOOKUP(D1091,HoaDonTotal!D:Q,14,0)</f>
        <v>44444.904166666667</v>
      </c>
      <c r="AA1091" t="str">
        <f t="shared" si="35"/>
        <v>Ca chiều</v>
      </c>
      <c r="AB1091" s="42"/>
    </row>
    <row r="1092" spans="2:28">
      <c r="B1092" s="11" t="s">
        <v>21</v>
      </c>
      <c r="C1092" s="136">
        <v>44444</v>
      </c>
      <c r="D1092" s="36" t="s">
        <v>1659</v>
      </c>
      <c r="E1092" s="11">
        <v>234732</v>
      </c>
      <c r="F1092" s="11" t="s">
        <v>433</v>
      </c>
      <c r="G1092" s="11" t="s">
        <v>3348</v>
      </c>
      <c r="H1092" s="11" t="s">
        <v>3349</v>
      </c>
      <c r="I1092" s="11" t="s">
        <v>22</v>
      </c>
      <c r="J1092" s="11" t="s">
        <v>2112</v>
      </c>
      <c r="K1092" s="11" t="s">
        <v>185</v>
      </c>
      <c r="L1092" s="11" t="s">
        <v>143</v>
      </c>
      <c r="M1092" s="11" t="s">
        <v>66</v>
      </c>
      <c r="N1092" s="11" t="s">
        <v>2143</v>
      </c>
      <c r="O1092" s="11" t="s">
        <v>181</v>
      </c>
      <c r="P1092" s="11" t="s">
        <v>43</v>
      </c>
      <c r="Q1092" s="11">
        <v>1</v>
      </c>
      <c r="R1092" s="128">
        <v>0</v>
      </c>
      <c r="S1092" s="128">
        <v>20000</v>
      </c>
      <c r="T1092" s="128">
        <v>20000</v>
      </c>
      <c r="U1092" s="128">
        <v>0</v>
      </c>
      <c r="V1092" s="11" t="s">
        <v>50</v>
      </c>
      <c r="W1092">
        <v>20000</v>
      </c>
      <c r="X1092">
        <v>1</v>
      </c>
      <c r="Y1092" s="11" t="str">
        <f t="shared" si="36"/>
        <v>XBL</v>
      </c>
      <c r="Z1092" s="5">
        <f>VLOOKUP(D1092,HoaDonTotal!D:Q,14,0)</f>
        <v>44444.904166666667</v>
      </c>
      <c r="AA1092" t="str">
        <f t="shared" si="35"/>
        <v>Ca chiều</v>
      </c>
      <c r="AB1092" s="42"/>
    </row>
    <row r="1093" spans="2:28">
      <c r="B1093" s="11" t="s">
        <v>21</v>
      </c>
      <c r="C1093" s="136">
        <v>44444</v>
      </c>
      <c r="D1093" s="36" t="s">
        <v>1660</v>
      </c>
      <c r="E1093" s="11">
        <v>1584410</v>
      </c>
      <c r="F1093" s="11" t="s">
        <v>1662</v>
      </c>
      <c r="G1093" s="11" t="s">
        <v>2303</v>
      </c>
      <c r="H1093" s="11" t="s">
        <v>579</v>
      </c>
      <c r="I1093" s="11"/>
      <c r="J1093" s="11" t="s">
        <v>53</v>
      </c>
      <c r="K1093" s="11" t="s">
        <v>56</v>
      </c>
      <c r="L1093" s="11" t="s">
        <v>580</v>
      </c>
      <c r="M1093" s="11" t="s">
        <v>46</v>
      </c>
      <c r="N1093" s="11" t="s">
        <v>57</v>
      </c>
      <c r="O1093" s="11" t="s">
        <v>297</v>
      </c>
      <c r="P1093" s="11" t="s">
        <v>43</v>
      </c>
      <c r="Q1093" s="11">
        <v>1</v>
      </c>
      <c r="R1093" s="128">
        <v>0</v>
      </c>
      <c r="S1093" s="128">
        <v>120000</v>
      </c>
      <c r="T1093" s="128">
        <v>120000</v>
      </c>
      <c r="U1093" s="128">
        <v>0</v>
      </c>
      <c r="V1093" s="11" t="s">
        <v>28</v>
      </c>
      <c r="W1093">
        <v>120000</v>
      </c>
      <c r="X1093">
        <v>1</v>
      </c>
      <c r="Y1093" s="11" t="str">
        <f t="shared" si="36"/>
        <v>XBL</v>
      </c>
      <c r="Z1093" s="5">
        <f>VLOOKUP(D1093,HoaDonTotal!D:Q,14,0)</f>
        <v>44444.925000000003</v>
      </c>
      <c r="AA1093" t="str">
        <f t="shared" si="35"/>
        <v>Ca chiều</v>
      </c>
      <c r="AB1093" s="42"/>
    </row>
    <row r="1094" spans="2:28">
      <c r="B1094" s="11" t="s">
        <v>21</v>
      </c>
      <c r="C1094" s="136">
        <v>44444</v>
      </c>
      <c r="D1094" s="36" t="s">
        <v>1660</v>
      </c>
      <c r="E1094" s="11">
        <v>1584410</v>
      </c>
      <c r="F1094" s="11" t="s">
        <v>1662</v>
      </c>
      <c r="G1094" s="11" t="s">
        <v>2408</v>
      </c>
      <c r="H1094" s="11" t="s">
        <v>579</v>
      </c>
      <c r="I1094" s="11"/>
      <c r="J1094" s="11" t="s">
        <v>53</v>
      </c>
      <c r="K1094" s="11" t="s">
        <v>56</v>
      </c>
      <c r="L1094" s="11" t="s">
        <v>580</v>
      </c>
      <c r="M1094" s="11" t="s">
        <v>77</v>
      </c>
      <c r="N1094" s="11" t="s">
        <v>57</v>
      </c>
      <c r="O1094" s="11" t="s">
        <v>297</v>
      </c>
      <c r="P1094" s="11" t="s">
        <v>43</v>
      </c>
      <c r="Q1094" s="11">
        <v>1</v>
      </c>
      <c r="R1094" s="128">
        <v>0</v>
      </c>
      <c r="S1094" s="128">
        <v>120000</v>
      </c>
      <c r="T1094" s="128">
        <v>120000</v>
      </c>
      <c r="U1094" s="128">
        <v>0</v>
      </c>
      <c r="V1094" s="11" t="s">
        <v>28</v>
      </c>
      <c r="W1094">
        <v>120000</v>
      </c>
      <c r="X1094">
        <v>1</v>
      </c>
      <c r="Y1094" s="11" t="str">
        <f t="shared" si="36"/>
        <v>XBL</v>
      </c>
      <c r="Z1094" s="5">
        <f>VLOOKUP(D1094,HoaDonTotal!D:Q,14,0)</f>
        <v>44444.925000000003</v>
      </c>
      <c r="AA1094" t="str">
        <f t="shared" si="35"/>
        <v>Ca chiều</v>
      </c>
      <c r="AB1094" s="42"/>
    </row>
    <row r="1095" spans="2:28">
      <c r="B1095" s="11" t="s">
        <v>21</v>
      </c>
      <c r="C1095" s="136">
        <v>44444</v>
      </c>
      <c r="D1095" s="36" t="s">
        <v>1660</v>
      </c>
      <c r="E1095" s="11">
        <v>1584410</v>
      </c>
      <c r="F1095" s="11" t="s">
        <v>1662</v>
      </c>
      <c r="G1095" s="11" t="s">
        <v>3176</v>
      </c>
      <c r="H1095" s="11" t="s">
        <v>3177</v>
      </c>
      <c r="I1095" s="11"/>
      <c r="J1095" s="11" t="s">
        <v>53</v>
      </c>
      <c r="K1095" s="11" t="s">
        <v>56</v>
      </c>
      <c r="L1095" s="11" t="s">
        <v>3178</v>
      </c>
      <c r="M1095" s="11" t="s">
        <v>254</v>
      </c>
      <c r="N1095" s="11" t="s">
        <v>57</v>
      </c>
      <c r="O1095" s="11" t="s">
        <v>297</v>
      </c>
      <c r="P1095" s="11" t="s">
        <v>43</v>
      </c>
      <c r="Q1095" s="11">
        <v>1</v>
      </c>
      <c r="R1095" s="128">
        <v>0</v>
      </c>
      <c r="S1095" s="128">
        <v>150000</v>
      </c>
      <c r="T1095" s="128">
        <v>150000</v>
      </c>
      <c r="U1095" s="128">
        <v>0</v>
      </c>
      <c r="V1095" s="11" t="s">
        <v>28</v>
      </c>
      <c r="W1095">
        <v>150000</v>
      </c>
      <c r="X1095">
        <v>1</v>
      </c>
      <c r="Y1095" s="11" t="str">
        <f t="shared" si="36"/>
        <v>XBL</v>
      </c>
      <c r="Z1095" s="5">
        <f>VLOOKUP(D1095,HoaDonTotal!D:Q,14,0)</f>
        <v>44444.925000000003</v>
      </c>
      <c r="AA1095" t="str">
        <f t="shared" si="35"/>
        <v>Ca chiều</v>
      </c>
      <c r="AB1095" s="42"/>
    </row>
    <row r="1096" spans="2:28">
      <c r="B1096" s="11" t="s">
        <v>21</v>
      </c>
      <c r="C1096" s="136">
        <v>44444</v>
      </c>
      <c r="D1096" s="36" t="s">
        <v>1660</v>
      </c>
      <c r="E1096" s="11">
        <v>1584410</v>
      </c>
      <c r="F1096" s="11" t="s">
        <v>1662</v>
      </c>
      <c r="G1096" s="11" t="s">
        <v>3350</v>
      </c>
      <c r="H1096" s="11" t="s">
        <v>3351</v>
      </c>
      <c r="I1096" s="11" t="s">
        <v>22</v>
      </c>
      <c r="J1096" s="11" t="s">
        <v>186</v>
      </c>
      <c r="K1096" s="11" t="s">
        <v>187</v>
      </c>
      <c r="L1096" s="11"/>
      <c r="M1096" s="11" t="s">
        <v>63</v>
      </c>
      <c r="N1096" s="11" t="s">
        <v>188</v>
      </c>
      <c r="O1096" s="11" t="s">
        <v>188</v>
      </c>
      <c r="P1096" s="11" t="s">
        <v>43</v>
      </c>
      <c r="Q1096" s="11">
        <v>1</v>
      </c>
      <c r="R1096" s="128">
        <v>0</v>
      </c>
      <c r="S1096" s="128">
        <v>120000</v>
      </c>
      <c r="T1096" s="128">
        <v>120000</v>
      </c>
      <c r="U1096" s="128">
        <v>0</v>
      </c>
      <c r="V1096" s="11" t="s">
        <v>28</v>
      </c>
      <c r="W1096">
        <v>120000</v>
      </c>
      <c r="X1096">
        <v>1</v>
      </c>
      <c r="Y1096" s="11" t="str">
        <f t="shared" si="36"/>
        <v>XBL</v>
      </c>
      <c r="Z1096" s="5">
        <f>VLOOKUP(D1096,HoaDonTotal!D:Q,14,0)</f>
        <v>44444.925000000003</v>
      </c>
      <c r="AA1096" t="str">
        <f t="shared" si="35"/>
        <v>Ca chiều</v>
      </c>
      <c r="AB1096" s="42"/>
    </row>
    <row r="1097" spans="2:28">
      <c r="B1097" s="11" t="s">
        <v>21</v>
      </c>
      <c r="C1097" s="136">
        <v>44444</v>
      </c>
      <c r="D1097" s="36" t="s">
        <v>1660</v>
      </c>
      <c r="E1097" s="11">
        <v>1584410</v>
      </c>
      <c r="F1097" s="11" t="s">
        <v>1662</v>
      </c>
      <c r="G1097" s="11" t="s">
        <v>3352</v>
      </c>
      <c r="H1097" s="11" t="s">
        <v>3353</v>
      </c>
      <c r="I1097" s="11" t="s">
        <v>22</v>
      </c>
      <c r="J1097" s="11" t="s">
        <v>186</v>
      </c>
      <c r="K1097" s="11" t="s">
        <v>187</v>
      </c>
      <c r="L1097" s="11"/>
      <c r="M1097" s="11" t="s">
        <v>49</v>
      </c>
      <c r="N1097" s="11" t="s">
        <v>188</v>
      </c>
      <c r="O1097" s="11" t="s">
        <v>188</v>
      </c>
      <c r="P1097" s="11" t="s">
        <v>43</v>
      </c>
      <c r="Q1097" s="11">
        <v>1</v>
      </c>
      <c r="R1097" s="128">
        <v>0</v>
      </c>
      <c r="S1097" s="128">
        <v>150000</v>
      </c>
      <c r="T1097" s="128">
        <v>150000</v>
      </c>
      <c r="U1097" s="128">
        <v>0</v>
      </c>
      <c r="V1097" s="11" t="s">
        <v>28</v>
      </c>
      <c r="W1097">
        <v>150000</v>
      </c>
      <c r="X1097">
        <v>1</v>
      </c>
      <c r="Y1097" s="11" t="str">
        <f t="shared" si="36"/>
        <v>XBL</v>
      </c>
      <c r="Z1097" s="5">
        <f>VLOOKUP(D1097,HoaDonTotal!D:Q,14,0)</f>
        <v>44444.925000000003</v>
      </c>
      <c r="AA1097" t="str">
        <f t="shared" si="35"/>
        <v>Ca chiều</v>
      </c>
      <c r="AB1097" s="42"/>
    </row>
    <row r="1098" spans="2:28">
      <c r="B1098" s="11" t="s">
        <v>21</v>
      </c>
      <c r="C1098" s="136">
        <v>44444</v>
      </c>
      <c r="D1098" s="36" t="s">
        <v>1663</v>
      </c>
      <c r="E1098" s="11">
        <v>2392153</v>
      </c>
      <c r="F1098" s="11" t="s">
        <v>699</v>
      </c>
      <c r="G1098" s="11" t="s">
        <v>3354</v>
      </c>
      <c r="H1098" s="11" t="s">
        <v>3355</v>
      </c>
      <c r="I1098" s="11" t="s">
        <v>22</v>
      </c>
      <c r="J1098" s="11" t="s">
        <v>23</v>
      </c>
      <c r="K1098" s="11" t="s">
        <v>24</v>
      </c>
      <c r="L1098" s="11" t="s">
        <v>71</v>
      </c>
      <c r="M1098" s="11" t="s">
        <v>3356</v>
      </c>
      <c r="N1098" s="11" t="s">
        <v>343</v>
      </c>
      <c r="O1098" s="11" t="s">
        <v>52</v>
      </c>
      <c r="P1098" s="11" t="s">
        <v>43</v>
      </c>
      <c r="Q1098" s="11">
        <v>1</v>
      </c>
      <c r="R1098" s="128">
        <v>0</v>
      </c>
      <c r="S1098" s="128">
        <v>190000</v>
      </c>
      <c r="T1098" s="128">
        <v>95000</v>
      </c>
      <c r="U1098" s="128">
        <v>0</v>
      </c>
      <c r="V1098" s="11" t="s">
        <v>28</v>
      </c>
      <c r="W1098">
        <v>95000</v>
      </c>
      <c r="X1098">
        <v>1</v>
      </c>
      <c r="Y1098" s="11" t="str">
        <f t="shared" si="36"/>
        <v>XBL</v>
      </c>
      <c r="Z1098" s="5">
        <f>VLOOKUP(D1098,HoaDonTotal!D:Q,14,0)</f>
        <v>44444.925000000003</v>
      </c>
      <c r="AA1098" t="str">
        <f t="shared" si="35"/>
        <v>Ca chiều</v>
      </c>
      <c r="AB1098" s="42"/>
    </row>
    <row r="1099" spans="2:28">
      <c r="B1099" s="11" t="s">
        <v>21</v>
      </c>
      <c r="C1099" s="136">
        <v>44444</v>
      </c>
      <c r="D1099" s="36" t="s">
        <v>1663</v>
      </c>
      <c r="E1099" s="11">
        <v>2392153</v>
      </c>
      <c r="F1099" s="11" t="s">
        <v>699</v>
      </c>
      <c r="G1099" s="11" t="s">
        <v>3357</v>
      </c>
      <c r="H1099" s="11" t="s">
        <v>3358</v>
      </c>
      <c r="I1099" s="11" t="s">
        <v>22</v>
      </c>
      <c r="J1099" s="11" t="s">
        <v>23</v>
      </c>
      <c r="K1099" s="11" t="s">
        <v>24</v>
      </c>
      <c r="L1099" s="11" t="s">
        <v>25</v>
      </c>
      <c r="M1099" s="11" t="s">
        <v>46</v>
      </c>
      <c r="N1099" s="11" t="s">
        <v>36</v>
      </c>
      <c r="O1099" s="11" t="s">
        <v>52</v>
      </c>
      <c r="P1099" s="11" t="s">
        <v>37</v>
      </c>
      <c r="Q1099" s="11">
        <v>1</v>
      </c>
      <c r="R1099" s="128">
        <v>0</v>
      </c>
      <c r="S1099" s="128">
        <v>190000</v>
      </c>
      <c r="T1099" s="128">
        <v>95000</v>
      </c>
      <c r="U1099" s="128">
        <v>0</v>
      </c>
      <c r="V1099" s="11" t="s">
        <v>28</v>
      </c>
      <c r="W1099">
        <v>95000</v>
      </c>
      <c r="X1099">
        <v>1</v>
      </c>
      <c r="Y1099" s="11" t="str">
        <f t="shared" si="36"/>
        <v>XBL</v>
      </c>
      <c r="Z1099" s="5">
        <f>VLOOKUP(D1099,HoaDonTotal!D:Q,14,0)</f>
        <v>44444.925000000003</v>
      </c>
      <c r="AA1099" t="str">
        <f t="shared" ref="AA1099:AA1162" si="37">IF(TIME(HOUR(Z1099),MINUTE(Z1099),SECOND(Z1099))&gt;$AB$6,"Ca chiều","Ca sáng")</f>
        <v>Ca chiều</v>
      </c>
      <c r="AB1099" s="42"/>
    </row>
    <row r="1100" spans="2:28">
      <c r="B1100" s="11" t="s">
        <v>21</v>
      </c>
      <c r="C1100" s="136">
        <v>44444</v>
      </c>
      <c r="D1100" s="36" t="s">
        <v>1663</v>
      </c>
      <c r="E1100" s="11">
        <v>2392153</v>
      </c>
      <c r="F1100" s="11" t="s">
        <v>699</v>
      </c>
      <c r="G1100" s="11" t="s">
        <v>3359</v>
      </c>
      <c r="H1100" s="11" t="s">
        <v>2363</v>
      </c>
      <c r="I1100" s="11" t="s">
        <v>22</v>
      </c>
      <c r="J1100" s="11" t="s">
        <v>23</v>
      </c>
      <c r="K1100" s="11" t="s">
        <v>24</v>
      </c>
      <c r="L1100" s="11" t="s">
        <v>25</v>
      </c>
      <c r="M1100" s="11" t="s">
        <v>63</v>
      </c>
      <c r="N1100" s="11" t="s">
        <v>36</v>
      </c>
      <c r="O1100" s="11" t="s">
        <v>52</v>
      </c>
      <c r="P1100" s="11" t="s">
        <v>37</v>
      </c>
      <c r="Q1100" s="11">
        <v>1</v>
      </c>
      <c r="R1100" s="128">
        <v>0</v>
      </c>
      <c r="S1100" s="128">
        <v>190000</v>
      </c>
      <c r="T1100" s="128">
        <v>95000</v>
      </c>
      <c r="U1100" s="128">
        <v>0</v>
      </c>
      <c r="V1100" s="11" t="s">
        <v>28</v>
      </c>
      <c r="W1100">
        <v>95000</v>
      </c>
      <c r="X1100">
        <v>1</v>
      </c>
      <c r="Y1100" s="11" t="str">
        <f t="shared" si="36"/>
        <v>XBL</v>
      </c>
      <c r="Z1100" s="5">
        <f>VLOOKUP(D1100,HoaDonTotal!D:Q,14,0)</f>
        <v>44444.925000000003</v>
      </c>
      <c r="AA1100" t="str">
        <f t="shared" si="37"/>
        <v>Ca chiều</v>
      </c>
      <c r="AB1100" s="42"/>
    </row>
    <row r="1101" spans="2:28">
      <c r="B1101" s="11" t="s">
        <v>21</v>
      </c>
      <c r="C1101" s="136">
        <v>44444</v>
      </c>
      <c r="D1101" s="36" t="s">
        <v>1665</v>
      </c>
      <c r="E1101" s="11">
        <v>1593050</v>
      </c>
      <c r="F1101" s="11" t="s">
        <v>1667</v>
      </c>
      <c r="G1101" s="11" t="s">
        <v>2735</v>
      </c>
      <c r="H1101" s="11" t="s">
        <v>2736</v>
      </c>
      <c r="I1101" s="11" t="s">
        <v>22</v>
      </c>
      <c r="J1101" s="11" t="s">
        <v>69</v>
      </c>
      <c r="K1101" s="11" t="s">
        <v>24</v>
      </c>
      <c r="L1101" s="11" t="s">
        <v>143</v>
      </c>
      <c r="M1101" s="11" t="s">
        <v>49</v>
      </c>
      <c r="N1101" s="11" t="s">
        <v>70</v>
      </c>
      <c r="O1101" s="11" t="s">
        <v>70</v>
      </c>
      <c r="P1101" s="11" t="s">
        <v>43</v>
      </c>
      <c r="Q1101" s="11">
        <v>1</v>
      </c>
      <c r="R1101" s="128">
        <v>0</v>
      </c>
      <c r="S1101" s="128">
        <v>80000</v>
      </c>
      <c r="T1101" s="128">
        <v>80000</v>
      </c>
      <c r="U1101" s="128">
        <v>0</v>
      </c>
      <c r="V1101" s="11" t="s">
        <v>28</v>
      </c>
      <c r="W1101">
        <v>80000</v>
      </c>
      <c r="X1101">
        <v>1</v>
      </c>
      <c r="Y1101" s="11" t="str">
        <f t="shared" si="36"/>
        <v>XBL</v>
      </c>
      <c r="Z1101" s="5">
        <f>VLOOKUP(D1101,HoaDonTotal!D:Q,14,0)</f>
        <v>44444.924305555556</v>
      </c>
      <c r="AA1101" t="str">
        <f t="shared" si="37"/>
        <v>Ca chiều</v>
      </c>
      <c r="AB1101" s="42"/>
    </row>
    <row r="1102" spans="2:28">
      <c r="B1102" s="11" t="s">
        <v>21</v>
      </c>
      <c r="C1102" s="136">
        <v>44443</v>
      </c>
      <c r="D1102" s="36" t="s">
        <v>1668</v>
      </c>
      <c r="E1102" s="11">
        <v>1595619</v>
      </c>
      <c r="F1102" s="11" t="s">
        <v>1670</v>
      </c>
      <c r="G1102" s="11" t="s">
        <v>3360</v>
      </c>
      <c r="H1102" s="11" t="s">
        <v>2184</v>
      </c>
      <c r="I1102" s="11" t="s">
        <v>58</v>
      </c>
      <c r="J1102" s="11" t="s">
        <v>45</v>
      </c>
      <c r="K1102" s="11" t="s">
        <v>2033</v>
      </c>
      <c r="L1102" s="11" t="s">
        <v>2141</v>
      </c>
      <c r="M1102" s="11" t="s">
        <v>2186</v>
      </c>
      <c r="N1102" s="11" t="s">
        <v>184</v>
      </c>
      <c r="O1102" s="11" t="s">
        <v>153</v>
      </c>
      <c r="P1102" s="11" t="s">
        <v>43</v>
      </c>
      <c r="Q1102" s="11">
        <v>0</v>
      </c>
      <c r="R1102" s="128">
        <v>1</v>
      </c>
      <c r="S1102" s="128">
        <v>120000</v>
      </c>
      <c r="T1102" s="128">
        <v>0</v>
      </c>
      <c r="U1102" s="128">
        <v>89000</v>
      </c>
      <c r="V1102" s="11" t="s">
        <v>28</v>
      </c>
      <c r="W1102">
        <v>-89000</v>
      </c>
      <c r="X1102">
        <v>-1</v>
      </c>
      <c r="Y1102" s="11" t="str">
        <f t="shared" si="36"/>
        <v>NTL</v>
      </c>
      <c r="Z1102" s="5">
        <f>VLOOKUP(D1102,HoaDonTotal!D:Q,14,0)</f>
        <v>44443.713194444441</v>
      </c>
      <c r="AA1102" t="str">
        <f t="shared" si="37"/>
        <v>Ca chiều</v>
      </c>
      <c r="AB1102" s="42"/>
    </row>
    <row r="1103" spans="2:28">
      <c r="B1103" s="11" t="s">
        <v>21</v>
      </c>
      <c r="C1103" s="136">
        <v>44443</v>
      </c>
      <c r="D1103" s="36" t="s">
        <v>1671</v>
      </c>
      <c r="E1103" s="11">
        <v>1595619</v>
      </c>
      <c r="F1103" s="11" t="s">
        <v>1670</v>
      </c>
      <c r="G1103" s="11" t="s">
        <v>3360</v>
      </c>
      <c r="H1103" s="11" t="s">
        <v>2184</v>
      </c>
      <c r="I1103" s="11" t="s">
        <v>58</v>
      </c>
      <c r="J1103" s="11" t="s">
        <v>45</v>
      </c>
      <c r="K1103" s="11" t="s">
        <v>2033</v>
      </c>
      <c r="L1103" s="11" t="s">
        <v>2141</v>
      </c>
      <c r="M1103" s="11" t="s">
        <v>2186</v>
      </c>
      <c r="N1103" s="11" t="s">
        <v>184</v>
      </c>
      <c r="O1103" s="11" t="s">
        <v>153</v>
      </c>
      <c r="P1103" s="11" t="s">
        <v>43</v>
      </c>
      <c r="Q1103" s="11">
        <v>1</v>
      </c>
      <c r="R1103" s="128">
        <v>0</v>
      </c>
      <c r="S1103" s="128">
        <v>120000</v>
      </c>
      <c r="T1103" s="128">
        <v>89000</v>
      </c>
      <c r="U1103" s="128">
        <v>0</v>
      </c>
      <c r="V1103" s="11" t="s">
        <v>28</v>
      </c>
      <c r="W1103">
        <v>89000</v>
      </c>
      <c r="X1103">
        <v>1</v>
      </c>
      <c r="Y1103" s="11" t="str">
        <f t="shared" si="36"/>
        <v>XBL</v>
      </c>
      <c r="Z1103" s="5">
        <f>VLOOKUP(D1103,HoaDonTotal!D:Q,14,0)</f>
        <v>44443.361805555556</v>
      </c>
      <c r="AA1103" t="str">
        <f t="shared" si="37"/>
        <v>Ca sáng</v>
      </c>
      <c r="AB1103" s="42"/>
    </row>
    <row r="1104" spans="2:28">
      <c r="B1104" s="11" t="s">
        <v>21</v>
      </c>
      <c r="C1104" s="136">
        <v>44443</v>
      </c>
      <c r="D1104" s="36" t="s">
        <v>1671</v>
      </c>
      <c r="E1104" s="11">
        <v>1595619</v>
      </c>
      <c r="F1104" s="11" t="s">
        <v>1670</v>
      </c>
      <c r="G1104" s="11" t="s">
        <v>2043</v>
      </c>
      <c r="H1104" s="11" t="s">
        <v>265</v>
      </c>
      <c r="I1104" s="11"/>
      <c r="J1104" s="11" t="s">
        <v>2044</v>
      </c>
      <c r="K1104" s="11" t="s">
        <v>56</v>
      </c>
      <c r="L1104" s="11" t="s">
        <v>266</v>
      </c>
      <c r="M1104" s="11"/>
      <c r="N1104" s="11" t="s">
        <v>2045</v>
      </c>
      <c r="O1104" s="11" t="s">
        <v>139</v>
      </c>
      <c r="P1104" s="11"/>
      <c r="Q1104" s="11">
        <v>2</v>
      </c>
      <c r="R1104" s="128">
        <v>0</v>
      </c>
      <c r="S1104" s="128">
        <v>66000</v>
      </c>
      <c r="T1104" s="128">
        <v>70000</v>
      </c>
      <c r="U1104" s="128">
        <v>0</v>
      </c>
      <c r="V1104" s="11" t="s">
        <v>28</v>
      </c>
      <c r="W1104">
        <v>70000</v>
      </c>
      <c r="X1104">
        <v>2</v>
      </c>
      <c r="Y1104" s="11" t="str">
        <f t="shared" si="36"/>
        <v>XBL</v>
      </c>
      <c r="Z1104" s="5">
        <f>VLOOKUP(D1104,HoaDonTotal!D:Q,14,0)</f>
        <v>44443.361805555556</v>
      </c>
      <c r="AA1104" t="str">
        <f t="shared" si="37"/>
        <v>Ca sáng</v>
      </c>
      <c r="AB1104" s="42"/>
    </row>
    <row r="1105" spans="2:28">
      <c r="B1105" s="11" t="s">
        <v>21</v>
      </c>
      <c r="C1105" s="136">
        <v>44443</v>
      </c>
      <c r="D1105" s="36" t="s">
        <v>1671</v>
      </c>
      <c r="E1105" s="11">
        <v>1595619</v>
      </c>
      <c r="F1105" s="11" t="s">
        <v>1670</v>
      </c>
      <c r="G1105" s="11" t="s">
        <v>483</v>
      </c>
      <c r="H1105" s="11" t="s">
        <v>484</v>
      </c>
      <c r="I1105" s="11"/>
      <c r="J1105" s="11" t="s">
        <v>39</v>
      </c>
      <c r="K1105" s="11"/>
      <c r="L1105" s="11" t="s">
        <v>40</v>
      </c>
      <c r="M1105" s="11" t="s">
        <v>40</v>
      </c>
      <c r="N1105" s="11" t="s">
        <v>39</v>
      </c>
      <c r="O1105" s="11" t="s">
        <v>39</v>
      </c>
      <c r="P1105" s="11" t="s">
        <v>40</v>
      </c>
      <c r="Q1105" s="11">
        <v>1</v>
      </c>
      <c r="R1105" s="128">
        <v>0</v>
      </c>
      <c r="S1105" s="128">
        <v>2000</v>
      </c>
      <c r="T1105" s="128">
        <v>2000</v>
      </c>
      <c r="U1105" s="128">
        <v>0</v>
      </c>
      <c r="V1105" s="11" t="s">
        <v>28</v>
      </c>
      <c r="W1105">
        <v>2000</v>
      </c>
      <c r="X1105">
        <v>1</v>
      </c>
      <c r="Y1105" s="11" t="str">
        <f t="shared" si="36"/>
        <v>XBL</v>
      </c>
      <c r="Z1105" s="5">
        <f>VLOOKUP(D1105,HoaDonTotal!D:Q,14,0)</f>
        <v>44443.361805555556</v>
      </c>
      <c r="AA1105" t="str">
        <f t="shared" si="37"/>
        <v>Ca sáng</v>
      </c>
      <c r="AB1105" s="42"/>
    </row>
    <row r="1106" spans="2:28">
      <c r="B1106" s="11" t="s">
        <v>21</v>
      </c>
      <c r="C1106" s="136">
        <v>44443</v>
      </c>
      <c r="D1106" s="36" t="s">
        <v>1672</v>
      </c>
      <c r="E1106" s="11">
        <v>2390974</v>
      </c>
      <c r="F1106" s="11" t="s">
        <v>1534</v>
      </c>
      <c r="G1106" s="11" t="s">
        <v>461</v>
      </c>
      <c r="H1106" s="11" t="s">
        <v>462</v>
      </c>
      <c r="I1106" s="11" t="s">
        <v>41</v>
      </c>
      <c r="J1106" s="11" t="s">
        <v>23</v>
      </c>
      <c r="K1106" s="11" t="s">
        <v>24</v>
      </c>
      <c r="L1106" s="11" t="s">
        <v>152</v>
      </c>
      <c r="M1106" s="11" t="s">
        <v>463</v>
      </c>
      <c r="N1106" s="11" t="s">
        <v>26</v>
      </c>
      <c r="O1106" s="11" t="s">
        <v>314</v>
      </c>
      <c r="P1106" s="11" t="s">
        <v>37</v>
      </c>
      <c r="Q1106" s="11">
        <v>1</v>
      </c>
      <c r="R1106" s="128">
        <v>0</v>
      </c>
      <c r="S1106" s="128">
        <v>290000</v>
      </c>
      <c r="T1106" s="128">
        <v>145000</v>
      </c>
      <c r="U1106" s="128">
        <v>0</v>
      </c>
      <c r="V1106" s="11" t="s">
        <v>28</v>
      </c>
      <c r="W1106">
        <v>145000</v>
      </c>
      <c r="X1106">
        <v>1</v>
      </c>
      <c r="Y1106" s="11" t="str">
        <f t="shared" si="36"/>
        <v>XBL</v>
      </c>
      <c r="Z1106" s="5">
        <f>VLOOKUP(D1106,HoaDonTotal!D:Q,14,0)</f>
        <v>44443.361805555556</v>
      </c>
      <c r="AA1106" t="str">
        <f t="shared" si="37"/>
        <v>Ca sáng</v>
      </c>
      <c r="AB1106" s="42"/>
    </row>
    <row r="1107" spans="2:28">
      <c r="B1107" s="11" t="s">
        <v>21</v>
      </c>
      <c r="C1107" s="136">
        <v>44443</v>
      </c>
      <c r="D1107" s="36" t="s">
        <v>1672</v>
      </c>
      <c r="E1107" s="11">
        <v>2390974</v>
      </c>
      <c r="F1107" s="11" t="s">
        <v>1534</v>
      </c>
      <c r="G1107" s="11" t="s">
        <v>3361</v>
      </c>
      <c r="H1107" s="11" t="s">
        <v>3362</v>
      </c>
      <c r="I1107" s="11" t="s">
        <v>41</v>
      </c>
      <c r="J1107" s="11" t="s">
        <v>23</v>
      </c>
      <c r="K1107" s="11" t="s">
        <v>24</v>
      </c>
      <c r="L1107" s="11" t="s">
        <v>35</v>
      </c>
      <c r="M1107" s="11" t="s">
        <v>319</v>
      </c>
      <c r="N1107" s="11" t="s">
        <v>26</v>
      </c>
      <c r="O1107" s="11" t="s">
        <v>314</v>
      </c>
      <c r="P1107" s="11" t="s">
        <v>37</v>
      </c>
      <c r="Q1107" s="11">
        <v>1</v>
      </c>
      <c r="R1107" s="128">
        <v>0</v>
      </c>
      <c r="S1107" s="128">
        <v>350000</v>
      </c>
      <c r="T1107" s="128">
        <v>175000</v>
      </c>
      <c r="U1107" s="128">
        <v>0</v>
      </c>
      <c r="V1107" s="11" t="s">
        <v>28</v>
      </c>
      <c r="W1107">
        <v>175000</v>
      </c>
      <c r="X1107">
        <v>1</v>
      </c>
      <c r="Y1107" s="11" t="str">
        <f t="shared" si="36"/>
        <v>XBL</v>
      </c>
      <c r="Z1107" s="5">
        <f>VLOOKUP(D1107,HoaDonTotal!D:Q,14,0)</f>
        <v>44443.361805555556</v>
      </c>
      <c r="AA1107" t="str">
        <f t="shared" si="37"/>
        <v>Ca sáng</v>
      </c>
      <c r="AB1107" s="42"/>
    </row>
    <row r="1108" spans="2:28">
      <c r="B1108" s="11" t="s">
        <v>21</v>
      </c>
      <c r="C1108" s="136">
        <v>44443</v>
      </c>
      <c r="D1108" s="36" t="s">
        <v>1673</v>
      </c>
      <c r="E1108" s="11">
        <v>2390974</v>
      </c>
      <c r="F1108" s="11" t="s">
        <v>1534</v>
      </c>
      <c r="G1108" s="11" t="s">
        <v>3363</v>
      </c>
      <c r="H1108" s="11" t="s">
        <v>3364</v>
      </c>
      <c r="I1108" s="11" t="s">
        <v>41</v>
      </c>
      <c r="J1108" s="11" t="s">
        <v>73</v>
      </c>
      <c r="K1108" s="11" t="s">
        <v>34</v>
      </c>
      <c r="L1108" s="11" t="s">
        <v>3365</v>
      </c>
      <c r="M1108" s="11" t="s">
        <v>46</v>
      </c>
      <c r="N1108" s="11" t="s">
        <v>145</v>
      </c>
      <c r="O1108" s="11" t="s">
        <v>145</v>
      </c>
      <c r="P1108" s="11" t="s">
        <v>43</v>
      </c>
      <c r="Q1108" s="11">
        <v>1</v>
      </c>
      <c r="R1108" s="128">
        <v>0</v>
      </c>
      <c r="S1108" s="128">
        <v>390000</v>
      </c>
      <c r="T1108" s="128">
        <v>390000</v>
      </c>
      <c r="U1108" s="128">
        <v>0</v>
      </c>
      <c r="V1108" s="11" t="s">
        <v>28</v>
      </c>
      <c r="W1108">
        <v>390000</v>
      </c>
      <c r="X1108">
        <v>1</v>
      </c>
      <c r="Y1108" s="11" t="str">
        <f t="shared" si="36"/>
        <v>XBL</v>
      </c>
      <c r="Z1108" s="5">
        <f>VLOOKUP(D1108,HoaDonTotal!D:Q,14,0)</f>
        <v>44443.362500000003</v>
      </c>
      <c r="AA1108" t="str">
        <f t="shared" si="37"/>
        <v>Ca sáng</v>
      </c>
      <c r="AB1108" s="42"/>
    </row>
    <row r="1109" spans="2:28">
      <c r="B1109" s="11" t="s">
        <v>21</v>
      </c>
      <c r="C1109" s="136">
        <v>44443</v>
      </c>
      <c r="D1109" s="36" t="s">
        <v>1673</v>
      </c>
      <c r="E1109" s="11">
        <v>2390974</v>
      </c>
      <c r="F1109" s="11" t="s">
        <v>1534</v>
      </c>
      <c r="G1109" s="11" t="s">
        <v>483</v>
      </c>
      <c r="H1109" s="11" t="s">
        <v>484</v>
      </c>
      <c r="I1109" s="11"/>
      <c r="J1109" s="11" t="s">
        <v>39</v>
      </c>
      <c r="K1109" s="11"/>
      <c r="L1109" s="11" t="s">
        <v>40</v>
      </c>
      <c r="M1109" s="11" t="s">
        <v>40</v>
      </c>
      <c r="N1109" s="11" t="s">
        <v>39</v>
      </c>
      <c r="O1109" s="11" t="s">
        <v>39</v>
      </c>
      <c r="P1109" s="11" t="s">
        <v>40</v>
      </c>
      <c r="Q1109" s="11">
        <v>1</v>
      </c>
      <c r="R1109" s="128">
        <v>0</v>
      </c>
      <c r="S1109" s="128">
        <v>2000</v>
      </c>
      <c r="T1109" s="128">
        <v>2000</v>
      </c>
      <c r="U1109" s="128">
        <v>0</v>
      </c>
      <c r="V1109" s="11" t="s">
        <v>28</v>
      </c>
      <c r="W1109">
        <v>2000</v>
      </c>
      <c r="X1109">
        <v>1</v>
      </c>
      <c r="Y1109" s="11" t="str">
        <f t="shared" si="36"/>
        <v>XBL</v>
      </c>
      <c r="Z1109" s="5">
        <f>VLOOKUP(D1109,HoaDonTotal!D:Q,14,0)</f>
        <v>44443.362500000003</v>
      </c>
      <c r="AA1109" t="str">
        <f t="shared" si="37"/>
        <v>Ca sáng</v>
      </c>
      <c r="AB1109" s="42"/>
    </row>
    <row r="1110" spans="2:28">
      <c r="B1110" s="11" t="s">
        <v>21</v>
      </c>
      <c r="C1110" s="136">
        <v>44443</v>
      </c>
      <c r="D1110" s="36" t="s">
        <v>1673</v>
      </c>
      <c r="E1110" s="11">
        <v>2390974</v>
      </c>
      <c r="F1110" s="11" t="s">
        <v>1534</v>
      </c>
      <c r="G1110" s="11" t="s">
        <v>3140</v>
      </c>
      <c r="H1110" s="11" t="s">
        <v>2686</v>
      </c>
      <c r="I1110" s="11"/>
      <c r="J1110" s="11" t="s">
        <v>53</v>
      </c>
      <c r="K1110" s="11" t="s">
        <v>56</v>
      </c>
      <c r="L1110" s="11" t="s">
        <v>2687</v>
      </c>
      <c r="M1110" s="11" t="s">
        <v>63</v>
      </c>
      <c r="N1110" s="11" t="s">
        <v>57</v>
      </c>
      <c r="O1110" s="11" t="s">
        <v>193</v>
      </c>
      <c r="P1110" s="11" t="s">
        <v>43</v>
      </c>
      <c r="Q1110" s="11">
        <v>1</v>
      </c>
      <c r="R1110" s="128">
        <v>0</v>
      </c>
      <c r="S1110" s="128">
        <v>150000</v>
      </c>
      <c r="T1110" s="128">
        <v>120000</v>
      </c>
      <c r="U1110" s="128">
        <v>0</v>
      </c>
      <c r="V1110" s="11" t="s">
        <v>28</v>
      </c>
      <c r="W1110">
        <v>120000</v>
      </c>
      <c r="X1110">
        <v>1</v>
      </c>
      <c r="Y1110" s="11" t="str">
        <f t="shared" si="36"/>
        <v>XBL</v>
      </c>
      <c r="Z1110" s="5">
        <f>VLOOKUP(D1110,HoaDonTotal!D:Q,14,0)</f>
        <v>44443.362500000003</v>
      </c>
      <c r="AA1110" t="str">
        <f t="shared" si="37"/>
        <v>Ca sáng</v>
      </c>
      <c r="AB1110" s="42"/>
    </row>
    <row r="1111" spans="2:28">
      <c r="B1111" s="11" t="s">
        <v>21</v>
      </c>
      <c r="C1111" s="136">
        <v>44443</v>
      </c>
      <c r="D1111" s="36" t="s">
        <v>1673</v>
      </c>
      <c r="E1111" s="11">
        <v>2390974</v>
      </c>
      <c r="F1111" s="11" t="s">
        <v>1534</v>
      </c>
      <c r="G1111" s="11" t="s">
        <v>3228</v>
      </c>
      <c r="H1111" s="11" t="s">
        <v>3152</v>
      </c>
      <c r="I1111" s="11"/>
      <c r="J1111" s="11" t="s">
        <v>53</v>
      </c>
      <c r="K1111" s="11" t="s">
        <v>56</v>
      </c>
      <c r="L1111" s="11" t="s">
        <v>3153</v>
      </c>
      <c r="M1111" s="11" t="s">
        <v>66</v>
      </c>
      <c r="N1111" s="11" t="s">
        <v>57</v>
      </c>
      <c r="O1111" s="11" t="s">
        <v>193</v>
      </c>
      <c r="P1111" s="11" t="s">
        <v>43</v>
      </c>
      <c r="Q1111" s="11">
        <v>1</v>
      </c>
      <c r="R1111" s="128">
        <v>0</v>
      </c>
      <c r="S1111" s="128">
        <v>190000</v>
      </c>
      <c r="T1111" s="128">
        <v>152000</v>
      </c>
      <c r="U1111" s="128">
        <v>0</v>
      </c>
      <c r="V1111" s="11" t="s">
        <v>28</v>
      </c>
      <c r="W1111">
        <v>152000</v>
      </c>
      <c r="X1111">
        <v>1</v>
      </c>
      <c r="Y1111" s="11" t="str">
        <f t="shared" si="36"/>
        <v>XBL</v>
      </c>
      <c r="Z1111" s="5">
        <f>VLOOKUP(D1111,HoaDonTotal!D:Q,14,0)</f>
        <v>44443.362500000003</v>
      </c>
      <c r="AA1111" t="str">
        <f t="shared" si="37"/>
        <v>Ca sáng</v>
      </c>
      <c r="AB1111" s="42"/>
    </row>
    <row r="1112" spans="2:28">
      <c r="B1112" s="11" t="s">
        <v>21</v>
      </c>
      <c r="C1112" s="136">
        <v>44443</v>
      </c>
      <c r="D1112" s="36" t="s">
        <v>1674</v>
      </c>
      <c r="E1112" s="11">
        <v>188077</v>
      </c>
      <c r="F1112" s="11" t="s">
        <v>1676</v>
      </c>
      <c r="G1112" s="11" t="s">
        <v>2894</v>
      </c>
      <c r="H1112" s="11" t="s">
        <v>2895</v>
      </c>
      <c r="I1112" s="11" t="s">
        <v>55</v>
      </c>
      <c r="J1112" s="11" t="s">
        <v>73</v>
      </c>
      <c r="K1112" s="11" t="s">
        <v>538</v>
      </c>
      <c r="L1112" s="11" t="s">
        <v>2896</v>
      </c>
      <c r="M1112" s="11" t="s">
        <v>46</v>
      </c>
      <c r="N1112" s="11" t="s">
        <v>75</v>
      </c>
      <c r="O1112" s="11" t="s">
        <v>75</v>
      </c>
      <c r="P1112" s="11" t="s">
        <v>43</v>
      </c>
      <c r="Q1112" s="11">
        <v>1</v>
      </c>
      <c r="R1112" s="128">
        <v>0</v>
      </c>
      <c r="S1112" s="128">
        <v>590000</v>
      </c>
      <c r="T1112" s="128">
        <v>399000</v>
      </c>
      <c r="U1112" s="128">
        <v>0</v>
      </c>
      <c r="V1112" s="11" t="s">
        <v>50</v>
      </c>
      <c r="W1112">
        <v>399000</v>
      </c>
      <c r="X1112">
        <v>1</v>
      </c>
      <c r="Y1112" s="11" t="str">
        <f t="shared" si="36"/>
        <v>XBL</v>
      </c>
      <c r="Z1112" s="5">
        <f>VLOOKUP(D1112,HoaDonTotal!D:Q,14,0)</f>
        <v>44443.362500000003</v>
      </c>
      <c r="AA1112" t="str">
        <f t="shared" si="37"/>
        <v>Ca sáng</v>
      </c>
      <c r="AB1112" s="42"/>
    </row>
    <row r="1113" spans="2:28">
      <c r="B1113" s="11" t="s">
        <v>21</v>
      </c>
      <c r="C1113" s="136">
        <v>44443</v>
      </c>
      <c r="D1113" s="36" t="s">
        <v>1674</v>
      </c>
      <c r="E1113" s="11">
        <v>188077</v>
      </c>
      <c r="F1113" s="11" t="s">
        <v>1676</v>
      </c>
      <c r="G1113" s="11" t="s">
        <v>2043</v>
      </c>
      <c r="H1113" s="11" t="s">
        <v>265</v>
      </c>
      <c r="I1113" s="11"/>
      <c r="J1113" s="11" t="s">
        <v>2044</v>
      </c>
      <c r="K1113" s="11" t="s">
        <v>56</v>
      </c>
      <c r="L1113" s="11" t="s">
        <v>266</v>
      </c>
      <c r="M1113" s="11"/>
      <c r="N1113" s="11" t="s">
        <v>2045</v>
      </c>
      <c r="O1113" s="11" t="s">
        <v>139</v>
      </c>
      <c r="P1113" s="11"/>
      <c r="Q1113" s="11">
        <v>4</v>
      </c>
      <c r="R1113" s="128">
        <v>0</v>
      </c>
      <c r="S1113" s="128">
        <v>66000</v>
      </c>
      <c r="T1113" s="128">
        <v>140000</v>
      </c>
      <c r="U1113" s="128">
        <v>0</v>
      </c>
      <c r="V1113" s="11" t="s">
        <v>50</v>
      </c>
      <c r="W1113">
        <v>140000</v>
      </c>
      <c r="X1113">
        <v>4</v>
      </c>
      <c r="Y1113" s="11" t="str">
        <f t="shared" si="36"/>
        <v>XBL</v>
      </c>
      <c r="Z1113" s="5">
        <f>VLOOKUP(D1113,HoaDonTotal!D:Q,14,0)</f>
        <v>44443.362500000003</v>
      </c>
      <c r="AA1113" t="str">
        <f t="shared" si="37"/>
        <v>Ca sáng</v>
      </c>
      <c r="AB1113" s="42"/>
    </row>
    <row r="1114" spans="2:28">
      <c r="B1114" s="11" t="s">
        <v>21</v>
      </c>
      <c r="C1114" s="136">
        <v>44443</v>
      </c>
      <c r="D1114" s="36" t="s">
        <v>1677</v>
      </c>
      <c r="E1114" s="11">
        <v>2390977</v>
      </c>
      <c r="F1114" s="11" t="s">
        <v>1679</v>
      </c>
      <c r="G1114" s="11" t="s">
        <v>2046</v>
      </c>
      <c r="H1114" s="11" t="s">
        <v>2047</v>
      </c>
      <c r="I1114" s="11" t="s">
        <v>22</v>
      </c>
      <c r="J1114" s="11" t="s">
        <v>38</v>
      </c>
      <c r="K1114" s="11" t="s">
        <v>232</v>
      </c>
      <c r="L1114" s="11" t="s">
        <v>143</v>
      </c>
      <c r="M1114" s="11" t="s">
        <v>40</v>
      </c>
      <c r="N1114" s="11" t="s">
        <v>44</v>
      </c>
      <c r="O1114" s="11" t="s">
        <v>311</v>
      </c>
      <c r="P1114" s="11" t="s">
        <v>37</v>
      </c>
      <c r="Q1114" s="11">
        <v>1</v>
      </c>
      <c r="R1114" s="128">
        <v>0</v>
      </c>
      <c r="S1114" s="128">
        <v>90000</v>
      </c>
      <c r="T1114" s="128">
        <v>63000</v>
      </c>
      <c r="U1114" s="128">
        <v>0</v>
      </c>
      <c r="V1114" s="11" t="s">
        <v>28</v>
      </c>
      <c r="W1114">
        <v>63000</v>
      </c>
      <c r="X1114">
        <v>1</v>
      </c>
      <c r="Y1114" s="11" t="str">
        <f t="shared" si="36"/>
        <v>XBL</v>
      </c>
      <c r="Z1114" s="5">
        <f>VLOOKUP(D1114,HoaDonTotal!D:Q,14,0)</f>
        <v>44443.361805555556</v>
      </c>
      <c r="AA1114" t="str">
        <f t="shared" si="37"/>
        <v>Ca sáng</v>
      </c>
      <c r="AB1114" s="42"/>
    </row>
    <row r="1115" spans="2:28">
      <c r="B1115" s="11" t="s">
        <v>21</v>
      </c>
      <c r="C1115" s="136">
        <v>44443</v>
      </c>
      <c r="D1115" s="36" t="s">
        <v>1680</v>
      </c>
      <c r="E1115" s="11">
        <v>2390980</v>
      </c>
      <c r="F1115" s="11" t="s">
        <v>1682</v>
      </c>
      <c r="G1115" s="11" t="s">
        <v>2934</v>
      </c>
      <c r="H1115" s="11" t="s">
        <v>2935</v>
      </c>
      <c r="I1115" s="11" t="s">
        <v>41</v>
      </c>
      <c r="J1115" s="11" t="s">
        <v>364</v>
      </c>
      <c r="K1115" s="11" t="s">
        <v>34</v>
      </c>
      <c r="L1115" s="11" t="s">
        <v>71</v>
      </c>
      <c r="M1115" s="11" t="s">
        <v>133</v>
      </c>
      <c r="N1115" s="11" t="s">
        <v>26</v>
      </c>
      <c r="O1115" s="11" t="s">
        <v>314</v>
      </c>
      <c r="P1115" s="11" t="s">
        <v>37</v>
      </c>
      <c r="Q1115" s="11">
        <v>1</v>
      </c>
      <c r="R1115" s="128">
        <v>0</v>
      </c>
      <c r="S1115" s="128">
        <v>350000</v>
      </c>
      <c r="T1115" s="128">
        <v>245000</v>
      </c>
      <c r="U1115" s="128">
        <v>0</v>
      </c>
      <c r="V1115" s="11" t="s">
        <v>28</v>
      </c>
      <c r="W1115">
        <v>245000</v>
      </c>
      <c r="X1115">
        <v>1</v>
      </c>
      <c r="Y1115" s="11" t="str">
        <f t="shared" si="36"/>
        <v>XBL</v>
      </c>
      <c r="Z1115" s="5">
        <f>VLOOKUP(D1115,HoaDonTotal!D:Q,14,0)</f>
        <v>44443.404861111114</v>
      </c>
      <c r="AA1115" t="str">
        <f t="shared" si="37"/>
        <v>Ca sáng</v>
      </c>
      <c r="AB1115" s="42"/>
    </row>
    <row r="1116" spans="2:28">
      <c r="B1116" s="11" t="s">
        <v>21</v>
      </c>
      <c r="C1116" s="136">
        <v>44443</v>
      </c>
      <c r="D1116" s="36" t="s">
        <v>1680</v>
      </c>
      <c r="E1116" s="11">
        <v>2390980</v>
      </c>
      <c r="F1116" s="11" t="s">
        <v>1682</v>
      </c>
      <c r="G1116" s="11" t="s">
        <v>3366</v>
      </c>
      <c r="H1116" s="11" t="s">
        <v>594</v>
      </c>
      <c r="I1116" s="11" t="s">
        <v>41</v>
      </c>
      <c r="J1116" s="11" t="s">
        <v>23</v>
      </c>
      <c r="K1116" s="11" t="s">
        <v>24</v>
      </c>
      <c r="L1116" s="11" t="s">
        <v>35</v>
      </c>
      <c r="M1116" s="11" t="s">
        <v>2601</v>
      </c>
      <c r="N1116" s="11" t="s">
        <v>36</v>
      </c>
      <c r="O1116" s="11" t="s">
        <v>52</v>
      </c>
      <c r="P1116" s="11" t="s">
        <v>37</v>
      </c>
      <c r="Q1116" s="11">
        <v>1</v>
      </c>
      <c r="R1116" s="128">
        <v>0</v>
      </c>
      <c r="S1116" s="128">
        <v>190000</v>
      </c>
      <c r="T1116" s="128">
        <v>95000</v>
      </c>
      <c r="U1116" s="128">
        <v>0</v>
      </c>
      <c r="V1116" s="11" t="s">
        <v>28</v>
      </c>
      <c r="W1116">
        <v>95000</v>
      </c>
      <c r="X1116">
        <v>1</v>
      </c>
      <c r="Y1116" s="11" t="str">
        <f t="shared" si="36"/>
        <v>XBL</v>
      </c>
      <c r="Z1116" s="5">
        <f>VLOOKUP(D1116,HoaDonTotal!D:Q,14,0)</f>
        <v>44443.404861111114</v>
      </c>
      <c r="AA1116" t="str">
        <f t="shared" si="37"/>
        <v>Ca sáng</v>
      </c>
      <c r="AB1116" s="42"/>
    </row>
    <row r="1117" spans="2:28">
      <c r="B1117" s="11" t="s">
        <v>21</v>
      </c>
      <c r="C1117" s="136">
        <v>44443</v>
      </c>
      <c r="D1117" s="36" t="s">
        <v>1683</v>
      </c>
      <c r="E1117" s="11">
        <v>2181207</v>
      </c>
      <c r="F1117" s="11" t="s">
        <v>1685</v>
      </c>
      <c r="G1117" s="11" t="s">
        <v>3031</v>
      </c>
      <c r="H1117" s="11" t="s">
        <v>2690</v>
      </c>
      <c r="I1117" s="11" t="s">
        <v>22</v>
      </c>
      <c r="J1117" s="11" t="s">
        <v>23</v>
      </c>
      <c r="K1117" s="11" t="s">
        <v>24</v>
      </c>
      <c r="L1117" s="11" t="s">
        <v>2074</v>
      </c>
      <c r="M1117" s="11" t="s">
        <v>2743</v>
      </c>
      <c r="N1117" s="11" t="s">
        <v>26</v>
      </c>
      <c r="O1117" s="11" t="s">
        <v>676</v>
      </c>
      <c r="P1117" s="11" t="s">
        <v>37</v>
      </c>
      <c r="Q1117" s="11">
        <v>1</v>
      </c>
      <c r="R1117" s="128">
        <v>0</v>
      </c>
      <c r="S1117" s="128">
        <v>350000</v>
      </c>
      <c r="T1117" s="128">
        <v>175000</v>
      </c>
      <c r="U1117" s="128">
        <v>0</v>
      </c>
      <c r="V1117" s="11" t="s">
        <v>50</v>
      </c>
      <c r="W1117">
        <v>175000</v>
      </c>
      <c r="X1117">
        <v>1</v>
      </c>
      <c r="Y1117" s="11" t="str">
        <f t="shared" si="36"/>
        <v>XBL</v>
      </c>
      <c r="Z1117" s="5">
        <f>VLOOKUP(D1117,HoaDonTotal!D:Q,14,0)</f>
        <v>44443.405555555553</v>
      </c>
      <c r="AA1117" t="str">
        <f t="shared" si="37"/>
        <v>Ca sáng</v>
      </c>
      <c r="AB1117" s="42"/>
    </row>
    <row r="1118" spans="2:28">
      <c r="B1118" s="11" t="s">
        <v>21</v>
      </c>
      <c r="C1118" s="136">
        <v>44443</v>
      </c>
      <c r="D1118" s="36" t="s">
        <v>1683</v>
      </c>
      <c r="E1118" s="11">
        <v>2181207</v>
      </c>
      <c r="F1118" s="11" t="s">
        <v>1685</v>
      </c>
      <c r="G1118" s="11" t="s">
        <v>2776</v>
      </c>
      <c r="H1118" s="11" t="s">
        <v>2448</v>
      </c>
      <c r="I1118" s="11" t="s">
        <v>55</v>
      </c>
      <c r="J1118" s="11" t="s">
        <v>45</v>
      </c>
      <c r="K1118" s="11" t="s">
        <v>34</v>
      </c>
      <c r="L1118" s="11" t="s">
        <v>603</v>
      </c>
      <c r="M1118" s="11" t="s">
        <v>79</v>
      </c>
      <c r="N1118" s="11" t="s">
        <v>184</v>
      </c>
      <c r="O1118" s="11" t="s">
        <v>153</v>
      </c>
      <c r="P1118" s="11" t="s">
        <v>43</v>
      </c>
      <c r="Q1118" s="11">
        <v>1</v>
      </c>
      <c r="R1118" s="128">
        <v>0</v>
      </c>
      <c r="S1118" s="128">
        <v>150000</v>
      </c>
      <c r="T1118" s="128">
        <v>119000</v>
      </c>
      <c r="U1118" s="128">
        <v>0</v>
      </c>
      <c r="V1118" s="11" t="s">
        <v>50</v>
      </c>
      <c r="W1118">
        <v>119000</v>
      </c>
      <c r="X1118">
        <v>1</v>
      </c>
      <c r="Y1118" s="11" t="str">
        <f t="shared" si="36"/>
        <v>XBL</v>
      </c>
      <c r="Z1118" s="5">
        <f>VLOOKUP(D1118,HoaDonTotal!D:Q,14,0)</f>
        <v>44443.405555555553</v>
      </c>
      <c r="AA1118" t="str">
        <f t="shared" si="37"/>
        <v>Ca sáng</v>
      </c>
      <c r="AB1118" s="42"/>
    </row>
    <row r="1119" spans="2:28">
      <c r="B1119" s="11" t="s">
        <v>21</v>
      </c>
      <c r="C1119" s="136">
        <v>44443</v>
      </c>
      <c r="D1119" s="36" t="s">
        <v>1683</v>
      </c>
      <c r="E1119" s="11">
        <v>2181207</v>
      </c>
      <c r="F1119" s="11" t="s">
        <v>1685</v>
      </c>
      <c r="G1119" s="11" t="s">
        <v>3257</v>
      </c>
      <c r="H1119" s="11" t="s">
        <v>2485</v>
      </c>
      <c r="I1119" s="11" t="s">
        <v>55</v>
      </c>
      <c r="J1119" s="11" t="s">
        <v>45</v>
      </c>
      <c r="K1119" s="11" t="s">
        <v>34</v>
      </c>
      <c r="L1119" s="11" t="s">
        <v>603</v>
      </c>
      <c r="M1119" s="11" t="s">
        <v>77</v>
      </c>
      <c r="N1119" s="11" t="s">
        <v>184</v>
      </c>
      <c r="O1119" s="11" t="s">
        <v>153</v>
      </c>
      <c r="P1119" s="11" t="s">
        <v>43</v>
      </c>
      <c r="Q1119" s="11">
        <v>1</v>
      </c>
      <c r="R1119" s="128">
        <v>0</v>
      </c>
      <c r="S1119" s="128">
        <v>150000</v>
      </c>
      <c r="T1119" s="128">
        <v>119000</v>
      </c>
      <c r="U1119" s="128">
        <v>0</v>
      </c>
      <c r="V1119" s="11" t="s">
        <v>50</v>
      </c>
      <c r="W1119">
        <v>119000</v>
      </c>
      <c r="X1119">
        <v>1</v>
      </c>
      <c r="Y1119" s="11" t="str">
        <f t="shared" si="36"/>
        <v>XBL</v>
      </c>
      <c r="Z1119" s="5">
        <f>VLOOKUP(D1119,HoaDonTotal!D:Q,14,0)</f>
        <v>44443.405555555553</v>
      </c>
      <c r="AA1119" t="str">
        <f t="shared" si="37"/>
        <v>Ca sáng</v>
      </c>
      <c r="AB1119" s="42"/>
    </row>
    <row r="1120" spans="2:28">
      <c r="B1120" s="11" t="s">
        <v>21</v>
      </c>
      <c r="C1120" s="136">
        <v>44443</v>
      </c>
      <c r="D1120" s="36" t="s">
        <v>1683</v>
      </c>
      <c r="E1120" s="11">
        <v>2181207</v>
      </c>
      <c r="F1120" s="11" t="s">
        <v>1685</v>
      </c>
      <c r="G1120" s="11" t="s">
        <v>3367</v>
      </c>
      <c r="H1120" s="11" t="s">
        <v>3368</v>
      </c>
      <c r="I1120" s="11"/>
      <c r="J1120" s="11" t="s">
        <v>53</v>
      </c>
      <c r="K1120" s="11" t="s">
        <v>56</v>
      </c>
      <c r="L1120" s="11" t="s">
        <v>328</v>
      </c>
      <c r="M1120" s="11" t="s">
        <v>59</v>
      </c>
      <c r="N1120" s="11" t="s">
        <v>57</v>
      </c>
      <c r="O1120" s="11" t="s">
        <v>297</v>
      </c>
      <c r="P1120" s="11" t="s">
        <v>43</v>
      </c>
      <c r="Q1120" s="11">
        <v>1</v>
      </c>
      <c r="R1120" s="128">
        <v>0</v>
      </c>
      <c r="S1120" s="128">
        <v>150000</v>
      </c>
      <c r="T1120" s="128">
        <v>150000</v>
      </c>
      <c r="U1120" s="128">
        <v>0</v>
      </c>
      <c r="V1120" s="11" t="s">
        <v>50</v>
      </c>
      <c r="W1120">
        <v>150000</v>
      </c>
      <c r="X1120">
        <v>1</v>
      </c>
      <c r="Y1120" s="11" t="str">
        <f t="shared" si="36"/>
        <v>XBL</v>
      </c>
      <c r="Z1120" s="5">
        <f>VLOOKUP(D1120,HoaDonTotal!D:Q,14,0)</f>
        <v>44443.405555555553</v>
      </c>
      <c r="AA1120" t="str">
        <f t="shared" si="37"/>
        <v>Ca sáng</v>
      </c>
      <c r="AB1120" s="42"/>
    </row>
    <row r="1121" spans="2:28">
      <c r="B1121" s="11" t="s">
        <v>21</v>
      </c>
      <c r="C1121" s="136">
        <v>44443</v>
      </c>
      <c r="D1121" s="36" t="s">
        <v>1686</v>
      </c>
      <c r="E1121" s="11">
        <v>2391020</v>
      </c>
      <c r="F1121" s="11" t="s">
        <v>1688</v>
      </c>
      <c r="G1121" s="11" t="s">
        <v>3369</v>
      </c>
      <c r="H1121" s="11" t="s">
        <v>3269</v>
      </c>
      <c r="I1121" s="11" t="s">
        <v>22</v>
      </c>
      <c r="J1121" s="11" t="s">
        <v>23</v>
      </c>
      <c r="K1121" s="11" t="s">
        <v>24</v>
      </c>
      <c r="L1121" s="11" t="s">
        <v>25</v>
      </c>
      <c r="M1121" s="11" t="s">
        <v>46</v>
      </c>
      <c r="N1121" s="11" t="s">
        <v>343</v>
      </c>
      <c r="O1121" s="11" t="s">
        <v>314</v>
      </c>
      <c r="P1121" s="11" t="s">
        <v>43</v>
      </c>
      <c r="Q1121" s="11">
        <v>1</v>
      </c>
      <c r="R1121" s="128">
        <v>0</v>
      </c>
      <c r="S1121" s="128">
        <v>250000</v>
      </c>
      <c r="T1121" s="128">
        <v>125000</v>
      </c>
      <c r="U1121" s="128">
        <v>0</v>
      </c>
      <c r="V1121" s="11" t="s">
        <v>50</v>
      </c>
      <c r="W1121">
        <v>125000</v>
      </c>
      <c r="X1121">
        <v>1</v>
      </c>
      <c r="Y1121" s="11" t="str">
        <f t="shared" si="36"/>
        <v>XBL</v>
      </c>
      <c r="Z1121" s="5">
        <f>VLOOKUP(D1121,HoaDonTotal!D:Q,14,0)</f>
        <v>44443.425000000003</v>
      </c>
      <c r="AA1121" t="str">
        <f t="shared" si="37"/>
        <v>Ca sáng</v>
      </c>
      <c r="AB1121" s="42"/>
    </row>
    <row r="1122" spans="2:28">
      <c r="B1122" s="11" t="s">
        <v>21</v>
      </c>
      <c r="C1122" s="136">
        <v>44443</v>
      </c>
      <c r="D1122" s="36" t="s">
        <v>1686</v>
      </c>
      <c r="E1122" s="11">
        <v>2391020</v>
      </c>
      <c r="F1122" s="11" t="s">
        <v>1688</v>
      </c>
      <c r="G1122" s="11" t="s">
        <v>3370</v>
      </c>
      <c r="H1122" s="11" t="s">
        <v>2836</v>
      </c>
      <c r="I1122" s="11" t="s">
        <v>41</v>
      </c>
      <c r="J1122" s="11" t="s">
        <v>364</v>
      </c>
      <c r="K1122" s="11" t="s">
        <v>34</v>
      </c>
      <c r="L1122" s="11" t="s">
        <v>71</v>
      </c>
      <c r="M1122" s="11" t="s">
        <v>2837</v>
      </c>
      <c r="N1122" s="11" t="s">
        <v>26</v>
      </c>
      <c r="O1122" s="11" t="s">
        <v>2330</v>
      </c>
      <c r="P1122" s="11" t="s">
        <v>37</v>
      </c>
      <c r="Q1122" s="11">
        <v>1</v>
      </c>
      <c r="R1122" s="128">
        <v>0</v>
      </c>
      <c r="S1122" s="128">
        <v>390000</v>
      </c>
      <c r="T1122" s="128">
        <v>273000</v>
      </c>
      <c r="U1122" s="128">
        <v>0</v>
      </c>
      <c r="V1122" s="11" t="s">
        <v>50</v>
      </c>
      <c r="W1122">
        <v>273000</v>
      </c>
      <c r="X1122">
        <v>1</v>
      </c>
      <c r="Y1122" s="11" t="str">
        <f t="shared" si="36"/>
        <v>XBL</v>
      </c>
      <c r="Z1122" s="5">
        <f>VLOOKUP(D1122,HoaDonTotal!D:Q,14,0)</f>
        <v>44443.425000000003</v>
      </c>
      <c r="AA1122" t="str">
        <f t="shared" si="37"/>
        <v>Ca sáng</v>
      </c>
      <c r="AB1122" s="42"/>
    </row>
    <row r="1123" spans="2:28">
      <c r="B1123" s="11" t="s">
        <v>21</v>
      </c>
      <c r="C1123" s="136">
        <v>44443</v>
      </c>
      <c r="D1123" s="36" t="s">
        <v>1686</v>
      </c>
      <c r="E1123" s="11">
        <v>2391020</v>
      </c>
      <c r="F1123" s="11" t="s">
        <v>1688</v>
      </c>
      <c r="G1123" s="11" t="s">
        <v>3034</v>
      </c>
      <c r="H1123" s="11" t="s">
        <v>2836</v>
      </c>
      <c r="I1123" s="11" t="s">
        <v>41</v>
      </c>
      <c r="J1123" s="11" t="s">
        <v>364</v>
      </c>
      <c r="K1123" s="11" t="s">
        <v>34</v>
      </c>
      <c r="L1123" s="11" t="s">
        <v>71</v>
      </c>
      <c r="M1123" s="11" t="s">
        <v>133</v>
      </c>
      <c r="N1123" s="11" t="s">
        <v>26</v>
      </c>
      <c r="O1123" s="11" t="s">
        <v>2330</v>
      </c>
      <c r="P1123" s="11" t="s">
        <v>37</v>
      </c>
      <c r="Q1123" s="11">
        <v>1</v>
      </c>
      <c r="R1123" s="128">
        <v>0</v>
      </c>
      <c r="S1123" s="128">
        <v>390000</v>
      </c>
      <c r="T1123" s="128">
        <v>273000</v>
      </c>
      <c r="U1123" s="128">
        <v>0</v>
      </c>
      <c r="V1123" s="11" t="s">
        <v>50</v>
      </c>
      <c r="W1123">
        <v>273000</v>
      </c>
      <c r="X1123">
        <v>1</v>
      </c>
      <c r="Y1123" s="11" t="str">
        <f t="shared" si="36"/>
        <v>XBL</v>
      </c>
      <c r="Z1123" s="5">
        <f>VLOOKUP(D1123,HoaDonTotal!D:Q,14,0)</f>
        <v>44443.425000000003</v>
      </c>
      <c r="AA1123" t="str">
        <f t="shared" si="37"/>
        <v>Ca sáng</v>
      </c>
      <c r="AB1123" s="42"/>
    </row>
    <row r="1124" spans="2:28">
      <c r="B1124" s="11" t="s">
        <v>21</v>
      </c>
      <c r="C1124" s="136">
        <v>44443</v>
      </c>
      <c r="D1124" s="36" t="s">
        <v>1686</v>
      </c>
      <c r="E1124" s="11">
        <v>2391020</v>
      </c>
      <c r="F1124" s="11" t="s">
        <v>1688</v>
      </c>
      <c r="G1124" s="11" t="s">
        <v>2870</v>
      </c>
      <c r="H1124" s="11" t="s">
        <v>2871</v>
      </c>
      <c r="I1124" s="11" t="s">
        <v>22</v>
      </c>
      <c r="J1124" s="11" t="s">
        <v>73</v>
      </c>
      <c r="K1124" s="11" t="s">
        <v>34</v>
      </c>
      <c r="L1124" s="11" t="s">
        <v>2872</v>
      </c>
      <c r="M1124" s="11" t="s">
        <v>66</v>
      </c>
      <c r="N1124" s="11" t="s">
        <v>145</v>
      </c>
      <c r="O1124" s="11" t="s">
        <v>145</v>
      </c>
      <c r="P1124" s="11" t="s">
        <v>43</v>
      </c>
      <c r="Q1124" s="11">
        <v>1</v>
      </c>
      <c r="R1124" s="128">
        <v>0</v>
      </c>
      <c r="S1124" s="128">
        <v>190000</v>
      </c>
      <c r="T1124" s="128">
        <v>190000</v>
      </c>
      <c r="U1124" s="128">
        <v>0</v>
      </c>
      <c r="V1124" s="11" t="s">
        <v>50</v>
      </c>
      <c r="W1124">
        <v>190000</v>
      </c>
      <c r="X1124">
        <v>1</v>
      </c>
      <c r="Y1124" s="11" t="str">
        <f t="shared" si="36"/>
        <v>XBL</v>
      </c>
      <c r="Z1124" s="5">
        <f>VLOOKUP(D1124,HoaDonTotal!D:Q,14,0)</f>
        <v>44443.425000000003</v>
      </c>
      <c r="AA1124" t="str">
        <f t="shared" si="37"/>
        <v>Ca sáng</v>
      </c>
      <c r="AB1124" s="42"/>
    </row>
    <row r="1125" spans="2:28">
      <c r="B1125" s="11" t="s">
        <v>21</v>
      </c>
      <c r="C1125" s="136">
        <v>44443</v>
      </c>
      <c r="D1125" s="36" t="s">
        <v>1689</v>
      </c>
      <c r="E1125" s="11">
        <v>2181207</v>
      </c>
      <c r="F1125" s="11" t="s">
        <v>1685</v>
      </c>
      <c r="G1125" s="11" t="s">
        <v>3371</v>
      </c>
      <c r="H1125" s="11" t="s">
        <v>3372</v>
      </c>
      <c r="I1125" s="11" t="s">
        <v>41</v>
      </c>
      <c r="J1125" s="11" t="s">
        <v>364</v>
      </c>
      <c r="K1125" s="11" t="s">
        <v>2033</v>
      </c>
      <c r="L1125" s="11" t="s">
        <v>35</v>
      </c>
      <c r="M1125" s="11" t="s">
        <v>59</v>
      </c>
      <c r="N1125" s="11" t="s">
        <v>36</v>
      </c>
      <c r="O1125" s="11" t="s">
        <v>472</v>
      </c>
      <c r="P1125" s="11" t="s">
        <v>37</v>
      </c>
      <c r="Q1125" s="11">
        <v>1</v>
      </c>
      <c r="R1125" s="128">
        <v>0</v>
      </c>
      <c r="S1125" s="128">
        <v>450000</v>
      </c>
      <c r="T1125" s="128">
        <v>315000</v>
      </c>
      <c r="U1125" s="128">
        <v>0</v>
      </c>
      <c r="V1125" s="11" t="s">
        <v>50</v>
      </c>
      <c r="W1125">
        <v>315000</v>
      </c>
      <c r="X1125">
        <v>1</v>
      </c>
      <c r="Y1125" s="11" t="str">
        <f t="shared" si="36"/>
        <v>XBL</v>
      </c>
      <c r="Z1125" s="5">
        <f>VLOOKUP(D1125,HoaDonTotal!D:Q,14,0)</f>
        <v>44443.426388888889</v>
      </c>
      <c r="AA1125" t="str">
        <f t="shared" si="37"/>
        <v>Ca sáng</v>
      </c>
      <c r="AB1125" s="42"/>
    </row>
    <row r="1126" spans="2:28">
      <c r="B1126" s="11" t="s">
        <v>21</v>
      </c>
      <c r="C1126" s="136">
        <v>44443</v>
      </c>
      <c r="D1126" s="36" t="s">
        <v>1689</v>
      </c>
      <c r="E1126" s="11">
        <v>2181207</v>
      </c>
      <c r="F1126" s="11" t="s">
        <v>1685</v>
      </c>
      <c r="G1126" s="11" t="s">
        <v>3373</v>
      </c>
      <c r="H1126" s="11" t="s">
        <v>2575</v>
      </c>
      <c r="I1126" s="11" t="s">
        <v>41</v>
      </c>
      <c r="J1126" s="11" t="s">
        <v>23</v>
      </c>
      <c r="K1126" s="11" t="s">
        <v>24</v>
      </c>
      <c r="L1126" s="11" t="s">
        <v>35</v>
      </c>
      <c r="M1126" s="11" t="s">
        <v>2576</v>
      </c>
      <c r="N1126" s="11" t="s">
        <v>36</v>
      </c>
      <c r="O1126" s="11" t="s">
        <v>134</v>
      </c>
      <c r="P1126" s="11" t="s">
        <v>43</v>
      </c>
      <c r="Q1126" s="11">
        <v>1</v>
      </c>
      <c r="R1126" s="128">
        <v>0</v>
      </c>
      <c r="S1126" s="128">
        <v>350000</v>
      </c>
      <c r="T1126" s="128">
        <v>175000</v>
      </c>
      <c r="U1126" s="128">
        <v>0</v>
      </c>
      <c r="V1126" s="11" t="s">
        <v>50</v>
      </c>
      <c r="W1126">
        <v>175000</v>
      </c>
      <c r="X1126">
        <v>1</v>
      </c>
      <c r="Y1126" s="11" t="str">
        <f t="shared" si="36"/>
        <v>XBL</v>
      </c>
      <c r="Z1126" s="5">
        <f>VLOOKUP(D1126,HoaDonTotal!D:Q,14,0)</f>
        <v>44443.426388888889</v>
      </c>
      <c r="AA1126" t="str">
        <f t="shared" si="37"/>
        <v>Ca sáng</v>
      </c>
      <c r="AB1126" s="42"/>
    </row>
    <row r="1127" spans="2:28">
      <c r="B1127" s="11" t="s">
        <v>21</v>
      </c>
      <c r="C1127" s="136">
        <v>44443</v>
      </c>
      <c r="D1127" s="36" t="s">
        <v>1690</v>
      </c>
      <c r="E1127" s="11">
        <v>270384</v>
      </c>
      <c r="F1127" s="11" t="s">
        <v>1305</v>
      </c>
      <c r="G1127" s="11" t="s">
        <v>3161</v>
      </c>
      <c r="H1127" s="11" t="s">
        <v>3162</v>
      </c>
      <c r="I1127" s="11" t="s">
        <v>55</v>
      </c>
      <c r="J1127" s="11" t="s">
        <v>53</v>
      </c>
      <c r="K1127" s="11" t="s">
        <v>3163</v>
      </c>
      <c r="L1127" s="11"/>
      <c r="M1127" s="11" t="s">
        <v>46</v>
      </c>
      <c r="N1127" s="11" t="s">
        <v>57</v>
      </c>
      <c r="O1127" s="11" t="s">
        <v>3164</v>
      </c>
      <c r="P1127" s="11" t="s">
        <v>37</v>
      </c>
      <c r="Q1127" s="11">
        <v>1</v>
      </c>
      <c r="R1127" s="128">
        <v>0</v>
      </c>
      <c r="S1127" s="128">
        <v>65000</v>
      </c>
      <c r="T1127" s="128">
        <v>0</v>
      </c>
      <c r="U1127" s="128">
        <v>0</v>
      </c>
      <c r="V1127" s="11" t="s">
        <v>50</v>
      </c>
      <c r="W1127">
        <v>0</v>
      </c>
      <c r="X1127">
        <v>1</v>
      </c>
      <c r="Y1127" s="11" t="str">
        <f t="shared" si="36"/>
        <v>XBL</v>
      </c>
      <c r="Z1127" s="5">
        <f>VLOOKUP(D1127,HoaDonTotal!D:Q,14,0)</f>
        <v>44443.426388888889</v>
      </c>
      <c r="AA1127" t="str">
        <f t="shared" si="37"/>
        <v>Ca sáng</v>
      </c>
      <c r="AB1127" s="42"/>
    </row>
    <row r="1128" spans="2:28">
      <c r="B1128" s="11" t="s">
        <v>21</v>
      </c>
      <c r="C1128" s="136">
        <v>44443</v>
      </c>
      <c r="D1128" s="36" t="s">
        <v>1692</v>
      </c>
      <c r="E1128" s="11">
        <v>2391037</v>
      </c>
      <c r="F1128" s="11" t="s">
        <v>1694</v>
      </c>
      <c r="G1128" s="11" t="s">
        <v>3374</v>
      </c>
      <c r="H1128" s="11" t="s">
        <v>3233</v>
      </c>
      <c r="I1128" s="11" t="s">
        <v>55</v>
      </c>
      <c r="J1128" s="11" t="s">
        <v>45</v>
      </c>
      <c r="K1128" s="11" t="s">
        <v>538</v>
      </c>
      <c r="L1128" s="11" t="s">
        <v>605</v>
      </c>
      <c r="M1128" s="11" t="s">
        <v>46</v>
      </c>
      <c r="N1128" s="11" t="s">
        <v>47</v>
      </c>
      <c r="O1128" s="11" t="s">
        <v>2951</v>
      </c>
      <c r="P1128" s="11" t="s">
        <v>212</v>
      </c>
      <c r="Q1128" s="11">
        <v>1</v>
      </c>
      <c r="R1128" s="128">
        <v>0</v>
      </c>
      <c r="S1128" s="128">
        <v>390000</v>
      </c>
      <c r="T1128" s="128">
        <v>290000</v>
      </c>
      <c r="U1128" s="128">
        <v>0</v>
      </c>
      <c r="V1128" s="11" t="s">
        <v>28</v>
      </c>
      <c r="W1128">
        <v>290000</v>
      </c>
      <c r="X1128">
        <v>1</v>
      </c>
      <c r="Y1128" s="11" t="str">
        <f t="shared" si="36"/>
        <v>XBL</v>
      </c>
      <c r="Z1128" s="5">
        <f>VLOOKUP(D1128,HoaDonTotal!D:Q,14,0)</f>
        <v>44443.425694444442</v>
      </c>
      <c r="AA1128" t="str">
        <f t="shared" si="37"/>
        <v>Ca sáng</v>
      </c>
      <c r="AB1128" s="42"/>
    </row>
    <row r="1129" spans="2:28">
      <c r="B1129" s="11" t="s">
        <v>21</v>
      </c>
      <c r="C1129" s="136">
        <v>44443</v>
      </c>
      <c r="D1129" s="36" t="s">
        <v>1692</v>
      </c>
      <c r="E1129" s="11">
        <v>2391037</v>
      </c>
      <c r="F1129" s="11" t="s">
        <v>1694</v>
      </c>
      <c r="G1129" s="11" t="s">
        <v>3375</v>
      </c>
      <c r="H1129" s="11" t="s">
        <v>3237</v>
      </c>
      <c r="I1129" s="11" t="s">
        <v>41</v>
      </c>
      <c r="J1129" s="11" t="s">
        <v>23</v>
      </c>
      <c r="K1129" s="11" t="s">
        <v>24</v>
      </c>
      <c r="L1129" s="11" t="s">
        <v>83</v>
      </c>
      <c r="M1129" s="11" t="s">
        <v>46</v>
      </c>
      <c r="N1129" s="11" t="s">
        <v>26</v>
      </c>
      <c r="O1129" s="11" t="s">
        <v>211</v>
      </c>
      <c r="P1129" s="11" t="s">
        <v>43</v>
      </c>
      <c r="Q1129" s="11">
        <v>1</v>
      </c>
      <c r="R1129" s="128">
        <v>0</v>
      </c>
      <c r="S1129" s="128">
        <v>450000</v>
      </c>
      <c r="T1129" s="128">
        <v>225000</v>
      </c>
      <c r="U1129" s="128">
        <v>0</v>
      </c>
      <c r="V1129" s="11" t="s">
        <v>28</v>
      </c>
      <c r="W1129">
        <v>225000</v>
      </c>
      <c r="X1129">
        <v>1</v>
      </c>
      <c r="Y1129" s="11" t="str">
        <f t="shared" si="36"/>
        <v>XBL</v>
      </c>
      <c r="Z1129" s="5">
        <f>VLOOKUP(D1129,HoaDonTotal!D:Q,14,0)</f>
        <v>44443.425694444442</v>
      </c>
      <c r="AA1129" t="str">
        <f t="shared" si="37"/>
        <v>Ca sáng</v>
      </c>
      <c r="AB1129" s="42"/>
    </row>
    <row r="1130" spans="2:28">
      <c r="B1130" s="11" t="s">
        <v>21</v>
      </c>
      <c r="C1130" s="136">
        <v>44443</v>
      </c>
      <c r="D1130" s="36" t="s">
        <v>1695</v>
      </c>
      <c r="E1130" s="11">
        <v>2340879</v>
      </c>
      <c r="F1130" s="11" t="s">
        <v>1697</v>
      </c>
      <c r="G1130" s="11" t="s">
        <v>3376</v>
      </c>
      <c r="H1130" s="11" t="s">
        <v>332</v>
      </c>
      <c r="I1130" s="11" t="s">
        <v>41</v>
      </c>
      <c r="J1130" s="11" t="s">
        <v>23</v>
      </c>
      <c r="K1130" s="11" t="s">
        <v>24</v>
      </c>
      <c r="L1130" s="11" t="s">
        <v>71</v>
      </c>
      <c r="M1130" s="11" t="s">
        <v>319</v>
      </c>
      <c r="N1130" s="11" t="s">
        <v>26</v>
      </c>
      <c r="O1130" s="11" t="s">
        <v>314</v>
      </c>
      <c r="P1130" s="11" t="s">
        <v>37</v>
      </c>
      <c r="Q1130" s="11">
        <v>1</v>
      </c>
      <c r="R1130" s="128">
        <v>0</v>
      </c>
      <c r="S1130" s="128">
        <v>290000</v>
      </c>
      <c r="T1130" s="128">
        <v>145000</v>
      </c>
      <c r="U1130" s="128">
        <v>0</v>
      </c>
      <c r="V1130" s="11" t="s">
        <v>28</v>
      </c>
      <c r="W1130">
        <v>145000</v>
      </c>
      <c r="X1130">
        <v>1</v>
      </c>
      <c r="Y1130" s="11" t="str">
        <f t="shared" si="36"/>
        <v>XBL</v>
      </c>
      <c r="Z1130" s="5">
        <f>VLOOKUP(D1130,HoaDonTotal!D:Q,14,0)</f>
        <v>44443.427083333336</v>
      </c>
      <c r="AA1130" t="str">
        <f t="shared" si="37"/>
        <v>Ca sáng</v>
      </c>
      <c r="AB1130" s="42"/>
    </row>
    <row r="1131" spans="2:28">
      <c r="B1131" s="11" t="s">
        <v>21</v>
      </c>
      <c r="C1131" s="136">
        <v>44443</v>
      </c>
      <c r="D1131" s="36" t="s">
        <v>1695</v>
      </c>
      <c r="E1131" s="11">
        <v>2340879</v>
      </c>
      <c r="F1131" s="11" t="s">
        <v>1697</v>
      </c>
      <c r="G1131" s="11" t="s">
        <v>556</v>
      </c>
      <c r="H1131" s="11" t="s">
        <v>332</v>
      </c>
      <c r="I1131" s="11" t="s">
        <v>41</v>
      </c>
      <c r="J1131" s="11" t="s">
        <v>23</v>
      </c>
      <c r="K1131" s="11" t="s">
        <v>24</v>
      </c>
      <c r="L1131" s="11" t="s">
        <v>71</v>
      </c>
      <c r="M1131" s="11" t="s">
        <v>46</v>
      </c>
      <c r="N1131" s="11" t="s">
        <v>26</v>
      </c>
      <c r="O1131" s="11" t="s">
        <v>314</v>
      </c>
      <c r="P1131" s="11" t="s">
        <v>37</v>
      </c>
      <c r="Q1131" s="11">
        <v>1</v>
      </c>
      <c r="R1131" s="128">
        <v>0</v>
      </c>
      <c r="S1131" s="128">
        <v>290000</v>
      </c>
      <c r="T1131" s="128">
        <v>145000</v>
      </c>
      <c r="U1131" s="128">
        <v>0</v>
      </c>
      <c r="V1131" s="11" t="s">
        <v>28</v>
      </c>
      <c r="W1131">
        <v>145000</v>
      </c>
      <c r="X1131">
        <v>1</v>
      </c>
      <c r="Y1131" s="11" t="str">
        <f t="shared" si="36"/>
        <v>XBL</v>
      </c>
      <c r="Z1131" s="5">
        <f>VLOOKUP(D1131,HoaDonTotal!D:Q,14,0)</f>
        <v>44443.427083333336</v>
      </c>
      <c r="AA1131" t="str">
        <f t="shared" si="37"/>
        <v>Ca sáng</v>
      </c>
      <c r="AB1131" s="42"/>
    </row>
    <row r="1132" spans="2:28">
      <c r="B1132" s="11" t="s">
        <v>21</v>
      </c>
      <c r="C1132" s="136">
        <v>44443</v>
      </c>
      <c r="D1132" s="36" t="s">
        <v>1695</v>
      </c>
      <c r="E1132" s="11">
        <v>2340879</v>
      </c>
      <c r="F1132" s="11" t="s">
        <v>1697</v>
      </c>
      <c r="G1132" s="11" t="s">
        <v>3343</v>
      </c>
      <c r="H1132" s="11" t="s">
        <v>2247</v>
      </c>
      <c r="I1132" s="11" t="s">
        <v>58</v>
      </c>
      <c r="J1132" s="11" t="s">
        <v>23</v>
      </c>
      <c r="K1132" s="11" t="s">
        <v>24</v>
      </c>
      <c r="L1132" s="11" t="s">
        <v>140</v>
      </c>
      <c r="M1132" s="11" t="s">
        <v>79</v>
      </c>
      <c r="N1132" s="11" t="s">
        <v>36</v>
      </c>
      <c r="O1132" s="11" t="s">
        <v>472</v>
      </c>
      <c r="P1132" s="11" t="s">
        <v>37</v>
      </c>
      <c r="Q1132" s="11">
        <v>1</v>
      </c>
      <c r="R1132" s="128">
        <v>0</v>
      </c>
      <c r="S1132" s="128">
        <v>190000</v>
      </c>
      <c r="T1132" s="128">
        <v>95000</v>
      </c>
      <c r="U1132" s="128">
        <v>0</v>
      </c>
      <c r="V1132" s="11" t="s">
        <v>28</v>
      </c>
      <c r="W1132">
        <v>95000</v>
      </c>
      <c r="X1132">
        <v>1</v>
      </c>
      <c r="Y1132" s="11" t="str">
        <f t="shared" si="36"/>
        <v>XBL</v>
      </c>
      <c r="Z1132" s="5">
        <f>VLOOKUP(D1132,HoaDonTotal!D:Q,14,0)</f>
        <v>44443.427083333336</v>
      </c>
      <c r="AA1132" t="str">
        <f t="shared" si="37"/>
        <v>Ca sáng</v>
      </c>
      <c r="AB1132" s="42"/>
    </row>
    <row r="1133" spans="2:28">
      <c r="B1133" s="11" t="s">
        <v>21</v>
      </c>
      <c r="C1133" s="136">
        <v>44443</v>
      </c>
      <c r="D1133" s="36" t="s">
        <v>1695</v>
      </c>
      <c r="E1133" s="11">
        <v>2340879</v>
      </c>
      <c r="F1133" s="11" t="s">
        <v>1697</v>
      </c>
      <c r="G1133" s="11" t="s">
        <v>3377</v>
      </c>
      <c r="H1133" s="11" t="s">
        <v>2582</v>
      </c>
      <c r="I1133" s="11" t="s">
        <v>41</v>
      </c>
      <c r="J1133" s="11" t="s">
        <v>23</v>
      </c>
      <c r="K1133" s="11" t="s">
        <v>24</v>
      </c>
      <c r="L1133" s="11" t="s">
        <v>25</v>
      </c>
      <c r="M1133" s="11" t="s">
        <v>127</v>
      </c>
      <c r="N1133" s="11" t="s">
        <v>36</v>
      </c>
      <c r="O1133" s="11" t="s">
        <v>472</v>
      </c>
      <c r="P1133" s="11" t="s">
        <v>37</v>
      </c>
      <c r="Q1133" s="11">
        <v>1</v>
      </c>
      <c r="R1133" s="128">
        <v>0</v>
      </c>
      <c r="S1133" s="128">
        <v>390000</v>
      </c>
      <c r="T1133" s="128">
        <v>195000</v>
      </c>
      <c r="U1133" s="128">
        <v>0</v>
      </c>
      <c r="V1133" s="11" t="s">
        <v>28</v>
      </c>
      <c r="W1133">
        <v>195000</v>
      </c>
      <c r="X1133">
        <v>1</v>
      </c>
      <c r="Y1133" s="11" t="str">
        <f t="shared" si="36"/>
        <v>XBL</v>
      </c>
      <c r="Z1133" s="5">
        <f>VLOOKUP(D1133,HoaDonTotal!D:Q,14,0)</f>
        <v>44443.427083333336</v>
      </c>
      <c r="AA1133" t="str">
        <f t="shared" si="37"/>
        <v>Ca sáng</v>
      </c>
      <c r="AB1133" s="42"/>
    </row>
    <row r="1134" spans="2:28">
      <c r="B1134" s="11" t="s">
        <v>21</v>
      </c>
      <c r="C1134" s="136">
        <v>44443</v>
      </c>
      <c r="D1134" s="36" t="s">
        <v>1695</v>
      </c>
      <c r="E1134" s="11">
        <v>2340879</v>
      </c>
      <c r="F1134" s="11" t="s">
        <v>1697</v>
      </c>
      <c r="G1134" s="11" t="s">
        <v>2043</v>
      </c>
      <c r="H1134" s="11" t="s">
        <v>265</v>
      </c>
      <c r="I1134" s="11"/>
      <c r="J1134" s="11" t="s">
        <v>2044</v>
      </c>
      <c r="K1134" s="11" t="s">
        <v>56</v>
      </c>
      <c r="L1134" s="11" t="s">
        <v>266</v>
      </c>
      <c r="M1134" s="11"/>
      <c r="N1134" s="11" t="s">
        <v>2045</v>
      </c>
      <c r="O1134" s="11" t="s">
        <v>139</v>
      </c>
      <c r="P1134" s="11"/>
      <c r="Q1134" s="11">
        <v>2</v>
      </c>
      <c r="R1134" s="128">
        <v>0</v>
      </c>
      <c r="S1134" s="128">
        <v>66000</v>
      </c>
      <c r="T1134" s="128">
        <v>70000</v>
      </c>
      <c r="U1134" s="128">
        <v>0</v>
      </c>
      <c r="V1134" s="11" t="s">
        <v>28</v>
      </c>
      <c r="W1134">
        <v>70000</v>
      </c>
      <c r="X1134">
        <v>2</v>
      </c>
      <c r="Y1134" s="11" t="str">
        <f t="shared" si="36"/>
        <v>XBL</v>
      </c>
      <c r="Z1134" s="5">
        <f>VLOOKUP(D1134,HoaDonTotal!D:Q,14,0)</f>
        <v>44443.427083333336</v>
      </c>
      <c r="AA1134" t="str">
        <f t="shared" si="37"/>
        <v>Ca sáng</v>
      </c>
      <c r="AB1134" s="42"/>
    </row>
    <row r="1135" spans="2:28">
      <c r="B1135" s="11" t="s">
        <v>21</v>
      </c>
      <c r="C1135" s="136">
        <v>44443</v>
      </c>
      <c r="D1135" s="36" t="s">
        <v>1695</v>
      </c>
      <c r="E1135" s="11">
        <v>2340879</v>
      </c>
      <c r="F1135" s="11" t="s">
        <v>1697</v>
      </c>
      <c r="G1135" s="11" t="s">
        <v>3378</v>
      </c>
      <c r="H1135" s="11" t="s">
        <v>2284</v>
      </c>
      <c r="I1135" s="11" t="s">
        <v>41</v>
      </c>
      <c r="J1135" s="11" t="s">
        <v>23</v>
      </c>
      <c r="K1135" s="11" t="s">
        <v>24</v>
      </c>
      <c r="L1135" s="11" t="s">
        <v>71</v>
      </c>
      <c r="M1135" s="11" t="s">
        <v>595</v>
      </c>
      <c r="N1135" s="11" t="s">
        <v>343</v>
      </c>
      <c r="O1135" s="11" t="s">
        <v>52</v>
      </c>
      <c r="P1135" s="11" t="s">
        <v>43</v>
      </c>
      <c r="Q1135" s="11">
        <v>1</v>
      </c>
      <c r="R1135" s="128">
        <v>0</v>
      </c>
      <c r="S1135" s="128">
        <v>190000</v>
      </c>
      <c r="T1135" s="128">
        <v>95000</v>
      </c>
      <c r="U1135" s="128">
        <v>0</v>
      </c>
      <c r="V1135" s="11" t="s">
        <v>28</v>
      </c>
      <c r="W1135">
        <v>95000</v>
      </c>
      <c r="X1135">
        <v>1</v>
      </c>
      <c r="Y1135" s="11" t="str">
        <f t="shared" si="36"/>
        <v>XBL</v>
      </c>
      <c r="Z1135" s="5">
        <f>VLOOKUP(D1135,HoaDonTotal!D:Q,14,0)</f>
        <v>44443.427083333336</v>
      </c>
      <c r="AA1135" t="str">
        <f t="shared" si="37"/>
        <v>Ca sáng</v>
      </c>
      <c r="AB1135" s="42"/>
    </row>
    <row r="1136" spans="2:28">
      <c r="B1136" s="11" t="s">
        <v>21</v>
      </c>
      <c r="C1136" s="136">
        <v>44443</v>
      </c>
      <c r="D1136" s="36" t="s">
        <v>1695</v>
      </c>
      <c r="E1136" s="11">
        <v>2340879</v>
      </c>
      <c r="F1136" s="11" t="s">
        <v>1697</v>
      </c>
      <c r="G1136" s="11" t="s">
        <v>2653</v>
      </c>
      <c r="H1136" s="11" t="s">
        <v>2654</v>
      </c>
      <c r="I1136" s="11" t="s">
        <v>41</v>
      </c>
      <c r="J1136" s="11" t="s">
        <v>38</v>
      </c>
      <c r="K1136" s="11" t="s">
        <v>232</v>
      </c>
      <c r="L1136" s="11" t="s">
        <v>143</v>
      </c>
      <c r="M1136" s="11" t="s">
        <v>40</v>
      </c>
      <c r="N1136" s="11" t="s">
        <v>44</v>
      </c>
      <c r="O1136" s="11" t="s">
        <v>311</v>
      </c>
      <c r="P1136" s="11" t="s">
        <v>37</v>
      </c>
      <c r="Q1136" s="11">
        <v>1</v>
      </c>
      <c r="R1136" s="128">
        <v>0</v>
      </c>
      <c r="S1136" s="128">
        <v>90000</v>
      </c>
      <c r="T1136" s="128">
        <v>63000</v>
      </c>
      <c r="U1136" s="128">
        <v>0</v>
      </c>
      <c r="V1136" s="11" t="s">
        <v>28</v>
      </c>
      <c r="W1136">
        <v>63000</v>
      </c>
      <c r="X1136">
        <v>1</v>
      </c>
      <c r="Y1136" s="11" t="str">
        <f t="shared" si="36"/>
        <v>XBL</v>
      </c>
      <c r="Z1136" s="5">
        <f>VLOOKUP(D1136,HoaDonTotal!D:Q,14,0)</f>
        <v>44443.427083333336</v>
      </c>
      <c r="AA1136" t="str">
        <f t="shared" si="37"/>
        <v>Ca sáng</v>
      </c>
      <c r="AB1136" s="42"/>
    </row>
    <row r="1137" spans="2:28">
      <c r="B1137" s="11" t="s">
        <v>21</v>
      </c>
      <c r="C1137" s="136">
        <v>44443</v>
      </c>
      <c r="D1137" s="36" t="s">
        <v>1698</v>
      </c>
      <c r="E1137" s="11">
        <v>2391037</v>
      </c>
      <c r="F1137" s="11" t="s">
        <v>1694</v>
      </c>
      <c r="G1137" s="11" t="s">
        <v>3379</v>
      </c>
      <c r="H1137" s="11" t="s">
        <v>2510</v>
      </c>
      <c r="I1137" s="11" t="s">
        <v>58</v>
      </c>
      <c r="J1137" s="11" t="s">
        <v>45</v>
      </c>
      <c r="K1137" s="11" t="s">
        <v>2033</v>
      </c>
      <c r="L1137" s="11" t="s">
        <v>585</v>
      </c>
      <c r="M1137" s="11" t="s">
        <v>2524</v>
      </c>
      <c r="N1137" s="11" t="s">
        <v>184</v>
      </c>
      <c r="O1137" s="11" t="s">
        <v>197</v>
      </c>
      <c r="P1137" s="11" t="s">
        <v>43</v>
      </c>
      <c r="Q1137" s="11">
        <v>1</v>
      </c>
      <c r="R1137" s="128">
        <v>0</v>
      </c>
      <c r="S1137" s="128">
        <v>120000</v>
      </c>
      <c r="T1137" s="128">
        <v>89000</v>
      </c>
      <c r="U1137" s="128">
        <v>0</v>
      </c>
      <c r="V1137" s="11" t="s">
        <v>28</v>
      </c>
      <c r="W1137">
        <v>89000</v>
      </c>
      <c r="X1137">
        <v>1</v>
      </c>
      <c r="Y1137" s="11" t="str">
        <f t="shared" si="36"/>
        <v>XBL</v>
      </c>
      <c r="Z1137" s="5">
        <f>VLOOKUP(D1137,HoaDonTotal!D:Q,14,0)</f>
        <v>44443.447222222225</v>
      </c>
      <c r="AA1137" t="str">
        <f t="shared" si="37"/>
        <v>Ca sáng</v>
      </c>
      <c r="AB1137" s="42"/>
    </row>
    <row r="1138" spans="2:28">
      <c r="B1138" s="11" t="s">
        <v>21</v>
      </c>
      <c r="C1138" s="136">
        <v>44443</v>
      </c>
      <c r="D1138" s="36" t="s">
        <v>1699</v>
      </c>
      <c r="E1138" s="11">
        <v>1660444</v>
      </c>
      <c r="F1138" s="11" t="s">
        <v>1701</v>
      </c>
      <c r="G1138" s="11" t="s">
        <v>2043</v>
      </c>
      <c r="H1138" s="11" t="s">
        <v>265</v>
      </c>
      <c r="I1138" s="11"/>
      <c r="J1138" s="11" t="s">
        <v>2044</v>
      </c>
      <c r="K1138" s="11" t="s">
        <v>56</v>
      </c>
      <c r="L1138" s="11" t="s">
        <v>266</v>
      </c>
      <c r="M1138" s="11"/>
      <c r="N1138" s="11" t="s">
        <v>2045</v>
      </c>
      <c r="O1138" s="11" t="s">
        <v>139</v>
      </c>
      <c r="P1138" s="11"/>
      <c r="Q1138" s="11">
        <v>2</v>
      </c>
      <c r="R1138" s="128">
        <v>0</v>
      </c>
      <c r="S1138" s="128">
        <v>66000</v>
      </c>
      <c r="T1138" s="128">
        <v>70000</v>
      </c>
      <c r="U1138" s="128">
        <v>0</v>
      </c>
      <c r="V1138" s="11" t="s">
        <v>28</v>
      </c>
      <c r="W1138">
        <v>70000</v>
      </c>
      <c r="X1138">
        <v>2</v>
      </c>
      <c r="Y1138" s="11" t="str">
        <f t="shared" si="36"/>
        <v>XBL</v>
      </c>
      <c r="Z1138" s="5">
        <f>VLOOKUP(D1138,HoaDonTotal!D:Q,14,0)</f>
        <v>44443.446527777778</v>
      </c>
      <c r="AA1138" t="str">
        <f t="shared" si="37"/>
        <v>Ca sáng</v>
      </c>
      <c r="AB1138" s="42"/>
    </row>
    <row r="1139" spans="2:28">
      <c r="B1139" s="11" t="s">
        <v>21</v>
      </c>
      <c r="C1139" s="136">
        <v>44443</v>
      </c>
      <c r="D1139" s="36" t="s">
        <v>1699</v>
      </c>
      <c r="E1139" s="11">
        <v>1660444</v>
      </c>
      <c r="F1139" s="11" t="s">
        <v>1701</v>
      </c>
      <c r="G1139" s="11" t="s">
        <v>2224</v>
      </c>
      <c r="H1139" s="11" t="s">
        <v>2225</v>
      </c>
      <c r="I1139" s="11"/>
      <c r="J1139" s="11" t="s">
        <v>2112</v>
      </c>
      <c r="K1139" s="11" t="s">
        <v>135</v>
      </c>
      <c r="L1139" s="11" t="s">
        <v>40</v>
      </c>
      <c r="M1139" s="11" t="s">
        <v>40</v>
      </c>
      <c r="N1139" s="11" t="s">
        <v>2143</v>
      </c>
      <c r="O1139" s="11" t="s">
        <v>2226</v>
      </c>
      <c r="P1139" s="11" t="s">
        <v>40</v>
      </c>
      <c r="Q1139" s="11">
        <v>1</v>
      </c>
      <c r="R1139" s="128">
        <v>0</v>
      </c>
      <c r="S1139" s="128">
        <v>60000</v>
      </c>
      <c r="T1139" s="128">
        <v>60000</v>
      </c>
      <c r="U1139" s="128">
        <v>0</v>
      </c>
      <c r="V1139" s="11" t="s">
        <v>28</v>
      </c>
      <c r="W1139">
        <v>60000</v>
      </c>
      <c r="X1139">
        <v>1</v>
      </c>
      <c r="Y1139" s="11" t="str">
        <f t="shared" si="36"/>
        <v>XBL</v>
      </c>
      <c r="Z1139" s="5">
        <f>VLOOKUP(D1139,HoaDonTotal!D:Q,14,0)</f>
        <v>44443.446527777778</v>
      </c>
      <c r="AA1139" t="str">
        <f t="shared" si="37"/>
        <v>Ca sáng</v>
      </c>
      <c r="AB1139" s="42"/>
    </row>
    <row r="1140" spans="2:28">
      <c r="B1140" s="11" t="s">
        <v>21</v>
      </c>
      <c r="C1140" s="136">
        <v>44443</v>
      </c>
      <c r="D1140" s="36" t="s">
        <v>1699</v>
      </c>
      <c r="E1140" s="11">
        <v>1660444</v>
      </c>
      <c r="F1140" s="11" t="s">
        <v>1701</v>
      </c>
      <c r="G1140" s="11" t="s">
        <v>3213</v>
      </c>
      <c r="H1140" s="11" t="s">
        <v>3214</v>
      </c>
      <c r="I1140" s="11"/>
      <c r="J1140" s="11" t="s">
        <v>2041</v>
      </c>
      <c r="K1140" s="11" t="s">
        <v>78</v>
      </c>
      <c r="L1140" s="11"/>
      <c r="M1140" s="11" t="s">
        <v>63</v>
      </c>
      <c r="N1140" s="11" t="s">
        <v>68</v>
      </c>
      <c r="O1140" s="11" t="s">
        <v>3215</v>
      </c>
      <c r="P1140" s="11"/>
      <c r="Q1140" s="11">
        <v>1</v>
      </c>
      <c r="R1140" s="128">
        <v>0</v>
      </c>
      <c r="S1140" s="128">
        <v>29000</v>
      </c>
      <c r="T1140" s="128">
        <v>29000</v>
      </c>
      <c r="U1140" s="128">
        <v>0</v>
      </c>
      <c r="V1140" s="11" t="s">
        <v>28</v>
      </c>
      <c r="W1140">
        <v>29000</v>
      </c>
      <c r="X1140">
        <v>1</v>
      </c>
      <c r="Y1140" s="11" t="str">
        <f t="shared" si="36"/>
        <v>XBL</v>
      </c>
      <c r="Z1140" s="5">
        <f>VLOOKUP(D1140,HoaDonTotal!D:Q,14,0)</f>
        <v>44443.446527777778</v>
      </c>
      <c r="AA1140" t="str">
        <f t="shared" si="37"/>
        <v>Ca sáng</v>
      </c>
      <c r="AB1140" s="42"/>
    </row>
    <row r="1141" spans="2:28">
      <c r="B1141" s="11" t="s">
        <v>21</v>
      </c>
      <c r="C1141" s="136">
        <v>44443</v>
      </c>
      <c r="D1141" s="36" t="s">
        <v>1699</v>
      </c>
      <c r="E1141" s="11">
        <v>1660444</v>
      </c>
      <c r="F1141" s="11" t="s">
        <v>1701</v>
      </c>
      <c r="G1141" s="11" t="s">
        <v>3380</v>
      </c>
      <c r="H1141" s="11" t="s">
        <v>2578</v>
      </c>
      <c r="I1141" s="11"/>
      <c r="J1141" s="11" t="s">
        <v>53</v>
      </c>
      <c r="K1141" s="11" t="s">
        <v>56</v>
      </c>
      <c r="L1141" s="11" t="s">
        <v>2579</v>
      </c>
      <c r="M1141" s="11" t="s">
        <v>597</v>
      </c>
      <c r="N1141" s="11" t="s">
        <v>57</v>
      </c>
      <c r="O1141" s="11" t="s">
        <v>2580</v>
      </c>
      <c r="P1141" s="11" t="s">
        <v>43</v>
      </c>
      <c r="Q1141" s="11">
        <v>1</v>
      </c>
      <c r="R1141" s="128">
        <v>0</v>
      </c>
      <c r="S1141" s="128">
        <v>190000</v>
      </c>
      <c r="T1141" s="128">
        <v>190000</v>
      </c>
      <c r="U1141" s="128">
        <v>0</v>
      </c>
      <c r="V1141" s="11" t="s">
        <v>28</v>
      </c>
      <c r="W1141">
        <v>190000</v>
      </c>
      <c r="X1141">
        <v>1</v>
      </c>
      <c r="Y1141" s="11" t="str">
        <f t="shared" si="36"/>
        <v>XBL</v>
      </c>
      <c r="Z1141" s="5">
        <f>VLOOKUP(D1141,HoaDonTotal!D:Q,14,0)</f>
        <v>44443.446527777778</v>
      </c>
      <c r="AA1141" t="str">
        <f t="shared" si="37"/>
        <v>Ca sáng</v>
      </c>
      <c r="AB1141" s="42"/>
    </row>
    <row r="1142" spans="2:28">
      <c r="B1142" s="11" t="s">
        <v>21</v>
      </c>
      <c r="C1142" s="136">
        <v>44443</v>
      </c>
      <c r="D1142" s="36" t="s">
        <v>1702</v>
      </c>
      <c r="E1142" s="11">
        <v>2391030</v>
      </c>
      <c r="F1142" s="11" t="s">
        <v>1704</v>
      </c>
      <c r="G1142" s="11" t="s">
        <v>3228</v>
      </c>
      <c r="H1142" s="11" t="s">
        <v>3152</v>
      </c>
      <c r="I1142" s="11"/>
      <c r="J1142" s="11" t="s">
        <v>53</v>
      </c>
      <c r="K1142" s="11" t="s">
        <v>56</v>
      </c>
      <c r="L1142" s="11" t="s">
        <v>3153</v>
      </c>
      <c r="M1142" s="11" t="s">
        <v>66</v>
      </c>
      <c r="N1142" s="11" t="s">
        <v>57</v>
      </c>
      <c r="O1142" s="11" t="s">
        <v>193</v>
      </c>
      <c r="P1142" s="11" t="s">
        <v>43</v>
      </c>
      <c r="Q1142" s="11">
        <v>1</v>
      </c>
      <c r="R1142" s="128">
        <v>0</v>
      </c>
      <c r="S1142" s="128">
        <v>190000</v>
      </c>
      <c r="T1142" s="128">
        <v>152000</v>
      </c>
      <c r="U1142" s="128">
        <v>0</v>
      </c>
      <c r="V1142" s="11" t="s">
        <v>50</v>
      </c>
      <c r="W1142">
        <v>152000</v>
      </c>
      <c r="X1142">
        <v>1</v>
      </c>
      <c r="Y1142" s="11" t="str">
        <f t="shared" si="36"/>
        <v>XBL</v>
      </c>
      <c r="Z1142" s="5">
        <f>VLOOKUP(D1142,HoaDonTotal!D:Q,14,0)</f>
        <v>44443.446527777778</v>
      </c>
      <c r="AA1142" t="str">
        <f t="shared" si="37"/>
        <v>Ca sáng</v>
      </c>
      <c r="AB1142" s="42"/>
    </row>
    <row r="1143" spans="2:28">
      <c r="B1143" s="11" t="s">
        <v>21</v>
      </c>
      <c r="C1143" s="136">
        <v>44443</v>
      </c>
      <c r="D1143" s="36" t="s">
        <v>1702</v>
      </c>
      <c r="E1143" s="11">
        <v>2391030</v>
      </c>
      <c r="F1143" s="11" t="s">
        <v>1704</v>
      </c>
      <c r="G1143" s="11" t="s">
        <v>2545</v>
      </c>
      <c r="H1143" s="11" t="s">
        <v>2546</v>
      </c>
      <c r="I1143" s="11"/>
      <c r="J1143" s="11" t="s">
        <v>53</v>
      </c>
      <c r="K1143" s="11" t="s">
        <v>56</v>
      </c>
      <c r="L1143" s="11" t="s">
        <v>2547</v>
      </c>
      <c r="M1143" s="11" t="s">
        <v>626</v>
      </c>
      <c r="N1143" s="11" t="s">
        <v>57</v>
      </c>
      <c r="O1143" s="11" t="s">
        <v>450</v>
      </c>
      <c r="P1143" s="11" t="s">
        <v>43</v>
      </c>
      <c r="Q1143" s="11">
        <v>1</v>
      </c>
      <c r="R1143" s="128">
        <v>0</v>
      </c>
      <c r="S1143" s="128">
        <v>90000</v>
      </c>
      <c r="T1143" s="128">
        <v>72000</v>
      </c>
      <c r="U1143" s="128">
        <v>0</v>
      </c>
      <c r="V1143" s="11" t="s">
        <v>50</v>
      </c>
      <c r="W1143">
        <v>72000</v>
      </c>
      <c r="X1143">
        <v>1</v>
      </c>
      <c r="Y1143" s="11" t="str">
        <f t="shared" si="36"/>
        <v>XBL</v>
      </c>
      <c r="Z1143" s="5">
        <f>VLOOKUP(D1143,HoaDonTotal!D:Q,14,0)</f>
        <v>44443.446527777778</v>
      </c>
      <c r="AA1143" t="str">
        <f t="shared" si="37"/>
        <v>Ca sáng</v>
      </c>
      <c r="AB1143" s="42"/>
    </row>
    <row r="1144" spans="2:28">
      <c r="B1144" s="11" t="s">
        <v>21</v>
      </c>
      <c r="C1144" s="136">
        <v>44443</v>
      </c>
      <c r="D1144" s="36" t="s">
        <v>1702</v>
      </c>
      <c r="E1144" s="11">
        <v>2391030</v>
      </c>
      <c r="F1144" s="11" t="s">
        <v>1704</v>
      </c>
      <c r="G1144" s="11" t="s">
        <v>3151</v>
      </c>
      <c r="H1144" s="11" t="s">
        <v>3152</v>
      </c>
      <c r="I1144" s="11"/>
      <c r="J1144" s="11" t="s">
        <v>53</v>
      </c>
      <c r="K1144" s="11" t="s">
        <v>56</v>
      </c>
      <c r="L1144" s="11" t="s">
        <v>3153</v>
      </c>
      <c r="M1144" s="11" t="s">
        <v>77</v>
      </c>
      <c r="N1144" s="11" t="s">
        <v>57</v>
      </c>
      <c r="O1144" s="11" t="s">
        <v>193</v>
      </c>
      <c r="P1144" s="11" t="s">
        <v>43</v>
      </c>
      <c r="Q1144" s="11">
        <v>1</v>
      </c>
      <c r="R1144" s="128">
        <v>0</v>
      </c>
      <c r="S1144" s="128">
        <v>190000</v>
      </c>
      <c r="T1144" s="128">
        <v>152000</v>
      </c>
      <c r="U1144" s="128">
        <v>0</v>
      </c>
      <c r="V1144" s="11" t="s">
        <v>50</v>
      </c>
      <c r="W1144">
        <v>152000</v>
      </c>
      <c r="X1144">
        <v>1</v>
      </c>
      <c r="Y1144" s="11" t="str">
        <f t="shared" si="36"/>
        <v>XBL</v>
      </c>
      <c r="Z1144" s="5">
        <f>VLOOKUP(D1144,HoaDonTotal!D:Q,14,0)</f>
        <v>44443.446527777778</v>
      </c>
      <c r="AA1144" t="str">
        <f t="shared" si="37"/>
        <v>Ca sáng</v>
      </c>
      <c r="AB1144" s="42"/>
    </row>
    <row r="1145" spans="2:28">
      <c r="B1145" s="11" t="s">
        <v>21</v>
      </c>
      <c r="C1145" s="136">
        <v>44443</v>
      </c>
      <c r="D1145" s="36" t="s">
        <v>1702</v>
      </c>
      <c r="E1145" s="11">
        <v>2391030</v>
      </c>
      <c r="F1145" s="11" t="s">
        <v>1704</v>
      </c>
      <c r="G1145" s="11" t="s">
        <v>677</v>
      </c>
      <c r="H1145" s="11" t="s">
        <v>678</v>
      </c>
      <c r="I1145" s="11"/>
      <c r="J1145" s="11" t="s">
        <v>53</v>
      </c>
      <c r="K1145" s="11" t="s">
        <v>56</v>
      </c>
      <c r="L1145" s="11" t="s">
        <v>243</v>
      </c>
      <c r="M1145" s="11" t="s">
        <v>79</v>
      </c>
      <c r="N1145" s="11" t="s">
        <v>57</v>
      </c>
      <c r="O1145" s="11" t="s">
        <v>76</v>
      </c>
      <c r="P1145" s="11" t="s">
        <v>43</v>
      </c>
      <c r="Q1145" s="11">
        <v>1</v>
      </c>
      <c r="R1145" s="128">
        <v>0</v>
      </c>
      <c r="S1145" s="128">
        <v>120000</v>
      </c>
      <c r="T1145" s="128">
        <v>96000</v>
      </c>
      <c r="U1145" s="128">
        <v>0</v>
      </c>
      <c r="V1145" s="11" t="s">
        <v>50</v>
      </c>
      <c r="W1145">
        <v>96000</v>
      </c>
      <c r="X1145">
        <v>1</v>
      </c>
      <c r="Y1145" s="11" t="str">
        <f t="shared" ref="Y1145" si="38">IF(LEFT(D2035,3)="NTL","NTL","XBL")</f>
        <v>XBL</v>
      </c>
      <c r="Z1145" s="5" t="e">
        <f>VLOOKUP(D2035,HoaDonTotal!D:Q,14,0)</f>
        <v>#N/A</v>
      </c>
      <c r="AA1145" t="e">
        <f t="shared" si="37"/>
        <v>#N/A</v>
      </c>
      <c r="AB1145" s="42"/>
    </row>
    <row r="1146" spans="2:28">
      <c r="B1146" s="11" t="s">
        <v>21</v>
      </c>
      <c r="C1146" s="136">
        <v>44443</v>
      </c>
      <c r="D1146" s="36" t="s">
        <v>1702</v>
      </c>
      <c r="E1146" s="11">
        <v>2391030</v>
      </c>
      <c r="F1146" s="11" t="s">
        <v>1704</v>
      </c>
      <c r="G1146" s="11" t="s">
        <v>3381</v>
      </c>
      <c r="H1146" s="11" t="s">
        <v>2898</v>
      </c>
      <c r="I1146" s="11" t="s">
        <v>55</v>
      </c>
      <c r="J1146" s="11" t="s">
        <v>73</v>
      </c>
      <c r="K1146" s="11" t="s">
        <v>24</v>
      </c>
      <c r="L1146" s="11" t="s">
        <v>545</v>
      </c>
      <c r="M1146" s="11" t="s">
        <v>546</v>
      </c>
      <c r="N1146" s="11" t="s">
        <v>75</v>
      </c>
      <c r="O1146" s="11" t="s">
        <v>75</v>
      </c>
      <c r="P1146" s="11" t="s">
        <v>43</v>
      </c>
      <c r="Q1146" s="11">
        <v>1</v>
      </c>
      <c r="R1146" s="128">
        <v>0</v>
      </c>
      <c r="S1146" s="128">
        <v>490000</v>
      </c>
      <c r="T1146" s="128">
        <v>399000</v>
      </c>
      <c r="U1146" s="128">
        <v>0</v>
      </c>
      <c r="V1146" s="11" t="s">
        <v>50</v>
      </c>
      <c r="W1146">
        <v>399000</v>
      </c>
      <c r="X1146">
        <v>1</v>
      </c>
      <c r="Y1146" s="11" t="str">
        <f t="shared" ref="Y1146:Y1209" si="39">IF(LEFT(D1146,3)="NTL","NTL","XBL")</f>
        <v>XBL</v>
      </c>
      <c r="Z1146" s="5">
        <f>VLOOKUP(D1146,HoaDonTotal!D:Q,14,0)</f>
        <v>44443.446527777778</v>
      </c>
      <c r="AA1146" t="str">
        <f t="shared" si="37"/>
        <v>Ca sáng</v>
      </c>
      <c r="AB1146" s="42"/>
    </row>
    <row r="1147" spans="2:28">
      <c r="B1147" s="11" t="s">
        <v>21</v>
      </c>
      <c r="C1147" s="136">
        <v>44443</v>
      </c>
      <c r="D1147" s="36" t="s">
        <v>1702</v>
      </c>
      <c r="E1147" s="11">
        <v>2391030</v>
      </c>
      <c r="F1147" s="11" t="s">
        <v>1704</v>
      </c>
      <c r="G1147" s="11" t="s">
        <v>2043</v>
      </c>
      <c r="H1147" s="11" t="s">
        <v>265</v>
      </c>
      <c r="I1147" s="11"/>
      <c r="J1147" s="11" t="s">
        <v>2044</v>
      </c>
      <c r="K1147" s="11" t="s">
        <v>56</v>
      </c>
      <c r="L1147" s="11" t="s">
        <v>266</v>
      </c>
      <c r="M1147" s="11"/>
      <c r="N1147" s="11" t="s">
        <v>2045</v>
      </c>
      <c r="O1147" s="11" t="s">
        <v>139</v>
      </c>
      <c r="P1147" s="11"/>
      <c r="Q1147" s="11">
        <v>2</v>
      </c>
      <c r="R1147" s="128">
        <v>0</v>
      </c>
      <c r="S1147" s="128">
        <v>66000</v>
      </c>
      <c r="T1147" s="128">
        <v>70000</v>
      </c>
      <c r="U1147" s="128">
        <v>0</v>
      </c>
      <c r="V1147" s="11" t="s">
        <v>50</v>
      </c>
      <c r="W1147">
        <v>70000</v>
      </c>
      <c r="X1147">
        <v>2</v>
      </c>
      <c r="Y1147" s="11" t="str">
        <f t="shared" si="39"/>
        <v>XBL</v>
      </c>
      <c r="Z1147" s="5">
        <f>VLOOKUP(D1147,HoaDonTotal!D:Q,14,0)</f>
        <v>44443.446527777778</v>
      </c>
      <c r="AA1147" t="str">
        <f t="shared" si="37"/>
        <v>Ca sáng</v>
      </c>
      <c r="AB1147" s="42"/>
    </row>
    <row r="1148" spans="2:28">
      <c r="B1148" s="11" t="s">
        <v>21</v>
      </c>
      <c r="C1148" s="136">
        <v>44443</v>
      </c>
      <c r="D1148" s="36" t="s">
        <v>1702</v>
      </c>
      <c r="E1148" s="11">
        <v>2391030</v>
      </c>
      <c r="F1148" s="11" t="s">
        <v>1704</v>
      </c>
      <c r="G1148" s="11" t="s">
        <v>505</v>
      </c>
      <c r="H1148" s="11" t="s">
        <v>506</v>
      </c>
      <c r="I1148" s="11"/>
      <c r="J1148" s="11" t="s">
        <v>2112</v>
      </c>
      <c r="K1148" s="11" t="s">
        <v>507</v>
      </c>
      <c r="L1148" s="11" t="s">
        <v>40</v>
      </c>
      <c r="M1148" s="11"/>
      <c r="N1148" s="11" t="s">
        <v>2138</v>
      </c>
      <c r="O1148" s="11" t="s">
        <v>454</v>
      </c>
      <c r="P1148" s="11" t="s">
        <v>40</v>
      </c>
      <c r="Q1148" s="11">
        <v>1</v>
      </c>
      <c r="R1148" s="128">
        <v>0</v>
      </c>
      <c r="S1148" s="128">
        <v>165000</v>
      </c>
      <c r="T1148" s="128">
        <v>165000</v>
      </c>
      <c r="U1148" s="128">
        <v>0</v>
      </c>
      <c r="V1148" s="11" t="s">
        <v>50</v>
      </c>
      <c r="W1148">
        <v>165000</v>
      </c>
      <c r="X1148">
        <v>1</v>
      </c>
      <c r="Y1148" s="11" t="str">
        <f t="shared" si="39"/>
        <v>XBL</v>
      </c>
      <c r="Z1148" s="5">
        <f>VLOOKUP(D1148,HoaDonTotal!D:Q,14,0)</f>
        <v>44443.446527777778</v>
      </c>
      <c r="AA1148" t="str">
        <f t="shared" si="37"/>
        <v>Ca sáng</v>
      </c>
      <c r="AB1148" s="42"/>
    </row>
    <row r="1149" spans="2:28">
      <c r="B1149" s="11" t="s">
        <v>21</v>
      </c>
      <c r="C1149" s="136">
        <v>44443</v>
      </c>
      <c r="D1149" s="36" t="s">
        <v>1702</v>
      </c>
      <c r="E1149" s="11">
        <v>2391030</v>
      </c>
      <c r="F1149" s="11" t="s">
        <v>1704</v>
      </c>
      <c r="G1149" s="11" t="s">
        <v>3382</v>
      </c>
      <c r="H1149" s="11" t="s">
        <v>2130</v>
      </c>
      <c r="I1149" s="11" t="s">
        <v>41</v>
      </c>
      <c r="J1149" s="11" t="s">
        <v>23</v>
      </c>
      <c r="K1149" s="11" t="s">
        <v>24</v>
      </c>
      <c r="L1149" s="11" t="s">
        <v>71</v>
      </c>
      <c r="M1149" s="11" t="s">
        <v>675</v>
      </c>
      <c r="N1149" s="11" t="s">
        <v>36</v>
      </c>
      <c r="O1149" s="11" t="s">
        <v>134</v>
      </c>
      <c r="P1149" s="11" t="s">
        <v>37</v>
      </c>
      <c r="Q1149" s="11">
        <v>1</v>
      </c>
      <c r="R1149" s="128">
        <v>0</v>
      </c>
      <c r="S1149" s="128">
        <v>350000</v>
      </c>
      <c r="T1149" s="128">
        <v>175000</v>
      </c>
      <c r="U1149" s="128">
        <v>0</v>
      </c>
      <c r="V1149" s="11" t="s">
        <v>50</v>
      </c>
      <c r="W1149">
        <v>175000</v>
      </c>
      <c r="X1149">
        <v>1</v>
      </c>
      <c r="Y1149" s="11" t="str">
        <f t="shared" si="39"/>
        <v>XBL</v>
      </c>
      <c r="Z1149" s="5">
        <f>VLOOKUP(D1149,HoaDonTotal!D:Q,14,0)</f>
        <v>44443.446527777778</v>
      </c>
      <c r="AA1149" t="str">
        <f t="shared" si="37"/>
        <v>Ca sáng</v>
      </c>
      <c r="AB1149" s="42"/>
    </row>
    <row r="1150" spans="2:28">
      <c r="B1150" s="11" t="s">
        <v>21</v>
      </c>
      <c r="C1150" s="136">
        <v>44443</v>
      </c>
      <c r="D1150" s="36" t="s">
        <v>1705</v>
      </c>
      <c r="E1150" s="11">
        <v>2391037</v>
      </c>
      <c r="F1150" s="11" t="s">
        <v>1694</v>
      </c>
      <c r="G1150" s="11" t="s">
        <v>146</v>
      </c>
      <c r="H1150" s="11" t="s">
        <v>147</v>
      </c>
      <c r="I1150" s="11"/>
      <c r="J1150" s="11" t="s">
        <v>2112</v>
      </c>
      <c r="K1150" s="11" t="s">
        <v>148</v>
      </c>
      <c r="L1150" s="11" t="s">
        <v>40</v>
      </c>
      <c r="M1150" s="11" t="s">
        <v>40</v>
      </c>
      <c r="N1150" s="11" t="s">
        <v>2138</v>
      </c>
      <c r="O1150" s="11" t="s">
        <v>487</v>
      </c>
      <c r="P1150" s="11" t="s">
        <v>43</v>
      </c>
      <c r="Q1150" s="11">
        <v>1</v>
      </c>
      <c r="R1150" s="128">
        <v>0</v>
      </c>
      <c r="S1150" s="128">
        <v>32000</v>
      </c>
      <c r="T1150" s="128">
        <v>32000</v>
      </c>
      <c r="U1150" s="128">
        <v>0</v>
      </c>
      <c r="V1150" s="11" t="s">
        <v>28</v>
      </c>
      <c r="W1150">
        <v>32000</v>
      </c>
      <c r="X1150">
        <v>1</v>
      </c>
      <c r="Y1150" s="11" t="str">
        <f t="shared" si="39"/>
        <v>XBL</v>
      </c>
      <c r="Z1150" s="5">
        <f>VLOOKUP(D1150,HoaDonTotal!D:Q,14,0)</f>
        <v>44443.446527777778</v>
      </c>
      <c r="AA1150" t="str">
        <f t="shared" si="37"/>
        <v>Ca sáng</v>
      </c>
      <c r="AB1150" s="42"/>
    </row>
    <row r="1151" spans="2:28">
      <c r="B1151" s="11" t="s">
        <v>21</v>
      </c>
      <c r="C1151" s="136">
        <v>44443</v>
      </c>
      <c r="D1151" s="36" t="s">
        <v>1706</v>
      </c>
      <c r="E1151" s="11">
        <v>551458</v>
      </c>
      <c r="F1151" s="11" t="s">
        <v>1708</v>
      </c>
      <c r="G1151" s="11" t="s">
        <v>3383</v>
      </c>
      <c r="H1151" s="11" t="s">
        <v>3384</v>
      </c>
      <c r="I1151" s="11" t="s">
        <v>55</v>
      </c>
      <c r="J1151" s="11" t="s">
        <v>45</v>
      </c>
      <c r="K1151" s="11" t="s">
        <v>2033</v>
      </c>
      <c r="L1151" s="11" t="s">
        <v>605</v>
      </c>
      <c r="M1151" s="11" t="s">
        <v>2077</v>
      </c>
      <c r="N1151" s="11" t="s">
        <v>184</v>
      </c>
      <c r="O1151" s="11" t="s">
        <v>197</v>
      </c>
      <c r="P1151" s="11" t="s">
        <v>43</v>
      </c>
      <c r="Q1151" s="11">
        <v>1</v>
      </c>
      <c r="R1151" s="128">
        <v>0</v>
      </c>
      <c r="S1151" s="128">
        <v>150000</v>
      </c>
      <c r="T1151" s="128">
        <v>119000</v>
      </c>
      <c r="U1151" s="128">
        <v>0</v>
      </c>
      <c r="V1151" s="11" t="s">
        <v>50</v>
      </c>
      <c r="W1151">
        <v>119000</v>
      </c>
      <c r="X1151">
        <v>1</v>
      </c>
      <c r="Y1151" s="11" t="str">
        <f t="shared" si="39"/>
        <v>XBL</v>
      </c>
      <c r="Z1151" s="5">
        <f>VLOOKUP(D1151,HoaDonTotal!D:Q,14,0)</f>
        <v>44443.486805555556</v>
      </c>
      <c r="AA1151" t="str">
        <f t="shared" si="37"/>
        <v>Ca sáng</v>
      </c>
      <c r="AB1151" s="42"/>
    </row>
    <row r="1152" spans="2:28">
      <c r="B1152" s="11" t="s">
        <v>21</v>
      </c>
      <c r="C1152" s="136">
        <v>44443</v>
      </c>
      <c r="D1152" s="36" t="s">
        <v>1706</v>
      </c>
      <c r="E1152" s="11">
        <v>551458</v>
      </c>
      <c r="F1152" s="11" t="s">
        <v>1708</v>
      </c>
      <c r="G1152" s="11" t="s">
        <v>3385</v>
      </c>
      <c r="H1152" s="11" t="s">
        <v>2350</v>
      </c>
      <c r="I1152" s="11" t="s">
        <v>55</v>
      </c>
      <c r="J1152" s="11" t="s">
        <v>45</v>
      </c>
      <c r="K1152" s="11" t="s">
        <v>34</v>
      </c>
      <c r="L1152" s="11" t="s">
        <v>468</v>
      </c>
      <c r="M1152" s="11" t="s">
        <v>496</v>
      </c>
      <c r="N1152" s="11" t="s">
        <v>184</v>
      </c>
      <c r="O1152" s="11" t="s">
        <v>153</v>
      </c>
      <c r="P1152" s="11" t="s">
        <v>43</v>
      </c>
      <c r="Q1152" s="11">
        <v>1</v>
      </c>
      <c r="R1152" s="128">
        <v>0</v>
      </c>
      <c r="S1152" s="128">
        <v>120000</v>
      </c>
      <c r="T1152" s="128">
        <v>89000</v>
      </c>
      <c r="U1152" s="128">
        <v>0</v>
      </c>
      <c r="V1152" s="11" t="s">
        <v>50</v>
      </c>
      <c r="W1152">
        <v>89000</v>
      </c>
      <c r="X1152">
        <v>1</v>
      </c>
      <c r="Y1152" s="11" t="str">
        <f t="shared" si="39"/>
        <v>XBL</v>
      </c>
      <c r="Z1152" s="5">
        <f>VLOOKUP(D1152,HoaDonTotal!D:Q,14,0)</f>
        <v>44443.486805555556</v>
      </c>
      <c r="AA1152" t="str">
        <f t="shared" si="37"/>
        <v>Ca sáng</v>
      </c>
      <c r="AB1152" s="42"/>
    </row>
    <row r="1153" spans="2:28">
      <c r="B1153" s="11" t="s">
        <v>21</v>
      </c>
      <c r="C1153" s="136">
        <v>44443</v>
      </c>
      <c r="D1153" s="36" t="s">
        <v>1706</v>
      </c>
      <c r="E1153" s="11">
        <v>551458</v>
      </c>
      <c r="F1153" s="11" t="s">
        <v>1708</v>
      </c>
      <c r="G1153" s="11" t="s">
        <v>2730</v>
      </c>
      <c r="H1153" s="11" t="s">
        <v>2731</v>
      </c>
      <c r="I1153" s="11" t="s">
        <v>22</v>
      </c>
      <c r="J1153" s="11" t="s">
        <v>362</v>
      </c>
      <c r="K1153" s="11" t="s">
        <v>132</v>
      </c>
      <c r="L1153" s="11" t="s">
        <v>205</v>
      </c>
      <c r="M1153" s="11" t="s">
        <v>79</v>
      </c>
      <c r="N1153" s="11" t="s">
        <v>64</v>
      </c>
      <c r="O1153" s="11" t="s">
        <v>80</v>
      </c>
      <c r="P1153" s="11" t="s">
        <v>43</v>
      </c>
      <c r="Q1153" s="11">
        <v>1</v>
      </c>
      <c r="R1153" s="128">
        <v>0</v>
      </c>
      <c r="S1153" s="128">
        <v>250000</v>
      </c>
      <c r="T1153" s="128">
        <v>175000</v>
      </c>
      <c r="U1153" s="128">
        <v>0</v>
      </c>
      <c r="V1153" s="11" t="s">
        <v>50</v>
      </c>
      <c r="W1153">
        <v>175000</v>
      </c>
      <c r="X1153">
        <v>1</v>
      </c>
      <c r="Y1153" s="11" t="str">
        <f t="shared" si="39"/>
        <v>XBL</v>
      </c>
      <c r="Z1153" s="5">
        <f>VLOOKUP(D1153,HoaDonTotal!D:Q,14,0)</f>
        <v>44443.486805555556</v>
      </c>
      <c r="AA1153" t="str">
        <f t="shared" si="37"/>
        <v>Ca sáng</v>
      </c>
      <c r="AB1153" s="42"/>
    </row>
    <row r="1154" spans="2:28">
      <c r="B1154" s="11" t="s">
        <v>21</v>
      </c>
      <c r="C1154" s="136">
        <v>44443</v>
      </c>
      <c r="D1154" s="36" t="s">
        <v>1709</v>
      </c>
      <c r="E1154" s="11">
        <v>2042863</v>
      </c>
      <c r="F1154" s="11" t="s">
        <v>737</v>
      </c>
      <c r="G1154" s="11" t="s">
        <v>2606</v>
      </c>
      <c r="H1154" s="11" t="s">
        <v>2425</v>
      </c>
      <c r="I1154" s="11"/>
      <c r="J1154" s="11" t="s">
        <v>2112</v>
      </c>
      <c r="K1154" s="11" t="s">
        <v>30</v>
      </c>
      <c r="L1154" s="11" t="s">
        <v>2423</v>
      </c>
      <c r="M1154" s="11"/>
      <c r="N1154" s="11" t="s">
        <v>2209</v>
      </c>
      <c r="O1154" s="11" t="s">
        <v>178</v>
      </c>
      <c r="P1154" s="11"/>
      <c r="Q1154" s="11">
        <v>1</v>
      </c>
      <c r="R1154" s="128">
        <v>0</v>
      </c>
      <c r="S1154" s="128">
        <v>250000</v>
      </c>
      <c r="T1154" s="128">
        <v>175000</v>
      </c>
      <c r="U1154" s="128">
        <v>0</v>
      </c>
      <c r="V1154" s="11" t="s">
        <v>50</v>
      </c>
      <c r="W1154">
        <v>175000</v>
      </c>
      <c r="X1154">
        <v>1</v>
      </c>
      <c r="Y1154" s="11" t="str">
        <f t="shared" si="39"/>
        <v>XBL</v>
      </c>
      <c r="Z1154" s="5">
        <f>VLOOKUP(D1154,HoaDonTotal!D:Q,14,0)</f>
        <v>44443.488194444442</v>
      </c>
      <c r="AA1154" t="str">
        <f t="shared" si="37"/>
        <v>Ca sáng</v>
      </c>
      <c r="AB1154" s="42"/>
    </row>
    <row r="1155" spans="2:28">
      <c r="B1155" s="11" t="s">
        <v>21</v>
      </c>
      <c r="C1155" s="136">
        <v>44443</v>
      </c>
      <c r="D1155" s="36" t="s">
        <v>1709</v>
      </c>
      <c r="E1155" s="11">
        <v>2042863</v>
      </c>
      <c r="F1155" s="11" t="s">
        <v>737</v>
      </c>
      <c r="G1155" s="11" t="s">
        <v>2421</v>
      </c>
      <c r="H1155" s="11" t="s">
        <v>2422</v>
      </c>
      <c r="I1155" s="11"/>
      <c r="J1155" s="11" t="s">
        <v>2112</v>
      </c>
      <c r="K1155" s="11" t="s">
        <v>30</v>
      </c>
      <c r="L1155" s="11" t="s">
        <v>2423</v>
      </c>
      <c r="M1155" s="11"/>
      <c r="N1155" s="11" t="s">
        <v>2209</v>
      </c>
      <c r="O1155" s="11" t="s">
        <v>220</v>
      </c>
      <c r="P1155" s="11"/>
      <c r="Q1155" s="11">
        <v>1</v>
      </c>
      <c r="R1155" s="128">
        <v>0</v>
      </c>
      <c r="S1155" s="128">
        <v>250000</v>
      </c>
      <c r="T1155" s="128">
        <v>175000</v>
      </c>
      <c r="U1155" s="128">
        <v>0</v>
      </c>
      <c r="V1155" s="11" t="s">
        <v>50</v>
      </c>
      <c r="W1155">
        <v>175000</v>
      </c>
      <c r="X1155">
        <v>1</v>
      </c>
      <c r="Y1155" s="11" t="str">
        <f t="shared" si="39"/>
        <v>XBL</v>
      </c>
      <c r="Z1155" s="5">
        <f>VLOOKUP(D1155,HoaDonTotal!D:Q,14,0)</f>
        <v>44443.488194444442</v>
      </c>
      <c r="AA1155" t="str">
        <f t="shared" si="37"/>
        <v>Ca sáng</v>
      </c>
      <c r="AB1155" s="42"/>
    </row>
    <row r="1156" spans="2:28">
      <c r="B1156" s="11" t="s">
        <v>21</v>
      </c>
      <c r="C1156" s="136">
        <v>44443</v>
      </c>
      <c r="D1156" s="36" t="s">
        <v>1709</v>
      </c>
      <c r="E1156" s="11">
        <v>2042863</v>
      </c>
      <c r="F1156" s="11" t="s">
        <v>737</v>
      </c>
      <c r="G1156" s="11" t="s">
        <v>2991</v>
      </c>
      <c r="H1156" s="11" t="s">
        <v>2992</v>
      </c>
      <c r="I1156" s="11" t="s">
        <v>40</v>
      </c>
      <c r="J1156" s="11" t="s">
        <v>2112</v>
      </c>
      <c r="K1156" s="11" t="s">
        <v>194</v>
      </c>
      <c r="L1156" s="11" t="s">
        <v>40</v>
      </c>
      <c r="M1156" s="11" t="s">
        <v>40</v>
      </c>
      <c r="N1156" s="11" t="s">
        <v>2114</v>
      </c>
      <c r="O1156" s="11" t="s">
        <v>245</v>
      </c>
      <c r="P1156" s="11" t="s">
        <v>40</v>
      </c>
      <c r="Q1156" s="11">
        <v>1</v>
      </c>
      <c r="R1156" s="128">
        <v>0</v>
      </c>
      <c r="S1156" s="128">
        <v>47000</v>
      </c>
      <c r="T1156" s="128">
        <v>47000</v>
      </c>
      <c r="U1156" s="128">
        <v>0</v>
      </c>
      <c r="V1156" s="11" t="s">
        <v>50</v>
      </c>
      <c r="W1156">
        <v>47000</v>
      </c>
      <c r="X1156">
        <v>1</v>
      </c>
      <c r="Y1156" s="11" t="str">
        <f t="shared" si="39"/>
        <v>XBL</v>
      </c>
      <c r="Z1156" s="5">
        <f>VLOOKUP(D1156,HoaDonTotal!D:Q,14,0)</f>
        <v>44443.488194444442</v>
      </c>
      <c r="AA1156" t="str">
        <f t="shared" si="37"/>
        <v>Ca sáng</v>
      </c>
      <c r="AB1156" s="42"/>
    </row>
    <row r="1157" spans="2:28">
      <c r="B1157" s="11" t="s">
        <v>21</v>
      </c>
      <c r="C1157" s="136">
        <v>44443</v>
      </c>
      <c r="D1157" s="36" t="s">
        <v>1709</v>
      </c>
      <c r="E1157" s="11">
        <v>2042863</v>
      </c>
      <c r="F1157" s="11" t="s">
        <v>737</v>
      </c>
      <c r="G1157" s="11" t="s">
        <v>2043</v>
      </c>
      <c r="H1157" s="11" t="s">
        <v>265</v>
      </c>
      <c r="I1157" s="11"/>
      <c r="J1157" s="11" t="s">
        <v>2044</v>
      </c>
      <c r="K1157" s="11" t="s">
        <v>56</v>
      </c>
      <c r="L1157" s="11" t="s">
        <v>266</v>
      </c>
      <c r="M1157" s="11"/>
      <c r="N1157" s="11" t="s">
        <v>2045</v>
      </c>
      <c r="O1157" s="11" t="s">
        <v>139</v>
      </c>
      <c r="P1157" s="11"/>
      <c r="Q1157" s="11">
        <v>2</v>
      </c>
      <c r="R1157" s="128">
        <v>0</v>
      </c>
      <c r="S1157" s="128">
        <v>66000</v>
      </c>
      <c r="T1157" s="128">
        <v>70000</v>
      </c>
      <c r="U1157" s="128">
        <v>0</v>
      </c>
      <c r="V1157" s="11" t="s">
        <v>50</v>
      </c>
      <c r="W1157">
        <v>70000</v>
      </c>
      <c r="X1157">
        <v>2</v>
      </c>
      <c r="Y1157" s="11" t="str">
        <f t="shared" si="39"/>
        <v>XBL</v>
      </c>
      <c r="Z1157" s="5">
        <f>VLOOKUP(D1157,HoaDonTotal!D:Q,14,0)</f>
        <v>44443.488194444442</v>
      </c>
      <c r="AA1157" t="str">
        <f t="shared" si="37"/>
        <v>Ca sáng</v>
      </c>
      <c r="AB1157" s="42"/>
    </row>
    <row r="1158" spans="2:28">
      <c r="B1158" s="11" t="s">
        <v>21</v>
      </c>
      <c r="C1158" s="136">
        <v>44443</v>
      </c>
      <c r="D1158" s="36" t="s">
        <v>1710</v>
      </c>
      <c r="E1158" s="11">
        <v>2042863</v>
      </c>
      <c r="F1158" s="11" t="s">
        <v>737</v>
      </c>
      <c r="G1158" s="11" t="s">
        <v>2315</v>
      </c>
      <c r="H1158" s="11" t="s">
        <v>2316</v>
      </c>
      <c r="I1158" s="11"/>
      <c r="J1158" s="11" t="s">
        <v>2112</v>
      </c>
      <c r="K1158" s="11" t="s">
        <v>507</v>
      </c>
      <c r="L1158" s="11"/>
      <c r="M1158" s="11"/>
      <c r="N1158" s="11" t="s">
        <v>2138</v>
      </c>
      <c r="O1158" s="11" t="s">
        <v>454</v>
      </c>
      <c r="P1158" s="11"/>
      <c r="Q1158" s="11">
        <v>1</v>
      </c>
      <c r="R1158" s="128">
        <v>0</v>
      </c>
      <c r="S1158" s="128">
        <v>175000</v>
      </c>
      <c r="T1158" s="128">
        <v>175000</v>
      </c>
      <c r="U1158" s="128">
        <v>0</v>
      </c>
      <c r="V1158" s="11" t="s">
        <v>50</v>
      </c>
      <c r="W1158">
        <v>175000</v>
      </c>
      <c r="X1158">
        <v>1</v>
      </c>
      <c r="Y1158" s="11" t="str">
        <f t="shared" si="39"/>
        <v>XBL</v>
      </c>
      <c r="Z1158" s="5">
        <f>VLOOKUP(D1158,HoaDonTotal!D:Q,14,0)</f>
        <v>44443.487500000003</v>
      </c>
      <c r="AA1158" t="str">
        <f t="shared" si="37"/>
        <v>Ca sáng</v>
      </c>
      <c r="AB1158" s="42"/>
    </row>
    <row r="1159" spans="2:28">
      <c r="B1159" s="11" t="s">
        <v>21</v>
      </c>
      <c r="C1159" s="136">
        <v>44443</v>
      </c>
      <c r="D1159" s="36" t="s">
        <v>1711</v>
      </c>
      <c r="E1159" s="11">
        <v>2385752</v>
      </c>
      <c r="F1159" s="11" t="s">
        <v>915</v>
      </c>
      <c r="G1159" s="11" t="s">
        <v>3386</v>
      </c>
      <c r="H1159" s="11" t="s">
        <v>3387</v>
      </c>
      <c r="I1159" s="11" t="s">
        <v>22</v>
      </c>
      <c r="J1159" s="11" t="s">
        <v>69</v>
      </c>
      <c r="K1159" s="11" t="s">
        <v>34</v>
      </c>
      <c r="L1159" s="11" t="s">
        <v>143</v>
      </c>
      <c r="M1159" s="11" t="s">
        <v>2077</v>
      </c>
      <c r="N1159" s="11" t="s">
        <v>581</v>
      </c>
      <c r="O1159" s="11" t="s">
        <v>582</v>
      </c>
      <c r="P1159" s="11" t="s">
        <v>289</v>
      </c>
      <c r="Q1159" s="11">
        <v>1</v>
      </c>
      <c r="R1159" s="128">
        <v>0</v>
      </c>
      <c r="S1159" s="128">
        <v>150000</v>
      </c>
      <c r="T1159" s="128">
        <v>150000</v>
      </c>
      <c r="U1159" s="128">
        <v>0</v>
      </c>
      <c r="V1159" s="11" t="s">
        <v>28</v>
      </c>
      <c r="W1159">
        <v>150000</v>
      </c>
      <c r="X1159">
        <v>1</v>
      </c>
      <c r="Y1159" s="11" t="str">
        <f t="shared" si="39"/>
        <v>XBL</v>
      </c>
      <c r="Z1159" s="5">
        <f>VLOOKUP(D1159,HoaDonTotal!D:Q,14,0)</f>
        <v>44443.591666666667</v>
      </c>
      <c r="AA1159" t="str">
        <f t="shared" si="37"/>
        <v>Ca sáng</v>
      </c>
      <c r="AB1159" s="42"/>
    </row>
    <row r="1160" spans="2:28">
      <c r="B1160" s="11" t="s">
        <v>21</v>
      </c>
      <c r="C1160" s="136">
        <v>44443</v>
      </c>
      <c r="D1160" s="36" t="s">
        <v>1713</v>
      </c>
      <c r="E1160" s="11">
        <v>2391168</v>
      </c>
      <c r="F1160" s="11" t="s">
        <v>721</v>
      </c>
      <c r="G1160" s="11" t="s">
        <v>3388</v>
      </c>
      <c r="H1160" s="11" t="s">
        <v>3389</v>
      </c>
      <c r="I1160" s="11" t="s">
        <v>55</v>
      </c>
      <c r="J1160" s="11" t="s">
        <v>53</v>
      </c>
      <c r="K1160" s="11" t="s">
        <v>538</v>
      </c>
      <c r="L1160" s="11" t="s">
        <v>143</v>
      </c>
      <c r="M1160" s="11" t="s">
        <v>3390</v>
      </c>
      <c r="N1160" s="11" t="s">
        <v>57</v>
      </c>
      <c r="O1160" s="11" t="s">
        <v>3164</v>
      </c>
      <c r="P1160" s="11" t="s">
        <v>43</v>
      </c>
      <c r="Q1160" s="11">
        <v>1</v>
      </c>
      <c r="R1160" s="128">
        <v>0</v>
      </c>
      <c r="S1160" s="128">
        <v>45000</v>
      </c>
      <c r="T1160" s="128">
        <v>45000</v>
      </c>
      <c r="U1160" s="128">
        <v>0</v>
      </c>
      <c r="V1160" s="11" t="s">
        <v>28</v>
      </c>
      <c r="W1160">
        <v>45000</v>
      </c>
      <c r="X1160">
        <v>1</v>
      </c>
      <c r="Y1160" s="11" t="str">
        <f t="shared" si="39"/>
        <v>XBL</v>
      </c>
      <c r="Z1160" s="5">
        <f>VLOOKUP(D1160,HoaDonTotal!D:Q,14,0)</f>
        <v>44443.654861111114</v>
      </c>
      <c r="AA1160" t="str">
        <f t="shared" si="37"/>
        <v>Ca chiều</v>
      </c>
      <c r="AB1160" s="42"/>
    </row>
    <row r="1161" spans="2:28">
      <c r="B1161" s="11" t="s">
        <v>21</v>
      </c>
      <c r="C1161" s="136">
        <v>44443</v>
      </c>
      <c r="D1161" s="36" t="s">
        <v>1715</v>
      </c>
      <c r="E1161" s="11">
        <v>2117980</v>
      </c>
      <c r="F1161" s="11" t="s">
        <v>1007</v>
      </c>
      <c r="G1161" s="11" t="s">
        <v>2229</v>
      </c>
      <c r="H1161" s="11" t="s">
        <v>2230</v>
      </c>
      <c r="I1161" s="11"/>
      <c r="J1161" s="11" t="s">
        <v>2112</v>
      </c>
      <c r="K1161" s="11" t="s">
        <v>30</v>
      </c>
      <c r="L1161" s="11" t="s">
        <v>2146</v>
      </c>
      <c r="M1161" s="11"/>
      <c r="N1161" s="11" t="s">
        <v>2209</v>
      </c>
      <c r="O1161" s="11" t="s">
        <v>220</v>
      </c>
      <c r="P1161" s="11"/>
      <c r="Q1161" s="11">
        <v>1</v>
      </c>
      <c r="R1161" s="128">
        <v>0</v>
      </c>
      <c r="S1161" s="128">
        <v>190000</v>
      </c>
      <c r="T1161" s="128">
        <v>106700</v>
      </c>
      <c r="U1161" s="128">
        <v>0</v>
      </c>
      <c r="V1161" s="11" t="s">
        <v>28</v>
      </c>
      <c r="W1161">
        <v>106700</v>
      </c>
      <c r="X1161">
        <v>1</v>
      </c>
      <c r="Y1161" s="11" t="str">
        <f t="shared" si="39"/>
        <v>XBL</v>
      </c>
      <c r="Z1161" s="5">
        <f>VLOOKUP(D1161,HoaDonTotal!D:Q,14,0)</f>
        <v>44443.676388888889</v>
      </c>
      <c r="AA1161" t="str">
        <f t="shared" si="37"/>
        <v>Ca chiều</v>
      </c>
      <c r="AB1161" s="42"/>
    </row>
    <row r="1162" spans="2:28">
      <c r="B1162" s="11" t="s">
        <v>21</v>
      </c>
      <c r="C1162" s="136">
        <v>44443</v>
      </c>
      <c r="D1162" s="36" t="s">
        <v>1715</v>
      </c>
      <c r="E1162" s="11">
        <v>2117980</v>
      </c>
      <c r="F1162" s="11" t="s">
        <v>1007</v>
      </c>
      <c r="G1162" s="11" t="s">
        <v>2357</v>
      </c>
      <c r="H1162" s="11" t="s">
        <v>2228</v>
      </c>
      <c r="I1162" s="11"/>
      <c r="J1162" s="11" t="s">
        <v>2112</v>
      </c>
      <c r="K1162" s="11" t="s">
        <v>30</v>
      </c>
      <c r="L1162" s="11" t="s">
        <v>2146</v>
      </c>
      <c r="M1162" s="11"/>
      <c r="N1162" s="11" t="s">
        <v>2209</v>
      </c>
      <c r="O1162" s="11" t="s">
        <v>178</v>
      </c>
      <c r="P1162" s="11"/>
      <c r="Q1162" s="11">
        <v>2</v>
      </c>
      <c r="R1162" s="128">
        <v>0</v>
      </c>
      <c r="S1162" s="128">
        <v>190000</v>
      </c>
      <c r="T1162" s="128">
        <v>213300</v>
      </c>
      <c r="U1162" s="128">
        <v>0</v>
      </c>
      <c r="V1162" s="11" t="s">
        <v>28</v>
      </c>
      <c r="W1162">
        <v>213300</v>
      </c>
      <c r="X1162">
        <v>2</v>
      </c>
      <c r="Y1162" s="11" t="str">
        <f t="shared" si="39"/>
        <v>XBL</v>
      </c>
      <c r="Z1162" s="5">
        <f>VLOOKUP(D1162,HoaDonTotal!D:Q,14,0)</f>
        <v>44443.676388888889</v>
      </c>
      <c r="AA1162" t="str">
        <f t="shared" si="37"/>
        <v>Ca chiều</v>
      </c>
      <c r="AB1162" s="42"/>
    </row>
    <row r="1163" spans="2:28">
      <c r="B1163" s="11" t="s">
        <v>21</v>
      </c>
      <c r="C1163" s="136">
        <v>44443</v>
      </c>
      <c r="D1163" s="36" t="s">
        <v>1716</v>
      </c>
      <c r="E1163" s="11">
        <v>2040334</v>
      </c>
      <c r="F1163" s="11" t="s">
        <v>1274</v>
      </c>
      <c r="G1163" s="11" t="s">
        <v>3228</v>
      </c>
      <c r="H1163" s="11" t="s">
        <v>3152</v>
      </c>
      <c r="I1163" s="11"/>
      <c r="J1163" s="11" t="s">
        <v>53</v>
      </c>
      <c r="K1163" s="11" t="s">
        <v>56</v>
      </c>
      <c r="L1163" s="11" t="s">
        <v>3153</v>
      </c>
      <c r="M1163" s="11" t="s">
        <v>66</v>
      </c>
      <c r="N1163" s="11" t="s">
        <v>57</v>
      </c>
      <c r="O1163" s="11" t="s">
        <v>193</v>
      </c>
      <c r="P1163" s="11" t="s">
        <v>43</v>
      </c>
      <c r="Q1163" s="11">
        <v>1</v>
      </c>
      <c r="R1163" s="128">
        <v>0</v>
      </c>
      <c r="S1163" s="128">
        <v>190000</v>
      </c>
      <c r="T1163" s="128">
        <v>152000</v>
      </c>
      <c r="U1163" s="128">
        <v>0</v>
      </c>
      <c r="V1163" s="11" t="s">
        <v>50</v>
      </c>
      <c r="W1163">
        <v>152000</v>
      </c>
      <c r="X1163">
        <v>1</v>
      </c>
      <c r="Y1163" s="11" t="str">
        <f t="shared" si="39"/>
        <v>XBL</v>
      </c>
      <c r="Z1163" s="5">
        <f>VLOOKUP(D1163,HoaDonTotal!D:Q,14,0)</f>
        <v>44443.675000000003</v>
      </c>
      <c r="AA1163" t="str">
        <f t="shared" ref="AA1163:AA1226" si="40">IF(TIME(HOUR(Z1163),MINUTE(Z1163),SECOND(Z1163))&gt;$AB$6,"Ca chiều","Ca sáng")</f>
        <v>Ca chiều</v>
      </c>
      <c r="AB1163" s="42"/>
    </row>
    <row r="1164" spans="2:28">
      <c r="B1164" s="11" t="s">
        <v>21</v>
      </c>
      <c r="C1164" s="136">
        <v>44443</v>
      </c>
      <c r="D1164" s="36" t="s">
        <v>1717</v>
      </c>
      <c r="E1164" s="11">
        <v>2040334</v>
      </c>
      <c r="F1164" s="11" t="s">
        <v>1274</v>
      </c>
      <c r="G1164" s="11" t="s">
        <v>3159</v>
      </c>
      <c r="H1164" s="11" t="s">
        <v>3160</v>
      </c>
      <c r="I1164" s="11" t="s">
        <v>40</v>
      </c>
      <c r="J1164" s="11" t="s">
        <v>2112</v>
      </c>
      <c r="K1164" s="11" t="s">
        <v>538</v>
      </c>
      <c r="L1164" s="11" t="s">
        <v>2126</v>
      </c>
      <c r="M1164" s="11"/>
      <c r="N1164" s="11" t="s">
        <v>2147</v>
      </c>
      <c r="O1164" s="11" t="s">
        <v>2173</v>
      </c>
      <c r="P1164" s="11" t="s">
        <v>40</v>
      </c>
      <c r="Q1164" s="11">
        <v>1</v>
      </c>
      <c r="R1164" s="128">
        <v>0</v>
      </c>
      <c r="S1164" s="128">
        <v>90000</v>
      </c>
      <c r="T1164" s="128">
        <v>90000</v>
      </c>
      <c r="U1164" s="128">
        <v>0</v>
      </c>
      <c r="V1164" s="11" t="s">
        <v>50</v>
      </c>
      <c r="W1164">
        <v>90000</v>
      </c>
      <c r="X1164">
        <v>1</v>
      </c>
      <c r="Y1164" s="11" t="str">
        <f t="shared" si="39"/>
        <v>XBL</v>
      </c>
      <c r="Z1164" s="5">
        <f>VLOOKUP(D1164,HoaDonTotal!D:Q,14,0)</f>
        <v>44443.675000000003</v>
      </c>
      <c r="AA1164" t="str">
        <f t="shared" si="40"/>
        <v>Ca chiều</v>
      </c>
      <c r="AB1164" s="42"/>
    </row>
    <row r="1165" spans="2:28">
      <c r="B1165" s="11" t="s">
        <v>21</v>
      </c>
      <c r="C1165" s="136">
        <v>44443</v>
      </c>
      <c r="D1165" s="36" t="s">
        <v>1718</v>
      </c>
      <c r="E1165" s="11">
        <v>2177557</v>
      </c>
      <c r="F1165" s="11" t="s">
        <v>303</v>
      </c>
      <c r="G1165" s="11" t="s">
        <v>3391</v>
      </c>
      <c r="H1165" s="11" t="s">
        <v>3392</v>
      </c>
      <c r="I1165" s="11" t="s">
        <v>22</v>
      </c>
      <c r="J1165" s="11" t="s">
        <v>23</v>
      </c>
      <c r="K1165" s="11" t="s">
        <v>24</v>
      </c>
      <c r="L1165" s="11" t="s">
        <v>71</v>
      </c>
      <c r="M1165" s="11" t="s">
        <v>3393</v>
      </c>
      <c r="N1165" s="11" t="s">
        <v>36</v>
      </c>
      <c r="O1165" s="11" t="s">
        <v>472</v>
      </c>
      <c r="P1165" s="11" t="s">
        <v>37</v>
      </c>
      <c r="Q1165" s="11">
        <v>2</v>
      </c>
      <c r="R1165" s="128">
        <v>0</v>
      </c>
      <c r="S1165" s="128">
        <v>390000</v>
      </c>
      <c r="T1165" s="128">
        <v>390000</v>
      </c>
      <c r="U1165" s="128">
        <v>0</v>
      </c>
      <c r="V1165" s="11" t="s">
        <v>28</v>
      </c>
      <c r="W1165">
        <v>390000</v>
      </c>
      <c r="X1165">
        <v>2</v>
      </c>
      <c r="Y1165" s="11" t="str">
        <f t="shared" si="39"/>
        <v>XBL</v>
      </c>
      <c r="Z1165" s="5">
        <f>VLOOKUP(D1165,HoaDonTotal!D:Q,14,0)</f>
        <v>44443.717361111114</v>
      </c>
      <c r="AA1165" t="str">
        <f t="shared" si="40"/>
        <v>Ca chiều</v>
      </c>
      <c r="AB1165" s="42"/>
    </row>
    <row r="1166" spans="2:28">
      <c r="B1166" s="11" t="s">
        <v>21</v>
      </c>
      <c r="C1166" s="136">
        <v>44443</v>
      </c>
      <c r="D1166" s="36" t="s">
        <v>1718</v>
      </c>
      <c r="E1166" s="11">
        <v>2177557</v>
      </c>
      <c r="F1166" s="11" t="s">
        <v>303</v>
      </c>
      <c r="G1166" s="11" t="s">
        <v>3394</v>
      </c>
      <c r="H1166" s="11" t="s">
        <v>2806</v>
      </c>
      <c r="I1166" s="11" t="s">
        <v>22</v>
      </c>
      <c r="J1166" s="11" t="s">
        <v>23</v>
      </c>
      <c r="K1166" s="11" t="s">
        <v>24</v>
      </c>
      <c r="L1166" s="11" t="s">
        <v>71</v>
      </c>
      <c r="M1166" s="11" t="s">
        <v>2107</v>
      </c>
      <c r="N1166" s="11" t="s">
        <v>36</v>
      </c>
      <c r="O1166" s="11" t="s">
        <v>472</v>
      </c>
      <c r="P1166" s="11" t="s">
        <v>37</v>
      </c>
      <c r="Q1166" s="11">
        <v>1</v>
      </c>
      <c r="R1166" s="128">
        <v>0</v>
      </c>
      <c r="S1166" s="128">
        <v>390000</v>
      </c>
      <c r="T1166" s="128">
        <v>195000</v>
      </c>
      <c r="U1166" s="128">
        <v>0</v>
      </c>
      <c r="V1166" s="11" t="s">
        <v>28</v>
      </c>
      <c r="W1166">
        <v>195000</v>
      </c>
      <c r="X1166">
        <v>1</v>
      </c>
      <c r="Y1166" s="11" t="str">
        <f t="shared" si="39"/>
        <v>XBL</v>
      </c>
      <c r="Z1166" s="5">
        <f>VLOOKUP(D1166,HoaDonTotal!D:Q,14,0)</f>
        <v>44443.717361111114</v>
      </c>
      <c r="AA1166" t="str">
        <f t="shared" si="40"/>
        <v>Ca chiều</v>
      </c>
      <c r="AB1166" s="42"/>
    </row>
    <row r="1167" spans="2:28">
      <c r="B1167" s="11" t="s">
        <v>21</v>
      </c>
      <c r="C1167" s="136">
        <v>44443</v>
      </c>
      <c r="D1167" s="36" t="s">
        <v>1718</v>
      </c>
      <c r="E1167" s="11">
        <v>2177557</v>
      </c>
      <c r="F1167" s="11" t="s">
        <v>303</v>
      </c>
      <c r="G1167" s="11" t="s">
        <v>2043</v>
      </c>
      <c r="H1167" s="11" t="s">
        <v>265</v>
      </c>
      <c r="I1167" s="11"/>
      <c r="J1167" s="11" t="s">
        <v>2044</v>
      </c>
      <c r="K1167" s="11" t="s">
        <v>56</v>
      </c>
      <c r="L1167" s="11" t="s">
        <v>266</v>
      </c>
      <c r="M1167" s="11"/>
      <c r="N1167" s="11" t="s">
        <v>2045</v>
      </c>
      <c r="O1167" s="11" t="s">
        <v>139</v>
      </c>
      <c r="P1167" s="11"/>
      <c r="Q1167" s="11">
        <v>4</v>
      </c>
      <c r="R1167" s="128">
        <v>0</v>
      </c>
      <c r="S1167" s="128">
        <v>66000</v>
      </c>
      <c r="T1167" s="128">
        <v>140000</v>
      </c>
      <c r="U1167" s="128">
        <v>0</v>
      </c>
      <c r="V1167" s="11" t="s">
        <v>28</v>
      </c>
      <c r="W1167">
        <v>140000</v>
      </c>
      <c r="X1167">
        <v>4</v>
      </c>
      <c r="Y1167" s="11" t="str">
        <f t="shared" si="39"/>
        <v>XBL</v>
      </c>
      <c r="Z1167" s="5">
        <f>VLOOKUP(D1167,HoaDonTotal!D:Q,14,0)</f>
        <v>44443.717361111114</v>
      </c>
      <c r="AA1167" t="str">
        <f t="shared" si="40"/>
        <v>Ca chiều</v>
      </c>
      <c r="AB1167" s="42"/>
    </row>
    <row r="1168" spans="2:28">
      <c r="B1168" s="11" t="s">
        <v>21</v>
      </c>
      <c r="C1168" s="136">
        <v>44443</v>
      </c>
      <c r="D1168" s="36" t="s">
        <v>1718</v>
      </c>
      <c r="E1168" s="11">
        <v>2177557</v>
      </c>
      <c r="F1168" s="11" t="s">
        <v>303</v>
      </c>
      <c r="G1168" s="11" t="s">
        <v>3395</v>
      </c>
      <c r="H1168" s="11" t="s">
        <v>3396</v>
      </c>
      <c r="I1168" s="11"/>
      <c r="J1168" s="11" t="s">
        <v>2112</v>
      </c>
      <c r="K1168" s="11" t="s">
        <v>503</v>
      </c>
      <c r="L1168" s="11"/>
      <c r="M1168" s="11"/>
      <c r="N1168" s="11" t="s">
        <v>2138</v>
      </c>
      <c r="O1168" s="11" t="s">
        <v>504</v>
      </c>
      <c r="P1168" s="11"/>
      <c r="Q1168" s="11">
        <v>1</v>
      </c>
      <c r="R1168" s="128">
        <v>0</v>
      </c>
      <c r="S1168" s="128">
        <v>175000</v>
      </c>
      <c r="T1168" s="128">
        <v>175000</v>
      </c>
      <c r="U1168" s="128">
        <v>0</v>
      </c>
      <c r="V1168" s="11" t="s">
        <v>28</v>
      </c>
      <c r="W1168">
        <v>175000</v>
      </c>
      <c r="X1168">
        <v>1</v>
      </c>
      <c r="Y1168" s="11" t="str">
        <f t="shared" si="39"/>
        <v>XBL</v>
      </c>
      <c r="Z1168" s="5">
        <f>VLOOKUP(D1168,HoaDonTotal!D:Q,14,0)</f>
        <v>44443.717361111114</v>
      </c>
      <c r="AA1168" t="str">
        <f t="shared" si="40"/>
        <v>Ca chiều</v>
      </c>
      <c r="AB1168" s="42"/>
    </row>
    <row r="1169" spans="2:28">
      <c r="B1169" s="11" t="s">
        <v>21</v>
      </c>
      <c r="C1169" s="136">
        <v>44443</v>
      </c>
      <c r="D1169" s="36" t="s">
        <v>1718</v>
      </c>
      <c r="E1169" s="11">
        <v>2177557</v>
      </c>
      <c r="F1169" s="11" t="s">
        <v>303</v>
      </c>
      <c r="G1169" s="11" t="s">
        <v>2281</v>
      </c>
      <c r="H1169" s="11" t="s">
        <v>2282</v>
      </c>
      <c r="I1169" s="11"/>
      <c r="J1169" s="11" t="s">
        <v>39</v>
      </c>
      <c r="K1169" s="11"/>
      <c r="L1169" s="11" t="s">
        <v>40</v>
      </c>
      <c r="M1169" s="11" t="s">
        <v>40</v>
      </c>
      <c r="N1169" s="11" t="s">
        <v>39</v>
      </c>
      <c r="O1169" s="11" t="s">
        <v>39</v>
      </c>
      <c r="P1169" s="11" t="s">
        <v>40</v>
      </c>
      <c r="Q1169" s="11">
        <v>1</v>
      </c>
      <c r="R1169" s="128">
        <v>0</v>
      </c>
      <c r="S1169" s="128">
        <v>2000</v>
      </c>
      <c r="T1169" s="128">
        <v>0</v>
      </c>
      <c r="U1169" s="128">
        <v>0</v>
      </c>
      <c r="V1169" s="11" t="s">
        <v>28</v>
      </c>
      <c r="W1169">
        <v>0</v>
      </c>
      <c r="X1169">
        <v>1</v>
      </c>
      <c r="Y1169" s="11" t="str">
        <f t="shared" si="39"/>
        <v>XBL</v>
      </c>
      <c r="Z1169" s="5">
        <f>VLOOKUP(D1169,HoaDonTotal!D:Q,14,0)</f>
        <v>44443.717361111114</v>
      </c>
      <c r="AA1169" t="str">
        <f t="shared" si="40"/>
        <v>Ca chiều</v>
      </c>
      <c r="AB1169" s="42"/>
    </row>
    <row r="1170" spans="2:28">
      <c r="B1170" s="11" t="s">
        <v>21</v>
      </c>
      <c r="C1170" s="136">
        <v>44443</v>
      </c>
      <c r="D1170" s="36" t="s">
        <v>1720</v>
      </c>
      <c r="E1170" s="11">
        <v>2129972</v>
      </c>
      <c r="F1170" s="11" t="s">
        <v>1722</v>
      </c>
      <c r="G1170" s="11" t="s">
        <v>2043</v>
      </c>
      <c r="H1170" s="11" t="s">
        <v>265</v>
      </c>
      <c r="I1170" s="11"/>
      <c r="J1170" s="11" t="s">
        <v>2044</v>
      </c>
      <c r="K1170" s="11" t="s">
        <v>56</v>
      </c>
      <c r="L1170" s="11" t="s">
        <v>266</v>
      </c>
      <c r="M1170" s="11"/>
      <c r="N1170" s="11" t="s">
        <v>2045</v>
      </c>
      <c r="O1170" s="11" t="s">
        <v>139</v>
      </c>
      <c r="P1170" s="11"/>
      <c r="Q1170" s="11">
        <v>6</v>
      </c>
      <c r="R1170" s="128">
        <v>0</v>
      </c>
      <c r="S1170" s="128">
        <v>66000</v>
      </c>
      <c r="T1170" s="128">
        <v>210000</v>
      </c>
      <c r="U1170" s="128">
        <v>0</v>
      </c>
      <c r="V1170" s="11" t="s">
        <v>50</v>
      </c>
      <c r="W1170">
        <v>210000</v>
      </c>
      <c r="X1170">
        <v>6</v>
      </c>
      <c r="Y1170" s="11" t="str">
        <f t="shared" si="39"/>
        <v>XBL</v>
      </c>
      <c r="Z1170" s="5">
        <f>VLOOKUP(D1170,HoaDonTotal!D:Q,14,0)</f>
        <v>44443.716666666667</v>
      </c>
      <c r="AA1170" t="str">
        <f t="shared" si="40"/>
        <v>Ca chiều</v>
      </c>
      <c r="AB1170" s="42"/>
    </row>
    <row r="1171" spans="2:28">
      <c r="B1171" s="11" t="s">
        <v>21</v>
      </c>
      <c r="C1171" s="136">
        <v>44443</v>
      </c>
      <c r="D1171" s="36" t="s">
        <v>1723</v>
      </c>
      <c r="E1171" s="11">
        <v>1757909</v>
      </c>
      <c r="F1171" s="11" t="s">
        <v>1725</v>
      </c>
      <c r="G1171" s="11" t="s">
        <v>3397</v>
      </c>
      <c r="H1171" s="11" t="s">
        <v>3398</v>
      </c>
      <c r="I1171" s="11" t="s">
        <v>22</v>
      </c>
      <c r="J1171" s="11" t="s">
        <v>45</v>
      </c>
      <c r="K1171" s="11" t="s">
        <v>2033</v>
      </c>
      <c r="L1171" s="11" t="s">
        <v>552</v>
      </c>
      <c r="M1171" s="11" t="s">
        <v>79</v>
      </c>
      <c r="N1171" s="11" t="s">
        <v>184</v>
      </c>
      <c r="O1171" s="11" t="s">
        <v>2038</v>
      </c>
      <c r="P1171" s="11" t="s">
        <v>571</v>
      </c>
      <c r="Q1171" s="11">
        <v>1</v>
      </c>
      <c r="R1171" s="128">
        <v>0</v>
      </c>
      <c r="S1171" s="128">
        <v>90000</v>
      </c>
      <c r="T1171" s="128">
        <v>45000</v>
      </c>
      <c r="U1171" s="128">
        <v>0</v>
      </c>
      <c r="V1171" s="11" t="s">
        <v>28</v>
      </c>
      <c r="W1171">
        <v>45000</v>
      </c>
      <c r="X1171">
        <v>1</v>
      </c>
      <c r="Y1171" s="11" t="str">
        <f t="shared" si="39"/>
        <v>XBL</v>
      </c>
      <c r="Z1171" s="5">
        <f>VLOOKUP(D1171,HoaDonTotal!D:Q,14,0)</f>
        <v>44443.718055555553</v>
      </c>
      <c r="AA1171" t="str">
        <f t="shared" si="40"/>
        <v>Ca chiều</v>
      </c>
      <c r="AB1171" s="42"/>
    </row>
    <row r="1172" spans="2:28">
      <c r="B1172" s="11" t="s">
        <v>21</v>
      </c>
      <c r="C1172" s="136">
        <v>44443</v>
      </c>
      <c r="D1172" s="36" t="s">
        <v>1723</v>
      </c>
      <c r="E1172" s="11">
        <v>1757909</v>
      </c>
      <c r="F1172" s="11" t="s">
        <v>1725</v>
      </c>
      <c r="G1172" s="11" t="s">
        <v>3399</v>
      </c>
      <c r="H1172" s="11" t="s">
        <v>3000</v>
      </c>
      <c r="I1172" s="11" t="s">
        <v>22</v>
      </c>
      <c r="J1172" s="11" t="s">
        <v>45</v>
      </c>
      <c r="K1172" s="11" t="s">
        <v>473</v>
      </c>
      <c r="L1172" s="11" t="s">
        <v>557</v>
      </c>
      <c r="M1172" s="11" t="s">
        <v>2928</v>
      </c>
      <c r="N1172" s="11" t="s">
        <v>47</v>
      </c>
      <c r="O1172" s="11" t="s">
        <v>47</v>
      </c>
      <c r="P1172" s="11" t="s">
        <v>37</v>
      </c>
      <c r="Q1172" s="11">
        <v>1</v>
      </c>
      <c r="R1172" s="128">
        <v>0</v>
      </c>
      <c r="S1172" s="128">
        <v>790000</v>
      </c>
      <c r="T1172" s="128">
        <v>490000</v>
      </c>
      <c r="U1172" s="128">
        <v>0</v>
      </c>
      <c r="V1172" s="11" t="s">
        <v>28</v>
      </c>
      <c r="W1172">
        <v>490000</v>
      </c>
      <c r="X1172">
        <v>1</v>
      </c>
      <c r="Y1172" s="11" t="str">
        <f t="shared" si="39"/>
        <v>XBL</v>
      </c>
      <c r="Z1172" s="5">
        <f>VLOOKUP(D1172,HoaDonTotal!D:Q,14,0)</f>
        <v>44443.718055555553</v>
      </c>
      <c r="AA1172" t="str">
        <f t="shared" si="40"/>
        <v>Ca chiều</v>
      </c>
      <c r="AB1172" s="42"/>
    </row>
    <row r="1173" spans="2:28">
      <c r="B1173" s="11" t="s">
        <v>21</v>
      </c>
      <c r="C1173" s="136">
        <v>44443</v>
      </c>
      <c r="D1173" s="36" t="s">
        <v>1723</v>
      </c>
      <c r="E1173" s="11">
        <v>1757909</v>
      </c>
      <c r="F1173" s="11" t="s">
        <v>1725</v>
      </c>
      <c r="G1173" s="11" t="s">
        <v>2046</v>
      </c>
      <c r="H1173" s="11" t="s">
        <v>2047</v>
      </c>
      <c r="I1173" s="11" t="s">
        <v>22</v>
      </c>
      <c r="J1173" s="11" t="s">
        <v>38</v>
      </c>
      <c r="K1173" s="11" t="s">
        <v>232</v>
      </c>
      <c r="L1173" s="11" t="s">
        <v>143</v>
      </c>
      <c r="M1173" s="11" t="s">
        <v>40</v>
      </c>
      <c r="N1173" s="11" t="s">
        <v>44</v>
      </c>
      <c r="O1173" s="11" t="s">
        <v>311</v>
      </c>
      <c r="P1173" s="11" t="s">
        <v>37</v>
      </c>
      <c r="Q1173" s="11">
        <v>1</v>
      </c>
      <c r="R1173" s="128">
        <v>0</v>
      </c>
      <c r="S1173" s="128">
        <v>90000</v>
      </c>
      <c r="T1173" s="128">
        <v>63000</v>
      </c>
      <c r="U1173" s="128">
        <v>0</v>
      </c>
      <c r="V1173" s="11" t="s">
        <v>28</v>
      </c>
      <c r="W1173">
        <v>63000</v>
      </c>
      <c r="X1173">
        <v>1</v>
      </c>
      <c r="Y1173" s="11" t="str">
        <f t="shared" si="39"/>
        <v>XBL</v>
      </c>
      <c r="Z1173" s="5">
        <f>VLOOKUP(D1173,HoaDonTotal!D:Q,14,0)</f>
        <v>44443.718055555553</v>
      </c>
      <c r="AA1173" t="str">
        <f t="shared" si="40"/>
        <v>Ca chiều</v>
      </c>
      <c r="AB1173" s="42"/>
    </row>
    <row r="1174" spans="2:28">
      <c r="B1174" s="11" t="s">
        <v>21</v>
      </c>
      <c r="C1174" s="136">
        <v>44443</v>
      </c>
      <c r="D1174" s="36" t="s">
        <v>1723</v>
      </c>
      <c r="E1174" s="11">
        <v>1757909</v>
      </c>
      <c r="F1174" s="11" t="s">
        <v>1725</v>
      </c>
      <c r="G1174" s="11" t="s">
        <v>3400</v>
      </c>
      <c r="H1174" s="11" t="s">
        <v>3401</v>
      </c>
      <c r="I1174" s="11" t="s">
        <v>22</v>
      </c>
      <c r="J1174" s="11" t="s">
        <v>38</v>
      </c>
      <c r="K1174" s="11" t="s">
        <v>232</v>
      </c>
      <c r="L1174" s="11" t="s">
        <v>143</v>
      </c>
      <c r="M1174" s="11" t="s">
        <v>40</v>
      </c>
      <c r="N1174" s="11" t="s">
        <v>44</v>
      </c>
      <c r="O1174" s="11" t="s">
        <v>442</v>
      </c>
      <c r="P1174" s="11" t="s">
        <v>37</v>
      </c>
      <c r="Q1174" s="11">
        <v>1</v>
      </c>
      <c r="R1174" s="128">
        <v>0</v>
      </c>
      <c r="S1174" s="128">
        <v>150000</v>
      </c>
      <c r="T1174" s="128">
        <v>105000</v>
      </c>
      <c r="U1174" s="128">
        <v>0</v>
      </c>
      <c r="V1174" s="11" t="s">
        <v>28</v>
      </c>
      <c r="W1174">
        <v>105000</v>
      </c>
      <c r="X1174">
        <v>1</v>
      </c>
      <c r="Y1174" s="11" t="str">
        <f t="shared" si="39"/>
        <v>XBL</v>
      </c>
      <c r="Z1174" s="5">
        <f>VLOOKUP(D1174,HoaDonTotal!D:Q,14,0)</f>
        <v>44443.718055555553</v>
      </c>
      <c r="AA1174" t="str">
        <f t="shared" si="40"/>
        <v>Ca chiều</v>
      </c>
      <c r="AB1174" s="42"/>
    </row>
    <row r="1175" spans="2:28">
      <c r="B1175" s="11" t="s">
        <v>21</v>
      </c>
      <c r="C1175" s="136">
        <v>44443</v>
      </c>
      <c r="D1175" s="36" t="s">
        <v>1726</v>
      </c>
      <c r="E1175" s="11">
        <v>1595619</v>
      </c>
      <c r="F1175" s="11" t="s">
        <v>1670</v>
      </c>
      <c r="G1175" s="11" t="s">
        <v>3402</v>
      </c>
      <c r="H1175" s="11" t="s">
        <v>2298</v>
      </c>
      <c r="I1175" s="11" t="s">
        <v>58</v>
      </c>
      <c r="J1175" s="11" t="s">
        <v>45</v>
      </c>
      <c r="K1175" s="11" t="s">
        <v>2033</v>
      </c>
      <c r="L1175" s="11" t="s">
        <v>2874</v>
      </c>
      <c r="M1175" s="11" t="s">
        <v>79</v>
      </c>
      <c r="N1175" s="11" t="s">
        <v>184</v>
      </c>
      <c r="O1175" s="11" t="s">
        <v>153</v>
      </c>
      <c r="P1175" s="11" t="s">
        <v>43</v>
      </c>
      <c r="Q1175" s="11">
        <v>1</v>
      </c>
      <c r="R1175" s="128">
        <v>0</v>
      </c>
      <c r="S1175" s="128">
        <v>120000</v>
      </c>
      <c r="T1175" s="128">
        <v>89000</v>
      </c>
      <c r="U1175" s="128">
        <v>0</v>
      </c>
      <c r="V1175" s="11" t="s">
        <v>28</v>
      </c>
      <c r="W1175">
        <v>89000</v>
      </c>
      <c r="X1175">
        <v>1</v>
      </c>
      <c r="Y1175" s="11" t="str">
        <f t="shared" si="39"/>
        <v>XBL</v>
      </c>
      <c r="Z1175" s="5">
        <f>VLOOKUP(D1175,HoaDonTotal!D:Q,14,0)</f>
        <v>44443.718055555553</v>
      </c>
      <c r="AA1175" t="str">
        <f t="shared" si="40"/>
        <v>Ca chiều</v>
      </c>
      <c r="AB1175" s="42"/>
    </row>
    <row r="1176" spans="2:28">
      <c r="B1176" s="11" t="s">
        <v>21</v>
      </c>
      <c r="C1176" s="136">
        <v>44443</v>
      </c>
      <c r="D1176" s="36" t="s">
        <v>1727</v>
      </c>
      <c r="E1176" s="11">
        <v>2391244</v>
      </c>
      <c r="F1176" s="11" t="s">
        <v>1729</v>
      </c>
      <c r="G1176" s="11" t="s">
        <v>3403</v>
      </c>
      <c r="H1176" s="11" t="s">
        <v>622</v>
      </c>
      <c r="I1176" s="11" t="s">
        <v>41</v>
      </c>
      <c r="J1176" s="11" t="s">
        <v>364</v>
      </c>
      <c r="K1176" s="11" t="s">
        <v>34</v>
      </c>
      <c r="L1176" s="11" t="s">
        <v>71</v>
      </c>
      <c r="M1176" s="11" t="s">
        <v>326</v>
      </c>
      <c r="N1176" s="11" t="s">
        <v>36</v>
      </c>
      <c r="O1176" s="11" t="s">
        <v>52</v>
      </c>
      <c r="P1176" s="11" t="s">
        <v>37</v>
      </c>
      <c r="Q1176" s="11">
        <v>1</v>
      </c>
      <c r="R1176" s="128">
        <v>0</v>
      </c>
      <c r="S1176" s="128">
        <v>250000</v>
      </c>
      <c r="T1176" s="128">
        <v>175000</v>
      </c>
      <c r="U1176" s="128">
        <v>0</v>
      </c>
      <c r="V1176" s="11" t="s">
        <v>28</v>
      </c>
      <c r="W1176">
        <v>175000</v>
      </c>
      <c r="X1176">
        <v>1</v>
      </c>
      <c r="Y1176" s="11" t="str">
        <f t="shared" si="39"/>
        <v>XBL</v>
      </c>
      <c r="Z1176" s="5">
        <f>VLOOKUP(D1176,HoaDonTotal!D:Q,14,0)</f>
        <v>44443.71875</v>
      </c>
      <c r="AA1176" t="str">
        <f t="shared" si="40"/>
        <v>Ca chiều</v>
      </c>
      <c r="AB1176" s="42"/>
    </row>
    <row r="1177" spans="2:28">
      <c r="B1177" s="11" t="s">
        <v>21</v>
      </c>
      <c r="C1177" s="136">
        <v>44443</v>
      </c>
      <c r="D1177" s="36" t="s">
        <v>1730</v>
      </c>
      <c r="E1177" s="11">
        <v>2174730</v>
      </c>
      <c r="F1177" s="11" t="s">
        <v>1059</v>
      </c>
      <c r="G1177" s="11" t="s">
        <v>2621</v>
      </c>
      <c r="H1177" s="11" t="s">
        <v>2622</v>
      </c>
      <c r="I1177" s="11" t="s">
        <v>22</v>
      </c>
      <c r="J1177" s="11" t="s">
        <v>73</v>
      </c>
      <c r="K1177" s="11" t="s">
        <v>2033</v>
      </c>
      <c r="L1177" s="11" t="s">
        <v>2623</v>
      </c>
      <c r="M1177" s="11" t="s">
        <v>46</v>
      </c>
      <c r="N1177" s="11" t="s">
        <v>145</v>
      </c>
      <c r="O1177" s="11" t="s">
        <v>145</v>
      </c>
      <c r="P1177" s="11" t="s">
        <v>43</v>
      </c>
      <c r="Q1177" s="11">
        <v>1</v>
      </c>
      <c r="R1177" s="128">
        <v>0</v>
      </c>
      <c r="S1177" s="128">
        <v>120000</v>
      </c>
      <c r="T1177" s="128">
        <v>120000</v>
      </c>
      <c r="U1177" s="128">
        <v>0</v>
      </c>
      <c r="V1177" s="11" t="s">
        <v>50</v>
      </c>
      <c r="W1177">
        <v>120000</v>
      </c>
      <c r="X1177">
        <v>1</v>
      </c>
      <c r="Y1177" s="11" t="str">
        <f t="shared" si="39"/>
        <v>XBL</v>
      </c>
      <c r="Z1177" s="5">
        <f>VLOOKUP(D1177,HoaDonTotal!D:Q,14,0)</f>
        <v>44443.740277777775</v>
      </c>
      <c r="AA1177" t="str">
        <f t="shared" si="40"/>
        <v>Ca chiều</v>
      </c>
      <c r="AB1177" s="42"/>
    </row>
    <row r="1178" spans="2:28">
      <c r="B1178" s="11" t="s">
        <v>21</v>
      </c>
      <c r="C1178" s="136">
        <v>44443</v>
      </c>
      <c r="D1178" s="36" t="s">
        <v>1730</v>
      </c>
      <c r="E1178" s="11">
        <v>2174730</v>
      </c>
      <c r="F1178" s="11" t="s">
        <v>1059</v>
      </c>
      <c r="G1178" s="11" t="s">
        <v>3404</v>
      </c>
      <c r="H1178" s="11" t="s">
        <v>540</v>
      </c>
      <c r="I1178" s="11" t="s">
        <v>41</v>
      </c>
      <c r="J1178" s="11" t="s">
        <v>73</v>
      </c>
      <c r="K1178" s="11" t="s">
        <v>24</v>
      </c>
      <c r="L1178" s="11" t="s">
        <v>3405</v>
      </c>
      <c r="M1178" s="11" t="s">
        <v>46</v>
      </c>
      <c r="N1178" s="11" t="s">
        <v>75</v>
      </c>
      <c r="O1178" s="11" t="s">
        <v>75</v>
      </c>
      <c r="P1178" s="11" t="s">
        <v>43</v>
      </c>
      <c r="Q1178" s="11">
        <v>1</v>
      </c>
      <c r="R1178" s="128">
        <v>0</v>
      </c>
      <c r="S1178" s="128">
        <v>190000</v>
      </c>
      <c r="T1178" s="128">
        <v>149000</v>
      </c>
      <c r="U1178" s="128">
        <v>0</v>
      </c>
      <c r="V1178" s="11" t="s">
        <v>50</v>
      </c>
      <c r="W1178">
        <v>149000</v>
      </c>
      <c r="X1178">
        <v>1</v>
      </c>
      <c r="Y1178" s="11" t="str">
        <f t="shared" si="39"/>
        <v>XBL</v>
      </c>
      <c r="Z1178" s="5">
        <f>VLOOKUP(D1178,HoaDonTotal!D:Q,14,0)</f>
        <v>44443.740277777775</v>
      </c>
      <c r="AA1178" t="str">
        <f t="shared" si="40"/>
        <v>Ca chiều</v>
      </c>
      <c r="AB1178" s="42"/>
    </row>
    <row r="1179" spans="2:28">
      <c r="B1179" s="11" t="s">
        <v>21</v>
      </c>
      <c r="C1179" s="136">
        <v>44443</v>
      </c>
      <c r="D1179" s="36" t="s">
        <v>1731</v>
      </c>
      <c r="E1179" s="11">
        <v>2368585</v>
      </c>
      <c r="F1179" s="11" t="s">
        <v>1733</v>
      </c>
      <c r="G1179" s="11" t="s">
        <v>2046</v>
      </c>
      <c r="H1179" s="11" t="s">
        <v>2047</v>
      </c>
      <c r="I1179" s="11" t="s">
        <v>22</v>
      </c>
      <c r="J1179" s="11" t="s">
        <v>38</v>
      </c>
      <c r="K1179" s="11" t="s">
        <v>232</v>
      </c>
      <c r="L1179" s="11" t="s">
        <v>143</v>
      </c>
      <c r="M1179" s="11" t="s">
        <v>40</v>
      </c>
      <c r="N1179" s="11" t="s">
        <v>44</v>
      </c>
      <c r="O1179" s="11" t="s">
        <v>311</v>
      </c>
      <c r="P1179" s="11" t="s">
        <v>37</v>
      </c>
      <c r="Q1179" s="11">
        <v>1</v>
      </c>
      <c r="R1179" s="128">
        <v>0</v>
      </c>
      <c r="S1179" s="128">
        <v>90000</v>
      </c>
      <c r="T1179" s="128">
        <v>63000</v>
      </c>
      <c r="U1179" s="128">
        <v>0</v>
      </c>
      <c r="V1179" s="11" t="s">
        <v>28</v>
      </c>
      <c r="W1179">
        <v>63000</v>
      </c>
      <c r="X1179">
        <v>1</v>
      </c>
      <c r="Y1179" s="11" t="str">
        <f t="shared" si="39"/>
        <v>XBL</v>
      </c>
      <c r="Z1179" s="5">
        <f>VLOOKUP(D1179,HoaDonTotal!D:Q,14,0)</f>
        <v>44443.736805555556</v>
      </c>
      <c r="AA1179" t="str">
        <f t="shared" si="40"/>
        <v>Ca chiều</v>
      </c>
      <c r="AB1179" s="42"/>
    </row>
    <row r="1180" spans="2:28">
      <c r="B1180" s="11" t="s">
        <v>21</v>
      </c>
      <c r="C1180" s="136">
        <v>44443</v>
      </c>
      <c r="D1180" s="36" t="s">
        <v>1734</v>
      </c>
      <c r="E1180" s="11">
        <v>461881</v>
      </c>
      <c r="F1180" s="11" t="s">
        <v>217</v>
      </c>
      <c r="G1180" s="11" t="s">
        <v>3161</v>
      </c>
      <c r="H1180" s="11" t="s">
        <v>3162</v>
      </c>
      <c r="I1180" s="11" t="s">
        <v>55</v>
      </c>
      <c r="J1180" s="11" t="s">
        <v>53</v>
      </c>
      <c r="K1180" s="11" t="s">
        <v>3163</v>
      </c>
      <c r="L1180" s="11"/>
      <c r="M1180" s="11" t="s">
        <v>46</v>
      </c>
      <c r="N1180" s="11" t="s">
        <v>57</v>
      </c>
      <c r="O1180" s="11" t="s">
        <v>3164</v>
      </c>
      <c r="P1180" s="11" t="s">
        <v>37</v>
      </c>
      <c r="Q1180" s="11">
        <v>1</v>
      </c>
      <c r="R1180" s="128">
        <v>0</v>
      </c>
      <c r="S1180" s="128">
        <v>65000</v>
      </c>
      <c r="T1180" s="128">
        <v>65000</v>
      </c>
      <c r="U1180" s="128">
        <v>0</v>
      </c>
      <c r="V1180" s="11" t="s">
        <v>50</v>
      </c>
      <c r="W1180">
        <v>65000</v>
      </c>
      <c r="X1180">
        <v>1</v>
      </c>
      <c r="Y1180" s="11" t="str">
        <f t="shared" si="39"/>
        <v>XBL</v>
      </c>
      <c r="Z1180" s="5">
        <f>VLOOKUP(D1180,HoaDonTotal!D:Q,14,0)</f>
        <v>44443.759722222225</v>
      </c>
      <c r="AA1180" t="str">
        <f t="shared" si="40"/>
        <v>Ca chiều</v>
      </c>
      <c r="AB1180" s="42"/>
    </row>
    <row r="1181" spans="2:28">
      <c r="B1181" s="11" t="s">
        <v>21</v>
      </c>
      <c r="C1181" s="136">
        <v>44443</v>
      </c>
      <c r="D1181" s="36" t="s">
        <v>1735</v>
      </c>
      <c r="E1181" s="11">
        <v>1038929</v>
      </c>
      <c r="F1181" s="11" t="s">
        <v>1485</v>
      </c>
      <c r="G1181" s="11" t="s">
        <v>509</v>
      </c>
      <c r="H1181" s="11" t="s">
        <v>510</v>
      </c>
      <c r="I1181" s="11"/>
      <c r="J1181" s="11" t="s">
        <v>2041</v>
      </c>
      <c r="K1181" s="11" t="s">
        <v>78</v>
      </c>
      <c r="L1181" s="11"/>
      <c r="M1181" s="11" t="s">
        <v>511</v>
      </c>
      <c r="N1181" s="11" t="s">
        <v>68</v>
      </c>
      <c r="O1181" s="11" t="s">
        <v>508</v>
      </c>
      <c r="P1181" s="11"/>
      <c r="Q1181" s="11">
        <v>2</v>
      </c>
      <c r="R1181" s="128">
        <v>0</v>
      </c>
      <c r="S1181" s="128">
        <v>29000</v>
      </c>
      <c r="T1181" s="128">
        <v>58000</v>
      </c>
      <c r="U1181" s="128">
        <v>0</v>
      </c>
      <c r="V1181" s="11" t="s">
        <v>28</v>
      </c>
      <c r="W1181">
        <v>58000</v>
      </c>
      <c r="X1181">
        <v>2</v>
      </c>
      <c r="Y1181" s="11" t="str">
        <f t="shared" si="39"/>
        <v>XBL</v>
      </c>
      <c r="Z1181" s="5">
        <f>VLOOKUP(D1181,HoaDonTotal!D:Q,14,0)</f>
        <v>44443.758333333331</v>
      </c>
      <c r="AA1181" t="str">
        <f t="shared" si="40"/>
        <v>Ca chiều</v>
      </c>
      <c r="AB1181" s="42"/>
    </row>
    <row r="1182" spans="2:28">
      <c r="B1182" s="11" t="s">
        <v>21</v>
      </c>
      <c r="C1182" s="136">
        <v>44443</v>
      </c>
      <c r="D1182" s="36" t="s">
        <v>1736</v>
      </c>
      <c r="E1182" s="11">
        <v>2371701</v>
      </c>
      <c r="F1182" s="11" t="s">
        <v>1738</v>
      </c>
      <c r="G1182" s="11" t="s">
        <v>3406</v>
      </c>
      <c r="H1182" s="11" t="s">
        <v>2987</v>
      </c>
      <c r="I1182" s="11"/>
      <c r="J1182" s="11" t="s">
        <v>29</v>
      </c>
      <c r="K1182" s="11" t="s">
        <v>56</v>
      </c>
      <c r="L1182" s="11" t="s">
        <v>2988</v>
      </c>
      <c r="M1182" s="11" t="s">
        <v>189</v>
      </c>
      <c r="N1182" s="11" t="s">
        <v>198</v>
      </c>
      <c r="O1182" s="11" t="s">
        <v>128</v>
      </c>
      <c r="P1182" s="11" t="s">
        <v>43</v>
      </c>
      <c r="Q1182" s="11">
        <v>1</v>
      </c>
      <c r="R1182" s="128">
        <v>0</v>
      </c>
      <c r="S1182" s="128">
        <v>190000</v>
      </c>
      <c r="T1182" s="128">
        <v>152000</v>
      </c>
      <c r="U1182" s="128">
        <v>0</v>
      </c>
      <c r="V1182" s="11" t="s">
        <v>50</v>
      </c>
      <c r="W1182">
        <v>152000</v>
      </c>
      <c r="X1182">
        <v>1</v>
      </c>
      <c r="Y1182" s="11" t="str">
        <f t="shared" si="39"/>
        <v>XBL</v>
      </c>
      <c r="Z1182" s="5">
        <f>VLOOKUP(D1182,HoaDonTotal!D:Q,14,0)</f>
        <v>44443.758333333331</v>
      </c>
      <c r="AA1182" t="str">
        <f t="shared" si="40"/>
        <v>Ca chiều</v>
      </c>
      <c r="AB1182" s="42"/>
    </row>
    <row r="1183" spans="2:28">
      <c r="B1183" s="11" t="s">
        <v>21</v>
      </c>
      <c r="C1183" s="136">
        <v>44443</v>
      </c>
      <c r="D1183" s="36" t="s">
        <v>1739</v>
      </c>
      <c r="E1183" s="11">
        <v>1597791</v>
      </c>
      <c r="F1183" s="11" t="s">
        <v>1741</v>
      </c>
      <c r="G1183" s="11" t="s">
        <v>2043</v>
      </c>
      <c r="H1183" s="11" t="s">
        <v>265</v>
      </c>
      <c r="I1183" s="11"/>
      <c r="J1183" s="11" t="s">
        <v>2044</v>
      </c>
      <c r="K1183" s="11" t="s">
        <v>56</v>
      </c>
      <c r="L1183" s="11" t="s">
        <v>266</v>
      </c>
      <c r="M1183" s="11"/>
      <c r="N1183" s="11" t="s">
        <v>2045</v>
      </c>
      <c r="O1183" s="11" t="s">
        <v>139</v>
      </c>
      <c r="P1183" s="11"/>
      <c r="Q1183" s="11">
        <v>2</v>
      </c>
      <c r="R1183" s="128">
        <v>0</v>
      </c>
      <c r="S1183" s="128">
        <v>66000</v>
      </c>
      <c r="T1183" s="128">
        <v>70000</v>
      </c>
      <c r="U1183" s="128">
        <v>0</v>
      </c>
      <c r="V1183" s="11" t="s">
        <v>50</v>
      </c>
      <c r="W1183">
        <v>70000</v>
      </c>
      <c r="X1183">
        <v>2</v>
      </c>
      <c r="Y1183" s="11" t="str">
        <f t="shared" si="39"/>
        <v>XBL</v>
      </c>
      <c r="Z1183" s="5">
        <f>VLOOKUP(D1183,HoaDonTotal!D:Q,14,0)</f>
        <v>44443.759027777778</v>
      </c>
      <c r="AA1183" t="str">
        <f t="shared" si="40"/>
        <v>Ca chiều</v>
      </c>
      <c r="AB1183" s="42"/>
    </row>
    <row r="1184" spans="2:28">
      <c r="B1184" s="11" t="s">
        <v>21</v>
      </c>
      <c r="C1184" s="136">
        <v>44443</v>
      </c>
      <c r="D1184" s="36" t="s">
        <v>1742</v>
      </c>
      <c r="E1184" s="11">
        <v>2391372</v>
      </c>
      <c r="F1184" s="11" t="s">
        <v>1744</v>
      </c>
      <c r="G1184" s="11" t="s">
        <v>3407</v>
      </c>
      <c r="H1184" s="11" t="s">
        <v>2238</v>
      </c>
      <c r="I1184" s="11" t="s">
        <v>41</v>
      </c>
      <c r="J1184" s="11" t="s">
        <v>23</v>
      </c>
      <c r="K1184" s="11" t="s">
        <v>24</v>
      </c>
      <c r="L1184" s="11" t="s">
        <v>25</v>
      </c>
      <c r="M1184" s="11" t="s">
        <v>46</v>
      </c>
      <c r="N1184" s="11" t="s">
        <v>230</v>
      </c>
      <c r="O1184" s="11" t="s">
        <v>231</v>
      </c>
      <c r="P1184" s="11" t="s">
        <v>43</v>
      </c>
      <c r="Q1184" s="11">
        <v>1</v>
      </c>
      <c r="R1184" s="128">
        <v>0</v>
      </c>
      <c r="S1184" s="128">
        <v>190000</v>
      </c>
      <c r="T1184" s="128">
        <v>95000</v>
      </c>
      <c r="U1184" s="128">
        <v>0</v>
      </c>
      <c r="V1184" s="11" t="s">
        <v>28</v>
      </c>
      <c r="W1184">
        <v>95000</v>
      </c>
      <c r="X1184">
        <v>1</v>
      </c>
      <c r="Y1184" s="11" t="str">
        <f t="shared" si="39"/>
        <v>XBL</v>
      </c>
      <c r="Z1184" s="5">
        <f>VLOOKUP(D1184,HoaDonTotal!D:Q,14,0)</f>
        <v>44443.841666666667</v>
      </c>
      <c r="AA1184" t="str">
        <f t="shared" si="40"/>
        <v>Ca chiều</v>
      </c>
      <c r="AB1184" s="42"/>
    </row>
    <row r="1185" spans="2:28">
      <c r="B1185" s="11" t="s">
        <v>21</v>
      </c>
      <c r="C1185" s="136">
        <v>44443</v>
      </c>
      <c r="D1185" s="36" t="s">
        <v>1745</v>
      </c>
      <c r="E1185" s="11">
        <v>2391384</v>
      </c>
      <c r="F1185" s="11" t="s">
        <v>1747</v>
      </c>
      <c r="G1185" s="11" t="s">
        <v>3408</v>
      </c>
      <c r="H1185" s="11" t="s">
        <v>3409</v>
      </c>
      <c r="I1185" s="11"/>
      <c r="J1185" s="11" t="s">
        <v>2112</v>
      </c>
      <c r="K1185" s="11" t="s">
        <v>592</v>
      </c>
      <c r="L1185" s="11" t="s">
        <v>617</v>
      </c>
      <c r="M1185" s="11"/>
      <c r="N1185" s="11" t="s">
        <v>2114</v>
      </c>
      <c r="O1185" s="11" t="s">
        <v>245</v>
      </c>
      <c r="P1185" s="11"/>
      <c r="Q1185" s="11">
        <v>2</v>
      </c>
      <c r="R1185" s="128">
        <v>0</v>
      </c>
      <c r="S1185" s="128">
        <v>21000</v>
      </c>
      <c r="T1185" s="128">
        <v>42000</v>
      </c>
      <c r="U1185" s="128">
        <v>0</v>
      </c>
      <c r="V1185" s="11" t="s">
        <v>28</v>
      </c>
      <c r="W1185">
        <v>42000</v>
      </c>
      <c r="X1185">
        <v>2</v>
      </c>
      <c r="Y1185" s="11" t="str">
        <f t="shared" si="39"/>
        <v>XBL</v>
      </c>
      <c r="Z1185" s="5">
        <f>VLOOKUP(D1185,HoaDonTotal!D:Q,14,0)</f>
        <v>44443.842361111114</v>
      </c>
      <c r="AA1185" t="str">
        <f t="shared" si="40"/>
        <v>Ca chiều</v>
      </c>
      <c r="AB1185" s="42"/>
    </row>
    <row r="1186" spans="2:28">
      <c r="B1186" s="11" t="s">
        <v>21</v>
      </c>
      <c r="C1186" s="136">
        <v>44443</v>
      </c>
      <c r="D1186" s="36" t="s">
        <v>1748</v>
      </c>
      <c r="E1186" s="11">
        <v>1598604</v>
      </c>
      <c r="F1186" s="11" t="s">
        <v>427</v>
      </c>
      <c r="G1186" s="11" t="s">
        <v>313</v>
      </c>
      <c r="H1186" s="11" t="s">
        <v>261</v>
      </c>
      <c r="I1186" s="11" t="s">
        <v>41</v>
      </c>
      <c r="J1186" s="11" t="s">
        <v>69</v>
      </c>
      <c r="K1186" s="11" t="s">
        <v>24</v>
      </c>
      <c r="L1186" s="11" t="s">
        <v>143</v>
      </c>
      <c r="M1186" s="11" t="s">
        <v>49</v>
      </c>
      <c r="N1186" s="11" t="s">
        <v>70</v>
      </c>
      <c r="O1186" s="11" t="s">
        <v>70</v>
      </c>
      <c r="P1186" s="11" t="s">
        <v>43</v>
      </c>
      <c r="Q1186" s="11">
        <v>1</v>
      </c>
      <c r="R1186" s="128">
        <v>0</v>
      </c>
      <c r="S1186" s="128">
        <v>50000</v>
      </c>
      <c r="T1186" s="128">
        <v>50000</v>
      </c>
      <c r="U1186" s="128">
        <v>0</v>
      </c>
      <c r="V1186" s="11" t="s">
        <v>28</v>
      </c>
      <c r="W1186">
        <v>50000</v>
      </c>
      <c r="X1186">
        <v>1</v>
      </c>
      <c r="Y1186" s="11" t="str">
        <f t="shared" si="39"/>
        <v>XBL</v>
      </c>
      <c r="Z1186" s="5">
        <f>VLOOKUP(D1186,HoaDonTotal!D:Q,14,0)</f>
        <v>44443.862500000003</v>
      </c>
      <c r="AA1186" t="str">
        <f t="shared" si="40"/>
        <v>Ca chiều</v>
      </c>
      <c r="AB1186" s="42"/>
    </row>
    <row r="1187" spans="2:28">
      <c r="B1187" s="11" t="s">
        <v>21</v>
      </c>
      <c r="C1187" s="136">
        <v>44443</v>
      </c>
      <c r="D1187" s="36" t="s">
        <v>1749</v>
      </c>
      <c r="E1187" s="11">
        <v>2174205</v>
      </c>
      <c r="F1187" s="11" t="s">
        <v>1751</v>
      </c>
      <c r="G1187" s="11" t="s">
        <v>3410</v>
      </c>
      <c r="H1187" s="11" t="s">
        <v>3411</v>
      </c>
      <c r="I1187" s="11" t="s">
        <v>41</v>
      </c>
      <c r="J1187" s="11" t="s">
        <v>23</v>
      </c>
      <c r="K1187" s="11" t="s">
        <v>24</v>
      </c>
      <c r="L1187" s="11" t="s">
        <v>71</v>
      </c>
      <c r="M1187" s="11" t="s">
        <v>3412</v>
      </c>
      <c r="N1187" s="11" t="s">
        <v>230</v>
      </c>
      <c r="O1187" s="11" t="s">
        <v>278</v>
      </c>
      <c r="P1187" s="11" t="s">
        <v>43</v>
      </c>
      <c r="Q1187" s="11">
        <v>2</v>
      </c>
      <c r="R1187" s="128">
        <v>0</v>
      </c>
      <c r="S1187" s="128">
        <v>90000</v>
      </c>
      <c r="T1187" s="128">
        <v>90000</v>
      </c>
      <c r="U1187" s="128">
        <v>0</v>
      </c>
      <c r="V1187" s="11" t="s">
        <v>28</v>
      </c>
      <c r="W1187">
        <v>90000</v>
      </c>
      <c r="X1187">
        <v>2</v>
      </c>
      <c r="Y1187" s="11" t="str">
        <f t="shared" si="39"/>
        <v>XBL</v>
      </c>
      <c r="Z1187" s="5">
        <f>VLOOKUP(D1187,HoaDonTotal!D:Q,14,0)</f>
        <v>44443.862500000003</v>
      </c>
      <c r="AA1187" t="str">
        <f t="shared" si="40"/>
        <v>Ca chiều</v>
      </c>
      <c r="AB1187" s="42"/>
    </row>
    <row r="1188" spans="2:28">
      <c r="B1188" s="11" t="s">
        <v>21</v>
      </c>
      <c r="C1188" s="136">
        <v>44443</v>
      </c>
      <c r="D1188" s="36" t="s">
        <v>1749</v>
      </c>
      <c r="E1188" s="11">
        <v>2174205</v>
      </c>
      <c r="F1188" s="11" t="s">
        <v>1751</v>
      </c>
      <c r="G1188" s="11" t="s">
        <v>2490</v>
      </c>
      <c r="H1188" s="11" t="s">
        <v>2491</v>
      </c>
      <c r="I1188" s="11" t="s">
        <v>22</v>
      </c>
      <c r="J1188" s="11" t="s">
        <v>2112</v>
      </c>
      <c r="K1188" s="11" t="s">
        <v>185</v>
      </c>
      <c r="L1188" s="11" t="s">
        <v>143</v>
      </c>
      <c r="M1188" s="11" t="s">
        <v>2492</v>
      </c>
      <c r="N1188" s="11" t="s">
        <v>2045</v>
      </c>
      <c r="O1188" s="11" t="s">
        <v>181</v>
      </c>
      <c r="P1188" s="11" t="s">
        <v>43</v>
      </c>
      <c r="Q1188" s="11">
        <v>1</v>
      </c>
      <c r="R1188" s="128">
        <v>0</v>
      </c>
      <c r="S1188" s="128">
        <v>20000</v>
      </c>
      <c r="T1188" s="128">
        <v>20000</v>
      </c>
      <c r="U1188" s="128">
        <v>0</v>
      </c>
      <c r="V1188" s="11" t="s">
        <v>28</v>
      </c>
      <c r="W1188">
        <v>20000</v>
      </c>
      <c r="X1188">
        <v>1</v>
      </c>
      <c r="Y1188" s="11" t="str">
        <f t="shared" si="39"/>
        <v>XBL</v>
      </c>
      <c r="Z1188" s="5">
        <f>VLOOKUP(D1188,HoaDonTotal!D:Q,14,0)</f>
        <v>44443.862500000003</v>
      </c>
      <c r="AA1188" t="str">
        <f t="shared" si="40"/>
        <v>Ca chiều</v>
      </c>
      <c r="AB1188" s="42"/>
    </row>
    <row r="1189" spans="2:28">
      <c r="B1189" s="11" t="s">
        <v>21</v>
      </c>
      <c r="C1189" s="136">
        <v>44443</v>
      </c>
      <c r="D1189" s="36" t="s">
        <v>1749</v>
      </c>
      <c r="E1189" s="11">
        <v>2174205</v>
      </c>
      <c r="F1189" s="11" t="s">
        <v>1751</v>
      </c>
      <c r="G1189" s="11" t="s">
        <v>3413</v>
      </c>
      <c r="H1189" s="11" t="s">
        <v>674</v>
      </c>
      <c r="I1189" s="11" t="s">
        <v>22</v>
      </c>
      <c r="J1189" s="11" t="s">
        <v>23</v>
      </c>
      <c r="K1189" s="11" t="s">
        <v>24</v>
      </c>
      <c r="L1189" s="11" t="s">
        <v>35</v>
      </c>
      <c r="M1189" s="11" t="s">
        <v>46</v>
      </c>
      <c r="N1189" s="11" t="s">
        <v>36</v>
      </c>
      <c r="O1189" s="11" t="s">
        <v>52</v>
      </c>
      <c r="P1189" s="11" t="s">
        <v>37</v>
      </c>
      <c r="Q1189" s="11">
        <v>1</v>
      </c>
      <c r="R1189" s="128">
        <v>0</v>
      </c>
      <c r="S1189" s="128">
        <v>190000</v>
      </c>
      <c r="T1189" s="128">
        <v>95000</v>
      </c>
      <c r="U1189" s="128">
        <v>0</v>
      </c>
      <c r="V1189" s="11" t="s">
        <v>28</v>
      </c>
      <c r="W1189">
        <v>95000</v>
      </c>
      <c r="X1189">
        <v>1</v>
      </c>
      <c r="Y1189" s="11" t="str">
        <f t="shared" si="39"/>
        <v>XBL</v>
      </c>
      <c r="Z1189" s="5">
        <f>VLOOKUP(D1189,HoaDonTotal!D:Q,14,0)</f>
        <v>44443.862500000003</v>
      </c>
      <c r="AA1189" t="str">
        <f t="shared" si="40"/>
        <v>Ca chiều</v>
      </c>
      <c r="AB1189" s="42"/>
    </row>
    <row r="1190" spans="2:28">
      <c r="B1190" s="11" t="s">
        <v>21</v>
      </c>
      <c r="C1190" s="136">
        <v>44443</v>
      </c>
      <c r="D1190" s="36" t="s">
        <v>1752</v>
      </c>
      <c r="E1190" s="11">
        <v>2385752</v>
      </c>
      <c r="F1190" s="11" t="s">
        <v>915</v>
      </c>
      <c r="G1190" s="11" t="s">
        <v>3239</v>
      </c>
      <c r="H1190" s="11" t="s">
        <v>593</v>
      </c>
      <c r="I1190" s="11"/>
      <c r="J1190" s="11" t="s">
        <v>2112</v>
      </c>
      <c r="K1190" s="11" t="s">
        <v>470</v>
      </c>
      <c r="L1190" s="11" t="s">
        <v>529</v>
      </c>
      <c r="M1190" s="11"/>
      <c r="N1190" s="11" t="s">
        <v>2209</v>
      </c>
      <c r="O1190" s="11" t="s">
        <v>220</v>
      </c>
      <c r="P1190" s="11"/>
      <c r="Q1190" s="11">
        <v>1</v>
      </c>
      <c r="R1190" s="128">
        <v>0</v>
      </c>
      <c r="S1190" s="128">
        <v>199000</v>
      </c>
      <c r="T1190" s="128">
        <v>199000</v>
      </c>
      <c r="U1190" s="128">
        <v>0</v>
      </c>
      <c r="V1190" s="11" t="s">
        <v>28</v>
      </c>
      <c r="W1190">
        <v>199000</v>
      </c>
      <c r="X1190">
        <v>1</v>
      </c>
      <c r="Y1190" s="11" t="str">
        <f t="shared" si="39"/>
        <v>XBL</v>
      </c>
      <c r="Z1190" s="5">
        <f>VLOOKUP(D1190,HoaDonTotal!D:Q,14,0)</f>
        <v>44443.863194444442</v>
      </c>
      <c r="AA1190" t="str">
        <f t="shared" si="40"/>
        <v>Ca chiều</v>
      </c>
      <c r="AB1190" s="42"/>
    </row>
    <row r="1191" spans="2:28">
      <c r="B1191" s="11" t="s">
        <v>21</v>
      </c>
      <c r="C1191" s="136">
        <v>44443</v>
      </c>
      <c r="D1191" s="36" t="s">
        <v>1752</v>
      </c>
      <c r="E1191" s="11">
        <v>2385752</v>
      </c>
      <c r="F1191" s="11" t="s">
        <v>915</v>
      </c>
      <c r="G1191" s="11" t="s">
        <v>3414</v>
      </c>
      <c r="H1191" s="11" t="s">
        <v>3415</v>
      </c>
      <c r="I1191" s="11"/>
      <c r="J1191" s="11" t="s">
        <v>69</v>
      </c>
      <c r="K1191" s="11" t="s">
        <v>34</v>
      </c>
      <c r="L1191" s="11" t="s">
        <v>143</v>
      </c>
      <c r="M1191" s="11" t="s">
        <v>435</v>
      </c>
      <c r="N1191" s="11" t="s">
        <v>581</v>
      </c>
      <c r="O1191" s="11" t="s">
        <v>3416</v>
      </c>
      <c r="P1191" s="11" t="s">
        <v>40</v>
      </c>
      <c r="Q1191" s="11">
        <v>1</v>
      </c>
      <c r="R1191" s="128">
        <v>0</v>
      </c>
      <c r="S1191" s="128">
        <v>340000</v>
      </c>
      <c r="T1191" s="128">
        <v>90000</v>
      </c>
      <c r="U1191" s="128">
        <v>0</v>
      </c>
      <c r="V1191" s="11" t="s">
        <v>28</v>
      </c>
      <c r="W1191">
        <v>90000</v>
      </c>
      <c r="X1191">
        <v>1</v>
      </c>
      <c r="Y1191" s="11" t="str">
        <f t="shared" si="39"/>
        <v>XBL</v>
      </c>
      <c r="Z1191" s="5">
        <f>VLOOKUP(D1191,HoaDonTotal!D:Q,14,0)</f>
        <v>44443.863194444442</v>
      </c>
      <c r="AA1191" t="str">
        <f t="shared" si="40"/>
        <v>Ca chiều</v>
      </c>
      <c r="AB1191" s="42"/>
    </row>
    <row r="1192" spans="2:28">
      <c r="B1192" s="11" t="s">
        <v>21</v>
      </c>
      <c r="C1192" s="136">
        <v>44443</v>
      </c>
      <c r="D1192" s="36" t="s">
        <v>1753</v>
      </c>
      <c r="E1192" s="11">
        <v>2005470</v>
      </c>
      <c r="F1192" s="11" t="s">
        <v>1755</v>
      </c>
      <c r="G1192" s="11" t="s">
        <v>3417</v>
      </c>
      <c r="H1192" s="11" t="s">
        <v>2582</v>
      </c>
      <c r="I1192" s="11" t="s">
        <v>41</v>
      </c>
      <c r="J1192" s="11" t="s">
        <v>23</v>
      </c>
      <c r="K1192" s="11" t="s">
        <v>24</v>
      </c>
      <c r="L1192" s="11" t="s">
        <v>42</v>
      </c>
      <c r="M1192" s="11" t="s">
        <v>635</v>
      </c>
      <c r="N1192" s="11" t="s">
        <v>36</v>
      </c>
      <c r="O1192" s="11" t="s">
        <v>472</v>
      </c>
      <c r="P1192" s="11" t="s">
        <v>37</v>
      </c>
      <c r="Q1192" s="11">
        <v>1</v>
      </c>
      <c r="R1192" s="128">
        <v>0</v>
      </c>
      <c r="S1192" s="128">
        <v>390000</v>
      </c>
      <c r="T1192" s="128">
        <v>195000</v>
      </c>
      <c r="U1192" s="128">
        <v>0</v>
      </c>
      <c r="V1192" s="11" t="s">
        <v>50</v>
      </c>
      <c r="W1192">
        <v>195000</v>
      </c>
      <c r="X1192">
        <v>1</v>
      </c>
      <c r="Y1192" s="11" t="str">
        <f t="shared" si="39"/>
        <v>XBL</v>
      </c>
      <c r="Z1192" s="5">
        <f>VLOOKUP(D1192,HoaDonTotal!D:Q,14,0)</f>
        <v>44443.884722222225</v>
      </c>
      <c r="AA1192" t="str">
        <f t="shared" si="40"/>
        <v>Ca chiều</v>
      </c>
      <c r="AB1192" s="42"/>
    </row>
    <row r="1193" spans="2:28">
      <c r="B1193" s="11" t="s">
        <v>21</v>
      </c>
      <c r="C1193" s="136">
        <v>44443</v>
      </c>
      <c r="D1193" s="36" t="s">
        <v>1753</v>
      </c>
      <c r="E1193" s="11">
        <v>2005470</v>
      </c>
      <c r="F1193" s="11" t="s">
        <v>1755</v>
      </c>
      <c r="G1193" s="11" t="s">
        <v>3418</v>
      </c>
      <c r="H1193" s="11" t="s">
        <v>2582</v>
      </c>
      <c r="I1193" s="11" t="s">
        <v>41</v>
      </c>
      <c r="J1193" s="11" t="s">
        <v>23</v>
      </c>
      <c r="K1193" s="11" t="s">
        <v>24</v>
      </c>
      <c r="L1193" s="11" t="s">
        <v>42</v>
      </c>
      <c r="M1193" s="11" t="s">
        <v>296</v>
      </c>
      <c r="N1193" s="11" t="s">
        <v>36</v>
      </c>
      <c r="O1193" s="11" t="s">
        <v>472</v>
      </c>
      <c r="P1193" s="11" t="s">
        <v>37</v>
      </c>
      <c r="Q1193" s="11">
        <v>1</v>
      </c>
      <c r="R1193" s="128">
        <v>0</v>
      </c>
      <c r="S1193" s="128">
        <v>390000</v>
      </c>
      <c r="T1193" s="128">
        <v>195000</v>
      </c>
      <c r="U1193" s="128">
        <v>0</v>
      </c>
      <c r="V1193" s="11" t="s">
        <v>50</v>
      </c>
      <c r="W1193">
        <v>195000</v>
      </c>
      <c r="X1193">
        <v>1</v>
      </c>
      <c r="Y1193" s="11" t="str">
        <f t="shared" si="39"/>
        <v>XBL</v>
      </c>
      <c r="Z1193" s="5">
        <f>VLOOKUP(D1193,HoaDonTotal!D:Q,14,0)</f>
        <v>44443.884722222225</v>
      </c>
      <c r="AA1193" t="str">
        <f t="shared" si="40"/>
        <v>Ca chiều</v>
      </c>
      <c r="AB1193" s="42"/>
    </row>
    <row r="1194" spans="2:28">
      <c r="B1194" s="11" t="s">
        <v>21</v>
      </c>
      <c r="C1194" s="136">
        <v>44443</v>
      </c>
      <c r="D1194" s="36" t="s">
        <v>1756</v>
      </c>
      <c r="E1194" s="11">
        <v>1881028</v>
      </c>
      <c r="F1194" s="11" t="s">
        <v>414</v>
      </c>
      <c r="G1194" s="11" t="s">
        <v>2374</v>
      </c>
      <c r="H1194" s="11" t="s">
        <v>2375</v>
      </c>
      <c r="I1194" s="11" t="s">
        <v>22</v>
      </c>
      <c r="J1194" s="11" t="s">
        <v>23</v>
      </c>
      <c r="K1194" s="11" t="s">
        <v>24</v>
      </c>
      <c r="L1194" s="11" t="s">
        <v>25</v>
      </c>
      <c r="M1194" s="11" t="s">
        <v>46</v>
      </c>
      <c r="N1194" s="11" t="s">
        <v>36</v>
      </c>
      <c r="O1194" s="11" t="s">
        <v>472</v>
      </c>
      <c r="P1194" s="11" t="s">
        <v>37</v>
      </c>
      <c r="Q1194" s="11">
        <v>1</v>
      </c>
      <c r="R1194" s="128">
        <v>0</v>
      </c>
      <c r="S1194" s="128">
        <v>390000</v>
      </c>
      <c r="T1194" s="128">
        <v>195000</v>
      </c>
      <c r="U1194" s="128">
        <v>0</v>
      </c>
      <c r="V1194" s="11" t="s">
        <v>50</v>
      </c>
      <c r="W1194">
        <v>195000</v>
      </c>
      <c r="X1194">
        <v>1</v>
      </c>
      <c r="Y1194" s="11" t="str">
        <f t="shared" si="39"/>
        <v>XBL</v>
      </c>
      <c r="Z1194" s="5">
        <f>VLOOKUP(D1194,HoaDonTotal!D:Q,14,0)</f>
        <v>44443.884027777778</v>
      </c>
      <c r="AA1194" t="str">
        <f t="shared" si="40"/>
        <v>Ca chiều</v>
      </c>
      <c r="AB1194" s="42"/>
    </row>
    <row r="1195" spans="2:28">
      <c r="B1195" s="11" t="s">
        <v>21</v>
      </c>
      <c r="C1195" s="136">
        <v>44443</v>
      </c>
      <c r="D1195" s="36" t="s">
        <v>1756</v>
      </c>
      <c r="E1195" s="11">
        <v>1881028</v>
      </c>
      <c r="F1195" s="11" t="s">
        <v>414</v>
      </c>
      <c r="G1195" s="11" t="s">
        <v>3419</v>
      </c>
      <c r="H1195" s="11" t="s">
        <v>3138</v>
      </c>
      <c r="I1195" s="11" t="s">
        <v>65</v>
      </c>
      <c r="J1195" s="11" t="s">
        <v>364</v>
      </c>
      <c r="K1195" s="11" t="s">
        <v>2033</v>
      </c>
      <c r="L1195" s="11" t="s">
        <v>542</v>
      </c>
      <c r="M1195" s="11" t="s">
        <v>491</v>
      </c>
      <c r="N1195" s="11" t="s">
        <v>26</v>
      </c>
      <c r="O1195" s="11" t="s">
        <v>27</v>
      </c>
      <c r="P1195" s="11" t="s">
        <v>43</v>
      </c>
      <c r="Q1195" s="11">
        <v>1</v>
      </c>
      <c r="R1195" s="128">
        <v>0</v>
      </c>
      <c r="S1195" s="128">
        <v>390000</v>
      </c>
      <c r="T1195" s="128">
        <v>273000</v>
      </c>
      <c r="U1195" s="128">
        <v>0</v>
      </c>
      <c r="V1195" s="11" t="s">
        <v>50</v>
      </c>
      <c r="W1195">
        <v>273000</v>
      </c>
      <c r="X1195">
        <v>1</v>
      </c>
      <c r="Y1195" s="11" t="str">
        <f t="shared" si="39"/>
        <v>XBL</v>
      </c>
      <c r="Z1195" s="5">
        <f>VLOOKUP(D1195,HoaDonTotal!D:Q,14,0)</f>
        <v>44443.884027777778</v>
      </c>
      <c r="AA1195" t="str">
        <f t="shared" si="40"/>
        <v>Ca chiều</v>
      </c>
      <c r="AB1195" s="42"/>
    </row>
    <row r="1196" spans="2:28">
      <c r="B1196" s="11" t="s">
        <v>21</v>
      </c>
      <c r="C1196" s="136">
        <v>44443</v>
      </c>
      <c r="D1196" s="36" t="s">
        <v>1758</v>
      </c>
      <c r="E1196" s="11">
        <v>1591181</v>
      </c>
      <c r="F1196" s="11" t="s">
        <v>416</v>
      </c>
      <c r="G1196" s="11" t="s">
        <v>3420</v>
      </c>
      <c r="H1196" s="11" t="s">
        <v>3421</v>
      </c>
      <c r="I1196" s="11" t="s">
        <v>22</v>
      </c>
      <c r="J1196" s="11" t="s">
        <v>186</v>
      </c>
      <c r="K1196" s="11" t="s">
        <v>187</v>
      </c>
      <c r="L1196" s="11"/>
      <c r="M1196" s="11" t="s">
        <v>63</v>
      </c>
      <c r="N1196" s="11" t="s">
        <v>188</v>
      </c>
      <c r="O1196" s="11" t="s">
        <v>188</v>
      </c>
      <c r="P1196" s="11" t="s">
        <v>43</v>
      </c>
      <c r="Q1196" s="11">
        <v>1</v>
      </c>
      <c r="R1196" s="128">
        <v>0</v>
      </c>
      <c r="S1196" s="128">
        <v>120000</v>
      </c>
      <c r="T1196" s="128">
        <v>120000</v>
      </c>
      <c r="U1196" s="128">
        <v>0</v>
      </c>
      <c r="V1196" s="11" t="s">
        <v>50</v>
      </c>
      <c r="W1196">
        <v>120000</v>
      </c>
      <c r="X1196">
        <v>1</v>
      </c>
      <c r="Y1196" s="11" t="str">
        <f t="shared" si="39"/>
        <v>XBL</v>
      </c>
      <c r="Z1196" s="5">
        <f>VLOOKUP(D1196,HoaDonTotal!D:Q,14,0)</f>
        <v>44443.884722222225</v>
      </c>
      <c r="AA1196" t="str">
        <f t="shared" si="40"/>
        <v>Ca chiều</v>
      </c>
      <c r="AB1196" s="42"/>
    </row>
    <row r="1197" spans="2:28">
      <c r="B1197" s="11" t="s">
        <v>21</v>
      </c>
      <c r="C1197" s="136">
        <v>44443</v>
      </c>
      <c r="D1197" s="36" t="s">
        <v>1759</v>
      </c>
      <c r="E1197" s="11">
        <v>868630</v>
      </c>
      <c r="F1197" s="11" t="s">
        <v>872</v>
      </c>
      <c r="G1197" s="11" t="s">
        <v>2776</v>
      </c>
      <c r="H1197" s="11" t="s">
        <v>2448</v>
      </c>
      <c r="I1197" s="11" t="s">
        <v>55</v>
      </c>
      <c r="J1197" s="11" t="s">
        <v>45</v>
      </c>
      <c r="K1197" s="11" t="s">
        <v>34</v>
      </c>
      <c r="L1197" s="11" t="s">
        <v>603</v>
      </c>
      <c r="M1197" s="11" t="s">
        <v>79</v>
      </c>
      <c r="N1197" s="11" t="s">
        <v>184</v>
      </c>
      <c r="O1197" s="11" t="s">
        <v>153</v>
      </c>
      <c r="P1197" s="11" t="s">
        <v>43</v>
      </c>
      <c r="Q1197" s="11">
        <v>1</v>
      </c>
      <c r="R1197" s="128">
        <v>0</v>
      </c>
      <c r="S1197" s="128">
        <v>150000</v>
      </c>
      <c r="T1197" s="128">
        <v>119000</v>
      </c>
      <c r="U1197" s="128">
        <v>0</v>
      </c>
      <c r="V1197" s="11" t="s">
        <v>50</v>
      </c>
      <c r="W1197">
        <v>119000</v>
      </c>
      <c r="X1197">
        <v>1</v>
      </c>
      <c r="Y1197" s="11" t="str">
        <f t="shared" si="39"/>
        <v>XBL</v>
      </c>
      <c r="Z1197" s="5">
        <f>VLOOKUP(D1197,HoaDonTotal!D:Q,14,0)</f>
        <v>44443.904861111114</v>
      </c>
      <c r="AA1197" t="str">
        <f t="shared" si="40"/>
        <v>Ca chiều</v>
      </c>
      <c r="AB1197" s="42"/>
    </row>
    <row r="1198" spans="2:28">
      <c r="B1198" s="11" t="s">
        <v>21</v>
      </c>
      <c r="C1198" s="136">
        <v>44443</v>
      </c>
      <c r="D1198" s="36" t="s">
        <v>1760</v>
      </c>
      <c r="E1198" s="11">
        <v>724063</v>
      </c>
      <c r="F1198" s="11" t="s">
        <v>1762</v>
      </c>
      <c r="G1198" s="11" t="s">
        <v>2224</v>
      </c>
      <c r="H1198" s="11" t="s">
        <v>2225</v>
      </c>
      <c r="I1198" s="11"/>
      <c r="J1198" s="11" t="s">
        <v>2112</v>
      </c>
      <c r="K1198" s="11" t="s">
        <v>135</v>
      </c>
      <c r="L1198" s="11" t="s">
        <v>40</v>
      </c>
      <c r="M1198" s="11" t="s">
        <v>40</v>
      </c>
      <c r="N1198" s="11" t="s">
        <v>2143</v>
      </c>
      <c r="O1198" s="11" t="s">
        <v>2226</v>
      </c>
      <c r="P1198" s="11" t="s">
        <v>40</v>
      </c>
      <c r="Q1198" s="11">
        <v>1</v>
      </c>
      <c r="R1198" s="128">
        <v>0</v>
      </c>
      <c r="S1198" s="128">
        <v>60000</v>
      </c>
      <c r="T1198" s="128">
        <v>60000</v>
      </c>
      <c r="U1198" s="128">
        <v>0</v>
      </c>
      <c r="V1198" s="11" t="s">
        <v>28</v>
      </c>
      <c r="W1198">
        <v>60000</v>
      </c>
      <c r="X1198">
        <v>1</v>
      </c>
      <c r="Y1198" s="11" t="str">
        <f t="shared" si="39"/>
        <v>XBL</v>
      </c>
      <c r="Z1198" s="5">
        <f>VLOOKUP(D1198,HoaDonTotal!D:Q,14,0)</f>
        <v>44443.904861111114</v>
      </c>
      <c r="AA1198" t="str">
        <f t="shared" si="40"/>
        <v>Ca chiều</v>
      </c>
      <c r="AB1198" s="42"/>
    </row>
    <row r="1199" spans="2:28">
      <c r="B1199" s="11" t="s">
        <v>21</v>
      </c>
      <c r="C1199" s="136">
        <v>44443</v>
      </c>
      <c r="D1199" s="36" t="s">
        <v>1760</v>
      </c>
      <c r="E1199" s="11">
        <v>724063</v>
      </c>
      <c r="F1199" s="11" t="s">
        <v>1762</v>
      </c>
      <c r="G1199" s="11" t="s">
        <v>3173</v>
      </c>
      <c r="H1199" s="11" t="s">
        <v>3174</v>
      </c>
      <c r="I1199" s="11" t="s">
        <v>40</v>
      </c>
      <c r="J1199" s="11" t="s">
        <v>2112</v>
      </c>
      <c r="K1199" s="11" t="s">
        <v>470</v>
      </c>
      <c r="L1199" s="11" t="s">
        <v>600</v>
      </c>
      <c r="M1199" s="11" t="s">
        <v>40</v>
      </c>
      <c r="N1199" s="11" t="s">
        <v>2138</v>
      </c>
      <c r="O1199" s="11" t="s">
        <v>454</v>
      </c>
      <c r="P1199" s="11" t="s">
        <v>40</v>
      </c>
      <c r="Q1199" s="11">
        <v>1</v>
      </c>
      <c r="R1199" s="128">
        <v>0</v>
      </c>
      <c r="S1199" s="128">
        <v>195000</v>
      </c>
      <c r="T1199" s="128">
        <v>195000</v>
      </c>
      <c r="U1199" s="128">
        <v>0</v>
      </c>
      <c r="V1199" s="11" t="s">
        <v>28</v>
      </c>
      <c r="W1199">
        <v>195000</v>
      </c>
      <c r="X1199">
        <v>1</v>
      </c>
      <c r="Y1199" s="11" t="str">
        <f t="shared" si="39"/>
        <v>XBL</v>
      </c>
      <c r="Z1199" s="5">
        <f>VLOOKUP(D1199,HoaDonTotal!D:Q,14,0)</f>
        <v>44443.904861111114</v>
      </c>
      <c r="AA1199" t="str">
        <f t="shared" si="40"/>
        <v>Ca chiều</v>
      </c>
      <c r="AB1199" s="42"/>
    </row>
    <row r="1200" spans="2:28">
      <c r="B1200" s="11" t="s">
        <v>21</v>
      </c>
      <c r="C1200" s="136">
        <v>44443</v>
      </c>
      <c r="D1200" s="36" t="s">
        <v>1760</v>
      </c>
      <c r="E1200" s="11">
        <v>724063</v>
      </c>
      <c r="F1200" s="11" t="s">
        <v>1762</v>
      </c>
      <c r="G1200" s="11" t="s">
        <v>3304</v>
      </c>
      <c r="H1200" s="11" t="s">
        <v>3305</v>
      </c>
      <c r="I1200" s="11"/>
      <c r="J1200" s="11" t="s">
        <v>2112</v>
      </c>
      <c r="K1200" s="11" t="s">
        <v>470</v>
      </c>
      <c r="L1200" s="11" t="s">
        <v>3306</v>
      </c>
      <c r="M1200" s="11"/>
      <c r="N1200" s="11" t="s">
        <v>2138</v>
      </c>
      <c r="O1200" s="11" t="s">
        <v>274</v>
      </c>
      <c r="P1200" s="11"/>
      <c r="Q1200" s="11">
        <v>1</v>
      </c>
      <c r="R1200" s="128">
        <v>0</v>
      </c>
      <c r="S1200" s="128">
        <v>34000</v>
      </c>
      <c r="T1200" s="128">
        <v>34000</v>
      </c>
      <c r="U1200" s="128">
        <v>0</v>
      </c>
      <c r="V1200" s="11" t="s">
        <v>28</v>
      </c>
      <c r="W1200">
        <v>34000</v>
      </c>
      <c r="X1200">
        <v>1</v>
      </c>
      <c r="Y1200" s="11" t="str">
        <f t="shared" si="39"/>
        <v>XBL</v>
      </c>
      <c r="Z1200" s="5">
        <f>VLOOKUP(D1200,HoaDonTotal!D:Q,14,0)</f>
        <v>44443.904861111114</v>
      </c>
      <c r="AA1200" t="str">
        <f t="shared" si="40"/>
        <v>Ca chiều</v>
      </c>
      <c r="AB1200" s="42"/>
    </row>
    <row r="1201" spans="2:28">
      <c r="B1201" s="11" t="s">
        <v>21</v>
      </c>
      <c r="C1201" s="136">
        <v>44443</v>
      </c>
      <c r="D1201" s="36" t="s">
        <v>1760</v>
      </c>
      <c r="E1201" s="11">
        <v>724063</v>
      </c>
      <c r="F1201" s="11" t="s">
        <v>1762</v>
      </c>
      <c r="G1201" s="11" t="s">
        <v>2043</v>
      </c>
      <c r="H1201" s="11" t="s">
        <v>265</v>
      </c>
      <c r="I1201" s="11"/>
      <c r="J1201" s="11" t="s">
        <v>2044</v>
      </c>
      <c r="K1201" s="11" t="s">
        <v>56</v>
      </c>
      <c r="L1201" s="11" t="s">
        <v>266</v>
      </c>
      <c r="M1201" s="11"/>
      <c r="N1201" s="11" t="s">
        <v>2045</v>
      </c>
      <c r="O1201" s="11" t="s">
        <v>139</v>
      </c>
      <c r="P1201" s="11"/>
      <c r="Q1201" s="11">
        <v>2</v>
      </c>
      <c r="R1201" s="128">
        <v>0</v>
      </c>
      <c r="S1201" s="128">
        <v>66000</v>
      </c>
      <c r="T1201" s="128">
        <v>70000</v>
      </c>
      <c r="U1201" s="128">
        <v>0</v>
      </c>
      <c r="V1201" s="11" t="s">
        <v>28</v>
      </c>
      <c r="W1201">
        <v>70000</v>
      </c>
      <c r="X1201">
        <v>2</v>
      </c>
      <c r="Y1201" s="11" t="str">
        <f t="shared" si="39"/>
        <v>XBL</v>
      </c>
      <c r="Z1201" s="5">
        <f>VLOOKUP(D1201,HoaDonTotal!D:Q,14,0)</f>
        <v>44443.904861111114</v>
      </c>
      <c r="AA1201" t="str">
        <f t="shared" si="40"/>
        <v>Ca chiều</v>
      </c>
      <c r="AB1201" s="42"/>
    </row>
    <row r="1202" spans="2:28">
      <c r="B1202" s="11" t="s">
        <v>21</v>
      </c>
      <c r="C1202" s="136">
        <v>44442</v>
      </c>
      <c r="D1202" s="36" t="s">
        <v>1763</v>
      </c>
      <c r="E1202" s="11">
        <v>2389628</v>
      </c>
      <c r="F1202" s="11" t="s">
        <v>1249</v>
      </c>
      <c r="G1202" s="11" t="s">
        <v>3422</v>
      </c>
      <c r="H1202" s="11" t="s">
        <v>604</v>
      </c>
      <c r="I1202" s="11" t="s">
        <v>41</v>
      </c>
      <c r="J1202" s="11" t="s">
        <v>45</v>
      </c>
      <c r="K1202" s="11" t="s">
        <v>34</v>
      </c>
      <c r="L1202" s="11" t="s">
        <v>605</v>
      </c>
      <c r="M1202" s="11" t="s">
        <v>662</v>
      </c>
      <c r="N1202" s="11" t="s">
        <v>47</v>
      </c>
      <c r="O1202" s="11" t="s">
        <v>47</v>
      </c>
      <c r="P1202" s="11" t="s">
        <v>571</v>
      </c>
      <c r="Q1202" s="11">
        <v>0</v>
      </c>
      <c r="R1202" s="128">
        <v>1</v>
      </c>
      <c r="S1202" s="128">
        <v>590000</v>
      </c>
      <c r="T1202" s="128">
        <v>0</v>
      </c>
      <c r="U1202" s="128">
        <v>590000</v>
      </c>
      <c r="V1202" s="11" t="s">
        <v>28</v>
      </c>
      <c r="W1202">
        <v>-590000</v>
      </c>
      <c r="X1202">
        <v>-1</v>
      </c>
      <c r="Y1202" s="11" t="str">
        <f t="shared" si="39"/>
        <v>NTL</v>
      </c>
      <c r="Z1202" s="5">
        <f>VLOOKUP(D1202,HoaDonTotal!D:Q,14,0)</f>
        <v>44442.379861111112</v>
      </c>
      <c r="AA1202" t="str">
        <f t="shared" si="40"/>
        <v>Ca sáng</v>
      </c>
      <c r="AB1202" s="42"/>
    </row>
    <row r="1203" spans="2:28">
      <c r="B1203" s="11" t="s">
        <v>21</v>
      </c>
      <c r="C1203" s="136">
        <v>44442</v>
      </c>
      <c r="D1203" s="36" t="s">
        <v>1765</v>
      </c>
      <c r="E1203" s="11">
        <v>595448</v>
      </c>
      <c r="F1203" s="11" t="s">
        <v>1767</v>
      </c>
      <c r="G1203" s="11" t="s">
        <v>3423</v>
      </c>
      <c r="H1203" s="11" t="s">
        <v>3044</v>
      </c>
      <c r="I1203" s="11" t="s">
        <v>22</v>
      </c>
      <c r="J1203" s="11" t="s">
        <v>23</v>
      </c>
      <c r="K1203" s="11" t="s">
        <v>24</v>
      </c>
      <c r="L1203" s="11" t="s">
        <v>25</v>
      </c>
      <c r="M1203" s="11" t="s">
        <v>46</v>
      </c>
      <c r="N1203" s="11" t="s">
        <v>36</v>
      </c>
      <c r="O1203" s="11" t="s">
        <v>52</v>
      </c>
      <c r="P1203" s="11" t="s">
        <v>37</v>
      </c>
      <c r="Q1203" s="11">
        <v>0</v>
      </c>
      <c r="R1203" s="128">
        <v>1</v>
      </c>
      <c r="S1203" s="128">
        <v>190000</v>
      </c>
      <c r="T1203" s="128">
        <v>0</v>
      </c>
      <c r="U1203" s="128">
        <v>95000</v>
      </c>
      <c r="V1203" s="11" t="s">
        <v>28</v>
      </c>
      <c r="W1203">
        <v>-95000</v>
      </c>
      <c r="X1203">
        <v>-1</v>
      </c>
      <c r="Y1203" s="11" t="str">
        <f t="shared" si="39"/>
        <v>NTL</v>
      </c>
      <c r="Z1203" s="5">
        <f>VLOOKUP(D1203,HoaDonTotal!D:Q,14,0)</f>
        <v>44442.390277777777</v>
      </c>
      <c r="AA1203" t="str">
        <f t="shared" si="40"/>
        <v>Ca sáng</v>
      </c>
      <c r="AB1203" s="42"/>
    </row>
    <row r="1204" spans="2:28">
      <c r="B1204" s="11" t="s">
        <v>21</v>
      </c>
      <c r="C1204" s="136">
        <v>44442</v>
      </c>
      <c r="D1204" s="36" t="s">
        <v>1768</v>
      </c>
      <c r="E1204" s="11">
        <v>1594405</v>
      </c>
      <c r="F1204" s="11" t="s">
        <v>1561</v>
      </c>
      <c r="G1204" s="11" t="s">
        <v>3424</v>
      </c>
      <c r="H1204" s="11" t="s">
        <v>2448</v>
      </c>
      <c r="I1204" s="11" t="s">
        <v>55</v>
      </c>
      <c r="J1204" s="11" t="s">
        <v>45</v>
      </c>
      <c r="K1204" s="11" t="s">
        <v>34</v>
      </c>
      <c r="L1204" s="11" t="s">
        <v>291</v>
      </c>
      <c r="M1204" s="11" t="s">
        <v>46</v>
      </c>
      <c r="N1204" s="11" t="s">
        <v>184</v>
      </c>
      <c r="O1204" s="11" t="s">
        <v>153</v>
      </c>
      <c r="P1204" s="11" t="s">
        <v>43</v>
      </c>
      <c r="Q1204" s="11">
        <v>0</v>
      </c>
      <c r="R1204" s="128">
        <v>1</v>
      </c>
      <c r="S1204" s="128">
        <v>150000</v>
      </c>
      <c r="T1204" s="128">
        <v>0</v>
      </c>
      <c r="U1204" s="128">
        <v>119000</v>
      </c>
      <c r="V1204" s="11" t="s">
        <v>50</v>
      </c>
      <c r="W1204">
        <v>-119000</v>
      </c>
      <c r="X1204">
        <v>-1</v>
      </c>
      <c r="Y1204" s="11" t="str">
        <f t="shared" si="39"/>
        <v>NTL</v>
      </c>
      <c r="Z1204" s="5">
        <f>VLOOKUP(D1204,HoaDonTotal!D:Q,14,0)</f>
        <v>44442.703472222223</v>
      </c>
      <c r="AA1204" t="str">
        <f t="shared" si="40"/>
        <v>Ca chiều</v>
      </c>
      <c r="AB1204" s="42"/>
    </row>
    <row r="1205" spans="2:28">
      <c r="B1205" s="11" t="s">
        <v>21</v>
      </c>
      <c r="C1205" s="136">
        <v>44442</v>
      </c>
      <c r="D1205" s="36" t="s">
        <v>1770</v>
      </c>
      <c r="E1205" s="11">
        <v>595448</v>
      </c>
      <c r="F1205" s="11" t="s">
        <v>1767</v>
      </c>
      <c r="G1205" s="11" t="s">
        <v>3423</v>
      </c>
      <c r="H1205" s="11" t="s">
        <v>3044</v>
      </c>
      <c r="I1205" s="11" t="s">
        <v>22</v>
      </c>
      <c r="J1205" s="11" t="s">
        <v>23</v>
      </c>
      <c r="K1205" s="11" t="s">
        <v>24</v>
      </c>
      <c r="L1205" s="11" t="s">
        <v>25</v>
      </c>
      <c r="M1205" s="11" t="s">
        <v>46</v>
      </c>
      <c r="N1205" s="11" t="s">
        <v>36</v>
      </c>
      <c r="O1205" s="11" t="s">
        <v>52</v>
      </c>
      <c r="P1205" s="11" t="s">
        <v>37</v>
      </c>
      <c r="Q1205" s="11">
        <v>1</v>
      </c>
      <c r="R1205" s="128">
        <v>0</v>
      </c>
      <c r="S1205" s="128">
        <v>190000</v>
      </c>
      <c r="T1205" s="128">
        <v>95000</v>
      </c>
      <c r="U1205" s="128">
        <v>0</v>
      </c>
      <c r="V1205" s="11" t="s">
        <v>28</v>
      </c>
      <c r="W1205">
        <v>95000</v>
      </c>
      <c r="X1205">
        <v>1</v>
      </c>
      <c r="Y1205" s="11" t="str">
        <f t="shared" si="39"/>
        <v>XBL</v>
      </c>
      <c r="Z1205" s="5">
        <f>VLOOKUP(D1205,HoaDonTotal!D:Q,14,0)</f>
        <v>44442.382638888892</v>
      </c>
      <c r="AA1205" t="str">
        <f t="shared" si="40"/>
        <v>Ca sáng</v>
      </c>
      <c r="AB1205" s="42"/>
    </row>
    <row r="1206" spans="2:28">
      <c r="B1206" s="11" t="s">
        <v>21</v>
      </c>
      <c r="C1206" s="136">
        <v>44442</v>
      </c>
      <c r="D1206" s="36" t="s">
        <v>1770</v>
      </c>
      <c r="E1206" s="11">
        <v>595448</v>
      </c>
      <c r="F1206" s="11" t="s">
        <v>1767</v>
      </c>
      <c r="G1206" s="11" t="s">
        <v>3425</v>
      </c>
      <c r="H1206" s="11" t="s">
        <v>497</v>
      </c>
      <c r="I1206" s="11" t="s">
        <v>41</v>
      </c>
      <c r="J1206" s="11" t="s">
        <v>23</v>
      </c>
      <c r="K1206" s="11" t="s">
        <v>24</v>
      </c>
      <c r="L1206" s="11" t="s">
        <v>42</v>
      </c>
      <c r="M1206" s="11" t="s">
        <v>3426</v>
      </c>
      <c r="N1206" s="11" t="s">
        <v>343</v>
      </c>
      <c r="O1206" s="11" t="s">
        <v>314</v>
      </c>
      <c r="P1206" s="11" t="s">
        <v>37</v>
      </c>
      <c r="Q1206" s="11">
        <v>1</v>
      </c>
      <c r="R1206" s="128">
        <v>0</v>
      </c>
      <c r="S1206" s="128">
        <v>290000</v>
      </c>
      <c r="T1206" s="128">
        <v>145000</v>
      </c>
      <c r="U1206" s="128">
        <v>0</v>
      </c>
      <c r="V1206" s="11" t="s">
        <v>28</v>
      </c>
      <c r="W1206">
        <v>145000</v>
      </c>
      <c r="X1206">
        <v>1</v>
      </c>
      <c r="Y1206" s="11" t="str">
        <f t="shared" si="39"/>
        <v>XBL</v>
      </c>
      <c r="Z1206" s="5">
        <f>VLOOKUP(D1206,HoaDonTotal!D:Q,14,0)</f>
        <v>44442.382638888892</v>
      </c>
      <c r="AA1206" t="str">
        <f t="shared" si="40"/>
        <v>Ca sáng</v>
      </c>
      <c r="AB1206" s="42"/>
    </row>
    <row r="1207" spans="2:28">
      <c r="B1207" s="11" t="s">
        <v>21</v>
      </c>
      <c r="C1207" s="136">
        <v>44442</v>
      </c>
      <c r="D1207" s="36" t="s">
        <v>1771</v>
      </c>
      <c r="E1207" s="11">
        <v>2389628</v>
      </c>
      <c r="F1207" s="11" t="s">
        <v>1249</v>
      </c>
      <c r="G1207" s="11" t="s">
        <v>3427</v>
      </c>
      <c r="H1207" s="11" t="s">
        <v>604</v>
      </c>
      <c r="I1207" s="11" t="s">
        <v>41</v>
      </c>
      <c r="J1207" s="11" t="s">
        <v>45</v>
      </c>
      <c r="K1207" s="11" t="s">
        <v>34</v>
      </c>
      <c r="L1207" s="11" t="s">
        <v>553</v>
      </c>
      <c r="M1207" s="11" t="s">
        <v>662</v>
      </c>
      <c r="N1207" s="11" t="s">
        <v>47</v>
      </c>
      <c r="O1207" s="11" t="s">
        <v>47</v>
      </c>
      <c r="P1207" s="11" t="s">
        <v>571</v>
      </c>
      <c r="Q1207" s="11">
        <v>1</v>
      </c>
      <c r="R1207" s="128">
        <v>0</v>
      </c>
      <c r="S1207" s="128">
        <v>590000</v>
      </c>
      <c r="T1207" s="128">
        <v>590000</v>
      </c>
      <c r="U1207" s="128">
        <v>0</v>
      </c>
      <c r="V1207" s="11" t="s">
        <v>28</v>
      </c>
      <c r="W1207">
        <v>590000</v>
      </c>
      <c r="X1207">
        <v>1</v>
      </c>
      <c r="Y1207" s="11" t="str">
        <f t="shared" si="39"/>
        <v>XBL</v>
      </c>
      <c r="Z1207" s="5">
        <f>VLOOKUP(D1207,HoaDonTotal!D:Q,14,0)</f>
        <v>44442.382638888892</v>
      </c>
      <c r="AA1207" t="str">
        <f t="shared" si="40"/>
        <v>Ca sáng</v>
      </c>
      <c r="AB1207" s="42"/>
    </row>
    <row r="1208" spans="2:28">
      <c r="B1208" s="11" t="s">
        <v>21</v>
      </c>
      <c r="C1208" s="136">
        <v>44442</v>
      </c>
      <c r="D1208" s="36" t="s">
        <v>1772</v>
      </c>
      <c r="E1208" s="11">
        <v>2389628</v>
      </c>
      <c r="F1208" s="11" t="s">
        <v>1249</v>
      </c>
      <c r="G1208" s="11" t="s">
        <v>3428</v>
      </c>
      <c r="H1208" s="11" t="s">
        <v>2758</v>
      </c>
      <c r="I1208" s="11" t="s">
        <v>40</v>
      </c>
      <c r="J1208" s="11" t="s">
        <v>2112</v>
      </c>
      <c r="K1208" s="11" t="s">
        <v>2272</v>
      </c>
      <c r="L1208" s="11" t="s">
        <v>40</v>
      </c>
      <c r="M1208" s="11" t="s">
        <v>40</v>
      </c>
      <c r="N1208" s="11" t="s">
        <v>2147</v>
      </c>
      <c r="O1208" s="11" t="s">
        <v>667</v>
      </c>
      <c r="P1208" s="11" t="s">
        <v>40</v>
      </c>
      <c r="Q1208" s="11">
        <v>1</v>
      </c>
      <c r="R1208" s="128">
        <v>0</v>
      </c>
      <c r="S1208" s="128">
        <v>41000</v>
      </c>
      <c r="T1208" s="128">
        <v>41000</v>
      </c>
      <c r="U1208" s="128">
        <v>0</v>
      </c>
      <c r="V1208" s="11" t="s">
        <v>28</v>
      </c>
      <c r="W1208">
        <v>41000</v>
      </c>
      <c r="X1208">
        <v>1</v>
      </c>
      <c r="Y1208" s="11" t="str">
        <f t="shared" si="39"/>
        <v>XBL</v>
      </c>
      <c r="Z1208" s="5">
        <f>VLOOKUP(D1208,HoaDonTotal!D:Q,14,0)</f>
        <v>44442.404861111114</v>
      </c>
      <c r="AA1208" t="str">
        <f t="shared" si="40"/>
        <v>Ca sáng</v>
      </c>
      <c r="AB1208" s="42"/>
    </row>
    <row r="1209" spans="2:28">
      <c r="B1209" s="11" t="s">
        <v>21</v>
      </c>
      <c r="C1209" s="136">
        <v>44442</v>
      </c>
      <c r="D1209" s="36" t="s">
        <v>1773</v>
      </c>
      <c r="E1209" s="11">
        <v>2389628</v>
      </c>
      <c r="F1209" s="11" t="s">
        <v>1249</v>
      </c>
      <c r="G1209" s="11" t="s">
        <v>2281</v>
      </c>
      <c r="H1209" s="11" t="s">
        <v>2282</v>
      </c>
      <c r="I1209" s="11"/>
      <c r="J1209" s="11" t="s">
        <v>39</v>
      </c>
      <c r="K1209" s="11"/>
      <c r="L1209" s="11" t="s">
        <v>40</v>
      </c>
      <c r="M1209" s="11" t="s">
        <v>40</v>
      </c>
      <c r="N1209" s="11" t="s">
        <v>39</v>
      </c>
      <c r="O1209" s="11" t="s">
        <v>39</v>
      </c>
      <c r="P1209" s="11" t="s">
        <v>40</v>
      </c>
      <c r="Q1209" s="11">
        <v>1</v>
      </c>
      <c r="R1209" s="128">
        <v>0</v>
      </c>
      <c r="S1209" s="128">
        <v>2000</v>
      </c>
      <c r="T1209" s="128">
        <v>2000</v>
      </c>
      <c r="U1209" s="128">
        <v>0</v>
      </c>
      <c r="V1209" s="11" t="s">
        <v>28</v>
      </c>
      <c r="W1209">
        <v>2000</v>
      </c>
      <c r="X1209">
        <v>1</v>
      </c>
      <c r="Y1209" s="11" t="str">
        <f t="shared" si="39"/>
        <v>XBL</v>
      </c>
      <c r="Z1209" s="5">
        <f>VLOOKUP(D1209,HoaDonTotal!D:Q,14,0)</f>
        <v>44442.40347222222</v>
      </c>
      <c r="AA1209" t="str">
        <f t="shared" si="40"/>
        <v>Ca sáng</v>
      </c>
      <c r="AB1209" s="42"/>
    </row>
    <row r="1210" spans="2:28">
      <c r="B1210" s="11" t="s">
        <v>21</v>
      </c>
      <c r="C1210" s="136">
        <v>44442</v>
      </c>
      <c r="D1210" s="36" t="s">
        <v>1774</v>
      </c>
      <c r="E1210" s="11">
        <v>1803090</v>
      </c>
      <c r="F1210" s="11" t="s">
        <v>272</v>
      </c>
      <c r="G1210" s="11" t="s">
        <v>3191</v>
      </c>
      <c r="H1210" s="11" t="s">
        <v>2247</v>
      </c>
      <c r="I1210" s="11" t="s">
        <v>58</v>
      </c>
      <c r="J1210" s="11" t="s">
        <v>23</v>
      </c>
      <c r="K1210" s="11" t="s">
        <v>24</v>
      </c>
      <c r="L1210" s="11" t="s">
        <v>607</v>
      </c>
      <c r="M1210" s="11" t="s">
        <v>144</v>
      </c>
      <c r="N1210" s="11" t="s">
        <v>36</v>
      </c>
      <c r="O1210" s="11" t="s">
        <v>472</v>
      </c>
      <c r="P1210" s="11" t="s">
        <v>37</v>
      </c>
      <c r="Q1210" s="11">
        <v>1</v>
      </c>
      <c r="R1210" s="128">
        <v>0</v>
      </c>
      <c r="S1210" s="128">
        <v>190000</v>
      </c>
      <c r="T1210" s="128">
        <v>95000</v>
      </c>
      <c r="U1210" s="128">
        <v>0</v>
      </c>
      <c r="V1210" s="11" t="s">
        <v>50</v>
      </c>
      <c r="W1210">
        <v>95000</v>
      </c>
      <c r="X1210">
        <v>1</v>
      </c>
      <c r="Y1210" s="11" t="str">
        <f t="shared" ref="Y1210:Y1273" si="41">IF(LEFT(D1210,3)="NTL","NTL","XBL")</f>
        <v>XBL</v>
      </c>
      <c r="Z1210" s="5">
        <f>VLOOKUP(D1210,HoaDonTotal!D:Q,14,0)</f>
        <v>44442.404166666667</v>
      </c>
      <c r="AA1210" t="str">
        <f t="shared" si="40"/>
        <v>Ca sáng</v>
      </c>
      <c r="AB1210" s="42"/>
    </row>
    <row r="1211" spans="2:28">
      <c r="B1211" s="11" t="s">
        <v>21</v>
      </c>
      <c r="C1211" s="136">
        <v>44442</v>
      </c>
      <c r="D1211" s="36" t="s">
        <v>1774</v>
      </c>
      <c r="E1211" s="11">
        <v>1803090</v>
      </c>
      <c r="F1211" s="11" t="s">
        <v>272</v>
      </c>
      <c r="G1211" s="11" t="s">
        <v>3013</v>
      </c>
      <c r="H1211" s="11" t="s">
        <v>3014</v>
      </c>
      <c r="I1211" s="11" t="s">
        <v>65</v>
      </c>
      <c r="J1211" s="11" t="s">
        <v>364</v>
      </c>
      <c r="K1211" s="11" t="s">
        <v>2033</v>
      </c>
      <c r="L1211" s="11" t="s">
        <v>628</v>
      </c>
      <c r="M1211" s="11" t="s">
        <v>46</v>
      </c>
      <c r="N1211" s="11" t="s">
        <v>36</v>
      </c>
      <c r="O1211" s="11" t="s">
        <v>2060</v>
      </c>
      <c r="P1211" s="11" t="s">
        <v>37</v>
      </c>
      <c r="Q1211" s="11">
        <v>1</v>
      </c>
      <c r="R1211" s="128">
        <v>0</v>
      </c>
      <c r="S1211" s="128">
        <v>190000</v>
      </c>
      <c r="T1211" s="128">
        <v>133000</v>
      </c>
      <c r="U1211" s="128">
        <v>0</v>
      </c>
      <c r="V1211" s="11" t="s">
        <v>50</v>
      </c>
      <c r="W1211">
        <v>133000</v>
      </c>
      <c r="X1211">
        <v>1</v>
      </c>
      <c r="Y1211" s="11" t="str">
        <f t="shared" si="41"/>
        <v>XBL</v>
      </c>
      <c r="Z1211" s="5">
        <f>VLOOKUP(D1211,HoaDonTotal!D:Q,14,0)</f>
        <v>44442.404166666667</v>
      </c>
      <c r="AA1211" t="str">
        <f t="shared" si="40"/>
        <v>Ca sáng</v>
      </c>
      <c r="AB1211" s="42"/>
    </row>
    <row r="1212" spans="2:28">
      <c r="B1212" s="11" t="s">
        <v>21</v>
      </c>
      <c r="C1212" s="136">
        <v>44442</v>
      </c>
      <c r="D1212" s="36" t="s">
        <v>1774</v>
      </c>
      <c r="E1212" s="11">
        <v>1803090</v>
      </c>
      <c r="F1212" s="11" t="s">
        <v>272</v>
      </c>
      <c r="G1212" s="11" t="s">
        <v>3429</v>
      </c>
      <c r="H1212" s="11" t="s">
        <v>3014</v>
      </c>
      <c r="I1212" s="11" t="s">
        <v>65</v>
      </c>
      <c r="J1212" s="11" t="s">
        <v>364</v>
      </c>
      <c r="K1212" s="11" t="s">
        <v>2033</v>
      </c>
      <c r="L1212" s="11" t="s">
        <v>492</v>
      </c>
      <c r="M1212" s="11" t="s">
        <v>46</v>
      </c>
      <c r="N1212" s="11" t="s">
        <v>36</v>
      </c>
      <c r="O1212" s="11" t="s">
        <v>2060</v>
      </c>
      <c r="P1212" s="11" t="s">
        <v>37</v>
      </c>
      <c r="Q1212" s="11">
        <v>1</v>
      </c>
      <c r="R1212" s="128">
        <v>0</v>
      </c>
      <c r="S1212" s="128">
        <v>190000</v>
      </c>
      <c r="T1212" s="128">
        <v>133000</v>
      </c>
      <c r="U1212" s="128">
        <v>0</v>
      </c>
      <c r="V1212" s="11" t="s">
        <v>50</v>
      </c>
      <c r="W1212">
        <v>133000</v>
      </c>
      <c r="X1212">
        <v>1</v>
      </c>
      <c r="Y1212" s="11" t="str">
        <f t="shared" si="41"/>
        <v>XBL</v>
      </c>
      <c r="Z1212" s="5">
        <f>VLOOKUP(D1212,HoaDonTotal!D:Q,14,0)</f>
        <v>44442.404166666667</v>
      </c>
      <c r="AA1212" t="str">
        <f t="shared" si="40"/>
        <v>Ca sáng</v>
      </c>
      <c r="AB1212" s="42"/>
    </row>
    <row r="1213" spans="2:28">
      <c r="B1213" s="11" t="s">
        <v>21</v>
      </c>
      <c r="C1213" s="136">
        <v>44442</v>
      </c>
      <c r="D1213" s="36" t="s">
        <v>1776</v>
      </c>
      <c r="E1213" s="11">
        <v>1803090</v>
      </c>
      <c r="F1213" s="11" t="s">
        <v>272</v>
      </c>
      <c r="G1213" s="11" t="s">
        <v>195</v>
      </c>
      <c r="H1213" s="11" t="s">
        <v>196</v>
      </c>
      <c r="I1213" s="11"/>
      <c r="J1213" s="11" t="s">
        <v>39</v>
      </c>
      <c r="K1213" s="11"/>
      <c r="L1213" s="11" t="s">
        <v>40</v>
      </c>
      <c r="M1213" s="11" t="s">
        <v>40</v>
      </c>
      <c r="N1213" s="11" t="s">
        <v>39</v>
      </c>
      <c r="O1213" s="11" t="s">
        <v>39</v>
      </c>
      <c r="P1213" s="11" t="s">
        <v>40</v>
      </c>
      <c r="Q1213" s="11">
        <v>1</v>
      </c>
      <c r="R1213" s="128">
        <v>0</v>
      </c>
      <c r="S1213" s="128">
        <v>2000</v>
      </c>
      <c r="T1213" s="128">
        <v>2000</v>
      </c>
      <c r="U1213" s="128">
        <v>0</v>
      </c>
      <c r="V1213" s="11" t="s">
        <v>50</v>
      </c>
      <c r="W1213">
        <v>2000</v>
      </c>
      <c r="X1213">
        <v>1</v>
      </c>
      <c r="Y1213" s="11" t="str">
        <f t="shared" si="41"/>
        <v>XBL</v>
      </c>
      <c r="Z1213" s="5">
        <f>VLOOKUP(D1213,HoaDonTotal!D:Q,14,0)</f>
        <v>44442.404166666667</v>
      </c>
      <c r="AA1213" t="str">
        <f t="shared" si="40"/>
        <v>Ca sáng</v>
      </c>
      <c r="AB1213" s="42"/>
    </row>
    <row r="1214" spans="2:28">
      <c r="B1214" s="11" t="s">
        <v>21</v>
      </c>
      <c r="C1214" s="136">
        <v>44442</v>
      </c>
      <c r="D1214" s="36" t="s">
        <v>1777</v>
      </c>
      <c r="E1214" s="11">
        <v>595448</v>
      </c>
      <c r="F1214" s="11" t="s">
        <v>1767</v>
      </c>
      <c r="G1214" s="11" t="s">
        <v>3217</v>
      </c>
      <c r="H1214" s="11" t="s">
        <v>2825</v>
      </c>
      <c r="I1214" s="11" t="s">
        <v>22</v>
      </c>
      <c r="J1214" s="11" t="s">
        <v>45</v>
      </c>
      <c r="K1214" s="11" t="s">
        <v>2033</v>
      </c>
      <c r="L1214" s="11" t="s">
        <v>552</v>
      </c>
      <c r="M1214" s="11" t="s">
        <v>46</v>
      </c>
      <c r="N1214" s="11" t="s">
        <v>2179</v>
      </c>
      <c r="O1214" s="11" t="s">
        <v>2826</v>
      </c>
      <c r="P1214" s="11" t="s">
        <v>37</v>
      </c>
      <c r="Q1214" s="11">
        <v>1</v>
      </c>
      <c r="R1214" s="128">
        <v>0</v>
      </c>
      <c r="S1214" s="128">
        <v>490000</v>
      </c>
      <c r="T1214" s="128">
        <v>245000</v>
      </c>
      <c r="U1214" s="128">
        <v>0</v>
      </c>
      <c r="V1214" s="11" t="s">
        <v>28</v>
      </c>
      <c r="W1214">
        <v>245000</v>
      </c>
      <c r="X1214">
        <v>1</v>
      </c>
      <c r="Y1214" s="11" t="str">
        <f t="shared" si="41"/>
        <v>XBL</v>
      </c>
      <c r="Z1214" s="5">
        <f>VLOOKUP(D1214,HoaDonTotal!D:Q,14,0)</f>
        <v>44442.404861111114</v>
      </c>
      <c r="AA1214" t="str">
        <f t="shared" si="40"/>
        <v>Ca sáng</v>
      </c>
      <c r="AB1214" s="42"/>
    </row>
    <row r="1215" spans="2:28">
      <c r="B1215" s="11" t="s">
        <v>21</v>
      </c>
      <c r="C1215" s="136">
        <v>44442</v>
      </c>
      <c r="D1215" s="36" t="s">
        <v>1778</v>
      </c>
      <c r="E1215" s="11">
        <v>2390427</v>
      </c>
      <c r="F1215" s="11" t="s">
        <v>1228</v>
      </c>
      <c r="G1215" s="11" t="s">
        <v>483</v>
      </c>
      <c r="H1215" s="11" t="s">
        <v>484</v>
      </c>
      <c r="I1215" s="11"/>
      <c r="J1215" s="11" t="s">
        <v>39</v>
      </c>
      <c r="K1215" s="11"/>
      <c r="L1215" s="11" t="s">
        <v>40</v>
      </c>
      <c r="M1215" s="11" t="s">
        <v>40</v>
      </c>
      <c r="N1215" s="11" t="s">
        <v>39</v>
      </c>
      <c r="O1215" s="11" t="s">
        <v>39</v>
      </c>
      <c r="P1215" s="11" t="s">
        <v>40</v>
      </c>
      <c r="Q1215" s="11">
        <v>1</v>
      </c>
      <c r="R1215" s="128">
        <v>0</v>
      </c>
      <c r="S1215" s="128">
        <v>2000</v>
      </c>
      <c r="T1215" s="128">
        <v>2000</v>
      </c>
      <c r="U1215" s="128">
        <v>0</v>
      </c>
      <c r="V1215" s="11" t="s">
        <v>28</v>
      </c>
      <c r="W1215">
        <v>2000</v>
      </c>
      <c r="X1215">
        <v>1</v>
      </c>
      <c r="Y1215" s="11" t="str">
        <f t="shared" si="41"/>
        <v>XBL</v>
      </c>
      <c r="Z1215" s="5">
        <f>VLOOKUP(D1215,HoaDonTotal!D:Q,14,0)</f>
        <v>44442.404861111114</v>
      </c>
      <c r="AA1215" t="str">
        <f t="shared" si="40"/>
        <v>Ca sáng</v>
      </c>
      <c r="AB1215" s="42"/>
    </row>
    <row r="1216" spans="2:28">
      <c r="B1216" s="11" t="s">
        <v>21</v>
      </c>
      <c r="C1216" s="136">
        <v>44442</v>
      </c>
      <c r="D1216" s="36" t="s">
        <v>1778</v>
      </c>
      <c r="E1216" s="11">
        <v>2390427</v>
      </c>
      <c r="F1216" s="11" t="s">
        <v>1228</v>
      </c>
      <c r="G1216" s="11" t="s">
        <v>3430</v>
      </c>
      <c r="H1216" s="11" t="s">
        <v>2284</v>
      </c>
      <c r="I1216" s="11" t="s">
        <v>41</v>
      </c>
      <c r="J1216" s="11" t="s">
        <v>23</v>
      </c>
      <c r="K1216" s="11" t="s">
        <v>24</v>
      </c>
      <c r="L1216" s="11" t="s">
        <v>25</v>
      </c>
      <c r="M1216" s="11" t="s">
        <v>595</v>
      </c>
      <c r="N1216" s="11" t="s">
        <v>343</v>
      </c>
      <c r="O1216" s="11" t="s">
        <v>52</v>
      </c>
      <c r="P1216" s="11" t="s">
        <v>43</v>
      </c>
      <c r="Q1216" s="11">
        <v>1</v>
      </c>
      <c r="R1216" s="128">
        <v>0</v>
      </c>
      <c r="S1216" s="128">
        <v>190000</v>
      </c>
      <c r="T1216" s="128">
        <v>95000</v>
      </c>
      <c r="U1216" s="128">
        <v>0</v>
      </c>
      <c r="V1216" s="11" t="s">
        <v>28</v>
      </c>
      <c r="W1216">
        <v>95000</v>
      </c>
      <c r="X1216">
        <v>1</v>
      </c>
      <c r="Y1216" s="11" t="str">
        <f t="shared" si="41"/>
        <v>XBL</v>
      </c>
      <c r="Z1216" s="5">
        <f>VLOOKUP(D1216,HoaDonTotal!D:Q,14,0)</f>
        <v>44442.404861111114</v>
      </c>
      <c r="AA1216" t="str">
        <f t="shared" si="40"/>
        <v>Ca sáng</v>
      </c>
      <c r="AB1216" s="42"/>
    </row>
    <row r="1217" spans="2:28">
      <c r="B1217" s="11" t="s">
        <v>21</v>
      </c>
      <c r="C1217" s="136">
        <v>44442</v>
      </c>
      <c r="D1217" s="36" t="s">
        <v>1780</v>
      </c>
      <c r="E1217" s="11">
        <v>669032</v>
      </c>
      <c r="F1217" s="11" t="s">
        <v>1782</v>
      </c>
      <c r="G1217" s="11" t="s">
        <v>3431</v>
      </c>
      <c r="H1217" s="11" t="s">
        <v>3028</v>
      </c>
      <c r="I1217" s="11" t="s">
        <v>22</v>
      </c>
      <c r="J1217" s="11" t="s">
        <v>362</v>
      </c>
      <c r="K1217" s="11" t="s">
        <v>132</v>
      </c>
      <c r="L1217" s="11" t="s">
        <v>205</v>
      </c>
      <c r="M1217" s="11" t="s">
        <v>46</v>
      </c>
      <c r="N1217" s="11" t="s">
        <v>64</v>
      </c>
      <c r="O1217" s="11" t="s">
        <v>80</v>
      </c>
      <c r="P1217" s="11" t="s">
        <v>43</v>
      </c>
      <c r="Q1217" s="11">
        <v>1</v>
      </c>
      <c r="R1217" s="128">
        <v>0</v>
      </c>
      <c r="S1217" s="128">
        <v>190000</v>
      </c>
      <c r="T1217" s="128">
        <v>133000</v>
      </c>
      <c r="U1217" s="128">
        <v>0</v>
      </c>
      <c r="V1217" s="11" t="s">
        <v>50</v>
      </c>
      <c r="W1217">
        <v>133000</v>
      </c>
      <c r="X1217">
        <v>1</v>
      </c>
      <c r="Y1217" s="11" t="str">
        <f t="shared" si="41"/>
        <v>XBL</v>
      </c>
      <c r="Z1217" s="5">
        <f>VLOOKUP(D1217,HoaDonTotal!D:Q,14,0)</f>
        <v>44442.425694444442</v>
      </c>
      <c r="AA1217" t="str">
        <f t="shared" si="40"/>
        <v>Ca sáng</v>
      </c>
      <c r="AB1217" s="42"/>
    </row>
    <row r="1218" spans="2:28">
      <c r="B1218" s="11" t="s">
        <v>21</v>
      </c>
      <c r="C1218" s="136">
        <v>44442</v>
      </c>
      <c r="D1218" s="36" t="s">
        <v>1783</v>
      </c>
      <c r="E1218" s="11">
        <v>2053134</v>
      </c>
      <c r="F1218" s="11" t="s">
        <v>1785</v>
      </c>
      <c r="G1218" s="11" t="s">
        <v>3432</v>
      </c>
      <c r="H1218" s="11" t="s">
        <v>3433</v>
      </c>
      <c r="I1218" s="11" t="s">
        <v>41</v>
      </c>
      <c r="J1218" s="11" t="s">
        <v>364</v>
      </c>
      <c r="K1218" s="11" t="s">
        <v>34</v>
      </c>
      <c r="L1218" s="11" t="s">
        <v>25</v>
      </c>
      <c r="M1218" s="11" t="s">
        <v>133</v>
      </c>
      <c r="N1218" s="11" t="s">
        <v>36</v>
      </c>
      <c r="O1218" s="11" t="s">
        <v>52</v>
      </c>
      <c r="P1218" s="11" t="s">
        <v>37</v>
      </c>
      <c r="Q1218" s="11">
        <v>1</v>
      </c>
      <c r="R1218" s="128">
        <v>0</v>
      </c>
      <c r="S1218" s="128">
        <v>290000</v>
      </c>
      <c r="T1218" s="128">
        <v>203000</v>
      </c>
      <c r="U1218" s="128">
        <v>0</v>
      </c>
      <c r="V1218" s="11" t="s">
        <v>50</v>
      </c>
      <c r="W1218">
        <v>203000</v>
      </c>
      <c r="X1218">
        <v>1</v>
      </c>
      <c r="Y1218" s="11" t="str">
        <f t="shared" si="41"/>
        <v>XBL</v>
      </c>
      <c r="Z1218" s="5">
        <f>VLOOKUP(D1218,HoaDonTotal!D:Q,14,0)</f>
        <v>44442.425694444442</v>
      </c>
      <c r="AA1218" t="str">
        <f t="shared" si="40"/>
        <v>Ca sáng</v>
      </c>
      <c r="AB1218" s="42"/>
    </row>
    <row r="1219" spans="2:28">
      <c r="B1219" s="11" t="s">
        <v>21</v>
      </c>
      <c r="C1219" s="136">
        <v>44442</v>
      </c>
      <c r="D1219" s="36" t="s">
        <v>1783</v>
      </c>
      <c r="E1219" s="11">
        <v>2053134</v>
      </c>
      <c r="F1219" s="11" t="s">
        <v>1785</v>
      </c>
      <c r="G1219" s="11" t="s">
        <v>3434</v>
      </c>
      <c r="H1219" s="11" t="s">
        <v>3435</v>
      </c>
      <c r="I1219" s="11" t="s">
        <v>41</v>
      </c>
      <c r="J1219" s="11" t="s">
        <v>364</v>
      </c>
      <c r="K1219" s="11" t="s">
        <v>34</v>
      </c>
      <c r="L1219" s="11" t="s">
        <v>25</v>
      </c>
      <c r="M1219" s="11" t="s">
        <v>133</v>
      </c>
      <c r="N1219" s="11" t="s">
        <v>36</v>
      </c>
      <c r="O1219" s="11" t="s">
        <v>52</v>
      </c>
      <c r="P1219" s="11" t="s">
        <v>37</v>
      </c>
      <c r="Q1219" s="11">
        <v>1</v>
      </c>
      <c r="R1219" s="128">
        <v>0</v>
      </c>
      <c r="S1219" s="128">
        <v>250000</v>
      </c>
      <c r="T1219" s="128">
        <v>175000</v>
      </c>
      <c r="U1219" s="128">
        <v>0</v>
      </c>
      <c r="V1219" s="11" t="s">
        <v>50</v>
      </c>
      <c r="W1219">
        <v>175000</v>
      </c>
      <c r="X1219">
        <v>1</v>
      </c>
      <c r="Y1219" s="11" t="str">
        <f t="shared" si="41"/>
        <v>XBL</v>
      </c>
      <c r="Z1219" s="5">
        <f>VLOOKUP(D1219,HoaDonTotal!D:Q,14,0)</f>
        <v>44442.425694444442</v>
      </c>
      <c r="AA1219" t="str">
        <f t="shared" si="40"/>
        <v>Ca sáng</v>
      </c>
      <c r="AB1219" s="42"/>
    </row>
    <row r="1220" spans="2:28">
      <c r="B1220" s="11" t="s">
        <v>21</v>
      </c>
      <c r="C1220" s="136">
        <v>44442</v>
      </c>
      <c r="D1220" s="36" t="s">
        <v>1783</v>
      </c>
      <c r="E1220" s="11">
        <v>2053134</v>
      </c>
      <c r="F1220" s="11" t="s">
        <v>1785</v>
      </c>
      <c r="G1220" s="11" t="s">
        <v>2124</v>
      </c>
      <c r="H1220" s="11" t="s">
        <v>2125</v>
      </c>
      <c r="I1220" s="11"/>
      <c r="J1220" s="11" t="s">
        <v>2112</v>
      </c>
      <c r="K1220" s="11" t="s">
        <v>185</v>
      </c>
      <c r="L1220" s="11" t="s">
        <v>2126</v>
      </c>
      <c r="M1220" s="11"/>
      <c r="N1220" s="11" t="s">
        <v>2127</v>
      </c>
      <c r="O1220" s="11" t="s">
        <v>2128</v>
      </c>
      <c r="P1220" s="11"/>
      <c r="Q1220" s="11">
        <v>1</v>
      </c>
      <c r="R1220" s="128">
        <v>0</v>
      </c>
      <c r="S1220" s="128">
        <v>100000</v>
      </c>
      <c r="T1220" s="128">
        <v>55000</v>
      </c>
      <c r="U1220" s="128">
        <v>0</v>
      </c>
      <c r="V1220" s="11" t="s">
        <v>50</v>
      </c>
      <c r="W1220">
        <v>55000</v>
      </c>
      <c r="X1220">
        <v>1</v>
      </c>
      <c r="Y1220" s="11" t="str">
        <f t="shared" si="41"/>
        <v>XBL</v>
      </c>
      <c r="Z1220" s="5">
        <f>VLOOKUP(D1220,HoaDonTotal!D:Q,14,0)</f>
        <v>44442.425694444442</v>
      </c>
      <c r="AA1220" t="str">
        <f t="shared" si="40"/>
        <v>Ca sáng</v>
      </c>
      <c r="AB1220" s="42"/>
    </row>
    <row r="1221" spans="2:28">
      <c r="B1221" s="11" t="s">
        <v>21</v>
      </c>
      <c r="C1221" s="136">
        <v>44442</v>
      </c>
      <c r="D1221" s="36" t="s">
        <v>1783</v>
      </c>
      <c r="E1221" s="11">
        <v>2053134</v>
      </c>
      <c r="F1221" s="11" t="s">
        <v>1785</v>
      </c>
      <c r="G1221" s="11" t="s">
        <v>2592</v>
      </c>
      <c r="H1221" s="11" t="s">
        <v>2593</v>
      </c>
      <c r="I1221" s="11"/>
      <c r="J1221" s="11" t="s">
        <v>2112</v>
      </c>
      <c r="K1221" s="11" t="s">
        <v>185</v>
      </c>
      <c r="L1221" s="11" t="s">
        <v>2126</v>
      </c>
      <c r="M1221" s="11"/>
      <c r="N1221" s="11" t="s">
        <v>2127</v>
      </c>
      <c r="O1221" s="11" t="s">
        <v>2128</v>
      </c>
      <c r="P1221" s="11"/>
      <c r="Q1221" s="11">
        <v>1</v>
      </c>
      <c r="R1221" s="128">
        <v>0</v>
      </c>
      <c r="S1221" s="128">
        <v>100000</v>
      </c>
      <c r="T1221" s="128">
        <v>55000</v>
      </c>
      <c r="U1221" s="128">
        <v>0</v>
      </c>
      <c r="V1221" s="11" t="s">
        <v>50</v>
      </c>
      <c r="W1221">
        <v>55000</v>
      </c>
      <c r="X1221">
        <v>1</v>
      </c>
      <c r="Y1221" s="11" t="str">
        <f t="shared" si="41"/>
        <v>XBL</v>
      </c>
      <c r="Z1221" s="5">
        <f>VLOOKUP(D1221,HoaDonTotal!D:Q,14,0)</f>
        <v>44442.425694444442</v>
      </c>
      <c r="AA1221" t="str">
        <f t="shared" si="40"/>
        <v>Ca sáng</v>
      </c>
      <c r="AB1221" s="42"/>
    </row>
    <row r="1222" spans="2:28">
      <c r="B1222" s="11" t="s">
        <v>21</v>
      </c>
      <c r="C1222" s="136">
        <v>44442</v>
      </c>
      <c r="D1222" s="36" t="s">
        <v>1783</v>
      </c>
      <c r="E1222" s="11">
        <v>2053134</v>
      </c>
      <c r="F1222" s="11" t="s">
        <v>1785</v>
      </c>
      <c r="G1222" s="11" t="s">
        <v>3436</v>
      </c>
      <c r="H1222" s="11" t="s">
        <v>3437</v>
      </c>
      <c r="I1222" s="11" t="s">
        <v>55</v>
      </c>
      <c r="J1222" s="11" t="s">
        <v>73</v>
      </c>
      <c r="K1222" s="11" t="s">
        <v>24</v>
      </c>
      <c r="L1222" s="11" t="s">
        <v>523</v>
      </c>
      <c r="M1222" s="11" t="s">
        <v>46</v>
      </c>
      <c r="N1222" s="11" t="s">
        <v>75</v>
      </c>
      <c r="O1222" s="11" t="s">
        <v>75</v>
      </c>
      <c r="P1222" s="11" t="s">
        <v>43</v>
      </c>
      <c r="Q1222" s="11">
        <v>1</v>
      </c>
      <c r="R1222" s="128">
        <v>0</v>
      </c>
      <c r="S1222" s="128">
        <v>590000</v>
      </c>
      <c r="T1222" s="128">
        <v>399000</v>
      </c>
      <c r="U1222" s="128">
        <v>0</v>
      </c>
      <c r="V1222" s="11" t="s">
        <v>50</v>
      </c>
      <c r="W1222">
        <v>399000</v>
      </c>
      <c r="X1222">
        <v>1</v>
      </c>
      <c r="Y1222" s="11" t="str">
        <f t="shared" si="41"/>
        <v>XBL</v>
      </c>
      <c r="Z1222" s="5">
        <f>VLOOKUP(D1222,HoaDonTotal!D:Q,14,0)</f>
        <v>44442.425694444442</v>
      </c>
      <c r="AA1222" t="str">
        <f t="shared" si="40"/>
        <v>Ca sáng</v>
      </c>
      <c r="AB1222" s="42"/>
    </row>
    <row r="1223" spans="2:28">
      <c r="B1223" s="11" t="s">
        <v>21</v>
      </c>
      <c r="C1223" s="136">
        <v>44442</v>
      </c>
      <c r="D1223" s="36" t="s">
        <v>1783</v>
      </c>
      <c r="E1223" s="11">
        <v>2053134</v>
      </c>
      <c r="F1223" s="11" t="s">
        <v>1785</v>
      </c>
      <c r="G1223" s="11" t="s">
        <v>3438</v>
      </c>
      <c r="H1223" s="11" t="s">
        <v>2452</v>
      </c>
      <c r="I1223" s="11" t="s">
        <v>55</v>
      </c>
      <c r="J1223" s="11" t="s">
        <v>73</v>
      </c>
      <c r="K1223" s="11" t="s">
        <v>24</v>
      </c>
      <c r="L1223" s="11" t="s">
        <v>2453</v>
      </c>
      <c r="M1223" s="11" t="s">
        <v>59</v>
      </c>
      <c r="N1223" s="11" t="s">
        <v>75</v>
      </c>
      <c r="O1223" s="11" t="s">
        <v>75</v>
      </c>
      <c r="P1223" s="11" t="s">
        <v>43</v>
      </c>
      <c r="Q1223" s="11">
        <v>1</v>
      </c>
      <c r="R1223" s="128">
        <v>0</v>
      </c>
      <c r="S1223" s="128">
        <v>590000</v>
      </c>
      <c r="T1223" s="128">
        <v>399000</v>
      </c>
      <c r="U1223" s="128">
        <v>0</v>
      </c>
      <c r="V1223" s="11" t="s">
        <v>50</v>
      </c>
      <c r="W1223">
        <v>399000</v>
      </c>
      <c r="X1223">
        <v>1</v>
      </c>
      <c r="Y1223" s="11" t="str">
        <f t="shared" si="41"/>
        <v>XBL</v>
      </c>
      <c r="Z1223" s="5">
        <f>VLOOKUP(D1223,HoaDonTotal!D:Q,14,0)</f>
        <v>44442.425694444442</v>
      </c>
      <c r="AA1223" t="str">
        <f t="shared" si="40"/>
        <v>Ca sáng</v>
      </c>
      <c r="AB1223" s="42"/>
    </row>
    <row r="1224" spans="2:28">
      <c r="B1224" s="11" t="s">
        <v>21</v>
      </c>
      <c r="C1224" s="136">
        <v>44442</v>
      </c>
      <c r="D1224" s="36" t="s">
        <v>1786</v>
      </c>
      <c r="E1224" s="11">
        <v>547997</v>
      </c>
      <c r="F1224" s="11" t="s">
        <v>1788</v>
      </c>
      <c r="G1224" s="11" t="s">
        <v>2545</v>
      </c>
      <c r="H1224" s="11" t="s">
        <v>2546</v>
      </c>
      <c r="I1224" s="11"/>
      <c r="J1224" s="11" t="s">
        <v>53</v>
      </c>
      <c r="K1224" s="11" t="s">
        <v>56</v>
      </c>
      <c r="L1224" s="11" t="s">
        <v>2547</v>
      </c>
      <c r="M1224" s="11" t="s">
        <v>626</v>
      </c>
      <c r="N1224" s="11" t="s">
        <v>57</v>
      </c>
      <c r="O1224" s="11" t="s">
        <v>450</v>
      </c>
      <c r="P1224" s="11" t="s">
        <v>43</v>
      </c>
      <c r="Q1224" s="11">
        <v>1</v>
      </c>
      <c r="R1224" s="128">
        <v>0</v>
      </c>
      <c r="S1224" s="128">
        <v>90000</v>
      </c>
      <c r="T1224" s="128">
        <v>72000</v>
      </c>
      <c r="U1224" s="128">
        <v>0</v>
      </c>
      <c r="V1224" s="11" t="s">
        <v>50</v>
      </c>
      <c r="W1224">
        <v>72000</v>
      </c>
      <c r="X1224">
        <v>1</v>
      </c>
      <c r="Y1224" s="11" t="str">
        <f t="shared" si="41"/>
        <v>XBL</v>
      </c>
      <c r="Z1224" s="5">
        <f>VLOOKUP(D1224,HoaDonTotal!D:Q,14,0)</f>
        <v>44442.425000000003</v>
      </c>
      <c r="AA1224" t="str">
        <f t="shared" si="40"/>
        <v>Ca sáng</v>
      </c>
      <c r="AB1224" s="42"/>
    </row>
    <row r="1225" spans="2:28">
      <c r="B1225" s="11" t="s">
        <v>21</v>
      </c>
      <c r="C1225" s="136">
        <v>44442</v>
      </c>
      <c r="D1225" s="36" t="s">
        <v>1789</v>
      </c>
      <c r="E1225" s="11">
        <v>2390472</v>
      </c>
      <c r="F1225" s="11" t="s">
        <v>1791</v>
      </c>
      <c r="G1225" s="11" t="s">
        <v>3439</v>
      </c>
      <c r="H1225" s="11" t="s">
        <v>2772</v>
      </c>
      <c r="I1225" s="11" t="s">
        <v>41</v>
      </c>
      <c r="J1225" s="11" t="s">
        <v>23</v>
      </c>
      <c r="K1225" s="11" t="s">
        <v>24</v>
      </c>
      <c r="L1225" s="11" t="s">
        <v>152</v>
      </c>
      <c r="M1225" s="11" t="s">
        <v>127</v>
      </c>
      <c r="N1225" s="11" t="s">
        <v>26</v>
      </c>
      <c r="O1225" s="11" t="s">
        <v>314</v>
      </c>
      <c r="P1225" s="11" t="s">
        <v>37</v>
      </c>
      <c r="Q1225" s="11">
        <v>1</v>
      </c>
      <c r="R1225" s="128">
        <v>0</v>
      </c>
      <c r="S1225" s="128">
        <v>290000</v>
      </c>
      <c r="T1225" s="128">
        <v>145000</v>
      </c>
      <c r="U1225" s="128">
        <v>0</v>
      </c>
      <c r="V1225" s="11" t="s">
        <v>28</v>
      </c>
      <c r="W1225">
        <v>145000</v>
      </c>
      <c r="X1225">
        <v>1</v>
      </c>
      <c r="Y1225" s="11" t="str">
        <f t="shared" si="41"/>
        <v>XBL</v>
      </c>
      <c r="Z1225" s="5">
        <f>VLOOKUP(D1225,HoaDonTotal!D:Q,14,0)</f>
        <v>44442.446527777778</v>
      </c>
      <c r="AA1225" t="str">
        <f t="shared" si="40"/>
        <v>Ca sáng</v>
      </c>
      <c r="AB1225" s="42"/>
    </row>
    <row r="1226" spans="2:28">
      <c r="B1226" s="11" t="s">
        <v>21</v>
      </c>
      <c r="C1226" s="136">
        <v>44442</v>
      </c>
      <c r="D1226" s="36" t="s">
        <v>1792</v>
      </c>
      <c r="E1226" s="11">
        <v>1616181</v>
      </c>
      <c r="F1226" s="11" t="s">
        <v>1794</v>
      </c>
      <c r="G1226" s="11" t="s">
        <v>3440</v>
      </c>
      <c r="H1226" s="11" t="s">
        <v>2106</v>
      </c>
      <c r="I1226" s="11" t="s">
        <v>41</v>
      </c>
      <c r="J1226" s="11" t="s">
        <v>23</v>
      </c>
      <c r="K1226" s="11" t="s">
        <v>24</v>
      </c>
      <c r="L1226" s="11" t="s">
        <v>25</v>
      </c>
      <c r="M1226" s="11" t="s">
        <v>66</v>
      </c>
      <c r="N1226" s="11" t="s">
        <v>36</v>
      </c>
      <c r="O1226" s="11" t="s">
        <v>472</v>
      </c>
      <c r="P1226" s="11" t="s">
        <v>37</v>
      </c>
      <c r="Q1226" s="11">
        <v>1</v>
      </c>
      <c r="R1226" s="128">
        <v>0</v>
      </c>
      <c r="S1226" s="128">
        <v>390000</v>
      </c>
      <c r="T1226" s="128">
        <v>195000</v>
      </c>
      <c r="U1226" s="128">
        <v>0</v>
      </c>
      <c r="V1226" s="11" t="s">
        <v>28</v>
      </c>
      <c r="W1226">
        <v>195000</v>
      </c>
      <c r="X1226">
        <v>1</v>
      </c>
      <c r="Y1226" s="11" t="str">
        <f t="shared" si="41"/>
        <v>XBL</v>
      </c>
      <c r="Z1226" s="5">
        <f>VLOOKUP(D1226,HoaDonTotal!D:Q,14,0)</f>
        <v>44442.445833333331</v>
      </c>
      <c r="AA1226" t="str">
        <f t="shared" si="40"/>
        <v>Ca sáng</v>
      </c>
      <c r="AB1226" s="42"/>
    </row>
    <row r="1227" spans="2:28">
      <c r="B1227" s="11" t="s">
        <v>21</v>
      </c>
      <c r="C1227" s="136">
        <v>44442</v>
      </c>
      <c r="D1227" s="36" t="s">
        <v>1792</v>
      </c>
      <c r="E1227" s="11">
        <v>1616181</v>
      </c>
      <c r="F1227" s="11" t="s">
        <v>1794</v>
      </c>
      <c r="G1227" s="11" t="s">
        <v>3441</v>
      </c>
      <c r="H1227" s="11" t="s">
        <v>2106</v>
      </c>
      <c r="I1227" s="11" t="s">
        <v>41</v>
      </c>
      <c r="J1227" s="11" t="s">
        <v>23</v>
      </c>
      <c r="K1227" s="11" t="s">
        <v>24</v>
      </c>
      <c r="L1227" s="11" t="s">
        <v>25</v>
      </c>
      <c r="M1227" s="11" t="s">
        <v>2107</v>
      </c>
      <c r="N1227" s="11" t="s">
        <v>36</v>
      </c>
      <c r="O1227" s="11" t="s">
        <v>472</v>
      </c>
      <c r="P1227" s="11" t="s">
        <v>37</v>
      </c>
      <c r="Q1227" s="11">
        <v>1</v>
      </c>
      <c r="R1227" s="128">
        <v>0</v>
      </c>
      <c r="S1227" s="128">
        <v>390000</v>
      </c>
      <c r="T1227" s="128">
        <v>195000</v>
      </c>
      <c r="U1227" s="128">
        <v>0</v>
      </c>
      <c r="V1227" s="11" t="s">
        <v>28</v>
      </c>
      <c r="W1227">
        <v>195000</v>
      </c>
      <c r="X1227">
        <v>1</v>
      </c>
      <c r="Y1227" s="11" t="str">
        <f t="shared" si="41"/>
        <v>XBL</v>
      </c>
      <c r="Z1227" s="5">
        <f>VLOOKUP(D1227,HoaDonTotal!D:Q,14,0)</f>
        <v>44442.445833333331</v>
      </c>
      <c r="AA1227" t="str">
        <f t="shared" ref="AA1227:AA1290" si="42">IF(TIME(HOUR(Z1227),MINUTE(Z1227),SECOND(Z1227))&gt;$AB$6,"Ca chiều","Ca sáng")</f>
        <v>Ca sáng</v>
      </c>
      <c r="AB1227" s="42"/>
    </row>
    <row r="1228" spans="2:28">
      <c r="B1228" s="11" t="s">
        <v>21</v>
      </c>
      <c r="C1228" s="136">
        <v>44442</v>
      </c>
      <c r="D1228" s="36" t="s">
        <v>1792</v>
      </c>
      <c r="E1228" s="11">
        <v>1616181</v>
      </c>
      <c r="F1228" s="11" t="s">
        <v>1794</v>
      </c>
      <c r="G1228" s="11" t="s">
        <v>3442</v>
      </c>
      <c r="H1228" s="11" t="s">
        <v>3443</v>
      </c>
      <c r="I1228" s="11" t="s">
        <v>22</v>
      </c>
      <c r="J1228" s="11" t="s">
        <v>362</v>
      </c>
      <c r="K1228" s="11" t="s">
        <v>132</v>
      </c>
      <c r="L1228" s="11" t="s">
        <v>205</v>
      </c>
      <c r="M1228" s="11" t="s">
        <v>79</v>
      </c>
      <c r="N1228" s="11" t="s">
        <v>64</v>
      </c>
      <c r="O1228" s="11" t="s">
        <v>80</v>
      </c>
      <c r="P1228" s="11" t="s">
        <v>43</v>
      </c>
      <c r="Q1228" s="11">
        <v>1</v>
      </c>
      <c r="R1228" s="128">
        <v>0</v>
      </c>
      <c r="S1228" s="128">
        <v>190000</v>
      </c>
      <c r="T1228" s="128">
        <v>133000</v>
      </c>
      <c r="U1228" s="128">
        <v>0</v>
      </c>
      <c r="V1228" s="11" t="s">
        <v>28</v>
      </c>
      <c r="W1228">
        <v>133000</v>
      </c>
      <c r="X1228">
        <v>1</v>
      </c>
      <c r="Y1228" s="11" t="str">
        <f t="shared" si="41"/>
        <v>XBL</v>
      </c>
      <c r="Z1228" s="5">
        <f>VLOOKUP(D1228,HoaDonTotal!D:Q,14,0)</f>
        <v>44442.445833333331</v>
      </c>
      <c r="AA1228" t="str">
        <f t="shared" si="42"/>
        <v>Ca sáng</v>
      </c>
      <c r="AB1228" s="42"/>
    </row>
    <row r="1229" spans="2:28">
      <c r="B1229" s="11" t="s">
        <v>21</v>
      </c>
      <c r="C1229" s="136">
        <v>44442</v>
      </c>
      <c r="D1229" s="36" t="s">
        <v>1792</v>
      </c>
      <c r="E1229" s="11">
        <v>1616181</v>
      </c>
      <c r="F1229" s="11" t="s">
        <v>1794</v>
      </c>
      <c r="G1229" s="11" t="s">
        <v>3444</v>
      </c>
      <c r="H1229" s="11" t="s">
        <v>2834</v>
      </c>
      <c r="I1229" s="11" t="s">
        <v>22</v>
      </c>
      <c r="J1229" s="11" t="s">
        <v>362</v>
      </c>
      <c r="K1229" s="11" t="s">
        <v>132</v>
      </c>
      <c r="L1229" s="11" t="s">
        <v>518</v>
      </c>
      <c r="M1229" s="11" t="s">
        <v>2428</v>
      </c>
      <c r="N1229" s="11" t="s">
        <v>64</v>
      </c>
      <c r="O1229" s="11" t="s">
        <v>80</v>
      </c>
      <c r="P1229" s="11" t="s">
        <v>43</v>
      </c>
      <c r="Q1229" s="11">
        <v>1</v>
      </c>
      <c r="R1229" s="128">
        <v>0</v>
      </c>
      <c r="S1229" s="128">
        <v>250000</v>
      </c>
      <c r="T1229" s="128">
        <v>175000</v>
      </c>
      <c r="U1229" s="128">
        <v>0</v>
      </c>
      <c r="V1229" s="11" t="s">
        <v>28</v>
      </c>
      <c r="W1229">
        <v>175000</v>
      </c>
      <c r="X1229">
        <v>1</v>
      </c>
      <c r="Y1229" s="11" t="str">
        <f t="shared" si="41"/>
        <v>XBL</v>
      </c>
      <c r="Z1229" s="5">
        <f>VLOOKUP(D1229,HoaDonTotal!D:Q,14,0)</f>
        <v>44442.445833333331</v>
      </c>
      <c r="AA1229" t="str">
        <f t="shared" si="42"/>
        <v>Ca sáng</v>
      </c>
      <c r="AB1229" s="42"/>
    </row>
    <row r="1230" spans="2:28">
      <c r="B1230" s="11" t="s">
        <v>21</v>
      </c>
      <c r="C1230" s="136">
        <v>44442</v>
      </c>
      <c r="D1230" s="36" t="s">
        <v>1792</v>
      </c>
      <c r="E1230" s="11">
        <v>1616181</v>
      </c>
      <c r="F1230" s="11" t="s">
        <v>1794</v>
      </c>
      <c r="G1230" s="11" t="s">
        <v>195</v>
      </c>
      <c r="H1230" s="11" t="s">
        <v>196</v>
      </c>
      <c r="I1230" s="11"/>
      <c r="J1230" s="11" t="s">
        <v>39</v>
      </c>
      <c r="K1230" s="11"/>
      <c r="L1230" s="11" t="s">
        <v>40</v>
      </c>
      <c r="M1230" s="11" t="s">
        <v>40</v>
      </c>
      <c r="N1230" s="11" t="s">
        <v>39</v>
      </c>
      <c r="O1230" s="11" t="s">
        <v>39</v>
      </c>
      <c r="P1230" s="11" t="s">
        <v>40</v>
      </c>
      <c r="Q1230" s="11">
        <v>1</v>
      </c>
      <c r="R1230" s="128">
        <v>0</v>
      </c>
      <c r="S1230" s="128">
        <v>2000</v>
      </c>
      <c r="T1230" s="128">
        <v>2000</v>
      </c>
      <c r="U1230" s="128">
        <v>0</v>
      </c>
      <c r="V1230" s="11" t="s">
        <v>28</v>
      </c>
      <c r="W1230">
        <v>2000</v>
      </c>
      <c r="X1230">
        <v>1</v>
      </c>
      <c r="Y1230" s="11" t="str">
        <f t="shared" si="41"/>
        <v>XBL</v>
      </c>
      <c r="Z1230" s="5">
        <f>VLOOKUP(D1230,HoaDonTotal!D:Q,14,0)</f>
        <v>44442.445833333331</v>
      </c>
      <c r="AA1230" t="str">
        <f t="shared" si="42"/>
        <v>Ca sáng</v>
      </c>
      <c r="AB1230" s="42"/>
    </row>
    <row r="1231" spans="2:28">
      <c r="B1231" s="11" t="s">
        <v>21</v>
      </c>
      <c r="C1231" s="136">
        <v>44442</v>
      </c>
      <c r="D1231" s="36" t="s">
        <v>1795</v>
      </c>
      <c r="E1231" s="11">
        <v>2053134</v>
      </c>
      <c r="F1231" s="11" t="s">
        <v>1785</v>
      </c>
      <c r="G1231" s="11" t="s">
        <v>369</v>
      </c>
      <c r="H1231" s="11" t="s">
        <v>370</v>
      </c>
      <c r="I1231" s="11"/>
      <c r="J1231" s="11" t="s">
        <v>53</v>
      </c>
      <c r="K1231" s="11" t="s">
        <v>56</v>
      </c>
      <c r="L1231" s="11" t="s">
        <v>334</v>
      </c>
      <c r="M1231" s="11" t="s">
        <v>189</v>
      </c>
      <c r="N1231" s="11" t="s">
        <v>57</v>
      </c>
      <c r="O1231" s="11" t="s">
        <v>327</v>
      </c>
      <c r="P1231" s="11" t="s">
        <v>43</v>
      </c>
      <c r="Q1231" s="11">
        <v>1</v>
      </c>
      <c r="R1231" s="128">
        <v>0</v>
      </c>
      <c r="S1231" s="128">
        <v>150000</v>
      </c>
      <c r="T1231" s="128">
        <v>150000</v>
      </c>
      <c r="U1231" s="128">
        <v>0</v>
      </c>
      <c r="V1231" s="11" t="s">
        <v>50</v>
      </c>
      <c r="W1231">
        <v>150000</v>
      </c>
      <c r="X1231">
        <v>1</v>
      </c>
      <c r="Y1231" s="11" t="str">
        <f t="shared" si="41"/>
        <v>XBL</v>
      </c>
      <c r="Z1231" s="5">
        <f>VLOOKUP(D1231,HoaDonTotal!D:Q,14,0)</f>
        <v>44442.46597222222</v>
      </c>
      <c r="AA1231" t="str">
        <f t="shared" si="42"/>
        <v>Ca sáng</v>
      </c>
      <c r="AB1231" s="42"/>
    </row>
    <row r="1232" spans="2:28">
      <c r="B1232" s="11" t="s">
        <v>21</v>
      </c>
      <c r="C1232" s="136">
        <v>44442</v>
      </c>
      <c r="D1232" s="36" t="s">
        <v>1795</v>
      </c>
      <c r="E1232" s="11">
        <v>2053134</v>
      </c>
      <c r="F1232" s="11" t="s">
        <v>1785</v>
      </c>
      <c r="G1232" s="11" t="s">
        <v>3445</v>
      </c>
      <c r="H1232" s="11" t="s">
        <v>3446</v>
      </c>
      <c r="I1232" s="11" t="s">
        <v>41</v>
      </c>
      <c r="J1232" s="11" t="s">
        <v>45</v>
      </c>
      <c r="K1232" s="11" t="s">
        <v>34</v>
      </c>
      <c r="L1232" s="11" t="s">
        <v>2458</v>
      </c>
      <c r="M1232" s="11" t="s">
        <v>46</v>
      </c>
      <c r="N1232" s="11" t="s">
        <v>47</v>
      </c>
      <c r="O1232" s="11" t="s">
        <v>47</v>
      </c>
      <c r="P1232" s="11" t="s">
        <v>37</v>
      </c>
      <c r="Q1232" s="11">
        <v>1</v>
      </c>
      <c r="R1232" s="128">
        <v>0</v>
      </c>
      <c r="S1232" s="128">
        <v>590000</v>
      </c>
      <c r="T1232" s="128">
        <v>590000</v>
      </c>
      <c r="U1232" s="128">
        <v>0</v>
      </c>
      <c r="V1232" s="11" t="s">
        <v>50</v>
      </c>
      <c r="W1232">
        <v>590000</v>
      </c>
      <c r="X1232">
        <v>1</v>
      </c>
      <c r="Y1232" s="11" t="str">
        <f t="shared" si="41"/>
        <v>XBL</v>
      </c>
      <c r="Z1232" s="5">
        <f>VLOOKUP(D1232,HoaDonTotal!D:Q,14,0)</f>
        <v>44442.46597222222</v>
      </c>
      <c r="AA1232" t="str">
        <f t="shared" si="42"/>
        <v>Ca sáng</v>
      </c>
      <c r="AB1232" s="42"/>
    </row>
    <row r="1233" spans="2:28">
      <c r="B1233" s="11" t="s">
        <v>21</v>
      </c>
      <c r="C1233" s="136">
        <v>44442</v>
      </c>
      <c r="D1233" s="36" t="s">
        <v>1795</v>
      </c>
      <c r="E1233" s="11">
        <v>2053134</v>
      </c>
      <c r="F1233" s="11" t="s">
        <v>1785</v>
      </c>
      <c r="G1233" s="11" t="s">
        <v>451</v>
      </c>
      <c r="H1233" s="11" t="s">
        <v>452</v>
      </c>
      <c r="I1233" s="11" t="s">
        <v>41</v>
      </c>
      <c r="J1233" s="11" t="s">
        <v>69</v>
      </c>
      <c r="K1233" s="11" t="s">
        <v>24</v>
      </c>
      <c r="L1233" s="11" t="s">
        <v>143</v>
      </c>
      <c r="M1233" s="11" t="s">
        <v>49</v>
      </c>
      <c r="N1233" s="11" t="s">
        <v>70</v>
      </c>
      <c r="O1233" s="11" t="s">
        <v>70</v>
      </c>
      <c r="P1233" s="11" t="s">
        <v>43</v>
      </c>
      <c r="Q1233" s="11">
        <v>1</v>
      </c>
      <c r="R1233" s="128">
        <v>0</v>
      </c>
      <c r="S1233" s="128">
        <v>80000</v>
      </c>
      <c r="T1233" s="128">
        <v>60000</v>
      </c>
      <c r="U1233" s="128">
        <v>0</v>
      </c>
      <c r="V1233" s="11" t="s">
        <v>50</v>
      </c>
      <c r="W1233">
        <v>60000</v>
      </c>
      <c r="X1233">
        <v>1</v>
      </c>
      <c r="Y1233" s="11" t="str">
        <f t="shared" si="41"/>
        <v>XBL</v>
      </c>
      <c r="Z1233" s="5">
        <f>VLOOKUP(D1233,HoaDonTotal!D:Q,14,0)</f>
        <v>44442.46597222222</v>
      </c>
      <c r="AA1233" t="str">
        <f t="shared" si="42"/>
        <v>Ca sáng</v>
      </c>
      <c r="AB1233" s="42"/>
    </row>
    <row r="1234" spans="2:28">
      <c r="B1234" s="11" t="s">
        <v>21</v>
      </c>
      <c r="C1234" s="136">
        <v>44442</v>
      </c>
      <c r="D1234" s="36" t="s">
        <v>1795</v>
      </c>
      <c r="E1234" s="11">
        <v>2053134</v>
      </c>
      <c r="F1234" s="11" t="s">
        <v>1785</v>
      </c>
      <c r="G1234" s="11" t="s">
        <v>3447</v>
      </c>
      <c r="H1234" s="11" t="s">
        <v>3448</v>
      </c>
      <c r="I1234" s="11" t="s">
        <v>41</v>
      </c>
      <c r="J1234" s="11" t="s">
        <v>23</v>
      </c>
      <c r="K1234" s="11" t="s">
        <v>24</v>
      </c>
      <c r="L1234" s="11" t="s">
        <v>35</v>
      </c>
      <c r="M1234" s="11" t="s">
        <v>59</v>
      </c>
      <c r="N1234" s="11" t="s">
        <v>26</v>
      </c>
      <c r="O1234" s="11" t="s">
        <v>314</v>
      </c>
      <c r="P1234" s="11" t="s">
        <v>37</v>
      </c>
      <c r="Q1234" s="11">
        <v>1</v>
      </c>
      <c r="R1234" s="128">
        <v>0</v>
      </c>
      <c r="S1234" s="128">
        <v>190000</v>
      </c>
      <c r="T1234" s="128">
        <v>95000</v>
      </c>
      <c r="U1234" s="128">
        <v>0</v>
      </c>
      <c r="V1234" s="11" t="s">
        <v>50</v>
      </c>
      <c r="W1234">
        <v>95000</v>
      </c>
      <c r="X1234">
        <v>1</v>
      </c>
      <c r="Y1234" s="11" t="str">
        <f t="shared" si="41"/>
        <v>XBL</v>
      </c>
      <c r="Z1234" s="5">
        <f>VLOOKUP(D1234,HoaDonTotal!D:Q,14,0)</f>
        <v>44442.46597222222</v>
      </c>
      <c r="AA1234" t="str">
        <f t="shared" si="42"/>
        <v>Ca sáng</v>
      </c>
      <c r="AB1234" s="42"/>
    </row>
    <row r="1235" spans="2:28">
      <c r="B1235" s="11" t="s">
        <v>21</v>
      </c>
      <c r="C1235" s="136">
        <v>44442</v>
      </c>
      <c r="D1235" s="36" t="s">
        <v>1795</v>
      </c>
      <c r="E1235" s="11">
        <v>2053134</v>
      </c>
      <c r="F1235" s="11" t="s">
        <v>1785</v>
      </c>
      <c r="G1235" s="11" t="s">
        <v>3035</v>
      </c>
      <c r="H1235" s="11" t="s">
        <v>3036</v>
      </c>
      <c r="I1235" s="11" t="s">
        <v>41</v>
      </c>
      <c r="J1235" s="11" t="s">
        <v>23</v>
      </c>
      <c r="K1235" s="11" t="s">
        <v>24</v>
      </c>
      <c r="L1235" s="11" t="s">
        <v>35</v>
      </c>
      <c r="M1235" s="11" t="s">
        <v>445</v>
      </c>
      <c r="N1235" s="11" t="s">
        <v>26</v>
      </c>
      <c r="O1235" s="11" t="s">
        <v>314</v>
      </c>
      <c r="P1235" s="11" t="s">
        <v>37</v>
      </c>
      <c r="Q1235" s="11">
        <v>1</v>
      </c>
      <c r="R1235" s="128">
        <v>0</v>
      </c>
      <c r="S1235" s="128">
        <v>350000</v>
      </c>
      <c r="T1235" s="128">
        <v>175000</v>
      </c>
      <c r="U1235" s="128">
        <v>0</v>
      </c>
      <c r="V1235" s="11" t="s">
        <v>50</v>
      </c>
      <c r="W1235">
        <v>175000</v>
      </c>
      <c r="X1235">
        <v>1</v>
      </c>
      <c r="Y1235" s="11" t="str">
        <f t="shared" si="41"/>
        <v>XBL</v>
      </c>
      <c r="Z1235" s="5">
        <f>VLOOKUP(D1235,HoaDonTotal!D:Q,14,0)</f>
        <v>44442.46597222222</v>
      </c>
      <c r="AA1235" t="str">
        <f t="shared" si="42"/>
        <v>Ca sáng</v>
      </c>
      <c r="AB1235" s="42"/>
    </row>
    <row r="1236" spans="2:28">
      <c r="B1236" s="11" t="s">
        <v>21</v>
      </c>
      <c r="C1236" s="136">
        <v>44442</v>
      </c>
      <c r="D1236" s="36" t="s">
        <v>1795</v>
      </c>
      <c r="E1236" s="11">
        <v>2053134</v>
      </c>
      <c r="F1236" s="11" t="s">
        <v>1785</v>
      </c>
      <c r="G1236" s="11" t="s">
        <v>3299</v>
      </c>
      <c r="H1236" s="11" t="s">
        <v>2883</v>
      </c>
      <c r="I1236" s="11" t="s">
        <v>41</v>
      </c>
      <c r="J1236" s="11" t="s">
        <v>364</v>
      </c>
      <c r="K1236" s="11" t="s">
        <v>2033</v>
      </c>
      <c r="L1236" s="11" t="s">
        <v>683</v>
      </c>
      <c r="M1236" s="11" t="s">
        <v>46</v>
      </c>
      <c r="N1236" s="11" t="s">
        <v>26</v>
      </c>
      <c r="O1236" s="11" t="s">
        <v>211</v>
      </c>
      <c r="P1236" s="11" t="s">
        <v>43</v>
      </c>
      <c r="Q1236" s="11">
        <v>1</v>
      </c>
      <c r="R1236" s="128">
        <v>0</v>
      </c>
      <c r="S1236" s="128">
        <v>690000</v>
      </c>
      <c r="T1236" s="128">
        <v>483000</v>
      </c>
      <c r="U1236" s="128">
        <v>0</v>
      </c>
      <c r="V1236" s="11" t="s">
        <v>50</v>
      </c>
      <c r="W1236">
        <v>483000</v>
      </c>
      <c r="X1236">
        <v>1</v>
      </c>
      <c r="Y1236" s="11" t="str">
        <f t="shared" si="41"/>
        <v>XBL</v>
      </c>
      <c r="Z1236" s="5">
        <f>VLOOKUP(D1236,HoaDonTotal!D:Q,14,0)</f>
        <v>44442.46597222222</v>
      </c>
      <c r="AA1236" t="str">
        <f t="shared" si="42"/>
        <v>Ca sáng</v>
      </c>
      <c r="AB1236" s="42"/>
    </row>
    <row r="1237" spans="2:28">
      <c r="B1237" s="11" t="s">
        <v>21</v>
      </c>
      <c r="C1237" s="136">
        <v>44442</v>
      </c>
      <c r="D1237" s="36" t="s">
        <v>1796</v>
      </c>
      <c r="E1237" s="11">
        <v>1651758</v>
      </c>
      <c r="F1237" s="11" t="s">
        <v>1798</v>
      </c>
      <c r="G1237" s="11" t="s">
        <v>2991</v>
      </c>
      <c r="H1237" s="11" t="s">
        <v>2992</v>
      </c>
      <c r="I1237" s="11" t="s">
        <v>40</v>
      </c>
      <c r="J1237" s="11" t="s">
        <v>2112</v>
      </c>
      <c r="K1237" s="11" t="s">
        <v>194</v>
      </c>
      <c r="L1237" s="11" t="s">
        <v>40</v>
      </c>
      <c r="M1237" s="11" t="s">
        <v>40</v>
      </c>
      <c r="N1237" s="11" t="s">
        <v>2114</v>
      </c>
      <c r="O1237" s="11" t="s">
        <v>245</v>
      </c>
      <c r="P1237" s="11" t="s">
        <v>40</v>
      </c>
      <c r="Q1237" s="11">
        <v>1</v>
      </c>
      <c r="R1237" s="128">
        <v>0</v>
      </c>
      <c r="S1237" s="128">
        <v>47000</v>
      </c>
      <c r="T1237" s="128">
        <v>47000</v>
      </c>
      <c r="U1237" s="128">
        <v>0</v>
      </c>
      <c r="V1237" s="11" t="s">
        <v>50</v>
      </c>
      <c r="W1237">
        <v>47000</v>
      </c>
      <c r="X1237">
        <v>1</v>
      </c>
      <c r="Y1237" s="11" t="str">
        <f t="shared" si="41"/>
        <v>XBL</v>
      </c>
      <c r="Z1237" s="5">
        <f>VLOOKUP(D1237,HoaDonTotal!D:Q,14,0)</f>
        <v>44442.508333333331</v>
      </c>
      <c r="AA1237" t="str">
        <f t="shared" si="42"/>
        <v>Ca sáng</v>
      </c>
      <c r="AB1237" s="42"/>
    </row>
    <row r="1238" spans="2:28">
      <c r="B1238" s="11" t="s">
        <v>21</v>
      </c>
      <c r="C1238" s="136">
        <v>44442</v>
      </c>
      <c r="D1238" s="36" t="s">
        <v>1796</v>
      </c>
      <c r="E1238" s="11">
        <v>1651758</v>
      </c>
      <c r="F1238" s="11" t="s">
        <v>1798</v>
      </c>
      <c r="G1238" s="11" t="s">
        <v>3449</v>
      </c>
      <c r="H1238" s="11" t="s">
        <v>3133</v>
      </c>
      <c r="I1238" s="11" t="s">
        <v>55</v>
      </c>
      <c r="J1238" s="11" t="s">
        <v>73</v>
      </c>
      <c r="K1238" s="11" t="s">
        <v>538</v>
      </c>
      <c r="L1238" s="11" t="s">
        <v>495</v>
      </c>
      <c r="M1238" s="11" t="s">
        <v>79</v>
      </c>
      <c r="N1238" s="11" t="s">
        <v>75</v>
      </c>
      <c r="O1238" s="11" t="s">
        <v>75</v>
      </c>
      <c r="P1238" s="11" t="s">
        <v>43</v>
      </c>
      <c r="Q1238" s="11">
        <v>1</v>
      </c>
      <c r="R1238" s="128">
        <v>0</v>
      </c>
      <c r="S1238" s="128">
        <v>590000</v>
      </c>
      <c r="T1238" s="128">
        <v>399000</v>
      </c>
      <c r="U1238" s="128">
        <v>0</v>
      </c>
      <c r="V1238" s="11" t="s">
        <v>50</v>
      </c>
      <c r="W1238">
        <v>399000</v>
      </c>
      <c r="X1238">
        <v>1</v>
      </c>
      <c r="Y1238" s="11" t="str">
        <f t="shared" si="41"/>
        <v>XBL</v>
      </c>
      <c r="Z1238" s="5">
        <f>VLOOKUP(D1238,HoaDonTotal!D:Q,14,0)</f>
        <v>44442.508333333331</v>
      </c>
      <c r="AA1238" t="str">
        <f t="shared" si="42"/>
        <v>Ca sáng</v>
      </c>
      <c r="AB1238" s="42"/>
    </row>
    <row r="1239" spans="2:28">
      <c r="B1239" s="11" t="s">
        <v>21</v>
      </c>
      <c r="C1239" s="136">
        <v>44442</v>
      </c>
      <c r="D1239" s="36" t="s">
        <v>1799</v>
      </c>
      <c r="E1239" s="11">
        <v>1656697</v>
      </c>
      <c r="F1239" s="11" t="s">
        <v>930</v>
      </c>
      <c r="G1239" s="11" t="s">
        <v>3046</v>
      </c>
      <c r="H1239" s="11" t="s">
        <v>3047</v>
      </c>
      <c r="I1239" s="11"/>
      <c r="J1239" s="11" t="s">
        <v>29</v>
      </c>
      <c r="K1239" s="11" t="s">
        <v>56</v>
      </c>
      <c r="L1239" s="11" t="s">
        <v>563</v>
      </c>
      <c r="M1239" s="11" t="s">
        <v>59</v>
      </c>
      <c r="N1239" s="11" t="s">
        <v>564</v>
      </c>
      <c r="O1239" s="11" t="s">
        <v>565</v>
      </c>
      <c r="P1239" s="11" t="s">
        <v>43</v>
      </c>
      <c r="Q1239" s="11">
        <v>1</v>
      </c>
      <c r="R1239" s="128">
        <v>0</v>
      </c>
      <c r="S1239" s="128">
        <v>990000</v>
      </c>
      <c r="T1239" s="128">
        <v>699000</v>
      </c>
      <c r="U1239" s="128">
        <v>0</v>
      </c>
      <c r="V1239" s="11" t="s">
        <v>50</v>
      </c>
      <c r="W1239">
        <v>699000</v>
      </c>
      <c r="X1239">
        <v>1</v>
      </c>
      <c r="Y1239" s="11" t="str">
        <f t="shared" si="41"/>
        <v>XBL</v>
      </c>
      <c r="Z1239" s="5">
        <f>VLOOKUP(D1239,HoaDonTotal!D:Q,14,0)</f>
        <v>44442.654861111114</v>
      </c>
      <c r="AA1239" t="str">
        <f t="shared" si="42"/>
        <v>Ca chiều</v>
      </c>
      <c r="AB1239" s="42"/>
    </row>
    <row r="1240" spans="2:28">
      <c r="B1240" s="11" t="s">
        <v>21</v>
      </c>
      <c r="C1240" s="136">
        <v>44442</v>
      </c>
      <c r="D1240" s="36" t="s">
        <v>1800</v>
      </c>
      <c r="E1240" s="11">
        <v>1656697</v>
      </c>
      <c r="F1240" s="11" t="s">
        <v>930</v>
      </c>
      <c r="G1240" s="11" t="s">
        <v>3450</v>
      </c>
      <c r="H1240" s="11" t="s">
        <v>2140</v>
      </c>
      <c r="I1240" s="11" t="s">
        <v>58</v>
      </c>
      <c r="J1240" s="11" t="s">
        <v>45</v>
      </c>
      <c r="K1240" s="11" t="s">
        <v>2033</v>
      </c>
      <c r="L1240" s="11" t="s">
        <v>2141</v>
      </c>
      <c r="M1240" s="11" t="s">
        <v>496</v>
      </c>
      <c r="N1240" s="11" t="s">
        <v>184</v>
      </c>
      <c r="O1240" s="11" t="s">
        <v>153</v>
      </c>
      <c r="P1240" s="11" t="s">
        <v>43</v>
      </c>
      <c r="Q1240" s="11">
        <v>1</v>
      </c>
      <c r="R1240" s="128">
        <v>0</v>
      </c>
      <c r="S1240" s="128">
        <v>120000</v>
      </c>
      <c r="T1240" s="128">
        <v>89000</v>
      </c>
      <c r="U1240" s="128">
        <v>0</v>
      </c>
      <c r="V1240" s="11" t="s">
        <v>50</v>
      </c>
      <c r="W1240">
        <v>89000</v>
      </c>
      <c r="X1240">
        <v>1</v>
      </c>
      <c r="Y1240" s="11" t="str">
        <f t="shared" si="41"/>
        <v>XBL</v>
      </c>
      <c r="Z1240" s="5">
        <f>VLOOKUP(D1240,HoaDonTotal!D:Q,14,0)</f>
        <v>44442.654861111114</v>
      </c>
      <c r="AA1240" t="str">
        <f t="shared" si="42"/>
        <v>Ca chiều</v>
      </c>
      <c r="AB1240" s="42"/>
    </row>
    <row r="1241" spans="2:28">
      <c r="B1241" s="11" t="s">
        <v>21</v>
      </c>
      <c r="C1241" s="136">
        <v>44442</v>
      </c>
      <c r="D1241" s="36" t="s">
        <v>1801</v>
      </c>
      <c r="E1241" s="11">
        <v>1924581</v>
      </c>
      <c r="F1241" s="11" t="s">
        <v>406</v>
      </c>
      <c r="G1241" s="11" t="s">
        <v>2286</v>
      </c>
      <c r="H1241" s="11" t="s">
        <v>262</v>
      </c>
      <c r="I1241" s="11" t="s">
        <v>22</v>
      </c>
      <c r="J1241" s="11" t="s">
        <v>2112</v>
      </c>
      <c r="K1241" s="11" t="s">
        <v>185</v>
      </c>
      <c r="L1241" s="11" t="s">
        <v>143</v>
      </c>
      <c r="M1241" s="11" t="s">
        <v>46</v>
      </c>
      <c r="N1241" s="11" t="s">
        <v>2143</v>
      </c>
      <c r="O1241" s="11" t="s">
        <v>181</v>
      </c>
      <c r="P1241" s="11" t="s">
        <v>43</v>
      </c>
      <c r="Q1241" s="11">
        <v>1</v>
      </c>
      <c r="R1241" s="128">
        <v>0</v>
      </c>
      <c r="S1241" s="128">
        <v>20000</v>
      </c>
      <c r="T1241" s="128">
        <v>20000</v>
      </c>
      <c r="U1241" s="128">
        <v>0</v>
      </c>
      <c r="V1241" s="11" t="s">
        <v>50</v>
      </c>
      <c r="W1241">
        <v>20000</v>
      </c>
      <c r="X1241">
        <v>1</v>
      </c>
      <c r="Y1241" s="11" t="str">
        <f t="shared" si="41"/>
        <v>XBL</v>
      </c>
      <c r="Z1241" s="5">
        <f>VLOOKUP(D1241,HoaDonTotal!D:Q,14,0)</f>
        <v>44442.654861111114</v>
      </c>
      <c r="AA1241" t="str">
        <f t="shared" si="42"/>
        <v>Ca chiều</v>
      </c>
      <c r="AB1241" s="42"/>
    </row>
    <row r="1242" spans="2:28">
      <c r="B1242" s="11" t="s">
        <v>21</v>
      </c>
      <c r="C1242" s="136">
        <v>44442</v>
      </c>
      <c r="D1242" s="36" t="s">
        <v>1802</v>
      </c>
      <c r="E1242" s="11">
        <v>2390605</v>
      </c>
      <c r="F1242" s="11" t="s">
        <v>1804</v>
      </c>
      <c r="G1242" s="11" t="s">
        <v>3218</v>
      </c>
      <c r="H1242" s="11" t="s">
        <v>2410</v>
      </c>
      <c r="I1242" s="11" t="s">
        <v>22</v>
      </c>
      <c r="J1242" s="11" t="s">
        <v>2112</v>
      </c>
      <c r="K1242" s="11" t="s">
        <v>185</v>
      </c>
      <c r="L1242" s="11" t="s">
        <v>143</v>
      </c>
      <c r="M1242" s="11" t="s">
        <v>3219</v>
      </c>
      <c r="N1242" s="11" t="s">
        <v>2143</v>
      </c>
      <c r="O1242" s="11" t="s">
        <v>181</v>
      </c>
      <c r="P1242" s="11" t="s">
        <v>43</v>
      </c>
      <c r="Q1242" s="11">
        <v>1</v>
      </c>
      <c r="R1242" s="128">
        <v>0</v>
      </c>
      <c r="S1242" s="128">
        <v>20000</v>
      </c>
      <c r="T1242" s="128">
        <v>20000</v>
      </c>
      <c r="U1242" s="128">
        <v>0</v>
      </c>
      <c r="V1242" s="11" t="s">
        <v>28</v>
      </c>
      <c r="W1242">
        <v>20000</v>
      </c>
      <c r="X1242">
        <v>1</v>
      </c>
      <c r="Y1242" s="11" t="str">
        <f t="shared" si="41"/>
        <v>XBL</v>
      </c>
      <c r="Z1242" s="5">
        <f>VLOOKUP(D1242,HoaDonTotal!D:Q,14,0)</f>
        <v>44442.675000000003</v>
      </c>
      <c r="AA1242" t="str">
        <f t="shared" si="42"/>
        <v>Ca chiều</v>
      </c>
      <c r="AB1242" s="42"/>
    </row>
    <row r="1243" spans="2:28">
      <c r="B1243" s="11" t="s">
        <v>21</v>
      </c>
      <c r="C1243" s="136">
        <v>44442</v>
      </c>
      <c r="D1243" s="36" t="s">
        <v>1802</v>
      </c>
      <c r="E1243" s="11">
        <v>2390605</v>
      </c>
      <c r="F1243" s="11" t="s">
        <v>1804</v>
      </c>
      <c r="G1243" s="11" t="s">
        <v>3451</v>
      </c>
      <c r="H1243" s="11" t="s">
        <v>3452</v>
      </c>
      <c r="I1243" s="11"/>
      <c r="J1243" s="11" t="s">
        <v>2112</v>
      </c>
      <c r="K1243" s="11" t="s">
        <v>185</v>
      </c>
      <c r="L1243" s="11" t="s">
        <v>2172</v>
      </c>
      <c r="M1243" s="11"/>
      <c r="N1243" s="11" t="s">
        <v>2138</v>
      </c>
      <c r="O1243" s="11" t="s">
        <v>504</v>
      </c>
      <c r="P1243" s="11"/>
      <c r="Q1243" s="11">
        <v>1</v>
      </c>
      <c r="R1243" s="128">
        <v>0</v>
      </c>
      <c r="S1243" s="128">
        <v>500000</v>
      </c>
      <c r="T1243" s="128">
        <v>500000</v>
      </c>
      <c r="U1243" s="128">
        <v>0</v>
      </c>
      <c r="V1243" s="11" t="s">
        <v>28</v>
      </c>
      <c r="W1243">
        <v>500000</v>
      </c>
      <c r="X1243">
        <v>1</v>
      </c>
      <c r="Y1243" s="11" t="str">
        <f t="shared" si="41"/>
        <v>XBL</v>
      </c>
      <c r="Z1243" s="5">
        <f>VLOOKUP(D1243,HoaDonTotal!D:Q,14,0)</f>
        <v>44442.675000000003</v>
      </c>
      <c r="AA1243" t="str">
        <f t="shared" si="42"/>
        <v>Ca chiều</v>
      </c>
      <c r="AB1243" s="42"/>
    </row>
    <row r="1244" spans="2:28">
      <c r="B1244" s="11" t="s">
        <v>21</v>
      </c>
      <c r="C1244" s="136">
        <v>44442</v>
      </c>
      <c r="D1244" s="36" t="s">
        <v>1802</v>
      </c>
      <c r="E1244" s="11">
        <v>2390605</v>
      </c>
      <c r="F1244" s="11" t="s">
        <v>1804</v>
      </c>
      <c r="G1244" s="11" t="s">
        <v>3453</v>
      </c>
      <c r="H1244" s="11" t="s">
        <v>3454</v>
      </c>
      <c r="I1244" s="11" t="s">
        <v>40</v>
      </c>
      <c r="J1244" s="11" t="s">
        <v>2112</v>
      </c>
      <c r="K1244" s="11" t="s">
        <v>30</v>
      </c>
      <c r="L1244" s="11" t="s">
        <v>3455</v>
      </c>
      <c r="M1244" s="11" t="s">
        <v>40</v>
      </c>
      <c r="N1244" s="11" t="s">
        <v>2138</v>
      </c>
      <c r="O1244" s="11" t="s">
        <v>504</v>
      </c>
      <c r="P1244" s="11" t="s">
        <v>40</v>
      </c>
      <c r="Q1244" s="11">
        <v>1</v>
      </c>
      <c r="R1244" s="128">
        <v>0</v>
      </c>
      <c r="S1244" s="128">
        <v>290000</v>
      </c>
      <c r="T1244" s="128">
        <v>0</v>
      </c>
      <c r="U1244" s="128">
        <v>0</v>
      </c>
      <c r="V1244" s="11" t="s">
        <v>28</v>
      </c>
      <c r="W1244">
        <v>0</v>
      </c>
      <c r="X1244">
        <v>1</v>
      </c>
      <c r="Y1244" s="11" t="str">
        <f t="shared" si="41"/>
        <v>XBL</v>
      </c>
      <c r="Z1244" s="5">
        <f>VLOOKUP(D1244,HoaDonTotal!D:Q,14,0)</f>
        <v>44442.675000000003</v>
      </c>
      <c r="AA1244" t="str">
        <f t="shared" si="42"/>
        <v>Ca chiều</v>
      </c>
      <c r="AB1244" s="42"/>
    </row>
    <row r="1245" spans="2:28">
      <c r="B1245" s="11" t="s">
        <v>21</v>
      </c>
      <c r="C1245" s="136">
        <v>44442</v>
      </c>
      <c r="D1245" s="36" t="s">
        <v>1802</v>
      </c>
      <c r="E1245" s="11">
        <v>2390605</v>
      </c>
      <c r="F1245" s="11" t="s">
        <v>1804</v>
      </c>
      <c r="G1245" s="11" t="s">
        <v>3456</v>
      </c>
      <c r="H1245" s="11" t="s">
        <v>2647</v>
      </c>
      <c r="I1245" s="11" t="s">
        <v>22</v>
      </c>
      <c r="J1245" s="11" t="s">
        <v>362</v>
      </c>
      <c r="K1245" s="11" t="s">
        <v>132</v>
      </c>
      <c r="L1245" s="11" t="s">
        <v>518</v>
      </c>
      <c r="M1245" s="11" t="s">
        <v>126</v>
      </c>
      <c r="N1245" s="11" t="s">
        <v>64</v>
      </c>
      <c r="O1245" s="11" t="s">
        <v>80</v>
      </c>
      <c r="P1245" s="11" t="s">
        <v>43</v>
      </c>
      <c r="Q1245" s="11">
        <v>1</v>
      </c>
      <c r="R1245" s="128">
        <v>0</v>
      </c>
      <c r="S1245" s="128">
        <v>190000</v>
      </c>
      <c r="T1245" s="128">
        <v>133000</v>
      </c>
      <c r="U1245" s="128">
        <v>0</v>
      </c>
      <c r="V1245" s="11" t="s">
        <v>28</v>
      </c>
      <c r="W1245">
        <v>133000</v>
      </c>
      <c r="X1245">
        <v>1</v>
      </c>
      <c r="Y1245" s="11" t="str">
        <f t="shared" si="41"/>
        <v>XBL</v>
      </c>
      <c r="Z1245" s="5">
        <f>VLOOKUP(D1245,HoaDonTotal!D:Q,14,0)</f>
        <v>44442.675000000003</v>
      </c>
      <c r="AA1245" t="str">
        <f t="shared" si="42"/>
        <v>Ca chiều</v>
      </c>
      <c r="AB1245" s="42"/>
    </row>
    <row r="1246" spans="2:28">
      <c r="B1246" s="11" t="s">
        <v>21</v>
      </c>
      <c r="C1246" s="136">
        <v>44442</v>
      </c>
      <c r="D1246" s="36" t="s">
        <v>1805</v>
      </c>
      <c r="E1246" s="11">
        <v>1883096</v>
      </c>
      <c r="F1246" s="11" t="s">
        <v>1807</v>
      </c>
      <c r="G1246" s="11" t="s">
        <v>3457</v>
      </c>
      <c r="H1246" s="11" t="s">
        <v>3458</v>
      </c>
      <c r="I1246" s="11" t="s">
        <v>65</v>
      </c>
      <c r="J1246" s="11" t="s">
        <v>364</v>
      </c>
      <c r="K1246" s="11" t="s">
        <v>2033</v>
      </c>
      <c r="L1246" s="11" t="s">
        <v>492</v>
      </c>
      <c r="M1246" s="11" t="s">
        <v>126</v>
      </c>
      <c r="N1246" s="11" t="s">
        <v>26</v>
      </c>
      <c r="O1246" s="11" t="s">
        <v>314</v>
      </c>
      <c r="P1246" s="11" t="s">
        <v>37</v>
      </c>
      <c r="Q1246" s="11">
        <v>1</v>
      </c>
      <c r="R1246" s="128">
        <v>0</v>
      </c>
      <c r="S1246" s="128">
        <v>290000</v>
      </c>
      <c r="T1246" s="128">
        <v>203000</v>
      </c>
      <c r="U1246" s="128">
        <v>0</v>
      </c>
      <c r="V1246" s="11" t="s">
        <v>50</v>
      </c>
      <c r="W1246">
        <v>203000</v>
      </c>
      <c r="X1246">
        <v>1</v>
      </c>
      <c r="Y1246" s="11" t="str">
        <f t="shared" si="41"/>
        <v>XBL</v>
      </c>
      <c r="Z1246" s="5">
        <f>VLOOKUP(D1246,HoaDonTotal!D:Q,14,0)</f>
        <v>44442.674305555556</v>
      </c>
      <c r="AA1246" t="str">
        <f t="shared" si="42"/>
        <v>Ca chiều</v>
      </c>
      <c r="AB1246" s="42"/>
    </row>
    <row r="1247" spans="2:28">
      <c r="B1247" s="11" t="s">
        <v>21</v>
      </c>
      <c r="C1247" s="136">
        <v>44442</v>
      </c>
      <c r="D1247" s="36" t="s">
        <v>1805</v>
      </c>
      <c r="E1247" s="11">
        <v>1883096</v>
      </c>
      <c r="F1247" s="11" t="s">
        <v>1807</v>
      </c>
      <c r="G1247" s="11" t="s">
        <v>589</v>
      </c>
      <c r="H1247" s="11" t="s">
        <v>590</v>
      </c>
      <c r="I1247" s="11"/>
      <c r="J1247" s="11" t="s">
        <v>2112</v>
      </c>
      <c r="K1247" s="11" t="s">
        <v>185</v>
      </c>
      <c r="L1247" s="11" t="s">
        <v>143</v>
      </c>
      <c r="M1247" s="11" t="s">
        <v>49</v>
      </c>
      <c r="N1247" s="11" t="s">
        <v>2143</v>
      </c>
      <c r="O1247" s="11" t="s">
        <v>181</v>
      </c>
      <c r="P1247" s="11" t="s">
        <v>43</v>
      </c>
      <c r="Q1247" s="11">
        <v>1</v>
      </c>
      <c r="R1247" s="128">
        <v>0</v>
      </c>
      <c r="S1247" s="128">
        <v>20000</v>
      </c>
      <c r="T1247" s="128">
        <v>0</v>
      </c>
      <c r="U1247" s="128">
        <v>0</v>
      </c>
      <c r="V1247" s="11" t="s">
        <v>50</v>
      </c>
      <c r="W1247">
        <v>0</v>
      </c>
      <c r="X1247">
        <v>1</v>
      </c>
      <c r="Y1247" s="11" t="str">
        <f t="shared" si="41"/>
        <v>XBL</v>
      </c>
      <c r="Z1247" s="5">
        <f>VLOOKUP(D1247,HoaDonTotal!D:Q,14,0)</f>
        <v>44442.674305555556</v>
      </c>
      <c r="AA1247" t="str">
        <f t="shared" si="42"/>
        <v>Ca chiều</v>
      </c>
      <c r="AB1247" s="42"/>
    </row>
    <row r="1248" spans="2:28">
      <c r="B1248" s="11" t="s">
        <v>21</v>
      </c>
      <c r="C1248" s="136">
        <v>44442</v>
      </c>
      <c r="D1248" s="36" t="s">
        <v>1805</v>
      </c>
      <c r="E1248" s="11">
        <v>1883096</v>
      </c>
      <c r="F1248" s="11" t="s">
        <v>1807</v>
      </c>
      <c r="G1248" s="11" t="s">
        <v>3459</v>
      </c>
      <c r="H1248" s="11" t="s">
        <v>3460</v>
      </c>
      <c r="I1248" s="11" t="s">
        <v>58</v>
      </c>
      <c r="J1248" s="11" t="s">
        <v>38</v>
      </c>
      <c r="K1248" s="11" t="s">
        <v>232</v>
      </c>
      <c r="L1248" s="11" t="s">
        <v>42</v>
      </c>
      <c r="M1248" s="11" t="s">
        <v>441</v>
      </c>
      <c r="N1248" s="11" t="s">
        <v>316</v>
      </c>
      <c r="O1248" s="11" t="s">
        <v>317</v>
      </c>
      <c r="P1248" s="11" t="s">
        <v>37</v>
      </c>
      <c r="Q1248" s="11">
        <v>1</v>
      </c>
      <c r="R1248" s="128">
        <v>0</v>
      </c>
      <c r="S1248" s="128">
        <v>350000</v>
      </c>
      <c r="T1248" s="128">
        <v>245000</v>
      </c>
      <c r="U1248" s="128">
        <v>0</v>
      </c>
      <c r="V1248" s="11" t="s">
        <v>50</v>
      </c>
      <c r="W1248">
        <v>245000</v>
      </c>
      <c r="X1248">
        <v>1</v>
      </c>
      <c r="Y1248" s="11" t="str">
        <f t="shared" si="41"/>
        <v>XBL</v>
      </c>
      <c r="Z1248" s="5">
        <f>VLOOKUP(D1248,HoaDonTotal!D:Q,14,0)</f>
        <v>44442.674305555556</v>
      </c>
      <c r="AA1248" t="str">
        <f t="shared" si="42"/>
        <v>Ca chiều</v>
      </c>
      <c r="AB1248" s="42"/>
    </row>
    <row r="1249" spans="2:28">
      <c r="B1249" s="11" t="s">
        <v>21</v>
      </c>
      <c r="C1249" s="136">
        <v>44442</v>
      </c>
      <c r="D1249" s="36" t="s">
        <v>1808</v>
      </c>
      <c r="E1249" s="11">
        <v>2293901</v>
      </c>
      <c r="F1249" s="11" t="s">
        <v>727</v>
      </c>
      <c r="G1249" s="11" t="s">
        <v>3440</v>
      </c>
      <c r="H1249" s="11" t="s">
        <v>2106</v>
      </c>
      <c r="I1249" s="11" t="s">
        <v>41</v>
      </c>
      <c r="J1249" s="11" t="s">
        <v>23</v>
      </c>
      <c r="K1249" s="11" t="s">
        <v>24</v>
      </c>
      <c r="L1249" s="11" t="s">
        <v>25</v>
      </c>
      <c r="M1249" s="11" t="s">
        <v>66</v>
      </c>
      <c r="N1249" s="11" t="s">
        <v>36</v>
      </c>
      <c r="O1249" s="11" t="s">
        <v>472</v>
      </c>
      <c r="P1249" s="11" t="s">
        <v>37</v>
      </c>
      <c r="Q1249" s="11">
        <v>1</v>
      </c>
      <c r="R1249" s="128">
        <v>0</v>
      </c>
      <c r="S1249" s="128">
        <v>390000</v>
      </c>
      <c r="T1249" s="128">
        <v>195000</v>
      </c>
      <c r="U1249" s="128">
        <v>0</v>
      </c>
      <c r="V1249" s="11" t="s">
        <v>50</v>
      </c>
      <c r="W1249">
        <v>195000</v>
      </c>
      <c r="X1249">
        <v>1</v>
      </c>
      <c r="Y1249" s="11" t="str">
        <f t="shared" si="41"/>
        <v>XBL</v>
      </c>
      <c r="Z1249" s="5">
        <f>VLOOKUP(D1249,HoaDonTotal!D:Q,14,0)</f>
        <v>44442.675694444442</v>
      </c>
      <c r="AA1249" t="str">
        <f t="shared" si="42"/>
        <v>Ca chiều</v>
      </c>
      <c r="AB1249" s="42"/>
    </row>
    <row r="1250" spans="2:28">
      <c r="B1250" s="11" t="s">
        <v>21</v>
      </c>
      <c r="C1250" s="136">
        <v>44442</v>
      </c>
      <c r="D1250" s="36" t="s">
        <v>1810</v>
      </c>
      <c r="E1250" s="11">
        <v>1982867</v>
      </c>
      <c r="F1250" s="11" t="s">
        <v>1812</v>
      </c>
      <c r="G1250" s="11" t="s">
        <v>3461</v>
      </c>
      <c r="H1250" s="11" t="s">
        <v>2204</v>
      </c>
      <c r="I1250" s="11" t="s">
        <v>41</v>
      </c>
      <c r="J1250" s="11" t="s">
        <v>364</v>
      </c>
      <c r="K1250" s="11" t="s">
        <v>2033</v>
      </c>
      <c r="L1250" s="11" t="s">
        <v>83</v>
      </c>
      <c r="M1250" s="11" t="s">
        <v>2205</v>
      </c>
      <c r="N1250" s="11" t="s">
        <v>26</v>
      </c>
      <c r="O1250" s="11" t="s">
        <v>211</v>
      </c>
      <c r="P1250" s="11" t="s">
        <v>43</v>
      </c>
      <c r="Q1250" s="11">
        <v>1</v>
      </c>
      <c r="R1250" s="128">
        <v>0</v>
      </c>
      <c r="S1250" s="128">
        <v>690000</v>
      </c>
      <c r="T1250" s="128">
        <v>483000</v>
      </c>
      <c r="U1250" s="128">
        <v>0</v>
      </c>
      <c r="V1250" s="11" t="s">
        <v>50</v>
      </c>
      <c r="W1250">
        <v>483000</v>
      </c>
      <c r="X1250">
        <v>1</v>
      </c>
      <c r="Y1250" s="11" t="str">
        <f t="shared" si="41"/>
        <v>XBL</v>
      </c>
      <c r="Z1250" s="5">
        <f>VLOOKUP(D1250,HoaDonTotal!D:Q,14,0)</f>
        <v>44442.697222222225</v>
      </c>
      <c r="AA1250" t="str">
        <f t="shared" si="42"/>
        <v>Ca chiều</v>
      </c>
      <c r="AB1250" s="42"/>
    </row>
    <row r="1251" spans="2:28">
      <c r="B1251" s="11" t="s">
        <v>21</v>
      </c>
      <c r="C1251" s="136">
        <v>44442</v>
      </c>
      <c r="D1251" s="36" t="s">
        <v>1810</v>
      </c>
      <c r="E1251" s="11">
        <v>1982867</v>
      </c>
      <c r="F1251" s="11" t="s">
        <v>1812</v>
      </c>
      <c r="G1251" s="11" t="s">
        <v>3462</v>
      </c>
      <c r="H1251" s="11" t="s">
        <v>2204</v>
      </c>
      <c r="I1251" s="11" t="s">
        <v>41</v>
      </c>
      <c r="J1251" s="11" t="s">
        <v>364</v>
      </c>
      <c r="K1251" s="11" t="s">
        <v>2033</v>
      </c>
      <c r="L1251" s="11" t="s">
        <v>466</v>
      </c>
      <c r="M1251" s="11" t="s">
        <v>2205</v>
      </c>
      <c r="N1251" s="11" t="s">
        <v>26</v>
      </c>
      <c r="O1251" s="11" t="s">
        <v>211</v>
      </c>
      <c r="P1251" s="11" t="s">
        <v>43</v>
      </c>
      <c r="Q1251" s="11">
        <v>1</v>
      </c>
      <c r="R1251" s="128">
        <v>0</v>
      </c>
      <c r="S1251" s="128">
        <v>690000</v>
      </c>
      <c r="T1251" s="128">
        <v>483000</v>
      </c>
      <c r="U1251" s="128">
        <v>0</v>
      </c>
      <c r="V1251" s="11" t="s">
        <v>50</v>
      </c>
      <c r="W1251">
        <v>483000</v>
      </c>
      <c r="X1251">
        <v>1</v>
      </c>
      <c r="Y1251" s="11" t="str">
        <f t="shared" si="41"/>
        <v>XBL</v>
      </c>
      <c r="Z1251" s="5">
        <f>VLOOKUP(D1251,HoaDonTotal!D:Q,14,0)</f>
        <v>44442.697222222225</v>
      </c>
      <c r="AA1251" t="str">
        <f t="shared" si="42"/>
        <v>Ca chiều</v>
      </c>
      <c r="AB1251" s="42"/>
    </row>
    <row r="1252" spans="2:28">
      <c r="B1252" s="11" t="s">
        <v>21</v>
      </c>
      <c r="C1252" s="136">
        <v>44442</v>
      </c>
      <c r="D1252" s="36" t="s">
        <v>1810</v>
      </c>
      <c r="E1252" s="11">
        <v>1982867</v>
      </c>
      <c r="F1252" s="11" t="s">
        <v>1812</v>
      </c>
      <c r="G1252" s="11" t="s">
        <v>3463</v>
      </c>
      <c r="H1252" s="11" t="s">
        <v>3036</v>
      </c>
      <c r="I1252" s="11" t="s">
        <v>41</v>
      </c>
      <c r="J1252" s="11" t="s">
        <v>23</v>
      </c>
      <c r="K1252" s="11" t="s">
        <v>24</v>
      </c>
      <c r="L1252" s="11" t="s">
        <v>42</v>
      </c>
      <c r="M1252" s="11" t="s">
        <v>445</v>
      </c>
      <c r="N1252" s="11" t="s">
        <v>26</v>
      </c>
      <c r="O1252" s="11" t="s">
        <v>314</v>
      </c>
      <c r="P1252" s="11" t="s">
        <v>37</v>
      </c>
      <c r="Q1252" s="11">
        <v>1</v>
      </c>
      <c r="R1252" s="128">
        <v>0</v>
      </c>
      <c r="S1252" s="128">
        <v>350000</v>
      </c>
      <c r="T1252" s="128">
        <v>175000</v>
      </c>
      <c r="U1252" s="128">
        <v>0</v>
      </c>
      <c r="V1252" s="11" t="s">
        <v>50</v>
      </c>
      <c r="W1252">
        <v>175000</v>
      </c>
      <c r="X1252">
        <v>1</v>
      </c>
      <c r="Y1252" s="11" t="str">
        <f t="shared" si="41"/>
        <v>XBL</v>
      </c>
      <c r="Z1252" s="5">
        <f>VLOOKUP(D1252,HoaDonTotal!D:Q,14,0)</f>
        <v>44442.697222222225</v>
      </c>
      <c r="AA1252" t="str">
        <f t="shared" si="42"/>
        <v>Ca chiều</v>
      </c>
      <c r="AB1252" s="42"/>
    </row>
    <row r="1253" spans="2:28">
      <c r="B1253" s="11" t="s">
        <v>21</v>
      </c>
      <c r="C1253" s="136">
        <v>44442</v>
      </c>
      <c r="D1253" s="36" t="s">
        <v>1810</v>
      </c>
      <c r="E1253" s="11">
        <v>1982867</v>
      </c>
      <c r="F1253" s="11" t="s">
        <v>1812</v>
      </c>
      <c r="G1253" s="11" t="s">
        <v>3464</v>
      </c>
      <c r="H1253" s="11" t="s">
        <v>2883</v>
      </c>
      <c r="I1253" s="11" t="s">
        <v>41</v>
      </c>
      <c r="J1253" s="11" t="s">
        <v>364</v>
      </c>
      <c r="K1253" s="11" t="s">
        <v>2033</v>
      </c>
      <c r="L1253" s="11" t="s">
        <v>83</v>
      </c>
      <c r="M1253" s="11" t="s">
        <v>189</v>
      </c>
      <c r="N1253" s="11" t="s">
        <v>26</v>
      </c>
      <c r="O1253" s="11" t="s">
        <v>211</v>
      </c>
      <c r="P1253" s="11" t="s">
        <v>43</v>
      </c>
      <c r="Q1253" s="11">
        <v>1</v>
      </c>
      <c r="R1253" s="128">
        <v>0</v>
      </c>
      <c r="S1253" s="128">
        <v>690000</v>
      </c>
      <c r="T1253" s="128">
        <v>483000</v>
      </c>
      <c r="U1253" s="128">
        <v>0</v>
      </c>
      <c r="V1253" s="11" t="s">
        <v>50</v>
      </c>
      <c r="W1253">
        <v>483000</v>
      </c>
      <c r="X1253">
        <v>1</v>
      </c>
      <c r="Y1253" s="11" t="str">
        <f t="shared" si="41"/>
        <v>XBL</v>
      </c>
      <c r="Z1253" s="5">
        <f>VLOOKUP(D1253,HoaDonTotal!D:Q,14,0)</f>
        <v>44442.697222222225</v>
      </c>
      <c r="AA1253" t="str">
        <f t="shared" si="42"/>
        <v>Ca chiều</v>
      </c>
      <c r="AB1253" s="42"/>
    </row>
    <row r="1254" spans="2:28">
      <c r="B1254" s="11" t="s">
        <v>21</v>
      </c>
      <c r="C1254" s="136">
        <v>44442</v>
      </c>
      <c r="D1254" s="36" t="s">
        <v>1810</v>
      </c>
      <c r="E1254" s="11">
        <v>1982867</v>
      </c>
      <c r="F1254" s="11" t="s">
        <v>1812</v>
      </c>
      <c r="G1254" s="11" t="s">
        <v>3465</v>
      </c>
      <c r="H1254" s="11" t="s">
        <v>679</v>
      </c>
      <c r="I1254" s="11" t="s">
        <v>41</v>
      </c>
      <c r="J1254" s="11" t="s">
        <v>23</v>
      </c>
      <c r="K1254" s="11" t="s">
        <v>24</v>
      </c>
      <c r="L1254" s="11" t="s">
        <v>466</v>
      </c>
      <c r="M1254" s="11" t="s">
        <v>127</v>
      </c>
      <c r="N1254" s="11" t="s">
        <v>26</v>
      </c>
      <c r="O1254" s="11" t="s">
        <v>211</v>
      </c>
      <c r="P1254" s="11" t="s">
        <v>43</v>
      </c>
      <c r="Q1254" s="11">
        <v>1</v>
      </c>
      <c r="R1254" s="128">
        <v>0</v>
      </c>
      <c r="S1254" s="128">
        <v>450000</v>
      </c>
      <c r="T1254" s="128">
        <v>225000</v>
      </c>
      <c r="U1254" s="128">
        <v>0</v>
      </c>
      <c r="V1254" s="11" t="s">
        <v>50</v>
      </c>
      <c r="W1254">
        <v>225000</v>
      </c>
      <c r="X1254">
        <v>1</v>
      </c>
      <c r="Y1254" s="11" t="str">
        <f t="shared" si="41"/>
        <v>XBL</v>
      </c>
      <c r="Z1254" s="5">
        <f>VLOOKUP(D1254,HoaDonTotal!D:Q,14,0)</f>
        <v>44442.697222222225</v>
      </c>
      <c r="AA1254" t="str">
        <f t="shared" si="42"/>
        <v>Ca chiều</v>
      </c>
      <c r="AB1254" s="42"/>
    </row>
    <row r="1255" spans="2:28">
      <c r="B1255" s="11" t="s">
        <v>21</v>
      </c>
      <c r="C1255" s="136">
        <v>44442</v>
      </c>
      <c r="D1255" s="36" t="s">
        <v>1810</v>
      </c>
      <c r="E1255" s="11">
        <v>1982867</v>
      </c>
      <c r="F1255" s="11" t="s">
        <v>1812</v>
      </c>
      <c r="G1255" s="11" t="s">
        <v>2224</v>
      </c>
      <c r="H1255" s="11" t="s">
        <v>2225</v>
      </c>
      <c r="I1255" s="11"/>
      <c r="J1255" s="11" t="s">
        <v>2112</v>
      </c>
      <c r="K1255" s="11" t="s">
        <v>135</v>
      </c>
      <c r="L1255" s="11" t="s">
        <v>40</v>
      </c>
      <c r="M1255" s="11" t="s">
        <v>40</v>
      </c>
      <c r="N1255" s="11" t="s">
        <v>2143</v>
      </c>
      <c r="O1255" s="11" t="s">
        <v>2226</v>
      </c>
      <c r="P1255" s="11" t="s">
        <v>40</v>
      </c>
      <c r="Q1255" s="11">
        <v>1</v>
      </c>
      <c r="R1255" s="128">
        <v>0</v>
      </c>
      <c r="S1255" s="128">
        <v>60000</v>
      </c>
      <c r="T1255" s="128">
        <v>60000</v>
      </c>
      <c r="U1255" s="128">
        <v>0</v>
      </c>
      <c r="V1255" s="11" t="s">
        <v>50</v>
      </c>
      <c r="W1255">
        <v>60000</v>
      </c>
      <c r="X1255">
        <v>1</v>
      </c>
      <c r="Y1255" s="11" t="str">
        <f t="shared" si="41"/>
        <v>XBL</v>
      </c>
      <c r="Z1255" s="5">
        <f>VLOOKUP(D1255,HoaDonTotal!D:Q,14,0)</f>
        <v>44442.697222222225</v>
      </c>
      <c r="AA1255" t="str">
        <f t="shared" si="42"/>
        <v>Ca chiều</v>
      </c>
      <c r="AB1255" s="42"/>
    </row>
    <row r="1256" spans="2:28">
      <c r="B1256" s="11" t="s">
        <v>21</v>
      </c>
      <c r="C1256" s="136">
        <v>44442</v>
      </c>
      <c r="D1256" s="36" t="s">
        <v>1810</v>
      </c>
      <c r="E1256" s="11">
        <v>1982867</v>
      </c>
      <c r="F1256" s="11" t="s">
        <v>1812</v>
      </c>
      <c r="G1256" s="11" t="s">
        <v>3466</v>
      </c>
      <c r="H1256" s="11" t="s">
        <v>3467</v>
      </c>
      <c r="I1256" s="11"/>
      <c r="J1256" s="11" t="s">
        <v>2112</v>
      </c>
      <c r="K1256" s="11" t="s">
        <v>652</v>
      </c>
      <c r="L1256" s="11" t="s">
        <v>40</v>
      </c>
      <c r="M1256" s="11" t="s">
        <v>40</v>
      </c>
      <c r="N1256" s="11" t="s">
        <v>2127</v>
      </c>
      <c r="O1256" s="11" t="s">
        <v>623</v>
      </c>
      <c r="P1256" s="11" t="s">
        <v>40</v>
      </c>
      <c r="Q1256" s="11">
        <v>1</v>
      </c>
      <c r="R1256" s="128">
        <v>0</v>
      </c>
      <c r="S1256" s="128">
        <v>72000</v>
      </c>
      <c r="T1256" s="128">
        <v>72000</v>
      </c>
      <c r="U1256" s="128">
        <v>0</v>
      </c>
      <c r="V1256" s="11" t="s">
        <v>50</v>
      </c>
      <c r="W1256">
        <v>72000</v>
      </c>
      <c r="X1256">
        <v>1</v>
      </c>
      <c r="Y1256" s="11" t="str">
        <f t="shared" si="41"/>
        <v>XBL</v>
      </c>
      <c r="Z1256" s="5">
        <f>VLOOKUP(D1256,HoaDonTotal!D:Q,14,0)</f>
        <v>44442.697222222225</v>
      </c>
      <c r="AA1256" t="str">
        <f t="shared" si="42"/>
        <v>Ca chiều</v>
      </c>
      <c r="AB1256" s="42"/>
    </row>
    <row r="1257" spans="2:28">
      <c r="B1257" s="11" t="s">
        <v>21</v>
      </c>
      <c r="C1257" s="136">
        <v>44442</v>
      </c>
      <c r="D1257" s="36" t="s">
        <v>1810</v>
      </c>
      <c r="E1257" s="11">
        <v>1982867</v>
      </c>
      <c r="F1257" s="11" t="s">
        <v>1812</v>
      </c>
      <c r="G1257" s="11" t="s">
        <v>3468</v>
      </c>
      <c r="H1257" s="11" t="s">
        <v>3469</v>
      </c>
      <c r="I1257" s="11"/>
      <c r="J1257" s="11" t="s">
        <v>2112</v>
      </c>
      <c r="K1257" s="11" t="s">
        <v>652</v>
      </c>
      <c r="L1257" s="11" t="s">
        <v>40</v>
      </c>
      <c r="M1257" s="11" t="s">
        <v>40</v>
      </c>
      <c r="N1257" s="11" t="s">
        <v>2127</v>
      </c>
      <c r="O1257" s="11" t="s">
        <v>623</v>
      </c>
      <c r="P1257" s="11" t="s">
        <v>40</v>
      </c>
      <c r="Q1257" s="11">
        <v>1</v>
      </c>
      <c r="R1257" s="128">
        <v>0</v>
      </c>
      <c r="S1257" s="128">
        <v>72000</v>
      </c>
      <c r="T1257" s="128">
        <v>72000</v>
      </c>
      <c r="U1257" s="128">
        <v>0</v>
      </c>
      <c r="V1257" s="11" t="s">
        <v>50</v>
      </c>
      <c r="W1257">
        <v>72000</v>
      </c>
      <c r="X1257">
        <v>1</v>
      </c>
      <c r="Y1257" s="11" t="str">
        <f t="shared" si="41"/>
        <v>XBL</v>
      </c>
      <c r="Z1257" s="5">
        <f>VLOOKUP(D1257,HoaDonTotal!D:Q,14,0)</f>
        <v>44442.697222222225</v>
      </c>
      <c r="AA1257" t="str">
        <f t="shared" si="42"/>
        <v>Ca chiều</v>
      </c>
      <c r="AB1257" s="42"/>
    </row>
    <row r="1258" spans="2:28">
      <c r="B1258" s="11" t="s">
        <v>21</v>
      </c>
      <c r="C1258" s="136">
        <v>44442</v>
      </c>
      <c r="D1258" s="36" t="s">
        <v>1813</v>
      </c>
      <c r="E1258" s="11">
        <v>1982867</v>
      </c>
      <c r="F1258" s="11" t="s">
        <v>1812</v>
      </c>
      <c r="G1258" s="11" t="s">
        <v>2286</v>
      </c>
      <c r="H1258" s="11" t="s">
        <v>262</v>
      </c>
      <c r="I1258" s="11" t="s">
        <v>22</v>
      </c>
      <c r="J1258" s="11" t="s">
        <v>2112</v>
      </c>
      <c r="K1258" s="11" t="s">
        <v>185</v>
      </c>
      <c r="L1258" s="11" t="s">
        <v>143</v>
      </c>
      <c r="M1258" s="11" t="s">
        <v>46</v>
      </c>
      <c r="N1258" s="11" t="s">
        <v>2143</v>
      </c>
      <c r="O1258" s="11" t="s">
        <v>181</v>
      </c>
      <c r="P1258" s="11" t="s">
        <v>43</v>
      </c>
      <c r="Q1258" s="11">
        <v>1</v>
      </c>
      <c r="R1258" s="128">
        <v>0</v>
      </c>
      <c r="S1258" s="128">
        <v>20000</v>
      </c>
      <c r="T1258" s="128">
        <v>0</v>
      </c>
      <c r="U1258" s="128">
        <v>0</v>
      </c>
      <c r="V1258" s="11" t="s">
        <v>50</v>
      </c>
      <c r="W1258">
        <v>0</v>
      </c>
      <c r="X1258">
        <v>1</v>
      </c>
      <c r="Y1258" s="11" t="str">
        <f t="shared" si="41"/>
        <v>XBL</v>
      </c>
      <c r="Z1258" s="5">
        <f>VLOOKUP(D1258,HoaDonTotal!D:Q,14,0)</f>
        <v>44442.695833333331</v>
      </c>
      <c r="AA1258" t="str">
        <f t="shared" si="42"/>
        <v>Ca chiều</v>
      </c>
      <c r="AB1258" s="42"/>
    </row>
    <row r="1259" spans="2:28">
      <c r="B1259" s="11" t="s">
        <v>21</v>
      </c>
      <c r="C1259" s="136">
        <v>44442</v>
      </c>
      <c r="D1259" s="36" t="s">
        <v>1814</v>
      </c>
      <c r="E1259" s="11">
        <v>1592063</v>
      </c>
      <c r="F1259" s="11" t="s">
        <v>1816</v>
      </c>
      <c r="G1259" s="11" t="s">
        <v>3470</v>
      </c>
      <c r="H1259" s="11" t="s">
        <v>679</v>
      </c>
      <c r="I1259" s="11" t="s">
        <v>41</v>
      </c>
      <c r="J1259" s="11" t="s">
        <v>23</v>
      </c>
      <c r="K1259" s="11" t="s">
        <v>24</v>
      </c>
      <c r="L1259" s="11" t="s">
        <v>152</v>
      </c>
      <c r="M1259" s="11" t="s">
        <v>127</v>
      </c>
      <c r="N1259" s="11" t="s">
        <v>26</v>
      </c>
      <c r="O1259" s="11" t="s">
        <v>211</v>
      </c>
      <c r="P1259" s="11" t="s">
        <v>43</v>
      </c>
      <c r="Q1259" s="11">
        <v>1</v>
      </c>
      <c r="R1259" s="128">
        <v>0</v>
      </c>
      <c r="S1259" s="128">
        <v>450000</v>
      </c>
      <c r="T1259" s="128">
        <v>225000</v>
      </c>
      <c r="U1259" s="128">
        <v>0</v>
      </c>
      <c r="V1259" s="11" t="s">
        <v>50</v>
      </c>
      <c r="W1259">
        <v>225000</v>
      </c>
      <c r="X1259">
        <v>1</v>
      </c>
      <c r="Y1259" s="11" t="str">
        <f t="shared" si="41"/>
        <v>XBL</v>
      </c>
      <c r="Z1259" s="5">
        <f>VLOOKUP(D1259,HoaDonTotal!D:Q,14,0)</f>
        <v>44442.697222222225</v>
      </c>
      <c r="AA1259" t="str">
        <f t="shared" si="42"/>
        <v>Ca chiều</v>
      </c>
      <c r="AB1259" s="42"/>
    </row>
    <row r="1260" spans="2:28">
      <c r="B1260" s="11" t="s">
        <v>21</v>
      </c>
      <c r="C1260" s="136">
        <v>44442</v>
      </c>
      <c r="D1260" s="36" t="s">
        <v>1814</v>
      </c>
      <c r="E1260" s="11">
        <v>1592063</v>
      </c>
      <c r="F1260" s="11" t="s">
        <v>1816</v>
      </c>
      <c r="G1260" s="11" t="s">
        <v>3471</v>
      </c>
      <c r="H1260" s="11" t="s">
        <v>3472</v>
      </c>
      <c r="I1260" s="11" t="s">
        <v>41</v>
      </c>
      <c r="J1260" s="11" t="s">
        <v>23</v>
      </c>
      <c r="K1260" s="11" t="s">
        <v>24</v>
      </c>
      <c r="L1260" s="11" t="s">
        <v>152</v>
      </c>
      <c r="M1260" s="11" t="s">
        <v>467</v>
      </c>
      <c r="N1260" s="11" t="s">
        <v>26</v>
      </c>
      <c r="O1260" s="11" t="s">
        <v>211</v>
      </c>
      <c r="P1260" s="11" t="s">
        <v>43</v>
      </c>
      <c r="Q1260" s="11">
        <v>1</v>
      </c>
      <c r="R1260" s="128">
        <v>0</v>
      </c>
      <c r="S1260" s="128">
        <v>450000</v>
      </c>
      <c r="T1260" s="128">
        <v>225000</v>
      </c>
      <c r="U1260" s="128">
        <v>0</v>
      </c>
      <c r="V1260" s="11" t="s">
        <v>50</v>
      </c>
      <c r="W1260">
        <v>225000</v>
      </c>
      <c r="X1260">
        <v>1</v>
      </c>
      <c r="Y1260" s="11" t="str">
        <f t="shared" si="41"/>
        <v>XBL</v>
      </c>
      <c r="Z1260" s="5">
        <f>VLOOKUP(D1260,HoaDonTotal!D:Q,14,0)</f>
        <v>44442.697222222225</v>
      </c>
      <c r="AA1260" t="str">
        <f t="shared" si="42"/>
        <v>Ca chiều</v>
      </c>
      <c r="AB1260" s="42"/>
    </row>
    <row r="1261" spans="2:28">
      <c r="B1261" s="11" t="s">
        <v>21</v>
      </c>
      <c r="C1261" s="136">
        <v>44442</v>
      </c>
      <c r="D1261" s="36" t="s">
        <v>1817</v>
      </c>
      <c r="E1261" s="11">
        <v>1607272</v>
      </c>
      <c r="F1261" s="11" t="s">
        <v>1146</v>
      </c>
      <c r="G1261" s="11" t="s">
        <v>3473</v>
      </c>
      <c r="H1261" s="11" t="s">
        <v>2889</v>
      </c>
      <c r="I1261" s="11" t="s">
        <v>41</v>
      </c>
      <c r="J1261" s="11" t="s">
        <v>45</v>
      </c>
      <c r="K1261" s="11" t="s">
        <v>2033</v>
      </c>
      <c r="L1261" s="11" t="s">
        <v>2458</v>
      </c>
      <c r="M1261" s="11" t="s">
        <v>46</v>
      </c>
      <c r="N1261" s="11" t="s">
        <v>2179</v>
      </c>
      <c r="O1261" s="11" t="s">
        <v>2890</v>
      </c>
      <c r="P1261" s="11" t="s">
        <v>37</v>
      </c>
      <c r="Q1261" s="11">
        <v>1</v>
      </c>
      <c r="R1261" s="128">
        <v>0</v>
      </c>
      <c r="S1261" s="128">
        <v>490000</v>
      </c>
      <c r="T1261" s="128">
        <v>245000</v>
      </c>
      <c r="U1261" s="128">
        <v>0</v>
      </c>
      <c r="V1261" s="11" t="s">
        <v>28</v>
      </c>
      <c r="W1261">
        <v>245000</v>
      </c>
      <c r="X1261">
        <v>1</v>
      </c>
      <c r="Y1261" s="11" t="str">
        <f t="shared" si="41"/>
        <v>XBL</v>
      </c>
      <c r="Z1261" s="5">
        <f>VLOOKUP(D1261,HoaDonTotal!D:Q,14,0)</f>
        <v>44442.697222222225</v>
      </c>
      <c r="AA1261" t="str">
        <f t="shared" si="42"/>
        <v>Ca chiều</v>
      </c>
      <c r="AB1261" s="42"/>
    </row>
    <row r="1262" spans="2:28">
      <c r="B1262" s="11" t="s">
        <v>21</v>
      </c>
      <c r="C1262" s="136">
        <v>44442</v>
      </c>
      <c r="D1262" s="36" t="s">
        <v>1818</v>
      </c>
      <c r="E1262" s="11">
        <v>2005306</v>
      </c>
      <c r="F1262" s="11" t="s">
        <v>872</v>
      </c>
      <c r="G1262" s="11" t="s">
        <v>3474</v>
      </c>
      <c r="H1262" s="11" t="s">
        <v>3475</v>
      </c>
      <c r="I1262" s="11" t="s">
        <v>22</v>
      </c>
      <c r="J1262" s="11" t="s">
        <v>364</v>
      </c>
      <c r="K1262" s="11" t="s">
        <v>34</v>
      </c>
      <c r="L1262" s="11" t="s">
        <v>42</v>
      </c>
      <c r="M1262" s="11" t="s">
        <v>481</v>
      </c>
      <c r="N1262" s="11" t="s">
        <v>26</v>
      </c>
      <c r="O1262" s="11" t="s">
        <v>27</v>
      </c>
      <c r="P1262" s="11" t="s">
        <v>43</v>
      </c>
      <c r="Q1262" s="11">
        <v>1</v>
      </c>
      <c r="R1262" s="128">
        <v>0</v>
      </c>
      <c r="S1262" s="128">
        <v>590000</v>
      </c>
      <c r="T1262" s="128">
        <v>413000</v>
      </c>
      <c r="U1262" s="128">
        <v>0</v>
      </c>
      <c r="V1262" s="11" t="s">
        <v>50</v>
      </c>
      <c r="W1262">
        <v>413000</v>
      </c>
      <c r="X1262">
        <v>1</v>
      </c>
      <c r="Y1262" s="11" t="str">
        <f t="shared" si="41"/>
        <v>XBL</v>
      </c>
      <c r="Z1262" s="5">
        <f>VLOOKUP(D1262,HoaDonTotal!D:Q,14,0)</f>
        <v>44442.717361111114</v>
      </c>
      <c r="AA1262" t="str">
        <f t="shared" si="42"/>
        <v>Ca chiều</v>
      </c>
      <c r="AB1262" s="42"/>
    </row>
    <row r="1263" spans="2:28">
      <c r="B1263" s="11" t="s">
        <v>21</v>
      </c>
      <c r="C1263" s="136">
        <v>44442</v>
      </c>
      <c r="D1263" s="36" t="s">
        <v>1818</v>
      </c>
      <c r="E1263" s="11">
        <v>2005306</v>
      </c>
      <c r="F1263" s="11" t="s">
        <v>872</v>
      </c>
      <c r="G1263" s="11" t="s">
        <v>3476</v>
      </c>
      <c r="H1263" s="11" t="s">
        <v>3477</v>
      </c>
      <c r="I1263" s="11" t="s">
        <v>22</v>
      </c>
      <c r="J1263" s="11" t="s">
        <v>38</v>
      </c>
      <c r="K1263" s="11" t="s">
        <v>232</v>
      </c>
      <c r="L1263" s="11" t="s">
        <v>42</v>
      </c>
      <c r="M1263" s="11" t="s">
        <v>340</v>
      </c>
      <c r="N1263" s="11" t="s">
        <v>316</v>
      </c>
      <c r="O1263" s="11" t="s">
        <v>317</v>
      </c>
      <c r="P1263" s="11" t="s">
        <v>37</v>
      </c>
      <c r="Q1263" s="11">
        <v>1</v>
      </c>
      <c r="R1263" s="128">
        <v>0</v>
      </c>
      <c r="S1263" s="128">
        <v>650000</v>
      </c>
      <c r="T1263" s="128">
        <v>455000</v>
      </c>
      <c r="U1263" s="128">
        <v>0</v>
      </c>
      <c r="V1263" s="11" t="s">
        <v>50</v>
      </c>
      <c r="W1263">
        <v>455000</v>
      </c>
      <c r="X1263">
        <v>1</v>
      </c>
      <c r="Y1263" s="11" t="str">
        <f t="shared" si="41"/>
        <v>XBL</v>
      </c>
      <c r="Z1263" s="5">
        <f>VLOOKUP(D1263,HoaDonTotal!D:Q,14,0)</f>
        <v>44442.717361111114</v>
      </c>
      <c r="AA1263" t="str">
        <f t="shared" si="42"/>
        <v>Ca chiều</v>
      </c>
      <c r="AB1263" s="42"/>
    </row>
    <row r="1264" spans="2:28">
      <c r="B1264" s="11" t="s">
        <v>21</v>
      </c>
      <c r="C1264" s="136">
        <v>44442</v>
      </c>
      <c r="D1264" s="36" t="s">
        <v>1820</v>
      </c>
      <c r="E1264" s="11">
        <v>2390675</v>
      </c>
      <c r="F1264" s="11" t="s">
        <v>1517</v>
      </c>
      <c r="G1264" s="11" t="s">
        <v>3478</v>
      </c>
      <c r="H1264" s="11" t="s">
        <v>3479</v>
      </c>
      <c r="I1264" s="11" t="s">
        <v>22</v>
      </c>
      <c r="J1264" s="11" t="s">
        <v>45</v>
      </c>
      <c r="K1264" s="11" t="s">
        <v>2033</v>
      </c>
      <c r="L1264" s="11" t="s">
        <v>516</v>
      </c>
      <c r="M1264" s="11" t="s">
        <v>46</v>
      </c>
      <c r="N1264" s="11" t="s">
        <v>2179</v>
      </c>
      <c r="O1264" s="11" t="s">
        <v>2180</v>
      </c>
      <c r="P1264" s="11" t="s">
        <v>37</v>
      </c>
      <c r="Q1264" s="11">
        <v>1</v>
      </c>
      <c r="R1264" s="128">
        <v>0</v>
      </c>
      <c r="S1264" s="128">
        <v>590000</v>
      </c>
      <c r="T1264" s="128">
        <v>295000</v>
      </c>
      <c r="U1264" s="128">
        <v>0</v>
      </c>
      <c r="V1264" s="11" t="s">
        <v>28</v>
      </c>
      <c r="W1264">
        <v>295000</v>
      </c>
      <c r="X1264">
        <v>1</v>
      </c>
      <c r="Y1264" s="11" t="str">
        <f t="shared" si="41"/>
        <v>XBL</v>
      </c>
      <c r="Z1264" s="5">
        <f>VLOOKUP(D1264,HoaDonTotal!D:Q,14,0)</f>
        <v>44442.716666666667</v>
      </c>
      <c r="AA1264" t="str">
        <f t="shared" si="42"/>
        <v>Ca chiều</v>
      </c>
      <c r="AB1264" s="42"/>
    </row>
    <row r="1265" spans="2:28">
      <c r="B1265" s="11" t="s">
        <v>21</v>
      </c>
      <c r="C1265" s="136">
        <v>44442</v>
      </c>
      <c r="D1265" s="36" t="s">
        <v>1822</v>
      </c>
      <c r="E1265" s="11">
        <v>1594405</v>
      </c>
      <c r="F1265" s="11" t="s">
        <v>1561</v>
      </c>
      <c r="G1265" s="11" t="s">
        <v>3480</v>
      </c>
      <c r="H1265" s="11" t="s">
        <v>3481</v>
      </c>
      <c r="I1265" s="11" t="s">
        <v>41</v>
      </c>
      <c r="J1265" s="11" t="s">
        <v>73</v>
      </c>
      <c r="K1265" s="11" t="s">
        <v>34</v>
      </c>
      <c r="L1265" s="11" t="s">
        <v>3365</v>
      </c>
      <c r="M1265" s="11" t="s">
        <v>46</v>
      </c>
      <c r="N1265" s="11" t="s">
        <v>145</v>
      </c>
      <c r="O1265" s="11" t="s">
        <v>145</v>
      </c>
      <c r="P1265" s="11" t="s">
        <v>43</v>
      </c>
      <c r="Q1265" s="11">
        <v>1</v>
      </c>
      <c r="R1265" s="128">
        <v>0</v>
      </c>
      <c r="S1265" s="128">
        <v>390000</v>
      </c>
      <c r="T1265" s="128">
        <v>390000</v>
      </c>
      <c r="U1265" s="128">
        <v>0</v>
      </c>
      <c r="V1265" s="11" t="s">
        <v>50</v>
      </c>
      <c r="W1265">
        <v>390000</v>
      </c>
      <c r="X1265">
        <v>1</v>
      </c>
      <c r="Y1265" s="11" t="str">
        <f t="shared" si="41"/>
        <v>XBL</v>
      </c>
      <c r="Z1265" s="5">
        <f>VLOOKUP(D1265,HoaDonTotal!D:Q,14,0)</f>
        <v>44442.71597222222</v>
      </c>
      <c r="AA1265" t="str">
        <f t="shared" si="42"/>
        <v>Ca chiều</v>
      </c>
      <c r="AB1265" s="42"/>
    </row>
    <row r="1266" spans="2:28">
      <c r="B1266" s="11" t="s">
        <v>21</v>
      </c>
      <c r="C1266" s="136">
        <v>44442</v>
      </c>
      <c r="D1266" s="36" t="s">
        <v>1822</v>
      </c>
      <c r="E1266" s="11">
        <v>1594405</v>
      </c>
      <c r="F1266" s="11" t="s">
        <v>1561</v>
      </c>
      <c r="G1266" s="11" t="s">
        <v>146</v>
      </c>
      <c r="H1266" s="11" t="s">
        <v>147</v>
      </c>
      <c r="I1266" s="11"/>
      <c r="J1266" s="11" t="s">
        <v>2112</v>
      </c>
      <c r="K1266" s="11" t="s">
        <v>148</v>
      </c>
      <c r="L1266" s="11" t="s">
        <v>40</v>
      </c>
      <c r="M1266" s="11" t="s">
        <v>40</v>
      </c>
      <c r="N1266" s="11" t="s">
        <v>2138</v>
      </c>
      <c r="O1266" s="11" t="s">
        <v>487</v>
      </c>
      <c r="P1266" s="11" t="s">
        <v>43</v>
      </c>
      <c r="Q1266" s="11">
        <v>1</v>
      </c>
      <c r="R1266" s="128">
        <v>0</v>
      </c>
      <c r="S1266" s="128">
        <v>32000</v>
      </c>
      <c r="T1266" s="128">
        <v>32000</v>
      </c>
      <c r="U1266" s="128">
        <v>0</v>
      </c>
      <c r="V1266" s="11" t="s">
        <v>50</v>
      </c>
      <c r="W1266">
        <v>32000</v>
      </c>
      <c r="X1266">
        <v>1</v>
      </c>
      <c r="Y1266" s="11" t="str">
        <f t="shared" si="41"/>
        <v>XBL</v>
      </c>
      <c r="Z1266" s="5">
        <f>VLOOKUP(D1266,HoaDonTotal!D:Q,14,0)</f>
        <v>44442.71597222222</v>
      </c>
      <c r="AA1266" t="str">
        <f t="shared" si="42"/>
        <v>Ca chiều</v>
      </c>
      <c r="AB1266" s="42"/>
    </row>
    <row r="1267" spans="2:28">
      <c r="B1267" s="11" t="s">
        <v>21</v>
      </c>
      <c r="C1267" s="136">
        <v>44442</v>
      </c>
      <c r="D1267" s="36" t="s">
        <v>1823</v>
      </c>
      <c r="E1267" s="11">
        <v>2225911</v>
      </c>
      <c r="F1267" s="11" t="s">
        <v>1527</v>
      </c>
      <c r="G1267" s="11" t="s">
        <v>2833</v>
      </c>
      <c r="H1267" s="11" t="s">
        <v>2834</v>
      </c>
      <c r="I1267" s="11" t="s">
        <v>22</v>
      </c>
      <c r="J1267" s="11" t="s">
        <v>362</v>
      </c>
      <c r="K1267" s="11" t="s">
        <v>132</v>
      </c>
      <c r="L1267" s="11" t="s">
        <v>205</v>
      </c>
      <c r="M1267" s="11" t="s">
        <v>496</v>
      </c>
      <c r="N1267" s="11" t="s">
        <v>64</v>
      </c>
      <c r="O1267" s="11" t="s">
        <v>80</v>
      </c>
      <c r="P1267" s="11" t="s">
        <v>43</v>
      </c>
      <c r="Q1267" s="11">
        <v>1</v>
      </c>
      <c r="R1267" s="128">
        <v>0</v>
      </c>
      <c r="S1267" s="128">
        <v>250000</v>
      </c>
      <c r="T1267" s="128">
        <v>175000</v>
      </c>
      <c r="U1267" s="128">
        <v>0</v>
      </c>
      <c r="V1267" s="11" t="s">
        <v>50</v>
      </c>
      <c r="W1267">
        <v>175000</v>
      </c>
      <c r="X1267">
        <v>1</v>
      </c>
      <c r="Y1267" s="11" t="str">
        <f t="shared" si="41"/>
        <v>XBL</v>
      </c>
      <c r="Z1267" s="5">
        <f>VLOOKUP(D1267,HoaDonTotal!D:Q,14,0)</f>
        <v>44442.717361111114</v>
      </c>
      <c r="AA1267" t="str">
        <f t="shared" si="42"/>
        <v>Ca chiều</v>
      </c>
      <c r="AB1267" s="42"/>
    </row>
    <row r="1268" spans="2:28">
      <c r="B1268" s="11" t="s">
        <v>21</v>
      </c>
      <c r="C1268" s="136">
        <v>44442</v>
      </c>
      <c r="D1268" s="36" t="s">
        <v>1823</v>
      </c>
      <c r="E1268" s="11">
        <v>2225911</v>
      </c>
      <c r="F1268" s="11" t="s">
        <v>1527</v>
      </c>
      <c r="G1268" s="11" t="s">
        <v>636</v>
      </c>
      <c r="H1268" s="11" t="s">
        <v>637</v>
      </c>
      <c r="I1268" s="11" t="s">
        <v>55</v>
      </c>
      <c r="J1268" s="11" t="s">
        <v>73</v>
      </c>
      <c r="K1268" s="11" t="s">
        <v>538</v>
      </c>
      <c r="L1268" s="11" t="s">
        <v>638</v>
      </c>
      <c r="M1268" s="11" t="s">
        <v>59</v>
      </c>
      <c r="N1268" s="11" t="s">
        <v>75</v>
      </c>
      <c r="O1268" s="11" t="s">
        <v>75</v>
      </c>
      <c r="P1268" s="11" t="s">
        <v>43</v>
      </c>
      <c r="Q1268" s="11">
        <v>1</v>
      </c>
      <c r="R1268" s="128">
        <v>0</v>
      </c>
      <c r="S1268" s="128">
        <v>350000</v>
      </c>
      <c r="T1268" s="128">
        <v>249000</v>
      </c>
      <c r="U1268" s="128">
        <v>0</v>
      </c>
      <c r="V1268" s="11" t="s">
        <v>50</v>
      </c>
      <c r="W1268">
        <v>249000</v>
      </c>
      <c r="X1268">
        <v>1</v>
      </c>
      <c r="Y1268" s="11" t="str">
        <f t="shared" si="41"/>
        <v>XBL</v>
      </c>
      <c r="Z1268" s="5">
        <f>VLOOKUP(D1268,HoaDonTotal!D:Q,14,0)</f>
        <v>44442.717361111114</v>
      </c>
      <c r="AA1268" t="str">
        <f t="shared" si="42"/>
        <v>Ca chiều</v>
      </c>
      <c r="AB1268" s="42"/>
    </row>
    <row r="1269" spans="2:28">
      <c r="B1269" s="11" t="s">
        <v>21</v>
      </c>
      <c r="C1269" s="136">
        <v>44442</v>
      </c>
      <c r="D1269" s="36" t="s">
        <v>1824</v>
      </c>
      <c r="E1269" s="11">
        <v>1617906</v>
      </c>
      <c r="F1269" s="11" t="s">
        <v>413</v>
      </c>
      <c r="G1269" s="11" t="s">
        <v>3482</v>
      </c>
      <c r="H1269" s="11" t="s">
        <v>3483</v>
      </c>
      <c r="I1269" s="11" t="s">
        <v>41</v>
      </c>
      <c r="J1269" s="11" t="s">
        <v>69</v>
      </c>
      <c r="K1269" s="11" t="s">
        <v>24</v>
      </c>
      <c r="L1269" s="11" t="s">
        <v>143</v>
      </c>
      <c r="M1269" s="11" t="s">
        <v>49</v>
      </c>
      <c r="N1269" s="11" t="s">
        <v>70</v>
      </c>
      <c r="O1269" s="11" t="s">
        <v>70</v>
      </c>
      <c r="P1269" s="11" t="s">
        <v>43</v>
      </c>
      <c r="Q1269" s="11">
        <v>1</v>
      </c>
      <c r="R1269" s="128">
        <v>0</v>
      </c>
      <c r="S1269" s="128">
        <v>80000</v>
      </c>
      <c r="T1269" s="128">
        <v>80000</v>
      </c>
      <c r="U1269" s="128">
        <v>0</v>
      </c>
      <c r="V1269" s="11" t="s">
        <v>50</v>
      </c>
      <c r="W1269">
        <v>80000</v>
      </c>
      <c r="X1269">
        <v>1</v>
      </c>
      <c r="Y1269" s="11" t="str">
        <f t="shared" si="41"/>
        <v>XBL</v>
      </c>
      <c r="Z1269" s="5">
        <f>VLOOKUP(D1269,HoaDonTotal!D:Q,14,0)</f>
        <v>44442.717361111114</v>
      </c>
      <c r="AA1269" t="str">
        <f t="shared" si="42"/>
        <v>Ca chiều</v>
      </c>
      <c r="AB1269" s="42"/>
    </row>
    <row r="1270" spans="2:28">
      <c r="B1270" s="11" t="s">
        <v>21</v>
      </c>
      <c r="C1270" s="136">
        <v>44442</v>
      </c>
      <c r="D1270" s="36" t="s">
        <v>1824</v>
      </c>
      <c r="E1270" s="11">
        <v>1617906</v>
      </c>
      <c r="F1270" s="11" t="s">
        <v>413</v>
      </c>
      <c r="G1270" s="11" t="s">
        <v>451</v>
      </c>
      <c r="H1270" s="11" t="s">
        <v>452</v>
      </c>
      <c r="I1270" s="11" t="s">
        <v>41</v>
      </c>
      <c r="J1270" s="11" t="s">
        <v>69</v>
      </c>
      <c r="K1270" s="11" t="s">
        <v>24</v>
      </c>
      <c r="L1270" s="11" t="s">
        <v>143</v>
      </c>
      <c r="M1270" s="11" t="s">
        <v>49</v>
      </c>
      <c r="N1270" s="11" t="s">
        <v>70</v>
      </c>
      <c r="O1270" s="11" t="s">
        <v>70</v>
      </c>
      <c r="P1270" s="11" t="s">
        <v>43</v>
      </c>
      <c r="Q1270" s="11">
        <v>1</v>
      </c>
      <c r="R1270" s="128">
        <v>0</v>
      </c>
      <c r="S1270" s="128">
        <v>80000</v>
      </c>
      <c r="T1270" s="128">
        <v>80000</v>
      </c>
      <c r="U1270" s="128">
        <v>0</v>
      </c>
      <c r="V1270" s="11" t="s">
        <v>50</v>
      </c>
      <c r="W1270">
        <v>80000</v>
      </c>
      <c r="X1270">
        <v>1</v>
      </c>
      <c r="Y1270" s="11" t="str">
        <f t="shared" si="41"/>
        <v>XBL</v>
      </c>
      <c r="Z1270" s="5">
        <f>VLOOKUP(D1270,HoaDonTotal!D:Q,14,0)</f>
        <v>44442.717361111114</v>
      </c>
      <c r="AA1270" t="str">
        <f t="shared" si="42"/>
        <v>Ca chiều</v>
      </c>
      <c r="AB1270" s="42"/>
    </row>
    <row r="1271" spans="2:28">
      <c r="B1271" s="11" t="s">
        <v>21</v>
      </c>
      <c r="C1271" s="136">
        <v>44442</v>
      </c>
      <c r="D1271" s="36" t="s">
        <v>1824</v>
      </c>
      <c r="E1271" s="11">
        <v>1617906</v>
      </c>
      <c r="F1271" s="11" t="s">
        <v>413</v>
      </c>
      <c r="G1271" s="11" t="s">
        <v>3484</v>
      </c>
      <c r="H1271" s="11" t="s">
        <v>3485</v>
      </c>
      <c r="I1271" s="11"/>
      <c r="J1271" s="11" t="s">
        <v>2112</v>
      </c>
      <c r="K1271" s="11" t="s">
        <v>470</v>
      </c>
      <c r="L1271" s="11" t="s">
        <v>2419</v>
      </c>
      <c r="M1271" s="11"/>
      <c r="N1271" s="11" t="s">
        <v>2147</v>
      </c>
      <c r="O1271" s="11" t="s">
        <v>151</v>
      </c>
      <c r="P1271" s="11"/>
      <c r="Q1271" s="11">
        <v>1</v>
      </c>
      <c r="R1271" s="128">
        <v>0</v>
      </c>
      <c r="S1271" s="128">
        <v>149000</v>
      </c>
      <c r="T1271" s="128">
        <v>149000</v>
      </c>
      <c r="U1271" s="128">
        <v>0</v>
      </c>
      <c r="V1271" s="11" t="s">
        <v>50</v>
      </c>
      <c r="W1271">
        <v>149000</v>
      </c>
      <c r="X1271">
        <v>1</v>
      </c>
      <c r="Y1271" s="11" t="str">
        <f t="shared" si="41"/>
        <v>XBL</v>
      </c>
      <c r="Z1271" s="5">
        <f>VLOOKUP(D1271,HoaDonTotal!D:Q,14,0)</f>
        <v>44442.717361111114</v>
      </c>
      <c r="AA1271" t="str">
        <f t="shared" si="42"/>
        <v>Ca chiều</v>
      </c>
      <c r="AB1271" s="42"/>
    </row>
    <row r="1272" spans="2:28">
      <c r="B1272" s="11" t="s">
        <v>21</v>
      </c>
      <c r="C1272" s="136">
        <v>44442</v>
      </c>
      <c r="D1272" s="36" t="s">
        <v>1824</v>
      </c>
      <c r="E1272" s="11">
        <v>1617906</v>
      </c>
      <c r="F1272" s="11" t="s">
        <v>413</v>
      </c>
      <c r="G1272" s="11" t="s">
        <v>3486</v>
      </c>
      <c r="H1272" s="11" t="s">
        <v>3487</v>
      </c>
      <c r="I1272" s="11"/>
      <c r="J1272" s="11" t="s">
        <v>2112</v>
      </c>
      <c r="K1272" s="11" t="s">
        <v>592</v>
      </c>
      <c r="L1272" s="11"/>
      <c r="M1272" s="11"/>
      <c r="N1272" s="11" t="s">
        <v>2147</v>
      </c>
      <c r="O1272" s="11" t="s">
        <v>151</v>
      </c>
      <c r="P1272" s="11"/>
      <c r="Q1272" s="11">
        <v>1</v>
      </c>
      <c r="R1272" s="128">
        <v>0</v>
      </c>
      <c r="S1272" s="128">
        <v>110000</v>
      </c>
      <c r="T1272" s="128">
        <v>110000</v>
      </c>
      <c r="U1272" s="128">
        <v>0</v>
      </c>
      <c r="V1272" s="11" t="s">
        <v>50</v>
      </c>
      <c r="W1272">
        <v>110000</v>
      </c>
      <c r="X1272">
        <v>1</v>
      </c>
      <c r="Y1272" s="11" t="str">
        <f t="shared" si="41"/>
        <v>XBL</v>
      </c>
      <c r="Z1272" s="5">
        <f>VLOOKUP(D1272,HoaDonTotal!D:Q,14,0)</f>
        <v>44442.717361111114</v>
      </c>
      <c r="AA1272" t="str">
        <f t="shared" si="42"/>
        <v>Ca chiều</v>
      </c>
      <c r="AB1272" s="42"/>
    </row>
    <row r="1273" spans="2:28">
      <c r="B1273" s="11" t="s">
        <v>21</v>
      </c>
      <c r="C1273" s="136">
        <v>44442</v>
      </c>
      <c r="D1273" s="36" t="s">
        <v>1824</v>
      </c>
      <c r="E1273" s="11">
        <v>1617906</v>
      </c>
      <c r="F1273" s="11" t="s">
        <v>413</v>
      </c>
      <c r="G1273" s="11" t="s">
        <v>146</v>
      </c>
      <c r="H1273" s="11" t="s">
        <v>147</v>
      </c>
      <c r="I1273" s="11"/>
      <c r="J1273" s="11" t="s">
        <v>2112</v>
      </c>
      <c r="K1273" s="11" t="s">
        <v>148</v>
      </c>
      <c r="L1273" s="11" t="s">
        <v>40</v>
      </c>
      <c r="M1273" s="11" t="s">
        <v>40</v>
      </c>
      <c r="N1273" s="11" t="s">
        <v>2138</v>
      </c>
      <c r="O1273" s="11" t="s">
        <v>487</v>
      </c>
      <c r="P1273" s="11" t="s">
        <v>43</v>
      </c>
      <c r="Q1273" s="11">
        <v>1</v>
      </c>
      <c r="R1273" s="128">
        <v>0</v>
      </c>
      <c r="S1273" s="128">
        <v>32000</v>
      </c>
      <c r="T1273" s="128">
        <v>32000</v>
      </c>
      <c r="U1273" s="128">
        <v>0</v>
      </c>
      <c r="V1273" s="11" t="s">
        <v>50</v>
      </c>
      <c r="W1273">
        <v>32000</v>
      </c>
      <c r="X1273">
        <v>1</v>
      </c>
      <c r="Y1273" s="11" t="str">
        <f t="shared" si="41"/>
        <v>XBL</v>
      </c>
      <c r="Z1273" s="5">
        <f>VLOOKUP(D1273,HoaDonTotal!D:Q,14,0)</f>
        <v>44442.717361111114</v>
      </c>
      <c r="AA1273" t="str">
        <f t="shared" si="42"/>
        <v>Ca chiều</v>
      </c>
      <c r="AB1273" s="42"/>
    </row>
    <row r="1274" spans="2:28">
      <c r="B1274" s="11" t="s">
        <v>21</v>
      </c>
      <c r="C1274" s="136">
        <v>44442</v>
      </c>
      <c r="D1274" s="36" t="s">
        <v>1825</v>
      </c>
      <c r="E1274" s="11">
        <v>1184636</v>
      </c>
      <c r="F1274" s="11" t="s">
        <v>1827</v>
      </c>
      <c r="G1274" s="11" t="s">
        <v>3488</v>
      </c>
      <c r="H1274" s="11" t="s">
        <v>602</v>
      </c>
      <c r="I1274" s="11" t="s">
        <v>22</v>
      </c>
      <c r="J1274" s="11" t="s">
        <v>362</v>
      </c>
      <c r="K1274" s="11" t="s">
        <v>132</v>
      </c>
      <c r="L1274" s="11" t="s">
        <v>35</v>
      </c>
      <c r="M1274" s="11" t="s">
        <v>46</v>
      </c>
      <c r="N1274" s="11" t="s">
        <v>64</v>
      </c>
      <c r="O1274" s="11" t="s">
        <v>149</v>
      </c>
      <c r="P1274" s="11" t="s">
        <v>43</v>
      </c>
      <c r="Q1274" s="11">
        <v>1</v>
      </c>
      <c r="R1274" s="128">
        <v>0</v>
      </c>
      <c r="S1274" s="128">
        <v>60000</v>
      </c>
      <c r="T1274" s="128">
        <v>42000</v>
      </c>
      <c r="U1274" s="128">
        <v>0</v>
      </c>
      <c r="V1274" s="11" t="s">
        <v>2512</v>
      </c>
      <c r="W1274">
        <v>42000</v>
      </c>
      <c r="X1274">
        <v>1</v>
      </c>
      <c r="Y1274" s="11" t="str">
        <f t="shared" ref="Y1274:Y1337" si="43">IF(LEFT(D1274,3)="NTL","NTL","XBL")</f>
        <v>XBL</v>
      </c>
      <c r="Z1274" s="5">
        <f>VLOOKUP(D1274,HoaDonTotal!D:Q,14,0)</f>
        <v>44442.718055555553</v>
      </c>
      <c r="AA1274" t="str">
        <f t="shared" si="42"/>
        <v>Ca chiều</v>
      </c>
      <c r="AB1274" s="42"/>
    </row>
    <row r="1275" spans="2:28">
      <c r="B1275" s="11" t="s">
        <v>21</v>
      </c>
      <c r="C1275" s="136">
        <v>44442</v>
      </c>
      <c r="D1275" s="36" t="s">
        <v>1825</v>
      </c>
      <c r="E1275" s="11">
        <v>1184636</v>
      </c>
      <c r="F1275" s="11" t="s">
        <v>1827</v>
      </c>
      <c r="G1275" s="11" t="s">
        <v>3489</v>
      </c>
      <c r="H1275" s="11" t="s">
        <v>602</v>
      </c>
      <c r="I1275" s="11" t="s">
        <v>22</v>
      </c>
      <c r="J1275" s="11" t="s">
        <v>362</v>
      </c>
      <c r="K1275" s="11" t="s">
        <v>132</v>
      </c>
      <c r="L1275" s="11" t="s">
        <v>35</v>
      </c>
      <c r="M1275" s="11" t="s">
        <v>126</v>
      </c>
      <c r="N1275" s="11" t="s">
        <v>64</v>
      </c>
      <c r="O1275" s="11" t="s">
        <v>149</v>
      </c>
      <c r="P1275" s="11" t="s">
        <v>43</v>
      </c>
      <c r="Q1275" s="11">
        <v>1</v>
      </c>
      <c r="R1275" s="128">
        <v>0</v>
      </c>
      <c r="S1275" s="128">
        <v>60000</v>
      </c>
      <c r="T1275" s="128">
        <v>42000</v>
      </c>
      <c r="U1275" s="128">
        <v>0</v>
      </c>
      <c r="V1275" s="11" t="s">
        <v>2512</v>
      </c>
      <c r="W1275">
        <v>42000</v>
      </c>
      <c r="X1275">
        <v>1</v>
      </c>
      <c r="Y1275" s="11" t="str">
        <f t="shared" si="43"/>
        <v>XBL</v>
      </c>
      <c r="Z1275" s="5">
        <f>VLOOKUP(D1275,HoaDonTotal!D:Q,14,0)</f>
        <v>44442.718055555553</v>
      </c>
      <c r="AA1275" t="str">
        <f t="shared" si="42"/>
        <v>Ca chiều</v>
      </c>
      <c r="AB1275" s="42"/>
    </row>
    <row r="1276" spans="2:28">
      <c r="B1276" s="11" t="s">
        <v>21</v>
      </c>
      <c r="C1276" s="136">
        <v>44442</v>
      </c>
      <c r="D1276" s="36" t="s">
        <v>1825</v>
      </c>
      <c r="E1276" s="11">
        <v>1184636</v>
      </c>
      <c r="F1276" s="11" t="s">
        <v>1827</v>
      </c>
      <c r="G1276" s="11" t="s">
        <v>663</v>
      </c>
      <c r="H1276" s="11" t="s">
        <v>664</v>
      </c>
      <c r="I1276" s="11" t="s">
        <v>22</v>
      </c>
      <c r="J1276" s="11" t="s">
        <v>69</v>
      </c>
      <c r="K1276" s="11" t="s">
        <v>24</v>
      </c>
      <c r="L1276" s="11"/>
      <c r="M1276" s="11" t="s">
        <v>49</v>
      </c>
      <c r="N1276" s="11" t="s">
        <v>70</v>
      </c>
      <c r="O1276" s="11" t="s">
        <v>70</v>
      </c>
      <c r="P1276" s="11" t="s">
        <v>43</v>
      </c>
      <c r="Q1276" s="11">
        <v>1</v>
      </c>
      <c r="R1276" s="128">
        <v>0</v>
      </c>
      <c r="S1276" s="128">
        <v>50000</v>
      </c>
      <c r="T1276" s="128">
        <v>50000</v>
      </c>
      <c r="U1276" s="128">
        <v>0</v>
      </c>
      <c r="V1276" s="11" t="s">
        <v>2512</v>
      </c>
      <c r="W1276">
        <v>50000</v>
      </c>
      <c r="X1276">
        <v>1</v>
      </c>
      <c r="Y1276" s="11" t="str">
        <f t="shared" si="43"/>
        <v>XBL</v>
      </c>
      <c r="Z1276" s="5">
        <f>VLOOKUP(D1276,HoaDonTotal!D:Q,14,0)</f>
        <v>44442.718055555553</v>
      </c>
      <c r="AA1276" t="str">
        <f t="shared" si="42"/>
        <v>Ca chiều</v>
      </c>
      <c r="AB1276" s="42"/>
    </row>
    <row r="1277" spans="2:28">
      <c r="B1277" s="11" t="s">
        <v>21</v>
      </c>
      <c r="C1277" s="136">
        <v>44442</v>
      </c>
      <c r="D1277" s="36" t="s">
        <v>1825</v>
      </c>
      <c r="E1277" s="11">
        <v>1184636</v>
      </c>
      <c r="F1277" s="11" t="s">
        <v>1827</v>
      </c>
      <c r="G1277" s="11" t="s">
        <v>2368</v>
      </c>
      <c r="H1277" s="11" t="s">
        <v>2369</v>
      </c>
      <c r="I1277" s="11" t="s">
        <v>22</v>
      </c>
      <c r="J1277" s="11" t="s">
        <v>38</v>
      </c>
      <c r="K1277" s="11" t="s">
        <v>232</v>
      </c>
      <c r="L1277" s="11" t="s">
        <v>143</v>
      </c>
      <c r="M1277" s="11" t="s">
        <v>40</v>
      </c>
      <c r="N1277" s="11" t="s">
        <v>44</v>
      </c>
      <c r="O1277" s="11" t="s">
        <v>311</v>
      </c>
      <c r="P1277" s="11" t="s">
        <v>37</v>
      </c>
      <c r="Q1277" s="11">
        <v>2</v>
      </c>
      <c r="R1277" s="128">
        <v>0</v>
      </c>
      <c r="S1277" s="128">
        <v>90000</v>
      </c>
      <c r="T1277" s="128">
        <v>126000</v>
      </c>
      <c r="U1277" s="128">
        <v>0</v>
      </c>
      <c r="V1277" s="11" t="s">
        <v>2512</v>
      </c>
      <c r="W1277">
        <v>126000</v>
      </c>
      <c r="X1277">
        <v>2</v>
      </c>
      <c r="Y1277" s="11" t="str">
        <f t="shared" si="43"/>
        <v>XBL</v>
      </c>
      <c r="Z1277" s="5">
        <f>VLOOKUP(D1277,HoaDonTotal!D:Q,14,0)</f>
        <v>44442.718055555553</v>
      </c>
      <c r="AA1277" t="str">
        <f t="shared" si="42"/>
        <v>Ca chiều</v>
      </c>
      <c r="AB1277" s="42"/>
    </row>
    <row r="1278" spans="2:28">
      <c r="B1278" s="11" t="s">
        <v>21</v>
      </c>
      <c r="C1278" s="136">
        <v>44442</v>
      </c>
      <c r="D1278" s="36" t="s">
        <v>1828</v>
      </c>
      <c r="E1278" s="11">
        <v>144501</v>
      </c>
      <c r="F1278" s="11" t="s">
        <v>1830</v>
      </c>
      <c r="G1278" s="11" t="s">
        <v>3490</v>
      </c>
      <c r="H1278" s="11" t="s">
        <v>620</v>
      </c>
      <c r="I1278" s="11" t="s">
        <v>55</v>
      </c>
      <c r="J1278" s="11" t="s">
        <v>73</v>
      </c>
      <c r="K1278" s="11" t="s">
        <v>34</v>
      </c>
      <c r="L1278" s="11" t="s">
        <v>621</v>
      </c>
      <c r="M1278" s="11" t="s">
        <v>63</v>
      </c>
      <c r="N1278" s="11" t="s">
        <v>145</v>
      </c>
      <c r="O1278" s="11" t="s">
        <v>145</v>
      </c>
      <c r="P1278" s="11" t="s">
        <v>43</v>
      </c>
      <c r="Q1278" s="11">
        <v>1</v>
      </c>
      <c r="R1278" s="128">
        <v>0</v>
      </c>
      <c r="S1278" s="128">
        <v>90000</v>
      </c>
      <c r="T1278" s="128">
        <v>90000</v>
      </c>
      <c r="U1278" s="128">
        <v>0</v>
      </c>
      <c r="V1278" s="11" t="s">
        <v>50</v>
      </c>
      <c r="W1278">
        <v>90000</v>
      </c>
      <c r="X1278">
        <v>1</v>
      </c>
      <c r="Y1278" s="11" t="str">
        <f t="shared" si="43"/>
        <v>XBL</v>
      </c>
      <c r="Z1278" s="5">
        <f>VLOOKUP(D1278,HoaDonTotal!D:Q,14,0)</f>
        <v>44442.738888888889</v>
      </c>
      <c r="AA1278" t="str">
        <f t="shared" si="42"/>
        <v>Ca chiều</v>
      </c>
      <c r="AB1278" s="42"/>
    </row>
    <row r="1279" spans="2:28">
      <c r="B1279" s="11" t="s">
        <v>21</v>
      </c>
      <c r="C1279" s="136">
        <v>44442</v>
      </c>
      <c r="D1279" s="36" t="s">
        <v>1828</v>
      </c>
      <c r="E1279" s="11">
        <v>144501</v>
      </c>
      <c r="F1279" s="11" t="s">
        <v>1830</v>
      </c>
      <c r="G1279" s="11" t="s">
        <v>3491</v>
      </c>
      <c r="H1279" s="11" t="s">
        <v>3266</v>
      </c>
      <c r="I1279" s="11" t="s">
        <v>22</v>
      </c>
      <c r="J1279" s="11" t="s">
        <v>69</v>
      </c>
      <c r="K1279" s="11" t="s">
        <v>34</v>
      </c>
      <c r="L1279" s="11" t="s">
        <v>143</v>
      </c>
      <c r="M1279" s="11" t="s">
        <v>126</v>
      </c>
      <c r="N1279" s="11" t="s">
        <v>581</v>
      </c>
      <c r="O1279" s="11" t="s">
        <v>3267</v>
      </c>
      <c r="P1279" s="11"/>
      <c r="Q1279" s="11">
        <v>1</v>
      </c>
      <c r="R1279" s="128">
        <v>0</v>
      </c>
      <c r="S1279" s="128">
        <v>90000</v>
      </c>
      <c r="T1279" s="128">
        <v>90000</v>
      </c>
      <c r="U1279" s="128">
        <v>0</v>
      </c>
      <c r="V1279" s="11" t="s">
        <v>50</v>
      </c>
      <c r="W1279">
        <v>90000</v>
      </c>
      <c r="X1279">
        <v>1</v>
      </c>
      <c r="Y1279" s="11" t="str">
        <f t="shared" si="43"/>
        <v>XBL</v>
      </c>
      <c r="Z1279" s="5">
        <f>VLOOKUP(D1279,HoaDonTotal!D:Q,14,0)</f>
        <v>44442.738888888889</v>
      </c>
      <c r="AA1279" t="str">
        <f t="shared" si="42"/>
        <v>Ca chiều</v>
      </c>
      <c r="AB1279" s="42"/>
    </row>
    <row r="1280" spans="2:28">
      <c r="B1280" s="11" t="s">
        <v>21</v>
      </c>
      <c r="C1280" s="136">
        <v>44442</v>
      </c>
      <c r="D1280" s="36" t="s">
        <v>1831</v>
      </c>
      <c r="E1280" s="11">
        <v>2390733</v>
      </c>
      <c r="F1280" s="11" t="s">
        <v>1833</v>
      </c>
      <c r="G1280" s="11" t="s">
        <v>3492</v>
      </c>
      <c r="H1280" s="11" t="s">
        <v>3210</v>
      </c>
      <c r="I1280" s="11" t="s">
        <v>55</v>
      </c>
      <c r="J1280" s="11" t="s">
        <v>73</v>
      </c>
      <c r="K1280" s="11" t="s">
        <v>24</v>
      </c>
      <c r="L1280" s="11" t="s">
        <v>495</v>
      </c>
      <c r="M1280" s="11" t="s">
        <v>79</v>
      </c>
      <c r="N1280" s="11" t="s">
        <v>75</v>
      </c>
      <c r="O1280" s="11" t="s">
        <v>75</v>
      </c>
      <c r="P1280" s="11" t="s">
        <v>43</v>
      </c>
      <c r="Q1280" s="11">
        <v>1</v>
      </c>
      <c r="R1280" s="128">
        <v>0</v>
      </c>
      <c r="S1280" s="128">
        <v>490000</v>
      </c>
      <c r="T1280" s="128">
        <v>399000</v>
      </c>
      <c r="U1280" s="128">
        <v>0</v>
      </c>
      <c r="V1280" s="11" t="s">
        <v>28</v>
      </c>
      <c r="W1280">
        <v>399000</v>
      </c>
      <c r="X1280">
        <v>1</v>
      </c>
      <c r="Y1280" s="11" t="str">
        <f t="shared" si="43"/>
        <v>XBL</v>
      </c>
      <c r="Z1280" s="5">
        <f>VLOOKUP(D1280,HoaDonTotal!D:Q,14,0)</f>
        <v>44442.759027777778</v>
      </c>
      <c r="AA1280" t="str">
        <f t="shared" si="42"/>
        <v>Ca chiều</v>
      </c>
      <c r="AB1280" s="42"/>
    </row>
    <row r="1281" spans="2:28">
      <c r="B1281" s="11" t="s">
        <v>21</v>
      </c>
      <c r="C1281" s="136">
        <v>44442</v>
      </c>
      <c r="D1281" s="36" t="s">
        <v>1834</v>
      </c>
      <c r="E1281" s="11">
        <v>849292</v>
      </c>
      <c r="F1281" s="11" t="s">
        <v>1836</v>
      </c>
      <c r="G1281" s="11" t="s">
        <v>3337</v>
      </c>
      <c r="H1281" s="11" t="s">
        <v>3338</v>
      </c>
      <c r="I1281" s="11"/>
      <c r="J1281" s="11" t="s">
        <v>2044</v>
      </c>
      <c r="K1281" s="11" t="s">
        <v>30</v>
      </c>
      <c r="L1281" s="11" t="s">
        <v>2126</v>
      </c>
      <c r="M1281" s="11"/>
      <c r="N1281" s="11" t="s">
        <v>2217</v>
      </c>
      <c r="O1281" s="11" t="s">
        <v>3339</v>
      </c>
      <c r="P1281" s="11"/>
      <c r="Q1281" s="11">
        <v>1</v>
      </c>
      <c r="R1281" s="128">
        <v>0</v>
      </c>
      <c r="S1281" s="128">
        <v>50000</v>
      </c>
      <c r="T1281" s="128">
        <v>50000</v>
      </c>
      <c r="U1281" s="128">
        <v>0</v>
      </c>
      <c r="V1281" s="11" t="s">
        <v>50</v>
      </c>
      <c r="W1281">
        <v>50000</v>
      </c>
      <c r="X1281">
        <v>1</v>
      </c>
      <c r="Y1281" s="11" t="str">
        <f t="shared" si="43"/>
        <v>XBL</v>
      </c>
      <c r="Z1281" s="5">
        <f>VLOOKUP(D1281,HoaDonTotal!D:Q,14,0)</f>
        <v>44442.759722222225</v>
      </c>
      <c r="AA1281" t="str">
        <f t="shared" si="42"/>
        <v>Ca chiều</v>
      </c>
      <c r="AB1281" s="42"/>
    </row>
    <row r="1282" spans="2:28">
      <c r="B1282" s="11" t="s">
        <v>21</v>
      </c>
      <c r="C1282" s="136">
        <v>44442</v>
      </c>
      <c r="D1282" s="36" t="s">
        <v>1834</v>
      </c>
      <c r="E1282" s="11">
        <v>849292</v>
      </c>
      <c r="F1282" s="11" t="s">
        <v>1836</v>
      </c>
      <c r="G1282" s="11" t="s">
        <v>146</v>
      </c>
      <c r="H1282" s="11" t="s">
        <v>147</v>
      </c>
      <c r="I1282" s="11"/>
      <c r="J1282" s="11" t="s">
        <v>2112</v>
      </c>
      <c r="K1282" s="11" t="s">
        <v>148</v>
      </c>
      <c r="L1282" s="11" t="s">
        <v>40</v>
      </c>
      <c r="M1282" s="11" t="s">
        <v>40</v>
      </c>
      <c r="N1282" s="11" t="s">
        <v>2138</v>
      </c>
      <c r="O1282" s="11" t="s">
        <v>487</v>
      </c>
      <c r="P1282" s="11" t="s">
        <v>43</v>
      </c>
      <c r="Q1282" s="11">
        <v>1</v>
      </c>
      <c r="R1282" s="128">
        <v>0</v>
      </c>
      <c r="S1282" s="128">
        <v>32000</v>
      </c>
      <c r="T1282" s="128">
        <v>25000</v>
      </c>
      <c r="U1282" s="128">
        <v>0</v>
      </c>
      <c r="V1282" s="11" t="s">
        <v>50</v>
      </c>
      <c r="W1282">
        <v>25000</v>
      </c>
      <c r="X1282">
        <v>1</v>
      </c>
      <c r="Y1282" s="11" t="str">
        <f t="shared" si="43"/>
        <v>XBL</v>
      </c>
      <c r="Z1282" s="5">
        <f>VLOOKUP(D1282,HoaDonTotal!D:Q,14,0)</f>
        <v>44442.759722222225</v>
      </c>
      <c r="AA1282" t="str">
        <f t="shared" si="42"/>
        <v>Ca chiều</v>
      </c>
      <c r="AB1282" s="42"/>
    </row>
    <row r="1283" spans="2:28">
      <c r="B1283" s="11" t="s">
        <v>21</v>
      </c>
      <c r="C1283" s="136">
        <v>44442</v>
      </c>
      <c r="D1283" s="36" t="s">
        <v>1837</v>
      </c>
      <c r="E1283" s="11">
        <v>984837</v>
      </c>
      <c r="F1283" s="11" t="s">
        <v>1839</v>
      </c>
      <c r="G1283" s="11" t="s">
        <v>2602</v>
      </c>
      <c r="H1283" s="11" t="s">
        <v>2603</v>
      </c>
      <c r="I1283" s="11" t="s">
        <v>22</v>
      </c>
      <c r="J1283" s="11" t="s">
        <v>23</v>
      </c>
      <c r="K1283" s="11" t="s">
        <v>24</v>
      </c>
      <c r="L1283" s="11" t="s">
        <v>71</v>
      </c>
      <c r="M1283" s="11" t="s">
        <v>127</v>
      </c>
      <c r="N1283" s="11" t="s">
        <v>343</v>
      </c>
      <c r="O1283" s="11" t="s">
        <v>314</v>
      </c>
      <c r="P1283" s="11" t="s">
        <v>43</v>
      </c>
      <c r="Q1283" s="11">
        <v>1</v>
      </c>
      <c r="R1283" s="128">
        <v>0</v>
      </c>
      <c r="S1283" s="128">
        <v>290000</v>
      </c>
      <c r="T1283" s="128">
        <v>145000</v>
      </c>
      <c r="U1283" s="128">
        <v>0</v>
      </c>
      <c r="V1283" s="11" t="s">
        <v>50</v>
      </c>
      <c r="W1283">
        <v>145000</v>
      </c>
      <c r="X1283">
        <v>1</v>
      </c>
      <c r="Y1283" s="11" t="str">
        <f t="shared" si="43"/>
        <v>XBL</v>
      </c>
      <c r="Z1283" s="5">
        <f>VLOOKUP(D1283,HoaDonTotal!D:Q,14,0)</f>
        <v>44442.759722222225</v>
      </c>
      <c r="AA1283" t="str">
        <f t="shared" si="42"/>
        <v>Ca chiều</v>
      </c>
      <c r="AB1283" s="42"/>
    </row>
    <row r="1284" spans="2:28">
      <c r="B1284" s="11" t="s">
        <v>21</v>
      </c>
      <c r="C1284" s="136">
        <v>44442</v>
      </c>
      <c r="D1284" s="36" t="s">
        <v>1837</v>
      </c>
      <c r="E1284" s="11">
        <v>984837</v>
      </c>
      <c r="F1284" s="11" t="s">
        <v>1839</v>
      </c>
      <c r="G1284" s="11" t="s">
        <v>3493</v>
      </c>
      <c r="H1284" s="11" t="s">
        <v>3494</v>
      </c>
      <c r="I1284" s="11" t="s">
        <v>22</v>
      </c>
      <c r="J1284" s="11" t="s">
        <v>23</v>
      </c>
      <c r="K1284" s="11" t="s">
        <v>24</v>
      </c>
      <c r="L1284" s="11" t="s">
        <v>71</v>
      </c>
      <c r="M1284" s="11" t="s">
        <v>46</v>
      </c>
      <c r="N1284" s="11" t="s">
        <v>343</v>
      </c>
      <c r="O1284" s="11" t="s">
        <v>2060</v>
      </c>
      <c r="P1284" s="11" t="s">
        <v>43</v>
      </c>
      <c r="Q1284" s="11">
        <v>1</v>
      </c>
      <c r="R1284" s="128">
        <v>0</v>
      </c>
      <c r="S1284" s="128">
        <v>150000</v>
      </c>
      <c r="T1284" s="128">
        <v>75000</v>
      </c>
      <c r="U1284" s="128">
        <v>0</v>
      </c>
      <c r="V1284" s="11" t="s">
        <v>50</v>
      </c>
      <c r="W1284">
        <v>75000</v>
      </c>
      <c r="X1284">
        <v>1</v>
      </c>
      <c r="Y1284" s="11" t="str">
        <f t="shared" si="43"/>
        <v>XBL</v>
      </c>
      <c r="Z1284" s="5">
        <f>VLOOKUP(D1284,HoaDonTotal!D:Q,14,0)</f>
        <v>44442.759722222225</v>
      </c>
      <c r="AA1284" t="str">
        <f t="shared" si="42"/>
        <v>Ca chiều</v>
      </c>
      <c r="AB1284" s="42"/>
    </row>
    <row r="1285" spans="2:28">
      <c r="B1285" s="11" t="s">
        <v>21</v>
      </c>
      <c r="C1285" s="136">
        <v>44442</v>
      </c>
      <c r="D1285" s="36" t="s">
        <v>1837</v>
      </c>
      <c r="E1285" s="11">
        <v>984837</v>
      </c>
      <c r="F1285" s="11" t="s">
        <v>1839</v>
      </c>
      <c r="G1285" s="11" t="s">
        <v>2340</v>
      </c>
      <c r="H1285" s="11" t="s">
        <v>2337</v>
      </c>
      <c r="I1285" s="11" t="s">
        <v>22</v>
      </c>
      <c r="J1285" s="11" t="s">
        <v>23</v>
      </c>
      <c r="K1285" s="11" t="s">
        <v>24</v>
      </c>
      <c r="L1285" s="11" t="s">
        <v>25</v>
      </c>
      <c r="M1285" s="11" t="s">
        <v>2341</v>
      </c>
      <c r="N1285" s="11" t="s">
        <v>343</v>
      </c>
      <c r="O1285" s="11" t="s">
        <v>2339</v>
      </c>
      <c r="P1285" s="11" t="s">
        <v>43</v>
      </c>
      <c r="Q1285" s="11">
        <v>1</v>
      </c>
      <c r="R1285" s="128">
        <v>0</v>
      </c>
      <c r="S1285" s="128">
        <v>190000</v>
      </c>
      <c r="T1285" s="128">
        <v>95000</v>
      </c>
      <c r="U1285" s="128">
        <v>0</v>
      </c>
      <c r="V1285" s="11" t="s">
        <v>50</v>
      </c>
      <c r="W1285">
        <v>95000</v>
      </c>
      <c r="X1285">
        <v>1</v>
      </c>
      <c r="Y1285" s="11" t="str">
        <f t="shared" si="43"/>
        <v>XBL</v>
      </c>
      <c r="Z1285" s="5">
        <f>VLOOKUP(D1285,HoaDonTotal!D:Q,14,0)</f>
        <v>44442.759722222225</v>
      </c>
      <c r="AA1285" t="str">
        <f t="shared" si="42"/>
        <v>Ca chiều</v>
      </c>
      <c r="AB1285" s="42"/>
    </row>
    <row r="1286" spans="2:28">
      <c r="B1286" s="11" t="s">
        <v>21</v>
      </c>
      <c r="C1286" s="136">
        <v>44442</v>
      </c>
      <c r="D1286" s="36" t="s">
        <v>1840</v>
      </c>
      <c r="E1286" s="11">
        <v>1591270</v>
      </c>
      <c r="F1286" s="11" t="s">
        <v>1842</v>
      </c>
      <c r="G1286" s="11" t="s">
        <v>3495</v>
      </c>
      <c r="H1286" s="11" t="s">
        <v>3276</v>
      </c>
      <c r="I1286" s="11" t="s">
        <v>41</v>
      </c>
      <c r="J1286" s="11" t="s">
        <v>362</v>
      </c>
      <c r="K1286" s="11" t="s">
        <v>24</v>
      </c>
      <c r="L1286" s="11" t="s">
        <v>25</v>
      </c>
      <c r="M1286" s="11" t="s">
        <v>60</v>
      </c>
      <c r="N1286" s="11" t="s">
        <v>64</v>
      </c>
      <c r="O1286" s="11" t="s">
        <v>154</v>
      </c>
      <c r="P1286" s="11" t="s">
        <v>43</v>
      </c>
      <c r="Q1286" s="11">
        <v>1</v>
      </c>
      <c r="R1286" s="128">
        <v>0</v>
      </c>
      <c r="S1286" s="128">
        <v>290000</v>
      </c>
      <c r="T1286" s="128">
        <v>203000</v>
      </c>
      <c r="U1286" s="128">
        <v>0</v>
      </c>
      <c r="V1286" s="11" t="s">
        <v>50</v>
      </c>
      <c r="W1286">
        <v>203000</v>
      </c>
      <c r="X1286">
        <v>1</v>
      </c>
      <c r="Y1286" s="11" t="str">
        <f t="shared" si="43"/>
        <v>XBL</v>
      </c>
      <c r="Z1286" s="5">
        <f>VLOOKUP(D1286,HoaDonTotal!D:Q,14,0)</f>
        <v>44442.759722222225</v>
      </c>
      <c r="AA1286" t="str">
        <f t="shared" si="42"/>
        <v>Ca chiều</v>
      </c>
      <c r="AB1286" s="42"/>
    </row>
    <row r="1287" spans="2:28">
      <c r="B1287" s="11" t="s">
        <v>21</v>
      </c>
      <c r="C1287" s="136">
        <v>44442</v>
      </c>
      <c r="D1287" s="36" t="s">
        <v>1840</v>
      </c>
      <c r="E1287" s="11">
        <v>1591270</v>
      </c>
      <c r="F1287" s="11" t="s">
        <v>1842</v>
      </c>
      <c r="G1287" s="11" t="s">
        <v>3496</v>
      </c>
      <c r="H1287" s="11" t="s">
        <v>2135</v>
      </c>
      <c r="I1287" s="11" t="s">
        <v>41</v>
      </c>
      <c r="J1287" s="11" t="s">
        <v>364</v>
      </c>
      <c r="K1287" s="11" t="s">
        <v>2033</v>
      </c>
      <c r="L1287" s="11" t="s">
        <v>25</v>
      </c>
      <c r="M1287" s="11" t="s">
        <v>126</v>
      </c>
      <c r="N1287" s="11" t="s">
        <v>36</v>
      </c>
      <c r="O1287" s="11" t="s">
        <v>472</v>
      </c>
      <c r="P1287" s="11" t="s">
        <v>37</v>
      </c>
      <c r="Q1287" s="11">
        <v>1</v>
      </c>
      <c r="R1287" s="128">
        <v>0</v>
      </c>
      <c r="S1287" s="128">
        <v>450000</v>
      </c>
      <c r="T1287" s="128">
        <v>315000</v>
      </c>
      <c r="U1287" s="128">
        <v>0</v>
      </c>
      <c r="V1287" s="11" t="s">
        <v>50</v>
      </c>
      <c r="W1287">
        <v>315000</v>
      </c>
      <c r="X1287">
        <v>1</v>
      </c>
      <c r="Y1287" s="11" t="str">
        <f t="shared" si="43"/>
        <v>XBL</v>
      </c>
      <c r="Z1287" s="5">
        <f>VLOOKUP(D1287,HoaDonTotal!D:Q,14,0)</f>
        <v>44442.759722222225</v>
      </c>
      <c r="AA1287" t="str">
        <f t="shared" si="42"/>
        <v>Ca chiều</v>
      </c>
      <c r="AB1287" s="42"/>
    </row>
    <row r="1288" spans="2:28">
      <c r="B1288" s="11" t="s">
        <v>21</v>
      </c>
      <c r="C1288" s="136">
        <v>44442</v>
      </c>
      <c r="D1288" s="36" t="s">
        <v>1840</v>
      </c>
      <c r="E1288" s="11">
        <v>1591270</v>
      </c>
      <c r="F1288" s="11" t="s">
        <v>1842</v>
      </c>
      <c r="G1288" s="11" t="s">
        <v>3440</v>
      </c>
      <c r="H1288" s="11" t="s">
        <v>2106</v>
      </c>
      <c r="I1288" s="11" t="s">
        <v>41</v>
      </c>
      <c r="J1288" s="11" t="s">
        <v>23</v>
      </c>
      <c r="K1288" s="11" t="s">
        <v>24</v>
      </c>
      <c r="L1288" s="11" t="s">
        <v>25</v>
      </c>
      <c r="M1288" s="11" t="s">
        <v>66</v>
      </c>
      <c r="N1288" s="11" t="s">
        <v>36</v>
      </c>
      <c r="O1288" s="11" t="s">
        <v>472</v>
      </c>
      <c r="P1288" s="11" t="s">
        <v>37</v>
      </c>
      <c r="Q1288" s="11">
        <v>1</v>
      </c>
      <c r="R1288" s="128">
        <v>0</v>
      </c>
      <c r="S1288" s="128">
        <v>390000</v>
      </c>
      <c r="T1288" s="128">
        <v>195000</v>
      </c>
      <c r="U1288" s="128">
        <v>0</v>
      </c>
      <c r="V1288" s="11" t="s">
        <v>50</v>
      </c>
      <c r="W1288">
        <v>195000</v>
      </c>
      <c r="X1288">
        <v>1</v>
      </c>
      <c r="Y1288" s="11" t="str">
        <f t="shared" si="43"/>
        <v>XBL</v>
      </c>
      <c r="Z1288" s="5">
        <f>VLOOKUP(D1288,HoaDonTotal!D:Q,14,0)</f>
        <v>44442.759722222225</v>
      </c>
      <c r="AA1288" t="str">
        <f t="shared" si="42"/>
        <v>Ca chiều</v>
      </c>
      <c r="AB1288" s="42"/>
    </row>
    <row r="1289" spans="2:28">
      <c r="B1289" s="11" t="s">
        <v>21</v>
      </c>
      <c r="C1289" s="136">
        <v>44442</v>
      </c>
      <c r="D1289" s="36" t="s">
        <v>1840</v>
      </c>
      <c r="E1289" s="11">
        <v>1591270</v>
      </c>
      <c r="F1289" s="11" t="s">
        <v>1842</v>
      </c>
      <c r="G1289" s="11" t="s">
        <v>3497</v>
      </c>
      <c r="H1289" s="11" t="s">
        <v>3498</v>
      </c>
      <c r="I1289" s="11" t="s">
        <v>41</v>
      </c>
      <c r="J1289" s="11" t="s">
        <v>364</v>
      </c>
      <c r="K1289" s="11" t="s">
        <v>34</v>
      </c>
      <c r="L1289" s="11" t="s">
        <v>25</v>
      </c>
      <c r="M1289" s="11" t="s">
        <v>133</v>
      </c>
      <c r="N1289" s="11" t="s">
        <v>26</v>
      </c>
      <c r="O1289" s="11" t="s">
        <v>314</v>
      </c>
      <c r="P1289" s="11" t="s">
        <v>37</v>
      </c>
      <c r="Q1289" s="11">
        <v>1</v>
      </c>
      <c r="R1289" s="128">
        <v>0</v>
      </c>
      <c r="S1289" s="128">
        <v>490000</v>
      </c>
      <c r="T1289" s="128">
        <v>343000</v>
      </c>
      <c r="U1289" s="128">
        <v>0</v>
      </c>
      <c r="V1289" s="11" t="s">
        <v>50</v>
      </c>
      <c r="W1289">
        <v>343000</v>
      </c>
      <c r="X1289">
        <v>1</v>
      </c>
      <c r="Y1289" s="11" t="str">
        <f t="shared" si="43"/>
        <v>XBL</v>
      </c>
      <c r="Z1289" s="5">
        <f>VLOOKUP(D1289,HoaDonTotal!D:Q,14,0)</f>
        <v>44442.759722222225</v>
      </c>
      <c r="AA1289" t="str">
        <f t="shared" si="42"/>
        <v>Ca chiều</v>
      </c>
      <c r="AB1289" s="42"/>
    </row>
    <row r="1290" spans="2:28">
      <c r="B1290" s="11" t="s">
        <v>21</v>
      </c>
      <c r="C1290" s="136">
        <v>44442</v>
      </c>
      <c r="D1290" s="36" t="s">
        <v>1843</v>
      </c>
      <c r="E1290" s="11">
        <v>1598604</v>
      </c>
      <c r="F1290" s="11" t="s">
        <v>427</v>
      </c>
      <c r="G1290" s="11" t="s">
        <v>3346</v>
      </c>
      <c r="H1290" s="11" t="s">
        <v>3347</v>
      </c>
      <c r="I1290" s="11" t="s">
        <v>22</v>
      </c>
      <c r="J1290" s="11" t="s">
        <v>2112</v>
      </c>
      <c r="K1290" s="11" t="s">
        <v>185</v>
      </c>
      <c r="L1290" s="11" t="s">
        <v>143</v>
      </c>
      <c r="M1290" s="11" t="s">
        <v>49</v>
      </c>
      <c r="N1290" s="11" t="s">
        <v>2045</v>
      </c>
      <c r="O1290" s="11" t="s">
        <v>181</v>
      </c>
      <c r="P1290" s="11" t="s">
        <v>43</v>
      </c>
      <c r="Q1290" s="11">
        <v>1</v>
      </c>
      <c r="R1290" s="128">
        <v>0</v>
      </c>
      <c r="S1290" s="128">
        <v>20000</v>
      </c>
      <c r="T1290" s="128">
        <v>20000</v>
      </c>
      <c r="U1290" s="128">
        <v>0</v>
      </c>
      <c r="V1290" s="11" t="s">
        <v>28</v>
      </c>
      <c r="W1290">
        <v>20000</v>
      </c>
      <c r="X1290">
        <v>1</v>
      </c>
      <c r="Y1290" s="11" t="str">
        <f t="shared" si="43"/>
        <v>XBL</v>
      </c>
      <c r="Z1290" s="5">
        <f>VLOOKUP(D1290,HoaDonTotal!D:Q,14,0)</f>
        <v>44442.759027777778</v>
      </c>
      <c r="AA1290" t="str">
        <f t="shared" si="42"/>
        <v>Ca chiều</v>
      </c>
      <c r="AB1290" s="42"/>
    </row>
    <row r="1291" spans="2:28">
      <c r="B1291" s="11" t="s">
        <v>21</v>
      </c>
      <c r="C1291" s="136">
        <v>44442</v>
      </c>
      <c r="D1291" s="36" t="s">
        <v>1843</v>
      </c>
      <c r="E1291" s="11">
        <v>1598604</v>
      </c>
      <c r="F1291" s="11" t="s">
        <v>427</v>
      </c>
      <c r="G1291" s="11" t="s">
        <v>3499</v>
      </c>
      <c r="H1291" s="11" t="s">
        <v>3500</v>
      </c>
      <c r="I1291" s="11"/>
      <c r="J1291" s="11" t="s">
        <v>2041</v>
      </c>
      <c r="K1291" s="11" t="s">
        <v>78</v>
      </c>
      <c r="L1291" s="11" t="s">
        <v>40</v>
      </c>
      <c r="M1291" s="11" t="s">
        <v>63</v>
      </c>
      <c r="N1291" s="11" t="s">
        <v>68</v>
      </c>
      <c r="O1291" s="11" t="s">
        <v>292</v>
      </c>
      <c r="P1291" s="11" t="s">
        <v>40</v>
      </c>
      <c r="Q1291" s="11">
        <v>1</v>
      </c>
      <c r="R1291" s="128">
        <v>0</v>
      </c>
      <c r="S1291" s="128">
        <v>29000</v>
      </c>
      <c r="T1291" s="128">
        <v>29000</v>
      </c>
      <c r="U1291" s="128">
        <v>0</v>
      </c>
      <c r="V1291" s="11" t="s">
        <v>28</v>
      </c>
      <c r="W1291">
        <v>29000</v>
      </c>
      <c r="X1291">
        <v>1</v>
      </c>
      <c r="Y1291" s="11" t="str">
        <f t="shared" si="43"/>
        <v>XBL</v>
      </c>
      <c r="Z1291" s="5">
        <f>VLOOKUP(D1291,HoaDonTotal!D:Q,14,0)</f>
        <v>44442.759027777778</v>
      </c>
      <c r="AA1291" t="str">
        <f t="shared" ref="AA1291:AA1354" si="44">IF(TIME(HOUR(Z1291),MINUTE(Z1291),SECOND(Z1291))&gt;$AB$6,"Ca chiều","Ca sáng")</f>
        <v>Ca chiều</v>
      </c>
      <c r="AB1291" s="42"/>
    </row>
    <row r="1292" spans="2:28">
      <c r="B1292" s="11" t="s">
        <v>21</v>
      </c>
      <c r="C1292" s="136">
        <v>44442</v>
      </c>
      <c r="D1292" s="36" t="s">
        <v>1843</v>
      </c>
      <c r="E1292" s="11">
        <v>1598604</v>
      </c>
      <c r="F1292" s="11" t="s">
        <v>427</v>
      </c>
      <c r="G1292" s="11" t="s">
        <v>3501</v>
      </c>
      <c r="H1292" s="11" t="s">
        <v>3502</v>
      </c>
      <c r="I1292" s="11"/>
      <c r="J1292" s="11" t="s">
        <v>2041</v>
      </c>
      <c r="K1292" s="11" t="s">
        <v>78</v>
      </c>
      <c r="L1292" s="11"/>
      <c r="M1292" s="11" t="s">
        <v>597</v>
      </c>
      <c r="N1292" s="11" t="s">
        <v>68</v>
      </c>
      <c r="O1292" s="11" t="s">
        <v>130</v>
      </c>
      <c r="P1292" s="11"/>
      <c r="Q1292" s="11">
        <v>1</v>
      </c>
      <c r="R1292" s="128">
        <v>0</v>
      </c>
      <c r="S1292" s="128">
        <v>29000</v>
      </c>
      <c r="T1292" s="128">
        <v>29000</v>
      </c>
      <c r="U1292" s="128">
        <v>0</v>
      </c>
      <c r="V1292" s="11" t="s">
        <v>28</v>
      </c>
      <c r="W1292">
        <v>29000</v>
      </c>
      <c r="X1292">
        <v>1</v>
      </c>
      <c r="Y1292" s="11" t="str">
        <f t="shared" si="43"/>
        <v>XBL</v>
      </c>
      <c r="Z1292" s="5">
        <f>VLOOKUP(D1292,HoaDonTotal!D:Q,14,0)</f>
        <v>44442.759027777778</v>
      </c>
      <c r="AA1292" t="str">
        <f t="shared" si="44"/>
        <v>Ca chiều</v>
      </c>
      <c r="AB1292" s="42"/>
    </row>
    <row r="1293" spans="2:28">
      <c r="B1293" s="11" t="s">
        <v>21</v>
      </c>
      <c r="C1293" s="136">
        <v>44442</v>
      </c>
      <c r="D1293" s="36" t="s">
        <v>1844</v>
      </c>
      <c r="E1293" s="11">
        <v>1597791</v>
      </c>
      <c r="F1293" s="11" t="s">
        <v>1741</v>
      </c>
      <c r="G1293" s="11" t="s">
        <v>2588</v>
      </c>
      <c r="H1293" s="11" t="s">
        <v>2589</v>
      </c>
      <c r="I1293" s="11"/>
      <c r="J1293" s="11" t="s">
        <v>2041</v>
      </c>
      <c r="K1293" s="11" t="s">
        <v>78</v>
      </c>
      <c r="L1293" s="11" t="s">
        <v>40</v>
      </c>
      <c r="M1293" s="11" t="s">
        <v>63</v>
      </c>
      <c r="N1293" s="11" t="s">
        <v>68</v>
      </c>
      <c r="O1293" s="11" t="s">
        <v>2590</v>
      </c>
      <c r="P1293" s="11" t="s">
        <v>40</v>
      </c>
      <c r="Q1293" s="11">
        <v>1</v>
      </c>
      <c r="R1293" s="128">
        <v>0</v>
      </c>
      <c r="S1293" s="128">
        <v>29000</v>
      </c>
      <c r="T1293" s="128">
        <v>29000</v>
      </c>
      <c r="U1293" s="128">
        <v>0</v>
      </c>
      <c r="V1293" s="11" t="s">
        <v>50</v>
      </c>
      <c r="W1293">
        <v>29000</v>
      </c>
      <c r="X1293">
        <v>1</v>
      </c>
      <c r="Y1293" s="11" t="str">
        <f t="shared" si="43"/>
        <v>XBL</v>
      </c>
      <c r="Z1293" s="5">
        <f>VLOOKUP(D1293,HoaDonTotal!D:Q,14,0)</f>
        <v>44442.758333333331</v>
      </c>
      <c r="AA1293" t="str">
        <f t="shared" si="44"/>
        <v>Ca chiều</v>
      </c>
      <c r="AB1293" s="42"/>
    </row>
    <row r="1294" spans="2:28">
      <c r="B1294" s="11" t="s">
        <v>21</v>
      </c>
      <c r="C1294" s="136">
        <v>44442</v>
      </c>
      <c r="D1294" s="36" t="s">
        <v>1844</v>
      </c>
      <c r="E1294" s="11">
        <v>1597791</v>
      </c>
      <c r="F1294" s="11" t="s">
        <v>1741</v>
      </c>
      <c r="G1294" s="11" t="s">
        <v>3503</v>
      </c>
      <c r="H1294" s="11" t="s">
        <v>2430</v>
      </c>
      <c r="I1294" s="11" t="s">
        <v>22</v>
      </c>
      <c r="J1294" s="11" t="s">
        <v>45</v>
      </c>
      <c r="K1294" s="11" t="s">
        <v>34</v>
      </c>
      <c r="L1294" s="11" t="s">
        <v>516</v>
      </c>
      <c r="M1294" s="11" t="s">
        <v>46</v>
      </c>
      <c r="N1294" s="11" t="s">
        <v>136</v>
      </c>
      <c r="O1294" s="11" t="s">
        <v>137</v>
      </c>
      <c r="P1294" s="11" t="s">
        <v>212</v>
      </c>
      <c r="Q1294" s="11">
        <v>1</v>
      </c>
      <c r="R1294" s="128">
        <v>0</v>
      </c>
      <c r="S1294" s="128">
        <v>490000</v>
      </c>
      <c r="T1294" s="128">
        <v>490000</v>
      </c>
      <c r="U1294" s="128">
        <v>0</v>
      </c>
      <c r="V1294" s="11" t="s">
        <v>50</v>
      </c>
      <c r="W1294">
        <v>490000</v>
      </c>
      <c r="X1294">
        <v>1</v>
      </c>
      <c r="Y1294" s="11" t="str">
        <f t="shared" si="43"/>
        <v>XBL</v>
      </c>
      <c r="Z1294" s="5">
        <f>VLOOKUP(D1294,HoaDonTotal!D:Q,14,0)</f>
        <v>44442.758333333331</v>
      </c>
      <c r="AA1294" t="str">
        <f t="shared" si="44"/>
        <v>Ca chiều</v>
      </c>
      <c r="AB1294" s="42"/>
    </row>
    <row r="1295" spans="2:28">
      <c r="B1295" s="11" t="s">
        <v>21</v>
      </c>
      <c r="C1295" s="136">
        <v>44442</v>
      </c>
      <c r="D1295" s="36" t="s">
        <v>1844</v>
      </c>
      <c r="E1295" s="11">
        <v>1597791</v>
      </c>
      <c r="F1295" s="11" t="s">
        <v>1741</v>
      </c>
      <c r="G1295" s="11" t="s">
        <v>2308</v>
      </c>
      <c r="H1295" s="11" t="s">
        <v>2235</v>
      </c>
      <c r="I1295" s="11" t="s">
        <v>22</v>
      </c>
      <c r="J1295" s="11" t="s">
        <v>2112</v>
      </c>
      <c r="K1295" s="11" t="s">
        <v>185</v>
      </c>
      <c r="L1295" s="11" t="s">
        <v>143</v>
      </c>
      <c r="M1295" s="11" t="s">
        <v>2309</v>
      </c>
      <c r="N1295" s="11" t="s">
        <v>2045</v>
      </c>
      <c r="O1295" s="11" t="s">
        <v>181</v>
      </c>
      <c r="P1295" s="11" t="s">
        <v>43</v>
      </c>
      <c r="Q1295" s="11">
        <v>1</v>
      </c>
      <c r="R1295" s="128">
        <v>0</v>
      </c>
      <c r="S1295" s="128">
        <v>20000</v>
      </c>
      <c r="T1295" s="128">
        <v>20000</v>
      </c>
      <c r="U1295" s="128">
        <v>0</v>
      </c>
      <c r="V1295" s="11" t="s">
        <v>50</v>
      </c>
      <c r="W1295">
        <v>20000</v>
      </c>
      <c r="X1295">
        <v>1</v>
      </c>
      <c r="Y1295" s="11" t="str">
        <f t="shared" si="43"/>
        <v>XBL</v>
      </c>
      <c r="Z1295" s="5">
        <f>VLOOKUP(D1295,HoaDonTotal!D:Q,14,0)</f>
        <v>44442.758333333331</v>
      </c>
      <c r="AA1295" t="str">
        <f t="shared" si="44"/>
        <v>Ca chiều</v>
      </c>
      <c r="AB1295" s="42"/>
    </row>
    <row r="1296" spans="2:28">
      <c r="B1296" s="11" t="s">
        <v>21</v>
      </c>
      <c r="C1296" s="136">
        <v>44442</v>
      </c>
      <c r="D1296" s="36" t="s">
        <v>1844</v>
      </c>
      <c r="E1296" s="11">
        <v>1597791</v>
      </c>
      <c r="F1296" s="11" t="s">
        <v>1741</v>
      </c>
      <c r="G1296" s="11" t="s">
        <v>3348</v>
      </c>
      <c r="H1296" s="11" t="s">
        <v>3349</v>
      </c>
      <c r="I1296" s="11" t="s">
        <v>22</v>
      </c>
      <c r="J1296" s="11" t="s">
        <v>2112</v>
      </c>
      <c r="K1296" s="11" t="s">
        <v>185</v>
      </c>
      <c r="L1296" s="11" t="s">
        <v>143</v>
      </c>
      <c r="M1296" s="11" t="s">
        <v>66</v>
      </c>
      <c r="N1296" s="11" t="s">
        <v>2143</v>
      </c>
      <c r="O1296" s="11" t="s">
        <v>181</v>
      </c>
      <c r="P1296" s="11" t="s">
        <v>43</v>
      </c>
      <c r="Q1296" s="11">
        <v>1</v>
      </c>
      <c r="R1296" s="128">
        <v>0</v>
      </c>
      <c r="S1296" s="128">
        <v>20000</v>
      </c>
      <c r="T1296" s="128">
        <v>20000</v>
      </c>
      <c r="U1296" s="128">
        <v>0</v>
      </c>
      <c r="V1296" s="11" t="s">
        <v>50</v>
      </c>
      <c r="W1296">
        <v>20000</v>
      </c>
      <c r="X1296">
        <v>1</v>
      </c>
      <c r="Y1296" s="11" t="str">
        <f t="shared" si="43"/>
        <v>XBL</v>
      </c>
      <c r="Z1296" s="5">
        <f>VLOOKUP(D1296,HoaDonTotal!D:Q,14,0)</f>
        <v>44442.758333333331</v>
      </c>
      <c r="AA1296" t="str">
        <f t="shared" si="44"/>
        <v>Ca chiều</v>
      </c>
      <c r="AB1296" s="42"/>
    </row>
    <row r="1297" spans="2:28">
      <c r="B1297" s="11" t="s">
        <v>21</v>
      </c>
      <c r="C1297" s="136">
        <v>44442</v>
      </c>
      <c r="D1297" s="36" t="s">
        <v>1845</v>
      </c>
      <c r="E1297" s="11">
        <v>1914739</v>
      </c>
      <c r="F1297" s="11" t="s">
        <v>1847</v>
      </c>
      <c r="G1297" s="11" t="s">
        <v>3504</v>
      </c>
      <c r="H1297" s="11" t="s">
        <v>2815</v>
      </c>
      <c r="I1297" s="11" t="s">
        <v>40</v>
      </c>
      <c r="J1297" s="11" t="s">
        <v>2112</v>
      </c>
      <c r="K1297" s="11" t="s">
        <v>453</v>
      </c>
      <c r="L1297" s="11" t="s">
        <v>3505</v>
      </c>
      <c r="M1297" s="11"/>
      <c r="N1297" s="11" t="s">
        <v>2138</v>
      </c>
      <c r="O1297" s="11" t="s">
        <v>454</v>
      </c>
      <c r="P1297" s="11" t="s">
        <v>40</v>
      </c>
      <c r="Q1297" s="11">
        <v>1</v>
      </c>
      <c r="R1297" s="128">
        <v>0</v>
      </c>
      <c r="S1297" s="128">
        <v>250000</v>
      </c>
      <c r="T1297" s="128">
        <v>250000</v>
      </c>
      <c r="U1297" s="128">
        <v>0</v>
      </c>
      <c r="V1297" s="11" t="s">
        <v>50</v>
      </c>
      <c r="W1297">
        <v>250000</v>
      </c>
      <c r="X1297">
        <v>1</v>
      </c>
      <c r="Y1297" s="11" t="str">
        <f t="shared" si="43"/>
        <v>XBL</v>
      </c>
      <c r="Z1297" s="5">
        <f>VLOOKUP(D1297,HoaDonTotal!D:Q,14,0)</f>
        <v>44442.77847222222</v>
      </c>
      <c r="AA1297" t="str">
        <f t="shared" si="44"/>
        <v>Ca chiều</v>
      </c>
      <c r="AB1297" s="42"/>
    </row>
    <row r="1298" spans="2:28">
      <c r="B1298" s="11" t="s">
        <v>21</v>
      </c>
      <c r="C1298" s="136">
        <v>44442</v>
      </c>
      <c r="D1298" s="36" t="s">
        <v>1845</v>
      </c>
      <c r="E1298" s="11">
        <v>1914739</v>
      </c>
      <c r="F1298" s="11" t="s">
        <v>1847</v>
      </c>
      <c r="G1298" s="11" t="s">
        <v>443</v>
      </c>
      <c r="H1298" s="11" t="s">
        <v>444</v>
      </c>
      <c r="I1298" s="11" t="s">
        <v>22</v>
      </c>
      <c r="J1298" s="11" t="s">
        <v>23</v>
      </c>
      <c r="K1298" s="11" t="s">
        <v>24</v>
      </c>
      <c r="L1298" s="11" t="s">
        <v>71</v>
      </c>
      <c r="M1298" s="11" t="s">
        <v>445</v>
      </c>
      <c r="N1298" s="11" t="s">
        <v>230</v>
      </c>
      <c r="O1298" s="11" t="s">
        <v>177</v>
      </c>
      <c r="P1298" s="11" t="s">
        <v>37</v>
      </c>
      <c r="Q1298" s="11">
        <v>2</v>
      </c>
      <c r="R1298" s="128">
        <v>0</v>
      </c>
      <c r="S1298" s="128">
        <v>390000</v>
      </c>
      <c r="T1298" s="128">
        <v>390000</v>
      </c>
      <c r="U1298" s="128">
        <v>0</v>
      </c>
      <c r="V1298" s="11" t="s">
        <v>50</v>
      </c>
      <c r="W1298">
        <v>390000</v>
      </c>
      <c r="X1298">
        <v>2</v>
      </c>
      <c r="Y1298" s="11" t="str">
        <f t="shared" si="43"/>
        <v>XBL</v>
      </c>
      <c r="Z1298" s="5">
        <f>VLOOKUP(D1298,HoaDonTotal!D:Q,14,0)</f>
        <v>44442.77847222222</v>
      </c>
      <c r="AA1298" t="str">
        <f t="shared" si="44"/>
        <v>Ca chiều</v>
      </c>
      <c r="AB1298" s="42"/>
    </row>
    <row r="1299" spans="2:28">
      <c r="B1299" s="11" t="s">
        <v>21</v>
      </c>
      <c r="C1299" s="136">
        <v>44442</v>
      </c>
      <c r="D1299" s="36" t="s">
        <v>1845</v>
      </c>
      <c r="E1299" s="11">
        <v>1914739</v>
      </c>
      <c r="F1299" s="11" t="s">
        <v>1847</v>
      </c>
      <c r="G1299" s="11" t="s">
        <v>3506</v>
      </c>
      <c r="H1299" s="11" t="s">
        <v>2600</v>
      </c>
      <c r="I1299" s="11" t="s">
        <v>22</v>
      </c>
      <c r="J1299" s="11" t="s">
        <v>23</v>
      </c>
      <c r="K1299" s="11" t="s">
        <v>24</v>
      </c>
      <c r="L1299" s="11" t="s">
        <v>71</v>
      </c>
      <c r="M1299" s="11" t="s">
        <v>2601</v>
      </c>
      <c r="N1299" s="11" t="s">
        <v>230</v>
      </c>
      <c r="O1299" s="11" t="s">
        <v>177</v>
      </c>
      <c r="P1299" s="11" t="s">
        <v>37</v>
      </c>
      <c r="Q1299" s="11">
        <v>1</v>
      </c>
      <c r="R1299" s="128">
        <v>0</v>
      </c>
      <c r="S1299" s="128">
        <v>290000</v>
      </c>
      <c r="T1299" s="128">
        <v>145000</v>
      </c>
      <c r="U1299" s="128">
        <v>0</v>
      </c>
      <c r="V1299" s="11" t="s">
        <v>50</v>
      </c>
      <c r="W1299">
        <v>145000</v>
      </c>
      <c r="X1299">
        <v>1</v>
      </c>
      <c r="Y1299" s="11" t="str">
        <f t="shared" si="43"/>
        <v>XBL</v>
      </c>
      <c r="Z1299" s="5">
        <f>VLOOKUP(D1299,HoaDonTotal!D:Q,14,0)</f>
        <v>44442.77847222222</v>
      </c>
      <c r="AA1299" t="str">
        <f t="shared" si="44"/>
        <v>Ca chiều</v>
      </c>
      <c r="AB1299" s="42"/>
    </row>
    <row r="1300" spans="2:28">
      <c r="B1300" s="11" t="s">
        <v>21</v>
      </c>
      <c r="C1300" s="136">
        <v>44442</v>
      </c>
      <c r="D1300" s="36" t="s">
        <v>1848</v>
      </c>
      <c r="E1300" s="11">
        <v>1914739</v>
      </c>
      <c r="F1300" s="11" t="s">
        <v>1847</v>
      </c>
      <c r="G1300" s="11" t="s">
        <v>3228</v>
      </c>
      <c r="H1300" s="11" t="s">
        <v>3152</v>
      </c>
      <c r="I1300" s="11"/>
      <c r="J1300" s="11" t="s">
        <v>53</v>
      </c>
      <c r="K1300" s="11" t="s">
        <v>56</v>
      </c>
      <c r="L1300" s="11" t="s">
        <v>3153</v>
      </c>
      <c r="M1300" s="11" t="s">
        <v>66</v>
      </c>
      <c r="N1300" s="11" t="s">
        <v>57</v>
      </c>
      <c r="O1300" s="11" t="s">
        <v>193</v>
      </c>
      <c r="P1300" s="11" t="s">
        <v>43</v>
      </c>
      <c r="Q1300" s="11">
        <v>1</v>
      </c>
      <c r="R1300" s="128">
        <v>0</v>
      </c>
      <c r="S1300" s="128">
        <v>190000</v>
      </c>
      <c r="T1300" s="128">
        <v>152000</v>
      </c>
      <c r="U1300" s="128">
        <v>0</v>
      </c>
      <c r="V1300" s="11" t="s">
        <v>50</v>
      </c>
      <c r="W1300">
        <v>152000</v>
      </c>
      <c r="X1300">
        <v>1</v>
      </c>
      <c r="Y1300" s="11" t="str">
        <f t="shared" si="43"/>
        <v>XBL</v>
      </c>
      <c r="Z1300" s="5">
        <f>VLOOKUP(D1300,HoaDonTotal!D:Q,14,0)</f>
        <v>44442.77847222222</v>
      </c>
      <c r="AA1300" t="str">
        <f t="shared" si="44"/>
        <v>Ca chiều</v>
      </c>
      <c r="AB1300" s="42"/>
    </row>
    <row r="1301" spans="2:28">
      <c r="B1301" s="11" t="s">
        <v>21</v>
      </c>
      <c r="C1301" s="136">
        <v>44442</v>
      </c>
      <c r="D1301" s="36" t="s">
        <v>1849</v>
      </c>
      <c r="E1301" s="11">
        <v>1589727</v>
      </c>
      <c r="F1301" s="11" t="s">
        <v>823</v>
      </c>
      <c r="G1301" s="11" t="s">
        <v>3507</v>
      </c>
      <c r="H1301" s="11" t="s">
        <v>3047</v>
      </c>
      <c r="I1301" s="11"/>
      <c r="J1301" s="11" t="s">
        <v>29</v>
      </c>
      <c r="K1301" s="11" t="s">
        <v>56</v>
      </c>
      <c r="L1301" s="11" t="s">
        <v>563</v>
      </c>
      <c r="M1301" s="11" t="s">
        <v>66</v>
      </c>
      <c r="N1301" s="11" t="s">
        <v>564</v>
      </c>
      <c r="O1301" s="11" t="s">
        <v>565</v>
      </c>
      <c r="P1301" s="11" t="s">
        <v>43</v>
      </c>
      <c r="Q1301" s="11">
        <v>1</v>
      </c>
      <c r="R1301" s="128">
        <v>0</v>
      </c>
      <c r="S1301" s="128">
        <v>990000</v>
      </c>
      <c r="T1301" s="128">
        <v>699000</v>
      </c>
      <c r="U1301" s="128">
        <v>0</v>
      </c>
      <c r="V1301" s="11" t="s">
        <v>50</v>
      </c>
      <c r="W1301">
        <v>699000</v>
      </c>
      <c r="X1301">
        <v>1</v>
      </c>
      <c r="Y1301" s="11" t="str">
        <f t="shared" si="43"/>
        <v>XBL</v>
      </c>
      <c r="Z1301" s="5">
        <f>VLOOKUP(D1301,HoaDonTotal!D:Q,14,0)</f>
        <v>44442.780555555553</v>
      </c>
      <c r="AA1301" t="str">
        <f t="shared" si="44"/>
        <v>Ca chiều</v>
      </c>
      <c r="AB1301" s="42"/>
    </row>
    <row r="1302" spans="2:28">
      <c r="B1302" s="11" t="s">
        <v>21</v>
      </c>
      <c r="C1302" s="136">
        <v>44442</v>
      </c>
      <c r="D1302" s="36" t="s">
        <v>1849</v>
      </c>
      <c r="E1302" s="11">
        <v>1589727</v>
      </c>
      <c r="F1302" s="11" t="s">
        <v>823</v>
      </c>
      <c r="G1302" s="11" t="s">
        <v>2043</v>
      </c>
      <c r="H1302" s="11" t="s">
        <v>265</v>
      </c>
      <c r="I1302" s="11"/>
      <c r="J1302" s="11" t="s">
        <v>2044</v>
      </c>
      <c r="K1302" s="11" t="s">
        <v>56</v>
      </c>
      <c r="L1302" s="11" t="s">
        <v>266</v>
      </c>
      <c r="M1302" s="11"/>
      <c r="N1302" s="11" t="s">
        <v>2045</v>
      </c>
      <c r="O1302" s="11" t="s">
        <v>139</v>
      </c>
      <c r="P1302" s="11"/>
      <c r="Q1302" s="11">
        <v>12</v>
      </c>
      <c r="R1302" s="128">
        <v>0</v>
      </c>
      <c r="S1302" s="128">
        <v>66000</v>
      </c>
      <c r="T1302" s="128">
        <v>420000</v>
      </c>
      <c r="U1302" s="128">
        <v>0</v>
      </c>
      <c r="V1302" s="11" t="s">
        <v>50</v>
      </c>
      <c r="W1302">
        <v>420000</v>
      </c>
      <c r="X1302">
        <v>12</v>
      </c>
      <c r="Y1302" s="11" t="str">
        <f t="shared" si="43"/>
        <v>XBL</v>
      </c>
      <c r="Z1302" s="5">
        <f>VLOOKUP(D1302,HoaDonTotal!D:Q,14,0)</f>
        <v>44442.780555555553</v>
      </c>
      <c r="AA1302" t="str">
        <f t="shared" si="44"/>
        <v>Ca chiều</v>
      </c>
      <c r="AB1302" s="42"/>
    </row>
    <row r="1303" spans="2:28">
      <c r="B1303" s="11" t="s">
        <v>21</v>
      </c>
      <c r="C1303" s="136">
        <v>44442</v>
      </c>
      <c r="D1303" s="36" t="s">
        <v>1850</v>
      </c>
      <c r="E1303" s="11">
        <v>2013333</v>
      </c>
      <c r="F1303" s="11" t="s">
        <v>1852</v>
      </c>
      <c r="G1303" s="11" t="s">
        <v>524</v>
      </c>
      <c r="H1303" s="11" t="s">
        <v>525</v>
      </c>
      <c r="I1303" s="11" t="s">
        <v>41</v>
      </c>
      <c r="J1303" s="11" t="s">
        <v>53</v>
      </c>
      <c r="K1303" s="11" t="s">
        <v>34</v>
      </c>
      <c r="L1303" s="11" t="s">
        <v>526</v>
      </c>
      <c r="M1303" s="11" t="s">
        <v>46</v>
      </c>
      <c r="N1303" s="11" t="s">
        <v>527</v>
      </c>
      <c r="O1303" s="11" t="s">
        <v>124</v>
      </c>
      <c r="P1303" s="11" t="s">
        <v>43</v>
      </c>
      <c r="Q1303" s="11">
        <v>1</v>
      </c>
      <c r="R1303" s="128">
        <v>0</v>
      </c>
      <c r="S1303" s="128">
        <v>290000</v>
      </c>
      <c r="T1303" s="128">
        <v>232000</v>
      </c>
      <c r="U1303" s="128">
        <v>0</v>
      </c>
      <c r="V1303" s="11" t="s">
        <v>50</v>
      </c>
      <c r="W1303">
        <v>232000</v>
      </c>
      <c r="X1303">
        <v>1</v>
      </c>
      <c r="Y1303" s="11" t="str">
        <f t="shared" si="43"/>
        <v>XBL</v>
      </c>
      <c r="Z1303" s="5">
        <f>VLOOKUP(D1303,HoaDonTotal!D:Q,14,0)</f>
        <v>44442.799305555556</v>
      </c>
      <c r="AA1303" t="str">
        <f t="shared" si="44"/>
        <v>Ca chiều</v>
      </c>
      <c r="AB1303" s="42"/>
    </row>
    <row r="1304" spans="2:28">
      <c r="B1304" s="11" t="s">
        <v>21</v>
      </c>
      <c r="C1304" s="136">
        <v>44442</v>
      </c>
      <c r="D1304" s="36" t="s">
        <v>1853</v>
      </c>
      <c r="E1304" s="11">
        <v>1914739</v>
      </c>
      <c r="F1304" s="11" t="s">
        <v>1847</v>
      </c>
      <c r="G1304" s="11" t="s">
        <v>2043</v>
      </c>
      <c r="H1304" s="11" t="s">
        <v>265</v>
      </c>
      <c r="I1304" s="11"/>
      <c r="J1304" s="11" t="s">
        <v>2044</v>
      </c>
      <c r="K1304" s="11" t="s">
        <v>56</v>
      </c>
      <c r="L1304" s="11" t="s">
        <v>266</v>
      </c>
      <c r="M1304" s="11"/>
      <c r="N1304" s="11" t="s">
        <v>2045</v>
      </c>
      <c r="O1304" s="11" t="s">
        <v>139</v>
      </c>
      <c r="P1304" s="11"/>
      <c r="Q1304" s="11">
        <v>2</v>
      </c>
      <c r="R1304" s="128">
        <v>0</v>
      </c>
      <c r="S1304" s="128">
        <v>66000</v>
      </c>
      <c r="T1304" s="128">
        <v>70000</v>
      </c>
      <c r="U1304" s="128">
        <v>0</v>
      </c>
      <c r="V1304" s="11" t="s">
        <v>50</v>
      </c>
      <c r="W1304">
        <v>70000</v>
      </c>
      <c r="X1304">
        <v>2</v>
      </c>
      <c r="Y1304" s="11" t="str">
        <f t="shared" si="43"/>
        <v>XBL</v>
      </c>
      <c r="Z1304" s="5">
        <f>VLOOKUP(D1304,HoaDonTotal!D:Q,14,0)</f>
        <v>44442.820833333331</v>
      </c>
      <c r="AA1304" t="str">
        <f t="shared" si="44"/>
        <v>Ca chiều</v>
      </c>
      <c r="AB1304" s="42"/>
    </row>
    <row r="1305" spans="2:28">
      <c r="B1305" s="11" t="s">
        <v>21</v>
      </c>
      <c r="C1305" s="136">
        <v>44442</v>
      </c>
      <c r="D1305" s="36" t="s">
        <v>1854</v>
      </c>
      <c r="E1305" s="11">
        <v>548458</v>
      </c>
      <c r="F1305" s="11" t="s">
        <v>1856</v>
      </c>
      <c r="G1305" s="11" t="s">
        <v>3508</v>
      </c>
      <c r="H1305" s="11" t="s">
        <v>3319</v>
      </c>
      <c r="I1305" s="11" t="s">
        <v>22</v>
      </c>
      <c r="J1305" s="11" t="s">
        <v>23</v>
      </c>
      <c r="K1305" s="11" t="s">
        <v>24</v>
      </c>
      <c r="L1305" s="11" t="s">
        <v>25</v>
      </c>
      <c r="M1305" s="11" t="s">
        <v>46</v>
      </c>
      <c r="N1305" s="11" t="s">
        <v>26</v>
      </c>
      <c r="O1305" s="11" t="s">
        <v>314</v>
      </c>
      <c r="P1305" s="11" t="s">
        <v>37</v>
      </c>
      <c r="Q1305" s="11">
        <v>1</v>
      </c>
      <c r="R1305" s="128">
        <v>0</v>
      </c>
      <c r="S1305" s="128">
        <v>150000</v>
      </c>
      <c r="T1305" s="128">
        <v>75000</v>
      </c>
      <c r="U1305" s="128">
        <v>0</v>
      </c>
      <c r="V1305" s="11" t="s">
        <v>50</v>
      </c>
      <c r="W1305">
        <v>75000</v>
      </c>
      <c r="X1305">
        <v>1</v>
      </c>
      <c r="Y1305" s="11" t="str">
        <f t="shared" si="43"/>
        <v>XBL</v>
      </c>
      <c r="Z1305" s="5">
        <f>VLOOKUP(D1305,HoaDonTotal!D:Q,14,0)</f>
        <v>44442.842361111114</v>
      </c>
      <c r="AA1305" t="str">
        <f t="shared" si="44"/>
        <v>Ca chiều</v>
      </c>
      <c r="AB1305" s="42"/>
    </row>
    <row r="1306" spans="2:28">
      <c r="B1306" s="11" t="s">
        <v>21</v>
      </c>
      <c r="C1306" s="136">
        <v>44442</v>
      </c>
      <c r="D1306" s="36" t="s">
        <v>1854</v>
      </c>
      <c r="E1306" s="11">
        <v>548458</v>
      </c>
      <c r="F1306" s="11" t="s">
        <v>1856</v>
      </c>
      <c r="G1306" s="11" t="s">
        <v>3509</v>
      </c>
      <c r="H1306" s="11" t="s">
        <v>3510</v>
      </c>
      <c r="I1306" s="11"/>
      <c r="J1306" s="11" t="s">
        <v>2112</v>
      </c>
      <c r="K1306" s="11" t="s">
        <v>2272</v>
      </c>
      <c r="L1306" s="11" t="s">
        <v>578</v>
      </c>
      <c r="M1306" s="11"/>
      <c r="N1306" s="11" t="s">
        <v>2147</v>
      </c>
      <c r="O1306" s="11" t="s">
        <v>667</v>
      </c>
      <c r="P1306" s="11"/>
      <c r="Q1306" s="11">
        <v>1</v>
      </c>
      <c r="R1306" s="128">
        <v>0</v>
      </c>
      <c r="S1306" s="128">
        <v>169000</v>
      </c>
      <c r="T1306" s="128">
        <v>169000</v>
      </c>
      <c r="U1306" s="128">
        <v>0</v>
      </c>
      <c r="V1306" s="11" t="s">
        <v>50</v>
      </c>
      <c r="W1306">
        <v>169000</v>
      </c>
      <c r="X1306">
        <v>1</v>
      </c>
      <c r="Y1306" s="11" t="str">
        <f t="shared" si="43"/>
        <v>XBL</v>
      </c>
      <c r="Z1306" s="5">
        <f>VLOOKUP(D1306,HoaDonTotal!D:Q,14,0)</f>
        <v>44442.842361111114</v>
      </c>
      <c r="AA1306" t="str">
        <f t="shared" si="44"/>
        <v>Ca chiều</v>
      </c>
      <c r="AB1306" s="42"/>
    </row>
    <row r="1307" spans="2:28">
      <c r="B1307" s="11" t="s">
        <v>21</v>
      </c>
      <c r="C1307" s="136">
        <v>44442</v>
      </c>
      <c r="D1307" s="36" t="s">
        <v>1854</v>
      </c>
      <c r="E1307" s="11">
        <v>548458</v>
      </c>
      <c r="F1307" s="11" t="s">
        <v>1856</v>
      </c>
      <c r="G1307" s="11" t="s">
        <v>3511</v>
      </c>
      <c r="H1307" s="11" t="s">
        <v>437</v>
      </c>
      <c r="I1307" s="11" t="s">
        <v>22</v>
      </c>
      <c r="J1307" s="11" t="s">
        <v>23</v>
      </c>
      <c r="K1307" s="11" t="s">
        <v>24</v>
      </c>
      <c r="L1307" s="11" t="s">
        <v>42</v>
      </c>
      <c r="M1307" s="11" t="s">
        <v>46</v>
      </c>
      <c r="N1307" s="11" t="s">
        <v>343</v>
      </c>
      <c r="O1307" s="11" t="s">
        <v>314</v>
      </c>
      <c r="P1307" s="11" t="s">
        <v>43</v>
      </c>
      <c r="Q1307" s="11">
        <v>1</v>
      </c>
      <c r="R1307" s="128">
        <v>0</v>
      </c>
      <c r="S1307" s="128">
        <v>250000</v>
      </c>
      <c r="T1307" s="128">
        <v>125000</v>
      </c>
      <c r="U1307" s="128">
        <v>0</v>
      </c>
      <c r="V1307" s="11" t="s">
        <v>50</v>
      </c>
      <c r="W1307">
        <v>125000</v>
      </c>
      <c r="X1307">
        <v>1</v>
      </c>
      <c r="Y1307" s="11" t="str">
        <f t="shared" si="43"/>
        <v>XBL</v>
      </c>
      <c r="Z1307" s="5">
        <f>VLOOKUP(D1307,HoaDonTotal!D:Q,14,0)</f>
        <v>44442.842361111114</v>
      </c>
      <c r="AA1307" t="str">
        <f t="shared" si="44"/>
        <v>Ca chiều</v>
      </c>
      <c r="AB1307" s="42"/>
    </row>
    <row r="1308" spans="2:28">
      <c r="B1308" s="11" t="s">
        <v>21</v>
      </c>
      <c r="C1308" s="136">
        <v>44442</v>
      </c>
      <c r="D1308" s="36" t="s">
        <v>1854</v>
      </c>
      <c r="E1308" s="11">
        <v>548458</v>
      </c>
      <c r="F1308" s="11" t="s">
        <v>1856</v>
      </c>
      <c r="G1308" s="11" t="s">
        <v>443</v>
      </c>
      <c r="H1308" s="11" t="s">
        <v>444</v>
      </c>
      <c r="I1308" s="11" t="s">
        <v>22</v>
      </c>
      <c r="J1308" s="11" t="s">
        <v>23</v>
      </c>
      <c r="K1308" s="11" t="s">
        <v>24</v>
      </c>
      <c r="L1308" s="11" t="s">
        <v>71</v>
      </c>
      <c r="M1308" s="11" t="s">
        <v>445</v>
      </c>
      <c r="N1308" s="11" t="s">
        <v>230</v>
      </c>
      <c r="O1308" s="11" t="s">
        <v>177</v>
      </c>
      <c r="P1308" s="11" t="s">
        <v>37</v>
      </c>
      <c r="Q1308" s="11">
        <v>1</v>
      </c>
      <c r="R1308" s="128">
        <v>0</v>
      </c>
      <c r="S1308" s="128">
        <v>390000</v>
      </c>
      <c r="T1308" s="128">
        <v>195000</v>
      </c>
      <c r="U1308" s="128">
        <v>0</v>
      </c>
      <c r="V1308" s="11" t="s">
        <v>50</v>
      </c>
      <c r="W1308">
        <v>195000</v>
      </c>
      <c r="X1308">
        <v>1</v>
      </c>
      <c r="Y1308" s="11" t="str">
        <f t="shared" si="43"/>
        <v>XBL</v>
      </c>
      <c r="Z1308" s="5">
        <f>VLOOKUP(D1308,HoaDonTotal!D:Q,14,0)</f>
        <v>44442.842361111114</v>
      </c>
      <c r="AA1308" t="str">
        <f t="shared" si="44"/>
        <v>Ca chiều</v>
      </c>
      <c r="AB1308" s="42"/>
    </row>
    <row r="1309" spans="2:28">
      <c r="B1309" s="11" t="s">
        <v>21</v>
      </c>
      <c r="C1309" s="136">
        <v>44442</v>
      </c>
      <c r="D1309" s="36" t="s">
        <v>1854</v>
      </c>
      <c r="E1309" s="11">
        <v>548458</v>
      </c>
      <c r="F1309" s="11" t="s">
        <v>1856</v>
      </c>
      <c r="G1309" s="11" t="s">
        <v>3512</v>
      </c>
      <c r="H1309" s="11" t="s">
        <v>264</v>
      </c>
      <c r="I1309" s="11" t="s">
        <v>41</v>
      </c>
      <c r="J1309" s="11" t="s">
        <v>23</v>
      </c>
      <c r="K1309" s="11" t="s">
        <v>24</v>
      </c>
      <c r="L1309" s="11" t="s">
        <v>71</v>
      </c>
      <c r="M1309" s="11" t="s">
        <v>59</v>
      </c>
      <c r="N1309" s="11" t="s">
        <v>230</v>
      </c>
      <c r="O1309" s="11" t="s">
        <v>231</v>
      </c>
      <c r="P1309" s="11" t="s">
        <v>43</v>
      </c>
      <c r="Q1309" s="11">
        <v>1</v>
      </c>
      <c r="R1309" s="128">
        <v>0</v>
      </c>
      <c r="S1309" s="128">
        <v>190000</v>
      </c>
      <c r="T1309" s="128">
        <v>95000</v>
      </c>
      <c r="U1309" s="128">
        <v>0</v>
      </c>
      <c r="V1309" s="11" t="s">
        <v>50</v>
      </c>
      <c r="W1309">
        <v>95000</v>
      </c>
      <c r="X1309">
        <v>1</v>
      </c>
      <c r="Y1309" s="11" t="str">
        <f t="shared" si="43"/>
        <v>XBL</v>
      </c>
      <c r="Z1309" s="5">
        <f>VLOOKUP(D1309,HoaDonTotal!D:Q,14,0)</f>
        <v>44442.842361111114</v>
      </c>
      <c r="AA1309" t="str">
        <f t="shared" si="44"/>
        <v>Ca chiều</v>
      </c>
      <c r="AB1309" s="42"/>
    </row>
    <row r="1310" spans="2:28">
      <c r="B1310" s="11" t="s">
        <v>21</v>
      </c>
      <c r="C1310" s="136">
        <v>44442</v>
      </c>
      <c r="D1310" s="36" t="s">
        <v>1857</v>
      </c>
      <c r="E1310" s="11">
        <v>1809813</v>
      </c>
      <c r="F1310" s="11" t="s">
        <v>1859</v>
      </c>
      <c r="G1310" s="11" t="s">
        <v>673</v>
      </c>
      <c r="H1310" s="11" t="s">
        <v>674</v>
      </c>
      <c r="I1310" s="11" t="s">
        <v>22</v>
      </c>
      <c r="J1310" s="11" t="s">
        <v>23</v>
      </c>
      <c r="K1310" s="11" t="s">
        <v>24</v>
      </c>
      <c r="L1310" s="11" t="s">
        <v>25</v>
      </c>
      <c r="M1310" s="11" t="s">
        <v>46</v>
      </c>
      <c r="N1310" s="11" t="s">
        <v>36</v>
      </c>
      <c r="O1310" s="11" t="s">
        <v>52</v>
      </c>
      <c r="P1310" s="11" t="s">
        <v>37</v>
      </c>
      <c r="Q1310" s="11">
        <v>1</v>
      </c>
      <c r="R1310" s="128">
        <v>0</v>
      </c>
      <c r="S1310" s="128">
        <v>190000</v>
      </c>
      <c r="T1310" s="128">
        <v>95000</v>
      </c>
      <c r="U1310" s="128">
        <v>0</v>
      </c>
      <c r="V1310" s="11" t="s">
        <v>50</v>
      </c>
      <c r="W1310">
        <v>95000</v>
      </c>
      <c r="X1310">
        <v>1</v>
      </c>
      <c r="Y1310" s="11" t="str">
        <f t="shared" si="43"/>
        <v>XBL</v>
      </c>
      <c r="Z1310" s="5">
        <f>VLOOKUP(D1310,HoaDonTotal!D:Q,14,0)</f>
        <v>44442.843055555553</v>
      </c>
      <c r="AA1310" t="str">
        <f t="shared" si="44"/>
        <v>Ca chiều</v>
      </c>
      <c r="AB1310" s="42"/>
    </row>
    <row r="1311" spans="2:28">
      <c r="B1311" s="11" t="s">
        <v>21</v>
      </c>
      <c r="C1311" s="136">
        <v>44442</v>
      </c>
      <c r="D1311" s="36" t="s">
        <v>1857</v>
      </c>
      <c r="E1311" s="11">
        <v>1809813</v>
      </c>
      <c r="F1311" s="11" t="s">
        <v>1859</v>
      </c>
      <c r="G1311" s="11" t="s">
        <v>3513</v>
      </c>
      <c r="H1311" s="11" t="s">
        <v>3514</v>
      </c>
      <c r="I1311" s="11" t="s">
        <v>55</v>
      </c>
      <c r="J1311" s="11" t="s">
        <v>45</v>
      </c>
      <c r="K1311" s="11" t="s">
        <v>34</v>
      </c>
      <c r="L1311" s="11" t="s">
        <v>629</v>
      </c>
      <c r="M1311" s="11" t="s">
        <v>77</v>
      </c>
      <c r="N1311" s="11" t="s">
        <v>184</v>
      </c>
      <c r="O1311" s="11" t="s">
        <v>153</v>
      </c>
      <c r="P1311" s="11" t="s">
        <v>43</v>
      </c>
      <c r="Q1311" s="11">
        <v>1</v>
      </c>
      <c r="R1311" s="128">
        <v>0</v>
      </c>
      <c r="S1311" s="128">
        <v>120000</v>
      </c>
      <c r="T1311" s="128">
        <v>89000</v>
      </c>
      <c r="U1311" s="128">
        <v>0</v>
      </c>
      <c r="V1311" s="11" t="s">
        <v>50</v>
      </c>
      <c r="W1311">
        <v>89000</v>
      </c>
      <c r="X1311">
        <v>1</v>
      </c>
      <c r="Y1311" s="11" t="str">
        <f t="shared" si="43"/>
        <v>XBL</v>
      </c>
      <c r="Z1311" s="5">
        <f>VLOOKUP(D1311,HoaDonTotal!D:Q,14,0)</f>
        <v>44442.843055555553</v>
      </c>
      <c r="AA1311" t="str">
        <f t="shared" si="44"/>
        <v>Ca chiều</v>
      </c>
      <c r="AB1311" s="42"/>
    </row>
    <row r="1312" spans="2:28">
      <c r="B1312" s="11" t="s">
        <v>21</v>
      </c>
      <c r="C1312" s="136">
        <v>44442</v>
      </c>
      <c r="D1312" s="36" t="s">
        <v>1857</v>
      </c>
      <c r="E1312" s="11">
        <v>1809813</v>
      </c>
      <c r="F1312" s="11" t="s">
        <v>1859</v>
      </c>
      <c r="G1312" s="11" t="s">
        <v>2043</v>
      </c>
      <c r="H1312" s="11" t="s">
        <v>265</v>
      </c>
      <c r="I1312" s="11"/>
      <c r="J1312" s="11" t="s">
        <v>2044</v>
      </c>
      <c r="K1312" s="11" t="s">
        <v>56</v>
      </c>
      <c r="L1312" s="11" t="s">
        <v>266</v>
      </c>
      <c r="M1312" s="11"/>
      <c r="N1312" s="11" t="s">
        <v>2045</v>
      </c>
      <c r="O1312" s="11" t="s">
        <v>139</v>
      </c>
      <c r="P1312" s="11"/>
      <c r="Q1312" s="11">
        <v>2</v>
      </c>
      <c r="R1312" s="128">
        <v>0</v>
      </c>
      <c r="S1312" s="128">
        <v>66000</v>
      </c>
      <c r="T1312" s="128">
        <v>70000</v>
      </c>
      <c r="U1312" s="128">
        <v>0</v>
      </c>
      <c r="V1312" s="11" t="s">
        <v>50</v>
      </c>
      <c r="W1312">
        <v>70000</v>
      </c>
      <c r="X1312">
        <v>2</v>
      </c>
      <c r="Y1312" s="11" t="str">
        <f t="shared" si="43"/>
        <v>XBL</v>
      </c>
      <c r="Z1312" s="5">
        <f>VLOOKUP(D1312,HoaDonTotal!D:Q,14,0)</f>
        <v>44442.843055555553</v>
      </c>
      <c r="AA1312" t="str">
        <f t="shared" si="44"/>
        <v>Ca chiều</v>
      </c>
      <c r="AB1312" s="42"/>
    </row>
    <row r="1313" spans="2:28">
      <c r="B1313" s="11" t="s">
        <v>21</v>
      </c>
      <c r="C1313" s="136">
        <v>44442</v>
      </c>
      <c r="D1313" s="36" t="s">
        <v>1860</v>
      </c>
      <c r="E1313" s="11">
        <v>1942654</v>
      </c>
      <c r="F1313" s="11" t="s">
        <v>1221</v>
      </c>
      <c r="G1313" s="11" t="s">
        <v>2043</v>
      </c>
      <c r="H1313" s="11" t="s">
        <v>265</v>
      </c>
      <c r="I1313" s="11"/>
      <c r="J1313" s="11" t="s">
        <v>2044</v>
      </c>
      <c r="K1313" s="11" t="s">
        <v>56</v>
      </c>
      <c r="L1313" s="11" t="s">
        <v>266</v>
      </c>
      <c r="M1313" s="11"/>
      <c r="N1313" s="11" t="s">
        <v>2045</v>
      </c>
      <c r="O1313" s="11" t="s">
        <v>139</v>
      </c>
      <c r="P1313" s="11"/>
      <c r="Q1313" s="11">
        <v>2</v>
      </c>
      <c r="R1313" s="128">
        <v>0</v>
      </c>
      <c r="S1313" s="128">
        <v>66000</v>
      </c>
      <c r="T1313" s="128">
        <v>70000</v>
      </c>
      <c r="U1313" s="128">
        <v>0</v>
      </c>
      <c r="V1313" s="11" t="s">
        <v>28</v>
      </c>
      <c r="W1313">
        <v>70000</v>
      </c>
      <c r="X1313">
        <v>2</v>
      </c>
      <c r="Y1313" s="11" t="str">
        <f t="shared" si="43"/>
        <v>XBL</v>
      </c>
      <c r="Z1313" s="5">
        <f>VLOOKUP(D1313,HoaDonTotal!D:Q,14,0)</f>
        <v>44442.863194444442</v>
      </c>
      <c r="AA1313" t="str">
        <f t="shared" si="44"/>
        <v>Ca chiều</v>
      </c>
      <c r="AB1313" s="42"/>
    </row>
    <row r="1314" spans="2:28">
      <c r="B1314" s="11" t="s">
        <v>21</v>
      </c>
      <c r="C1314" s="136">
        <v>44442</v>
      </c>
      <c r="D1314" s="36" t="s">
        <v>1860</v>
      </c>
      <c r="E1314" s="11">
        <v>1942654</v>
      </c>
      <c r="F1314" s="11" t="s">
        <v>1221</v>
      </c>
      <c r="G1314" s="11" t="s">
        <v>3515</v>
      </c>
      <c r="H1314" s="11" t="s">
        <v>3516</v>
      </c>
      <c r="I1314" s="11" t="s">
        <v>55</v>
      </c>
      <c r="J1314" s="11" t="s">
        <v>45</v>
      </c>
      <c r="K1314" s="11" t="s">
        <v>34</v>
      </c>
      <c r="L1314" s="11" t="s">
        <v>603</v>
      </c>
      <c r="M1314" s="11" t="s">
        <v>79</v>
      </c>
      <c r="N1314" s="11" t="s">
        <v>184</v>
      </c>
      <c r="O1314" s="11" t="s">
        <v>153</v>
      </c>
      <c r="P1314" s="11" t="s">
        <v>43</v>
      </c>
      <c r="Q1314" s="11">
        <v>1</v>
      </c>
      <c r="R1314" s="128">
        <v>0</v>
      </c>
      <c r="S1314" s="128">
        <v>150000</v>
      </c>
      <c r="T1314" s="128">
        <v>119000</v>
      </c>
      <c r="U1314" s="128">
        <v>0</v>
      </c>
      <c r="V1314" s="11" t="s">
        <v>28</v>
      </c>
      <c r="W1314">
        <v>119000</v>
      </c>
      <c r="X1314">
        <v>1</v>
      </c>
      <c r="Y1314" s="11" t="str">
        <f t="shared" si="43"/>
        <v>XBL</v>
      </c>
      <c r="Z1314" s="5">
        <f>VLOOKUP(D1314,HoaDonTotal!D:Q,14,0)</f>
        <v>44442.863194444442</v>
      </c>
      <c r="AA1314" t="str">
        <f t="shared" si="44"/>
        <v>Ca chiều</v>
      </c>
      <c r="AB1314" s="42"/>
    </row>
    <row r="1315" spans="2:28">
      <c r="B1315" s="11" t="s">
        <v>21</v>
      </c>
      <c r="C1315" s="136">
        <v>44442</v>
      </c>
      <c r="D1315" s="36" t="s">
        <v>1860</v>
      </c>
      <c r="E1315" s="11">
        <v>1942654</v>
      </c>
      <c r="F1315" s="11" t="s">
        <v>1221</v>
      </c>
      <c r="G1315" s="11" t="s">
        <v>476</v>
      </c>
      <c r="H1315" s="11" t="s">
        <v>477</v>
      </c>
      <c r="I1315" s="11"/>
      <c r="J1315" s="11" t="s">
        <v>2041</v>
      </c>
      <c r="K1315" s="11" t="s">
        <v>478</v>
      </c>
      <c r="L1315" s="11"/>
      <c r="M1315" s="11"/>
      <c r="N1315" s="11" t="s">
        <v>68</v>
      </c>
      <c r="O1315" s="11" t="s">
        <v>479</v>
      </c>
      <c r="P1315" s="11"/>
      <c r="Q1315" s="11">
        <v>1</v>
      </c>
      <c r="R1315" s="128">
        <v>0</v>
      </c>
      <c r="S1315" s="128">
        <v>120000</v>
      </c>
      <c r="T1315" s="128">
        <v>120000</v>
      </c>
      <c r="U1315" s="128">
        <v>0</v>
      </c>
      <c r="V1315" s="11" t="s">
        <v>28</v>
      </c>
      <c r="W1315">
        <v>120000</v>
      </c>
      <c r="X1315">
        <v>1</v>
      </c>
      <c r="Y1315" s="11" t="str">
        <f t="shared" si="43"/>
        <v>XBL</v>
      </c>
      <c r="Z1315" s="5">
        <f>VLOOKUP(D1315,HoaDonTotal!D:Q,14,0)</f>
        <v>44442.863194444442</v>
      </c>
      <c r="AA1315" t="str">
        <f t="shared" si="44"/>
        <v>Ca chiều</v>
      </c>
      <c r="AB1315" s="42"/>
    </row>
    <row r="1316" spans="2:28">
      <c r="B1316" s="11" t="s">
        <v>21</v>
      </c>
      <c r="C1316" s="136">
        <v>44442</v>
      </c>
      <c r="D1316" s="36" t="s">
        <v>1862</v>
      </c>
      <c r="E1316" s="11">
        <v>1942654</v>
      </c>
      <c r="F1316" s="11" t="s">
        <v>1221</v>
      </c>
      <c r="G1316" s="11" t="s">
        <v>3517</v>
      </c>
      <c r="H1316" s="11" t="s">
        <v>3518</v>
      </c>
      <c r="I1316" s="11" t="s">
        <v>22</v>
      </c>
      <c r="J1316" s="11" t="s">
        <v>186</v>
      </c>
      <c r="K1316" s="11" t="s">
        <v>187</v>
      </c>
      <c r="L1316" s="11"/>
      <c r="M1316" s="11" t="s">
        <v>49</v>
      </c>
      <c r="N1316" s="11" t="s">
        <v>188</v>
      </c>
      <c r="O1316" s="11" t="s">
        <v>188</v>
      </c>
      <c r="P1316" s="11" t="s">
        <v>43</v>
      </c>
      <c r="Q1316" s="11">
        <v>1</v>
      </c>
      <c r="R1316" s="128">
        <v>0</v>
      </c>
      <c r="S1316" s="128">
        <v>190000</v>
      </c>
      <c r="T1316" s="128">
        <v>190000</v>
      </c>
      <c r="U1316" s="128">
        <v>0</v>
      </c>
      <c r="V1316" s="11" t="s">
        <v>28</v>
      </c>
      <c r="W1316">
        <v>190000</v>
      </c>
      <c r="X1316">
        <v>1</v>
      </c>
      <c r="Y1316" s="11" t="str">
        <f t="shared" si="43"/>
        <v>XBL</v>
      </c>
      <c r="Z1316" s="5">
        <f>VLOOKUP(D1316,HoaDonTotal!D:Q,14,0)</f>
        <v>44442.862500000003</v>
      </c>
      <c r="AA1316" t="str">
        <f t="shared" si="44"/>
        <v>Ca chiều</v>
      </c>
      <c r="AB1316" s="42"/>
    </row>
    <row r="1317" spans="2:28">
      <c r="B1317" s="11" t="s">
        <v>21</v>
      </c>
      <c r="C1317" s="136">
        <v>44442</v>
      </c>
      <c r="D1317" s="36" t="s">
        <v>1863</v>
      </c>
      <c r="E1317" s="11">
        <v>2308526</v>
      </c>
      <c r="F1317" s="11" t="s">
        <v>1865</v>
      </c>
      <c r="G1317" s="11" t="s">
        <v>3374</v>
      </c>
      <c r="H1317" s="11" t="s">
        <v>3233</v>
      </c>
      <c r="I1317" s="11" t="s">
        <v>55</v>
      </c>
      <c r="J1317" s="11" t="s">
        <v>45</v>
      </c>
      <c r="K1317" s="11" t="s">
        <v>538</v>
      </c>
      <c r="L1317" s="11" t="s">
        <v>605</v>
      </c>
      <c r="M1317" s="11" t="s">
        <v>46</v>
      </c>
      <c r="N1317" s="11" t="s">
        <v>47</v>
      </c>
      <c r="O1317" s="11" t="s">
        <v>2951</v>
      </c>
      <c r="P1317" s="11" t="s">
        <v>212</v>
      </c>
      <c r="Q1317" s="11">
        <v>1</v>
      </c>
      <c r="R1317" s="128">
        <v>0</v>
      </c>
      <c r="S1317" s="128">
        <v>390000</v>
      </c>
      <c r="T1317" s="128">
        <v>290000</v>
      </c>
      <c r="U1317" s="128">
        <v>0</v>
      </c>
      <c r="V1317" s="11" t="s">
        <v>50</v>
      </c>
      <c r="W1317">
        <v>290000</v>
      </c>
      <c r="X1317">
        <v>1</v>
      </c>
      <c r="Y1317" s="11" t="str">
        <f t="shared" si="43"/>
        <v>XBL</v>
      </c>
      <c r="Z1317" s="5">
        <f>VLOOKUP(D1317,HoaDonTotal!D:Q,14,0)</f>
        <v>44442.883333333331</v>
      </c>
      <c r="AA1317" t="str">
        <f t="shared" si="44"/>
        <v>Ca chiều</v>
      </c>
      <c r="AB1317" s="42"/>
    </row>
    <row r="1318" spans="2:28">
      <c r="B1318" s="11" t="s">
        <v>21</v>
      </c>
      <c r="C1318" s="136">
        <v>44442</v>
      </c>
      <c r="D1318" s="36" t="s">
        <v>1866</v>
      </c>
      <c r="E1318" s="11">
        <v>1630137</v>
      </c>
      <c r="F1318" s="11" t="s">
        <v>431</v>
      </c>
      <c r="G1318" s="11" t="s">
        <v>3395</v>
      </c>
      <c r="H1318" s="11" t="s">
        <v>3396</v>
      </c>
      <c r="I1318" s="11"/>
      <c r="J1318" s="11" t="s">
        <v>2112</v>
      </c>
      <c r="K1318" s="11" t="s">
        <v>503</v>
      </c>
      <c r="L1318" s="11"/>
      <c r="M1318" s="11"/>
      <c r="N1318" s="11" t="s">
        <v>2138</v>
      </c>
      <c r="O1318" s="11" t="s">
        <v>504</v>
      </c>
      <c r="P1318" s="11"/>
      <c r="Q1318" s="11">
        <v>1</v>
      </c>
      <c r="R1318" s="128">
        <v>0</v>
      </c>
      <c r="S1318" s="128">
        <v>175000</v>
      </c>
      <c r="T1318" s="128">
        <v>175000</v>
      </c>
      <c r="U1318" s="128">
        <v>0</v>
      </c>
      <c r="V1318" s="11" t="s">
        <v>50</v>
      </c>
      <c r="W1318">
        <v>175000</v>
      </c>
      <c r="X1318">
        <v>1</v>
      </c>
      <c r="Y1318" s="11" t="str">
        <f t="shared" si="43"/>
        <v>XBL</v>
      </c>
      <c r="Z1318" s="5">
        <f>VLOOKUP(D1318,HoaDonTotal!D:Q,14,0)</f>
        <v>44442.904861111114</v>
      </c>
      <c r="AA1318" t="str">
        <f t="shared" si="44"/>
        <v>Ca chiều</v>
      </c>
      <c r="AB1318" s="42"/>
    </row>
    <row r="1319" spans="2:28">
      <c r="B1319" s="11" t="s">
        <v>21</v>
      </c>
      <c r="C1319" s="136">
        <v>44441</v>
      </c>
      <c r="D1319" s="36" t="s">
        <v>1868</v>
      </c>
      <c r="E1319" s="11">
        <v>1594405</v>
      </c>
      <c r="F1319" s="11" t="s">
        <v>1561</v>
      </c>
      <c r="G1319" s="11" t="s">
        <v>443</v>
      </c>
      <c r="H1319" s="11" t="s">
        <v>444</v>
      </c>
      <c r="I1319" s="11" t="s">
        <v>22</v>
      </c>
      <c r="J1319" s="11" t="s">
        <v>23</v>
      </c>
      <c r="K1319" s="11" t="s">
        <v>24</v>
      </c>
      <c r="L1319" s="11" t="s">
        <v>71</v>
      </c>
      <c r="M1319" s="11" t="s">
        <v>445</v>
      </c>
      <c r="N1319" s="11" t="s">
        <v>230</v>
      </c>
      <c r="O1319" s="11" t="s">
        <v>177</v>
      </c>
      <c r="P1319" s="11" t="s">
        <v>37</v>
      </c>
      <c r="Q1319" s="11">
        <v>0</v>
      </c>
      <c r="R1319" s="128">
        <v>1</v>
      </c>
      <c r="S1319" s="128">
        <v>390000</v>
      </c>
      <c r="T1319" s="128">
        <v>0</v>
      </c>
      <c r="U1319" s="128">
        <v>195000</v>
      </c>
      <c r="V1319" s="11" t="s">
        <v>50</v>
      </c>
      <c r="W1319">
        <v>-195000</v>
      </c>
      <c r="X1319">
        <v>-1</v>
      </c>
      <c r="Y1319" s="11" t="str">
        <f t="shared" si="43"/>
        <v>NTL</v>
      </c>
      <c r="Z1319" s="5">
        <f>VLOOKUP(D1319,HoaDonTotal!D:Q,14,0)</f>
        <v>44441.429861111108</v>
      </c>
      <c r="AA1319" t="str">
        <f t="shared" si="44"/>
        <v>Ca sáng</v>
      </c>
      <c r="AB1319" s="42"/>
    </row>
    <row r="1320" spans="2:28">
      <c r="B1320" s="11" t="s">
        <v>21</v>
      </c>
      <c r="C1320" s="136">
        <v>44441</v>
      </c>
      <c r="D1320" s="36" t="s">
        <v>1869</v>
      </c>
      <c r="E1320" s="11">
        <v>2303062</v>
      </c>
      <c r="F1320" s="11" t="s">
        <v>1871</v>
      </c>
      <c r="G1320" s="11" t="s">
        <v>3519</v>
      </c>
      <c r="H1320" s="11" t="s">
        <v>596</v>
      </c>
      <c r="I1320" s="11" t="s">
        <v>41</v>
      </c>
      <c r="J1320" s="11" t="s">
        <v>23</v>
      </c>
      <c r="K1320" s="11" t="s">
        <v>24</v>
      </c>
      <c r="L1320" s="11" t="s">
        <v>35</v>
      </c>
      <c r="M1320" s="11" t="s">
        <v>460</v>
      </c>
      <c r="N1320" s="11" t="s">
        <v>36</v>
      </c>
      <c r="O1320" s="11" t="s">
        <v>472</v>
      </c>
      <c r="P1320" s="11" t="s">
        <v>37</v>
      </c>
      <c r="Q1320" s="11">
        <v>0</v>
      </c>
      <c r="R1320" s="128">
        <v>1</v>
      </c>
      <c r="S1320" s="128">
        <v>290000</v>
      </c>
      <c r="T1320" s="128">
        <v>0</v>
      </c>
      <c r="U1320" s="128">
        <v>145000</v>
      </c>
      <c r="V1320" s="11" t="s">
        <v>28</v>
      </c>
      <c r="W1320">
        <v>-145000</v>
      </c>
      <c r="X1320">
        <v>-1</v>
      </c>
      <c r="Y1320" s="11" t="str">
        <f t="shared" si="43"/>
        <v>NTL</v>
      </c>
      <c r="Z1320" s="5">
        <f>VLOOKUP(D1320,HoaDonTotal!D:Q,14,0)</f>
        <v>44441.824999999997</v>
      </c>
      <c r="AA1320" t="str">
        <f t="shared" si="44"/>
        <v>Ca chiều</v>
      </c>
      <c r="AB1320" s="42"/>
    </row>
    <row r="1321" spans="2:28">
      <c r="B1321" s="11" t="s">
        <v>21</v>
      </c>
      <c r="C1321" s="136">
        <v>44441</v>
      </c>
      <c r="D1321" s="36" t="s">
        <v>1872</v>
      </c>
      <c r="E1321" s="11">
        <v>1598604</v>
      </c>
      <c r="F1321" s="11" t="s">
        <v>427</v>
      </c>
      <c r="G1321" s="11" t="s">
        <v>2532</v>
      </c>
      <c r="H1321" s="11" t="s">
        <v>2533</v>
      </c>
      <c r="I1321" s="11"/>
      <c r="J1321" s="11" t="s">
        <v>29</v>
      </c>
      <c r="K1321" s="11" t="s">
        <v>56</v>
      </c>
      <c r="L1321" s="11" t="s">
        <v>229</v>
      </c>
      <c r="M1321" s="11" t="s">
        <v>597</v>
      </c>
      <c r="N1321" s="11" t="s">
        <v>198</v>
      </c>
      <c r="O1321" s="11" t="s">
        <v>128</v>
      </c>
      <c r="P1321" s="11" t="s">
        <v>43</v>
      </c>
      <c r="Q1321" s="11">
        <v>1</v>
      </c>
      <c r="R1321" s="128">
        <v>0</v>
      </c>
      <c r="S1321" s="128">
        <v>250000</v>
      </c>
      <c r="T1321" s="128">
        <v>200000</v>
      </c>
      <c r="U1321" s="128">
        <v>0</v>
      </c>
      <c r="V1321" s="11" t="s">
        <v>28</v>
      </c>
      <c r="W1321">
        <v>200000</v>
      </c>
      <c r="X1321">
        <v>1</v>
      </c>
      <c r="Y1321" s="11" t="str">
        <f t="shared" si="43"/>
        <v>XBL</v>
      </c>
      <c r="Z1321" s="5">
        <f>VLOOKUP(D1321,HoaDonTotal!D:Q,14,0)</f>
        <v>44441.362500000003</v>
      </c>
      <c r="AA1321" t="str">
        <f t="shared" si="44"/>
        <v>Ca sáng</v>
      </c>
      <c r="AB1321" s="42"/>
    </row>
    <row r="1322" spans="2:28">
      <c r="B1322" s="11" t="s">
        <v>21</v>
      </c>
      <c r="C1322" s="136">
        <v>44441</v>
      </c>
      <c r="D1322" s="36" t="s">
        <v>1873</v>
      </c>
      <c r="E1322" s="11">
        <v>1938080</v>
      </c>
      <c r="F1322" s="11" t="s">
        <v>1875</v>
      </c>
      <c r="G1322" s="11" t="s">
        <v>3520</v>
      </c>
      <c r="H1322" s="11" t="s">
        <v>3521</v>
      </c>
      <c r="I1322" s="11" t="s">
        <v>22</v>
      </c>
      <c r="J1322" s="11" t="s">
        <v>23</v>
      </c>
      <c r="K1322" s="11" t="s">
        <v>24</v>
      </c>
      <c r="L1322" s="11" t="s">
        <v>35</v>
      </c>
      <c r="M1322" s="11" t="s">
        <v>445</v>
      </c>
      <c r="N1322" s="11" t="s">
        <v>26</v>
      </c>
      <c r="O1322" s="11" t="s">
        <v>670</v>
      </c>
      <c r="P1322" s="11" t="s">
        <v>37</v>
      </c>
      <c r="Q1322" s="11">
        <v>1</v>
      </c>
      <c r="R1322" s="128">
        <v>0</v>
      </c>
      <c r="S1322" s="128">
        <v>190000</v>
      </c>
      <c r="T1322" s="128">
        <v>95000</v>
      </c>
      <c r="U1322" s="128">
        <v>0</v>
      </c>
      <c r="V1322" s="11" t="s">
        <v>50</v>
      </c>
      <c r="W1322">
        <v>95000</v>
      </c>
      <c r="X1322">
        <v>1</v>
      </c>
      <c r="Y1322" s="11" t="str">
        <f t="shared" si="43"/>
        <v>XBL</v>
      </c>
      <c r="Z1322" s="5">
        <f>VLOOKUP(D1322,HoaDonTotal!D:Q,14,0)</f>
        <v>44441.382638888892</v>
      </c>
      <c r="AA1322" t="str">
        <f t="shared" si="44"/>
        <v>Ca sáng</v>
      </c>
      <c r="AB1322" s="42"/>
    </row>
    <row r="1323" spans="2:28">
      <c r="B1323" s="11" t="s">
        <v>21</v>
      </c>
      <c r="C1323" s="136">
        <v>44441</v>
      </c>
      <c r="D1323" s="36" t="s">
        <v>1873</v>
      </c>
      <c r="E1323" s="11">
        <v>1938080</v>
      </c>
      <c r="F1323" s="11" t="s">
        <v>1875</v>
      </c>
      <c r="G1323" s="11" t="s">
        <v>2297</v>
      </c>
      <c r="H1323" s="11" t="s">
        <v>2298</v>
      </c>
      <c r="I1323" s="11" t="s">
        <v>58</v>
      </c>
      <c r="J1323" s="11" t="s">
        <v>45</v>
      </c>
      <c r="K1323" s="11" t="s">
        <v>2033</v>
      </c>
      <c r="L1323" s="11" t="s">
        <v>2299</v>
      </c>
      <c r="M1323" s="11" t="s">
        <v>79</v>
      </c>
      <c r="N1323" s="11" t="s">
        <v>184</v>
      </c>
      <c r="O1323" s="11" t="s">
        <v>153</v>
      </c>
      <c r="P1323" s="11" t="s">
        <v>43</v>
      </c>
      <c r="Q1323" s="11">
        <v>1</v>
      </c>
      <c r="R1323" s="128">
        <v>0</v>
      </c>
      <c r="S1323" s="128">
        <v>120000</v>
      </c>
      <c r="T1323" s="128">
        <v>89000</v>
      </c>
      <c r="U1323" s="128">
        <v>0</v>
      </c>
      <c r="V1323" s="11" t="s">
        <v>50</v>
      </c>
      <c r="W1323">
        <v>89000</v>
      </c>
      <c r="X1323">
        <v>1</v>
      </c>
      <c r="Y1323" s="11" t="str">
        <f t="shared" si="43"/>
        <v>XBL</v>
      </c>
      <c r="Z1323" s="5">
        <f>VLOOKUP(D1323,HoaDonTotal!D:Q,14,0)</f>
        <v>44441.382638888892</v>
      </c>
      <c r="AA1323" t="str">
        <f t="shared" si="44"/>
        <v>Ca sáng</v>
      </c>
      <c r="AB1323" s="42"/>
    </row>
    <row r="1324" spans="2:28">
      <c r="B1324" s="11" t="s">
        <v>21</v>
      </c>
      <c r="C1324" s="136">
        <v>44441</v>
      </c>
      <c r="D1324" s="36" t="s">
        <v>1873</v>
      </c>
      <c r="E1324" s="11">
        <v>1938080</v>
      </c>
      <c r="F1324" s="11" t="s">
        <v>1875</v>
      </c>
      <c r="G1324" s="11" t="s">
        <v>583</v>
      </c>
      <c r="H1324" s="11" t="s">
        <v>584</v>
      </c>
      <c r="I1324" s="11" t="s">
        <v>58</v>
      </c>
      <c r="J1324" s="11" t="s">
        <v>45</v>
      </c>
      <c r="K1324" s="11" t="s">
        <v>34</v>
      </c>
      <c r="L1324" s="11" t="s">
        <v>585</v>
      </c>
      <c r="M1324" s="11" t="s">
        <v>586</v>
      </c>
      <c r="N1324" s="11" t="s">
        <v>184</v>
      </c>
      <c r="O1324" s="11" t="s">
        <v>197</v>
      </c>
      <c r="P1324" s="11" t="s">
        <v>43</v>
      </c>
      <c r="Q1324" s="11">
        <v>1</v>
      </c>
      <c r="R1324" s="128">
        <v>0</v>
      </c>
      <c r="S1324" s="128">
        <v>120000</v>
      </c>
      <c r="T1324" s="128">
        <v>89000</v>
      </c>
      <c r="U1324" s="128">
        <v>0</v>
      </c>
      <c r="V1324" s="11" t="s">
        <v>50</v>
      </c>
      <c r="W1324">
        <v>89000</v>
      </c>
      <c r="X1324">
        <v>1</v>
      </c>
      <c r="Y1324" s="11" t="str">
        <f t="shared" si="43"/>
        <v>XBL</v>
      </c>
      <c r="Z1324" s="5">
        <f>VLOOKUP(D1324,HoaDonTotal!D:Q,14,0)</f>
        <v>44441.382638888892</v>
      </c>
      <c r="AA1324" t="str">
        <f t="shared" si="44"/>
        <v>Ca sáng</v>
      </c>
      <c r="AB1324" s="42"/>
    </row>
    <row r="1325" spans="2:28">
      <c r="B1325" s="11" t="s">
        <v>21</v>
      </c>
      <c r="C1325" s="136">
        <v>44441</v>
      </c>
      <c r="D1325" s="36" t="s">
        <v>1873</v>
      </c>
      <c r="E1325" s="11">
        <v>1938080</v>
      </c>
      <c r="F1325" s="11" t="s">
        <v>1875</v>
      </c>
      <c r="G1325" s="11" t="s">
        <v>3522</v>
      </c>
      <c r="H1325" s="11" t="s">
        <v>3516</v>
      </c>
      <c r="I1325" s="11" t="s">
        <v>55</v>
      </c>
      <c r="J1325" s="11" t="s">
        <v>45</v>
      </c>
      <c r="K1325" s="11" t="s">
        <v>34</v>
      </c>
      <c r="L1325" s="11" t="s">
        <v>641</v>
      </c>
      <c r="M1325" s="11" t="s">
        <v>66</v>
      </c>
      <c r="N1325" s="11" t="s">
        <v>184</v>
      </c>
      <c r="O1325" s="11" t="s">
        <v>153</v>
      </c>
      <c r="P1325" s="11" t="s">
        <v>43</v>
      </c>
      <c r="Q1325" s="11">
        <v>1</v>
      </c>
      <c r="R1325" s="128">
        <v>0</v>
      </c>
      <c r="S1325" s="128">
        <v>150000</v>
      </c>
      <c r="T1325" s="128">
        <v>119000</v>
      </c>
      <c r="U1325" s="128">
        <v>0</v>
      </c>
      <c r="V1325" s="11" t="s">
        <v>50</v>
      </c>
      <c r="W1325">
        <v>119000</v>
      </c>
      <c r="X1325">
        <v>1</v>
      </c>
      <c r="Y1325" s="11" t="str">
        <f t="shared" si="43"/>
        <v>XBL</v>
      </c>
      <c r="Z1325" s="5">
        <f>VLOOKUP(D1325,HoaDonTotal!D:Q,14,0)</f>
        <v>44441.382638888892</v>
      </c>
      <c r="AA1325" t="str">
        <f t="shared" si="44"/>
        <v>Ca sáng</v>
      </c>
      <c r="AB1325" s="42"/>
    </row>
    <row r="1326" spans="2:28">
      <c r="B1326" s="11" t="s">
        <v>21</v>
      </c>
      <c r="C1326" s="136">
        <v>44441</v>
      </c>
      <c r="D1326" s="36" t="s">
        <v>1873</v>
      </c>
      <c r="E1326" s="11">
        <v>1938080</v>
      </c>
      <c r="F1326" s="11" t="s">
        <v>1875</v>
      </c>
      <c r="G1326" s="11" t="s">
        <v>483</v>
      </c>
      <c r="H1326" s="11" t="s">
        <v>484</v>
      </c>
      <c r="I1326" s="11"/>
      <c r="J1326" s="11" t="s">
        <v>39</v>
      </c>
      <c r="K1326" s="11"/>
      <c r="L1326" s="11" t="s">
        <v>40</v>
      </c>
      <c r="M1326" s="11" t="s">
        <v>40</v>
      </c>
      <c r="N1326" s="11" t="s">
        <v>39</v>
      </c>
      <c r="O1326" s="11" t="s">
        <v>39</v>
      </c>
      <c r="P1326" s="11" t="s">
        <v>40</v>
      </c>
      <c r="Q1326" s="11">
        <v>1</v>
      </c>
      <c r="R1326" s="128">
        <v>0</v>
      </c>
      <c r="S1326" s="128">
        <v>2000</v>
      </c>
      <c r="T1326" s="128">
        <v>2000</v>
      </c>
      <c r="U1326" s="128">
        <v>0</v>
      </c>
      <c r="V1326" s="11" t="s">
        <v>50</v>
      </c>
      <c r="W1326">
        <v>2000</v>
      </c>
      <c r="X1326">
        <v>1</v>
      </c>
      <c r="Y1326" s="11" t="str">
        <f t="shared" si="43"/>
        <v>XBL</v>
      </c>
      <c r="Z1326" s="5">
        <f>VLOOKUP(D1326,HoaDonTotal!D:Q,14,0)</f>
        <v>44441.382638888892</v>
      </c>
      <c r="AA1326" t="str">
        <f t="shared" si="44"/>
        <v>Ca sáng</v>
      </c>
      <c r="AB1326" s="42"/>
    </row>
    <row r="1327" spans="2:28">
      <c r="B1327" s="11" t="s">
        <v>21</v>
      </c>
      <c r="C1327" s="136">
        <v>44441</v>
      </c>
      <c r="D1327" s="36" t="s">
        <v>1876</v>
      </c>
      <c r="E1327" s="11">
        <v>1255720</v>
      </c>
      <c r="F1327" s="11" t="s">
        <v>1878</v>
      </c>
      <c r="G1327" s="11" t="s">
        <v>587</v>
      </c>
      <c r="H1327" s="11" t="s">
        <v>438</v>
      </c>
      <c r="I1327" s="11" t="s">
        <v>22</v>
      </c>
      <c r="J1327" s="11" t="s">
        <v>23</v>
      </c>
      <c r="K1327" s="11" t="s">
        <v>24</v>
      </c>
      <c r="L1327" s="11" t="s">
        <v>71</v>
      </c>
      <c r="M1327" s="11" t="s">
        <v>46</v>
      </c>
      <c r="N1327" s="11" t="s">
        <v>343</v>
      </c>
      <c r="O1327" s="11" t="s">
        <v>125</v>
      </c>
      <c r="P1327" s="11" t="s">
        <v>43</v>
      </c>
      <c r="Q1327" s="11">
        <v>1</v>
      </c>
      <c r="R1327" s="128">
        <v>0</v>
      </c>
      <c r="S1327" s="128">
        <v>190000</v>
      </c>
      <c r="T1327" s="128">
        <v>95000</v>
      </c>
      <c r="U1327" s="128">
        <v>0</v>
      </c>
      <c r="V1327" s="11" t="s">
        <v>50</v>
      </c>
      <c r="W1327">
        <v>95000</v>
      </c>
      <c r="X1327">
        <v>1</v>
      </c>
      <c r="Y1327" s="11" t="str">
        <f t="shared" si="43"/>
        <v>XBL</v>
      </c>
      <c r="Z1327" s="5">
        <f>VLOOKUP(D1327,HoaDonTotal!D:Q,14,0)</f>
        <v>44441.404861111114</v>
      </c>
      <c r="AA1327" t="str">
        <f t="shared" si="44"/>
        <v>Ca sáng</v>
      </c>
      <c r="AB1327" s="42"/>
    </row>
    <row r="1328" spans="2:28">
      <c r="B1328" s="11" t="s">
        <v>21</v>
      </c>
      <c r="C1328" s="136">
        <v>44441</v>
      </c>
      <c r="D1328" s="36" t="s">
        <v>1876</v>
      </c>
      <c r="E1328" s="11">
        <v>1255720</v>
      </c>
      <c r="F1328" s="11" t="s">
        <v>1878</v>
      </c>
      <c r="G1328" s="11" t="s">
        <v>3523</v>
      </c>
      <c r="H1328" s="11" t="s">
        <v>3524</v>
      </c>
      <c r="I1328" s="11" t="s">
        <v>22</v>
      </c>
      <c r="J1328" s="11" t="s">
        <v>23</v>
      </c>
      <c r="K1328" s="11" t="s">
        <v>24</v>
      </c>
      <c r="L1328" s="11" t="s">
        <v>71</v>
      </c>
      <c r="M1328" s="11" t="s">
        <v>2093</v>
      </c>
      <c r="N1328" s="11" t="s">
        <v>26</v>
      </c>
      <c r="O1328" s="11" t="s">
        <v>125</v>
      </c>
      <c r="P1328" s="11" t="s">
        <v>43</v>
      </c>
      <c r="Q1328" s="11">
        <v>1</v>
      </c>
      <c r="R1328" s="128">
        <v>0</v>
      </c>
      <c r="S1328" s="128">
        <v>150000</v>
      </c>
      <c r="T1328" s="128">
        <v>75000</v>
      </c>
      <c r="U1328" s="128">
        <v>0</v>
      </c>
      <c r="V1328" s="11" t="s">
        <v>50</v>
      </c>
      <c r="W1328">
        <v>75000</v>
      </c>
      <c r="X1328">
        <v>1</v>
      </c>
      <c r="Y1328" s="11" t="str">
        <f t="shared" si="43"/>
        <v>XBL</v>
      </c>
      <c r="Z1328" s="5">
        <f>VLOOKUP(D1328,HoaDonTotal!D:Q,14,0)</f>
        <v>44441.404861111114</v>
      </c>
      <c r="AA1328" t="str">
        <f t="shared" si="44"/>
        <v>Ca sáng</v>
      </c>
      <c r="AB1328" s="42"/>
    </row>
    <row r="1329" spans="2:28">
      <c r="B1329" s="11" t="s">
        <v>21</v>
      </c>
      <c r="C1329" s="136">
        <v>44441</v>
      </c>
      <c r="D1329" s="36" t="s">
        <v>1876</v>
      </c>
      <c r="E1329" s="11">
        <v>1255720</v>
      </c>
      <c r="F1329" s="11" t="s">
        <v>1878</v>
      </c>
      <c r="G1329" s="11" t="s">
        <v>3525</v>
      </c>
      <c r="H1329" s="11" t="s">
        <v>2756</v>
      </c>
      <c r="I1329" s="11" t="s">
        <v>22</v>
      </c>
      <c r="J1329" s="11" t="s">
        <v>23</v>
      </c>
      <c r="K1329" s="11" t="s">
        <v>24</v>
      </c>
      <c r="L1329" s="11" t="s">
        <v>71</v>
      </c>
      <c r="M1329" s="11" t="s">
        <v>241</v>
      </c>
      <c r="N1329" s="11" t="s">
        <v>36</v>
      </c>
      <c r="O1329" s="11" t="s">
        <v>2339</v>
      </c>
      <c r="P1329" s="11" t="s">
        <v>37</v>
      </c>
      <c r="Q1329" s="11">
        <v>1</v>
      </c>
      <c r="R1329" s="128">
        <v>0</v>
      </c>
      <c r="S1329" s="128">
        <v>190000</v>
      </c>
      <c r="T1329" s="128">
        <v>95000</v>
      </c>
      <c r="U1329" s="128">
        <v>0</v>
      </c>
      <c r="V1329" s="11" t="s">
        <v>50</v>
      </c>
      <c r="W1329">
        <v>95000</v>
      </c>
      <c r="X1329">
        <v>1</v>
      </c>
      <c r="Y1329" s="11" t="str">
        <f t="shared" si="43"/>
        <v>XBL</v>
      </c>
      <c r="Z1329" s="5">
        <f>VLOOKUP(D1329,HoaDonTotal!D:Q,14,0)</f>
        <v>44441.404861111114</v>
      </c>
      <c r="AA1329" t="str">
        <f t="shared" si="44"/>
        <v>Ca sáng</v>
      </c>
      <c r="AB1329" s="42"/>
    </row>
    <row r="1330" spans="2:28">
      <c r="B1330" s="11" t="s">
        <v>21</v>
      </c>
      <c r="C1330" s="136">
        <v>44441</v>
      </c>
      <c r="D1330" s="36" t="s">
        <v>1876</v>
      </c>
      <c r="E1330" s="11">
        <v>1255720</v>
      </c>
      <c r="F1330" s="11" t="s">
        <v>1878</v>
      </c>
      <c r="G1330" s="11" t="s">
        <v>521</v>
      </c>
      <c r="H1330" s="11" t="s">
        <v>522</v>
      </c>
      <c r="I1330" s="11" t="s">
        <v>22</v>
      </c>
      <c r="J1330" s="11" t="s">
        <v>364</v>
      </c>
      <c r="K1330" s="11" t="s">
        <v>34</v>
      </c>
      <c r="L1330" s="11" t="s">
        <v>35</v>
      </c>
      <c r="M1330" s="11" t="s">
        <v>133</v>
      </c>
      <c r="N1330" s="11" t="s">
        <v>36</v>
      </c>
      <c r="O1330" s="11" t="s">
        <v>52</v>
      </c>
      <c r="P1330" s="11" t="s">
        <v>37</v>
      </c>
      <c r="Q1330" s="11">
        <v>1</v>
      </c>
      <c r="R1330" s="128">
        <v>0</v>
      </c>
      <c r="S1330" s="128">
        <v>250000</v>
      </c>
      <c r="T1330" s="128">
        <v>175000</v>
      </c>
      <c r="U1330" s="128">
        <v>0</v>
      </c>
      <c r="V1330" s="11" t="s">
        <v>50</v>
      </c>
      <c r="W1330">
        <v>175000</v>
      </c>
      <c r="X1330">
        <v>1</v>
      </c>
      <c r="Y1330" s="11" t="str">
        <f t="shared" si="43"/>
        <v>XBL</v>
      </c>
      <c r="Z1330" s="5">
        <f>VLOOKUP(D1330,HoaDonTotal!D:Q,14,0)</f>
        <v>44441.404861111114</v>
      </c>
      <c r="AA1330" t="str">
        <f t="shared" si="44"/>
        <v>Ca sáng</v>
      </c>
      <c r="AB1330" s="42"/>
    </row>
    <row r="1331" spans="2:28">
      <c r="B1331" s="11" t="s">
        <v>21</v>
      </c>
      <c r="C1331" s="136">
        <v>44441</v>
      </c>
      <c r="D1331" s="36" t="s">
        <v>1879</v>
      </c>
      <c r="E1331" s="11">
        <v>1255720</v>
      </c>
      <c r="F1331" s="11" t="s">
        <v>1878</v>
      </c>
      <c r="G1331" s="11" t="s">
        <v>3526</v>
      </c>
      <c r="H1331" s="11" t="s">
        <v>2247</v>
      </c>
      <c r="I1331" s="11" t="s">
        <v>58</v>
      </c>
      <c r="J1331" s="11" t="s">
        <v>23</v>
      </c>
      <c r="K1331" s="11" t="s">
        <v>24</v>
      </c>
      <c r="L1331" s="11" t="s">
        <v>492</v>
      </c>
      <c r="M1331" s="11" t="s">
        <v>2528</v>
      </c>
      <c r="N1331" s="11" t="s">
        <v>36</v>
      </c>
      <c r="O1331" s="11" t="s">
        <v>472</v>
      </c>
      <c r="P1331" s="11" t="s">
        <v>37</v>
      </c>
      <c r="Q1331" s="11">
        <v>1</v>
      </c>
      <c r="R1331" s="128">
        <v>0</v>
      </c>
      <c r="S1331" s="128">
        <v>190000</v>
      </c>
      <c r="T1331" s="128">
        <v>95000</v>
      </c>
      <c r="U1331" s="128">
        <v>0</v>
      </c>
      <c r="V1331" s="11" t="s">
        <v>50</v>
      </c>
      <c r="W1331">
        <v>95000</v>
      </c>
      <c r="X1331">
        <v>1</v>
      </c>
      <c r="Y1331" s="11" t="str">
        <f t="shared" si="43"/>
        <v>XBL</v>
      </c>
      <c r="Z1331" s="5">
        <f>VLOOKUP(D1331,HoaDonTotal!D:Q,14,0)</f>
        <v>44441.404166666667</v>
      </c>
      <c r="AA1331" t="str">
        <f t="shared" si="44"/>
        <v>Ca sáng</v>
      </c>
      <c r="AB1331" s="42"/>
    </row>
    <row r="1332" spans="2:28">
      <c r="B1332" s="11" t="s">
        <v>21</v>
      </c>
      <c r="C1332" s="136">
        <v>44441</v>
      </c>
      <c r="D1332" s="36" t="s">
        <v>1879</v>
      </c>
      <c r="E1332" s="11">
        <v>1255720</v>
      </c>
      <c r="F1332" s="11" t="s">
        <v>1878</v>
      </c>
      <c r="G1332" s="11" t="s">
        <v>488</v>
      </c>
      <c r="H1332" s="11" t="s">
        <v>489</v>
      </c>
      <c r="I1332" s="11" t="s">
        <v>22</v>
      </c>
      <c r="J1332" s="11" t="s">
        <v>23</v>
      </c>
      <c r="K1332" s="11" t="s">
        <v>24</v>
      </c>
      <c r="L1332" s="11" t="s">
        <v>143</v>
      </c>
      <c r="M1332" s="11" t="s">
        <v>445</v>
      </c>
      <c r="N1332" s="11" t="s">
        <v>26</v>
      </c>
      <c r="O1332" s="11" t="s">
        <v>125</v>
      </c>
      <c r="P1332" s="11" t="s">
        <v>43</v>
      </c>
      <c r="Q1332" s="11">
        <v>2</v>
      </c>
      <c r="R1332" s="128">
        <v>0</v>
      </c>
      <c r="S1332" s="128">
        <v>90000</v>
      </c>
      <c r="T1332" s="128">
        <v>90000</v>
      </c>
      <c r="U1332" s="128">
        <v>0</v>
      </c>
      <c r="V1332" s="11" t="s">
        <v>50</v>
      </c>
      <c r="W1332">
        <v>90000</v>
      </c>
      <c r="X1332">
        <v>2</v>
      </c>
      <c r="Y1332" s="11" t="str">
        <f t="shared" si="43"/>
        <v>XBL</v>
      </c>
      <c r="Z1332" s="5">
        <f>VLOOKUP(D1332,HoaDonTotal!D:Q,14,0)</f>
        <v>44441.404166666667</v>
      </c>
      <c r="AA1332" t="str">
        <f t="shared" si="44"/>
        <v>Ca sáng</v>
      </c>
      <c r="AB1332" s="42"/>
    </row>
    <row r="1333" spans="2:28">
      <c r="B1333" s="11" t="s">
        <v>21</v>
      </c>
      <c r="C1333" s="136">
        <v>44441</v>
      </c>
      <c r="D1333" s="36" t="s">
        <v>1879</v>
      </c>
      <c r="E1333" s="11">
        <v>1255720</v>
      </c>
      <c r="F1333" s="11" t="s">
        <v>1878</v>
      </c>
      <c r="G1333" s="11" t="s">
        <v>3050</v>
      </c>
      <c r="H1333" s="11" t="s">
        <v>2165</v>
      </c>
      <c r="I1333" s="11" t="s">
        <v>22</v>
      </c>
      <c r="J1333" s="11" t="s">
        <v>362</v>
      </c>
      <c r="K1333" s="11" t="s">
        <v>132</v>
      </c>
      <c r="L1333" s="11" t="s">
        <v>25</v>
      </c>
      <c r="M1333" s="11" t="s">
        <v>2387</v>
      </c>
      <c r="N1333" s="11" t="s">
        <v>64</v>
      </c>
      <c r="O1333" s="11" t="s">
        <v>149</v>
      </c>
      <c r="P1333" s="11" t="s">
        <v>43</v>
      </c>
      <c r="Q1333" s="11">
        <v>1</v>
      </c>
      <c r="R1333" s="128">
        <v>0</v>
      </c>
      <c r="S1333" s="128">
        <v>120000</v>
      </c>
      <c r="T1333" s="128">
        <v>84000</v>
      </c>
      <c r="U1333" s="128">
        <v>0</v>
      </c>
      <c r="V1333" s="11" t="s">
        <v>50</v>
      </c>
      <c r="W1333">
        <v>84000</v>
      </c>
      <c r="X1333">
        <v>1</v>
      </c>
      <c r="Y1333" s="11" t="str">
        <f t="shared" si="43"/>
        <v>XBL</v>
      </c>
      <c r="Z1333" s="5">
        <f>VLOOKUP(D1333,HoaDonTotal!D:Q,14,0)</f>
        <v>44441.404166666667</v>
      </c>
      <c r="AA1333" t="str">
        <f t="shared" si="44"/>
        <v>Ca sáng</v>
      </c>
      <c r="AB1333" s="42"/>
    </row>
    <row r="1334" spans="2:28">
      <c r="B1334" s="11" t="s">
        <v>21</v>
      </c>
      <c r="C1334" s="136">
        <v>44441</v>
      </c>
      <c r="D1334" s="36" t="s">
        <v>1879</v>
      </c>
      <c r="E1334" s="11">
        <v>1255720</v>
      </c>
      <c r="F1334" s="11" t="s">
        <v>1878</v>
      </c>
      <c r="G1334" s="11" t="s">
        <v>3527</v>
      </c>
      <c r="H1334" s="11" t="s">
        <v>3528</v>
      </c>
      <c r="I1334" s="11" t="s">
        <v>22</v>
      </c>
      <c r="J1334" s="11" t="s">
        <v>23</v>
      </c>
      <c r="K1334" s="11" t="s">
        <v>24</v>
      </c>
      <c r="L1334" s="11" t="s">
        <v>71</v>
      </c>
      <c r="M1334" s="11" t="s">
        <v>3529</v>
      </c>
      <c r="N1334" s="11" t="s">
        <v>343</v>
      </c>
      <c r="O1334" s="11" t="s">
        <v>2060</v>
      </c>
      <c r="P1334" s="11" t="s">
        <v>43</v>
      </c>
      <c r="Q1334" s="11">
        <v>1</v>
      </c>
      <c r="R1334" s="128">
        <v>0</v>
      </c>
      <c r="S1334" s="128">
        <v>150000</v>
      </c>
      <c r="T1334" s="128">
        <v>75000</v>
      </c>
      <c r="U1334" s="128">
        <v>0</v>
      </c>
      <c r="V1334" s="11" t="s">
        <v>50</v>
      </c>
      <c r="W1334">
        <v>75000</v>
      </c>
      <c r="X1334">
        <v>1</v>
      </c>
      <c r="Y1334" s="11" t="str">
        <f t="shared" si="43"/>
        <v>XBL</v>
      </c>
      <c r="Z1334" s="5">
        <f>VLOOKUP(D1334,HoaDonTotal!D:Q,14,0)</f>
        <v>44441.404166666667</v>
      </c>
      <c r="AA1334" t="str">
        <f t="shared" si="44"/>
        <v>Ca sáng</v>
      </c>
      <c r="AB1334" s="42"/>
    </row>
    <row r="1335" spans="2:28">
      <c r="B1335" s="11" t="s">
        <v>21</v>
      </c>
      <c r="C1335" s="136">
        <v>44441</v>
      </c>
      <c r="D1335" s="36" t="s">
        <v>1879</v>
      </c>
      <c r="E1335" s="11">
        <v>1255720</v>
      </c>
      <c r="F1335" s="11" t="s">
        <v>1878</v>
      </c>
      <c r="G1335" s="11" t="s">
        <v>3530</v>
      </c>
      <c r="H1335" s="11" t="s">
        <v>3528</v>
      </c>
      <c r="I1335" s="11" t="s">
        <v>22</v>
      </c>
      <c r="J1335" s="11" t="s">
        <v>23</v>
      </c>
      <c r="K1335" s="11" t="s">
        <v>24</v>
      </c>
      <c r="L1335" s="11" t="s">
        <v>71</v>
      </c>
      <c r="M1335" s="11" t="s">
        <v>319</v>
      </c>
      <c r="N1335" s="11" t="s">
        <v>343</v>
      </c>
      <c r="O1335" s="11" t="s">
        <v>2060</v>
      </c>
      <c r="P1335" s="11" t="s">
        <v>43</v>
      </c>
      <c r="Q1335" s="11">
        <v>1</v>
      </c>
      <c r="R1335" s="128">
        <v>0</v>
      </c>
      <c r="S1335" s="128">
        <v>150000</v>
      </c>
      <c r="T1335" s="128">
        <v>75000</v>
      </c>
      <c r="U1335" s="128">
        <v>0</v>
      </c>
      <c r="V1335" s="11" t="s">
        <v>50</v>
      </c>
      <c r="W1335">
        <v>75000</v>
      </c>
      <c r="X1335">
        <v>1</v>
      </c>
      <c r="Y1335" s="11" t="str">
        <f t="shared" si="43"/>
        <v>XBL</v>
      </c>
      <c r="Z1335" s="5">
        <f>VLOOKUP(D1335,HoaDonTotal!D:Q,14,0)</f>
        <v>44441.404166666667</v>
      </c>
      <c r="AA1335" t="str">
        <f t="shared" si="44"/>
        <v>Ca sáng</v>
      </c>
      <c r="AB1335" s="42"/>
    </row>
    <row r="1336" spans="2:28">
      <c r="B1336" s="11" t="s">
        <v>21</v>
      </c>
      <c r="C1336" s="136">
        <v>44441</v>
      </c>
      <c r="D1336" s="36" t="s">
        <v>1880</v>
      </c>
      <c r="E1336" s="11">
        <v>1255720</v>
      </c>
      <c r="F1336" s="11" t="s">
        <v>1878</v>
      </c>
      <c r="G1336" s="11" t="s">
        <v>3531</v>
      </c>
      <c r="H1336" s="11" t="s">
        <v>138</v>
      </c>
      <c r="I1336" s="11"/>
      <c r="J1336" s="11" t="s">
        <v>2263</v>
      </c>
      <c r="K1336" s="11" t="s">
        <v>30</v>
      </c>
      <c r="L1336" s="11" t="s">
        <v>31</v>
      </c>
      <c r="M1336" s="11"/>
      <c r="N1336" s="11" t="s">
        <v>32</v>
      </c>
      <c r="O1336" s="11" t="s">
        <v>33</v>
      </c>
      <c r="P1336" s="11"/>
      <c r="Q1336" s="11">
        <v>1</v>
      </c>
      <c r="R1336" s="128">
        <v>0</v>
      </c>
      <c r="S1336" s="128">
        <v>135000</v>
      </c>
      <c r="T1336" s="128">
        <v>40000</v>
      </c>
      <c r="U1336" s="128">
        <v>0</v>
      </c>
      <c r="V1336" s="11" t="s">
        <v>50</v>
      </c>
      <c r="W1336">
        <v>40000</v>
      </c>
      <c r="X1336">
        <v>1</v>
      </c>
      <c r="Y1336" s="11" t="str">
        <f t="shared" si="43"/>
        <v>XBL</v>
      </c>
      <c r="Z1336" s="5">
        <f>VLOOKUP(D1336,HoaDonTotal!D:Q,14,0)</f>
        <v>44441.404166666667</v>
      </c>
      <c r="AA1336" t="str">
        <f t="shared" si="44"/>
        <v>Ca sáng</v>
      </c>
      <c r="AB1336" s="42"/>
    </row>
    <row r="1337" spans="2:28">
      <c r="B1337" s="11" t="s">
        <v>21</v>
      </c>
      <c r="C1337" s="136">
        <v>44441</v>
      </c>
      <c r="D1337" s="36" t="s">
        <v>1880</v>
      </c>
      <c r="E1337" s="11">
        <v>1255720</v>
      </c>
      <c r="F1337" s="11" t="s">
        <v>1878</v>
      </c>
      <c r="G1337" s="11" t="s">
        <v>2763</v>
      </c>
      <c r="H1337" s="11" t="s">
        <v>138</v>
      </c>
      <c r="I1337" s="11"/>
      <c r="J1337" s="11" t="s">
        <v>2263</v>
      </c>
      <c r="K1337" s="11" t="s">
        <v>30</v>
      </c>
      <c r="L1337" s="11" t="s">
        <v>31</v>
      </c>
      <c r="M1337" s="11"/>
      <c r="N1337" s="11" t="s">
        <v>32</v>
      </c>
      <c r="O1337" s="11" t="s">
        <v>33</v>
      </c>
      <c r="P1337" s="11"/>
      <c r="Q1337" s="11">
        <v>1</v>
      </c>
      <c r="R1337" s="128">
        <v>0</v>
      </c>
      <c r="S1337" s="128">
        <v>135000</v>
      </c>
      <c r="T1337" s="128">
        <v>40000</v>
      </c>
      <c r="U1337" s="128">
        <v>0</v>
      </c>
      <c r="V1337" s="11" t="s">
        <v>50</v>
      </c>
      <c r="W1337">
        <v>40000</v>
      </c>
      <c r="X1337">
        <v>1</v>
      </c>
      <c r="Y1337" s="11" t="str">
        <f t="shared" si="43"/>
        <v>XBL</v>
      </c>
      <c r="Z1337" s="5">
        <f>VLOOKUP(D1337,HoaDonTotal!D:Q,14,0)</f>
        <v>44441.404166666667</v>
      </c>
      <c r="AA1337" t="str">
        <f t="shared" si="44"/>
        <v>Ca sáng</v>
      </c>
      <c r="AB1337" s="42"/>
    </row>
    <row r="1338" spans="2:28">
      <c r="B1338" s="11" t="s">
        <v>21</v>
      </c>
      <c r="C1338" s="136">
        <v>44441</v>
      </c>
      <c r="D1338" s="36" t="s">
        <v>1880</v>
      </c>
      <c r="E1338" s="11">
        <v>1255720</v>
      </c>
      <c r="F1338" s="11" t="s">
        <v>1878</v>
      </c>
      <c r="G1338" s="11" t="s">
        <v>3023</v>
      </c>
      <c r="H1338" s="11" t="s">
        <v>192</v>
      </c>
      <c r="I1338" s="11"/>
      <c r="J1338" s="11" t="s">
        <v>2263</v>
      </c>
      <c r="K1338" s="11" t="s">
        <v>30</v>
      </c>
      <c r="L1338" s="11" t="s">
        <v>31</v>
      </c>
      <c r="M1338" s="11"/>
      <c r="N1338" s="11" t="s">
        <v>32</v>
      </c>
      <c r="O1338" s="11" t="s">
        <v>33</v>
      </c>
      <c r="P1338" s="11"/>
      <c r="Q1338" s="11">
        <v>1</v>
      </c>
      <c r="R1338" s="128">
        <v>0</v>
      </c>
      <c r="S1338" s="128">
        <v>135000</v>
      </c>
      <c r="T1338" s="128">
        <v>40000</v>
      </c>
      <c r="U1338" s="128">
        <v>0</v>
      </c>
      <c r="V1338" s="11" t="s">
        <v>50</v>
      </c>
      <c r="W1338">
        <v>40000</v>
      </c>
      <c r="X1338">
        <v>1</v>
      </c>
      <c r="Y1338" s="11" t="str">
        <f t="shared" ref="Y1338:Y1401" si="45">IF(LEFT(D1338,3)="NTL","NTL","XBL")</f>
        <v>XBL</v>
      </c>
      <c r="Z1338" s="5">
        <f>VLOOKUP(D1338,HoaDonTotal!D:Q,14,0)</f>
        <v>44441.404166666667</v>
      </c>
      <c r="AA1338" t="str">
        <f t="shared" si="44"/>
        <v>Ca sáng</v>
      </c>
      <c r="AB1338" s="42"/>
    </row>
    <row r="1339" spans="2:28">
      <c r="B1339" s="11" t="s">
        <v>21</v>
      </c>
      <c r="C1339" s="136">
        <v>44441</v>
      </c>
      <c r="D1339" s="36" t="s">
        <v>1881</v>
      </c>
      <c r="E1339" s="11">
        <v>1906793</v>
      </c>
      <c r="F1339" s="11" t="s">
        <v>1883</v>
      </c>
      <c r="G1339" s="11" t="s">
        <v>3532</v>
      </c>
      <c r="H1339" s="11" t="s">
        <v>3533</v>
      </c>
      <c r="I1339" s="11"/>
      <c r="J1339" s="11" t="s">
        <v>2112</v>
      </c>
      <c r="K1339" s="11" t="s">
        <v>2944</v>
      </c>
      <c r="L1339" s="11"/>
      <c r="M1339" s="11"/>
      <c r="N1339" s="11" t="s">
        <v>2138</v>
      </c>
      <c r="O1339" s="11" t="s">
        <v>228</v>
      </c>
      <c r="P1339" s="11" t="s">
        <v>43</v>
      </c>
      <c r="Q1339" s="11">
        <v>1</v>
      </c>
      <c r="R1339" s="128">
        <v>0</v>
      </c>
      <c r="S1339" s="128">
        <v>360000</v>
      </c>
      <c r="T1339" s="128">
        <v>360000</v>
      </c>
      <c r="U1339" s="128">
        <v>0</v>
      </c>
      <c r="V1339" s="11" t="s">
        <v>50</v>
      </c>
      <c r="W1339">
        <v>360000</v>
      </c>
      <c r="X1339">
        <v>1</v>
      </c>
      <c r="Y1339" s="11" t="str">
        <f t="shared" si="45"/>
        <v>XBL</v>
      </c>
      <c r="Z1339" s="5">
        <f>VLOOKUP(D1339,HoaDonTotal!D:Q,14,0)</f>
        <v>44441.425694444442</v>
      </c>
      <c r="AA1339" t="str">
        <f t="shared" si="44"/>
        <v>Ca sáng</v>
      </c>
      <c r="AB1339" s="42"/>
    </row>
    <row r="1340" spans="2:28">
      <c r="B1340" s="11" t="s">
        <v>21</v>
      </c>
      <c r="C1340" s="136">
        <v>44441</v>
      </c>
      <c r="D1340" s="36" t="s">
        <v>1884</v>
      </c>
      <c r="E1340" s="11">
        <v>1775511</v>
      </c>
      <c r="F1340" s="11" t="s">
        <v>1305</v>
      </c>
      <c r="G1340" s="11" t="s">
        <v>3534</v>
      </c>
      <c r="H1340" s="11" t="s">
        <v>3535</v>
      </c>
      <c r="I1340" s="11"/>
      <c r="J1340" s="11" t="s">
        <v>2112</v>
      </c>
      <c r="K1340" s="11" t="s">
        <v>185</v>
      </c>
      <c r="L1340" s="11"/>
      <c r="M1340" s="11"/>
      <c r="N1340" s="11" t="s">
        <v>2138</v>
      </c>
      <c r="O1340" s="11" t="s">
        <v>274</v>
      </c>
      <c r="P1340" s="11" t="s">
        <v>183</v>
      </c>
      <c r="Q1340" s="11">
        <v>10</v>
      </c>
      <c r="R1340" s="128">
        <v>0</v>
      </c>
      <c r="S1340" s="128">
        <v>41000</v>
      </c>
      <c r="T1340" s="128">
        <v>220000</v>
      </c>
      <c r="U1340" s="128">
        <v>0</v>
      </c>
      <c r="V1340" s="11" t="s">
        <v>50</v>
      </c>
      <c r="W1340">
        <v>220000</v>
      </c>
      <c r="X1340">
        <v>10</v>
      </c>
      <c r="Y1340" s="11" t="str">
        <f t="shared" si="45"/>
        <v>XBL</v>
      </c>
      <c r="Z1340" s="5">
        <f>VLOOKUP(D1340,HoaDonTotal!D:Q,14,0)</f>
        <v>44441.425694444442</v>
      </c>
      <c r="AA1340" t="str">
        <f t="shared" si="44"/>
        <v>Ca sáng</v>
      </c>
      <c r="AB1340" s="42"/>
    </row>
    <row r="1341" spans="2:28">
      <c r="B1341" s="11" t="s">
        <v>21</v>
      </c>
      <c r="C1341" s="136">
        <v>44441</v>
      </c>
      <c r="D1341" s="36" t="s">
        <v>1884</v>
      </c>
      <c r="E1341" s="11">
        <v>1775511</v>
      </c>
      <c r="F1341" s="11" t="s">
        <v>1305</v>
      </c>
      <c r="G1341" s="11" t="s">
        <v>2219</v>
      </c>
      <c r="H1341" s="11" t="s">
        <v>2220</v>
      </c>
      <c r="I1341" s="11"/>
      <c r="J1341" s="11" t="s">
        <v>2044</v>
      </c>
      <c r="K1341" s="11" t="s">
        <v>30</v>
      </c>
      <c r="L1341" s="11" t="s">
        <v>2146</v>
      </c>
      <c r="M1341" s="11"/>
      <c r="N1341" s="11" t="s">
        <v>2045</v>
      </c>
      <c r="O1341" s="11" t="s">
        <v>139</v>
      </c>
      <c r="P1341" s="11"/>
      <c r="Q1341" s="11">
        <v>2</v>
      </c>
      <c r="R1341" s="128">
        <v>0</v>
      </c>
      <c r="S1341" s="128">
        <v>50000</v>
      </c>
      <c r="T1341" s="128">
        <v>73300</v>
      </c>
      <c r="U1341" s="128">
        <v>0</v>
      </c>
      <c r="V1341" s="11" t="s">
        <v>50</v>
      </c>
      <c r="W1341">
        <v>73300</v>
      </c>
      <c r="X1341">
        <v>2</v>
      </c>
      <c r="Y1341" s="11" t="str">
        <f t="shared" si="45"/>
        <v>XBL</v>
      </c>
      <c r="Z1341" s="5">
        <f>VLOOKUP(D1341,HoaDonTotal!D:Q,14,0)</f>
        <v>44441.425694444442</v>
      </c>
      <c r="AA1341" t="str">
        <f t="shared" si="44"/>
        <v>Ca sáng</v>
      </c>
      <c r="AB1341" s="42"/>
    </row>
    <row r="1342" spans="2:28">
      <c r="B1342" s="11" t="s">
        <v>21</v>
      </c>
      <c r="C1342" s="136">
        <v>44441</v>
      </c>
      <c r="D1342" s="36" t="s">
        <v>1884</v>
      </c>
      <c r="E1342" s="11">
        <v>1775511</v>
      </c>
      <c r="F1342" s="11" t="s">
        <v>1305</v>
      </c>
      <c r="G1342" s="11" t="s">
        <v>3536</v>
      </c>
      <c r="H1342" s="11" t="s">
        <v>3477</v>
      </c>
      <c r="I1342" s="11" t="s">
        <v>22</v>
      </c>
      <c r="J1342" s="11" t="s">
        <v>38</v>
      </c>
      <c r="K1342" s="11" t="s">
        <v>232</v>
      </c>
      <c r="L1342" s="11" t="s">
        <v>71</v>
      </c>
      <c r="M1342" s="11" t="s">
        <v>340</v>
      </c>
      <c r="N1342" s="11" t="s">
        <v>316</v>
      </c>
      <c r="O1342" s="11" t="s">
        <v>317</v>
      </c>
      <c r="P1342" s="11" t="s">
        <v>37</v>
      </c>
      <c r="Q1342" s="11">
        <v>1</v>
      </c>
      <c r="R1342" s="128">
        <v>0</v>
      </c>
      <c r="S1342" s="128">
        <v>650000</v>
      </c>
      <c r="T1342" s="128">
        <v>455000</v>
      </c>
      <c r="U1342" s="128">
        <v>0</v>
      </c>
      <c r="V1342" s="11" t="s">
        <v>50</v>
      </c>
      <c r="W1342">
        <v>455000</v>
      </c>
      <c r="X1342">
        <v>1</v>
      </c>
      <c r="Y1342" s="11" t="str">
        <f t="shared" si="45"/>
        <v>XBL</v>
      </c>
      <c r="Z1342" s="5">
        <f>VLOOKUP(D1342,HoaDonTotal!D:Q,14,0)</f>
        <v>44441.425694444442</v>
      </c>
      <c r="AA1342" t="str">
        <f t="shared" si="44"/>
        <v>Ca sáng</v>
      </c>
      <c r="AB1342" s="42"/>
    </row>
    <row r="1343" spans="2:28">
      <c r="B1343" s="11" t="s">
        <v>21</v>
      </c>
      <c r="C1343" s="136">
        <v>44441</v>
      </c>
      <c r="D1343" s="36" t="s">
        <v>1884</v>
      </c>
      <c r="E1343" s="11">
        <v>1775511</v>
      </c>
      <c r="F1343" s="11" t="s">
        <v>1305</v>
      </c>
      <c r="G1343" s="11" t="s">
        <v>3537</v>
      </c>
      <c r="H1343" s="11" t="s">
        <v>2485</v>
      </c>
      <c r="I1343" s="11" t="s">
        <v>55</v>
      </c>
      <c r="J1343" s="11" t="s">
        <v>45</v>
      </c>
      <c r="K1343" s="11" t="s">
        <v>34</v>
      </c>
      <c r="L1343" s="11" t="s">
        <v>2449</v>
      </c>
      <c r="M1343" s="11" t="s">
        <v>77</v>
      </c>
      <c r="N1343" s="11" t="s">
        <v>184</v>
      </c>
      <c r="O1343" s="11" t="s">
        <v>153</v>
      </c>
      <c r="P1343" s="11" t="s">
        <v>43</v>
      </c>
      <c r="Q1343" s="11">
        <v>1</v>
      </c>
      <c r="R1343" s="128">
        <v>0</v>
      </c>
      <c r="S1343" s="128">
        <v>150000</v>
      </c>
      <c r="T1343" s="128">
        <v>119000</v>
      </c>
      <c r="U1343" s="128">
        <v>0</v>
      </c>
      <c r="V1343" s="11" t="s">
        <v>50</v>
      </c>
      <c r="W1343">
        <v>119000</v>
      </c>
      <c r="X1343">
        <v>1</v>
      </c>
      <c r="Y1343" s="11" t="str">
        <f t="shared" si="45"/>
        <v>XBL</v>
      </c>
      <c r="Z1343" s="5">
        <f>VLOOKUP(D1343,HoaDonTotal!D:Q,14,0)</f>
        <v>44441.425694444442</v>
      </c>
      <c r="AA1343" t="str">
        <f t="shared" si="44"/>
        <v>Ca sáng</v>
      </c>
      <c r="AB1343" s="42"/>
    </row>
    <row r="1344" spans="2:28">
      <c r="B1344" s="11" t="s">
        <v>21</v>
      </c>
      <c r="C1344" s="136">
        <v>44441</v>
      </c>
      <c r="D1344" s="36" t="s">
        <v>1884</v>
      </c>
      <c r="E1344" s="11">
        <v>1775511</v>
      </c>
      <c r="F1344" s="11" t="s">
        <v>1305</v>
      </c>
      <c r="G1344" s="11" t="s">
        <v>2591</v>
      </c>
      <c r="H1344" s="11" t="s">
        <v>550</v>
      </c>
      <c r="I1344" s="11"/>
      <c r="J1344" s="11" t="s">
        <v>2112</v>
      </c>
      <c r="K1344" s="11" t="s">
        <v>551</v>
      </c>
      <c r="L1344" s="11"/>
      <c r="M1344" s="11"/>
      <c r="N1344" s="11" t="s">
        <v>2127</v>
      </c>
      <c r="O1344" s="11" t="s">
        <v>533</v>
      </c>
      <c r="P1344" s="11"/>
      <c r="Q1344" s="11">
        <v>1</v>
      </c>
      <c r="R1344" s="128">
        <v>0</v>
      </c>
      <c r="S1344" s="128">
        <v>62000</v>
      </c>
      <c r="T1344" s="128">
        <v>62000</v>
      </c>
      <c r="U1344" s="128">
        <v>0</v>
      </c>
      <c r="V1344" s="11" t="s">
        <v>50</v>
      </c>
      <c r="W1344">
        <v>62000</v>
      </c>
      <c r="X1344">
        <v>1</v>
      </c>
      <c r="Y1344" s="11" t="str">
        <f t="shared" si="45"/>
        <v>XBL</v>
      </c>
      <c r="Z1344" s="5">
        <f>VLOOKUP(D1344,HoaDonTotal!D:Q,14,0)</f>
        <v>44441.425694444442</v>
      </c>
      <c r="AA1344" t="str">
        <f t="shared" si="44"/>
        <v>Ca sáng</v>
      </c>
      <c r="AB1344" s="42"/>
    </row>
    <row r="1345" spans="2:28">
      <c r="B1345" s="11" t="s">
        <v>21</v>
      </c>
      <c r="C1345" s="136">
        <v>44441</v>
      </c>
      <c r="D1345" s="36" t="s">
        <v>1884</v>
      </c>
      <c r="E1345" s="11">
        <v>1775511</v>
      </c>
      <c r="F1345" s="11" t="s">
        <v>1305</v>
      </c>
      <c r="G1345" s="11" t="s">
        <v>2124</v>
      </c>
      <c r="H1345" s="11" t="s">
        <v>2125</v>
      </c>
      <c r="I1345" s="11"/>
      <c r="J1345" s="11" t="s">
        <v>2112</v>
      </c>
      <c r="K1345" s="11" t="s">
        <v>185</v>
      </c>
      <c r="L1345" s="11" t="s">
        <v>2126</v>
      </c>
      <c r="M1345" s="11"/>
      <c r="N1345" s="11" t="s">
        <v>2127</v>
      </c>
      <c r="O1345" s="11" t="s">
        <v>2128</v>
      </c>
      <c r="P1345" s="11"/>
      <c r="Q1345" s="11">
        <v>1</v>
      </c>
      <c r="R1345" s="128">
        <v>0</v>
      </c>
      <c r="S1345" s="128">
        <v>100000</v>
      </c>
      <c r="T1345" s="128">
        <v>55000</v>
      </c>
      <c r="U1345" s="128">
        <v>0</v>
      </c>
      <c r="V1345" s="11" t="s">
        <v>50</v>
      </c>
      <c r="W1345">
        <v>55000</v>
      </c>
      <c r="X1345">
        <v>1</v>
      </c>
      <c r="Y1345" s="11" t="str">
        <f t="shared" si="45"/>
        <v>XBL</v>
      </c>
      <c r="Z1345" s="5">
        <f>VLOOKUP(D1345,HoaDonTotal!D:Q,14,0)</f>
        <v>44441.425694444442</v>
      </c>
      <c r="AA1345" t="str">
        <f t="shared" si="44"/>
        <v>Ca sáng</v>
      </c>
      <c r="AB1345" s="42"/>
    </row>
    <row r="1346" spans="2:28">
      <c r="B1346" s="11" t="s">
        <v>21</v>
      </c>
      <c r="C1346" s="136">
        <v>44441</v>
      </c>
      <c r="D1346" s="36" t="s">
        <v>1884</v>
      </c>
      <c r="E1346" s="11">
        <v>1775511</v>
      </c>
      <c r="F1346" s="11" t="s">
        <v>1305</v>
      </c>
      <c r="G1346" s="11" t="s">
        <v>2592</v>
      </c>
      <c r="H1346" s="11" t="s">
        <v>2593</v>
      </c>
      <c r="I1346" s="11"/>
      <c r="J1346" s="11" t="s">
        <v>2112</v>
      </c>
      <c r="K1346" s="11" t="s">
        <v>185</v>
      </c>
      <c r="L1346" s="11" t="s">
        <v>2126</v>
      </c>
      <c r="M1346" s="11"/>
      <c r="N1346" s="11" t="s">
        <v>2127</v>
      </c>
      <c r="O1346" s="11" t="s">
        <v>2128</v>
      </c>
      <c r="P1346" s="11"/>
      <c r="Q1346" s="11">
        <v>1</v>
      </c>
      <c r="R1346" s="128">
        <v>0</v>
      </c>
      <c r="S1346" s="128">
        <v>100000</v>
      </c>
      <c r="T1346" s="128">
        <v>55000</v>
      </c>
      <c r="U1346" s="128">
        <v>0</v>
      </c>
      <c r="V1346" s="11" t="s">
        <v>50</v>
      </c>
      <c r="W1346">
        <v>55000</v>
      </c>
      <c r="X1346">
        <v>1</v>
      </c>
      <c r="Y1346" s="11" t="str">
        <f t="shared" si="45"/>
        <v>XBL</v>
      </c>
      <c r="Z1346" s="5">
        <f>VLOOKUP(D1346,HoaDonTotal!D:Q,14,0)</f>
        <v>44441.425694444442</v>
      </c>
      <c r="AA1346" t="str">
        <f t="shared" si="44"/>
        <v>Ca sáng</v>
      </c>
      <c r="AB1346" s="42"/>
    </row>
    <row r="1347" spans="2:28">
      <c r="B1347" s="11" t="s">
        <v>21</v>
      </c>
      <c r="C1347" s="136">
        <v>44441</v>
      </c>
      <c r="D1347" s="36" t="s">
        <v>1884</v>
      </c>
      <c r="E1347" s="11">
        <v>1775511</v>
      </c>
      <c r="F1347" s="11" t="s">
        <v>1305</v>
      </c>
      <c r="G1347" s="11" t="s">
        <v>2215</v>
      </c>
      <c r="H1347" s="11" t="s">
        <v>2216</v>
      </c>
      <c r="I1347" s="11"/>
      <c r="J1347" s="11" t="s">
        <v>2044</v>
      </c>
      <c r="K1347" s="11" t="s">
        <v>30</v>
      </c>
      <c r="L1347" s="11" t="s">
        <v>2146</v>
      </c>
      <c r="M1347" s="11"/>
      <c r="N1347" s="11" t="s">
        <v>2217</v>
      </c>
      <c r="O1347" s="11" t="s">
        <v>139</v>
      </c>
      <c r="P1347" s="11"/>
      <c r="Q1347" s="11">
        <v>1</v>
      </c>
      <c r="R1347" s="128">
        <v>0</v>
      </c>
      <c r="S1347" s="128">
        <v>50000</v>
      </c>
      <c r="T1347" s="128">
        <v>36700</v>
      </c>
      <c r="U1347" s="128">
        <v>0</v>
      </c>
      <c r="V1347" s="11" t="s">
        <v>50</v>
      </c>
      <c r="W1347">
        <v>36700</v>
      </c>
      <c r="X1347">
        <v>1</v>
      </c>
      <c r="Y1347" s="11" t="str">
        <f t="shared" si="45"/>
        <v>XBL</v>
      </c>
      <c r="Z1347" s="5">
        <f>VLOOKUP(D1347,HoaDonTotal!D:Q,14,0)</f>
        <v>44441.425694444442</v>
      </c>
      <c r="AA1347" t="str">
        <f t="shared" si="44"/>
        <v>Ca sáng</v>
      </c>
      <c r="AB1347" s="42"/>
    </row>
    <row r="1348" spans="2:28">
      <c r="B1348" s="11" t="s">
        <v>21</v>
      </c>
      <c r="C1348" s="136">
        <v>44441</v>
      </c>
      <c r="D1348" s="36" t="s">
        <v>1884</v>
      </c>
      <c r="E1348" s="11">
        <v>1775511</v>
      </c>
      <c r="F1348" s="11" t="s">
        <v>1305</v>
      </c>
      <c r="G1348" s="11" t="s">
        <v>195</v>
      </c>
      <c r="H1348" s="11" t="s">
        <v>196</v>
      </c>
      <c r="I1348" s="11"/>
      <c r="J1348" s="11" t="s">
        <v>39</v>
      </c>
      <c r="K1348" s="11"/>
      <c r="L1348" s="11" t="s">
        <v>40</v>
      </c>
      <c r="M1348" s="11" t="s">
        <v>40</v>
      </c>
      <c r="N1348" s="11" t="s">
        <v>39</v>
      </c>
      <c r="O1348" s="11" t="s">
        <v>39</v>
      </c>
      <c r="P1348" s="11" t="s">
        <v>40</v>
      </c>
      <c r="Q1348" s="11">
        <v>1</v>
      </c>
      <c r="R1348" s="128">
        <v>0</v>
      </c>
      <c r="S1348" s="128">
        <v>2000</v>
      </c>
      <c r="T1348" s="128">
        <v>0</v>
      </c>
      <c r="U1348" s="128">
        <v>0</v>
      </c>
      <c r="V1348" s="11" t="s">
        <v>50</v>
      </c>
      <c r="W1348">
        <v>0</v>
      </c>
      <c r="X1348">
        <v>1</v>
      </c>
      <c r="Y1348" s="11" t="str">
        <f t="shared" si="45"/>
        <v>XBL</v>
      </c>
      <c r="Z1348" s="5">
        <f>VLOOKUP(D1348,HoaDonTotal!D:Q,14,0)</f>
        <v>44441.425694444442</v>
      </c>
      <c r="AA1348" t="str">
        <f t="shared" si="44"/>
        <v>Ca sáng</v>
      </c>
      <c r="AB1348" s="42"/>
    </row>
    <row r="1349" spans="2:28">
      <c r="B1349" s="11" t="s">
        <v>21</v>
      </c>
      <c r="C1349" s="136">
        <v>44441</v>
      </c>
      <c r="D1349" s="36" t="s">
        <v>1885</v>
      </c>
      <c r="E1349" s="11">
        <v>747594</v>
      </c>
      <c r="F1349" s="11" t="s">
        <v>399</v>
      </c>
      <c r="G1349" s="11" t="s">
        <v>3424</v>
      </c>
      <c r="H1349" s="11" t="s">
        <v>2448</v>
      </c>
      <c r="I1349" s="11" t="s">
        <v>55</v>
      </c>
      <c r="J1349" s="11" t="s">
        <v>45</v>
      </c>
      <c r="K1349" s="11" t="s">
        <v>34</v>
      </c>
      <c r="L1349" s="11" t="s">
        <v>291</v>
      </c>
      <c r="M1349" s="11" t="s">
        <v>46</v>
      </c>
      <c r="N1349" s="11" t="s">
        <v>184</v>
      </c>
      <c r="O1349" s="11" t="s">
        <v>153</v>
      </c>
      <c r="P1349" s="11" t="s">
        <v>43</v>
      </c>
      <c r="Q1349" s="11">
        <v>1</v>
      </c>
      <c r="R1349" s="128">
        <v>0</v>
      </c>
      <c r="S1349" s="128">
        <v>150000</v>
      </c>
      <c r="T1349" s="128">
        <v>119000</v>
      </c>
      <c r="U1349" s="128">
        <v>0</v>
      </c>
      <c r="V1349" s="11" t="s">
        <v>50</v>
      </c>
      <c r="W1349">
        <v>119000</v>
      </c>
      <c r="X1349">
        <v>1</v>
      </c>
      <c r="Y1349" s="11" t="str">
        <f t="shared" si="45"/>
        <v>XBL</v>
      </c>
      <c r="Z1349" s="5">
        <f>VLOOKUP(D1349,HoaDonTotal!D:Q,14,0)</f>
        <v>44441.445833333331</v>
      </c>
      <c r="AA1349" t="str">
        <f t="shared" si="44"/>
        <v>Ca sáng</v>
      </c>
      <c r="AB1349" s="42"/>
    </row>
    <row r="1350" spans="2:28">
      <c r="B1350" s="11" t="s">
        <v>21</v>
      </c>
      <c r="C1350" s="136">
        <v>44441</v>
      </c>
      <c r="D1350" s="36" t="s">
        <v>1885</v>
      </c>
      <c r="E1350" s="11">
        <v>747594</v>
      </c>
      <c r="F1350" s="11" t="s">
        <v>399</v>
      </c>
      <c r="G1350" s="11" t="s">
        <v>3022</v>
      </c>
      <c r="H1350" s="11" t="s">
        <v>520</v>
      </c>
      <c r="I1350" s="11"/>
      <c r="J1350" s="11" t="s">
        <v>2263</v>
      </c>
      <c r="K1350" s="11" t="s">
        <v>30</v>
      </c>
      <c r="L1350" s="11" t="s">
        <v>31</v>
      </c>
      <c r="M1350" s="11"/>
      <c r="N1350" s="11" t="s">
        <v>32</v>
      </c>
      <c r="O1350" s="11" t="s">
        <v>33</v>
      </c>
      <c r="P1350" s="11"/>
      <c r="Q1350" s="11">
        <v>1</v>
      </c>
      <c r="R1350" s="128">
        <v>0</v>
      </c>
      <c r="S1350" s="128">
        <v>155000</v>
      </c>
      <c r="T1350" s="128">
        <v>57400</v>
      </c>
      <c r="U1350" s="128">
        <v>0</v>
      </c>
      <c r="V1350" s="11" t="s">
        <v>50</v>
      </c>
      <c r="W1350">
        <v>57400</v>
      </c>
      <c r="X1350">
        <v>1</v>
      </c>
      <c r="Y1350" s="11" t="str">
        <f t="shared" si="45"/>
        <v>XBL</v>
      </c>
      <c r="Z1350" s="5">
        <f>VLOOKUP(D1350,HoaDonTotal!D:Q,14,0)</f>
        <v>44441.445833333331</v>
      </c>
      <c r="AA1350" t="str">
        <f t="shared" si="44"/>
        <v>Ca sáng</v>
      </c>
      <c r="AB1350" s="42"/>
    </row>
    <row r="1351" spans="2:28">
      <c r="B1351" s="11" t="s">
        <v>21</v>
      </c>
      <c r="C1351" s="136">
        <v>44441</v>
      </c>
      <c r="D1351" s="36" t="s">
        <v>1885</v>
      </c>
      <c r="E1351" s="11">
        <v>747594</v>
      </c>
      <c r="F1351" s="11" t="s">
        <v>399</v>
      </c>
      <c r="G1351" s="11" t="s">
        <v>2511</v>
      </c>
      <c r="H1351" s="11" t="s">
        <v>233</v>
      </c>
      <c r="I1351" s="11"/>
      <c r="J1351" s="11" t="s">
        <v>2263</v>
      </c>
      <c r="K1351" s="11" t="s">
        <v>30</v>
      </c>
      <c r="L1351" s="11" t="s">
        <v>31</v>
      </c>
      <c r="M1351" s="11"/>
      <c r="N1351" s="11" t="s">
        <v>32</v>
      </c>
      <c r="O1351" s="11" t="s">
        <v>33</v>
      </c>
      <c r="P1351" s="11"/>
      <c r="Q1351" s="11">
        <v>1</v>
      </c>
      <c r="R1351" s="128">
        <v>0</v>
      </c>
      <c r="S1351" s="128">
        <v>115000</v>
      </c>
      <c r="T1351" s="128">
        <v>42600</v>
      </c>
      <c r="U1351" s="128">
        <v>0</v>
      </c>
      <c r="V1351" s="11" t="s">
        <v>50</v>
      </c>
      <c r="W1351">
        <v>42600</v>
      </c>
      <c r="X1351">
        <v>1</v>
      </c>
      <c r="Y1351" s="11" t="str">
        <f t="shared" si="45"/>
        <v>XBL</v>
      </c>
      <c r="Z1351" s="5">
        <f>VLOOKUP(D1351,HoaDonTotal!D:Q,14,0)</f>
        <v>44441.445833333331</v>
      </c>
      <c r="AA1351" t="str">
        <f t="shared" si="44"/>
        <v>Ca sáng</v>
      </c>
      <c r="AB1351" s="42"/>
    </row>
    <row r="1352" spans="2:28">
      <c r="B1352" s="11" t="s">
        <v>21</v>
      </c>
      <c r="C1352" s="136">
        <v>44441</v>
      </c>
      <c r="D1352" s="36" t="s">
        <v>1886</v>
      </c>
      <c r="E1352" s="11">
        <v>1594405</v>
      </c>
      <c r="F1352" s="11" t="s">
        <v>1561</v>
      </c>
      <c r="G1352" s="11" t="s">
        <v>3538</v>
      </c>
      <c r="H1352" s="11" t="s">
        <v>3524</v>
      </c>
      <c r="I1352" s="11" t="s">
        <v>22</v>
      </c>
      <c r="J1352" s="11" t="s">
        <v>23</v>
      </c>
      <c r="K1352" s="11" t="s">
        <v>24</v>
      </c>
      <c r="L1352" s="11" t="s">
        <v>71</v>
      </c>
      <c r="M1352" s="11" t="s">
        <v>493</v>
      </c>
      <c r="N1352" s="11" t="s">
        <v>26</v>
      </c>
      <c r="O1352" s="11" t="s">
        <v>125</v>
      </c>
      <c r="P1352" s="11" t="s">
        <v>43</v>
      </c>
      <c r="Q1352" s="11">
        <v>1</v>
      </c>
      <c r="R1352" s="128">
        <v>0</v>
      </c>
      <c r="S1352" s="128">
        <v>150000</v>
      </c>
      <c r="T1352" s="128">
        <v>75000</v>
      </c>
      <c r="U1352" s="128">
        <v>0</v>
      </c>
      <c r="V1352" s="11" t="s">
        <v>50</v>
      </c>
      <c r="W1352">
        <v>75000</v>
      </c>
      <c r="X1352">
        <v>1</v>
      </c>
      <c r="Y1352" s="11" t="str">
        <f t="shared" si="45"/>
        <v>XBL</v>
      </c>
      <c r="Z1352" s="5">
        <f>VLOOKUP(D1352,HoaDonTotal!D:Q,14,0)</f>
        <v>44441.445138888892</v>
      </c>
      <c r="AA1352" t="str">
        <f t="shared" si="44"/>
        <v>Ca sáng</v>
      </c>
      <c r="AB1352" s="42"/>
    </row>
    <row r="1353" spans="2:28">
      <c r="B1353" s="11" t="s">
        <v>21</v>
      </c>
      <c r="C1353" s="136">
        <v>44441</v>
      </c>
      <c r="D1353" s="36" t="s">
        <v>1886</v>
      </c>
      <c r="E1353" s="11">
        <v>1594405</v>
      </c>
      <c r="F1353" s="11" t="s">
        <v>1561</v>
      </c>
      <c r="G1353" s="11" t="s">
        <v>3539</v>
      </c>
      <c r="H1353" s="11" t="s">
        <v>3524</v>
      </c>
      <c r="I1353" s="11" t="s">
        <v>22</v>
      </c>
      <c r="J1353" s="11" t="s">
        <v>23</v>
      </c>
      <c r="K1353" s="11" t="s">
        <v>24</v>
      </c>
      <c r="L1353" s="11" t="s">
        <v>71</v>
      </c>
      <c r="M1353" s="11" t="s">
        <v>319</v>
      </c>
      <c r="N1353" s="11" t="s">
        <v>26</v>
      </c>
      <c r="O1353" s="11" t="s">
        <v>125</v>
      </c>
      <c r="P1353" s="11" t="s">
        <v>43</v>
      </c>
      <c r="Q1353" s="11">
        <v>1</v>
      </c>
      <c r="R1353" s="128">
        <v>0</v>
      </c>
      <c r="S1353" s="128">
        <v>150000</v>
      </c>
      <c r="T1353" s="128">
        <v>75000</v>
      </c>
      <c r="U1353" s="128">
        <v>0</v>
      </c>
      <c r="V1353" s="11" t="s">
        <v>50</v>
      </c>
      <c r="W1353">
        <v>75000</v>
      </c>
      <c r="X1353">
        <v>1</v>
      </c>
      <c r="Y1353" s="11" t="str">
        <f t="shared" si="45"/>
        <v>XBL</v>
      </c>
      <c r="Z1353" s="5">
        <f>VLOOKUP(D1353,HoaDonTotal!D:Q,14,0)</f>
        <v>44441.445138888892</v>
      </c>
      <c r="AA1353" t="str">
        <f t="shared" si="44"/>
        <v>Ca sáng</v>
      </c>
      <c r="AB1353" s="42"/>
    </row>
    <row r="1354" spans="2:28">
      <c r="B1354" s="11" t="s">
        <v>21</v>
      </c>
      <c r="C1354" s="136">
        <v>44441</v>
      </c>
      <c r="D1354" s="36" t="s">
        <v>1886</v>
      </c>
      <c r="E1354" s="11">
        <v>1594405</v>
      </c>
      <c r="F1354" s="11" t="s">
        <v>1561</v>
      </c>
      <c r="G1354" s="11" t="s">
        <v>3424</v>
      </c>
      <c r="H1354" s="11" t="s">
        <v>2448</v>
      </c>
      <c r="I1354" s="11" t="s">
        <v>55</v>
      </c>
      <c r="J1354" s="11" t="s">
        <v>45</v>
      </c>
      <c r="K1354" s="11" t="s">
        <v>34</v>
      </c>
      <c r="L1354" s="11" t="s">
        <v>291</v>
      </c>
      <c r="M1354" s="11" t="s">
        <v>46</v>
      </c>
      <c r="N1354" s="11" t="s">
        <v>184</v>
      </c>
      <c r="O1354" s="11" t="s">
        <v>153</v>
      </c>
      <c r="P1354" s="11" t="s">
        <v>43</v>
      </c>
      <c r="Q1354" s="11">
        <v>1</v>
      </c>
      <c r="R1354" s="128">
        <v>0</v>
      </c>
      <c r="S1354" s="128">
        <v>150000</v>
      </c>
      <c r="T1354" s="128">
        <v>119000</v>
      </c>
      <c r="U1354" s="128">
        <v>0</v>
      </c>
      <c r="V1354" s="11" t="s">
        <v>50</v>
      </c>
      <c r="W1354">
        <v>119000</v>
      </c>
      <c r="X1354">
        <v>1</v>
      </c>
      <c r="Y1354" s="11" t="str">
        <f t="shared" si="45"/>
        <v>XBL</v>
      </c>
      <c r="Z1354" s="5">
        <f>VLOOKUP(D1354,HoaDonTotal!D:Q,14,0)</f>
        <v>44441.445138888892</v>
      </c>
      <c r="AA1354" t="str">
        <f t="shared" si="44"/>
        <v>Ca sáng</v>
      </c>
      <c r="AB1354" s="42"/>
    </row>
    <row r="1355" spans="2:28">
      <c r="B1355" s="11" t="s">
        <v>21</v>
      </c>
      <c r="C1355" s="136">
        <v>44441</v>
      </c>
      <c r="D1355" s="36" t="s">
        <v>1887</v>
      </c>
      <c r="E1355" s="11">
        <v>1594405</v>
      </c>
      <c r="F1355" s="11" t="s">
        <v>1561</v>
      </c>
      <c r="G1355" s="11" t="s">
        <v>3540</v>
      </c>
      <c r="H1355" s="11" t="s">
        <v>3541</v>
      </c>
      <c r="I1355" s="11"/>
      <c r="J1355" s="11" t="s">
        <v>2112</v>
      </c>
      <c r="K1355" s="11" t="s">
        <v>2208</v>
      </c>
      <c r="L1355" s="11"/>
      <c r="M1355" s="11"/>
      <c r="N1355" s="11" t="s">
        <v>2209</v>
      </c>
      <c r="O1355" s="11" t="s">
        <v>220</v>
      </c>
      <c r="P1355" s="11"/>
      <c r="Q1355" s="11">
        <v>1</v>
      </c>
      <c r="R1355" s="128">
        <v>0</v>
      </c>
      <c r="S1355" s="128">
        <v>175000</v>
      </c>
      <c r="T1355" s="128">
        <v>175000</v>
      </c>
      <c r="U1355" s="128">
        <v>0</v>
      </c>
      <c r="V1355" s="11" t="s">
        <v>50</v>
      </c>
      <c r="W1355">
        <v>175000</v>
      </c>
      <c r="X1355">
        <v>1</v>
      </c>
      <c r="Y1355" s="11" t="str">
        <f t="shared" si="45"/>
        <v>XBL</v>
      </c>
      <c r="Z1355" s="5">
        <f>VLOOKUP(D1355,HoaDonTotal!D:Q,14,0)</f>
        <v>44441.46597222222</v>
      </c>
      <c r="AA1355" t="str">
        <f t="shared" ref="AA1355:AA1418" si="46">IF(TIME(HOUR(Z1355),MINUTE(Z1355),SECOND(Z1355))&gt;$AB$6,"Ca chiều","Ca sáng")</f>
        <v>Ca sáng</v>
      </c>
      <c r="AB1355" s="42"/>
    </row>
    <row r="1356" spans="2:28">
      <c r="B1356" s="11" t="s">
        <v>21</v>
      </c>
      <c r="C1356" s="136">
        <v>44441</v>
      </c>
      <c r="D1356" s="36" t="s">
        <v>1888</v>
      </c>
      <c r="E1356" s="11">
        <v>2129972</v>
      </c>
      <c r="F1356" s="11" t="s">
        <v>1722</v>
      </c>
      <c r="G1356" s="11" t="s">
        <v>2447</v>
      </c>
      <c r="H1356" s="11" t="s">
        <v>2448</v>
      </c>
      <c r="I1356" s="11" t="s">
        <v>55</v>
      </c>
      <c r="J1356" s="11" t="s">
        <v>45</v>
      </c>
      <c r="K1356" s="11" t="s">
        <v>34</v>
      </c>
      <c r="L1356" s="11" t="s">
        <v>2449</v>
      </c>
      <c r="M1356" s="11" t="s">
        <v>79</v>
      </c>
      <c r="N1356" s="11" t="s">
        <v>184</v>
      </c>
      <c r="O1356" s="11" t="s">
        <v>153</v>
      </c>
      <c r="P1356" s="11" t="s">
        <v>43</v>
      </c>
      <c r="Q1356" s="11">
        <v>1</v>
      </c>
      <c r="R1356" s="128">
        <v>0</v>
      </c>
      <c r="S1356" s="128">
        <v>150000</v>
      </c>
      <c r="T1356" s="128">
        <v>119000</v>
      </c>
      <c r="U1356" s="128">
        <v>0</v>
      </c>
      <c r="V1356" s="11" t="s">
        <v>50</v>
      </c>
      <c r="W1356">
        <v>119000</v>
      </c>
      <c r="X1356">
        <v>1</v>
      </c>
      <c r="Y1356" s="11" t="str">
        <f t="shared" si="45"/>
        <v>XBL</v>
      </c>
      <c r="Z1356" s="5">
        <f>VLOOKUP(D1356,HoaDonTotal!D:Q,14,0)</f>
        <v>44441.468055555553</v>
      </c>
      <c r="AA1356" t="str">
        <f t="shared" si="46"/>
        <v>Ca sáng</v>
      </c>
      <c r="AB1356" s="42"/>
    </row>
    <row r="1357" spans="2:28">
      <c r="B1357" s="11" t="s">
        <v>21</v>
      </c>
      <c r="C1357" s="136">
        <v>44441</v>
      </c>
      <c r="D1357" s="36" t="s">
        <v>1889</v>
      </c>
      <c r="E1357" s="11">
        <v>1466770</v>
      </c>
      <c r="F1357" s="11" t="s">
        <v>1891</v>
      </c>
      <c r="G1357" s="11" t="s">
        <v>3542</v>
      </c>
      <c r="H1357" s="11" t="s">
        <v>3278</v>
      </c>
      <c r="I1357" s="11" t="s">
        <v>41</v>
      </c>
      <c r="J1357" s="11" t="s">
        <v>23</v>
      </c>
      <c r="K1357" s="11" t="s">
        <v>24</v>
      </c>
      <c r="L1357" s="11" t="s">
        <v>42</v>
      </c>
      <c r="M1357" s="11" t="s">
        <v>59</v>
      </c>
      <c r="N1357" s="11" t="s">
        <v>230</v>
      </c>
      <c r="O1357" s="11" t="s">
        <v>231</v>
      </c>
      <c r="P1357" s="11" t="s">
        <v>43</v>
      </c>
      <c r="Q1357" s="11">
        <v>1</v>
      </c>
      <c r="R1357" s="128">
        <v>0</v>
      </c>
      <c r="S1357" s="128">
        <v>190000</v>
      </c>
      <c r="T1357" s="128">
        <v>95000</v>
      </c>
      <c r="U1357" s="128">
        <v>0</v>
      </c>
      <c r="V1357" s="11" t="s">
        <v>50</v>
      </c>
      <c r="W1357">
        <v>95000</v>
      </c>
      <c r="X1357">
        <v>1</v>
      </c>
      <c r="Y1357" s="11" t="str">
        <f t="shared" si="45"/>
        <v>XBL</v>
      </c>
      <c r="Z1357" s="5">
        <f>VLOOKUP(D1357,HoaDonTotal!D:Q,14,0)</f>
        <v>44441.488194444442</v>
      </c>
      <c r="AA1357" t="str">
        <f t="shared" si="46"/>
        <v>Ca sáng</v>
      </c>
      <c r="AB1357" s="42"/>
    </row>
    <row r="1358" spans="2:28">
      <c r="B1358" s="11" t="s">
        <v>21</v>
      </c>
      <c r="C1358" s="136">
        <v>44441</v>
      </c>
      <c r="D1358" s="36" t="s">
        <v>1889</v>
      </c>
      <c r="E1358" s="11">
        <v>1466770</v>
      </c>
      <c r="F1358" s="11" t="s">
        <v>1891</v>
      </c>
      <c r="G1358" s="11" t="s">
        <v>3543</v>
      </c>
      <c r="H1358" s="11" t="s">
        <v>567</v>
      </c>
      <c r="I1358" s="11"/>
      <c r="J1358" s="11" t="s">
        <v>53</v>
      </c>
      <c r="K1358" s="11" t="s">
        <v>56</v>
      </c>
      <c r="L1358" s="11" t="s">
        <v>243</v>
      </c>
      <c r="M1358" s="11" t="s">
        <v>66</v>
      </c>
      <c r="N1358" s="11" t="s">
        <v>57</v>
      </c>
      <c r="O1358" s="11" t="s">
        <v>76</v>
      </c>
      <c r="P1358" s="11" t="s">
        <v>43</v>
      </c>
      <c r="Q1358" s="11">
        <v>1</v>
      </c>
      <c r="R1358" s="128">
        <v>0</v>
      </c>
      <c r="S1358" s="128">
        <v>150000</v>
      </c>
      <c r="T1358" s="128">
        <v>120000</v>
      </c>
      <c r="U1358" s="128">
        <v>0</v>
      </c>
      <c r="V1358" s="11" t="s">
        <v>50</v>
      </c>
      <c r="W1358">
        <v>120000</v>
      </c>
      <c r="X1358">
        <v>1</v>
      </c>
      <c r="Y1358" s="11" t="str">
        <f t="shared" si="45"/>
        <v>XBL</v>
      </c>
      <c r="Z1358" s="5">
        <f>VLOOKUP(D1358,HoaDonTotal!D:Q,14,0)</f>
        <v>44441.488194444442</v>
      </c>
      <c r="AA1358" t="str">
        <f t="shared" si="46"/>
        <v>Ca sáng</v>
      </c>
      <c r="AB1358" s="42"/>
    </row>
    <row r="1359" spans="2:28">
      <c r="B1359" s="11" t="s">
        <v>21</v>
      </c>
      <c r="C1359" s="136">
        <v>44441</v>
      </c>
      <c r="D1359" s="36" t="s">
        <v>1889</v>
      </c>
      <c r="E1359" s="11">
        <v>1466770</v>
      </c>
      <c r="F1359" s="11" t="s">
        <v>1891</v>
      </c>
      <c r="G1359" s="11" t="s">
        <v>3190</v>
      </c>
      <c r="H1359" s="11" t="s">
        <v>567</v>
      </c>
      <c r="I1359" s="11"/>
      <c r="J1359" s="11" t="s">
        <v>53</v>
      </c>
      <c r="K1359" s="11" t="s">
        <v>56</v>
      </c>
      <c r="L1359" s="11" t="s">
        <v>243</v>
      </c>
      <c r="M1359" s="11" t="s">
        <v>2260</v>
      </c>
      <c r="N1359" s="11" t="s">
        <v>57</v>
      </c>
      <c r="O1359" s="11" t="s">
        <v>76</v>
      </c>
      <c r="P1359" s="11" t="s">
        <v>43</v>
      </c>
      <c r="Q1359" s="11">
        <v>1</v>
      </c>
      <c r="R1359" s="128">
        <v>0</v>
      </c>
      <c r="S1359" s="128">
        <v>150000</v>
      </c>
      <c r="T1359" s="128">
        <v>120000</v>
      </c>
      <c r="U1359" s="128">
        <v>0</v>
      </c>
      <c r="V1359" s="11" t="s">
        <v>50</v>
      </c>
      <c r="W1359">
        <v>120000</v>
      </c>
      <c r="X1359">
        <v>1</v>
      </c>
      <c r="Y1359" s="11" t="str">
        <f t="shared" si="45"/>
        <v>XBL</v>
      </c>
      <c r="Z1359" s="5">
        <f>VLOOKUP(D1359,HoaDonTotal!D:Q,14,0)</f>
        <v>44441.488194444442</v>
      </c>
      <c r="AA1359" t="str">
        <f t="shared" si="46"/>
        <v>Ca sáng</v>
      </c>
      <c r="AB1359" s="42"/>
    </row>
    <row r="1360" spans="2:28">
      <c r="B1360" s="11" t="s">
        <v>21</v>
      </c>
      <c r="C1360" s="136">
        <v>44441</v>
      </c>
      <c r="D1360" s="36" t="s">
        <v>1892</v>
      </c>
      <c r="E1360" s="11">
        <v>1595933</v>
      </c>
      <c r="F1360" s="11" t="s">
        <v>1894</v>
      </c>
      <c r="G1360" s="11" t="s">
        <v>3544</v>
      </c>
      <c r="H1360" s="11" t="s">
        <v>2437</v>
      </c>
      <c r="I1360" s="11" t="s">
        <v>41</v>
      </c>
      <c r="J1360" s="11" t="s">
        <v>23</v>
      </c>
      <c r="K1360" s="11" t="s">
        <v>24</v>
      </c>
      <c r="L1360" s="11" t="s">
        <v>25</v>
      </c>
      <c r="M1360" s="11" t="s">
        <v>63</v>
      </c>
      <c r="N1360" s="11" t="s">
        <v>230</v>
      </c>
      <c r="O1360" s="11" t="s">
        <v>231</v>
      </c>
      <c r="P1360" s="11" t="s">
        <v>43</v>
      </c>
      <c r="Q1360" s="11">
        <v>1</v>
      </c>
      <c r="R1360" s="128">
        <v>0</v>
      </c>
      <c r="S1360" s="128">
        <v>190000</v>
      </c>
      <c r="T1360" s="128">
        <v>95000</v>
      </c>
      <c r="U1360" s="128">
        <v>0</v>
      </c>
      <c r="V1360" s="11" t="s">
        <v>28</v>
      </c>
      <c r="W1360">
        <v>95000</v>
      </c>
      <c r="X1360">
        <v>1</v>
      </c>
      <c r="Y1360" s="11" t="str">
        <f t="shared" si="45"/>
        <v>XBL</v>
      </c>
      <c r="Z1360" s="5">
        <f>VLOOKUP(D1360,HoaDonTotal!D:Q,14,0)</f>
        <v>44441.591666666667</v>
      </c>
      <c r="AA1360" t="str">
        <f t="shared" si="46"/>
        <v>Ca sáng</v>
      </c>
      <c r="AB1360" s="42"/>
    </row>
    <row r="1361" spans="2:28">
      <c r="B1361" s="11" t="s">
        <v>21</v>
      </c>
      <c r="C1361" s="136">
        <v>44441</v>
      </c>
      <c r="D1361" s="36" t="s">
        <v>1895</v>
      </c>
      <c r="E1361" s="11">
        <v>1595933</v>
      </c>
      <c r="F1361" s="11" t="s">
        <v>1894</v>
      </c>
      <c r="G1361" s="11" t="s">
        <v>3545</v>
      </c>
      <c r="H1361" s="11" t="s">
        <v>3546</v>
      </c>
      <c r="I1361" s="11"/>
      <c r="J1361" s="11" t="s">
        <v>2112</v>
      </c>
      <c r="K1361" s="11" t="s">
        <v>2208</v>
      </c>
      <c r="L1361" s="11"/>
      <c r="M1361" s="11"/>
      <c r="N1361" s="11" t="s">
        <v>2209</v>
      </c>
      <c r="O1361" s="11" t="s">
        <v>178</v>
      </c>
      <c r="P1361" s="11"/>
      <c r="Q1361" s="11">
        <v>1</v>
      </c>
      <c r="R1361" s="128">
        <v>0</v>
      </c>
      <c r="S1361" s="128">
        <v>175000</v>
      </c>
      <c r="T1361" s="128">
        <v>175000</v>
      </c>
      <c r="U1361" s="128">
        <v>0</v>
      </c>
      <c r="V1361" s="11" t="s">
        <v>28</v>
      </c>
      <c r="W1361">
        <v>175000</v>
      </c>
      <c r="X1361">
        <v>1</v>
      </c>
      <c r="Y1361" s="11" t="str">
        <f t="shared" si="45"/>
        <v>XBL</v>
      </c>
      <c r="Z1361" s="5">
        <f>VLOOKUP(D1361,HoaDonTotal!D:Q,14,0)</f>
        <v>44441.612500000003</v>
      </c>
      <c r="AA1361" t="str">
        <f t="shared" si="46"/>
        <v>Ca chiều</v>
      </c>
      <c r="AB1361" s="42"/>
    </row>
    <row r="1362" spans="2:28">
      <c r="B1362" s="11" t="s">
        <v>21</v>
      </c>
      <c r="C1362" s="136">
        <v>44441</v>
      </c>
      <c r="D1362" s="36" t="s">
        <v>1896</v>
      </c>
      <c r="E1362" s="11">
        <v>1924581</v>
      </c>
      <c r="F1362" s="11" t="s">
        <v>406</v>
      </c>
      <c r="G1362" s="11" t="s">
        <v>535</v>
      </c>
      <c r="H1362" s="11" t="s">
        <v>138</v>
      </c>
      <c r="I1362" s="11"/>
      <c r="J1362" s="11" t="s">
        <v>2263</v>
      </c>
      <c r="K1362" s="11" t="s">
        <v>30</v>
      </c>
      <c r="L1362" s="11" t="s">
        <v>31</v>
      </c>
      <c r="M1362" s="11"/>
      <c r="N1362" s="11" t="s">
        <v>32</v>
      </c>
      <c r="O1362" s="11" t="s">
        <v>33</v>
      </c>
      <c r="P1362" s="11"/>
      <c r="Q1362" s="11">
        <v>1</v>
      </c>
      <c r="R1362" s="128">
        <v>0</v>
      </c>
      <c r="S1362" s="128">
        <v>135000</v>
      </c>
      <c r="T1362" s="128">
        <v>50000</v>
      </c>
      <c r="U1362" s="128">
        <v>0</v>
      </c>
      <c r="V1362" s="11" t="s">
        <v>50</v>
      </c>
      <c r="W1362">
        <v>50000</v>
      </c>
      <c r="X1362">
        <v>1</v>
      </c>
      <c r="Y1362" s="11" t="str">
        <f t="shared" si="45"/>
        <v>XBL</v>
      </c>
      <c r="Z1362" s="5">
        <f>VLOOKUP(D1362,HoaDonTotal!D:Q,14,0)</f>
        <v>44441.612500000003</v>
      </c>
      <c r="AA1362" t="str">
        <f t="shared" si="46"/>
        <v>Ca chiều</v>
      </c>
      <c r="AB1362" s="42"/>
    </row>
    <row r="1363" spans="2:28">
      <c r="B1363" s="11" t="s">
        <v>21</v>
      </c>
      <c r="C1363" s="136">
        <v>44441</v>
      </c>
      <c r="D1363" s="36" t="s">
        <v>1896</v>
      </c>
      <c r="E1363" s="11">
        <v>1924581</v>
      </c>
      <c r="F1363" s="11" t="s">
        <v>406</v>
      </c>
      <c r="G1363" s="11" t="s">
        <v>268</v>
      </c>
      <c r="H1363" s="11" t="s">
        <v>138</v>
      </c>
      <c r="I1363" s="11"/>
      <c r="J1363" s="11" t="s">
        <v>2263</v>
      </c>
      <c r="K1363" s="11" t="s">
        <v>30</v>
      </c>
      <c r="L1363" s="11" t="s">
        <v>31</v>
      </c>
      <c r="M1363" s="11"/>
      <c r="N1363" s="11" t="s">
        <v>32</v>
      </c>
      <c r="O1363" s="11" t="s">
        <v>33</v>
      </c>
      <c r="P1363" s="11"/>
      <c r="Q1363" s="11">
        <v>1</v>
      </c>
      <c r="R1363" s="128">
        <v>0</v>
      </c>
      <c r="S1363" s="128">
        <v>135000</v>
      </c>
      <c r="T1363" s="128">
        <v>50000</v>
      </c>
      <c r="U1363" s="128">
        <v>0</v>
      </c>
      <c r="V1363" s="11" t="s">
        <v>50</v>
      </c>
      <c r="W1363">
        <v>50000</v>
      </c>
      <c r="X1363">
        <v>1</v>
      </c>
      <c r="Y1363" s="11" t="str">
        <f t="shared" si="45"/>
        <v>XBL</v>
      </c>
      <c r="Z1363" s="5">
        <f>VLOOKUP(D1363,HoaDonTotal!D:Q,14,0)</f>
        <v>44441.612500000003</v>
      </c>
      <c r="AA1363" t="str">
        <f t="shared" si="46"/>
        <v>Ca chiều</v>
      </c>
      <c r="AB1363" s="42"/>
    </row>
    <row r="1364" spans="2:28">
      <c r="B1364" s="11" t="s">
        <v>21</v>
      </c>
      <c r="C1364" s="136">
        <v>44441</v>
      </c>
      <c r="D1364" s="36" t="s">
        <v>1897</v>
      </c>
      <c r="E1364" s="11">
        <v>1735258</v>
      </c>
      <c r="F1364" s="11" t="s">
        <v>1899</v>
      </c>
      <c r="G1364" s="11" t="s">
        <v>535</v>
      </c>
      <c r="H1364" s="11" t="s">
        <v>138</v>
      </c>
      <c r="I1364" s="11"/>
      <c r="J1364" s="11" t="s">
        <v>2263</v>
      </c>
      <c r="K1364" s="11" t="s">
        <v>30</v>
      </c>
      <c r="L1364" s="11" t="s">
        <v>31</v>
      </c>
      <c r="M1364" s="11"/>
      <c r="N1364" s="11" t="s">
        <v>32</v>
      </c>
      <c r="O1364" s="11" t="s">
        <v>33</v>
      </c>
      <c r="P1364" s="11"/>
      <c r="Q1364" s="11">
        <v>1</v>
      </c>
      <c r="R1364" s="128">
        <v>0</v>
      </c>
      <c r="S1364" s="128">
        <v>135000</v>
      </c>
      <c r="T1364" s="128">
        <v>40000</v>
      </c>
      <c r="U1364" s="128">
        <v>0</v>
      </c>
      <c r="V1364" s="11" t="s">
        <v>50</v>
      </c>
      <c r="W1364">
        <v>40000</v>
      </c>
      <c r="X1364">
        <v>1</v>
      </c>
      <c r="Y1364" s="11" t="str">
        <f t="shared" si="45"/>
        <v>XBL</v>
      </c>
      <c r="Z1364" s="5">
        <f>VLOOKUP(D1364,HoaDonTotal!D:Q,14,0)</f>
        <v>44441.611805555556</v>
      </c>
      <c r="AA1364" t="str">
        <f t="shared" si="46"/>
        <v>Ca chiều</v>
      </c>
      <c r="AB1364" s="42"/>
    </row>
    <row r="1365" spans="2:28">
      <c r="B1365" s="11" t="s">
        <v>21</v>
      </c>
      <c r="C1365" s="136">
        <v>44441</v>
      </c>
      <c r="D1365" s="36" t="s">
        <v>1897</v>
      </c>
      <c r="E1365" s="11">
        <v>1735258</v>
      </c>
      <c r="F1365" s="11" t="s">
        <v>1899</v>
      </c>
      <c r="G1365" s="11" t="s">
        <v>268</v>
      </c>
      <c r="H1365" s="11" t="s">
        <v>138</v>
      </c>
      <c r="I1365" s="11"/>
      <c r="J1365" s="11" t="s">
        <v>2263</v>
      </c>
      <c r="K1365" s="11" t="s">
        <v>30</v>
      </c>
      <c r="L1365" s="11" t="s">
        <v>31</v>
      </c>
      <c r="M1365" s="11"/>
      <c r="N1365" s="11" t="s">
        <v>32</v>
      </c>
      <c r="O1365" s="11" t="s">
        <v>33</v>
      </c>
      <c r="P1365" s="11"/>
      <c r="Q1365" s="11">
        <v>2</v>
      </c>
      <c r="R1365" s="128">
        <v>0</v>
      </c>
      <c r="S1365" s="128">
        <v>135000</v>
      </c>
      <c r="T1365" s="128">
        <v>80000</v>
      </c>
      <c r="U1365" s="128">
        <v>0</v>
      </c>
      <c r="V1365" s="11" t="s">
        <v>50</v>
      </c>
      <c r="W1365">
        <v>80000</v>
      </c>
      <c r="X1365">
        <v>2</v>
      </c>
      <c r="Y1365" s="11" t="str">
        <f t="shared" si="45"/>
        <v>XBL</v>
      </c>
      <c r="Z1365" s="5">
        <f>VLOOKUP(D1365,HoaDonTotal!D:Q,14,0)</f>
        <v>44441.611805555556</v>
      </c>
      <c r="AA1365" t="str">
        <f t="shared" si="46"/>
        <v>Ca chiều</v>
      </c>
      <c r="AB1365" s="42"/>
    </row>
    <row r="1366" spans="2:28">
      <c r="B1366" s="11" t="s">
        <v>21</v>
      </c>
      <c r="C1366" s="136">
        <v>44441</v>
      </c>
      <c r="D1366" s="36" t="s">
        <v>1897</v>
      </c>
      <c r="E1366" s="11">
        <v>1735258</v>
      </c>
      <c r="F1366" s="11" t="s">
        <v>1899</v>
      </c>
      <c r="G1366" s="11" t="s">
        <v>3020</v>
      </c>
      <c r="H1366" s="11" t="s">
        <v>3021</v>
      </c>
      <c r="I1366" s="11"/>
      <c r="J1366" s="11" t="s">
        <v>29</v>
      </c>
      <c r="K1366" s="11" t="s">
        <v>56</v>
      </c>
      <c r="L1366" s="11"/>
      <c r="M1366" s="11" t="s">
        <v>63</v>
      </c>
      <c r="N1366" s="11" t="s">
        <v>180</v>
      </c>
      <c r="O1366" s="11" t="s">
        <v>141</v>
      </c>
      <c r="P1366" s="11"/>
      <c r="Q1366" s="11">
        <v>1</v>
      </c>
      <c r="R1366" s="128">
        <v>0</v>
      </c>
      <c r="S1366" s="128">
        <v>150000</v>
      </c>
      <c r="T1366" s="128">
        <v>120000</v>
      </c>
      <c r="U1366" s="128">
        <v>0</v>
      </c>
      <c r="V1366" s="11" t="s">
        <v>50</v>
      </c>
      <c r="W1366">
        <v>120000</v>
      </c>
      <c r="X1366">
        <v>1</v>
      </c>
      <c r="Y1366" s="11" t="str">
        <f t="shared" si="45"/>
        <v>XBL</v>
      </c>
      <c r="Z1366" s="5">
        <f>VLOOKUP(D1366,HoaDonTotal!D:Q,14,0)</f>
        <v>44441.611805555556</v>
      </c>
      <c r="AA1366" t="str">
        <f t="shared" si="46"/>
        <v>Ca chiều</v>
      </c>
      <c r="AB1366" s="42"/>
    </row>
    <row r="1367" spans="2:28">
      <c r="B1367" s="11" t="s">
        <v>21</v>
      </c>
      <c r="C1367" s="136">
        <v>44441</v>
      </c>
      <c r="D1367" s="36" t="s">
        <v>1897</v>
      </c>
      <c r="E1367" s="11">
        <v>1735258</v>
      </c>
      <c r="F1367" s="11" t="s">
        <v>1899</v>
      </c>
      <c r="G1367" s="11" t="s">
        <v>547</v>
      </c>
      <c r="H1367" s="11" t="s">
        <v>548</v>
      </c>
      <c r="I1367" s="11"/>
      <c r="J1367" s="11" t="s">
        <v>29</v>
      </c>
      <c r="K1367" s="11" t="s">
        <v>56</v>
      </c>
      <c r="L1367" s="11"/>
      <c r="M1367" s="11" t="s">
        <v>63</v>
      </c>
      <c r="N1367" s="11" t="s">
        <v>180</v>
      </c>
      <c r="O1367" s="11" t="s">
        <v>141</v>
      </c>
      <c r="P1367" s="11"/>
      <c r="Q1367" s="11">
        <v>1</v>
      </c>
      <c r="R1367" s="128">
        <v>0</v>
      </c>
      <c r="S1367" s="128">
        <v>150000</v>
      </c>
      <c r="T1367" s="128">
        <v>120000</v>
      </c>
      <c r="U1367" s="128">
        <v>0</v>
      </c>
      <c r="V1367" s="11" t="s">
        <v>50</v>
      </c>
      <c r="W1367">
        <v>120000</v>
      </c>
      <c r="X1367">
        <v>1</v>
      </c>
      <c r="Y1367" s="11" t="str">
        <f t="shared" si="45"/>
        <v>XBL</v>
      </c>
      <c r="Z1367" s="5">
        <f>VLOOKUP(D1367,HoaDonTotal!D:Q,14,0)</f>
        <v>44441.611805555556</v>
      </c>
      <c r="AA1367" t="str">
        <f t="shared" si="46"/>
        <v>Ca chiều</v>
      </c>
      <c r="AB1367" s="42"/>
    </row>
    <row r="1368" spans="2:28">
      <c r="B1368" s="11" t="s">
        <v>21</v>
      </c>
      <c r="C1368" s="136">
        <v>44441</v>
      </c>
      <c r="D1368" s="36" t="s">
        <v>1900</v>
      </c>
      <c r="E1368" s="11">
        <v>2158929</v>
      </c>
      <c r="F1368" s="11" t="s">
        <v>1902</v>
      </c>
      <c r="G1368" s="11" t="s">
        <v>3547</v>
      </c>
      <c r="H1368" s="11" t="s">
        <v>2780</v>
      </c>
      <c r="I1368" s="11" t="s">
        <v>55</v>
      </c>
      <c r="J1368" s="11" t="s">
        <v>73</v>
      </c>
      <c r="K1368" s="11" t="s">
        <v>24</v>
      </c>
      <c r="L1368" s="11" t="s">
        <v>2781</v>
      </c>
      <c r="M1368" s="11" t="s">
        <v>59</v>
      </c>
      <c r="N1368" s="11" t="s">
        <v>75</v>
      </c>
      <c r="O1368" s="11" t="s">
        <v>75</v>
      </c>
      <c r="P1368" s="11" t="s">
        <v>43</v>
      </c>
      <c r="Q1368" s="11">
        <v>1</v>
      </c>
      <c r="R1368" s="128">
        <v>0</v>
      </c>
      <c r="S1368" s="128">
        <v>590000</v>
      </c>
      <c r="T1368" s="128">
        <v>399000</v>
      </c>
      <c r="U1368" s="128">
        <v>0</v>
      </c>
      <c r="V1368" s="11" t="s">
        <v>28</v>
      </c>
      <c r="W1368">
        <v>399000</v>
      </c>
      <c r="X1368">
        <v>1</v>
      </c>
      <c r="Y1368" s="11" t="str">
        <f t="shared" si="45"/>
        <v>XBL</v>
      </c>
      <c r="Z1368" s="5">
        <f>VLOOKUP(D1368,HoaDonTotal!D:Q,14,0)</f>
        <v>44441.634027777778</v>
      </c>
      <c r="AA1368" t="str">
        <f t="shared" si="46"/>
        <v>Ca chiều</v>
      </c>
      <c r="AB1368" s="42"/>
    </row>
    <row r="1369" spans="2:28">
      <c r="B1369" s="11" t="s">
        <v>21</v>
      </c>
      <c r="C1369" s="136">
        <v>44441</v>
      </c>
      <c r="D1369" s="36" t="s">
        <v>1900</v>
      </c>
      <c r="E1369" s="11">
        <v>2158929</v>
      </c>
      <c r="F1369" s="11" t="s">
        <v>1902</v>
      </c>
      <c r="G1369" s="11" t="s">
        <v>3548</v>
      </c>
      <c r="H1369" s="11" t="s">
        <v>3549</v>
      </c>
      <c r="I1369" s="11" t="s">
        <v>62</v>
      </c>
      <c r="J1369" s="11" t="s">
        <v>362</v>
      </c>
      <c r="K1369" s="11" t="s">
        <v>3550</v>
      </c>
      <c r="L1369" s="11" t="s">
        <v>67</v>
      </c>
      <c r="M1369" s="11" t="s">
        <v>49</v>
      </c>
      <c r="N1369" s="11" t="s">
        <v>64</v>
      </c>
      <c r="O1369" s="11" t="s">
        <v>149</v>
      </c>
      <c r="P1369" s="11" t="s">
        <v>43</v>
      </c>
      <c r="Q1369" s="11">
        <v>1</v>
      </c>
      <c r="R1369" s="128">
        <v>0</v>
      </c>
      <c r="S1369" s="128">
        <v>190000</v>
      </c>
      <c r="T1369" s="128">
        <v>133000</v>
      </c>
      <c r="U1369" s="128">
        <v>0</v>
      </c>
      <c r="V1369" s="11" t="s">
        <v>28</v>
      </c>
      <c r="W1369">
        <v>133000</v>
      </c>
      <c r="X1369">
        <v>1</v>
      </c>
      <c r="Y1369" s="11" t="str">
        <f t="shared" si="45"/>
        <v>XBL</v>
      </c>
      <c r="Z1369" s="5">
        <f>VLOOKUP(D1369,HoaDonTotal!D:Q,14,0)</f>
        <v>44441.634027777778</v>
      </c>
      <c r="AA1369" t="str">
        <f t="shared" si="46"/>
        <v>Ca chiều</v>
      </c>
      <c r="AB1369" s="42"/>
    </row>
    <row r="1370" spans="2:28">
      <c r="B1370" s="11" t="s">
        <v>21</v>
      </c>
      <c r="C1370" s="136">
        <v>44441</v>
      </c>
      <c r="D1370" s="36" t="s">
        <v>1903</v>
      </c>
      <c r="E1370" s="11">
        <v>549143</v>
      </c>
      <c r="F1370" s="11" t="s">
        <v>1343</v>
      </c>
      <c r="G1370" s="11" t="s">
        <v>3551</v>
      </c>
      <c r="H1370" s="11" t="s">
        <v>2978</v>
      </c>
      <c r="I1370" s="11" t="s">
        <v>22</v>
      </c>
      <c r="J1370" s="11" t="s">
        <v>362</v>
      </c>
      <c r="K1370" s="11" t="s">
        <v>132</v>
      </c>
      <c r="L1370" s="11" t="s">
        <v>518</v>
      </c>
      <c r="M1370" s="11" t="s">
        <v>46</v>
      </c>
      <c r="N1370" s="11" t="s">
        <v>64</v>
      </c>
      <c r="O1370" s="11" t="s">
        <v>80</v>
      </c>
      <c r="P1370" s="11" t="s">
        <v>43</v>
      </c>
      <c r="Q1370" s="11">
        <v>1</v>
      </c>
      <c r="R1370" s="128">
        <v>0</v>
      </c>
      <c r="S1370" s="128">
        <v>190000</v>
      </c>
      <c r="T1370" s="128">
        <v>133000</v>
      </c>
      <c r="U1370" s="128">
        <v>0</v>
      </c>
      <c r="V1370" s="11" t="s">
        <v>50</v>
      </c>
      <c r="W1370">
        <v>133000</v>
      </c>
      <c r="X1370">
        <v>1</v>
      </c>
      <c r="Y1370" s="11" t="str">
        <f t="shared" si="45"/>
        <v>XBL</v>
      </c>
      <c r="Z1370" s="5">
        <f>VLOOKUP(D1370,HoaDonTotal!D:Q,14,0)</f>
        <v>44441.632638888892</v>
      </c>
      <c r="AA1370" t="str">
        <f t="shared" si="46"/>
        <v>Ca chiều</v>
      </c>
      <c r="AB1370" s="42"/>
    </row>
    <row r="1371" spans="2:28">
      <c r="B1371" s="11" t="s">
        <v>21</v>
      </c>
      <c r="C1371" s="136">
        <v>44441</v>
      </c>
      <c r="D1371" s="36" t="s">
        <v>1903</v>
      </c>
      <c r="E1371" s="11">
        <v>549143</v>
      </c>
      <c r="F1371" s="11" t="s">
        <v>1343</v>
      </c>
      <c r="G1371" s="11" t="s">
        <v>3027</v>
      </c>
      <c r="H1371" s="11" t="s">
        <v>3028</v>
      </c>
      <c r="I1371" s="11" t="s">
        <v>22</v>
      </c>
      <c r="J1371" s="11" t="s">
        <v>362</v>
      </c>
      <c r="K1371" s="11" t="s">
        <v>132</v>
      </c>
      <c r="L1371" s="11" t="s">
        <v>518</v>
      </c>
      <c r="M1371" s="11" t="s">
        <v>126</v>
      </c>
      <c r="N1371" s="11" t="s">
        <v>64</v>
      </c>
      <c r="O1371" s="11" t="s">
        <v>80</v>
      </c>
      <c r="P1371" s="11" t="s">
        <v>43</v>
      </c>
      <c r="Q1371" s="11">
        <v>1</v>
      </c>
      <c r="R1371" s="128">
        <v>0</v>
      </c>
      <c r="S1371" s="128">
        <v>190000</v>
      </c>
      <c r="T1371" s="128">
        <v>133000</v>
      </c>
      <c r="U1371" s="128">
        <v>0</v>
      </c>
      <c r="V1371" s="11" t="s">
        <v>50</v>
      </c>
      <c r="W1371">
        <v>133000</v>
      </c>
      <c r="X1371">
        <v>1</v>
      </c>
      <c r="Y1371" s="11" t="str">
        <f t="shared" si="45"/>
        <v>XBL</v>
      </c>
      <c r="Z1371" s="5">
        <f>VLOOKUP(D1371,HoaDonTotal!D:Q,14,0)</f>
        <v>44441.632638888892</v>
      </c>
      <c r="AA1371" t="str">
        <f t="shared" si="46"/>
        <v>Ca chiều</v>
      </c>
      <c r="AB1371" s="42"/>
    </row>
    <row r="1372" spans="2:28">
      <c r="B1372" s="11" t="s">
        <v>21</v>
      </c>
      <c r="C1372" s="136">
        <v>44441</v>
      </c>
      <c r="D1372" s="36" t="s">
        <v>1903</v>
      </c>
      <c r="E1372" s="11">
        <v>549143</v>
      </c>
      <c r="F1372" s="11" t="s">
        <v>1343</v>
      </c>
      <c r="G1372" s="11" t="s">
        <v>3552</v>
      </c>
      <c r="H1372" s="11" t="s">
        <v>2647</v>
      </c>
      <c r="I1372" s="11" t="s">
        <v>22</v>
      </c>
      <c r="J1372" s="11" t="s">
        <v>362</v>
      </c>
      <c r="K1372" s="11" t="s">
        <v>132</v>
      </c>
      <c r="L1372" s="11" t="s">
        <v>205</v>
      </c>
      <c r="M1372" s="11" t="s">
        <v>126</v>
      </c>
      <c r="N1372" s="11" t="s">
        <v>64</v>
      </c>
      <c r="O1372" s="11" t="s">
        <v>80</v>
      </c>
      <c r="P1372" s="11" t="s">
        <v>43</v>
      </c>
      <c r="Q1372" s="11">
        <v>1</v>
      </c>
      <c r="R1372" s="128">
        <v>0</v>
      </c>
      <c r="S1372" s="128">
        <v>190000</v>
      </c>
      <c r="T1372" s="128">
        <v>133000</v>
      </c>
      <c r="U1372" s="128">
        <v>0</v>
      </c>
      <c r="V1372" s="11" t="s">
        <v>50</v>
      </c>
      <c r="W1372">
        <v>133000</v>
      </c>
      <c r="X1372">
        <v>1</v>
      </c>
      <c r="Y1372" s="11" t="str">
        <f t="shared" si="45"/>
        <v>XBL</v>
      </c>
      <c r="Z1372" s="5">
        <f>VLOOKUP(D1372,HoaDonTotal!D:Q,14,0)</f>
        <v>44441.632638888892</v>
      </c>
      <c r="AA1372" t="str">
        <f t="shared" si="46"/>
        <v>Ca chiều</v>
      </c>
      <c r="AB1372" s="42"/>
    </row>
    <row r="1373" spans="2:28">
      <c r="B1373" s="11" t="s">
        <v>21</v>
      </c>
      <c r="C1373" s="136">
        <v>44441</v>
      </c>
      <c r="D1373" s="36" t="s">
        <v>1903</v>
      </c>
      <c r="E1373" s="11">
        <v>549143</v>
      </c>
      <c r="F1373" s="11" t="s">
        <v>1343</v>
      </c>
      <c r="G1373" s="11" t="s">
        <v>3553</v>
      </c>
      <c r="H1373" s="11" t="s">
        <v>3554</v>
      </c>
      <c r="I1373" s="11" t="s">
        <v>65</v>
      </c>
      <c r="J1373" s="11" t="s">
        <v>364</v>
      </c>
      <c r="K1373" s="11" t="s">
        <v>2033</v>
      </c>
      <c r="L1373" s="11" t="s">
        <v>542</v>
      </c>
      <c r="M1373" s="11" t="s">
        <v>491</v>
      </c>
      <c r="N1373" s="11" t="s">
        <v>26</v>
      </c>
      <c r="O1373" s="11" t="s">
        <v>314</v>
      </c>
      <c r="P1373" s="11" t="s">
        <v>37</v>
      </c>
      <c r="Q1373" s="11">
        <v>1</v>
      </c>
      <c r="R1373" s="128">
        <v>0</v>
      </c>
      <c r="S1373" s="128">
        <v>350000</v>
      </c>
      <c r="T1373" s="128">
        <v>245000</v>
      </c>
      <c r="U1373" s="128">
        <v>0</v>
      </c>
      <c r="V1373" s="11" t="s">
        <v>50</v>
      </c>
      <c r="W1373">
        <v>245000</v>
      </c>
      <c r="X1373">
        <v>1</v>
      </c>
      <c r="Y1373" s="11" t="str">
        <f t="shared" si="45"/>
        <v>XBL</v>
      </c>
      <c r="Z1373" s="5">
        <f>VLOOKUP(D1373,HoaDonTotal!D:Q,14,0)</f>
        <v>44441.632638888892</v>
      </c>
      <c r="AA1373" t="str">
        <f t="shared" si="46"/>
        <v>Ca chiều</v>
      </c>
      <c r="AB1373" s="42"/>
    </row>
    <row r="1374" spans="2:28">
      <c r="B1374" s="11" t="s">
        <v>21</v>
      </c>
      <c r="C1374" s="136">
        <v>44441</v>
      </c>
      <c r="D1374" s="36" t="s">
        <v>1903</v>
      </c>
      <c r="E1374" s="11">
        <v>549143</v>
      </c>
      <c r="F1374" s="11" t="s">
        <v>1343</v>
      </c>
      <c r="G1374" s="11" t="s">
        <v>3555</v>
      </c>
      <c r="H1374" s="11" t="s">
        <v>3556</v>
      </c>
      <c r="I1374" s="11" t="s">
        <v>41</v>
      </c>
      <c r="J1374" s="11" t="s">
        <v>364</v>
      </c>
      <c r="K1374" s="11" t="s">
        <v>34</v>
      </c>
      <c r="L1374" s="11" t="s">
        <v>71</v>
      </c>
      <c r="M1374" s="11" t="s">
        <v>3557</v>
      </c>
      <c r="N1374" s="11" t="s">
        <v>26</v>
      </c>
      <c r="O1374" s="11" t="s">
        <v>676</v>
      </c>
      <c r="P1374" s="11" t="s">
        <v>37</v>
      </c>
      <c r="Q1374" s="11">
        <v>1</v>
      </c>
      <c r="R1374" s="128">
        <v>0</v>
      </c>
      <c r="S1374" s="128">
        <v>590000</v>
      </c>
      <c r="T1374" s="128">
        <v>413000</v>
      </c>
      <c r="U1374" s="128">
        <v>0</v>
      </c>
      <c r="V1374" s="11" t="s">
        <v>50</v>
      </c>
      <c r="W1374">
        <v>413000</v>
      </c>
      <c r="X1374">
        <v>1</v>
      </c>
      <c r="Y1374" s="11" t="str">
        <f t="shared" si="45"/>
        <v>XBL</v>
      </c>
      <c r="Z1374" s="5">
        <f>VLOOKUP(D1374,HoaDonTotal!D:Q,14,0)</f>
        <v>44441.632638888892</v>
      </c>
      <c r="AA1374" t="str">
        <f t="shared" si="46"/>
        <v>Ca chiều</v>
      </c>
      <c r="AB1374" s="42"/>
    </row>
    <row r="1375" spans="2:28">
      <c r="B1375" s="11" t="s">
        <v>21</v>
      </c>
      <c r="C1375" s="136">
        <v>44441</v>
      </c>
      <c r="D1375" s="36" t="s">
        <v>1903</v>
      </c>
      <c r="E1375" s="11">
        <v>549143</v>
      </c>
      <c r="F1375" s="11" t="s">
        <v>1343</v>
      </c>
      <c r="G1375" s="11" t="s">
        <v>3558</v>
      </c>
      <c r="H1375" s="11" t="s">
        <v>2690</v>
      </c>
      <c r="I1375" s="11" t="s">
        <v>22</v>
      </c>
      <c r="J1375" s="11" t="s">
        <v>23</v>
      </c>
      <c r="K1375" s="11" t="s">
        <v>24</v>
      </c>
      <c r="L1375" s="11" t="s">
        <v>683</v>
      </c>
      <c r="M1375" s="11" t="s">
        <v>482</v>
      </c>
      <c r="N1375" s="11" t="s">
        <v>26</v>
      </c>
      <c r="O1375" s="11" t="s">
        <v>676</v>
      </c>
      <c r="P1375" s="11" t="s">
        <v>37</v>
      </c>
      <c r="Q1375" s="11">
        <v>1</v>
      </c>
      <c r="R1375" s="128">
        <v>0</v>
      </c>
      <c r="S1375" s="128">
        <v>350000</v>
      </c>
      <c r="T1375" s="128">
        <v>175000</v>
      </c>
      <c r="U1375" s="128">
        <v>0</v>
      </c>
      <c r="V1375" s="11" t="s">
        <v>50</v>
      </c>
      <c r="W1375">
        <v>175000</v>
      </c>
      <c r="X1375">
        <v>1</v>
      </c>
      <c r="Y1375" s="11" t="str">
        <f t="shared" si="45"/>
        <v>XBL</v>
      </c>
      <c r="Z1375" s="5">
        <f>VLOOKUP(D1375,HoaDonTotal!D:Q,14,0)</f>
        <v>44441.632638888892</v>
      </c>
      <c r="AA1375" t="str">
        <f t="shared" si="46"/>
        <v>Ca chiều</v>
      </c>
      <c r="AB1375" s="42"/>
    </row>
    <row r="1376" spans="2:28">
      <c r="B1376" s="11" t="s">
        <v>21</v>
      </c>
      <c r="C1376" s="136">
        <v>44441</v>
      </c>
      <c r="D1376" s="36" t="s">
        <v>1903</v>
      </c>
      <c r="E1376" s="11">
        <v>549143</v>
      </c>
      <c r="F1376" s="11" t="s">
        <v>1343</v>
      </c>
      <c r="G1376" s="11" t="s">
        <v>3559</v>
      </c>
      <c r="H1376" s="11" t="s">
        <v>2071</v>
      </c>
      <c r="I1376" s="11" t="s">
        <v>65</v>
      </c>
      <c r="J1376" s="11" t="s">
        <v>23</v>
      </c>
      <c r="K1376" s="11" t="s">
        <v>24</v>
      </c>
      <c r="L1376" s="11" t="s">
        <v>628</v>
      </c>
      <c r="M1376" s="11" t="s">
        <v>46</v>
      </c>
      <c r="N1376" s="11" t="s">
        <v>26</v>
      </c>
      <c r="O1376" s="11" t="s">
        <v>314</v>
      </c>
      <c r="P1376" s="11" t="s">
        <v>37</v>
      </c>
      <c r="Q1376" s="11">
        <v>2</v>
      </c>
      <c r="R1376" s="128">
        <v>0</v>
      </c>
      <c r="S1376" s="128">
        <v>190000</v>
      </c>
      <c r="T1376" s="128">
        <v>190000</v>
      </c>
      <c r="U1376" s="128">
        <v>0</v>
      </c>
      <c r="V1376" s="11" t="s">
        <v>50</v>
      </c>
      <c r="W1376">
        <v>190000</v>
      </c>
      <c r="X1376">
        <v>2</v>
      </c>
      <c r="Y1376" s="11" t="str">
        <f t="shared" si="45"/>
        <v>XBL</v>
      </c>
      <c r="Z1376" s="5">
        <f>VLOOKUP(D1376,HoaDonTotal!D:Q,14,0)</f>
        <v>44441.632638888892</v>
      </c>
      <c r="AA1376" t="str">
        <f t="shared" si="46"/>
        <v>Ca chiều</v>
      </c>
      <c r="AB1376" s="42"/>
    </row>
    <row r="1377" spans="2:28">
      <c r="B1377" s="11" t="s">
        <v>21</v>
      </c>
      <c r="C1377" s="136">
        <v>44441</v>
      </c>
      <c r="D1377" s="36" t="s">
        <v>1903</v>
      </c>
      <c r="E1377" s="11">
        <v>549143</v>
      </c>
      <c r="F1377" s="11" t="s">
        <v>1343</v>
      </c>
      <c r="G1377" s="11" t="s">
        <v>3560</v>
      </c>
      <c r="H1377" s="11" t="s">
        <v>2883</v>
      </c>
      <c r="I1377" s="11" t="s">
        <v>41</v>
      </c>
      <c r="J1377" s="11" t="s">
        <v>364</v>
      </c>
      <c r="K1377" s="11" t="s">
        <v>2033</v>
      </c>
      <c r="L1377" s="11" t="s">
        <v>152</v>
      </c>
      <c r="M1377" s="11" t="s">
        <v>46</v>
      </c>
      <c r="N1377" s="11" t="s">
        <v>26</v>
      </c>
      <c r="O1377" s="11" t="s">
        <v>211</v>
      </c>
      <c r="P1377" s="11" t="s">
        <v>43</v>
      </c>
      <c r="Q1377" s="11">
        <v>1</v>
      </c>
      <c r="R1377" s="128">
        <v>0</v>
      </c>
      <c r="S1377" s="128">
        <v>690000</v>
      </c>
      <c r="T1377" s="128">
        <v>483000</v>
      </c>
      <c r="U1377" s="128">
        <v>0</v>
      </c>
      <c r="V1377" s="11" t="s">
        <v>50</v>
      </c>
      <c r="W1377">
        <v>483000</v>
      </c>
      <c r="X1377">
        <v>1</v>
      </c>
      <c r="Y1377" s="11" t="str">
        <f t="shared" si="45"/>
        <v>XBL</v>
      </c>
      <c r="Z1377" s="5">
        <f>VLOOKUP(D1377,HoaDonTotal!D:Q,14,0)</f>
        <v>44441.632638888892</v>
      </c>
      <c r="AA1377" t="str">
        <f t="shared" si="46"/>
        <v>Ca chiều</v>
      </c>
      <c r="AB1377" s="42"/>
    </row>
    <row r="1378" spans="2:28">
      <c r="B1378" s="11" t="s">
        <v>21</v>
      </c>
      <c r="C1378" s="136">
        <v>44441</v>
      </c>
      <c r="D1378" s="36" t="s">
        <v>1903</v>
      </c>
      <c r="E1378" s="11">
        <v>549143</v>
      </c>
      <c r="F1378" s="11" t="s">
        <v>1343</v>
      </c>
      <c r="G1378" s="11" t="s">
        <v>3308</v>
      </c>
      <c r="H1378" s="11" t="s">
        <v>2676</v>
      </c>
      <c r="I1378" s="11" t="s">
        <v>41</v>
      </c>
      <c r="J1378" s="11" t="s">
        <v>364</v>
      </c>
      <c r="K1378" s="11" t="s">
        <v>34</v>
      </c>
      <c r="L1378" s="11" t="s">
        <v>71</v>
      </c>
      <c r="M1378" s="11" t="s">
        <v>133</v>
      </c>
      <c r="N1378" s="11" t="s">
        <v>36</v>
      </c>
      <c r="O1378" s="11" t="s">
        <v>52</v>
      </c>
      <c r="P1378" s="11" t="s">
        <v>37</v>
      </c>
      <c r="Q1378" s="11">
        <v>1</v>
      </c>
      <c r="R1378" s="128">
        <v>0</v>
      </c>
      <c r="S1378" s="128">
        <v>290000</v>
      </c>
      <c r="T1378" s="128">
        <v>203000</v>
      </c>
      <c r="U1378" s="128">
        <v>0</v>
      </c>
      <c r="V1378" s="11" t="s">
        <v>50</v>
      </c>
      <c r="W1378">
        <v>203000</v>
      </c>
      <c r="X1378">
        <v>1</v>
      </c>
      <c r="Y1378" s="11" t="str">
        <f t="shared" si="45"/>
        <v>XBL</v>
      </c>
      <c r="Z1378" s="5">
        <f>VLOOKUP(D1378,HoaDonTotal!D:Q,14,0)</f>
        <v>44441.632638888892</v>
      </c>
      <c r="AA1378" t="str">
        <f t="shared" si="46"/>
        <v>Ca chiều</v>
      </c>
      <c r="AB1378" s="42"/>
    </row>
    <row r="1379" spans="2:28">
      <c r="B1379" s="11" t="s">
        <v>21</v>
      </c>
      <c r="C1379" s="136">
        <v>44441</v>
      </c>
      <c r="D1379" s="36" t="s">
        <v>1903</v>
      </c>
      <c r="E1379" s="11">
        <v>549143</v>
      </c>
      <c r="F1379" s="11" t="s">
        <v>1343</v>
      </c>
      <c r="G1379" s="11" t="s">
        <v>2675</v>
      </c>
      <c r="H1379" s="11" t="s">
        <v>2676</v>
      </c>
      <c r="I1379" s="11" t="s">
        <v>41</v>
      </c>
      <c r="J1379" s="11" t="s">
        <v>364</v>
      </c>
      <c r="K1379" s="11" t="s">
        <v>34</v>
      </c>
      <c r="L1379" s="11" t="s">
        <v>25</v>
      </c>
      <c r="M1379" s="11" t="s">
        <v>133</v>
      </c>
      <c r="N1379" s="11" t="s">
        <v>36</v>
      </c>
      <c r="O1379" s="11" t="s">
        <v>52</v>
      </c>
      <c r="P1379" s="11" t="s">
        <v>37</v>
      </c>
      <c r="Q1379" s="11">
        <v>1</v>
      </c>
      <c r="R1379" s="128">
        <v>0</v>
      </c>
      <c r="S1379" s="128">
        <v>290000</v>
      </c>
      <c r="T1379" s="128">
        <v>203000</v>
      </c>
      <c r="U1379" s="128">
        <v>0</v>
      </c>
      <c r="V1379" s="11" t="s">
        <v>50</v>
      </c>
      <c r="W1379">
        <v>203000</v>
      </c>
      <c r="X1379">
        <v>1</v>
      </c>
      <c r="Y1379" s="11" t="str">
        <f t="shared" si="45"/>
        <v>XBL</v>
      </c>
      <c r="Z1379" s="5">
        <f>VLOOKUP(D1379,HoaDonTotal!D:Q,14,0)</f>
        <v>44441.632638888892</v>
      </c>
      <c r="AA1379" t="str">
        <f t="shared" si="46"/>
        <v>Ca chiều</v>
      </c>
      <c r="AB1379" s="42"/>
    </row>
    <row r="1380" spans="2:28">
      <c r="B1380" s="11" t="s">
        <v>21</v>
      </c>
      <c r="C1380" s="136">
        <v>44441</v>
      </c>
      <c r="D1380" s="36" t="s">
        <v>1903</v>
      </c>
      <c r="E1380" s="11">
        <v>549143</v>
      </c>
      <c r="F1380" s="11" t="s">
        <v>1343</v>
      </c>
      <c r="G1380" s="11" t="s">
        <v>3561</v>
      </c>
      <c r="H1380" s="11" t="s">
        <v>3038</v>
      </c>
      <c r="I1380" s="11" t="s">
        <v>41</v>
      </c>
      <c r="J1380" s="11" t="s">
        <v>364</v>
      </c>
      <c r="K1380" s="11" t="s">
        <v>34</v>
      </c>
      <c r="L1380" s="11" t="s">
        <v>71</v>
      </c>
      <c r="M1380" s="11" t="s">
        <v>133</v>
      </c>
      <c r="N1380" s="11" t="s">
        <v>36</v>
      </c>
      <c r="O1380" s="11" t="s">
        <v>52</v>
      </c>
      <c r="P1380" s="11" t="s">
        <v>37</v>
      </c>
      <c r="Q1380" s="11">
        <v>1</v>
      </c>
      <c r="R1380" s="128">
        <v>0</v>
      </c>
      <c r="S1380" s="128">
        <v>350000</v>
      </c>
      <c r="T1380" s="128">
        <v>245000</v>
      </c>
      <c r="U1380" s="128">
        <v>0</v>
      </c>
      <c r="V1380" s="11" t="s">
        <v>50</v>
      </c>
      <c r="W1380">
        <v>245000</v>
      </c>
      <c r="X1380">
        <v>1</v>
      </c>
      <c r="Y1380" s="11" t="str">
        <f t="shared" si="45"/>
        <v>XBL</v>
      </c>
      <c r="Z1380" s="5">
        <f>VLOOKUP(D1380,HoaDonTotal!D:Q,14,0)</f>
        <v>44441.632638888892</v>
      </c>
      <c r="AA1380" t="str">
        <f t="shared" si="46"/>
        <v>Ca chiều</v>
      </c>
      <c r="AB1380" s="42"/>
    </row>
    <row r="1381" spans="2:28">
      <c r="B1381" s="11" t="s">
        <v>21</v>
      </c>
      <c r="C1381" s="136">
        <v>44441</v>
      </c>
      <c r="D1381" s="36" t="s">
        <v>1903</v>
      </c>
      <c r="E1381" s="11">
        <v>549143</v>
      </c>
      <c r="F1381" s="11" t="s">
        <v>1343</v>
      </c>
      <c r="G1381" s="11" t="s">
        <v>3562</v>
      </c>
      <c r="H1381" s="11" t="s">
        <v>3014</v>
      </c>
      <c r="I1381" s="11" t="s">
        <v>65</v>
      </c>
      <c r="J1381" s="11" t="s">
        <v>364</v>
      </c>
      <c r="K1381" s="11" t="s">
        <v>2033</v>
      </c>
      <c r="L1381" s="11" t="s">
        <v>542</v>
      </c>
      <c r="M1381" s="11" t="s">
        <v>46</v>
      </c>
      <c r="N1381" s="11" t="s">
        <v>36</v>
      </c>
      <c r="O1381" s="11" t="s">
        <v>2060</v>
      </c>
      <c r="P1381" s="11" t="s">
        <v>37</v>
      </c>
      <c r="Q1381" s="11">
        <v>1</v>
      </c>
      <c r="R1381" s="128">
        <v>0</v>
      </c>
      <c r="S1381" s="128">
        <v>190000</v>
      </c>
      <c r="T1381" s="128">
        <v>133000</v>
      </c>
      <c r="U1381" s="128">
        <v>0</v>
      </c>
      <c r="V1381" s="11" t="s">
        <v>50</v>
      </c>
      <c r="W1381">
        <v>133000</v>
      </c>
      <c r="X1381">
        <v>1</v>
      </c>
      <c r="Y1381" s="11" t="str">
        <f t="shared" si="45"/>
        <v>XBL</v>
      </c>
      <c r="Z1381" s="5">
        <f>VLOOKUP(D1381,HoaDonTotal!D:Q,14,0)</f>
        <v>44441.632638888892</v>
      </c>
      <c r="AA1381" t="str">
        <f t="shared" si="46"/>
        <v>Ca chiều</v>
      </c>
      <c r="AB1381" s="42"/>
    </row>
    <row r="1382" spans="2:28">
      <c r="B1382" s="11" t="s">
        <v>21</v>
      </c>
      <c r="C1382" s="136">
        <v>44441</v>
      </c>
      <c r="D1382" s="36" t="s">
        <v>1903</v>
      </c>
      <c r="E1382" s="11">
        <v>549143</v>
      </c>
      <c r="F1382" s="11" t="s">
        <v>1343</v>
      </c>
      <c r="G1382" s="11" t="s">
        <v>3563</v>
      </c>
      <c r="H1382" s="11" t="s">
        <v>3564</v>
      </c>
      <c r="I1382" s="11" t="s">
        <v>65</v>
      </c>
      <c r="J1382" s="11" t="s">
        <v>364</v>
      </c>
      <c r="K1382" s="11" t="s">
        <v>2033</v>
      </c>
      <c r="L1382" s="11" t="s">
        <v>542</v>
      </c>
      <c r="M1382" s="11" t="s">
        <v>63</v>
      </c>
      <c r="N1382" s="11" t="s">
        <v>36</v>
      </c>
      <c r="O1382" s="11" t="s">
        <v>2060</v>
      </c>
      <c r="P1382" s="11" t="s">
        <v>37</v>
      </c>
      <c r="Q1382" s="11">
        <v>1</v>
      </c>
      <c r="R1382" s="128">
        <v>0</v>
      </c>
      <c r="S1382" s="128">
        <v>190000</v>
      </c>
      <c r="T1382" s="128">
        <v>133000</v>
      </c>
      <c r="U1382" s="128">
        <v>0</v>
      </c>
      <c r="V1382" s="11" t="s">
        <v>50</v>
      </c>
      <c r="W1382">
        <v>133000</v>
      </c>
      <c r="X1382">
        <v>1</v>
      </c>
      <c r="Y1382" s="11" t="str">
        <f t="shared" si="45"/>
        <v>XBL</v>
      </c>
      <c r="Z1382" s="5">
        <f>VLOOKUP(D1382,HoaDonTotal!D:Q,14,0)</f>
        <v>44441.632638888892</v>
      </c>
      <c r="AA1382" t="str">
        <f t="shared" si="46"/>
        <v>Ca chiều</v>
      </c>
      <c r="AB1382" s="42"/>
    </row>
    <row r="1383" spans="2:28">
      <c r="B1383" s="11" t="s">
        <v>21</v>
      </c>
      <c r="C1383" s="136">
        <v>44441</v>
      </c>
      <c r="D1383" s="36" t="s">
        <v>1903</v>
      </c>
      <c r="E1383" s="11">
        <v>549143</v>
      </c>
      <c r="F1383" s="11" t="s">
        <v>1343</v>
      </c>
      <c r="G1383" s="11" t="s">
        <v>3565</v>
      </c>
      <c r="H1383" s="11" t="s">
        <v>3016</v>
      </c>
      <c r="I1383" s="11" t="s">
        <v>65</v>
      </c>
      <c r="J1383" s="11" t="s">
        <v>364</v>
      </c>
      <c r="K1383" s="11" t="s">
        <v>34</v>
      </c>
      <c r="L1383" s="11" t="s">
        <v>542</v>
      </c>
      <c r="M1383" s="11" t="s">
        <v>3017</v>
      </c>
      <c r="N1383" s="11" t="s">
        <v>36</v>
      </c>
      <c r="O1383" s="11" t="s">
        <v>52</v>
      </c>
      <c r="P1383" s="11" t="s">
        <v>37</v>
      </c>
      <c r="Q1383" s="11">
        <v>1</v>
      </c>
      <c r="R1383" s="128">
        <v>0</v>
      </c>
      <c r="S1383" s="128">
        <v>190000</v>
      </c>
      <c r="T1383" s="128">
        <v>133000</v>
      </c>
      <c r="U1383" s="128">
        <v>0</v>
      </c>
      <c r="V1383" s="11" t="s">
        <v>50</v>
      </c>
      <c r="W1383">
        <v>133000</v>
      </c>
      <c r="X1383">
        <v>1</v>
      </c>
      <c r="Y1383" s="11" t="str">
        <f t="shared" si="45"/>
        <v>XBL</v>
      </c>
      <c r="Z1383" s="5">
        <f>VLOOKUP(D1383,HoaDonTotal!D:Q,14,0)</f>
        <v>44441.632638888892</v>
      </c>
      <c r="AA1383" t="str">
        <f t="shared" si="46"/>
        <v>Ca chiều</v>
      </c>
      <c r="AB1383" s="42"/>
    </row>
    <row r="1384" spans="2:28">
      <c r="B1384" s="11" t="s">
        <v>21</v>
      </c>
      <c r="C1384" s="136">
        <v>44441</v>
      </c>
      <c r="D1384" s="36" t="s">
        <v>1903</v>
      </c>
      <c r="E1384" s="11">
        <v>549143</v>
      </c>
      <c r="F1384" s="11" t="s">
        <v>1343</v>
      </c>
      <c r="G1384" s="11" t="s">
        <v>3566</v>
      </c>
      <c r="H1384" s="11" t="s">
        <v>3567</v>
      </c>
      <c r="I1384" s="11"/>
      <c r="J1384" s="11" t="s">
        <v>2112</v>
      </c>
      <c r="K1384" s="11" t="s">
        <v>3303</v>
      </c>
      <c r="L1384" s="11"/>
      <c r="M1384" s="11"/>
      <c r="N1384" s="11" t="s">
        <v>2138</v>
      </c>
      <c r="O1384" s="11" t="s">
        <v>274</v>
      </c>
      <c r="P1384" s="11"/>
      <c r="Q1384" s="11">
        <v>1</v>
      </c>
      <c r="R1384" s="128">
        <v>0</v>
      </c>
      <c r="S1384" s="128">
        <v>41000</v>
      </c>
      <c r="T1384" s="128">
        <v>41000</v>
      </c>
      <c r="U1384" s="128">
        <v>0</v>
      </c>
      <c r="V1384" s="11" t="s">
        <v>50</v>
      </c>
      <c r="W1384">
        <v>41000</v>
      </c>
      <c r="X1384">
        <v>1</v>
      </c>
      <c r="Y1384" s="11" t="str">
        <f t="shared" si="45"/>
        <v>XBL</v>
      </c>
      <c r="Z1384" s="5">
        <f>VLOOKUP(D1384,HoaDonTotal!D:Q,14,0)</f>
        <v>44441.632638888892</v>
      </c>
      <c r="AA1384" t="str">
        <f t="shared" si="46"/>
        <v>Ca chiều</v>
      </c>
      <c r="AB1384" s="42"/>
    </row>
    <row r="1385" spans="2:28">
      <c r="B1385" s="11" t="s">
        <v>21</v>
      </c>
      <c r="C1385" s="136">
        <v>44441</v>
      </c>
      <c r="D1385" s="36" t="s">
        <v>1903</v>
      </c>
      <c r="E1385" s="11">
        <v>549143</v>
      </c>
      <c r="F1385" s="11" t="s">
        <v>1343</v>
      </c>
      <c r="G1385" s="11" t="s">
        <v>3568</v>
      </c>
      <c r="H1385" s="11" t="s">
        <v>3569</v>
      </c>
      <c r="I1385" s="11"/>
      <c r="J1385" s="11" t="s">
        <v>53</v>
      </c>
      <c r="K1385" s="11" t="s">
        <v>56</v>
      </c>
      <c r="L1385" s="11" t="s">
        <v>25</v>
      </c>
      <c r="M1385" s="11" t="s">
        <v>63</v>
      </c>
      <c r="N1385" s="11" t="s">
        <v>57</v>
      </c>
      <c r="O1385" s="11" t="s">
        <v>3004</v>
      </c>
      <c r="P1385" s="11" t="s">
        <v>43</v>
      </c>
      <c r="Q1385" s="11">
        <v>1</v>
      </c>
      <c r="R1385" s="128">
        <v>0</v>
      </c>
      <c r="S1385" s="128">
        <v>90000</v>
      </c>
      <c r="T1385" s="128">
        <v>72000</v>
      </c>
      <c r="U1385" s="128">
        <v>0</v>
      </c>
      <c r="V1385" s="11" t="s">
        <v>50</v>
      </c>
      <c r="W1385">
        <v>72000</v>
      </c>
      <c r="X1385">
        <v>1</v>
      </c>
      <c r="Y1385" s="11" t="str">
        <f t="shared" si="45"/>
        <v>XBL</v>
      </c>
      <c r="Z1385" s="5">
        <f>VLOOKUP(D1385,HoaDonTotal!D:Q,14,0)</f>
        <v>44441.632638888892</v>
      </c>
      <c r="AA1385" t="str">
        <f t="shared" si="46"/>
        <v>Ca chiều</v>
      </c>
      <c r="AB1385" s="42"/>
    </row>
    <row r="1386" spans="2:28">
      <c r="B1386" s="11" t="s">
        <v>21</v>
      </c>
      <c r="C1386" s="136">
        <v>44441</v>
      </c>
      <c r="D1386" s="36" t="s">
        <v>1903</v>
      </c>
      <c r="E1386" s="11">
        <v>549143</v>
      </c>
      <c r="F1386" s="11" t="s">
        <v>1343</v>
      </c>
      <c r="G1386" s="11" t="s">
        <v>2281</v>
      </c>
      <c r="H1386" s="11" t="s">
        <v>2282</v>
      </c>
      <c r="I1386" s="11"/>
      <c r="J1386" s="11" t="s">
        <v>39</v>
      </c>
      <c r="K1386" s="11"/>
      <c r="L1386" s="11" t="s">
        <v>40</v>
      </c>
      <c r="M1386" s="11" t="s">
        <v>40</v>
      </c>
      <c r="N1386" s="11" t="s">
        <v>39</v>
      </c>
      <c r="O1386" s="11" t="s">
        <v>39</v>
      </c>
      <c r="P1386" s="11" t="s">
        <v>40</v>
      </c>
      <c r="Q1386" s="11">
        <v>2</v>
      </c>
      <c r="R1386" s="128">
        <v>0</v>
      </c>
      <c r="S1386" s="128">
        <v>2000</v>
      </c>
      <c r="T1386" s="128">
        <v>0</v>
      </c>
      <c r="U1386" s="128">
        <v>0</v>
      </c>
      <c r="V1386" s="11" t="s">
        <v>50</v>
      </c>
      <c r="W1386">
        <v>0</v>
      </c>
      <c r="X1386">
        <v>2</v>
      </c>
      <c r="Y1386" s="11" t="str">
        <f t="shared" si="45"/>
        <v>XBL</v>
      </c>
      <c r="Z1386" s="5">
        <f>VLOOKUP(D1386,HoaDonTotal!D:Q,14,0)</f>
        <v>44441.632638888892</v>
      </c>
      <c r="AA1386" t="str">
        <f t="shared" si="46"/>
        <v>Ca chiều</v>
      </c>
      <c r="AB1386" s="42"/>
    </row>
    <row r="1387" spans="2:28">
      <c r="B1387" s="11" t="s">
        <v>21</v>
      </c>
      <c r="C1387" s="136">
        <v>44441</v>
      </c>
      <c r="D1387" s="36" t="s">
        <v>1903</v>
      </c>
      <c r="E1387" s="11">
        <v>549143</v>
      </c>
      <c r="F1387" s="11" t="s">
        <v>1343</v>
      </c>
      <c r="G1387" s="11" t="s">
        <v>3570</v>
      </c>
      <c r="H1387" s="11" t="s">
        <v>3008</v>
      </c>
      <c r="I1387" s="11" t="s">
        <v>22</v>
      </c>
      <c r="J1387" s="11" t="s">
        <v>23</v>
      </c>
      <c r="K1387" s="11" t="s">
        <v>24</v>
      </c>
      <c r="L1387" s="11" t="s">
        <v>42</v>
      </c>
      <c r="M1387" s="11" t="s">
        <v>46</v>
      </c>
      <c r="N1387" s="11" t="s">
        <v>343</v>
      </c>
      <c r="O1387" s="11" t="s">
        <v>676</v>
      </c>
      <c r="P1387" s="11" t="s">
        <v>43</v>
      </c>
      <c r="Q1387" s="11">
        <v>1</v>
      </c>
      <c r="R1387" s="128">
        <v>0</v>
      </c>
      <c r="S1387" s="128">
        <v>350000</v>
      </c>
      <c r="T1387" s="128">
        <v>175000</v>
      </c>
      <c r="U1387" s="128">
        <v>0</v>
      </c>
      <c r="V1387" s="11" t="s">
        <v>50</v>
      </c>
      <c r="W1387">
        <v>175000</v>
      </c>
      <c r="X1387">
        <v>1</v>
      </c>
      <c r="Y1387" s="11" t="str">
        <f t="shared" si="45"/>
        <v>XBL</v>
      </c>
      <c r="Z1387" s="5">
        <f>VLOOKUP(D1387,HoaDonTotal!D:Q,14,0)</f>
        <v>44441.632638888892</v>
      </c>
      <c r="AA1387" t="str">
        <f t="shared" si="46"/>
        <v>Ca chiều</v>
      </c>
      <c r="AB1387" s="42"/>
    </row>
    <row r="1388" spans="2:28">
      <c r="B1388" s="11" t="s">
        <v>21</v>
      </c>
      <c r="C1388" s="136">
        <v>44441</v>
      </c>
      <c r="D1388" s="36" t="s">
        <v>1903</v>
      </c>
      <c r="E1388" s="11">
        <v>549143</v>
      </c>
      <c r="F1388" s="11" t="s">
        <v>1343</v>
      </c>
      <c r="G1388" s="11" t="s">
        <v>3571</v>
      </c>
      <c r="H1388" s="11" t="s">
        <v>3355</v>
      </c>
      <c r="I1388" s="11" t="s">
        <v>22</v>
      </c>
      <c r="J1388" s="11" t="s">
        <v>23</v>
      </c>
      <c r="K1388" s="11" t="s">
        <v>24</v>
      </c>
      <c r="L1388" s="11" t="s">
        <v>42</v>
      </c>
      <c r="M1388" s="11" t="s">
        <v>3356</v>
      </c>
      <c r="N1388" s="11" t="s">
        <v>343</v>
      </c>
      <c r="O1388" s="11" t="s">
        <v>52</v>
      </c>
      <c r="P1388" s="11" t="s">
        <v>43</v>
      </c>
      <c r="Q1388" s="11">
        <v>1</v>
      </c>
      <c r="R1388" s="128">
        <v>0</v>
      </c>
      <c r="S1388" s="128">
        <v>190000</v>
      </c>
      <c r="T1388" s="128">
        <v>95000</v>
      </c>
      <c r="U1388" s="128">
        <v>0</v>
      </c>
      <c r="V1388" s="11" t="s">
        <v>50</v>
      </c>
      <c r="W1388">
        <v>95000</v>
      </c>
      <c r="X1388">
        <v>1</v>
      </c>
      <c r="Y1388" s="11" t="str">
        <f t="shared" si="45"/>
        <v>XBL</v>
      </c>
      <c r="Z1388" s="5">
        <f>VLOOKUP(D1388,HoaDonTotal!D:Q,14,0)</f>
        <v>44441.632638888892</v>
      </c>
      <c r="AA1388" t="str">
        <f t="shared" si="46"/>
        <v>Ca chiều</v>
      </c>
      <c r="AB1388" s="42"/>
    </row>
    <row r="1389" spans="2:28">
      <c r="B1389" s="11" t="s">
        <v>21</v>
      </c>
      <c r="C1389" s="136">
        <v>44441</v>
      </c>
      <c r="D1389" s="36" t="s">
        <v>1903</v>
      </c>
      <c r="E1389" s="11">
        <v>549143</v>
      </c>
      <c r="F1389" s="11" t="s">
        <v>1343</v>
      </c>
      <c r="G1389" s="11" t="s">
        <v>3572</v>
      </c>
      <c r="H1389" s="11" t="s">
        <v>3355</v>
      </c>
      <c r="I1389" s="11" t="s">
        <v>22</v>
      </c>
      <c r="J1389" s="11" t="s">
        <v>23</v>
      </c>
      <c r="K1389" s="11" t="s">
        <v>24</v>
      </c>
      <c r="L1389" s="11" t="s">
        <v>42</v>
      </c>
      <c r="M1389" s="11" t="s">
        <v>63</v>
      </c>
      <c r="N1389" s="11" t="s">
        <v>343</v>
      </c>
      <c r="O1389" s="11" t="s">
        <v>52</v>
      </c>
      <c r="P1389" s="11" t="s">
        <v>43</v>
      </c>
      <c r="Q1389" s="11">
        <v>1</v>
      </c>
      <c r="R1389" s="128">
        <v>0</v>
      </c>
      <c r="S1389" s="128">
        <v>190000</v>
      </c>
      <c r="T1389" s="128">
        <v>95000</v>
      </c>
      <c r="U1389" s="128">
        <v>0</v>
      </c>
      <c r="V1389" s="11" t="s">
        <v>50</v>
      </c>
      <c r="W1389">
        <v>95000</v>
      </c>
      <c r="X1389">
        <v>1</v>
      </c>
      <c r="Y1389" s="11" t="str">
        <f t="shared" si="45"/>
        <v>XBL</v>
      </c>
      <c r="Z1389" s="5">
        <f>VLOOKUP(D1389,HoaDonTotal!D:Q,14,0)</f>
        <v>44441.632638888892</v>
      </c>
      <c r="AA1389" t="str">
        <f t="shared" si="46"/>
        <v>Ca chiều</v>
      </c>
      <c r="AB1389" s="42"/>
    </row>
    <row r="1390" spans="2:28">
      <c r="B1390" s="11" t="s">
        <v>21</v>
      </c>
      <c r="C1390" s="136">
        <v>44441</v>
      </c>
      <c r="D1390" s="36" t="s">
        <v>1904</v>
      </c>
      <c r="E1390" s="11">
        <v>549143</v>
      </c>
      <c r="F1390" s="11" t="s">
        <v>1343</v>
      </c>
      <c r="G1390" s="11" t="s">
        <v>3573</v>
      </c>
      <c r="H1390" s="11" t="s">
        <v>2962</v>
      </c>
      <c r="I1390" s="11"/>
      <c r="J1390" s="11" t="s">
        <v>2112</v>
      </c>
      <c r="K1390" s="11" t="s">
        <v>551</v>
      </c>
      <c r="L1390" s="11"/>
      <c r="M1390" s="11"/>
      <c r="N1390" s="11" t="s">
        <v>2127</v>
      </c>
      <c r="O1390" s="11" t="s">
        <v>533</v>
      </c>
      <c r="P1390" s="11"/>
      <c r="Q1390" s="11">
        <v>1</v>
      </c>
      <c r="R1390" s="128">
        <v>0</v>
      </c>
      <c r="S1390" s="128">
        <v>40000</v>
      </c>
      <c r="T1390" s="128">
        <v>0</v>
      </c>
      <c r="U1390" s="128">
        <v>0</v>
      </c>
      <c r="V1390" s="11" t="s">
        <v>50</v>
      </c>
      <c r="W1390">
        <v>0</v>
      </c>
      <c r="X1390">
        <v>1</v>
      </c>
      <c r="Y1390" s="11" t="str">
        <f t="shared" si="45"/>
        <v>XBL</v>
      </c>
      <c r="Z1390" s="5">
        <f>VLOOKUP(D1390,HoaDonTotal!D:Q,14,0)</f>
        <v>44441.633333333331</v>
      </c>
      <c r="AA1390" t="str">
        <f t="shared" si="46"/>
        <v>Ca chiều</v>
      </c>
      <c r="AB1390" s="42"/>
    </row>
    <row r="1391" spans="2:28">
      <c r="B1391" s="11" t="s">
        <v>21</v>
      </c>
      <c r="C1391" s="136">
        <v>44441</v>
      </c>
      <c r="D1391" s="36" t="s">
        <v>1904</v>
      </c>
      <c r="E1391" s="11">
        <v>549143</v>
      </c>
      <c r="F1391" s="11" t="s">
        <v>1343</v>
      </c>
      <c r="G1391" s="11" t="s">
        <v>3574</v>
      </c>
      <c r="H1391" s="11" t="s">
        <v>2396</v>
      </c>
      <c r="I1391" s="11"/>
      <c r="J1391" s="11" t="s">
        <v>2112</v>
      </c>
      <c r="K1391" s="11" t="s">
        <v>281</v>
      </c>
      <c r="L1391" s="11"/>
      <c r="M1391" s="11"/>
      <c r="N1391" s="11" t="s">
        <v>2397</v>
      </c>
      <c r="O1391" s="11" t="s">
        <v>222</v>
      </c>
      <c r="P1391" s="11"/>
      <c r="Q1391" s="11">
        <v>1</v>
      </c>
      <c r="R1391" s="128">
        <v>0</v>
      </c>
      <c r="S1391" s="128">
        <v>70000</v>
      </c>
      <c r="T1391" s="128">
        <v>0</v>
      </c>
      <c r="U1391" s="128">
        <v>0</v>
      </c>
      <c r="V1391" s="11" t="s">
        <v>50</v>
      </c>
      <c r="W1391">
        <v>0</v>
      </c>
      <c r="X1391">
        <v>1</v>
      </c>
      <c r="Y1391" s="11" t="str">
        <f t="shared" si="45"/>
        <v>XBL</v>
      </c>
      <c r="Z1391" s="5">
        <f>VLOOKUP(D1391,HoaDonTotal!D:Q,14,0)</f>
        <v>44441.633333333331</v>
      </c>
      <c r="AA1391" t="str">
        <f t="shared" si="46"/>
        <v>Ca chiều</v>
      </c>
      <c r="AB1391" s="42"/>
    </row>
    <row r="1392" spans="2:28">
      <c r="B1392" s="11" t="s">
        <v>21</v>
      </c>
      <c r="C1392" s="136">
        <v>44441</v>
      </c>
      <c r="D1392" s="36" t="s">
        <v>1905</v>
      </c>
      <c r="E1392" s="11">
        <v>549143</v>
      </c>
      <c r="F1392" s="11" t="s">
        <v>1343</v>
      </c>
      <c r="G1392" s="11" t="s">
        <v>3542</v>
      </c>
      <c r="H1392" s="11" t="s">
        <v>3278</v>
      </c>
      <c r="I1392" s="11" t="s">
        <v>41</v>
      </c>
      <c r="J1392" s="11" t="s">
        <v>23</v>
      </c>
      <c r="K1392" s="11" t="s">
        <v>24</v>
      </c>
      <c r="L1392" s="11" t="s">
        <v>42</v>
      </c>
      <c r="M1392" s="11" t="s">
        <v>59</v>
      </c>
      <c r="N1392" s="11" t="s">
        <v>230</v>
      </c>
      <c r="O1392" s="11" t="s">
        <v>231</v>
      </c>
      <c r="P1392" s="11" t="s">
        <v>43</v>
      </c>
      <c r="Q1392" s="11">
        <v>1</v>
      </c>
      <c r="R1392" s="128">
        <v>0</v>
      </c>
      <c r="S1392" s="128">
        <v>190000</v>
      </c>
      <c r="T1392" s="128">
        <v>95000</v>
      </c>
      <c r="U1392" s="128">
        <v>0</v>
      </c>
      <c r="V1392" s="11" t="s">
        <v>50</v>
      </c>
      <c r="W1392">
        <v>95000</v>
      </c>
      <c r="X1392">
        <v>1</v>
      </c>
      <c r="Y1392" s="11" t="str">
        <f t="shared" si="45"/>
        <v>XBL</v>
      </c>
      <c r="Z1392" s="5">
        <f>VLOOKUP(D1392,HoaDonTotal!D:Q,14,0)</f>
        <v>44441.633333333331</v>
      </c>
      <c r="AA1392" t="str">
        <f t="shared" si="46"/>
        <v>Ca chiều</v>
      </c>
      <c r="AB1392" s="42"/>
    </row>
    <row r="1393" spans="2:28">
      <c r="B1393" s="11" t="s">
        <v>21</v>
      </c>
      <c r="C1393" s="136">
        <v>44441</v>
      </c>
      <c r="D1393" s="36" t="s">
        <v>1906</v>
      </c>
      <c r="E1393" s="11">
        <v>549143</v>
      </c>
      <c r="F1393" s="11" t="s">
        <v>1343</v>
      </c>
      <c r="G1393" s="11" t="s">
        <v>2108</v>
      </c>
      <c r="H1393" s="11" t="s">
        <v>2109</v>
      </c>
      <c r="I1393" s="11" t="s">
        <v>41</v>
      </c>
      <c r="J1393" s="11" t="s">
        <v>53</v>
      </c>
      <c r="K1393" s="11" t="s">
        <v>2033</v>
      </c>
      <c r="L1393" s="11" t="s">
        <v>526</v>
      </c>
      <c r="M1393" s="11" t="s">
        <v>46</v>
      </c>
      <c r="N1393" s="11" t="s">
        <v>527</v>
      </c>
      <c r="O1393" s="11" t="s">
        <v>124</v>
      </c>
      <c r="P1393" s="11" t="s">
        <v>43</v>
      </c>
      <c r="Q1393" s="11">
        <v>1</v>
      </c>
      <c r="R1393" s="128">
        <v>0</v>
      </c>
      <c r="S1393" s="128">
        <v>290000</v>
      </c>
      <c r="T1393" s="128">
        <v>232000</v>
      </c>
      <c r="U1393" s="128">
        <v>0</v>
      </c>
      <c r="V1393" s="11" t="s">
        <v>50</v>
      </c>
      <c r="W1393">
        <v>232000</v>
      </c>
      <c r="X1393">
        <v>1</v>
      </c>
      <c r="Y1393" s="11" t="str">
        <f t="shared" si="45"/>
        <v>XBL</v>
      </c>
      <c r="Z1393" s="5">
        <f>VLOOKUP(D1393,HoaDonTotal!D:Q,14,0)</f>
        <v>44441.632638888892</v>
      </c>
      <c r="AA1393" t="str">
        <f t="shared" si="46"/>
        <v>Ca chiều</v>
      </c>
      <c r="AB1393" s="42"/>
    </row>
    <row r="1394" spans="2:28">
      <c r="B1394" s="11" t="s">
        <v>21</v>
      </c>
      <c r="C1394" s="136">
        <v>44441</v>
      </c>
      <c r="D1394" s="36" t="s">
        <v>1907</v>
      </c>
      <c r="E1394" s="11">
        <v>2389997</v>
      </c>
      <c r="F1394" s="11" t="s">
        <v>1909</v>
      </c>
      <c r="G1394" s="11" t="s">
        <v>3575</v>
      </c>
      <c r="H1394" s="11" t="s">
        <v>3576</v>
      </c>
      <c r="I1394" s="11" t="s">
        <v>22</v>
      </c>
      <c r="J1394" s="11" t="s">
        <v>23</v>
      </c>
      <c r="K1394" s="11" t="s">
        <v>24</v>
      </c>
      <c r="L1394" s="11" t="s">
        <v>71</v>
      </c>
      <c r="M1394" s="11" t="s">
        <v>3577</v>
      </c>
      <c r="N1394" s="11" t="s">
        <v>36</v>
      </c>
      <c r="O1394" s="11" t="s">
        <v>134</v>
      </c>
      <c r="P1394" s="11" t="s">
        <v>37</v>
      </c>
      <c r="Q1394" s="11">
        <v>1</v>
      </c>
      <c r="R1394" s="128">
        <v>0</v>
      </c>
      <c r="S1394" s="128">
        <v>250000</v>
      </c>
      <c r="T1394" s="128">
        <v>125000</v>
      </c>
      <c r="U1394" s="128">
        <v>0</v>
      </c>
      <c r="V1394" s="11" t="s">
        <v>28</v>
      </c>
      <c r="W1394">
        <v>125000</v>
      </c>
      <c r="X1394">
        <v>1</v>
      </c>
      <c r="Y1394" s="11" t="str">
        <f t="shared" si="45"/>
        <v>XBL</v>
      </c>
      <c r="Z1394" s="5">
        <f>VLOOKUP(D1394,HoaDonTotal!D:Q,14,0)</f>
        <v>44441.634027777778</v>
      </c>
      <c r="AA1394" t="str">
        <f t="shared" si="46"/>
        <v>Ca chiều</v>
      </c>
      <c r="AB1394" s="42"/>
    </row>
    <row r="1395" spans="2:28">
      <c r="B1395" s="11" t="s">
        <v>21</v>
      </c>
      <c r="C1395" s="136">
        <v>44441</v>
      </c>
      <c r="D1395" s="36" t="s">
        <v>1907</v>
      </c>
      <c r="E1395" s="11">
        <v>2389997</v>
      </c>
      <c r="F1395" s="11" t="s">
        <v>1909</v>
      </c>
      <c r="G1395" s="11" t="s">
        <v>3578</v>
      </c>
      <c r="H1395" s="11" t="s">
        <v>2701</v>
      </c>
      <c r="I1395" s="11" t="s">
        <v>22</v>
      </c>
      <c r="J1395" s="11" t="s">
        <v>23</v>
      </c>
      <c r="K1395" s="11" t="s">
        <v>24</v>
      </c>
      <c r="L1395" s="11" t="s">
        <v>42</v>
      </c>
      <c r="M1395" s="11" t="s">
        <v>3579</v>
      </c>
      <c r="N1395" s="11" t="s">
        <v>36</v>
      </c>
      <c r="O1395" s="11" t="s">
        <v>2339</v>
      </c>
      <c r="P1395" s="11" t="s">
        <v>37</v>
      </c>
      <c r="Q1395" s="11">
        <v>1</v>
      </c>
      <c r="R1395" s="128">
        <v>0</v>
      </c>
      <c r="S1395" s="128">
        <v>150000</v>
      </c>
      <c r="T1395" s="128">
        <v>75000</v>
      </c>
      <c r="U1395" s="128">
        <v>0</v>
      </c>
      <c r="V1395" s="11" t="s">
        <v>28</v>
      </c>
      <c r="W1395">
        <v>75000</v>
      </c>
      <c r="X1395">
        <v>1</v>
      </c>
      <c r="Y1395" s="11" t="str">
        <f t="shared" si="45"/>
        <v>XBL</v>
      </c>
      <c r="Z1395" s="5">
        <f>VLOOKUP(D1395,HoaDonTotal!D:Q,14,0)</f>
        <v>44441.634027777778</v>
      </c>
      <c r="AA1395" t="str">
        <f t="shared" si="46"/>
        <v>Ca chiều</v>
      </c>
      <c r="AB1395" s="42"/>
    </row>
    <row r="1396" spans="2:28">
      <c r="B1396" s="11" t="s">
        <v>21</v>
      </c>
      <c r="C1396" s="136">
        <v>44441</v>
      </c>
      <c r="D1396" s="36" t="s">
        <v>1910</v>
      </c>
      <c r="E1396" s="11">
        <v>1612868</v>
      </c>
      <c r="F1396" s="11" t="s">
        <v>1912</v>
      </c>
      <c r="G1396" s="11" t="s">
        <v>3580</v>
      </c>
      <c r="H1396" s="11" t="s">
        <v>3581</v>
      </c>
      <c r="I1396" s="11"/>
      <c r="J1396" s="11" t="s">
        <v>2112</v>
      </c>
      <c r="K1396" s="11" t="s">
        <v>194</v>
      </c>
      <c r="L1396" s="11"/>
      <c r="M1396" s="11"/>
      <c r="N1396" s="11" t="s">
        <v>2114</v>
      </c>
      <c r="O1396" s="11" t="s">
        <v>245</v>
      </c>
      <c r="P1396" s="11"/>
      <c r="Q1396" s="11">
        <v>2</v>
      </c>
      <c r="R1396" s="128">
        <v>0</v>
      </c>
      <c r="S1396" s="128">
        <v>89000</v>
      </c>
      <c r="T1396" s="128">
        <v>178000</v>
      </c>
      <c r="U1396" s="128">
        <v>0</v>
      </c>
      <c r="V1396" s="11" t="s">
        <v>50</v>
      </c>
      <c r="W1396">
        <v>178000</v>
      </c>
      <c r="X1396">
        <v>2</v>
      </c>
      <c r="Y1396" s="11" t="str">
        <f t="shared" si="45"/>
        <v>XBL</v>
      </c>
      <c r="Z1396" s="5">
        <f>VLOOKUP(D1396,HoaDonTotal!D:Q,14,0)</f>
        <v>44441.654861111114</v>
      </c>
      <c r="AA1396" t="str">
        <f t="shared" si="46"/>
        <v>Ca chiều</v>
      </c>
      <c r="AB1396" s="42"/>
    </row>
    <row r="1397" spans="2:28">
      <c r="B1397" s="11" t="s">
        <v>21</v>
      </c>
      <c r="C1397" s="136">
        <v>44441</v>
      </c>
      <c r="D1397" s="36" t="s">
        <v>1910</v>
      </c>
      <c r="E1397" s="11">
        <v>1612868</v>
      </c>
      <c r="F1397" s="11" t="s">
        <v>1912</v>
      </c>
      <c r="G1397" s="11" t="s">
        <v>2989</v>
      </c>
      <c r="H1397" s="11" t="s">
        <v>2404</v>
      </c>
      <c r="I1397" s="11"/>
      <c r="J1397" s="11" t="s">
        <v>2112</v>
      </c>
      <c r="K1397" s="11" t="s">
        <v>592</v>
      </c>
      <c r="L1397" s="11" t="s">
        <v>2405</v>
      </c>
      <c r="M1397" s="11"/>
      <c r="N1397" s="11" t="s">
        <v>2114</v>
      </c>
      <c r="O1397" s="11" t="s">
        <v>245</v>
      </c>
      <c r="P1397" s="11"/>
      <c r="Q1397" s="11">
        <v>2</v>
      </c>
      <c r="R1397" s="128">
        <v>0</v>
      </c>
      <c r="S1397" s="128">
        <v>41000</v>
      </c>
      <c r="T1397" s="128">
        <v>82000</v>
      </c>
      <c r="U1397" s="128">
        <v>0</v>
      </c>
      <c r="V1397" s="11" t="s">
        <v>50</v>
      </c>
      <c r="W1397">
        <v>82000</v>
      </c>
      <c r="X1397">
        <v>2</v>
      </c>
      <c r="Y1397" s="11" t="str">
        <f t="shared" si="45"/>
        <v>XBL</v>
      </c>
      <c r="Z1397" s="5">
        <f>VLOOKUP(D1397,HoaDonTotal!D:Q,14,0)</f>
        <v>44441.654861111114</v>
      </c>
      <c r="AA1397" t="str">
        <f t="shared" si="46"/>
        <v>Ca chiều</v>
      </c>
      <c r="AB1397" s="42"/>
    </row>
    <row r="1398" spans="2:28">
      <c r="B1398" s="11" t="s">
        <v>21</v>
      </c>
      <c r="C1398" s="136">
        <v>44441</v>
      </c>
      <c r="D1398" s="36" t="s">
        <v>1913</v>
      </c>
      <c r="E1398" s="11">
        <v>2389636</v>
      </c>
      <c r="F1398" s="11" t="s">
        <v>1915</v>
      </c>
      <c r="G1398" s="11" t="s">
        <v>3582</v>
      </c>
      <c r="H1398" s="11" t="s">
        <v>2165</v>
      </c>
      <c r="I1398" s="11" t="s">
        <v>22</v>
      </c>
      <c r="J1398" s="11" t="s">
        <v>362</v>
      </c>
      <c r="K1398" s="11" t="s">
        <v>132</v>
      </c>
      <c r="L1398" s="11" t="s">
        <v>25</v>
      </c>
      <c r="M1398" s="11" t="s">
        <v>2694</v>
      </c>
      <c r="N1398" s="11" t="s">
        <v>64</v>
      </c>
      <c r="O1398" s="11" t="s">
        <v>149</v>
      </c>
      <c r="P1398" s="11" t="s">
        <v>43</v>
      </c>
      <c r="Q1398" s="11">
        <v>1</v>
      </c>
      <c r="R1398" s="128">
        <v>0</v>
      </c>
      <c r="S1398" s="128">
        <v>120000</v>
      </c>
      <c r="T1398" s="128">
        <v>84000</v>
      </c>
      <c r="U1398" s="128">
        <v>0</v>
      </c>
      <c r="V1398" s="11" t="s">
        <v>50</v>
      </c>
      <c r="W1398">
        <v>84000</v>
      </c>
      <c r="X1398">
        <v>1</v>
      </c>
      <c r="Y1398" s="11" t="str">
        <f t="shared" si="45"/>
        <v>XBL</v>
      </c>
      <c r="Z1398" s="5">
        <f>VLOOKUP(D1398,HoaDonTotal!D:Q,14,0)</f>
        <v>44441.654166666667</v>
      </c>
      <c r="AA1398" t="str">
        <f t="shared" si="46"/>
        <v>Ca chiều</v>
      </c>
      <c r="AB1398" s="42"/>
    </row>
    <row r="1399" spans="2:28">
      <c r="B1399" s="11" t="s">
        <v>21</v>
      </c>
      <c r="C1399" s="136">
        <v>44441</v>
      </c>
      <c r="D1399" s="36" t="s">
        <v>1913</v>
      </c>
      <c r="E1399" s="11">
        <v>2389636</v>
      </c>
      <c r="F1399" s="11" t="s">
        <v>1915</v>
      </c>
      <c r="G1399" s="11" t="s">
        <v>3051</v>
      </c>
      <c r="H1399" s="11" t="s">
        <v>2443</v>
      </c>
      <c r="I1399" s="11" t="s">
        <v>22</v>
      </c>
      <c r="J1399" s="11" t="s">
        <v>362</v>
      </c>
      <c r="K1399" s="11" t="s">
        <v>132</v>
      </c>
      <c r="L1399" s="11" t="s">
        <v>25</v>
      </c>
      <c r="M1399" s="11" t="s">
        <v>2377</v>
      </c>
      <c r="N1399" s="11" t="s">
        <v>64</v>
      </c>
      <c r="O1399" s="11" t="s">
        <v>149</v>
      </c>
      <c r="P1399" s="11" t="s">
        <v>43</v>
      </c>
      <c r="Q1399" s="11">
        <v>1</v>
      </c>
      <c r="R1399" s="128">
        <v>0</v>
      </c>
      <c r="S1399" s="128">
        <v>120000</v>
      </c>
      <c r="T1399" s="128">
        <v>84000</v>
      </c>
      <c r="U1399" s="128">
        <v>0</v>
      </c>
      <c r="V1399" s="11" t="s">
        <v>50</v>
      </c>
      <c r="W1399">
        <v>84000</v>
      </c>
      <c r="X1399">
        <v>1</v>
      </c>
      <c r="Y1399" s="11" t="str">
        <f t="shared" si="45"/>
        <v>XBL</v>
      </c>
      <c r="Z1399" s="5">
        <f>VLOOKUP(D1399,HoaDonTotal!D:Q,14,0)</f>
        <v>44441.654166666667</v>
      </c>
      <c r="AA1399" t="str">
        <f t="shared" si="46"/>
        <v>Ca chiều</v>
      </c>
      <c r="AB1399" s="42"/>
    </row>
    <row r="1400" spans="2:28">
      <c r="B1400" s="11" t="s">
        <v>21</v>
      </c>
      <c r="C1400" s="136">
        <v>44441</v>
      </c>
      <c r="D1400" s="36" t="s">
        <v>1916</v>
      </c>
      <c r="E1400" s="11">
        <v>1590648</v>
      </c>
      <c r="F1400" s="11" t="s">
        <v>1918</v>
      </c>
      <c r="G1400" s="11" t="s">
        <v>2046</v>
      </c>
      <c r="H1400" s="11" t="s">
        <v>2047</v>
      </c>
      <c r="I1400" s="11" t="s">
        <v>22</v>
      </c>
      <c r="J1400" s="11" t="s">
        <v>38</v>
      </c>
      <c r="K1400" s="11" t="s">
        <v>232</v>
      </c>
      <c r="L1400" s="11" t="s">
        <v>143</v>
      </c>
      <c r="M1400" s="11" t="s">
        <v>40</v>
      </c>
      <c r="N1400" s="11" t="s">
        <v>44</v>
      </c>
      <c r="O1400" s="11" t="s">
        <v>311</v>
      </c>
      <c r="P1400" s="11" t="s">
        <v>37</v>
      </c>
      <c r="Q1400" s="11">
        <v>1</v>
      </c>
      <c r="R1400" s="128">
        <v>0</v>
      </c>
      <c r="S1400" s="128">
        <v>90000</v>
      </c>
      <c r="T1400" s="128">
        <v>63000</v>
      </c>
      <c r="U1400" s="128">
        <v>0</v>
      </c>
      <c r="V1400" s="11" t="s">
        <v>50</v>
      </c>
      <c r="W1400">
        <v>63000</v>
      </c>
      <c r="X1400">
        <v>1</v>
      </c>
      <c r="Y1400" s="11" t="str">
        <f t="shared" si="45"/>
        <v>XBL</v>
      </c>
      <c r="Z1400" s="5">
        <f>VLOOKUP(D1400,HoaDonTotal!D:Q,14,0)</f>
        <v>44441.654861111114</v>
      </c>
      <c r="AA1400" t="str">
        <f t="shared" si="46"/>
        <v>Ca chiều</v>
      </c>
      <c r="AB1400" s="42"/>
    </row>
    <row r="1401" spans="2:28">
      <c r="B1401" s="11" t="s">
        <v>21</v>
      </c>
      <c r="C1401" s="136">
        <v>44441</v>
      </c>
      <c r="D1401" s="36" t="s">
        <v>1916</v>
      </c>
      <c r="E1401" s="11">
        <v>1590648</v>
      </c>
      <c r="F1401" s="11" t="s">
        <v>1918</v>
      </c>
      <c r="G1401" s="11" t="s">
        <v>2666</v>
      </c>
      <c r="H1401" s="11" t="s">
        <v>2667</v>
      </c>
      <c r="I1401" s="11"/>
      <c r="J1401" s="11" t="s">
        <v>29</v>
      </c>
      <c r="K1401" s="11" t="s">
        <v>56</v>
      </c>
      <c r="L1401" s="11" t="s">
        <v>634</v>
      </c>
      <c r="M1401" s="11" t="s">
        <v>79</v>
      </c>
      <c r="N1401" s="11" t="s">
        <v>564</v>
      </c>
      <c r="O1401" s="11" t="s">
        <v>565</v>
      </c>
      <c r="P1401" s="11" t="s">
        <v>43</v>
      </c>
      <c r="Q1401" s="11">
        <v>1</v>
      </c>
      <c r="R1401" s="128">
        <v>0</v>
      </c>
      <c r="S1401" s="128">
        <v>690000</v>
      </c>
      <c r="T1401" s="128">
        <v>490000</v>
      </c>
      <c r="U1401" s="128">
        <v>0</v>
      </c>
      <c r="V1401" s="11" t="s">
        <v>50</v>
      </c>
      <c r="W1401">
        <v>490000</v>
      </c>
      <c r="X1401">
        <v>1</v>
      </c>
      <c r="Y1401" s="11" t="str">
        <f t="shared" si="45"/>
        <v>XBL</v>
      </c>
      <c r="Z1401" s="5">
        <f>VLOOKUP(D1401,HoaDonTotal!D:Q,14,0)</f>
        <v>44441.654861111114</v>
      </c>
      <c r="AA1401" t="str">
        <f t="shared" si="46"/>
        <v>Ca chiều</v>
      </c>
      <c r="AB1401" s="42"/>
    </row>
    <row r="1402" spans="2:28">
      <c r="B1402" s="11" t="s">
        <v>21</v>
      </c>
      <c r="C1402" s="136">
        <v>44441</v>
      </c>
      <c r="D1402" s="36" t="s">
        <v>1919</v>
      </c>
      <c r="E1402" s="11">
        <v>2390018</v>
      </c>
      <c r="F1402" s="11" t="s">
        <v>1921</v>
      </c>
      <c r="G1402" s="11" t="s">
        <v>2465</v>
      </c>
      <c r="H1402" s="11" t="s">
        <v>375</v>
      </c>
      <c r="I1402" s="11" t="s">
        <v>22</v>
      </c>
      <c r="J1402" s="11" t="s">
        <v>38</v>
      </c>
      <c r="K1402" s="11" t="s">
        <v>232</v>
      </c>
      <c r="L1402" s="11" t="s">
        <v>42</v>
      </c>
      <c r="M1402" s="11" t="s">
        <v>2466</v>
      </c>
      <c r="N1402" s="11" t="s">
        <v>316</v>
      </c>
      <c r="O1402" s="11" t="s">
        <v>317</v>
      </c>
      <c r="P1402" s="11" t="s">
        <v>37</v>
      </c>
      <c r="Q1402" s="11">
        <v>1</v>
      </c>
      <c r="R1402" s="128">
        <v>0</v>
      </c>
      <c r="S1402" s="128">
        <v>390000</v>
      </c>
      <c r="T1402" s="128">
        <v>273000</v>
      </c>
      <c r="U1402" s="128">
        <v>0</v>
      </c>
      <c r="V1402" s="11" t="s">
        <v>28</v>
      </c>
      <c r="W1402">
        <v>273000</v>
      </c>
      <c r="X1402">
        <v>1</v>
      </c>
      <c r="Y1402" s="11" t="str">
        <f t="shared" ref="Y1402:Y1465" si="47">IF(LEFT(D1402,3)="NTL","NTL","XBL")</f>
        <v>XBL</v>
      </c>
      <c r="Z1402" s="5">
        <f>VLOOKUP(D1402,HoaDonTotal!D:Q,14,0)</f>
        <v>44441.654166666667</v>
      </c>
      <c r="AA1402" t="str">
        <f t="shared" si="46"/>
        <v>Ca chiều</v>
      </c>
      <c r="AB1402" s="42"/>
    </row>
    <row r="1403" spans="2:28">
      <c r="B1403" s="11" t="s">
        <v>21</v>
      </c>
      <c r="C1403" s="136">
        <v>44441</v>
      </c>
      <c r="D1403" s="36" t="s">
        <v>1922</v>
      </c>
      <c r="E1403" s="11">
        <v>1938080</v>
      </c>
      <c r="F1403" s="11" t="s">
        <v>1875</v>
      </c>
      <c r="G1403" s="11" t="s">
        <v>3583</v>
      </c>
      <c r="H1403" s="11" t="s">
        <v>2184</v>
      </c>
      <c r="I1403" s="11" t="s">
        <v>58</v>
      </c>
      <c r="J1403" s="11" t="s">
        <v>45</v>
      </c>
      <c r="K1403" s="11" t="s">
        <v>2033</v>
      </c>
      <c r="L1403" s="11" t="s">
        <v>585</v>
      </c>
      <c r="M1403" s="11" t="s">
        <v>2186</v>
      </c>
      <c r="N1403" s="11" t="s">
        <v>184</v>
      </c>
      <c r="O1403" s="11" t="s">
        <v>153</v>
      </c>
      <c r="P1403" s="11" t="s">
        <v>43</v>
      </c>
      <c r="Q1403" s="11">
        <v>1</v>
      </c>
      <c r="R1403" s="128">
        <v>0</v>
      </c>
      <c r="S1403" s="128">
        <v>120000</v>
      </c>
      <c r="T1403" s="128">
        <v>89000</v>
      </c>
      <c r="U1403" s="128">
        <v>0</v>
      </c>
      <c r="V1403" s="11" t="s">
        <v>50</v>
      </c>
      <c r="W1403">
        <v>89000</v>
      </c>
      <c r="X1403">
        <v>1</v>
      </c>
      <c r="Y1403" s="11" t="str">
        <f t="shared" si="47"/>
        <v>XBL</v>
      </c>
      <c r="Z1403" s="5">
        <f>VLOOKUP(D1403,HoaDonTotal!D:Q,14,0)</f>
        <v>44441.654166666667</v>
      </c>
      <c r="AA1403" t="str">
        <f t="shared" si="46"/>
        <v>Ca chiều</v>
      </c>
      <c r="AB1403" s="42"/>
    </row>
    <row r="1404" spans="2:28">
      <c r="B1404" s="11" t="s">
        <v>21</v>
      </c>
      <c r="C1404" s="136">
        <v>44441</v>
      </c>
      <c r="D1404" s="36" t="s">
        <v>1923</v>
      </c>
      <c r="E1404" s="11">
        <v>1773650</v>
      </c>
      <c r="F1404" s="11" t="s">
        <v>1925</v>
      </c>
      <c r="G1404" s="11" t="s">
        <v>3584</v>
      </c>
      <c r="H1404" s="11" t="s">
        <v>373</v>
      </c>
      <c r="I1404" s="11" t="s">
        <v>22</v>
      </c>
      <c r="J1404" s="11" t="s">
        <v>362</v>
      </c>
      <c r="K1404" s="11" t="s">
        <v>132</v>
      </c>
      <c r="L1404" s="11" t="s">
        <v>71</v>
      </c>
      <c r="M1404" s="11" t="s">
        <v>49</v>
      </c>
      <c r="N1404" s="11" t="s">
        <v>64</v>
      </c>
      <c r="O1404" s="11" t="s">
        <v>149</v>
      </c>
      <c r="P1404" s="11" t="s">
        <v>43</v>
      </c>
      <c r="Q1404" s="11">
        <v>1</v>
      </c>
      <c r="R1404" s="128">
        <v>0</v>
      </c>
      <c r="S1404" s="128">
        <v>120000</v>
      </c>
      <c r="T1404" s="128">
        <v>84000</v>
      </c>
      <c r="U1404" s="128">
        <v>0</v>
      </c>
      <c r="V1404" s="11" t="s">
        <v>50</v>
      </c>
      <c r="W1404">
        <v>84000</v>
      </c>
      <c r="X1404">
        <v>1</v>
      </c>
      <c r="Y1404" s="11" t="str">
        <f t="shared" si="47"/>
        <v>XBL</v>
      </c>
      <c r="Z1404" s="5">
        <f>VLOOKUP(D1404,HoaDonTotal!D:Q,14,0)</f>
        <v>44441.674305555556</v>
      </c>
      <c r="AA1404" t="str">
        <f t="shared" si="46"/>
        <v>Ca chiều</v>
      </c>
      <c r="AB1404" s="42"/>
    </row>
    <row r="1405" spans="2:28">
      <c r="B1405" s="11" t="s">
        <v>21</v>
      </c>
      <c r="C1405" s="136">
        <v>44441</v>
      </c>
      <c r="D1405" s="36" t="s">
        <v>1923</v>
      </c>
      <c r="E1405" s="11">
        <v>1773650</v>
      </c>
      <c r="F1405" s="11" t="s">
        <v>1925</v>
      </c>
      <c r="G1405" s="11" t="s">
        <v>3585</v>
      </c>
      <c r="H1405" s="11" t="s">
        <v>2379</v>
      </c>
      <c r="I1405" s="11" t="s">
        <v>22</v>
      </c>
      <c r="J1405" s="11" t="s">
        <v>362</v>
      </c>
      <c r="K1405" s="11" t="s">
        <v>132</v>
      </c>
      <c r="L1405" s="11" t="s">
        <v>71</v>
      </c>
      <c r="M1405" s="11" t="s">
        <v>49</v>
      </c>
      <c r="N1405" s="11" t="s">
        <v>64</v>
      </c>
      <c r="O1405" s="11" t="s">
        <v>149</v>
      </c>
      <c r="P1405" s="11" t="s">
        <v>43</v>
      </c>
      <c r="Q1405" s="11">
        <v>1</v>
      </c>
      <c r="R1405" s="128">
        <v>0</v>
      </c>
      <c r="S1405" s="128">
        <v>120000</v>
      </c>
      <c r="T1405" s="128">
        <v>84000</v>
      </c>
      <c r="U1405" s="128">
        <v>0</v>
      </c>
      <c r="V1405" s="11" t="s">
        <v>50</v>
      </c>
      <c r="W1405">
        <v>84000</v>
      </c>
      <c r="X1405">
        <v>1</v>
      </c>
      <c r="Y1405" s="11" t="str">
        <f t="shared" si="47"/>
        <v>XBL</v>
      </c>
      <c r="Z1405" s="5">
        <f>VLOOKUP(D1405,HoaDonTotal!D:Q,14,0)</f>
        <v>44441.674305555556</v>
      </c>
      <c r="AA1405" t="str">
        <f t="shared" si="46"/>
        <v>Ca chiều</v>
      </c>
      <c r="AB1405" s="42"/>
    </row>
    <row r="1406" spans="2:28">
      <c r="B1406" s="11" t="s">
        <v>21</v>
      </c>
      <c r="C1406" s="136">
        <v>44441</v>
      </c>
      <c r="D1406" s="36" t="s">
        <v>1923</v>
      </c>
      <c r="E1406" s="11">
        <v>1773650</v>
      </c>
      <c r="F1406" s="11" t="s">
        <v>1925</v>
      </c>
      <c r="G1406" s="11" t="s">
        <v>3586</v>
      </c>
      <c r="H1406" s="11" t="s">
        <v>2582</v>
      </c>
      <c r="I1406" s="11" t="s">
        <v>41</v>
      </c>
      <c r="J1406" s="11" t="s">
        <v>23</v>
      </c>
      <c r="K1406" s="11" t="s">
        <v>24</v>
      </c>
      <c r="L1406" s="11" t="s">
        <v>71</v>
      </c>
      <c r="M1406" s="11" t="s">
        <v>635</v>
      </c>
      <c r="N1406" s="11" t="s">
        <v>36</v>
      </c>
      <c r="O1406" s="11" t="s">
        <v>472</v>
      </c>
      <c r="P1406" s="11" t="s">
        <v>37</v>
      </c>
      <c r="Q1406" s="11">
        <v>1</v>
      </c>
      <c r="R1406" s="128">
        <v>0</v>
      </c>
      <c r="S1406" s="128">
        <v>390000</v>
      </c>
      <c r="T1406" s="128">
        <v>195000</v>
      </c>
      <c r="U1406" s="128">
        <v>0</v>
      </c>
      <c r="V1406" s="11" t="s">
        <v>50</v>
      </c>
      <c r="W1406">
        <v>195000</v>
      </c>
      <c r="X1406">
        <v>1</v>
      </c>
      <c r="Y1406" s="11" t="str">
        <f t="shared" si="47"/>
        <v>XBL</v>
      </c>
      <c r="Z1406" s="5">
        <f>VLOOKUP(D1406,HoaDonTotal!D:Q,14,0)</f>
        <v>44441.674305555556</v>
      </c>
      <c r="AA1406" t="str">
        <f t="shared" si="46"/>
        <v>Ca chiều</v>
      </c>
      <c r="AB1406" s="42"/>
    </row>
    <row r="1407" spans="2:28">
      <c r="B1407" s="11" t="s">
        <v>21</v>
      </c>
      <c r="C1407" s="136">
        <v>44441</v>
      </c>
      <c r="D1407" s="36" t="s">
        <v>1923</v>
      </c>
      <c r="E1407" s="11">
        <v>1773650</v>
      </c>
      <c r="F1407" s="11" t="s">
        <v>1925</v>
      </c>
      <c r="G1407" s="11" t="s">
        <v>2039</v>
      </c>
      <c r="H1407" s="11" t="s">
        <v>2040</v>
      </c>
      <c r="I1407" s="11"/>
      <c r="J1407" s="11" t="s">
        <v>2041</v>
      </c>
      <c r="K1407" s="11" t="s">
        <v>78</v>
      </c>
      <c r="L1407" s="11"/>
      <c r="M1407" s="11" t="s">
        <v>79</v>
      </c>
      <c r="N1407" s="11" t="s">
        <v>68</v>
      </c>
      <c r="O1407" s="11" t="s">
        <v>2042</v>
      </c>
      <c r="P1407" s="11"/>
      <c r="Q1407" s="11">
        <v>1</v>
      </c>
      <c r="R1407" s="128">
        <v>0</v>
      </c>
      <c r="S1407" s="128">
        <v>29000</v>
      </c>
      <c r="T1407" s="128">
        <v>29000</v>
      </c>
      <c r="U1407" s="128">
        <v>0</v>
      </c>
      <c r="V1407" s="11" t="s">
        <v>50</v>
      </c>
      <c r="W1407">
        <v>29000</v>
      </c>
      <c r="X1407">
        <v>1</v>
      </c>
      <c r="Y1407" s="11" t="str">
        <f t="shared" si="47"/>
        <v>XBL</v>
      </c>
      <c r="Z1407" s="5">
        <f>VLOOKUP(D1407,HoaDonTotal!D:Q,14,0)</f>
        <v>44441.674305555556</v>
      </c>
      <c r="AA1407" t="str">
        <f t="shared" si="46"/>
        <v>Ca chiều</v>
      </c>
      <c r="AB1407" s="42"/>
    </row>
    <row r="1408" spans="2:28">
      <c r="B1408" s="11" t="s">
        <v>21</v>
      </c>
      <c r="C1408" s="136">
        <v>44441</v>
      </c>
      <c r="D1408" s="36" t="s">
        <v>1923</v>
      </c>
      <c r="E1408" s="11">
        <v>1773650</v>
      </c>
      <c r="F1408" s="11" t="s">
        <v>1925</v>
      </c>
      <c r="G1408" s="11" t="s">
        <v>483</v>
      </c>
      <c r="H1408" s="11" t="s">
        <v>484</v>
      </c>
      <c r="I1408" s="11"/>
      <c r="J1408" s="11" t="s">
        <v>39</v>
      </c>
      <c r="K1408" s="11"/>
      <c r="L1408" s="11" t="s">
        <v>40</v>
      </c>
      <c r="M1408" s="11" t="s">
        <v>40</v>
      </c>
      <c r="N1408" s="11" t="s">
        <v>39</v>
      </c>
      <c r="O1408" s="11" t="s">
        <v>39</v>
      </c>
      <c r="P1408" s="11" t="s">
        <v>40</v>
      </c>
      <c r="Q1408" s="11">
        <v>1</v>
      </c>
      <c r="R1408" s="128">
        <v>0</v>
      </c>
      <c r="S1408" s="128">
        <v>2000</v>
      </c>
      <c r="T1408" s="128">
        <v>2000</v>
      </c>
      <c r="U1408" s="128">
        <v>0</v>
      </c>
      <c r="V1408" s="11" t="s">
        <v>50</v>
      </c>
      <c r="W1408">
        <v>2000</v>
      </c>
      <c r="X1408">
        <v>1</v>
      </c>
      <c r="Y1408" s="11" t="str">
        <f t="shared" si="47"/>
        <v>XBL</v>
      </c>
      <c r="Z1408" s="5">
        <f>VLOOKUP(D1408,HoaDonTotal!D:Q,14,0)</f>
        <v>44441.674305555556</v>
      </c>
      <c r="AA1408" t="str">
        <f t="shared" si="46"/>
        <v>Ca chiều</v>
      </c>
      <c r="AB1408" s="42"/>
    </row>
    <row r="1409" spans="2:28">
      <c r="B1409" s="11" t="s">
        <v>21</v>
      </c>
      <c r="C1409" s="136">
        <v>44441</v>
      </c>
      <c r="D1409" s="36" t="s">
        <v>1926</v>
      </c>
      <c r="E1409" s="11">
        <v>2390053</v>
      </c>
      <c r="F1409" s="11" t="s">
        <v>1928</v>
      </c>
      <c r="G1409" s="11" t="s">
        <v>3587</v>
      </c>
      <c r="H1409" s="11" t="s">
        <v>3133</v>
      </c>
      <c r="I1409" s="11" t="s">
        <v>55</v>
      </c>
      <c r="J1409" s="11" t="s">
        <v>73</v>
      </c>
      <c r="K1409" s="11" t="s">
        <v>538</v>
      </c>
      <c r="L1409" s="11" t="s">
        <v>495</v>
      </c>
      <c r="M1409" s="11" t="s">
        <v>493</v>
      </c>
      <c r="N1409" s="11" t="s">
        <v>75</v>
      </c>
      <c r="O1409" s="11" t="s">
        <v>75</v>
      </c>
      <c r="P1409" s="11" t="s">
        <v>43</v>
      </c>
      <c r="Q1409" s="11">
        <v>1</v>
      </c>
      <c r="R1409" s="128">
        <v>0</v>
      </c>
      <c r="S1409" s="128">
        <v>590000</v>
      </c>
      <c r="T1409" s="128">
        <v>399000</v>
      </c>
      <c r="U1409" s="128">
        <v>0</v>
      </c>
      <c r="V1409" s="11" t="s">
        <v>28</v>
      </c>
      <c r="W1409">
        <v>399000</v>
      </c>
      <c r="X1409">
        <v>1</v>
      </c>
      <c r="Y1409" s="11" t="str">
        <f t="shared" si="47"/>
        <v>XBL</v>
      </c>
      <c r="Z1409" s="5">
        <f>VLOOKUP(D1409,HoaDonTotal!D:Q,14,0)</f>
        <v>44441.675000000003</v>
      </c>
      <c r="AA1409" t="str">
        <f t="shared" si="46"/>
        <v>Ca chiều</v>
      </c>
      <c r="AB1409" s="42"/>
    </row>
    <row r="1410" spans="2:28">
      <c r="B1410" s="11" t="s">
        <v>21</v>
      </c>
      <c r="C1410" s="136">
        <v>44441</v>
      </c>
      <c r="D1410" s="36" t="s">
        <v>1929</v>
      </c>
      <c r="E1410" s="11">
        <v>2390064</v>
      </c>
      <c r="F1410" s="11" t="s">
        <v>1931</v>
      </c>
      <c r="G1410" s="11" t="s">
        <v>318</v>
      </c>
      <c r="H1410" s="11" t="s">
        <v>3270</v>
      </c>
      <c r="I1410" s="11"/>
      <c r="J1410" s="11" t="s">
        <v>2112</v>
      </c>
      <c r="K1410" s="11" t="s">
        <v>135</v>
      </c>
      <c r="L1410" s="11"/>
      <c r="M1410" s="11"/>
      <c r="N1410" s="11" t="s">
        <v>2127</v>
      </c>
      <c r="O1410" s="11" t="s">
        <v>2402</v>
      </c>
      <c r="P1410" s="11"/>
      <c r="Q1410" s="11">
        <v>4</v>
      </c>
      <c r="R1410" s="128">
        <v>0</v>
      </c>
      <c r="S1410" s="128">
        <v>50000</v>
      </c>
      <c r="T1410" s="128">
        <v>200000</v>
      </c>
      <c r="U1410" s="128">
        <v>0</v>
      </c>
      <c r="V1410" s="11" t="s">
        <v>28</v>
      </c>
      <c r="W1410">
        <v>200000</v>
      </c>
      <c r="X1410">
        <v>4</v>
      </c>
      <c r="Y1410" s="11" t="str">
        <f t="shared" si="47"/>
        <v>XBL</v>
      </c>
      <c r="Z1410" s="5">
        <f>VLOOKUP(D1410,HoaDonTotal!D:Q,14,0)</f>
        <v>44441.695833333331</v>
      </c>
      <c r="AA1410" t="str">
        <f t="shared" si="46"/>
        <v>Ca chiều</v>
      </c>
      <c r="AB1410" s="42"/>
    </row>
    <row r="1411" spans="2:28">
      <c r="B1411" s="11" t="s">
        <v>21</v>
      </c>
      <c r="C1411" s="136">
        <v>44441</v>
      </c>
      <c r="D1411" s="36" t="s">
        <v>1932</v>
      </c>
      <c r="E1411" s="11">
        <v>2390053</v>
      </c>
      <c r="F1411" s="11" t="s">
        <v>1928</v>
      </c>
      <c r="G1411" s="11" t="s">
        <v>2989</v>
      </c>
      <c r="H1411" s="11" t="s">
        <v>2404</v>
      </c>
      <c r="I1411" s="11"/>
      <c r="J1411" s="11" t="s">
        <v>2112</v>
      </c>
      <c r="K1411" s="11" t="s">
        <v>592</v>
      </c>
      <c r="L1411" s="11" t="s">
        <v>2405</v>
      </c>
      <c r="M1411" s="11"/>
      <c r="N1411" s="11" t="s">
        <v>2114</v>
      </c>
      <c r="O1411" s="11" t="s">
        <v>245</v>
      </c>
      <c r="P1411" s="11"/>
      <c r="Q1411" s="11">
        <v>1</v>
      </c>
      <c r="R1411" s="128">
        <v>0</v>
      </c>
      <c r="S1411" s="128">
        <v>41000</v>
      </c>
      <c r="T1411" s="128">
        <v>41000</v>
      </c>
      <c r="U1411" s="128">
        <v>0</v>
      </c>
      <c r="V1411" s="11" t="s">
        <v>28</v>
      </c>
      <c r="W1411">
        <v>41000</v>
      </c>
      <c r="X1411">
        <v>1</v>
      </c>
      <c r="Y1411" s="11" t="str">
        <f t="shared" si="47"/>
        <v>XBL</v>
      </c>
      <c r="Z1411" s="5">
        <f>VLOOKUP(D1411,HoaDonTotal!D:Q,14,0)</f>
        <v>44441.697916666664</v>
      </c>
      <c r="AA1411" t="str">
        <f t="shared" si="46"/>
        <v>Ca chiều</v>
      </c>
      <c r="AB1411" s="42"/>
    </row>
    <row r="1412" spans="2:28">
      <c r="B1412" s="11" t="s">
        <v>21</v>
      </c>
      <c r="C1412" s="136">
        <v>44441</v>
      </c>
      <c r="D1412" s="36" t="s">
        <v>1933</v>
      </c>
      <c r="E1412" s="11">
        <v>2390102</v>
      </c>
      <c r="F1412" s="11" t="s">
        <v>1935</v>
      </c>
      <c r="G1412" s="11" t="s">
        <v>3588</v>
      </c>
      <c r="H1412" s="11" t="s">
        <v>3589</v>
      </c>
      <c r="I1412" s="11" t="s">
        <v>41</v>
      </c>
      <c r="J1412" s="11" t="s">
        <v>364</v>
      </c>
      <c r="K1412" s="11" t="s">
        <v>34</v>
      </c>
      <c r="L1412" s="11" t="s">
        <v>25</v>
      </c>
      <c r="M1412" s="11" t="s">
        <v>326</v>
      </c>
      <c r="N1412" s="11" t="s">
        <v>36</v>
      </c>
      <c r="O1412" s="11" t="s">
        <v>52</v>
      </c>
      <c r="P1412" s="11" t="s">
        <v>37</v>
      </c>
      <c r="Q1412" s="11">
        <v>1</v>
      </c>
      <c r="R1412" s="128">
        <v>0</v>
      </c>
      <c r="S1412" s="128">
        <v>250000</v>
      </c>
      <c r="T1412" s="128">
        <v>175000</v>
      </c>
      <c r="U1412" s="128">
        <v>0</v>
      </c>
      <c r="V1412" s="11" t="s">
        <v>28</v>
      </c>
      <c r="W1412">
        <v>175000</v>
      </c>
      <c r="X1412">
        <v>1</v>
      </c>
      <c r="Y1412" s="11" t="str">
        <f t="shared" si="47"/>
        <v>XBL</v>
      </c>
      <c r="Z1412" s="5">
        <f>VLOOKUP(D1412,HoaDonTotal!D:Q,14,0)</f>
        <v>44441.695138888892</v>
      </c>
      <c r="AA1412" t="str">
        <f t="shared" si="46"/>
        <v>Ca chiều</v>
      </c>
      <c r="AB1412" s="42"/>
    </row>
    <row r="1413" spans="2:28">
      <c r="B1413" s="11" t="s">
        <v>21</v>
      </c>
      <c r="C1413" s="136">
        <v>44441</v>
      </c>
      <c r="D1413" s="36" t="s">
        <v>1936</v>
      </c>
      <c r="E1413" s="11">
        <v>1772829</v>
      </c>
      <c r="F1413" s="11" t="s">
        <v>1938</v>
      </c>
      <c r="G1413" s="11" t="s">
        <v>3590</v>
      </c>
      <c r="H1413" s="11" t="s">
        <v>2806</v>
      </c>
      <c r="I1413" s="11" t="s">
        <v>22</v>
      </c>
      <c r="J1413" s="11" t="s">
        <v>23</v>
      </c>
      <c r="K1413" s="11" t="s">
        <v>24</v>
      </c>
      <c r="L1413" s="11" t="s">
        <v>25</v>
      </c>
      <c r="M1413" s="11" t="s">
        <v>66</v>
      </c>
      <c r="N1413" s="11" t="s">
        <v>36</v>
      </c>
      <c r="O1413" s="11" t="s">
        <v>472</v>
      </c>
      <c r="P1413" s="11" t="s">
        <v>37</v>
      </c>
      <c r="Q1413" s="11">
        <v>1</v>
      </c>
      <c r="R1413" s="128">
        <v>0</v>
      </c>
      <c r="S1413" s="128">
        <v>390000</v>
      </c>
      <c r="T1413" s="128">
        <v>195000</v>
      </c>
      <c r="U1413" s="128">
        <v>0</v>
      </c>
      <c r="V1413" s="11" t="s">
        <v>50</v>
      </c>
      <c r="W1413">
        <v>195000</v>
      </c>
      <c r="X1413">
        <v>1</v>
      </c>
      <c r="Y1413" s="11" t="str">
        <f t="shared" si="47"/>
        <v>XBL</v>
      </c>
      <c r="Z1413" s="5">
        <f>VLOOKUP(D1413,HoaDonTotal!D:Q,14,0)</f>
        <v>44441.695833333331</v>
      </c>
      <c r="AA1413" t="str">
        <f t="shared" si="46"/>
        <v>Ca chiều</v>
      </c>
      <c r="AB1413" s="42"/>
    </row>
    <row r="1414" spans="2:28">
      <c r="B1414" s="11" t="s">
        <v>21</v>
      </c>
      <c r="C1414" s="136">
        <v>44441</v>
      </c>
      <c r="D1414" s="36" t="s">
        <v>1936</v>
      </c>
      <c r="E1414" s="11">
        <v>1772829</v>
      </c>
      <c r="F1414" s="11" t="s">
        <v>1938</v>
      </c>
      <c r="G1414" s="11" t="s">
        <v>3591</v>
      </c>
      <c r="H1414" s="11" t="s">
        <v>2649</v>
      </c>
      <c r="I1414" s="11" t="s">
        <v>22</v>
      </c>
      <c r="J1414" s="11" t="s">
        <v>362</v>
      </c>
      <c r="K1414" s="11" t="s">
        <v>132</v>
      </c>
      <c r="L1414" s="11" t="s">
        <v>205</v>
      </c>
      <c r="M1414" s="11" t="s">
        <v>126</v>
      </c>
      <c r="N1414" s="11" t="s">
        <v>64</v>
      </c>
      <c r="O1414" s="11" t="s">
        <v>80</v>
      </c>
      <c r="P1414" s="11" t="s">
        <v>43</v>
      </c>
      <c r="Q1414" s="11">
        <v>1</v>
      </c>
      <c r="R1414" s="128">
        <v>0</v>
      </c>
      <c r="S1414" s="128">
        <v>190000</v>
      </c>
      <c r="T1414" s="128">
        <v>133000</v>
      </c>
      <c r="U1414" s="128">
        <v>0</v>
      </c>
      <c r="V1414" s="11" t="s">
        <v>50</v>
      </c>
      <c r="W1414">
        <v>133000</v>
      </c>
      <c r="X1414">
        <v>1</v>
      </c>
      <c r="Y1414" s="11" t="str">
        <f t="shared" si="47"/>
        <v>XBL</v>
      </c>
      <c r="Z1414" s="5">
        <f>VLOOKUP(D1414,HoaDonTotal!D:Q,14,0)</f>
        <v>44441.695833333331</v>
      </c>
      <c r="AA1414" t="str">
        <f t="shared" si="46"/>
        <v>Ca chiều</v>
      </c>
      <c r="AB1414" s="42"/>
    </row>
    <row r="1415" spans="2:28">
      <c r="B1415" s="11" t="s">
        <v>21</v>
      </c>
      <c r="C1415" s="136">
        <v>44441</v>
      </c>
      <c r="D1415" s="36" t="s">
        <v>1936</v>
      </c>
      <c r="E1415" s="11">
        <v>1772829</v>
      </c>
      <c r="F1415" s="11" t="s">
        <v>1938</v>
      </c>
      <c r="G1415" s="11" t="s">
        <v>3592</v>
      </c>
      <c r="H1415" s="11" t="s">
        <v>3443</v>
      </c>
      <c r="I1415" s="11" t="s">
        <v>22</v>
      </c>
      <c r="J1415" s="11" t="s">
        <v>362</v>
      </c>
      <c r="K1415" s="11" t="s">
        <v>132</v>
      </c>
      <c r="L1415" s="11" t="s">
        <v>205</v>
      </c>
      <c r="M1415" s="11" t="s">
        <v>46</v>
      </c>
      <c r="N1415" s="11" t="s">
        <v>64</v>
      </c>
      <c r="O1415" s="11" t="s">
        <v>80</v>
      </c>
      <c r="P1415" s="11" t="s">
        <v>43</v>
      </c>
      <c r="Q1415" s="11">
        <v>1</v>
      </c>
      <c r="R1415" s="128">
        <v>0</v>
      </c>
      <c r="S1415" s="128">
        <v>190000</v>
      </c>
      <c r="T1415" s="128">
        <v>133000</v>
      </c>
      <c r="U1415" s="128">
        <v>0</v>
      </c>
      <c r="V1415" s="11" t="s">
        <v>50</v>
      </c>
      <c r="W1415">
        <v>133000</v>
      </c>
      <c r="X1415">
        <v>1</v>
      </c>
      <c r="Y1415" s="11" t="str">
        <f t="shared" si="47"/>
        <v>XBL</v>
      </c>
      <c r="Z1415" s="5">
        <f>VLOOKUP(D1415,HoaDonTotal!D:Q,14,0)</f>
        <v>44441.695833333331</v>
      </c>
      <c r="AA1415" t="str">
        <f t="shared" si="46"/>
        <v>Ca chiều</v>
      </c>
      <c r="AB1415" s="42"/>
    </row>
    <row r="1416" spans="2:28">
      <c r="B1416" s="11" t="s">
        <v>21</v>
      </c>
      <c r="C1416" s="136">
        <v>44441</v>
      </c>
      <c r="D1416" s="36" t="s">
        <v>1939</v>
      </c>
      <c r="E1416" s="11">
        <v>1772829</v>
      </c>
      <c r="F1416" s="11" t="s">
        <v>1938</v>
      </c>
      <c r="G1416" s="11" t="s">
        <v>195</v>
      </c>
      <c r="H1416" s="11" t="s">
        <v>196</v>
      </c>
      <c r="I1416" s="11"/>
      <c r="J1416" s="11" t="s">
        <v>39</v>
      </c>
      <c r="K1416" s="11"/>
      <c r="L1416" s="11" t="s">
        <v>40</v>
      </c>
      <c r="M1416" s="11" t="s">
        <v>40</v>
      </c>
      <c r="N1416" s="11" t="s">
        <v>39</v>
      </c>
      <c r="O1416" s="11" t="s">
        <v>39</v>
      </c>
      <c r="P1416" s="11" t="s">
        <v>40</v>
      </c>
      <c r="Q1416" s="11">
        <v>1</v>
      </c>
      <c r="R1416" s="128">
        <v>0</v>
      </c>
      <c r="S1416" s="128">
        <v>2000</v>
      </c>
      <c r="T1416" s="128">
        <v>2000</v>
      </c>
      <c r="U1416" s="128">
        <v>0</v>
      </c>
      <c r="V1416" s="11" t="s">
        <v>50</v>
      </c>
      <c r="W1416">
        <v>2000</v>
      </c>
      <c r="X1416">
        <v>1</v>
      </c>
      <c r="Y1416" s="11" t="str">
        <f t="shared" si="47"/>
        <v>XBL</v>
      </c>
      <c r="Z1416" s="5">
        <f>VLOOKUP(D1416,HoaDonTotal!D:Q,14,0)</f>
        <v>44441.697916666664</v>
      </c>
      <c r="AA1416" t="str">
        <f t="shared" si="46"/>
        <v>Ca chiều</v>
      </c>
      <c r="AB1416" s="42"/>
    </row>
    <row r="1417" spans="2:28">
      <c r="B1417" s="11" t="s">
        <v>21</v>
      </c>
      <c r="C1417" s="136">
        <v>44441</v>
      </c>
      <c r="D1417" s="36" t="s">
        <v>1940</v>
      </c>
      <c r="E1417" s="11">
        <v>732452</v>
      </c>
      <c r="F1417" s="11" t="s">
        <v>1942</v>
      </c>
      <c r="G1417" s="11" t="s">
        <v>369</v>
      </c>
      <c r="H1417" s="11" t="s">
        <v>370</v>
      </c>
      <c r="I1417" s="11"/>
      <c r="J1417" s="11" t="s">
        <v>53</v>
      </c>
      <c r="K1417" s="11" t="s">
        <v>56</v>
      </c>
      <c r="L1417" s="11" t="s">
        <v>334</v>
      </c>
      <c r="M1417" s="11" t="s">
        <v>189</v>
      </c>
      <c r="N1417" s="11" t="s">
        <v>57</v>
      </c>
      <c r="O1417" s="11" t="s">
        <v>327</v>
      </c>
      <c r="P1417" s="11" t="s">
        <v>43</v>
      </c>
      <c r="Q1417" s="11">
        <v>1</v>
      </c>
      <c r="R1417" s="128">
        <v>0</v>
      </c>
      <c r="S1417" s="128">
        <v>150000</v>
      </c>
      <c r="T1417" s="128">
        <v>150000</v>
      </c>
      <c r="U1417" s="128">
        <v>0</v>
      </c>
      <c r="V1417" s="11" t="s">
        <v>50</v>
      </c>
      <c r="W1417">
        <v>150000</v>
      </c>
      <c r="X1417">
        <v>1</v>
      </c>
      <c r="Y1417" s="11" t="str">
        <f t="shared" si="47"/>
        <v>XBL</v>
      </c>
      <c r="Z1417" s="5">
        <f>VLOOKUP(D1417,HoaDonTotal!D:Q,14,0)</f>
        <v>44441.716666666667</v>
      </c>
      <c r="AA1417" t="str">
        <f t="shared" si="46"/>
        <v>Ca chiều</v>
      </c>
      <c r="AB1417" s="42"/>
    </row>
    <row r="1418" spans="2:28">
      <c r="B1418" s="11" t="s">
        <v>21</v>
      </c>
      <c r="C1418" s="136">
        <v>44441</v>
      </c>
      <c r="D1418" s="36" t="s">
        <v>1940</v>
      </c>
      <c r="E1418" s="11">
        <v>732452</v>
      </c>
      <c r="F1418" s="11" t="s">
        <v>1942</v>
      </c>
      <c r="G1418" s="11" t="s">
        <v>2347</v>
      </c>
      <c r="H1418" s="11" t="s">
        <v>2348</v>
      </c>
      <c r="I1418" s="11"/>
      <c r="J1418" s="11" t="s">
        <v>53</v>
      </c>
      <c r="K1418" s="11" t="s">
        <v>56</v>
      </c>
      <c r="L1418" s="11" t="s">
        <v>256</v>
      </c>
      <c r="M1418" s="11" t="s">
        <v>79</v>
      </c>
      <c r="N1418" s="11" t="s">
        <v>57</v>
      </c>
      <c r="O1418" s="11" t="s">
        <v>193</v>
      </c>
      <c r="P1418" s="11" t="s">
        <v>43</v>
      </c>
      <c r="Q1418" s="11">
        <v>1</v>
      </c>
      <c r="R1418" s="128">
        <v>0</v>
      </c>
      <c r="S1418" s="128">
        <v>190000</v>
      </c>
      <c r="T1418" s="128">
        <v>152000</v>
      </c>
      <c r="U1418" s="128">
        <v>0</v>
      </c>
      <c r="V1418" s="11" t="s">
        <v>50</v>
      </c>
      <c r="W1418">
        <v>152000</v>
      </c>
      <c r="X1418">
        <v>1</v>
      </c>
      <c r="Y1418" s="11" t="str">
        <f t="shared" si="47"/>
        <v>XBL</v>
      </c>
      <c r="Z1418" s="5">
        <f>VLOOKUP(D1418,HoaDonTotal!D:Q,14,0)</f>
        <v>44441.716666666667</v>
      </c>
      <c r="AA1418" t="str">
        <f t="shared" si="46"/>
        <v>Ca chiều</v>
      </c>
      <c r="AB1418" s="42"/>
    </row>
    <row r="1419" spans="2:28">
      <c r="B1419" s="11" t="s">
        <v>21</v>
      </c>
      <c r="C1419" s="136">
        <v>44441</v>
      </c>
      <c r="D1419" s="36" t="s">
        <v>1940</v>
      </c>
      <c r="E1419" s="11">
        <v>732452</v>
      </c>
      <c r="F1419" s="11" t="s">
        <v>1942</v>
      </c>
      <c r="G1419" s="11" t="s">
        <v>3593</v>
      </c>
      <c r="H1419" s="11" t="s">
        <v>349</v>
      </c>
      <c r="I1419" s="11" t="s">
        <v>41</v>
      </c>
      <c r="J1419" s="11" t="s">
        <v>23</v>
      </c>
      <c r="K1419" s="11" t="s">
        <v>24</v>
      </c>
      <c r="L1419" s="11" t="s">
        <v>42</v>
      </c>
      <c r="M1419" s="11" t="s">
        <v>127</v>
      </c>
      <c r="N1419" s="11" t="s">
        <v>230</v>
      </c>
      <c r="O1419" s="11" t="s">
        <v>231</v>
      </c>
      <c r="P1419" s="11" t="s">
        <v>43</v>
      </c>
      <c r="Q1419" s="11">
        <v>1</v>
      </c>
      <c r="R1419" s="128">
        <v>0</v>
      </c>
      <c r="S1419" s="128">
        <v>190000</v>
      </c>
      <c r="T1419" s="128">
        <v>95000</v>
      </c>
      <c r="U1419" s="128">
        <v>0</v>
      </c>
      <c r="V1419" s="11" t="s">
        <v>50</v>
      </c>
      <c r="W1419">
        <v>95000</v>
      </c>
      <c r="X1419">
        <v>1</v>
      </c>
      <c r="Y1419" s="11" t="str">
        <f t="shared" si="47"/>
        <v>XBL</v>
      </c>
      <c r="Z1419" s="5">
        <f>VLOOKUP(D1419,HoaDonTotal!D:Q,14,0)</f>
        <v>44441.716666666667</v>
      </c>
      <c r="AA1419" t="str">
        <f t="shared" ref="AA1419:AA1482" si="48">IF(TIME(HOUR(Z1419),MINUTE(Z1419),SECOND(Z1419))&gt;$AB$6,"Ca chiều","Ca sáng")</f>
        <v>Ca chiều</v>
      </c>
      <c r="AB1419" s="42"/>
    </row>
    <row r="1420" spans="2:28">
      <c r="B1420" s="11" t="s">
        <v>21</v>
      </c>
      <c r="C1420" s="136">
        <v>44441</v>
      </c>
      <c r="D1420" s="36" t="s">
        <v>1940</v>
      </c>
      <c r="E1420" s="11">
        <v>732452</v>
      </c>
      <c r="F1420" s="11" t="s">
        <v>1942</v>
      </c>
      <c r="G1420" s="11" t="s">
        <v>3594</v>
      </c>
      <c r="H1420" s="11" t="s">
        <v>3595</v>
      </c>
      <c r="I1420" s="11" t="s">
        <v>41</v>
      </c>
      <c r="J1420" s="11" t="s">
        <v>69</v>
      </c>
      <c r="K1420" s="11" t="s">
        <v>24</v>
      </c>
      <c r="L1420" s="11" t="s">
        <v>143</v>
      </c>
      <c r="M1420" s="11" t="s">
        <v>49</v>
      </c>
      <c r="N1420" s="11" t="s">
        <v>70</v>
      </c>
      <c r="O1420" s="11" t="s">
        <v>70</v>
      </c>
      <c r="P1420" s="11" t="s">
        <v>43</v>
      </c>
      <c r="Q1420" s="11">
        <v>1</v>
      </c>
      <c r="R1420" s="128">
        <v>0</v>
      </c>
      <c r="S1420" s="128">
        <v>80000</v>
      </c>
      <c r="T1420" s="128">
        <v>80000</v>
      </c>
      <c r="U1420" s="128">
        <v>0</v>
      </c>
      <c r="V1420" s="11" t="s">
        <v>50</v>
      </c>
      <c r="W1420">
        <v>80000</v>
      </c>
      <c r="X1420">
        <v>1</v>
      </c>
      <c r="Y1420" s="11" t="str">
        <f t="shared" si="47"/>
        <v>XBL</v>
      </c>
      <c r="Z1420" s="5">
        <f>VLOOKUP(D1420,HoaDonTotal!D:Q,14,0)</f>
        <v>44441.716666666667</v>
      </c>
      <c r="AA1420" t="str">
        <f t="shared" si="48"/>
        <v>Ca chiều</v>
      </c>
      <c r="AB1420" s="42"/>
    </row>
    <row r="1421" spans="2:28">
      <c r="B1421" s="11" t="s">
        <v>21</v>
      </c>
      <c r="C1421" s="136">
        <v>44441</v>
      </c>
      <c r="D1421" s="36" t="s">
        <v>1940</v>
      </c>
      <c r="E1421" s="11">
        <v>732452</v>
      </c>
      <c r="F1421" s="11" t="s">
        <v>1942</v>
      </c>
      <c r="G1421" s="11" t="s">
        <v>608</v>
      </c>
      <c r="H1421" s="11" t="s">
        <v>609</v>
      </c>
      <c r="I1421" s="11" t="s">
        <v>40</v>
      </c>
      <c r="J1421" s="11" t="s">
        <v>2112</v>
      </c>
      <c r="K1421" s="11" t="s">
        <v>244</v>
      </c>
      <c r="L1421" s="11" t="s">
        <v>610</v>
      </c>
      <c r="M1421" s="11" t="s">
        <v>40</v>
      </c>
      <c r="N1421" s="11" t="s">
        <v>2114</v>
      </c>
      <c r="O1421" s="11" t="s">
        <v>245</v>
      </c>
      <c r="P1421" s="11"/>
      <c r="Q1421" s="11">
        <v>2</v>
      </c>
      <c r="R1421" s="128">
        <v>0</v>
      </c>
      <c r="S1421" s="128">
        <v>48000</v>
      </c>
      <c r="T1421" s="128">
        <v>96000</v>
      </c>
      <c r="U1421" s="128">
        <v>0</v>
      </c>
      <c r="V1421" s="11" t="s">
        <v>50</v>
      </c>
      <c r="W1421">
        <v>96000</v>
      </c>
      <c r="X1421">
        <v>2</v>
      </c>
      <c r="Y1421" s="11" t="str">
        <f t="shared" si="47"/>
        <v>XBL</v>
      </c>
      <c r="Z1421" s="5">
        <f>VLOOKUP(D1421,HoaDonTotal!D:Q,14,0)</f>
        <v>44441.716666666667</v>
      </c>
      <c r="AA1421" t="str">
        <f t="shared" si="48"/>
        <v>Ca chiều</v>
      </c>
      <c r="AB1421" s="42"/>
    </row>
    <row r="1422" spans="2:28">
      <c r="B1422" s="11" t="s">
        <v>21</v>
      </c>
      <c r="C1422" s="136">
        <v>44441</v>
      </c>
      <c r="D1422" s="36" t="s">
        <v>1940</v>
      </c>
      <c r="E1422" s="11">
        <v>732452</v>
      </c>
      <c r="F1422" s="11" t="s">
        <v>1942</v>
      </c>
      <c r="G1422" s="11" t="s">
        <v>3596</v>
      </c>
      <c r="H1422" s="11" t="s">
        <v>2892</v>
      </c>
      <c r="I1422" s="11"/>
      <c r="J1422" s="11" t="s">
        <v>2112</v>
      </c>
      <c r="K1422" s="11" t="s">
        <v>194</v>
      </c>
      <c r="L1422" s="11" t="s">
        <v>40</v>
      </c>
      <c r="M1422" s="11" t="s">
        <v>40</v>
      </c>
      <c r="N1422" s="11" t="s">
        <v>2114</v>
      </c>
      <c r="O1422" s="11" t="s">
        <v>245</v>
      </c>
      <c r="P1422" s="11" t="s">
        <v>183</v>
      </c>
      <c r="Q1422" s="11">
        <v>1</v>
      </c>
      <c r="R1422" s="128">
        <v>0</v>
      </c>
      <c r="S1422" s="128">
        <v>89000</v>
      </c>
      <c r="T1422" s="128">
        <v>89000</v>
      </c>
      <c r="U1422" s="128">
        <v>0</v>
      </c>
      <c r="V1422" s="11" t="s">
        <v>50</v>
      </c>
      <c r="W1422">
        <v>89000</v>
      </c>
      <c r="X1422">
        <v>1</v>
      </c>
      <c r="Y1422" s="11" t="str">
        <f t="shared" si="47"/>
        <v>XBL</v>
      </c>
      <c r="Z1422" s="5">
        <f>VLOOKUP(D1422,HoaDonTotal!D:Q,14,0)</f>
        <v>44441.716666666667</v>
      </c>
      <c r="AA1422" t="str">
        <f t="shared" si="48"/>
        <v>Ca chiều</v>
      </c>
      <c r="AB1422" s="42"/>
    </row>
    <row r="1423" spans="2:28">
      <c r="B1423" s="11" t="s">
        <v>21</v>
      </c>
      <c r="C1423" s="136">
        <v>44441</v>
      </c>
      <c r="D1423" s="36" t="s">
        <v>1943</v>
      </c>
      <c r="E1423" s="11">
        <v>2390134</v>
      </c>
      <c r="F1423" s="11" t="s">
        <v>1945</v>
      </c>
      <c r="G1423" s="11" t="s">
        <v>3597</v>
      </c>
      <c r="H1423" s="11" t="s">
        <v>528</v>
      </c>
      <c r="I1423" s="11" t="s">
        <v>41</v>
      </c>
      <c r="J1423" s="11" t="s">
        <v>38</v>
      </c>
      <c r="K1423" s="11" t="s">
        <v>232</v>
      </c>
      <c r="L1423" s="11" t="s">
        <v>71</v>
      </c>
      <c r="M1423" s="11" t="s">
        <v>338</v>
      </c>
      <c r="N1423" s="11" t="s">
        <v>316</v>
      </c>
      <c r="O1423" s="11" t="s">
        <v>317</v>
      </c>
      <c r="P1423" s="11" t="s">
        <v>37</v>
      </c>
      <c r="Q1423" s="11">
        <v>1</v>
      </c>
      <c r="R1423" s="128">
        <v>0</v>
      </c>
      <c r="S1423" s="128">
        <v>390000</v>
      </c>
      <c r="T1423" s="128">
        <v>273000</v>
      </c>
      <c r="U1423" s="128">
        <v>0</v>
      </c>
      <c r="V1423" s="11" t="s">
        <v>28</v>
      </c>
      <c r="W1423">
        <v>273000</v>
      </c>
      <c r="X1423">
        <v>1</v>
      </c>
      <c r="Y1423" s="11" t="str">
        <f t="shared" si="47"/>
        <v>XBL</v>
      </c>
      <c r="Z1423" s="5">
        <f>VLOOKUP(D1423,HoaDonTotal!D:Q,14,0)</f>
        <v>44441.717361111114</v>
      </c>
      <c r="AA1423" t="str">
        <f t="shared" si="48"/>
        <v>Ca chiều</v>
      </c>
      <c r="AB1423" s="42"/>
    </row>
    <row r="1424" spans="2:28">
      <c r="B1424" s="11" t="s">
        <v>21</v>
      </c>
      <c r="C1424" s="136">
        <v>44441</v>
      </c>
      <c r="D1424" s="36" t="s">
        <v>1943</v>
      </c>
      <c r="E1424" s="11">
        <v>2390134</v>
      </c>
      <c r="F1424" s="11" t="s">
        <v>1945</v>
      </c>
      <c r="G1424" s="11" t="s">
        <v>3598</v>
      </c>
      <c r="H1424" s="11" t="s">
        <v>3528</v>
      </c>
      <c r="I1424" s="11" t="s">
        <v>22</v>
      </c>
      <c r="J1424" s="11" t="s">
        <v>23</v>
      </c>
      <c r="K1424" s="11" t="s">
        <v>24</v>
      </c>
      <c r="L1424" s="11" t="s">
        <v>25</v>
      </c>
      <c r="M1424" s="11" t="s">
        <v>319</v>
      </c>
      <c r="N1424" s="11" t="s">
        <v>343</v>
      </c>
      <c r="O1424" s="11" t="s">
        <v>2060</v>
      </c>
      <c r="P1424" s="11" t="s">
        <v>43</v>
      </c>
      <c r="Q1424" s="11">
        <v>1</v>
      </c>
      <c r="R1424" s="128">
        <v>0</v>
      </c>
      <c r="S1424" s="128">
        <v>150000</v>
      </c>
      <c r="T1424" s="128">
        <v>75000</v>
      </c>
      <c r="U1424" s="128">
        <v>0</v>
      </c>
      <c r="V1424" s="11" t="s">
        <v>28</v>
      </c>
      <c r="W1424">
        <v>75000</v>
      </c>
      <c r="X1424">
        <v>1</v>
      </c>
      <c r="Y1424" s="11" t="str">
        <f t="shared" si="47"/>
        <v>XBL</v>
      </c>
      <c r="Z1424" s="5">
        <f>VLOOKUP(D1424,HoaDonTotal!D:Q,14,0)</f>
        <v>44441.717361111114</v>
      </c>
      <c r="AA1424" t="str">
        <f t="shared" si="48"/>
        <v>Ca chiều</v>
      </c>
      <c r="AB1424" s="42"/>
    </row>
    <row r="1425" spans="2:28">
      <c r="B1425" s="11" t="s">
        <v>21</v>
      </c>
      <c r="C1425" s="136">
        <v>44441</v>
      </c>
      <c r="D1425" s="36" t="s">
        <v>1946</v>
      </c>
      <c r="E1425" s="11">
        <v>1694597</v>
      </c>
      <c r="F1425" s="11" t="s">
        <v>1836</v>
      </c>
      <c r="G1425" s="11" t="s">
        <v>3542</v>
      </c>
      <c r="H1425" s="11" t="s">
        <v>3278</v>
      </c>
      <c r="I1425" s="11" t="s">
        <v>41</v>
      </c>
      <c r="J1425" s="11" t="s">
        <v>23</v>
      </c>
      <c r="K1425" s="11" t="s">
        <v>24</v>
      </c>
      <c r="L1425" s="11" t="s">
        <v>42</v>
      </c>
      <c r="M1425" s="11" t="s">
        <v>59</v>
      </c>
      <c r="N1425" s="11" t="s">
        <v>230</v>
      </c>
      <c r="O1425" s="11" t="s">
        <v>231</v>
      </c>
      <c r="P1425" s="11" t="s">
        <v>43</v>
      </c>
      <c r="Q1425" s="11">
        <v>1</v>
      </c>
      <c r="R1425" s="128">
        <v>0</v>
      </c>
      <c r="S1425" s="128">
        <v>190000</v>
      </c>
      <c r="T1425" s="128">
        <v>95000</v>
      </c>
      <c r="U1425" s="128">
        <v>0</v>
      </c>
      <c r="V1425" s="11" t="s">
        <v>28</v>
      </c>
      <c r="W1425">
        <v>95000</v>
      </c>
      <c r="X1425">
        <v>1</v>
      </c>
      <c r="Y1425" s="11" t="str">
        <f t="shared" si="47"/>
        <v>XBL</v>
      </c>
      <c r="Z1425" s="5">
        <f>VLOOKUP(D1425,HoaDonTotal!D:Q,14,0)</f>
        <v>44441.718055555553</v>
      </c>
      <c r="AA1425" t="str">
        <f t="shared" si="48"/>
        <v>Ca chiều</v>
      </c>
      <c r="AB1425" s="42"/>
    </row>
    <row r="1426" spans="2:28">
      <c r="B1426" s="11" t="s">
        <v>21</v>
      </c>
      <c r="C1426" s="136">
        <v>44441</v>
      </c>
      <c r="D1426" s="36" t="s">
        <v>1946</v>
      </c>
      <c r="E1426" s="11">
        <v>1694597</v>
      </c>
      <c r="F1426" s="11" t="s">
        <v>1836</v>
      </c>
      <c r="G1426" s="11" t="s">
        <v>3599</v>
      </c>
      <c r="H1426" s="11" t="s">
        <v>2407</v>
      </c>
      <c r="I1426" s="11" t="s">
        <v>58</v>
      </c>
      <c r="J1426" s="11" t="s">
        <v>45</v>
      </c>
      <c r="K1426" s="11" t="s">
        <v>34</v>
      </c>
      <c r="L1426" s="11" t="s">
        <v>2141</v>
      </c>
      <c r="M1426" s="11" t="s">
        <v>460</v>
      </c>
      <c r="N1426" s="11" t="s">
        <v>184</v>
      </c>
      <c r="O1426" s="11" t="s">
        <v>197</v>
      </c>
      <c r="P1426" s="11" t="s">
        <v>43</v>
      </c>
      <c r="Q1426" s="11">
        <v>1</v>
      </c>
      <c r="R1426" s="128">
        <v>0</v>
      </c>
      <c r="S1426" s="128">
        <v>120000</v>
      </c>
      <c r="T1426" s="128">
        <v>89000</v>
      </c>
      <c r="U1426" s="128">
        <v>0</v>
      </c>
      <c r="V1426" s="11" t="s">
        <v>28</v>
      </c>
      <c r="W1426">
        <v>89000</v>
      </c>
      <c r="X1426">
        <v>1</v>
      </c>
      <c r="Y1426" s="11" t="str">
        <f t="shared" si="47"/>
        <v>XBL</v>
      </c>
      <c r="Z1426" s="5">
        <f>VLOOKUP(D1426,HoaDonTotal!D:Q,14,0)</f>
        <v>44441.718055555553</v>
      </c>
      <c r="AA1426" t="str">
        <f t="shared" si="48"/>
        <v>Ca chiều</v>
      </c>
      <c r="AB1426" s="42"/>
    </row>
    <row r="1427" spans="2:28">
      <c r="B1427" s="11" t="s">
        <v>21</v>
      </c>
      <c r="C1427" s="136">
        <v>44441</v>
      </c>
      <c r="D1427" s="36" t="s">
        <v>1946</v>
      </c>
      <c r="E1427" s="11">
        <v>1694597</v>
      </c>
      <c r="F1427" s="11" t="s">
        <v>1836</v>
      </c>
      <c r="G1427" s="11" t="s">
        <v>3600</v>
      </c>
      <c r="H1427" s="11" t="s">
        <v>2880</v>
      </c>
      <c r="I1427" s="11" t="s">
        <v>55</v>
      </c>
      <c r="J1427" s="11" t="s">
        <v>45</v>
      </c>
      <c r="K1427" s="11" t="s">
        <v>2033</v>
      </c>
      <c r="L1427" s="11" t="s">
        <v>629</v>
      </c>
      <c r="M1427" s="11" t="s">
        <v>496</v>
      </c>
      <c r="N1427" s="11" t="s">
        <v>184</v>
      </c>
      <c r="O1427" s="11" t="s">
        <v>197</v>
      </c>
      <c r="P1427" s="11" t="s">
        <v>43</v>
      </c>
      <c r="Q1427" s="11">
        <v>1</v>
      </c>
      <c r="R1427" s="128">
        <v>0</v>
      </c>
      <c r="S1427" s="128">
        <v>150000</v>
      </c>
      <c r="T1427" s="128">
        <v>119000</v>
      </c>
      <c r="U1427" s="128">
        <v>0</v>
      </c>
      <c r="V1427" s="11" t="s">
        <v>28</v>
      </c>
      <c r="W1427">
        <v>119000</v>
      </c>
      <c r="X1427">
        <v>1</v>
      </c>
      <c r="Y1427" s="11" t="str">
        <f t="shared" si="47"/>
        <v>XBL</v>
      </c>
      <c r="Z1427" s="5">
        <f>VLOOKUP(D1427,HoaDonTotal!D:Q,14,0)</f>
        <v>44441.718055555553</v>
      </c>
      <c r="AA1427" t="str">
        <f t="shared" si="48"/>
        <v>Ca chiều</v>
      </c>
      <c r="AB1427" s="42"/>
    </row>
    <row r="1428" spans="2:28">
      <c r="B1428" s="11" t="s">
        <v>21</v>
      </c>
      <c r="C1428" s="136">
        <v>44441</v>
      </c>
      <c r="D1428" s="36" t="s">
        <v>1948</v>
      </c>
      <c r="E1428" s="11">
        <v>1606073</v>
      </c>
      <c r="F1428" s="11" t="s">
        <v>217</v>
      </c>
      <c r="G1428" s="11" t="s">
        <v>3601</v>
      </c>
      <c r="H1428" s="11" t="s">
        <v>3269</v>
      </c>
      <c r="I1428" s="11" t="s">
        <v>22</v>
      </c>
      <c r="J1428" s="11" t="s">
        <v>23</v>
      </c>
      <c r="K1428" s="11" t="s">
        <v>24</v>
      </c>
      <c r="L1428" s="11" t="s">
        <v>42</v>
      </c>
      <c r="M1428" s="11" t="s">
        <v>254</v>
      </c>
      <c r="N1428" s="11" t="s">
        <v>343</v>
      </c>
      <c r="O1428" s="11" t="s">
        <v>314</v>
      </c>
      <c r="P1428" s="11" t="s">
        <v>43</v>
      </c>
      <c r="Q1428" s="11">
        <v>1</v>
      </c>
      <c r="R1428" s="128">
        <v>0</v>
      </c>
      <c r="S1428" s="128">
        <v>250000</v>
      </c>
      <c r="T1428" s="128">
        <v>125000</v>
      </c>
      <c r="U1428" s="128">
        <v>0</v>
      </c>
      <c r="V1428" s="11" t="s">
        <v>50</v>
      </c>
      <c r="W1428">
        <v>125000</v>
      </c>
      <c r="X1428">
        <v>1</v>
      </c>
      <c r="Y1428" s="11" t="str">
        <f t="shared" si="47"/>
        <v>XBL</v>
      </c>
      <c r="Z1428" s="5">
        <f>VLOOKUP(D1428,HoaDonTotal!D:Q,14,0)</f>
        <v>44441.736805555556</v>
      </c>
      <c r="AA1428" t="str">
        <f t="shared" si="48"/>
        <v>Ca chiều</v>
      </c>
      <c r="AB1428" s="42"/>
    </row>
    <row r="1429" spans="2:28">
      <c r="B1429" s="11" t="s">
        <v>21</v>
      </c>
      <c r="C1429" s="136">
        <v>44441</v>
      </c>
      <c r="D1429" s="36" t="s">
        <v>1948</v>
      </c>
      <c r="E1429" s="11">
        <v>1606073</v>
      </c>
      <c r="F1429" s="11" t="s">
        <v>217</v>
      </c>
      <c r="G1429" s="11" t="s">
        <v>2046</v>
      </c>
      <c r="H1429" s="11" t="s">
        <v>2047</v>
      </c>
      <c r="I1429" s="11" t="s">
        <v>22</v>
      </c>
      <c r="J1429" s="11" t="s">
        <v>38</v>
      </c>
      <c r="K1429" s="11" t="s">
        <v>232</v>
      </c>
      <c r="L1429" s="11" t="s">
        <v>143</v>
      </c>
      <c r="M1429" s="11" t="s">
        <v>40</v>
      </c>
      <c r="N1429" s="11" t="s">
        <v>44</v>
      </c>
      <c r="O1429" s="11" t="s">
        <v>311</v>
      </c>
      <c r="P1429" s="11" t="s">
        <v>37</v>
      </c>
      <c r="Q1429" s="11">
        <v>1</v>
      </c>
      <c r="R1429" s="128">
        <v>0</v>
      </c>
      <c r="S1429" s="128">
        <v>90000</v>
      </c>
      <c r="T1429" s="128">
        <v>63000</v>
      </c>
      <c r="U1429" s="128">
        <v>0</v>
      </c>
      <c r="V1429" s="11" t="s">
        <v>50</v>
      </c>
      <c r="W1429">
        <v>63000</v>
      </c>
      <c r="X1429">
        <v>1</v>
      </c>
      <c r="Y1429" s="11" t="str">
        <f t="shared" si="47"/>
        <v>XBL</v>
      </c>
      <c r="Z1429" s="5">
        <f>VLOOKUP(D1429,HoaDonTotal!D:Q,14,0)</f>
        <v>44441.736805555556</v>
      </c>
      <c r="AA1429" t="str">
        <f t="shared" si="48"/>
        <v>Ca chiều</v>
      </c>
      <c r="AB1429" s="42"/>
    </row>
    <row r="1430" spans="2:28">
      <c r="B1430" s="11" t="s">
        <v>21</v>
      </c>
      <c r="C1430" s="136">
        <v>44441</v>
      </c>
      <c r="D1430" s="36" t="s">
        <v>1949</v>
      </c>
      <c r="E1430" s="11">
        <v>459148</v>
      </c>
      <c r="F1430" s="11" t="s">
        <v>1951</v>
      </c>
      <c r="G1430" s="11" t="s">
        <v>3602</v>
      </c>
      <c r="H1430" s="11" t="s">
        <v>2247</v>
      </c>
      <c r="I1430" s="11" t="s">
        <v>58</v>
      </c>
      <c r="J1430" s="11" t="s">
        <v>23</v>
      </c>
      <c r="K1430" s="11" t="s">
        <v>24</v>
      </c>
      <c r="L1430" s="11" t="s">
        <v>129</v>
      </c>
      <c r="M1430" s="11" t="s">
        <v>79</v>
      </c>
      <c r="N1430" s="11" t="s">
        <v>36</v>
      </c>
      <c r="O1430" s="11" t="s">
        <v>472</v>
      </c>
      <c r="P1430" s="11" t="s">
        <v>37</v>
      </c>
      <c r="Q1430" s="11">
        <v>1</v>
      </c>
      <c r="R1430" s="128">
        <v>0</v>
      </c>
      <c r="S1430" s="128">
        <v>190000</v>
      </c>
      <c r="T1430" s="128">
        <v>95000</v>
      </c>
      <c r="U1430" s="128">
        <v>0</v>
      </c>
      <c r="V1430" s="11" t="s">
        <v>28</v>
      </c>
      <c r="W1430">
        <v>95000</v>
      </c>
      <c r="X1430">
        <v>1</v>
      </c>
      <c r="Y1430" s="11" t="str">
        <f t="shared" si="47"/>
        <v>XBL</v>
      </c>
      <c r="Z1430" s="5">
        <f>VLOOKUP(D1430,HoaDonTotal!D:Q,14,0)</f>
        <v>44441.737500000003</v>
      </c>
      <c r="AA1430" t="str">
        <f t="shared" si="48"/>
        <v>Ca chiều</v>
      </c>
      <c r="AB1430" s="42"/>
    </row>
    <row r="1431" spans="2:28">
      <c r="B1431" s="11" t="s">
        <v>21</v>
      </c>
      <c r="C1431" s="136">
        <v>44441</v>
      </c>
      <c r="D1431" s="36" t="s">
        <v>1949</v>
      </c>
      <c r="E1431" s="11">
        <v>459148</v>
      </c>
      <c r="F1431" s="11" t="s">
        <v>1951</v>
      </c>
      <c r="G1431" s="11" t="s">
        <v>3603</v>
      </c>
      <c r="H1431" s="11" t="s">
        <v>346</v>
      </c>
      <c r="I1431" s="11" t="s">
        <v>62</v>
      </c>
      <c r="J1431" s="11" t="s">
        <v>364</v>
      </c>
      <c r="K1431" s="11" t="s">
        <v>34</v>
      </c>
      <c r="L1431" s="11" t="s">
        <v>140</v>
      </c>
      <c r="M1431" s="11" t="s">
        <v>347</v>
      </c>
      <c r="N1431" s="11" t="s">
        <v>26</v>
      </c>
      <c r="O1431" s="11" t="s">
        <v>269</v>
      </c>
      <c r="P1431" s="11" t="s">
        <v>37</v>
      </c>
      <c r="Q1431" s="11">
        <v>1</v>
      </c>
      <c r="R1431" s="128">
        <v>0</v>
      </c>
      <c r="S1431" s="128">
        <v>250000</v>
      </c>
      <c r="T1431" s="128">
        <v>175000</v>
      </c>
      <c r="U1431" s="128">
        <v>0</v>
      </c>
      <c r="V1431" s="11" t="s">
        <v>28</v>
      </c>
      <c r="W1431">
        <v>175000</v>
      </c>
      <c r="X1431">
        <v>1</v>
      </c>
      <c r="Y1431" s="11" t="str">
        <f t="shared" si="47"/>
        <v>XBL</v>
      </c>
      <c r="Z1431" s="5">
        <f>VLOOKUP(D1431,HoaDonTotal!D:Q,14,0)</f>
        <v>44441.737500000003</v>
      </c>
      <c r="AA1431" t="str">
        <f t="shared" si="48"/>
        <v>Ca chiều</v>
      </c>
      <c r="AB1431" s="42"/>
    </row>
    <row r="1432" spans="2:28">
      <c r="B1432" s="11" t="s">
        <v>21</v>
      </c>
      <c r="C1432" s="136">
        <v>44441</v>
      </c>
      <c r="D1432" s="36" t="s">
        <v>1949</v>
      </c>
      <c r="E1432" s="11">
        <v>459148</v>
      </c>
      <c r="F1432" s="11" t="s">
        <v>1951</v>
      </c>
      <c r="G1432" s="11" t="s">
        <v>3604</v>
      </c>
      <c r="H1432" s="11" t="s">
        <v>2516</v>
      </c>
      <c r="I1432" s="11" t="s">
        <v>62</v>
      </c>
      <c r="J1432" s="11" t="s">
        <v>364</v>
      </c>
      <c r="K1432" s="11" t="s">
        <v>2033</v>
      </c>
      <c r="L1432" s="11" t="s">
        <v>129</v>
      </c>
      <c r="M1432" s="11" t="s">
        <v>79</v>
      </c>
      <c r="N1432" s="11" t="s">
        <v>26</v>
      </c>
      <c r="O1432" s="11" t="s">
        <v>269</v>
      </c>
      <c r="P1432" s="11" t="s">
        <v>37</v>
      </c>
      <c r="Q1432" s="11">
        <v>1</v>
      </c>
      <c r="R1432" s="128">
        <v>0</v>
      </c>
      <c r="S1432" s="128">
        <v>250000</v>
      </c>
      <c r="T1432" s="128">
        <v>175000</v>
      </c>
      <c r="U1432" s="128">
        <v>0</v>
      </c>
      <c r="V1432" s="11" t="s">
        <v>28</v>
      </c>
      <c r="W1432">
        <v>175000</v>
      </c>
      <c r="X1432">
        <v>1</v>
      </c>
      <c r="Y1432" s="11" t="str">
        <f t="shared" si="47"/>
        <v>XBL</v>
      </c>
      <c r="Z1432" s="5">
        <f>VLOOKUP(D1432,HoaDonTotal!D:Q,14,0)</f>
        <v>44441.737500000003</v>
      </c>
      <c r="AA1432" t="str">
        <f t="shared" si="48"/>
        <v>Ca chiều</v>
      </c>
      <c r="AB1432" s="42"/>
    </row>
    <row r="1433" spans="2:28">
      <c r="B1433" s="11" t="s">
        <v>21</v>
      </c>
      <c r="C1433" s="136">
        <v>44441</v>
      </c>
      <c r="D1433" s="36" t="s">
        <v>1949</v>
      </c>
      <c r="E1433" s="11">
        <v>459148</v>
      </c>
      <c r="F1433" s="11" t="s">
        <v>1951</v>
      </c>
      <c r="G1433" s="11" t="s">
        <v>3395</v>
      </c>
      <c r="H1433" s="11" t="s">
        <v>3396</v>
      </c>
      <c r="I1433" s="11"/>
      <c r="J1433" s="11" t="s">
        <v>2112</v>
      </c>
      <c r="K1433" s="11" t="s">
        <v>503</v>
      </c>
      <c r="L1433" s="11"/>
      <c r="M1433" s="11"/>
      <c r="N1433" s="11" t="s">
        <v>2138</v>
      </c>
      <c r="O1433" s="11" t="s">
        <v>504</v>
      </c>
      <c r="P1433" s="11"/>
      <c r="Q1433" s="11">
        <v>2</v>
      </c>
      <c r="R1433" s="128">
        <v>0</v>
      </c>
      <c r="S1433" s="128">
        <v>175000</v>
      </c>
      <c r="T1433" s="128">
        <v>350000</v>
      </c>
      <c r="U1433" s="128">
        <v>0</v>
      </c>
      <c r="V1433" s="11" t="s">
        <v>28</v>
      </c>
      <c r="W1433">
        <v>350000</v>
      </c>
      <c r="X1433">
        <v>2</v>
      </c>
      <c r="Y1433" s="11" t="str">
        <f t="shared" si="47"/>
        <v>XBL</v>
      </c>
      <c r="Z1433" s="5">
        <f>VLOOKUP(D1433,HoaDonTotal!D:Q,14,0)</f>
        <v>44441.737500000003</v>
      </c>
      <c r="AA1433" t="str">
        <f t="shared" si="48"/>
        <v>Ca chiều</v>
      </c>
      <c r="AB1433" s="42"/>
    </row>
    <row r="1434" spans="2:28">
      <c r="B1434" s="11" t="s">
        <v>21</v>
      </c>
      <c r="C1434" s="136">
        <v>44441</v>
      </c>
      <c r="D1434" s="36" t="s">
        <v>1952</v>
      </c>
      <c r="E1434" s="11">
        <v>422018</v>
      </c>
      <c r="F1434" s="11" t="s">
        <v>1954</v>
      </c>
      <c r="G1434" s="11" t="s">
        <v>3605</v>
      </c>
      <c r="H1434" s="11" t="s">
        <v>3477</v>
      </c>
      <c r="I1434" s="11" t="s">
        <v>22</v>
      </c>
      <c r="J1434" s="11" t="s">
        <v>38</v>
      </c>
      <c r="K1434" s="11" t="s">
        <v>232</v>
      </c>
      <c r="L1434" s="11" t="s">
        <v>25</v>
      </c>
      <c r="M1434" s="11" t="s">
        <v>340</v>
      </c>
      <c r="N1434" s="11" t="s">
        <v>316</v>
      </c>
      <c r="O1434" s="11" t="s">
        <v>317</v>
      </c>
      <c r="P1434" s="11" t="s">
        <v>37</v>
      </c>
      <c r="Q1434" s="11">
        <v>1</v>
      </c>
      <c r="R1434" s="128">
        <v>0</v>
      </c>
      <c r="S1434" s="128">
        <v>650000</v>
      </c>
      <c r="T1434" s="128">
        <v>455000</v>
      </c>
      <c r="U1434" s="128">
        <v>0</v>
      </c>
      <c r="V1434" s="11" t="s">
        <v>50</v>
      </c>
      <c r="W1434">
        <v>455000</v>
      </c>
      <c r="X1434">
        <v>1</v>
      </c>
      <c r="Y1434" s="11" t="str">
        <f t="shared" si="47"/>
        <v>XBL</v>
      </c>
      <c r="Z1434" s="5">
        <f>VLOOKUP(D1434,HoaDonTotal!D:Q,14,0)</f>
        <v>44441.738888888889</v>
      </c>
      <c r="AA1434" t="str">
        <f t="shared" si="48"/>
        <v>Ca chiều</v>
      </c>
      <c r="AB1434" s="42"/>
    </row>
    <row r="1435" spans="2:28">
      <c r="B1435" s="11" t="s">
        <v>21</v>
      </c>
      <c r="C1435" s="136">
        <v>44441</v>
      </c>
      <c r="D1435" s="36" t="s">
        <v>1952</v>
      </c>
      <c r="E1435" s="11">
        <v>422018</v>
      </c>
      <c r="F1435" s="11" t="s">
        <v>1954</v>
      </c>
      <c r="G1435" s="11" t="s">
        <v>2517</v>
      </c>
      <c r="H1435" s="11" t="s">
        <v>2518</v>
      </c>
      <c r="I1435" s="11"/>
      <c r="J1435" s="11" t="s">
        <v>2112</v>
      </c>
      <c r="K1435" s="11" t="s">
        <v>135</v>
      </c>
      <c r="L1435" s="11" t="s">
        <v>40</v>
      </c>
      <c r="M1435" s="11" t="s">
        <v>40</v>
      </c>
      <c r="N1435" s="11" t="s">
        <v>2127</v>
      </c>
      <c r="O1435" s="11" t="s">
        <v>623</v>
      </c>
      <c r="P1435" s="11" t="s">
        <v>40</v>
      </c>
      <c r="Q1435" s="11">
        <v>1</v>
      </c>
      <c r="R1435" s="128">
        <v>0</v>
      </c>
      <c r="S1435" s="128">
        <v>40000</v>
      </c>
      <c r="T1435" s="128">
        <v>0</v>
      </c>
      <c r="U1435" s="128">
        <v>0</v>
      </c>
      <c r="V1435" s="11" t="s">
        <v>50</v>
      </c>
      <c r="W1435">
        <v>0</v>
      </c>
      <c r="X1435">
        <v>1</v>
      </c>
      <c r="Y1435" s="11" t="str">
        <f t="shared" si="47"/>
        <v>XBL</v>
      </c>
      <c r="Z1435" s="5">
        <f>VLOOKUP(D1435,HoaDonTotal!D:Q,14,0)</f>
        <v>44441.738888888889</v>
      </c>
      <c r="AA1435" t="str">
        <f t="shared" si="48"/>
        <v>Ca chiều</v>
      </c>
      <c r="AB1435" s="42"/>
    </row>
    <row r="1436" spans="2:28">
      <c r="B1436" s="11" t="s">
        <v>21</v>
      </c>
      <c r="C1436" s="136">
        <v>44441</v>
      </c>
      <c r="D1436" s="36" t="s">
        <v>1952</v>
      </c>
      <c r="E1436" s="11">
        <v>422018</v>
      </c>
      <c r="F1436" s="11" t="s">
        <v>1954</v>
      </c>
      <c r="G1436" s="11" t="s">
        <v>3606</v>
      </c>
      <c r="H1436" s="11" t="s">
        <v>3607</v>
      </c>
      <c r="I1436" s="11"/>
      <c r="J1436" s="11" t="s">
        <v>2112</v>
      </c>
      <c r="K1436" s="11" t="s">
        <v>135</v>
      </c>
      <c r="L1436" s="11"/>
      <c r="M1436" s="11"/>
      <c r="N1436" s="11" t="s">
        <v>2127</v>
      </c>
      <c r="O1436" s="11" t="s">
        <v>623</v>
      </c>
      <c r="P1436" s="11"/>
      <c r="Q1436" s="11">
        <v>1</v>
      </c>
      <c r="R1436" s="128">
        <v>0</v>
      </c>
      <c r="S1436" s="128">
        <v>47000</v>
      </c>
      <c r="T1436" s="128">
        <v>15000</v>
      </c>
      <c r="U1436" s="128">
        <v>0</v>
      </c>
      <c r="V1436" s="11" t="s">
        <v>50</v>
      </c>
      <c r="W1436">
        <v>15000</v>
      </c>
      <c r="X1436">
        <v>1</v>
      </c>
      <c r="Y1436" s="11" t="str">
        <f t="shared" si="47"/>
        <v>XBL</v>
      </c>
      <c r="Z1436" s="5">
        <f>VLOOKUP(D1436,HoaDonTotal!D:Q,14,0)</f>
        <v>44441.738888888889</v>
      </c>
      <c r="AA1436" t="str">
        <f t="shared" si="48"/>
        <v>Ca chiều</v>
      </c>
      <c r="AB1436" s="42"/>
    </row>
    <row r="1437" spans="2:28">
      <c r="B1437" s="11" t="s">
        <v>21</v>
      </c>
      <c r="C1437" s="136">
        <v>44441</v>
      </c>
      <c r="D1437" s="36" t="s">
        <v>1955</v>
      </c>
      <c r="E1437" s="11">
        <v>1428679</v>
      </c>
      <c r="F1437" s="11" t="s">
        <v>915</v>
      </c>
      <c r="G1437" s="11" t="s">
        <v>3608</v>
      </c>
      <c r="H1437" s="11" t="s">
        <v>3355</v>
      </c>
      <c r="I1437" s="11" t="s">
        <v>22</v>
      </c>
      <c r="J1437" s="11" t="s">
        <v>23</v>
      </c>
      <c r="K1437" s="11" t="s">
        <v>24</v>
      </c>
      <c r="L1437" s="11" t="s">
        <v>35</v>
      </c>
      <c r="M1437" s="11" t="s">
        <v>63</v>
      </c>
      <c r="N1437" s="11" t="s">
        <v>343</v>
      </c>
      <c r="O1437" s="11" t="s">
        <v>52</v>
      </c>
      <c r="P1437" s="11" t="s">
        <v>43</v>
      </c>
      <c r="Q1437" s="11">
        <v>1</v>
      </c>
      <c r="R1437" s="128">
        <v>0</v>
      </c>
      <c r="S1437" s="128">
        <v>190000</v>
      </c>
      <c r="T1437" s="128">
        <v>95000</v>
      </c>
      <c r="U1437" s="128">
        <v>0</v>
      </c>
      <c r="V1437" s="11" t="s">
        <v>50</v>
      </c>
      <c r="W1437">
        <v>95000</v>
      </c>
      <c r="X1437">
        <v>1</v>
      </c>
      <c r="Y1437" s="11" t="str">
        <f t="shared" si="47"/>
        <v>XBL</v>
      </c>
      <c r="Z1437" s="5">
        <f>VLOOKUP(D1437,HoaDonTotal!D:Q,14,0)</f>
        <v>44441.759722222225</v>
      </c>
      <c r="AA1437" t="str">
        <f t="shared" si="48"/>
        <v>Ca chiều</v>
      </c>
      <c r="AB1437" s="42"/>
    </row>
    <row r="1438" spans="2:28">
      <c r="B1438" s="11" t="s">
        <v>21</v>
      </c>
      <c r="C1438" s="136">
        <v>44441</v>
      </c>
      <c r="D1438" s="36" t="s">
        <v>1955</v>
      </c>
      <c r="E1438" s="11">
        <v>1428679</v>
      </c>
      <c r="F1438" s="11" t="s">
        <v>915</v>
      </c>
      <c r="G1438" s="11" t="s">
        <v>3609</v>
      </c>
      <c r="H1438" s="11" t="s">
        <v>679</v>
      </c>
      <c r="I1438" s="11" t="s">
        <v>41</v>
      </c>
      <c r="J1438" s="11" t="s">
        <v>23</v>
      </c>
      <c r="K1438" s="11" t="s">
        <v>24</v>
      </c>
      <c r="L1438" s="11" t="s">
        <v>536</v>
      </c>
      <c r="M1438" s="11" t="s">
        <v>127</v>
      </c>
      <c r="N1438" s="11" t="s">
        <v>26</v>
      </c>
      <c r="O1438" s="11" t="s">
        <v>211</v>
      </c>
      <c r="P1438" s="11" t="s">
        <v>43</v>
      </c>
      <c r="Q1438" s="11">
        <v>1</v>
      </c>
      <c r="R1438" s="128">
        <v>0</v>
      </c>
      <c r="S1438" s="128">
        <v>450000</v>
      </c>
      <c r="T1438" s="128">
        <v>225000</v>
      </c>
      <c r="U1438" s="128">
        <v>0</v>
      </c>
      <c r="V1438" s="11" t="s">
        <v>50</v>
      </c>
      <c r="W1438">
        <v>225000</v>
      </c>
      <c r="X1438">
        <v>1</v>
      </c>
      <c r="Y1438" s="11" t="str">
        <f t="shared" si="47"/>
        <v>XBL</v>
      </c>
      <c r="Z1438" s="5">
        <f>VLOOKUP(D1438,HoaDonTotal!D:Q,14,0)</f>
        <v>44441.759722222225</v>
      </c>
      <c r="AA1438" t="str">
        <f t="shared" si="48"/>
        <v>Ca chiều</v>
      </c>
      <c r="AB1438" s="42"/>
    </row>
    <row r="1439" spans="2:28">
      <c r="B1439" s="11" t="s">
        <v>21</v>
      </c>
      <c r="C1439" s="136">
        <v>44441</v>
      </c>
      <c r="D1439" s="36" t="s">
        <v>1955</v>
      </c>
      <c r="E1439" s="11">
        <v>1428679</v>
      </c>
      <c r="F1439" s="11" t="s">
        <v>915</v>
      </c>
      <c r="G1439" s="11" t="s">
        <v>3610</v>
      </c>
      <c r="H1439" s="11" t="s">
        <v>3524</v>
      </c>
      <c r="I1439" s="11" t="s">
        <v>22</v>
      </c>
      <c r="J1439" s="11" t="s">
        <v>23</v>
      </c>
      <c r="K1439" s="11" t="s">
        <v>24</v>
      </c>
      <c r="L1439" s="11" t="s">
        <v>71</v>
      </c>
      <c r="M1439" s="11" t="s">
        <v>496</v>
      </c>
      <c r="N1439" s="11" t="s">
        <v>26</v>
      </c>
      <c r="O1439" s="11" t="s">
        <v>125</v>
      </c>
      <c r="P1439" s="11" t="s">
        <v>43</v>
      </c>
      <c r="Q1439" s="11">
        <v>1</v>
      </c>
      <c r="R1439" s="128">
        <v>0</v>
      </c>
      <c r="S1439" s="128">
        <v>150000</v>
      </c>
      <c r="T1439" s="128">
        <v>75000</v>
      </c>
      <c r="U1439" s="128">
        <v>0</v>
      </c>
      <c r="V1439" s="11" t="s">
        <v>50</v>
      </c>
      <c r="W1439">
        <v>75000</v>
      </c>
      <c r="X1439">
        <v>1</v>
      </c>
      <c r="Y1439" s="11" t="str">
        <f t="shared" si="47"/>
        <v>XBL</v>
      </c>
      <c r="Z1439" s="5">
        <f>VLOOKUP(D1439,HoaDonTotal!D:Q,14,0)</f>
        <v>44441.759722222225</v>
      </c>
      <c r="AA1439" t="str">
        <f t="shared" si="48"/>
        <v>Ca chiều</v>
      </c>
      <c r="AB1439" s="42"/>
    </row>
    <row r="1440" spans="2:28">
      <c r="B1440" s="11" t="s">
        <v>21</v>
      </c>
      <c r="C1440" s="136">
        <v>44441</v>
      </c>
      <c r="D1440" s="36" t="s">
        <v>1955</v>
      </c>
      <c r="E1440" s="11">
        <v>1428679</v>
      </c>
      <c r="F1440" s="11" t="s">
        <v>915</v>
      </c>
      <c r="G1440" s="11" t="s">
        <v>3611</v>
      </c>
      <c r="H1440" s="11" t="s">
        <v>3124</v>
      </c>
      <c r="I1440" s="11" t="s">
        <v>65</v>
      </c>
      <c r="J1440" s="11" t="s">
        <v>364</v>
      </c>
      <c r="K1440" s="11" t="s">
        <v>34</v>
      </c>
      <c r="L1440" s="11" t="s">
        <v>67</v>
      </c>
      <c r="M1440" s="11" t="s">
        <v>63</v>
      </c>
      <c r="N1440" s="11" t="s">
        <v>36</v>
      </c>
      <c r="O1440" s="11" t="s">
        <v>472</v>
      </c>
      <c r="P1440" s="11" t="s">
        <v>37</v>
      </c>
      <c r="Q1440" s="11">
        <v>1</v>
      </c>
      <c r="R1440" s="128">
        <v>0</v>
      </c>
      <c r="S1440" s="128">
        <v>250000</v>
      </c>
      <c r="T1440" s="128">
        <v>175000</v>
      </c>
      <c r="U1440" s="128">
        <v>0</v>
      </c>
      <c r="V1440" s="11" t="s">
        <v>50</v>
      </c>
      <c r="W1440">
        <v>175000</v>
      </c>
      <c r="X1440">
        <v>1</v>
      </c>
      <c r="Y1440" s="11" t="str">
        <f t="shared" si="47"/>
        <v>XBL</v>
      </c>
      <c r="Z1440" s="5">
        <f>VLOOKUP(D1440,HoaDonTotal!D:Q,14,0)</f>
        <v>44441.759722222225</v>
      </c>
      <c r="AA1440" t="str">
        <f t="shared" si="48"/>
        <v>Ca chiều</v>
      </c>
      <c r="AB1440" s="42"/>
    </row>
    <row r="1441" spans="2:28">
      <c r="B1441" s="11" t="s">
        <v>21</v>
      </c>
      <c r="C1441" s="136">
        <v>44441</v>
      </c>
      <c r="D1441" s="36" t="s">
        <v>1955</v>
      </c>
      <c r="E1441" s="11">
        <v>1428679</v>
      </c>
      <c r="F1441" s="11" t="s">
        <v>915</v>
      </c>
      <c r="G1441" s="11" t="s">
        <v>3612</v>
      </c>
      <c r="H1441" s="11" t="s">
        <v>2140</v>
      </c>
      <c r="I1441" s="11" t="s">
        <v>58</v>
      </c>
      <c r="J1441" s="11" t="s">
        <v>45</v>
      </c>
      <c r="K1441" s="11" t="s">
        <v>2033</v>
      </c>
      <c r="L1441" s="11" t="s">
        <v>585</v>
      </c>
      <c r="M1441" s="11" t="s">
        <v>496</v>
      </c>
      <c r="N1441" s="11" t="s">
        <v>184</v>
      </c>
      <c r="O1441" s="11" t="s">
        <v>153</v>
      </c>
      <c r="P1441" s="11" t="s">
        <v>43</v>
      </c>
      <c r="Q1441" s="11">
        <v>1</v>
      </c>
      <c r="R1441" s="128">
        <v>0</v>
      </c>
      <c r="S1441" s="128">
        <v>120000</v>
      </c>
      <c r="T1441" s="128">
        <v>89000</v>
      </c>
      <c r="U1441" s="128">
        <v>0</v>
      </c>
      <c r="V1441" s="11" t="s">
        <v>50</v>
      </c>
      <c r="W1441">
        <v>89000</v>
      </c>
      <c r="X1441">
        <v>1</v>
      </c>
      <c r="Y1441" s="11" t="str">
        <f t="shared" si="47"/>
        <v>XBL</v>
      </c>
      <c r="Z1441" s="5">
        <f>VLOOKUP(D1441,HoaDonTotal!D:Q,14,0)</f>
        <v>44441.759722222225</v>
      </c>
      <c r="AA1441" t="str">
        <f t="shared" si="48"/>
        <v>Ca chiều</v>
      </c>
      <c r="AB1441" s="42"/>
    </row>
    <row r="1442" spans="2:28">
      <c r="B1442" s="11" t="s">
        <v>21</v>
      </c>
      <c r="C1442" s="136">
        <v>44441</v>
      </c>
      <c r="D1442" s="36" t="s">
        <v>1955</v>
      </c>
      <c r="E1442" s="11">
        <v>1428679</v>
      </c>
      <c r="F1442" s="11" t="s">
        <v>915</v>
      </c>
      <c r="G1442" s="11" t="s">
        <v>3613</v>
      </c>
      <c r="H1442" s="11" t="s">
        <v>2696</v>
      </c>
      <c r="I1442" s="11" t="s">
        <v>22</v>
      </c>
      <c r="J1442" s="11" t="s">
        <v>362</v>
      </c>
      <c r="K1442" s="11" t="s">
        <v>132</v>
      </c>
      <c r="L1442" s="11" t="s">
        <v>35</v>
      </c>
      <c r="M1442" s="11" t="s">
        <v>49</v>
      </c>
      <c r="N1442" s="11" t="s">
        <v>64</v>
      </c>
      <c r="O1442" s="11" t="s">
        <v>149</v>
      </c>
      <c r="P1442" s="11" t="s">
        <v>43</v>
      </c>
      <c r="Q1442" s="11">
        <v>1</v>
      </c>
      <c r="R1442" s="128">
        <v>0</v>
      </c>
      <c r="S1442" s="128">
        <v>190000</v>
      </c>
      <c r="T1442" s="128">
        <v>133000</v>
      </c>
      <c r="U1442" s="128">
        <v>0</v>
      </c>
      <c r="V1442" s="11" t="s">
        <v>50</v>
      </c>
      <c r="W1442">
        <v>133000</v>
      </c>
      <c r="X1442">
        <v>1</v>
      </c>
      <c r="Y1442" s="11" t="str">
        <f t="shared" si="47"/>
        <v>XBL</v>
      </c>
      <c r="Z1442" s="5">
        <f>VLOOKUP(D1442,HoaDonTotal!D:Q,14,0)</f>
        <v>44441.759722222225</v>
      </c>
      <c r="AA1442" t="str">
        <f t="shared" si="48"/>
        <v>Ca chiều</v>
      </c>
      <c r="AB1442" s="42"/>
    </row>
    <row r="1443" spans="2:28">
      <c r="B1443" s="11" t="s">
        <v>21</v>
      </c>
      <c r="C1443" s="136">
        <v>44441</v>
      </c>
      <c r="D1443" s="36" t="s">
        <v>1957</v>
      </c>
      <c r="E1443" s="11">
        <v>2390193</v>
      </c>
      <c r="F1443" s="11" t="s">
        <v>430</v>
      </c>
      <c r="G1443" s="11" t="s">
        <v>2776</v>
      </c>
      <c r="H1443" s="11" t="s">
        <v>2448</v>
      </c>
      <c r="I1443" s="11" t="s">
        <v>55</v>
      </c>
      <c r="J1443" s="11" t="s">
        <v>45</v>
      </c>
      <c r="K1443" s="11" t="s">
        <v>34</v>
      </c>
      <c r="L1443" s="11" t="s">
        <v>603</v>
      </c>
      <c r="M1443" s="11" t="s">
        <v>79</v>
      </c>
      <c r="N1443" s="11" t="s">
        <v>184</v>
      </c>
      <c r="O1443" s="11" t="s">
        <v>153</v>
      </c>
      <c r="P1443" s="11" t="s">
        <v>43</v>
      </c>
      <c r="Q1443" s="11">
        <v>1</v>
      </c>
      <c r="R1443" s="128">
        <v>0</v>
      </c>
      <c r="S1443" s="128">
        <v>150000</v>
      </c>
      <c r="T1443" s="128">
        <v>119000</v>
      </c>
      <c r="U1443" s="128">
        <v>0</v>
      </c>
      <c r="V1443" s="11" t="s">
        <v>28</v>
      </c>
      <c r="W1443">
        <v>119000</v>
      </c>
      <c r="X1443">
        <v>1</v>
      </c>
      <c r="Y1443" s="11" t="str">
        <f t="shared" si="47"/>
        <v>XBL</v>
      </c>
      <c r="Z1443" s="5">
        <f>VLOOKUP(D1443,HoaDonTotal!D:Q,14,0)</f>
        <v>44441.759722222225</v>
      </c>
      <c r="AA1443" t="str">
        <f t="shared" si="48"/>
        <v>Ca chiều</v>
      </c>
      <c r="AB1443" s="42"/>
    </row>
    <row r="1444" spans="2:28">
      <c r="B1444" s="11" t="s">
        <v>21</v>
      </c>
      <c r="C1444" s="136">
        <v>44441</v>
      </c>
      <c r="D1444" s="36" t="s">
        <v>1957</v>
      </c>
      <c r="E1444" s="11">
        <v>2390193</v>
      </c>
      <c r="F1444" s="11" t="s">
        <v>430</v>
      </c>
      <c r="G1444" s="11" t="s">
        <v>3614</v>
      </c>
      <c r="H1444" s="11" t="s">
        <v>3615</v>
      </c>
      <c r="I1444" s="11"/>
      <c r="J1444" s="11" t="s">
        <v>29</v>
      </c>
      <c r="K1444" s="11" t="s">
        <v>56</v>
      </c>
      <c r="L1444" s="11" t="s">
        <v>3616</v>
      </c>
      <c r="M1444" s="11" t="s">
        <v>63</v>
      </c>
      <c r="N1444" s="11" t="s">
        <v>198</v>
      </c>
      <c r="O1444" s="11" t="s">
        <v>128</v>
      </c>
      <c r="P1444" s="11" t="s">
        <v>43</v>
      </c>
      <c r="Q1444" s="11">
        <v>1</v>
      </c>
      <c r="R1444" s="128">
        <v>0</v>
      </c>
      <c r="S1444" s="128">
        <v>150000</v>
      </c>
      <c r="T1444" s="128">
        <v>120000</v>
      </c>
      <c r="U1444" s="128">
        <v>0</v>
      </c>
      <c r="V1444" s="11" t="s">
        <v>28</v>
      </c>
      <c r="W1444">
        <v>120000</v>
      </c>
      <c r="X1444">
        <v>1</v>
      </c>
      <c r="Y1444" s="11" t="str">
        <f t="shared" si="47"/>
        <v>XBL</v>
      </c>
      <c r="Z1444" s="5">
        <f>VLOOKUP(D1444,HoaDonTotal!D:Q,14,0)</f>
        <v>44441.759722222225</v>
      </c>
      <c r="AA1444" t="str">
        <f t="shared" si="48"/>
        <v>Ca chiều</v>
      </c>
      <c r="AB1444" s="42"/>
    </row>
    <row r="1445" spans="2:28">
      <c r="B1445" s="11" t="s">
        <v>21</v>
      </c>
      <c r="C1445" s="136">
        <v>44441</v>
      </c>
      <c r="D1445" s="36" t="s">
        <v>1957</v>
      </c>
      <c r="E1445" s="11">
        <v>2390193</v>
      </c>
      <c r="F1445" s="11" t="s">
        <v>430</v>
      </c>
      <c r="G1445" s="11" t="s">
        <v>195</v>
      </c>
      <c r="H1445" s="11" t="s">
        <v>196</v>
      </c>
      <c r="I1445" s="11"/>
      <c r="J1445" s="11" t="s">
        <v>39</v>
      </c>
      <c r="K1445" s="11"/>
      <c r="L1445" s="11" t="s">
        <v>40</v>
      </c>
      <c r="M1445" s="11" t="s">
        <v>40</v>
      </c>
      <c r="N1445" s="11" t="s">
        <v>39</v>
      </c>
      <c r="O1445" s="11" t="s">
        <v>39</v>
      </c>
      <c r="P1445" s="11" t="s">
        <v>40</v>
      </c>
      <c r="Q1445" s="11">
        <v>1</v>
      </c>
      <c r="R1445" s="128">
        <v>0</v>
      </c>
      <c r="S1445" s="128">
        <v>2000</v>
      </c>
      <c r="T1445" s="128">
        <v>2000</v>
      </c>
      <c r="U1445" s="128">
        <v>0</v>
      </c>
      <c r="V1445" s="11" t="s">
        <v>28</v>
      </c>
      <c r="W1445">
        <v>2000</v>
      </c>
      <c r="X1445">
        <v>1</v>
      </c>
      <c r="Y1445" s="11" t="str">
        <f t="shared" si="47"/>
        <v>XBL</v>
      </c>
      <c r="Z1445" s="5">
        <f>VLOOKUP(D1445,HoaDonTotal!D:Q,14,0)</f>
        <v>44441.759722222225</v>
      </c>
      <c r="AA1445" t="str">
        <f t="shared" si="48"/>
        <v>Ca chiều</v>
      </c>
      <c r="AB1445" s="42"/>
    </row>
    <row r="1446" spans="2:28">
      <c r="B1446" s="11" t="s">
        <v>21</v>
      </c>
      <c r="C1446" s="136">
        <v>44441</v>
      </c>
      <c r="D1446" s="36" t="s">
        <v>1959</v>
      </c>
      <c r="E1446" s="11">
        <v>1639687</v>
      </c>
      <c r="F1446" s="11" t="s">
        <v>896</v>
      </c>
      <c r="G1446" s="11" t="s">
        <v>2368</v>
      </c>
      <c r="H1446" s="11" t="s">
        <v>2369</v>
      </c>
      <c r="I1446" s="11" t="s">
        <v>22</v>
      </c>
      <c r="J1446" s="11" t="s">
        <v>38</v>
      </c>
      <c r="K1446" s="11" t="s">
        <v>232</v>
      </c>
      <c r="L1446" s="11" t="s">
        <v>143</v>
      </c>
      <c r="M1446" s="11" t="s">
        <v>40</v>
      </c>
      <c r="N1446" s="11" t="s">
        <v>44</v>
      </c>
      <c r="O1446" s="11" t="s">
        <v>311</v>
      </c>
      <c r="P1446" s="11" t="s">
        <v>37</v>
      </c>
      <c r="Q1446" s="11">
        <v>1</v>
      </c>
      <c r="R1446" s="128">
        <v>0</v>
      </c>
      <c r="S1446" s="128">
        <v>90000</v>
      </c>
      <c r="T1446" s="128">
        <v>63000</v>
      </c>
      <c r="U1446" s="128">
        <v>0</v>
      </c>
      <c r="V1446" s="11" t="s">
        <v>50</v>
      </c>
      <c r="W1446">
        <v>63000</v>
      </c>
      <c r="X1446">
        <v>1</v>
      </c>
      <c r="Y1446" s="11" t="str">
        <f t="shared" si="47"/>
        <v>XBL</v>
      </c>
      <c r="Z1446" s="5">
        <f>VLOOKUP(D1446,HoaDonTotal!D:Q,14,0)</f>
        <v>44441.759722222225</v>
      </c>
      <c r="AA1446" t="str">
        <f t="shared" si="48"/>
        <v>Ca chiều</v>
      </c>
      <c r="AB1446" s="42"/>
    </row>
    <row r="1447" spans="2:28">
      <c r="B1447" s="11" t="s">
        <v>21</v>
      </c>
      <c r="C1447" s="136">
        <v>44441</v>
      </c>
      <c r="D1447" s="36" t="s">
        <v>1959</v>
      </c>
      <c r="E1447" s="11">
        <v>1639687</v>
      </c>
      <c r="F1447" s="11" t="s">
        <v>896</v>
      </c>
      <c r="G1447" s="11" t="s">
        <v>3617</v>
      </c>
      <c r="H1447" s="11" t="s">
        <v>375</v>
      </c>
      <c r="I1447" s="11" t="s">
        <v>22</v>
      </c>
      <c r="J1447" s="11" t="s">
        <v>38</v>
      </c>
      <c r="K1447" s="11" t="s">
        <v>232</v>
      </c>
      <c r="L1447" s="11" t="s">
        <v>71</v>
      </c>
      <c r="M1447" s="11" t="s">
        <v>3167</v>
      </c>
      <c r="N1447" s="11" t="s">
        <v>316</v>
      </c>
      <c r="O1447" s="11" t="s">
        <v>317</v>
      </c>
      <c r="P1447" s="11" t="s">
        <v>37</v>
      </c>
      <c r="Q1447" s="11">
        <v>1</v>
      </c>
      <c r="R1447" s="128">
        <v>0</v>
      </c>
      <c r="S1447" s="128">
        <v>390000</v>
      </c>
      <c r="T1447" s="128">
        <v>273000</v>
      </c>
      <c r="U1447" s="128">
        <v>0</v>
      </c>
      <c r="V1447" s="11" t="s">
        <v>50</v>
      </c>
      <c r="W1447">
        <v>273000</v>
      </c>
      <c r="X1447">
        <v>1</v>
      </c>
      <c r="Y1447" s="11" t="str">
        <f t="shared" si="47"/>
        <v>XBL</v>
      </c>
      <c r="Z1447" s="5">
        <f>VLOOKUP(D1447,HoaDonTotal!D:Q,14,0)</f>
        <v>44441.759722222225</v>
      </c>
      <c r="AA1447" t="str">
        <f t="shared" si="48"/>
        <v>Ca chiều</v>
      </c>
      <c r="AB1447" s="42"/>
    </row>
    <row r="1448" spans="2:28">
      <c r="B1448" s="11" t="s">
        <v>21</v>
      </c>
      <c r="C1448" s="136">
        <v>44441</v>
      </c>
      <c r="D1448" s="36" t="s">
        <v>1960</v>
      </c>
      <c r="E1448" s="11">
        <v>2090698</v>
      </c>
      <c r="F1448" s="11" t="s">
        <v>1961</v>
      </c>
      <c r="G1448" s="11" t="s">
        <v>2390</v>
      </c>
      <c r="H1448" s="11" t="s">
        <v>544</v>
      </c>
      <c r="I1448" s="11"/>
      <c r="J1448" s="11" t="s">
        <v>2112</v>
      </c>
      <c r="K1448" s="11" t="s">
        <v>194</v>
      </c>
      <c r="L1448" s="11"/>
      <c r="M1448" s="11"/>
      <c r="N1448" s="11" t="s">
        <v>2114</v>
      </c>
      <c r="O1448" s="11" t="s">
        <v>245</v>
      </c>
      <c r="P1448" s="11"/>
      <c r="Q1448" s="11">
        <v>1</v>
      </c>
      <c r="R1448" s="128">
        <v>0</v>
      </c>
      <c r="S1448" s="128">
        <v>85000</v>
      </c>
      <c r="T1448" s="128">
        <v>85000</v>
      </c>
      <c r="U1448" s="128">
        <v>0</v>
      </c>
      <c r="V1448" s="11" t="s">
        <v>89</v>
      </c>
      <c r="W1448">
        <v>85000</v>
      </c>
      <c r="X1448">
        <v>1</v>
      </c>
      <c r="Y1448" s="11" t="str">
        <f t="shared" si="47"/>
        <v>XBL</v>
      </c>
      <c r="Z1448" s="5">
        <f>VLOOKUP(D1448,HoaDonTotal!D:Q,14,0)</f>
        <v>44441.77847222222</v>
      </c>
      <c r="AA1448" t="str">
        <f t="shared" si="48"/>
        <v>Ca chiều</v>
      </c>
      <c r="AB1448" s="42"/>
    </row>
    <row r="1449" spans="2:28">
      <c r="B1449" s="11" t="s">
        <v>21</v>
      </c>
      <c r="C1449" s="136">
        <v>44441</v>
      </c>
      <c r="D1449" s="36" t="s">
        <v>1962</v>
      </c>
      <c r="E1449" s="11">
        <v>2058600</v>
      </c>
      <c r="F1449" s="11" t="s">
        <v>420</v>
      </c>
      <c r="G1449" s="11" t="s">
        <v>650</v>
      </c>
      <c r="H1449" s="11" t="s">
        <v>651</v>
      </c>
      <c r="I1449" s="11"/>
      <c r="J1449" s="11" t="s">
        <v>2112</v>
      </c>
      <c r="K1449" s="11" t="s">
        <v>652</v>
      </c>
      <c r="L1449" s="11" t="s">
        <v>40</v>
      </c>
      <c r="M1449" s="11" t="s">
        <v>40</v>
      </c>
      <c r="N1449" s="11" t="s">
        <v>2127</v>
      </c>
      <c r="O1449" s="11" t="s">
        <v>623</v>
      </c>
      <c r="P1449" s="11" t="s">
        <v>40</v>
      </c>
      <c r="Q1449" s="11">
        <v>1</v>
      </c>
      <c r="R1449" s="128">
        <v>0</v>
      </c>
      <c r="S1449" s="128">
        <v>72000</v>
      </c>
      <c r="T1449" s="128">
        <v>72000</v>
      </c>
      <c r="U1449" s="128">
        <v>0</v>
      </c>
      <c r="V1449" s="11" t="s">
        <v>28</v>
      </c>
      <c r="W1449">
        <v>72000</v>
      </c>
      <c r="X1449">
        <v>1</v>
      </c>
      <c r="Y1449" s="11" t="str">
        <f t="shared" si="47"/>
        <v>XBL</v>
      </c>
      <c r="Z1449" s="5">
        <f>VLOOKUP(D1449,HoaDonTotal!D:Q,14,0)</f>
        <v>44441.779861111114</v>
      </c>
      <c r="AA1449" t="str">
        <f t="shared" si="48"/>
        <v>Ca chiều</v>
      </c>
      <c r="AB1449" s="42"/>
    </row>
    <row r="1450" spans="2:28">
      <c r="B1450" s="11" t="s">
        <v>21</v>
      </c>
      <c r="C1450" s="136">
        <v>44441</v>
      </c>
      <c r="D1450" s="36" t="s">
        <v>1962</v>
      </c>
      <c r="E1450" s="11">
        <v>2058600</v>
      </c>
      <c r="F1450" s="11" t="s">
        <v>420</v>
      </c>
      <c r="G1450" s="11" t="s">
        <v>3618</v>
      </c>
      <c r="H1450" s="11" t="s">
        <v>3619</v>
      </c>
      <c r="I1450" s="11" t="s">
        <v>55</v>
      </c>
      <c r="J1450" s="11" t="s">
        <v>38</v>
      </c>
      <c r="K1450" s="11" t="s">
        <v>24</v>
      </c>
      <c r="L1450" s="11"/>
      <c r="M1450" s="11"/>
      <c r="N1450" s="11" t="s">
        <v>44</v>
      </c>
      <c r="O1450" s="11" t="s">
        <v>3620</v>
      </c>
      <c r="P1450" s="11" t="s">
        <v>43</v>
      </c>
      <c r="Q1450" s="11">
        <v>1</v>
      </c>
      <c r="R1450" s="128">
        <v>0</v>
      </c>
      <c r="S1450" s="128">
        <v>90000</v>
      </c>
      <c r="T1450" s="128">
        <v>63000</v>
      </c>
      <c r="U1450" s="128">
        <v>0</v>
      </c>
      <c r="V1450" s="11" t="s">
        <v>28</v>
      </c>
      <c r="W1450">
        <v>63000</v>
      </c>
      <c r="X1450">
        <v>1</v>
      </c>
      <c r="Y1450" s="11" t="str">
        <f t="shared" si="47"/>
        <v>XBL</v>
      </c>
      <c r="Z1450" s="5">
        <f>VLOOKUP(D1450,HoaDonTotal!D:Q,14,0)</f>
        <v>44441.779861111114</v>
      </c>
      <c r="AA1450" t="str">
        <f t="shared" si="48"/>
        <v>Ca chiều</v>
      </c>
      <c r="AB1450" s="42"/>
    </row>
    <row r="1451" spans="2:28">
      <c r="B1451" s="11" t="s">
        <v>21</v>
      </c>
      <c r="C1451" s="136">
        <v>44441</v>
      </c>
      <c r="D1451" s="36" t="s">
        <v>1962</v>
      </c>
      <c r="E1451" s="11">
        <v>2058600</v>
      </c>
      <c r="F1451" s="11" t="s">
        <v>420</v>
      </c>
      <c r="G1451" s="11" t="s">
        <v>2303</v>
      </c>
      <c r="H1451" s="11" t="s">
        <v>579</v>
      </c>
      <c r="I1451" s="11"/>
      <c r="J1451" s="11" t="s">
        <v>53</v>
      </c>
      <c r="K1451" s="11" t="s">
        <v>56</v>
      </c>
      <c r="L1451" s="11" t="s">
        <v>580</v>
      </c>
      <c r="M1451" s="11" t="s">
        <v>46</v>
      </c>
      <c r="N1451" s="11" t="s">
        <v>57</v>
      </c>
      <c r="O1451" s="11" t="s">
        <v>297</v>
      </c>
      <c r="P1451" s="11" t="s">
        <v>43</v>
      </c>
      <c r="Q1451" s="11">
        <v>1</v>
      </c>
      <c r="R1451" s="128">
        <v>0</v>
      </c>
      <c r="S1451" s="128">
        <v>120000</v>
      </c>
      <c r="T1451" s="128">
        <v>120000</v>
      </c>
      <c r="U1451" s="128">
        <v>0</v>
      </c>
      <c r="V1451" s="11" t="s">
        <v>28</v>
      </c>
      <c r="W1451">
        <v>120000</v>
      </c>
      <c r="X1451">
        <v>1</v>
      </c>
      <c r="Y1451" s="11" t="str">
        <f t="shared" si="47"/>
        <v>XBL</v>
      </c>
      <c r="Z1451" s="5">
        <f>VLOOKUP(D1451,HoaDonTotal!D:Q,14,0)</f>
        <v>44441.779861111114</v>
      </c>
      <c r="AA1451" t="str">
        <f t="shared" si="48"/>
        <v>Ca chiều</v>
      </c>
      <c r="AB1451" s="42"/>
    </row>
    <row r="1452" spans="2:28">
      <c r="B1452" s="11" t="s">
        <v>21</v>
      </c>
      <c r="C1452" s="136">
        <v>44441</v>
      </c>
      <c r="D1452" s="36" t="s">
        <v>1964</v>
      </c>
      <c r="E1452" s="11">
        <v>2390240</v>
      </c>
      <c r="F1452" s="11" t="s">
        <v>1966</v>
      </c>
      <c r="G1452" s="11" t="s">
        <v>3621</v>
      </c>
      <c r="H1452" s="11" t="s">
        <v>2480</v>
      </c>
      <c r="I1452" s="11" t="s">
        <v>22</v>
      </c>
      <c r="J1452" s="11" t="s">
        <v>362</v>
      </c>
      <c r="K1452" s="11" t="s">
        <v>132</v>
      </c>
      <c r="L1452" s="11" t="s">
        <v>205</v>
      </c>
      <c r="M1452" s="11" t="s">
        <v>126</v>
      </c>
      <c r="N1452" s="11" t="s">
        <v>64</v>
      </c>
      <c r="O1452" s="11" t="s">
        <v>80</v>
      </c>
      <c r="P1452" s="11" t="s">
        <v>43</v>
      </c>
      <c r="Q1452" s="11">
        <v>1</v>
      </c>
      <c r="R1452" s="128">
        <v>0</v>
      </c>
      <c r="S1452" s="128">
        <v>190000</v>
      </c>
      <c r="T1452" s="128">
        <v>133000</v>
      </c>
      <c r="U1452" s="128">
        <v>0</v>
      </c>
      <c r="V1452" s="11" t="s">
        <v>50</v>
      </c>
      <c r="W1452">
        <v>133000</v>
      </c>
      <c r="X1452">
        <v>1</v>
      </c>
      <c r="Y1452" s="11" t="str">
        <f t="shared" si="47"/>
        <v>XBL</v>
      </c>
      <c r="Z1452" s="5">
        <f>VLOOKUP(D1452,HoaDonTotal!D:Q,14,0)</f>
        <v>44441.779166666667</v>
      </c>
      <c r="AA1452" t="str">
        <f t="shared" si="48"/>
        <v>Ca chiều</v>
      </c>
      <c r="AB1452" s="42"/>
    </row>
    <row r="1453" spans="2:28">
      <c r="B1453" s="11" t="s">
        <v>21</v>
      </c>
      <c r="C1453" s="136">
        <v>44441</v>
      </c>
      <c r="D1453" s="36" t="s">
        <v>1964</v>
      </c>
      <c r="E1453" s="11">
        <v>2390240</v>
      </c>
      <c r="F1453" s="11" t="s">
        <v>1966</v>
      </c>
      <c r="G1453" s="11" t="s">
        <v>2479</v>
      </c>
      <c r="H1453" s="11" t="s">
        <v>2480</v>
      </c>
      <c r="I1453" s="11" t="s">
        <v>22</v>
      </c>
      <c r="J1453" s="11" t="s">
        <v>362</v>
      </c>
      <c r="K1453" s="11" t="s">
        <v>132</v>
      </c>
      <c r="L1453" s="11" t="s">
        <v>205</v>
      </c>
      <c r="M1453" s="11" t="s">
        <v>63</v>
      </c>
      <c r="N1453" s="11" t="s">
        <v>64</v>
      </c>
      <c r="O1453" s="11" t="s">
        <v>80</v>
      </c>
      <c r="P1453" s="11" t="s">
        <v>43</v>
      </c>
      <c r="Q1453" s="11">
        <v>1</v>
      </c>
      <c r="R1453" s="128">
        <v>0</v>
      </c>
      <c r="S1453" s="128">
        <v>190000</v>
      </c>
      <c r="T1453" s="128">
        <v>133000</v>
      </c>
      <c r="U1453" s="128">
        <v>0</v>
      </c>
      <c r="V1453" s="11" t="s">
        <v>50</v>
      </c>
      <c r="W1453">
        <v>133000</v>
      </c>
      <c r="X1453">
        <v>1</v>
      </c>
      <c r="Y1453" s="11" t="str">
        <f t="shared" si="47"/>
        <v>XBL</v>
      </c>
      <c r="Z1453" s="5">
        <f>VLOOKUP(D1453,HoaDonTotal!D:Q,14,0)</f>
        <v>44441.779166666667</v>
      </c>
      <c r="AA1453" t="str">
        <f t="shared" si="48"/>
        <v>Ca chiều</v>
      </c>
      <c r="AB1453" s="42"/>
    </row>
    <row r="1454" spans="2:28">
      <c r="B1454" s="11" t="s">
        <v>21</v>
      </c>
      <c r="C1454" s="136">
        <v>44441</v>
      </c>
      <c r="D1454" s="36" t="s">
        <v>1964</v>
      </c>
      <c r="E1454" s="11">
        <v>2390240</v>
      </c>
      <c r="F1454" s="11" t="s">
        <v>1966</v>
      </c>
      <c r="G1454" s="11" t="s">
        <v>2486</v>
      </c>
      <c r="H1454" s="11" t="s">
        <v>2487</v>
      </c>
      <c r="I1454" s="11" t="s">
        <v>22</v>
      </c>
      <c r="J1454" s="11" t="s">
        <v>364</v>
      </c>
      <c r="K1454" s="11" t="s">
        <v>2033</v>
      </c>
      <c r="L1454" s="11" t="s">
        <v>71</v>
      </c>
      <c r="M1454" s="11" t="s">
        <v>63</v>
      </c>
      <c r="N1454" s="11" t="s">
        <v>36</v>
      </c>
      <c r="O1454" s="11" t="s">
        <v>52</v>
      </c>
      <c r="P1454" s="11" t="s">
        <v>37</v>
      </c>
      <c r="Q1454" s="11">
        <v>1</v>
      </c>
      <c r="R1454" s="128">
        <v>0</v>
      </c>
      <c r="S1454" s="128">
        <v>450000</v>
      </c>
      <c r="T1454" s="128">
        <v>315000</v>
      </c>
      <c r="U1454" s="128">
        <v>0</v>
      </c>
      <c r="V1454" s="11" t="s">
        <v>50</v>
      </c>
      <c r="W1454">
        <v>315000</v>
      </c>
      <c r="X1454">
        <v>1</v>
      </c>
      <c r="Y1454" s="11" t="str">
        <f t="shared" si="47"/>
        <v>XBL</v>
      </c>
      <c r="Z1454" s="5">
        <f>VLOOKUP(D1454,HoaDonTotal!D:Q,14,0)</f>
        <v>44441.779166666667</v>
      </c>
      <c r="AA1454" t="str">
        <f t="shared" si="48"/>
        <v>Ca chiều</v>
      </c>
      <c r="AB1454" s="42"/>
    </row>
    <row r="1455" spans="2:28">
      <c r="B1455" s="11" t="s">
        <v>21</v>
      </c>
      <c r="C1455" s="136">
        <v>44441</v>
      </c>
      <c r="D1455" s="36" t="s">
        <v>1964</v>
      </c>
      <c r="E1455" s="11">
        <v>2390240</v>
      </c>
      <c r="F1455" s="11" t="s">
        <v>1966</v>
      </c>
      <c r="G1455" s="11" t="s">
        <v>2709</v>
      </c>
      <c r="H1455" s="11" t="s">
        <v>2710</v>
      </c>
      <c r="I1455" s="11" t="s">
        <v>22</v>
      </c>
      <c r="J1455" s="11" t="s">
        <v>364</v>
      </c>
      <c r="K1455" s="11" t="s">
        <v>34</v>
      </c>
      <c r="L1455" s="11" t="s">
        <v>35</v>
      </c>
      <c r="M1455" s="11" t="s">
        <v>133</v>
      </c>
      <c r="N1455" s="11" t="s">
        <v>36</v>
      </c>
      <c r="O1455" s="11" t="s">
        <v>52</v>
      </c>
      <c r="P1455" s="11" t="s">
        <v>37</v>
      </c>
      <c r="Q1455" s="11">
        <v>1</v>
      </c>
      <c r="R1455" s="128">
        <v>0</v>
      </c>
      <c r="S1455" s="128">
        <v>250000</v>
      </c>
      <c r="T1455" s="128">
        <v>175000</v>
      </c>
      <c r="U1455" s="128">
        <v>0</v>
      </c>
      <c r="V1455" s="11" t="s">
        <v>50</v>
      </c>
      <c r="W1455">
        <v>175000</v>
      </c>
      <c r="X1455">
        <v>1</v>
      </c>
      <c r="Y1455" s="11" t="str">
        <f t="shared" si="47"/>
        <v>XBL</v>
      </c>
      <c r="Z1455" s="5">
        <f>VLOOKUP(D1455,HoaDonTotal!D:Q,14,0)</f>
        <v>44441.779166666667</v>
      </c>
      <c r="AA1455" t="str">
        <f t="shared" si="48"/>
        <v>Ca chiều</v>
      </c>
      <c r="AB1455" s="42"/>
    </row>
    <row r="1456" spans="2:28">
      <c r="B1456" s="11" t="s">
        <v>21</v>
      </c>
      <c r="C1456" s="136">
        <v>44441</v>
      </c>
      <c r="D1456" s="36" t="s">
        <v>1964</v>
      </c>
      <c r="E1456" s="11">
        <v>2390240</v>
      </c>
      <c r="F1456" s="11" t="s">
        <v>1966</v>
      </c>
      <c r="G1456" s="11" t="s">
        <v>2175</v>
      </c>
      <c r="H1456" s="11" t="s">
        <v>2176</v>
      </c>
      <c r="I1456" s="11" t="s">
        <v>22</v>
      </c>
      <c r="J1456" s="11" t="s">
        <v>23</v>
      </c>
      <c r="K1456" s="11" t="s">
        <v>24</v>
      </c>
      <c r="L1456" s="11" t="s">
        <v>143</v>
      </c>
      <c r="M1456" s="11" t="s">
        <v>79</v>
      </c>
      <c r="N1456" s="11" t="s">
        <v>36</v>
      </c>
      <c r="O1456" s="11" t="s">
        <v>52</v>
      </c>
      <c r="P1456" s="11" t="s">
        <v>37</v>
      </c>
      <c r="Q1456" s="11">
        <v>1</v>
      </c>
      <c r="R1456" s="128">
        <v>0</v>
      </c>
      <c r="S1456" s="128">
        <v>250000</v>
      </c>
      <c r="T1456" s="128">
        <v>125000</v>
      </c>
      <c r="U1456" s="128">
        <v>0</v>
      </c>
      <c r="V1456" s="11" t="s">
        <v>50</v>
      </c>
      <c r="W1456">
        <v>125000</v>
      </c>
      <c r="X1456">
        <v>1</v>
      </c>
      <c r="Y1456" s="11" t="str">
        <f t="shared" si="47"/>
        <v>XBL</v>
      </c>
      <c r="Z1456" s="5">
        <f>VLOOKUP(D1456,HoaDonTotal!D:Q,14,0)</f>
        <v>44441.779166666667</v>
      </c>
      <c r="AA1456" t="str">
        <f t="shared" si="48"/>
        <v>Ca chiều</v>
      </c>
      <c r="AB1456" s="42"/>
    </row>
    <row r="1457" spans="2:28">
      <c r="B1457" s="11" t="s">
        <v>21</v>
      </c>
      <c r="C1457" s="136">
        <v>44441</v>
      </c>
      <c r="D1457" s="36" t="s">
        <v>1967</v>
      </c>
      <c r="E1457" s="11">
        <v>2390246</v>
      </c>
      <c r="F1457" s="11" t="s">
        <v>1969</v>
      </c>
      <c r="G1457" s="11" t="s">
        <v>3622</v>
      </c>
      <c r="H1457" s="11" t="s">
        <v>3358</v>
      </c>
      <c r="I1457" s="11" t="s">
        <v>22</v>
      </c>
      <c r="J1457" s="11" t="s">
        <v>23</v>
      </c>
      <c r="K1457" s="11" t="s">
        <v>24</v>
      </c>
      <c r="L1457" s="11" t="s">
        <v>35</v>
      </c>
      <c r="M1457" s="11" t="s">
        <v>63</v>
      </c>
      <c r="N1457" s="11" t="s">
        <v>36</v>
      </c>
      <c r="O1457" s="11" t="s">
        <v>52</v>
      </c>
      <c r="P1457" s="11" t="s">
        <v>37</v>
      </c>
      <c r="Q1457" s="11">
        <v>1</v>
      </c>
      <c r="R1457" s="128">
        <v>0</v>
      </c>
      <c r="S1457" s="128">
        <v>190000</v>
      </c>
      <c r="T1457" s="128">
        <v>95000</v>
      </c>
      <c r="U1457" s="128">
        <v>0</v>
      </c>
      <c r="V1457" s="11" t="s">
        <v>28</v>
      </c>
      <c r="W1457">
        <v>95000</v>
      </c>
      <c r="X1457">
        <v>1</v>
      </c>
      <c r="Y1457" s="11" t="str">
        <f t="shared" si="47"/>
        <v>XBL</v>
      </c>
      <c r="Z1457" s="5">
        <f>VLOOKUP(D1457,HoaDonTotal!D:Q,14,0)</f>
        <v>44441.779861111114</v>
      </c>
      <c r="AA1457" t="str">
        <f t="shared" si="48"/>
        <v>Ca chiều</v>
      </c>
      <c r="AB1457" s="42"/>
    </row>
    <row r="1458" spans="2:28">
      <c r="B1458" s="11" t="s">
        <v>21</v>
      </c>
      <c r="C1458" s="136">
        <v>44441</v>
      </c>
      <c r="D1458" s="36" t="s">
        <v>1967</v>
      </c>
      <c r="E1458" s="11">
        <v>2390246</v>
      </c>
      <c r="F1458" s="11" t="s">
        <v>1969</v>
      </c>
      <c r="G1458" s="11" t="s">
        <v>3623</v>
      </c>
      <c r="H1458" s="11" t="s">
        <v>3624</v>
      </c>
      <c r="I1458" s="11" t="s">
        <v>22</v>
      </c>
      <c r="J1458" s="11" t="s">
        <v>23</v>
      </c>
      <c r="K1458" s="11" t="s">
        <v>24</v>
      </c>
      <c r="L1458" s="11" t="s">
        <v>42</v>
      </c>
      <c r="M1458" s="11" t="s">
        <v>144</v>
      </c>
      <c r="N1458" s="11" t="s">
        <v>277</v>
      </c>
      <c r="O1458" s="11" t="s">
        <v>277</v>
      </c>
      <c r="P1458" s="11" t="s">
        <v>37</v>
      </c>
      <c r="Q1458" s="11">
        <v>1</v>
      </c>
      <c r="R1458" s="128">
        <v>0</v>
      </c>
      <c r="S1458" s="128">
        <v>290000</v>
      </c>
      <c r="T1458" s="128">
        <v>145000</v>
      </c>
      <c r="U1458" s="128">
        <v>0</v>
      </c>
      <c r="V1458" s="11" t="s">
        <v>28</v>
      </c>
      <c r="W1458">
        <v>145000</v>
      </c>
      <c r="X1458">
        <v>1</v>
      </c>
      <c r="Y1458" s="11" t="str">
        <f t="shared" si="47"/>
        <v>XBL</v>
      </c>
      <c r="Z1458" s="5">
        <f>VLOOKUP(D1458,HoaDonTotal!D:Q,14,0)</f>
        <v>44441.779861111114</v>
      </c>
      <c r="AA1458" t="str">
        <f t="shared" si="48"/>
        <v>Ca chiều</v>
      </c>
      <c r="AB1458" s="42"/>
    </row>
    <row r="1459" spans="2:28">
      <c r="B1459" s="11" t="s">
        <v>21</v>
      </c>
      <c r="C1459" s="136">
        <v>44441</v>
      </c>
      <c r="D1459" s="36" t="s">
        <v>1970</v>
      </c>
      <c r="E1459" s="11">
        <v>1573533</v>
      </c>
      <c r="F1459" s="11" t="s">
        <v>849</v>
      </c>
      <c r="G1459" s="11" t="s">
        <v>558</v>
      </c>
      <c r="H1459" s="11" t="s">
        <v>559</v>
      </c>
      <c r="I1459" s="11"/>
      <c r="J1459" s="11" t="s">
        <v>2041</v>
      </c>
      <c r="K1459" s="11" t="s">
        <v>78</v>
      </c>
      <c r="L1459" s="11"/>
      <c r="M1459" s="11" t="s">
        <v>77</v>
      </c>
      <c r="N1459" s="11" t="s">
        <v>68</v>
      </c>
      <c r="O1459" s="11" t="s">
        <v>560</v>
      </c>
      <c r="P1459" s="11"/>
      <c r="Q1459" s="11">
        <v>1</v>
      </c>
      <c r="R1459" s="128">
        <v>0</v>
      </c>
      <c r="S1459" s="128">
        <v>29000</v>
      </c>
      <c r="T1459" s="128">
        <v>29000</v>
      </c>
      <c r="U1459" s="128">
        <v>0</v>
      </c>
      <c r="V1459" s="11" t="s">
        <v>89</v>
      </c>
      <c r="W1459">
        <v>29000</v>
      </c>
      <c r="X1459">
        <v>1</v>
      </c>
      <c r="Y1459" s="11" t="str">
        <f t="shared" si="47"/>
        <v>XBL</v>
      </c>
      <c r="Z1459" s="5">
        <f>VLOOKUP(D1459,HoaDonTotal!D:Q,14,0)</f>
        <v>44441.780555555553</v>
      </c>
      <c r="AA1459" t="str">
        <f t="shared" si="48"/>
        <v>Ca chiều</v>
      </c>
      <c r="AB1459" s="42"/>
    </row>
    <row r="1460" spans="2:28">
      <c r="B1460" s="11" t="s">
        <v>21</v>
      </c>
      <c r="C1460" s="136">
        <v>44441</v>
      </c>
      <c r="D1460" s="36" t="s">
        <v>1971</v>
      </c>
      <c r="E1460" s="11">
        <v>1595160</v>
      </c>
      <c r="F1460" s="11" t="s">
        <v>414</v>
      </c>
      <c r="G1460" s="11" t="s">
        <v>3625</v>
      </c>
      <c r="H1460" s="11" t="s">
        <v>3626</v>
      </c>
      <c r="I1460" s="11" t="s">
        <v>22</v>
      </c>
      <c r="J1460" s="11" t="s">
        <v>364</v>
      </c>
      <c r="K1460" s="11" t="s">
        <v>34</v>
      </c>
      <c r="L1460" s="11" t="s">
        <v>71</v>
      </c>
      <c r="M1460" s="11" t="s">
        <v>3557</v>
      </c>
      <c r="N1460" s="11" t="s">
        <v>26</v>
      </c>
      <c r="O1460" s="11" t="s">
        <v>2330</v>
      </c>
      <c r="P1460" s="11" t="s">
        <v>150</v>
      </c>
      <c r="Q1460" s="11">
        <v>1</v>
      </c>
      <c r="R1460" s="128">
        <v>0</v>
      </c>
      <c r="S1460" s="128">
        <v>490000</v>
      </c>
      <c r="T1460" s="128">
        <v>490000</v>
      </c>
      <c r="U1460" s="128">
        <v>0</v>
      </c>
      <c r="V1460" s="11" t="s">
        <v>50</v>
      </c>
      <c r="W1460">
        <v>490000</v>
      </c>
      <c r="X1460">
        <v>1</v>
      </c>
      <c r="Y1460" s="11" t="str">
        <f t="shared" si="47"/>
        <v>XBL</v>
      </c>
      <c r="Z1460" s="5">
        <f>VLOOKUP(D1460,HoaDonTotal!D:Q,14,0)</f>
        <v>44441.8</v>
      </c>
      <c r="AA1460" t="str">
        <f t="shared" si="48"/>
        <v>Ca chiều</v>
      </c>
      <c r="AB1460" s="42"/>
    </row>
    <row r="1461" spans="2:28">
      <c r="B1461" s="11" t="s">
        <v>21</v>
      </c>
      <c r="C1461" s="136">
        <v>44441</v>
      </c>
      <c r="D1461" s="36" t="s">
        <v>1973</v>
      </c>
      <c r="E1461" s="11">
        <v>2077752</v>
      </c>
      <c r="F1461" s="11" t="s">
        <v>1975</v>
      </c>
      <c r="G1461" s="11" t="s">
        <v>2424</v>
      </c>
      <c r="H1461" s="11" t="s">
        <v>2425</v>
      </c>
      <c r="I1461" s="11"/>
      <c r="J1461" s="11" t="s">
        <v>2112</v>
      </c>
      <c r="K1461" s="11" t="s">
        <v>30</v>
      </c>
      <c r="L1461" s="11" t="s">
        <v>2423</v>
      </c>
      <c r="M1461" s="11"/>
      <c r="N1461" s="11" t="s">
        <v>2209</v>
      </c>
      <c r="O1461" s="11" t="s">
        <v>178</v>
      </c>
      <c r="P1461" s="11"/>
      <c r="Q1461" s="11">
        <v>1</v>
      </c>
      <c r="R1461" s="128">
        <v>0</v>
      </c>
      <c r="S1461" s="128">
        <v>250000</v>
      </c>
      <c r="T1461" s="128">
        <v>175000</v>
      </c>
      <c r="U1461" s="128">
        <v>0</v>
      </c>
      <c r="V1461" s="11" t="s">
        <v>50</v>
      </c>
      <c r="W1461">
        <v>175000</v>
      </c>
      <c r="X1461">
        <v>1</v>
      </c>
      <c r="Y1461" s="11" t="str">
        <f t="shared" si="47"/>
        <v>XBL</v>
      </c>
      <c r="Z1461" s="5">
        <f>VLOOKUP(D1461,HoaDonTotal!D:Q,14,0)</f>
        <v>44441.800694444442</v>
      </c>
      <c r="AA1461" t="str">
        <f t="shared" si="48"/>
        <v>Ca chiều</v>
      </c>
      <c r="AB1461" s="42"/>
    </row>
    <row r="1462" spans="2:28">
      <c r="B1462" s="11" t="s">
        <v>21</v>
      </c>
      <c r="C1462" s="136">
        <v>44441</v>
      </c>
      <c r="D1462" s="36" t="s">
        <v>1973</v>
      </c>
      <c r="E1462" s="11">
        <v>2077752</v>
      </c>
      <c r="F1462" s="11" t="s">
        <v>1975</v>
      </c>
      <c r="G1462" s="11" t="s">
        <v>2421</v>
      </c>
      <c r="H1462" s="11" t="s">
        <v>2422</v>
      </c>
      <c r="I1462" s="11"/>
      <c r="J1462" s="11" t="s">
        <v>2112</v>
      </c>
      <c r="K1462" s="11" t="s">
        <v>30</v>
      </c>
      <c r="L1462" s="11" t="s">
        <v>2423</v>
      </c>
      <c r="M1462" s="11"/>
      <c r="N1462" s="11" t="s">
        <v>2209</v>
      </c>
      <c r="O1462" s="11" t="s">
        <v>220</v>
      </c>
      <c r="P1462" s="11"/>
      <c r="Q1462" s="11">
        <v>1</v>
      </c>
      <c r="R1462" s="128">
        <v>0</v>
      </c>
      <c r="S1462" s="128">
        <v>250000</v>
      </c>
      <c r="T1462" s="128">
        <v>175000</v>
      </c>
      <c r="U1462" s="128">
        <v>0</v>
      </c>
      <c r="V1462" s="11" t="s">
        <v>50</v>
      </c>
      <c r="W1462">
        <v>175000</v>
      </c>
      <c r="X1462">
        <v>1</v>
      </c>
      <c r="Y1462" s="11" t="str">
        <f t="shared" si="47"/>
        <v>XBL</v>
      </c>
      <c r="Z1462" s="5">
        <f>VLOOKUP(D1462,HoaDonTotal!D:Q,14,0)</f>
        <v>44441.800694444442</v>
      </c>
      <c r="AA1462" t="str">
        <f t="shared" si="48"/>
        <v>Ca chiều</v>
      </c>
      <c r="AB1462" s="42"/>
    </row>
    <row r="1463" spans="2:28">
      <c r="B1463" s="11" t="s">
        <v>21</v>
      </c>
      <c r="C1463" s="136">
        <v>44441</v>
      </c>
      <c r="D1463" s="36" t="s">
        <v>1976</v>
      </c>
      <c r="E1463" s="11">
        <v>2303062</v>
      </c>
      <c r="F1463" s="11" t="s">
        <v>1871</v>
      </c>
      <c r="G1463" s="11" t="s">
        <v>3627</v>
      </c>
      <c r="H1463" s="11" t="s">
        <v>2806</v>
      </c>
      <c r="I1463" s="11" t="s">
        <v>22</v>
      </c>
      <c r="J1463" s="11" t="s">
        <v>23</v>
      </c>
      <c r="K1463" s="11" t="s">
        <v>24</v>
      </c>
      <c r="L1463" s="11" t="s">
        <v>25</v>
      </c>
      <c r="M1463" s="11" t="s">
        <v>2107</v>
      </c>
      <c r="N1463" s="11" t="s">
        <v>36</v>
      </c>
      <c r="O1463" s="11" t="s">
        <v>472</v>
      </c>
      <c r="P1463" s="11" t="s">
        <v>37</v>
      </c>
      <c r="Q1463" s="11">
        <v>1</v>
      </c>
      <c r="R1463" s="128">
        <v>0</v>
      </c>
      <c r="S1463" s="128">
        <v>390000</v>
      </c>
      <c r="T1463" s="128">
        <v>195000</v>
      </c>
      <c r="U1463" s="128">
        <v>0</v>
      </c>
      <c r="V1463" s="11" t="s">
        <v>28</v>
      </c>
      <c r="W1463">
        <v>195000</v>
      </c>
      <c r="X1463">
        <v>1</v>
      </c>
      <c r="Y1463" s="11" t="str">
        <f t="shared" si="47"/>
        <v>XBL</v>
      </c>
      <c r="Z1463" s="5">
        <f>VLOOKUP(D1463,HoaDonTotal!D:Q,14,0)</f>
        <v>44441.841666666667</v>
      </c>
      <c r="AA1463" t="str">
        <f t="shared" si="48"/>
        <v>Ca chiều</v>
      </c>
      <c r="AB1463" s="42"/>
    </row>
    <row r="1464" spans="2:28">
      <c r="B1464" s="11" t="s">
        <v>21</v>
      </c>
      <c r="C1464" s="136">
        <v>44440</v>
      </c>
      <c r="D1464" s="36" t="s">
        <v>1977</v>
      </c>
      <c r="E1464" s="11">
        <v>2389336</v>
      </c>
      <c r="F1464" s="11" t="s">
        <v>1979</v>
      </c>
      <c r="G1464" s="11" t="s">
        <v>3628</v>
      </c>
      <c r="H1464" s="11" t="s">
        <v>2432</v>
      </c>
      <c r="I1464" s="11"/>
      <c r="J1464" s="11" t="s">
        <v>2112</v>
      </c>
      <c r="K1464" s="11" t="s">
        <v>227</v>
      </c>
      <c r="L1464" s="11"/>
      <c r="M1464" s="11"/>
      <c r="N1464" s="11" t="s">
        <v>2138</v>
      </c>
      <c r="O1464" s="11" t="s">
        <v>228</v>
      </c>
      <c r="P1464" s="11"/>
      <c r="Q1464" s="11">
        <v>1</v>
      </c>
      <c r="R1464" s="128">
        <v>0</v>
      </c>
      <c r="S1464" s="128">
        <v>150000</v>
      </c>
      <c r="T1464" s="128">
        <v>150000</v>
      </c>
      <c r="U1464" s="128">
        <v>0</v>
      </c>
      <c r="V1464" s="11" t="s">
        <v>28</v>
      </c>
      <c r="W1464">
        <v>150000</v>
      </c>
      <c r="X1464">
        <v>1</v>
      </c>
      <c r="Y1464" s="11" t="str">
        <f t="shared" si="47"/>
        <v>XBL</v>
      </c>
      <c r="Z1464" s="5">
        <f>VLOOKUP(D1464,HoaDonTotal!D:Q,14,0)</f>
        <v>44440.361805555556</v>
      </c>
      <c r="AA1464" t="str">
        <f t="shared" si="48"/>
        <v>Ca sáng</v>
      </c>
      <c r="AB1464" s="42"/>
    </row>
    <row r="1465" spans="2:28">
      <c r="B1465" s="11" t="s">
        <v>21</v>
      </c>
      <c r="C1465" s="136">
        <v>44440</v>
      </c>
      <c r="D1465" s="36" t="s">
        <v>1980</v>
      </c>
      <c r="E1465" s="11">
        <v>1591350</v>
      </c>
      <c r="F1465" s="11" t="s">
        <v>425</v>
      </c>
      <c r="G1465" s="11" t="s">
        <v>653</v>
      </c>
      <c r="H1465" s="11" t="s">
        <v>654</v>
      </c>
      <c r="I1465" s="11"/>
      <c r="J1465" s="11" t="s">
        <v>2112</v>
      </c>
      <c r="K1465" s="11" t="s">
        <v>555</v>
      </c>
      <c r="L1465" s="11"/>
      <c r="M1465" s="11"/>
      <c r="N1465" s="11" t="s">
        <v>2138</v>
      </c>
      <c r="O1465" s="11" t="s">
        <v>655</v>
      </c>
      <c r="P1465" s="11"/>
      <c r="Q1465" s="11">
        <v>1</v>
      </c>
      <c r="R1465" s="128">
        <v>0</v>
      </c>
      <c r="S1465" s="128">
        <v>360000</v>
      </c>
      <c r="T1465" s="128">
        <v>353000</v>
      </c>
      <c r="U1465" s="128">
        <v>0</v>
      </c>
      <c r="V1465" s="11" t="s">
        <v>50</v>
      </c>
      <c r="W1465">
        <v>353000</v>
      </c>
      <c r="X1465">
        <v>1</v>
      </c>
      <c r="Y1465" s="11" t="str">
        <f t="shared" si="47"/>
        <v>XBL</v>
      </c>
      <c r="Z1465" s="5">
        <f>VLOOKUP(D1465,HoaDonTotal!D:Q,14,0)</f>
        <v>44440.361805555556</v>
      </c>
      <c r="AA1465" t="str">
        <f t="shared" si="48"/>
        <v>Ca sáng</v>
      </c>
      <c r="AB1465" s="42"/>
    </row>
    <row r="1466" spans="2:28">
      <c r="B1466" s="11" t="s">
        <v>21</v>
      </c>
      <c r="C1466" s="136">
        <v>44440</v>
      </c>
      <c r="D1466" s="36" t="s">
        <v>1981</v>
      </c>
      <c r="E1466" s="11">
        <v>1255720</v>
      </c>
      <c r="F1466" s="11" t="s">
        <v>1878</v>
      </c>
      <c r="G1466" s="11" t="s">
        <v>488</v>
      </c>
      <c r="H1466" s="11" t="s">
        <v>489</v>
      </c>
      <c r="I1466" s="11" t="s">
        <v>22</v>
      </c>
      <c r="J1466" s="11" t="s">
        <v>23</v>
      </c>
      <c r="K1466" s="11" t="s">
        <v>24</v>
      </c>
      <c r="L1466" s="11" t="s">
        <v>143</v>
      </c>
      <c r="M1466" s="11" t="s">
        <v>445</v>
      </c>
      <c r="N1466" s="11" t="s">
        <v>26</v>
      </c>
      <c r="O1466" s="11" t="s">
        <v>125</v>
      </c>
      <c r="P1466" s="11" t="s">
        <v>43</v>
      </c>
      <c r="Q1466" s="11">
        <v>2</v>
      </c>
      <c r="R1466" s="128">
        <v>0</v>
      </c>
      <c r="S1466" s="128">
        <v>90000</v>
      </c>
      <c r="T1466" s="128">
        <v>90000</v>
      </c>
      <c r="U1466" s="128">
        <v>0</v>
      </c>
      <c r="V1466" s="11" t="s">
        <v>50</v>
      </c>
      <c r="W1466">
        <v>90000</v>
      </c>
      <c r="X1466">
        <v>2</v>
      </c>
      <c r="Y1466" s="11" t="str">
        <f t="shared" ref="Y1466:Y1529" si="49">IF(LEFT(D1466,3)="NTL","NTL","XBL")</f>
        <v>XBL</v>
      </c>
      <c r="Z1466" s="5">
        <f>VLOOKUP(D1466,HoaDonTotal!D:Q,14,0)</f>
        <v>44440.383333333331</v>
      </c>
      <c r="AA1466" t="str">
        <f t="shared" si="48"/>
        <v>Ca sáng</v>
      </c>
      <c r="AB1466" s="42"/>
    </row>
    <row r="1467" spans="2:28">
      <c r="B1467" s="11" t="s">
        <v>21</v>
      </c>
      <c r="C1467" s="136">
        <v>44440</v>
      </c>
      <c r="D1467" s="36" t="s">
        <v>1981</v>
      </c>
      <c r="E1467" s="11">
        <v>1255720</v>
      </c>
      <c r="F1467" s="11" t="s">
        <v>1878</v>
      </c>
      <c r="G1467" s="11" t="s">
        <v>3629</v>
      </c>
      <c r="H1467" s="11" t="s">
        <v>3630</v>
      </c>
      <c r="I1467" s="11" t="s">
        <v>22</v>
      </c>
      <c r="J1467" s="11" t="s">
        <v>362</v>
      </c>
      <c r="K1467" s="11" t="s">
        <v>132</v>
      </c>
      <c r="L1467" s="11" t="s">
        <v>205</v>
      </c>
      <c r="M1467" s="11" t="s">
        <v>460</v>
      </c>
      <c r="N1467" s="11" t="s">
        <v>64</v>
      </c>
      <c r="O1467" s="11" t="s">
        <v>80</v>
      </c>
      <c r="P1467" s="11" t="s">
        <v>43</v>
      </c>
      <c r="Q1467" s="11">
        <v>1</v>
      </c>
      <c r="R1467" s="128">
        <v>0</v>
      </c>
      <c r="S1467" s="128">
        <v>150000</v>
      </c>
      <c r="T1467" s="128">
        <v>105000</v>
      </c>
      <c r="U1467" s="128">
        <v>0</v>
      </c>
      <c r="V1467" s="11" t="s">
        <v>50</v>
      </c>
      <c r="W1467">
        <v>105000</v>
      </c>
      <c r="X1467">
        <v>1</v>
      </c>
      <c r="Y1467" s="11" t="str">
        <f t="shared" si="49"/>
        <v>XBL</v>
      </c>
      <c r="Z1467" s="5">
        <f>VLOOKUP(D1467,HoaDonTotal!D:Q,14,0)</f>
        <v>44440.383333333331</v>
      </c>
      <c r="AA1467" t="str">
        <f t="shared" si="48"/>
        <v>Ca sáng</v>
      </c>
      <c r="AB1467" s="42"/>
    </row>
    <row r="1468" spans="2:28">
      <c r="B1468" s="11" t="s">
        <v>21</v>
      </c>
      <c r="C1468" s="136">
        <v>44440</v>
      </c>
      <c r="D1468" s="36" t="s">
        <v>1982</v>
      </c>
      <c r="E1468" s="11">
        <v>329915</v>
      </c>
      <c r="F1468" s="11" t="s">
        <v>422</v>
      </c>
      <c r="G1468" s="11" t="s">
        <v>2591</v>
      </c>
      <c r="H1468" s="11" t="s">
        <v>550</v>
      </c>
      <c r="I1468" s="11"/>
      <c r="J1468" s="11" t="s">
        <v>2112</v>
      </c>
      <c r="K1468" s="11" t="s">
        <v>551</v>
      </c>
      <c r="L1468" s="11"/>
      <c r="M1468" s="11"/>
      <c r="N1468" s="11" t="s">
        <v>2127</v>
      </c>
      <c r="O1468" s="11" t="s">
        <v>533</v>
      </c>
      <c r="P1468" s="11"/>
      <c r="Q1468" s="11">
        <v>1</v>
      </c>
      <c r="R1468" s="128">
        <v>0</v>
      </c>
      <c r="S1468" s="128">
        <v>62000</v>
      </c>
      <c r="T1468" s="128">
        <v>62000</v>
      </c>
      <c r="U1468" s="128">
        <v>0</v>
      </c>
      <c r="V1468" s="11" t="s">
        <v>89</v>
      </c>
      <c r="W1468">
        <v>62000</v>
      </c>
      <c r="X1468">
        <v>1</v>
      </c>
      <c r="Y1468" s="11" t="str">
        <f t="shared" si="49"/>
        <v>XBL</v>
      </c>
      <c r="Z1468" s="5">
        <f>VLOOKUP(D1468,HoaDonTotal!D:Q,14,0)</f>
        <v>44440.383333333331</v>
      </c>
      <c r="AA1468" t="str">
        <f t="shared" si="48"/>
        <v>Ca sáng</v>
      </c>
      <c r="AB1468" s="42"/>
    </row>
    <row r="1469" spans="2:28">
      <c r="B1469" s="11" t="s">
        <v>21</v>
      </c>
      <c r="C1469" s="136">
        <v>44440</v>
      </c>
      <c r="D1469" s="36" t="s">
        <v>1983</v>
      </c>
      <c r="E1469" s="11">
        <v>2197178</v>
      </c>
      <c r="F1469" s="11" t="s">
        <v>1722</v>
      </c>
      <c r="G1469" s="11" t="s">
        <v>3631</v>
      </c>
      <c r="H1469" s="11" t="s">
        <v>2220</v>
      </c>
      <c r="I1469" s="11"/>
      <c r="J1469" s="11" t="s">
        <v>2044</v>
      </c>
      <c r="K1469" s="11" t="s">
        <v>30</v>
      </c>
      <c r="L1469" s="11" t="s">
        <v>2146</v>
      </c>
      <c r="M1469" s="11"/>
      <c r="N1469" s="11" t="s">
        <v>2217</v>
      </c>
      <c r="O1469" s="11" t="s">
        <v>139</v>
      </c>
      <c r="P1469" s="11"/>
      <c r="Q1469" s="11">
        <v>1</v>
      </c>
      <c r="R1469" s="128">
        <v>0</v>
      </c>
      <c r="S1469" s="128">
        <v>50000</v>
      </c>
      <c r="T1469" s="128">
        <v>50000</v>
      </c>
      <c r="U1469" s="128">
        <v>0</v>
      </c>
      <c r="V1469" s="11" t="s">
        <v>28</v>
      </c>
      <c r="W1469">
        <v>50000</v>
      </c>
      <c r="X1469">
        <v>1</v>
      </c>
      <c r="Y1469" s="11" t="str">
        <f t="shared" si="49"/>
        <v>XBL</v>
      </c>
      <c r="Z1469" s="5">
        <f>VLOOKUP(D1469,HoaDonTotal!D:Q,14,0)</f>
        <v>44440.446527777778</v>
      </c>
      <c r="AA1469" t="str">
        <f t="shared" si="48"/>
        <v>Ca sáng</v>
      </c>
      <c r="AB1469" s="42"/>
    </row>
    <row r="1470" spans="2:28">
      <c r="B1470" s="11" t="s">
        <v>21</v>
      </c>
      <c r="C1470" s="136">
        <v>44440</v>
      </c>
      <c r="D1470" s="36" t="s">
        <v>1985</v>
      </c>
      <c r="E1470" s="11">
        <v>1956765</v>
      </c>
      <c r="F1470" s="11" t="s">
        <v>253</v>
      </c>
      <c r="G1470" s="11" t="s">
        <v>3161</v>
      </c>
      <c r="H1470" s="11" t="s">
        <v>3162</v>
      </c>
      <c r="I1470" s="11" t="s">
        <v>55</v>
      </c>
      <c r="J1470" s="11" t="s">
        <v>53</v>
      </c>
      <c r="K1470" s="11" t="s">
        <v>3163</v>
      </c>
      <c r="L1470" s="11"/>
      <c r="M1470" s="11" t="s">
        <v>46</v>
      </c>
      <c r="N1470" s="11" t="s">
        <v>57</v>
      </c>
      <c r="O1470" s="11" t="s">
        <v>3164</v>
      </c>
      <c r="P1470" s="11" t="s">
        <v>37</v>
      </c>
      <c r="Q1470" s="11">
        <v>1</v>
      </c>
      <c r="R1470" s="128">
        <v>0</v>
      </c>
      <c r="S1470" s="128">
        <v>65000</v>
      </c>
      <c r="T1470" s="128">
        <v>65000</v>
      </c>
      <c r="U1470" s="128">
        <v>0</v>
      </c>
      <c r="V1470" s="11" t="s">
        <v>50</v>
      </c>
      <c r="W1470">
        <v>65000</v>
      </c>
      <c r="X1470">
        <v>1</v>
      </c>
      <c r="Y1470" s="11" t="str">
        <f t="shared" si="49"/>
        <v>XBL</v>
      </c>
      <c r="Z1470" s="5">
        <f>VLOOKUP(D1470,HoaDonTotal!D:Q,14,0)</f>
        <v>44440.445138888892</v>
      </c>
      <c r="AA1470" t="str">
        <f t="shared" si="48"/>
        <v>Ca sáng</v>
      </c>
      <c r="AB1470" s="42"/>
    </row>
    <row r="1471" spans="2:28">
      <c r="B1471" s="11" t="s">
        <v>21</v>
      </c>
      <c r="C1471" s="136">
        <v>44440</v>
      </c>
      <c r="D1471" s="36" t="s">
        <v>1986</v>
      </c>
      <c r="E1471" s="11">
        <v>897538</v>
      </c>
      <c r="F1471" s="11" t="s">
        <v>1988</v>
      </c>
      <c r="G1471" s="11" t="s">
        <v>2046</v>
      </c>
      <c r="H1471" s="11" t="s">
        <v>2047</v>
      </c>
      <c r="I1471" s="11" t="s">
        <v>22</v>
      </c>
      <c r="J1471" s="11" t="s">
        <v>38</v>
      </c>
      <c r="K1471" s="11" t="s">
        <v>232</v>
      </c>
      <c r="L1471" s="11" t="s">
        <v>143</v>
      </c>
      <c r="M1471" s="11" t="s">
        <v>40</v>
      </c>
      <c r="N1471" s="11" t="s">
        <v>44</v>
      </c>
      <c r="O1471" s="11" t="s">
        <v>311</v>
      </c>
      <c r="P1471" s="11" t="s">
        <v>37</v>
      </c>
      <c r="Q1471" s="11">
        <v>1</v>
      </c>
      <c r="R1471" s="128">
        <v>0</v>
      </c>
      <c r="S1471" s="128">
        <v>90000</v>
      </c>
      <c r="T1471" s="128">
        <v>63000</v>
      </c>
      <c r="U1471" s="128">
        <v>0</v>
      </c>
      <c r="V1471" s="11" t="s">
        <v>50</v>
      </c>
      <c r="W1471">
        <v>63000</v>
      </c>
      <c r="X1471">
        <v>1</v>
      </c>
      <c r="Y1471" s="11" t="str">
        <f t="shared" si="49"/>
        <v>XBL</v>
      </c>
      <c r="Z1471" s="5">
        <f>VLOOKUP(D1471,HoaDonTotal!D:Q,14,0)</f>
        <v>44440.446527777778</v>
      </c>
      <c r="AA1471" t="str">
        <f t="shared" si="48"/>
        <v>Ca sáng</v>
      </c>
      <c r="AB1471" s="42"/>
    </row>
    <row r="1472" spans="2:28">
      <c r="B1472" s="11" t="s">
        <v>21</v>
      </c>
      <c r="C1472" s="136">
        <v>44440</v>
      </c>
      <c r="D1472" s="36" t="s">
        <v>1989</v>
      </c>
      <c r="E1472" s="11">
        <v>730739</v>
      </c>
      <c r="F1472" s="11" t="s">
        <v>1991</v>
      </c>
      <c r="G1472" s="11" t="s">
        <v>3632</v>
      </c>
      <c r="H1472" s="11" t="s">
        <v>349</v>
      </c>
      <c r="I1472" s="11" t="s">
        <v>41</v>
      </c>
      <c r="J1472" s="11" t="s">
        <v>23</v>
      </c>
      <c r="K1472" s="11" t="s">
        <v>24</v>
      </c>
      <c r="L1472" s="11" t="s">
        <v>25</v>
      </c>
      <c r="M1472" s="11" t="s">
        <v>63</v>
      </c>
      <c r="N1472" s="11" t="s">
        <v>230</v>
      </c>
      <c r="O1472" s="11" t="s">
        <v>231</v>
      </c>
      <c r="P1472" s="11" t="s">
        <v>43</v>
      </c>
      <c r="Q1472" s="11">
        <v>1</v>
      </c>
      <c r="R1472" s="128">
        <v>0</v>
      </c>
      <c r="S1472" s="128">
        <v>190000</v>
      </c>
      <c r="T1472" s="128">
        <v>95000</v>
      </c>
      <c r="U1472" s="128">
        <v>0</v>
      </c>
      <c r="V1472" s="11" t="s">
        <v>50</v>
      </c>
      <c r="W1472">
        <v>95000</v>
      </c>
      <c r="X1472">
        <v>1</v>
      </c>
      <c r="Y1472" s="11" t="str">
        <f t="shared" si="49"/>
        <v>XBL</v>
      </c>
      <c r="Z1472" s="5">
        <f>VLOOKUP(D1472,HoaDonTotal!D:Q,14,0)</f>
        <v>44440.487500000003</v>
      </c>
      <c r="AA1472" t="str">
        <f t="shared" si="48"/>
        <v>Ca sáng</v>
      </c>
      <c r="AB1472" s="42"/>
    </row>
    <row r="1473" spans="2:28">
      <c r="B1473" s="11" t="s">
        <v>21</v>
      </c>
      <c r="C1473" s="136">
        <v>44440</v>
      </c>
      <c r="D1473" s="36" t="s">
        <v>1989</v>
      </c>
      <c r="E1473" s="11">
        <v>730739</v>
      </c>
      <c r="F1473" s="11" t="s">
        <v>1991</v>
      </c>
      <c r="G1473" s="11" t="s">
        <v>2744</v>
      </c>
      <c r="H1473" s="11" t="s">
        <v>2496</v>
      </c>
      <c r="I1473" s="11" t="s">
        <v>22</v>
      </c>
      <c r="J1473" s="11" t="s">
        <v>362</v>
      </c>
      <c r="K1473" s="11" t="s">
        <v>132</v>
      </c>
      <c r="L1473" s="11" t="s">
        <v>143</v>
      </c>
      <c r="M1473" s="11" t="s">
        <v>2745</v>
      </c>
      <c r="N1473" s="11" t="s">
        <v>64</v>
      </c>
      <c r="O1473" s="11" t="s">
        <v>149</v>
      </c>
      <c r="P1473" s="11" t="s">
        <v>43</v>
      </c>
      <c r="Q1473" s="11">
        <v>1</v>
      </c>
      <c r="R1473" s="128">
        <v>0</v>
      </c>
      <c r="S1473" s="128">
        <v>90000</v>
      </c>
      <c r="T1473" s="128">
        <v>63000</v>
      </c>
      <c r="U1473" s="128">
        <v>0</v>
      </c>
      <c r="V1473" s="11" t="s">
        <v>50</v>
      </c>
      <c r="W1473">
        <v>63000</v>
      </c>
      <c r="X1473">
        <v>1</v>
      </c>
      <c r="Y1473" s="11" t="str">
        <f t="shared" si="49"/>
        <v>XBL</v>
      </c>
      <c r="Z1473" s="5">
        <f>VLOOKUP(D1473,HoaDonTotal!D:Q,14,0)</f>
        <v>44440.487500000003</v>
      </c>
      <c r="AA1473" t="str">
        <f t="shared" si="48"/>
        <v>Ca sáng</v>
      </c>
      <c r="AB1473" s="42"/>
    </row>
    <row r="1474" spans="2:28">
      <c r="B1474" s="11" t="s">
        <v>21</v>
      </c>
      <c r="C1474" s="136">
        <v>44440</v>
      </c>
      <c r="D1474" s="36" t="s">
        <v>1989</v>
      </c>
      <c r="E1474" s="11">
        <v>730739</v>
      </c>
      <c r="F1474" s="11" t="s">
        <v>1991</v>
      </c>
      <c r="G1474" s="11" t="s">
        <v>3591</v>
      </c>
      <c r="H1474" s="11" t="s">
        <v>2649</v>
      </c>
      <c r="I1474" s="11" t="s">
        <v>22</v>
      </c>
      <c r="J1474" s="11" t="s">
        <v>362</v>
      </c>
      <c r="K1474" s="11" t="s">
        <v>132</v>
      </c>
      <c r="L1474" s="11" t="s">
        <v>205</v>
      </c>
      <c r="M1474" s="11" t="s">
        <v>126</v>
      </c>
      <c r="N1474" s="11" t="s">
        <v>64</v>
      </c>
      <c r="O1474" s="11" t="s">
        <v>80</v>
      </c>
      <c r="P1474" s="11" t="s">
        <v>43</v>
      </c>
      <c r="Q1474" s="11">
        <v>1</v>
      </c>
      <c r="R1474" s="128">
        <v>0</v>
      </c>
      <c r="S1474" s="128">
        <v>190000</v>
      </c>
      <c r="T1474" s="128">
        <v>133000</v>
      </c>
      <c r="U1474" s="128">
        <v>0</v>
      </c>
      <c r="V1474" s="11" t="s">
        <v>50</v>
      </c>
      <c r="W1474">
        <v>133000</v>
      </c>
      <c r="X1474">
        <v>1</v>
      </c>
      <c r="Y1474" s="11" t="str">
        <f t="shared" si="49"/>
        <v>XBL</v>
      </c>
      <c r="Z1474" s="5">
        <f>VLOOKUP(D1474,HoaDonTotal!D:Q,14,0)</f>
        <v>44440.487500000003</v>
      </c>
      <c r="AA1474" t="str">
        <f t="shared" si="48"/>
        <v>Ca sáng</v>
      </c>
      <c r="AB1474" s="42"/>
    </row>
    <row r="1475" spans="2:28">
      <c r="B1475" s="11" t="s">
        <v>21</v>
      </c>
      <c r="C1475" s="136">
        <v>44440</v>
      </c>
      <c r="D1475" s="36" t="s">
        <v>1992</v>
      </c>
      <c r="E1475" s="11">
        <v>2035049</v>
      </c>
      <c r="F1475" s="11" t="s">
        <v>384</v>
      </c>
      <c r="G1475" s="11" t="s">
        <v>2229</v>
      </c>
      <c r="H1475" s="11" t="s">
        <v>2230</v>
      </c>
      <c r="I1475" s="11"/>
      <c r="J1475" s="11" t="s">
        <v>2112</v>
      </c>
      <c r="K1475" s="11" t="s">
        <v>30</v>
      </c>
      <c r="L1475" s="11" t="s">
        <v>2146</v>
      </c>
      <c r="M1475" s="11"/>
      <c r="N1475" s="11" t="s">
        <v>2209</v>
      </c>
      <c r="O1475" s="11" t="s">
        <v>220</v>
      </c>
      <c r="P1475" s="11"/>
      <c r="Q1475" s="11">
        <v>1</v>
      </c>
      <c r="R1475" s="128">
        <v>0</v>
      </c>
      <c r="S1475" s="128">
        <v>190000</v>
      </c>
      <c r="T1475" s="128">
        <v>130000</v>
      </c>
      <c r="U1475" s="128">
        <v>0</v>
      </c>
      <c r="V1475" s="11" t="s">
        <v>28</v>
      </c>
      <c r="W1475">
        <v>130000</v>
      </c>
      <c r="X1475">
        <v>1</v>
      </c>
      <c r="Y1475" s="11" t="str">
        <f t="shared" si="49"/>
        <v>XBL</v>
      </c>
      <c r="Z1475" s="5">
        <f>VLOOKUP(D1475,HoaDonTotal!D:Q,14,0)</f>
        <v>44440.612500000003</v>
      </c>
      <c r="AA1475" t="str">
        <f t="shared" si="48"/>
        <v>Ca chiều</v>
      </c>
      <c r="AB1475" s="42"/>
    </row>
    <row r="1476" spans="2:28">
      <c r="B1476" s="11" t="s">
        <v>21</v>
      </c>
      <c r="C1476" s="136">
        <v>44440</v>
      </c>
      <c r="D1476" s="36" t="s">
        <v>1992</v>
      </c>
      <c r="E1476" s="11">
        <v>2035049</v>
      </c>
      <c r="F1476" s="11" t="s">
        <v>384</v>
      </c>
      <c r="G1476" s="11" t="s">
        <v>2357</v>
      </c>
      <c r="H1476" s="11" t="s">
        <v>2228</v>
      </c>
      <c r="I1476" s="11"/>
      <c r="J1476" s="11" t="s">
        <v>2112</v>
      </c>
      <c r="K1476" s="11" t="s">
        <v>30</v>
      </c>
      <c r="L1476" s="11" t="s">
        <v>2146</v>
      </c>
      <c r="M1476" s="11"/>
      <c r="N1476" s="11" t="s">
        <v>2209</v>
      </c>
      <c r="O1476" s="11" t="s">
        <v>178</v>
      </c>
      <c r="P1476" s="11"/>
      <c r="Q1476" s="11">
        <v>1</v>
      </c>
      <c r="R1476" s="128">
        <v>0</v>
      </c>
      <c r="S1476" s="128">
        <v>190000</v>
      </c>
      <c r="T1476" s="128">
        <v>130000</v>
      </c>
      <c r="U1476" s="128">
        <v>0</v>
      </c>
      <c r="V1476" s="11" t="s">
        <v>28</v>
      </c>
      <c r="W1476">
        <v>130000</v>
      </c>
      <c r="X1476">
        <v>1</v>
      </c>
      <c r="Y1476" s="11" t="str">
        <f t="shared" si="49"/>
        <v>XBL</v>
      </c>
      <c r="Z1476" s="5">
        <f>VLOOKUP(D1476,HoaDonTotal!D:Q,14,0)</f>
        <v>44440.612500000003</v>
      </c>
      <c r="AA1476" t="str">
        <f t="shared" si="48"/>
        <v>Ca chiều</v>
      </c>
      <c r="AB1476" s="42"/>
    </row>
    <row r="1477" spans="2:28">
      <c r="B1477" s="11" t="s">
        <v>21</v>
      </c>
      <c r="C1477" s="136">
        <v>44440</v>
      </c>
      <c r="D1477" s="36" t="s">
        <v>1992</v>
      </c>
      <c r="E1477" s="11">
        <v>2035049</v>
      </c>
      <c r="F1477" s="11" t="s">
        <v>384</v>
      </c>
      <c r="G1477" s="11" t="s">
        <v>519</v>
      </c>
      <c r="H1477" s="11" t="s">
        <v>520</v>
      </c>
      <c r="I1477" s="11"/>
      <c r="J1477" s="11" t="s">
        <v>2263</v>
      </c>
      <c r="K1477" s="11" t="s">
        <v>30</v>
      </c>
      <c r="L1477" s="11" t="s">
        <v>31</v>
      </c>
      <c r="M1477" s="11"/>
      <c r="N1477" s="11" t="s">
        <v>32</v>
      </c>
      <c r="O1477" s="11" t="s">
        <v>33</v>
      </c>
      <c r="P1477" s="11"/>
      <c r="Q1477" s="11">
        <v>1</v>
      </c>
      <c r="R1477" s="128">
        <v>0</v>
      </c>
      <c r="S1477" s="128">
        <v>155000</v>
      </c>
      <c r="T1477" s="128">
        <v>53400</v>
      </c>
      <c r="U1477" s="128">
        <v>0</v>
      </c>
      <c r="V1477" s="11" t="s">
        <v>28</v>
      </c>
      <c r="W1477">
        <v>53400</v>
      </c>
      <c r="X1477">
        <v>1</v>
      </c>
      <c r="Y1477" s="11" t="str">
        <f t="shared" si="49"/>
        <v>XBL</v>
      </c>
      <c r="Z1477" s="5">
        <f>VLOOKUP(D1477,HoaDonTotal!D:Q,14,0)</f>
        <v>44440.612500000003</v>
      </c>
      <c r="AA1477" t="str">
        <f t="shared" si="48"/>
        <v>Ca chiều</v>
      </c>
      <c r="AB1477" s="42"/>
    </row>
    <row r="1478" spans="2:28">
      <c r="B1478" s="11" t="s">
        <v>21</v>
      </c>
      <c r="C1478" s="136">
        <v>44440</v>
      </c>
      <c r="D1478" s="36" t="s">
        <v>1992</v>
      </c>
      <c r="E1478" s="11">
        <v>2035049</v>
      </c>
      <c r="F1478" s="11" t="s">
        <v>384</v>
      </c>
      <c r="G1478" s="11" t="s">
        <v>3023</v>
      </c>
      <c r="H1478" s="11" t="s">
        <v>192</v>
      </c>
      <c r="I1478" s="11"/>
      <c r="J1478" s="11" t="s">
        <v>2263</v>
      </c>
      <c r="K1478" s="11" t="s">
        <v>30</v>
      </c>
      <c r="L1478" s="11" t="s">
        <v>31</v>
      </c>
      <c r="M1478" s="11"/>
      <c r="N1478" s="11" t="s">
        <v>32</v>
      </c>
      <c r="O1478" s="11" t="s">
        <v>33</v>
      </c>
      <c r="P1478" s="11"/>
      <c r="Q1478" s="11">
        <v>1</v>
      </c>
      <c r="R1478" s="128">
        <v>0</v>
      </c>
      <c r="S1478" s="128">
        <v>135000</v>
      </c>
      <c r="T1478" s="128">
        <v>46600</v>
      </c>
      <c r="U1478" s="128">
        <v>0</v>
      </c>
      <c r="V1478" s="11" t="s">
        <v>28</v>
      </c>
      <c r="W1478">
        <v>46600</v>
      </c>
      <c r="X1478">
        <v>1</v>
      </c>
      <c r="Y1478" s="11" t="str">
        <f t="shared" si="49"/>
        <v>XBL</v>
      </c>
      <c r="Z1478" s="5">
        <f>VLOOKUP(D1478,HoaDonTotal!D:Q,14,0)</f>
        <v>44440.612500000003</v>
      </c>
      <c r="AA1478" t="str">
        <f t="shared" si="48"/>
        <v>Ca chiều</v>
      </c>
      <c r="AB1478" s="42"/>
    </row>
    <row r="1479" spans="2:28">
      <c r="B1479" s="11" t="s">
        <v>21</v>
      </c>
      <c r="C1479" s="136">
        <v>44440</v>
      </c>
      <c r="D1479" s="36" t="s">
        <v>1992</v>
      </c>
      <c r="E1479" s="11">
        <v>2035049</v>
      </c>
      <c r="F1479" s="11" t="s">
        <v>384</v>
      </c>
      <c r="G1479" s="11" t="s">
        <v>3633</v>
      </c>
      <c r="H1479" s="11" t="s">
        <v>3435</v>
      </c>
      <c r="I1479" s="11" t="s">
        <v>41</v>
      </c>
      <c r="J1479" s="11" t="s">
        <v>364</v>
      </c>
      <c r="K1479" s="11" t="s">
        <v>34</v>
      </c>
      <c r="L1479" s="11" t="s">
        <v>71</v>
      </c>
      <c r="M1479" s="11" t="s">
        <v>133</v>
      </c>
      <c r="N1479" s="11" t="s">
        <v>36</v>
      </c>
      <c r="O1479" s="11" t="s">
        <v>52</v>
      </c>
      <c r="P1479" s="11" t="s">
        <v>37</v>
      </c>
      <c r="Q1479" s="11">
        <v>1</v>
      </c>
      <c r="R1479" s="128">
        <v>0</v>
      </c>
      <c r="S1479" s="128">
        <v>250000</v>
      </c>
      <c r="T1479" s="128">
        <v>175000</v>
      </c>
      <c r="U1479" s="128">
        <v>0</v>
      </c>
      <c r="V1479" s="11" t="s">
        <v>28</v>
      </c>
      <c r="W1479">
        <v>175000</v>
      </c>
      <c r="X1479">
        <v>1</v>
      </c>
      <c r="Y1479" s="11" t="str">
        <f t="shared" si="49"/>
        <v>XBL</v>
      </c>
      <c r="Z1479" s="5">
        <f>VLOOKUP(D1479,HoaDonTotal!D:Q,14,0)</f>
        <v>44440.612500000003</v>
      </c>
      <c r="AA1479" t="str">
        <f t="shared" si="48"/>
        <v>Ca chiều</v>
      </c>
      <c r="AB1479" s="42"/>
    </row>
    <row r="1480" spans="2:28">
      <c r="B1480" s="11" t="s">
        <v>21</v>
      </c>
      <c r="C1480" s="136">
        <v>44440</v>
      </c>
      <c r="D1480" s="36" t="s">
        <v>1992</v>
      </c>
      <c r="E1480" s="11">
        <v>2035049</v>
      </c>
      <c r="F1480" s="11" t="s">
        <v>384</v>
      </c>
      <c r="G1480" s="11" t="s">
        <v>3634</v>
      </c>
      <c r="H1480" s="11" t="s">
        <v>3635</v>
      </c>
      <c r="I1480" s="11" t="s">
        <v>41</v>
      </c>
      <c r="J1480" s="11" t="s">
        <v>23</v>
      </c>
      <c r="K1480" s="11" t="s">
        <v>24</v>
      </c>
      <c r="L1480" s="11" t="s">
        <v>35</v>
      </c>
      <c r="M1480" s="11" t="s">
        <v>2351</v>
      </c>
      <c r="N1480" s="11" t="s">
        <v>36</v>
      </c>
      <c r="O1480" s="11" t="s">
        <v>52</v>
      </c>
      <c r="P1480" s="11" t="s">
        <v>37</v>
      </c>
      <c r="Q1480" s="11">
        <v>1</v>
      </c>
      <c r="R1480" s="128">
        <v>0</v>
      </c>
      <c r="S1480" s="128">
        <v>250000</v>
      </c>
      <c r="T1480" s="128">
        <v>125000</v>
      </c>
      <c r="U1480" s="128">
        <v>0</v>
      </c>
      <c r="V1480" s="11" t="s">
        <v>28</v>
      </c>
      <c r="W1480">
        <v>125000</v>
      </c>
      <c r="X1480">
        <v>1</v>
      </c>
      <c r="Y1480" s="11" t="str">
        <f t="shared" si="49"/>
        <v>XBL</v>
      </c>
      <c r="Z1480" s="5">
        <f>VLOOKUP(D1480,HoaDonTotal!D:Q,14,0)</f>
        <v>44440.612500000003</v>
      </c>
      <c r="AA1480" t="str">
        <f t="shared" si="48"/>
        <v>Ca chiều</v>
      </c>
      <c r="AB1480" s="42"/>
    </row>
    <row r="1481" spans="2:28">
      <c r="B1481" s="11" t="s">
        <v>21</v>
      </c>
      <c r="C1481" s="136">
        <v>44440</v>
      </c>
      <c r="D1481" s="36" t="s">
        <v>1994</v>
      </c>
      <c r="E1481" s="11">
        <v>2327788</v>
      </c>
      <c r="F1481" s="11" t="s">
        <v>1996</v>
      </c>
      <c r="G1481" s="11" t="s">
        <v>501</v>
      </c>
      <c r="H1481" s="11" t="s">
        <v>502</v>
      </c>
      <c r="I1481" s="11"/>
      <c r="J1481" s="11" t="s">
        <v>2112</v>
      </c>
      <c r="K1481" s="11" t="s">
        <v>486</v>
      </c>
      <c r="L1481" s="11"/>
      <c r="M1481" s="11"/>
      <c r="N1481" s="11" t="s">
        <v>2138</v>
      </c>
      <c r="O1481" s="11" t="s">
        <v>487</v>
      </c>
      <c r="P1481" s="11"/>
      <c r="Q1481" s="11">
        <v>1</v>
      </c>
      <c r="R1481" s="128">
        <v>0</v>
      </c>
      <c r="S1481" s="128">
        <v>215000</v>
      </c>
      <c r="T1481" s="128">
        <v>215000</v>
      </c>
      <c r="U1481" s="128">
        <v>0</v>
      </c>
      <c r="V1481" s="11" t="s">
        <v>28</v>
      </c>
      <c r="W1481">
        <v>215000</v>
      </c>
      <c r="X1481">
        <v>1</v>
      </c>
      <c r="Y1481" s="11" t="str">
        <f t="shared" si="49"/>
        <v>XBL</v>
      </c>
      <c r="Z1481" s="5">
        <f>VLOOKUP(D1481,HoaDonTotal!D:Q,14,0)</f>
        <v>44440.654166666667</v>
      </c>
      <c r="AA1481" t="str">
        <f t="shared" si="48"/>
        <v>Ca chiều</v>
      </c>
      <c r="AB1481" s="42"/>
    </row>
    <row r="1482" spans="2:28">
      <c r="B1482" s="11" t="s">
        <v>21</v>
      </c>
      <c r="C1482" s="136">
        <v>44440</v>
      </c>
      <c r="D1482" s="36" t="s">
        <v>1994</v>
      </c>
      <c r="E1482" s="11">
        <v>2327788</v>
      </c>
      <c r="F1482" s="11" t="s">
        <v>1996</v>
      </c>
      <c r="G1482" s="11" t="s">
        <v>2219</v>
      </c>
      <c r="H1482" s="11" t="s">
        <v>2220</v>
      </c>
      <c r="I1482" s="11"/>
      <c r="J1482" s="11" t="s">
        <v>2044</v>
      </c>
      <c r="K1482" s="11" t="s">
        <v>30</v>
      </c>
      <c r="L1482" s="11" t="s">
        <v>2146</v>
      </c>
      <c r="M1482" s="11"/>
      <c r="N1482" s="11" t="s">
        <v>2045</v>
      </c>
      <c r="O1482" s="11" t="s">
        <v>139</v>
      </c>
      <c r="P1482" s="11"/>
      <c r="Q1482" s="11">
        <v>2</v>
      </c>
      <c r="R1482" s="128">
        <v>0</v>
      </c>
      <c r="S1482" s="128">
        <v>50000</v>
      </c>
      <c r="T1482" s="128">
        <v>73300</v>
      </c>
      <c r="U1482" s="128">
        <v>0</v>
      </c>
      <c r="V1482" s="11" t="s">
        <v>28</v>
      </c>
      <c r="W1482">
        <v>73300</v>
      </c>
      <c r="X1482">
        <v>2</v>
      </c>
      <c r="Y1482" s="11" t="str">
        <f t="shared" si="49"/>
        <v>XBL</v>
      </c>
      <c r="Z1482" s="5">
        <f>VLOOKUP(D1482,HoaDonTotal!D:Q,14,0)</f>
        <v>44440.654166666667</v>
      </c>
      <c r="AA1482" t="str">
        <f t="shared" si="48"/>
        <v>Ca chiều</v>
      </c>
      <c r="AB1482" s="42"/>
    </row>
    <row r="1483" spans="2:28">
      <c r="B1483" s="11" t="s">
        <v>21</v>
      </c>
      <c r="C1483" s="136">
        <v>44440</v>
      </c>
      <c r="D1483" s="36" t="s">
        <v>1994</v>
      </c>
      <c r="E1483" s="11">
        <v>2327788</v>
      </c>
      <c r="F1483" s="11" t="s">
        <v>1996</v>
      </c>
      <c r="G1483" s="11" t="s">
        <v>483</v>
      </c>
      <c r="H1483" s="11" t="s">
        <v>484</v>
      </c>
      <c r="I1483" s="11"/>
      <c r="J1483" s="11" t="s">
        <v>39</v>
      </c>
      <c r="K1483" s="11"/>
      <c r="L1483" s="11" t="s">
        <v>40</v>
      </c>
      <c r="M1483" s="11" t="s">
        <v>40</v>
      </c>
      <c r="N1483" s="11" t="s">
        <v>39</v>
      </c>
      <c r="O1483" s="11" t="s">
        <v>39</v>
      </c>
      <c r="P1483" s="11" t="s">
        <v>40</v>
      </c>
      <c r="Q1483" s="11">
        <v>1</v>
      </c>
      <c r="R1483" s="128">
        <v>0</v>
      </c>
      <c r="S1483" s="128">
        <v>2000</v>
      </c>
      <c r="T1483" s="128">
        <v>2000</v>
      </c>
      <c r="U1483" s="128">
        <v>0</v>
      </c>
      <c r="V1483" s="11" t="s">
        <v>28</v>
      </c>
      <c r="W1483">
        <v>2000</v>
      </c>
      <c r="X1483">
        <v>1</v>
      </c>
      <c r="Y1483" s="11" t="str">
        <f t="shared" si="49"/>
        <v>XBL</v>
      </c>
      <c r="Z1483" s="5">
        <f>VLOOKUP(D1483,HoaDonTotal!D:Q,14,0)</f>
        <v>44440.654166666667</v>
      </c>
      <c r="AA1483" t="str">
        <f t="shared" ref="AA1483:AA1531" si="50">IF(TIME(HOUR(Z1483),MINUTE(Z1483),SECOND(Z1483))&gt;$AB$6,"Ca chiều","Ca sáng")</f>
        <v>Ca chiều</v>
      </c>
      <c r="AB1483" s="42"/>
    </row>
    <row r="1484" spans="2:28">
      <c r="B1484" s="11" t="s">
        <v>21</v>
      </c>
      <c r="C1484" s="136">
        <v>44440</v>
      </c>
      <c r="D1484" s="36" t="s">
        <v>1994</v>
      </c>
      <c r="E1484" s="11">
        <v>2327788</v>
      </c>
      <c r="F1484" s="11" t="s">
        <v>1996</v>
      </c>
      <c r="G1484" s="11" t="s">
        <v>3631</v>
      </c>
      <c r="H1484" s="11" t="s">
        <v>2220</v>
      </c>
      <c r="I1484" s="11"/>
      <c r="J1484" s="11" t="s">
        <v>2044</v>
      </c>
      <c r="K1484" s="11" t="s">
        <v>30</v>
      </c>
      <c r="L1484" s="11" t="s">
        <v>2146</v>
      </c>
      <c r="M1484" s="11"/>
      <c r="N1484" s="11" t="s">
        <v>2217</v>
      </c>
      <c r="O1484" s="11" t="s">
        <v>139</v>
      </c>
      <c r="P1484" s="11"/>
      <c r="Q1484" s="11">
        <v>4</v>
      </c>
      <c r="R1484" s="128">
        <v>0</v>
      </c>
      <c r="S1484" s="128">
        <v>50000</v>
      </c>
      <c r="T1484" s="128">
        <v>146700</v>
      </c>
      <c r="U1484" s="128">
        <v>0</v>
      </c>
      <c r="V1484" s="11" t="s">
        <v>28</v>
      </c>
      <c r="W1484">
        <v>146700</v>
      </c>
      <c r="X1484">
        <v>4</v>
      </c>
      <c r="Y1484" s="11" t="str">
        <f t="shared" si="49"/>
        <v>XBL</v>
      </c>
      <c r="Z1484" s="5">
        <f>VLOOKUP(D1484,HoaDonTotal!D:Q,14,0)</f>
        <v>44440.654166666667</v>
      </c>
      <c r="AA1484" t="str">
        <f t="shared" si="50"/>
        <v>Ca chiều</v>
      </c>
      <c r="AB1484" s="42"/>
    </row>
    <row r="1485" spans="2:28">
      <c r="B1485" s="11" t="s">
        <v>21</v>
      </c>
      <c r="C1485" s="136">
        <v>44440</v>
      </c>
      <c r="D1485" s="36" t="s">
        <v>1997</v>
      </c>
      <c r="E1485" s="11">
        <v>1607567</v>
      </c>
      <c r="F1485" s="11" t="s">
        <v>249</v>
      </c>
      <c r="G1485" s="11" t="s">
        <v>3636</v>
      </c>
      <c r="H1485" s="11" t="s">
        <v>3392</v>
      </c>
      <c r="I1485" s="11" t="s">
        <v>22</v>
      </c>
      <c r="J1485" s="11" t="s">
        <v>23</v>
      </c>
      <c r="K1485" s="11" t="s">
        <v>24</v>
      </c>
      <c r="L1485" s="11" t="s">
        <v>35</v>
      </c>
      <c r="M1485" s="11" t="s">
        <v>3393</v>
      </c>
      <c r="N1485" s="11" t="s">
        <v>36</v>
      </c>
      <c r="O1485" s="11" t="s">
        <v>472</v>
      </c>
      <c r="P1485" s="11" t="s">
        <v>37</v>
      </c>
      <c r="Q1485" s="11">
        <v>1</v>
      </c>
      <c r="R1485" s="128">
        <v>0</v>
      </c>
      <c r="S1485" s="128">
        <v>390000</v>
      </c>
      <c r="T1485" s="128">
        <v>195000</v>
      </c>
      <c r="U1485" s="128">
        <v>0</v>
      </c>
      <c r="V1485" s="11" t="s">
        <v>50</v>
      </c>
      <c r="W1485">
        <v>195000</v>
      </c>
      <c r="X1485">
        <v>1</v>
      </c>
      <c r="Y1485" s="11" t="str">
        <f t="shared" si="49"/>
        <v>XBL</v>
      </c>
      <c r="Z1485" s="5">
        <f>VLOOKUP(D1485,HoaDonTotal!D:Q,14,0)</f>
        <v>44440.675000000003</v>
      </c>
      <c r="AA1485" t="str">
        <f t="shared" si="50"/>
        <v>Ca chiều</v>
      </c>
      <c r="AB1485" s="42"/>
    </row>
    <row r="1486" spans="2:28">
      <c r="B1486" s="11" t="s">
        <v>21</v>
      </c>
      <c r="C1486" s="136">
        <v>44440</v>
      </c>
      <c r="D1486" s="36" t="s">
        <v>1997</v>
      </c>
      <c r="E1486" s="11">
        <v>1607567</v>
      </c>
      <c r="F1486" s="11" t="s">
        <v>249</v>
      </c>
      <c r="G1486" s="11" t="s">
        <v>2869</v>
      </c>
      <c r="H1486" s="11" t="s">
        <v>2797</v>
      </c>
      <c r="I1486" s="11" t="s">
        <v>22</v>
      </c>
      <c r="J1486" s="11" t="s">
        <v>23</v>
      </c>
      <c r="K1486" s="11" t="s">
        <v>24</v>
      </c>
      <c r="L1486" s="11" t="s">
        <v>71</v>
      </c>
      <c r="M1486" s="11" t="s">
        <v>144</v>
      </c>
      <c r="N1486" s="11" t="s">
        <v>36</v>
      </c>
      <c r="O1486" s="11" t="s">
        <v>472</v>
      </c>
      <c r="P1486" s="11" t="s">
        <v>37</v>
      </c>
      <c r="Q1486" s="11">
        <v>1</v>
      </c>
      <c r="R1486" s="128">
        <v>0</v>
      </c>
      <c r="S1486" s="128">
        <v>250000</v>
      </c>
      <c r="T1486" s="128">
        <v>125000</v>
      </c>
      <c r="U1486" s="128">
        <v>0</v>
      </c>
      <c r="V1486" s="11" t="s">
        <v>50</v>
      </c>
      <c r="W1486">
        <v>125000</v>
      </c>
      <c r="X1486">
        <v>1</v>
      </c>
      <c r="Y1486" s="11" t="str">
        <f t="shared" si="49"/>
        <v>XBL</v>
      </c>
      <c r="Z1486" s="5">
        <f>VLOOKUP(D1486,HoaDonTotal!D:Q,14,0)</f>
        <v>44440.675000000003</v>
      </c>
      <c r="AA1486" t="str">
        <f t="shared" si="50"/>
        <v>Ca chiều</v>
      </c>
      <c r="AB1486" s="42"/>
    </row>
    <row r="1487" spans="2:28">
      <c r="B1487" s="11" t="s">
        <v>21</v>
      </c>
      <c r="C1487" s="136">
        <v>44440</v>
      </c>
      <c r="D1487" s="36" t="s">
        <v>1998</v>
      </c>
      <c r="E1487" s="11">
        <v>1607567</v>
      </c>
      <c r="F1487" s="11" t="s">
        <v>249</v>
      </c>
      <c r="G1487" s="11" t="s">
        <v>3408</v>
      </c>
      <c r="H1487" s="11" t="s">
        <v>3409</v>
      </c>
      <c r="I1487" s="11"/>
      <c r="J1487" s="11" t="s">
        <v>2112</v>
      </c>
      <c r="K1487" s="11" t="s">
        <v>592</v>
      </c>
      <c r="L1487" s="11" t="s">
        <v>617</v>
      </c>
      <c r="M1487" s="11"/>
      <c r="N1487" s="11" t="s">
        <v>2114</v>
      </c>
      <c r="O1487" s="11" t="s">
        <v>245</v>
      </c>
      <c r="P1487" s="11"/>
      <c r="Q1487" s="11">
        <v>1</v>
      </c>
      <c r="R1487" s="128">
        <v>0</v>
      </c>
      <c r="S1487" s="128">
        <v>21000</v>
      </c>
      <c r="T1487" s="128">
        <v>21000</v>
      </c>
      <c r="U1487" s="128">
        <v>0</v>
      </c>
      <c r="V1487" s="11" t="s">
        <v>50</v>
      </c>
      <c r="W1487">
        <v>21000</v>
      </c>
      <c r="X1487">
        <v>1</v>
      </c>
      <c r="Y1487" s="11" t="str">
        <f t="shared" si="49"/>
        <v>XBL</v>
      </c>
      <c r="Z1487" s="5">
        <f>VLOOKUP(D1487,HoaDonTotal!D:Q,14,0)</f>
        <v>44440.674305555556</v>
      </c>
      <c r="AA1487" t="str">
        <f t="shared" si="50"/>
        <v>Ca chiều</v>
      </c>
      <c r="AB1487" s="42"/>
    </row>
    <row r="1488" spans="2:28">
      <c r="B1488" s="11" t="s">
        <v>21</v>
      </c>
      <c r="C1488" s="136">
        <v>44440</v>
      </c>
      <c r="D1488" s="36" t="s">
        <v>1999</v>
      </c>
      <c r="E1488" s="11">
        <v>2303639</v>
      </c>
      <c r="F1488" s="11" t="s">
        <v>1741</v>
      </c>
      <c r="G1488" s="11" t="s">
        <v>3637</v>
      </c>
      <c r="H1488" s="11" t="s">
        <v>3638</v>
      </c>
      <c r="I1488" s="11" t="s">
        <v>22</v>
      </c>
      <c r="J1488" s="11" t="s">
        <v>73</v>
      </c>
      <c r="K1488" s="11" t="s">
        <v>34</v>
      </c>
      <c r="L1488" s="11" t="s">
        <v>3639</v>
      </c>
      <c r="M1488" s="11" t="s">
        <v>79</v>
      </c>
      <c r="N1488" s="11" t="s">
        <v>145</v>
      </c>
      <c r="O1488" s="11" t="s">
        <v>145</v>
      </c>
      <c r="P1488" s="11" t="s">
        <v>43</v>
      </c>
      <c r="Q1488" s="11">
        <v>1</v>
      </c>
      <c r="R1488" s="128">
        <v>0</v>
      </c>
      <c r="S1488" s="128">
        <v>190000</v>
      </c>
      <c r="T1488" s="128">
        <v>190000</v>
      </c>
      <c r="U1488" s="128">
        <v>0</v>
      </c>
      <c r="V1488" s="11" t="s">
        <v>50</v>
      </c>
      <c r="W1488">
        <v>190000</v>
      </c>
      <c r="X1488">
        <v>1</v>
      </c>
      <c r="Y1488" s="11" t="str">
        <f t="shared" si="49"/>
        <v>XBL</v>
      </c>
      <c r="Z1488" s="5">
        <f>VLOOKUP(D1488,HoaDonTotal!D:Q,14,0)</f>
        <v>44440.695138888892</v>
      </c>
      <c r="AA1488" t="str">
        <f t="shared" si="50"/>
        <v>Ca chiều</v>
      </c>
      <c r="AB1488" s="42"/>
    </row>
    <row r="1489" spans="2:28">
      <c r="B1489" s="11" t="s">
        <v>21</v>
      </c>
      <c r="C1489" s="136">
        <v>44440</v>
      </c>
      <c r="D1489" s="36" t="s">
        <v>2001</v>
      </c>
      <c r="E1489" s="11">
        <v>2365793</v>
      </c>
      <c r="F1489" s="11" t="s">
        <v>2003</v>
      </c>
      <c r="G1489" s="11" t="s">
        <v>3453</v>
      </c>
      <c r="H1489" s="11" t="s">
        <v>3454</v>
      </c>
      <c r="I1489" s="11" t="s">
        <v>40</v>
      </c>
      <c r="J1489" s="11" t="s">
        <v>2112</v>
      </c>
      <c r="K1489" s="11" t="s">
        <v>30</v>
      </c>
      <c r="L1489" s="11" t="s">
        <v>3455</v>
      </c>
      <c r="M1489" s="11" t="s">
        <v>40</v>
      </c>
      <c r="N1489" s="11" t="s">
        <v>2138</v>
      </c>
      <c r="O1489" s="11" t="s">
        <v>504</v>
      </c>
      <c r="P1489" s="11" t="s">
        <v>40</v>
      </c>
      <c r="Q1489" s="11">
        <v>1</v>
      </c>
      <c r="R1489" s="128">
        <v>0</v>
      </c>
      <c r="S1489" s="128">
        <v>290000</v>
      </c>
      <c r="T1489" s="128">
        <v>290000</v>
      </c>
      <c r="U1489" s="128">
        <v>0</v>
      </c>
      <c r="V1489" s="11" t="s">
        <v>28</v>
      </c>
      <c r="W1489">
        <v>290000</v>
      </c>
      <c r="X1489">
        <v>1</v>
      </c>
      <c r="Y1489" s="11" t="str">
        <f t="shared" si="49"/>
        <v>XBL</v>
      </c>
      <c r="Z1489" s="5">
        <f>VLOOKUP(D1489,HoaDonTotal!D:Q,14,0)</f>
        <v>44440.695833333331</v>
      </c>
      <c r="AA1489" t="str">
        <f t="shared" si="50"/>
        <v>Ca chiều</v>
      </c>
      <c r="AB1489" s="42"/>
    </row>
    <row r="1490" spans="2:28">
      <c r="B1490" s="11" t="s">
        <v>21</v>
      </c>
      <c r="C1490" s="136">
        <v>44440</v>
      </c>
      <c r="D1490" s="36" t="s">
        <v>2001</v>
      </c>
      <c r="E1490" s="11">
        <v>2365793</v>
      </c>
      <c r="F1490" s="11" t="s">
        <v>2003</v>
      </c>
      <c r="G1490" s="11" t="s">
        <v>3395</v>
      </c>
      <c r="H1490" s="11" t="s">
        <v>3396</v>
      </c>
      <c r="I1490" s="11"/>
      <c r="J1490" s="11" t="s">
        <v>2112</v>
      </c>
      <c r="K1490" s="11" t="s">
        <v>503</v>
      </c>
      <c r="L1490" s="11"/>
      <c r="M1490" s="11"/>
      <c r="N1490" s="11" t="s">
        <v>2138</v>
      </c>
      <c r="O1490" s="11" t="s">
        <v>504</v>
      </c>
      <c r="P1490" s="11"/>
      <c r="Q1490" s="11">
        <v>1</v>
      </c>
      <c r="R1490" s="128">
        <v>0</v>
      </c>
      <c r="S1490" s="128">
        <v>175000</v>
      </c>
      <c r="T1490" s="128">
        <v>175000</v>
      </c>
      <c r="U1490" s="128">
        <v>0</v>
      </c>
      <c r="V1490" s="11" t="s">
        <v>28</v>
      </c>
      <c r="W1490">
        <v>175000</v>
      </c>
      <c r="X1490">
        <v>1</v>
      </c>
      <c r="Y1490" s="11" t="str">
        <f t="shared" si="49"/>
        <v>XBL</v>
      </c>
      <c r="Z1490" s="5">
        <f>VLOOKUP(D1490,HoaDonTotal!D:Q,14,0)</f>
        <v>44440.695833333331</v>
      </c>
      <c r="AA1490" t="str">
        <f t="shared" si="50"/>
        <v>Ca chiều</v>
      </c>
      <c r="AB1490" s="42"/>
    </row>
    <row r="1491" spans="2:28">
      <c r="B1491" s="11" t="s">
        <v>21</v>
      </c>
      <c r="C1491" s="136">
        <v>44440</v>
      </c>
      <c r="D1491" s="36" t="s">
        <v>2001</v>
      </c>
      <c r="E1491" s="11">
        <v>2365793</v>
      </c>
      <c r="F1491" s="11" t="s">
        <v>2003</v>
      </c>
      <c r="G1491" s="11" t="s">
        <v>3640</v>
      </c>
      <c r="H1491" s="11" t="s">
        <v>3641</v>
      </c>
      <c r="I1491" s="11"/>
      <c r="J1491" s="11" t="s">
        <v>2112</v>
      </c>
      <c r="K1491" s="11" t="s">
        <v>185</v>
      </c>
      <c r="L1491" s="11" t="s">
        <v>512</v>
      </c>
      <c r="M1491" s="11"/>
      <c r="N1491" s="11" t="s">
        <v>2138</v>
      </c>
      <c r="O1491" s="11" t="s">
        <v>504</v>
      </c>
      <c r="P1491" s="11"/>
      <c r="Q1491" s="11">
        <v>1</v>
      </c>
      <c r="R1491" s="128">
        <v>0</v>
      </c>
      <c r="S1491" s="128">
        <v>300000</v>
      </c>
      <c r="T1491" s="128">
        <v>0</v>
      </c>
      <c r="U1491" s="128">
        <v>0</v>
      </c>
      <c r="V1491" s="11" t="s">
        <v>28</v>
      </c>
      <c r="W1491">
        <v>0</v>
      </c>
      <c r="X1491">
        <v>1</v>
      </c>
      <c r="Y1491" s="11" t="str">
        <f t="shared" si="49"/>
        <v>XBL</v>
      </c>
      <c r="Z1491" s="5">
        <f>VLOOKUP(D1491,HoaDonTotal!D:Q,14,0)</f>
        <v>44440.695833333331</v>
      </c>
      <c r="AA1491" t="str">
        <f t="shared" si="50"/>
        <v>Ca chiều</v>
      </c>
      <c r="AB1491" s="42"/>
    </row>
    <row r="1492" spans="2:28">
      <c r="B1492" s="11" t="s">
        <v>21</v>
      </c>
      <c r="C1492" s="136">
        <v>44440</v>
      </c>
      <c r="D1492" s="36" t="s">
        <v>2004</v>
      </c>
      <c r="E1492" s="11">
        <v>2389527</v>
      </c>
      <c r="F1492" s="11" t="s">
        <v>1252</v>
      </c>
      <c r="G1492" s="11" t="s">
        <v>3642</v>
      </c>
      <c r="H1492" s="11" t="s">
        <v>375</v>
      </c>
      <c r="I1492" s="11" t="s">
        <v>22</v>
      </c>
      <c r="J1492" s="11" t="s">
        <v>38</v>
      </c>
      <c r="K1492" s="11" t="s">
        <v>232</v>
      </c>
      <c r="L1492" s="11" t="s">
        <v>71</v>
      </c>
      <c r="M1492" s="11" t="s">
        <v>2466</v>
      </c>
      <c r="N1492" s="11" t="s">
        <v>316</v>
      </c>
      <c r="O1492" s="11" t="s">
        <v>317</v>
      </c>
      <c r="P1492" s="11" t="s">
        <v>37</v>
      </c>
      <c r="Q1492" s="11">
        <v>1</v>
      </c>
      <c r="R1492" s="128">
        <v>0</v>
      </c>
      <c r="S1492" s="128">
        <v>390000</v>
      </c>
      <c r="T1492" s="128">
        <v>273000</v>
      </c>
      <c r="U1492" s="128">
        <v>0</v>
      </c>
      <c r="V1492" s="11" t="s">
        <v>28</v>
      </c>
      <c r="W1492">
        <v>273000</v>
      </c>
      <c r="X1492">
        <v>1</v>
      </c>
      <c r="Y1492" s="11" t="str">
        <f t="shared" si="49"/>
        <v>XBL</v>
      </c>
      <c r="Z1492" s="5">
        <f>VLOOKUP(D1492,HoaDonTotal!D:Q,14,0)</f>
        <v>44440.71597222222</v>
      </c>
      <c r="AA1492" t="str">
        <f t="shared" si="50"/>
        <v>Ca chiều</v>
      </c>
      <c r="AB1492" s="42"/>
    </row>
    <row r="1493" spans="2:28">
      <c r="B1493" s="11" t="s">
        <v>21</v>
      </c>
      <c r="C1493" s="136">
        <v>44440</v>
      </c>
      <c r="D1493" s="36" t="s">
        <v>2004</v>
      </c>
      <c r="E1493" s="11">
        <v>2389527</v>
      </c>
      <c r="F1493" s="11" t="s">
        <v>1252</v>
      </c>
      <c r="G1493" s="11" t="s">
        <v>3643</v>
      </c>
      <c r="H1493" s="11" t="s">
        <v>3524</v>
      </c>
      <c r="I1493" s="11" t="s">
        <v>22</v>
      </c>
      <c r="J1493" s="11" t="s">
        <v>23</v>
      </c>
      <c r="K1493" s="11" t="s">
        <v>24</v>
      </c>
      <c r="L1493" s="11" t="s">
        <v>71</v>
      </c>
      <c r="M1493" s="11" t="s">
        <v>189</v>
      </c>
      <c r="N1493" s="11" t="s">
        <v>26</v>
      </c>
      <c r="O1493" s="11" t="s">
        <v>125</v>
      </c>
      <c r="P1493" s="11" t="s">
        <v>43</v>
      </c>
      <c r="Q1493" s="11">
        <v>1</v>
      </c>
      <c r="R1493" s="128">
        <v>0</v>
      </c>
      <c r="S1493" s="128">
        <v>150000</v>
      </c>
      <c r="T1493" s="128">
        <v>75000</v>
      </c>
      <c r="U1493" s="128">
        <v>0</v>
      </c>
      <c r="V1493" s="11" t="s">
        <v>28</v>
      </c>
      <c r="W1493">
        <v>75000</v>
      </c>
      <c r="X1493">
        <v>1</v>
      </c>
      <c r="Y1493" s="11" t="str">
        <f t="shared" si="49"/>
        <v>XBL</v>
      </c>
      <c r="Z1493" s="5">
        <f>VLOOKUP(D1493,HoaDonTotal!D:Q,14,0)</f>
        <v>44440.71597222222</v>
      </c>
      <c r="AA1493" t="str">
        <f t="shared" si="50"/>
        <v>Ca chiều</v>
      </c>
      <c r="AB1493" s="42"/>
    </row>
    <row r="1494" spans="2:28">
      <c r="B1494" s="11" t="s">
        <v>21</v>
      </c>
      <c r="C1494" s="136">
        <v>44440</v>
      </c>
      <c r="D1494" s="36" t="s">
        <v>2004</v>
      </c>
      <c r="E1494" s="11">
        <v>2389527</v>
      </c>
      <c r="F1494" s="11" t="s">
        <v>1252</v>
      </c>
      <c r="G1494" s="11" t="s">
        <v>3644</v>
      </c>
      <c r="H1494" s="11" t="s">
        <v>3645</v>
      </c>
      <c r="I1494" s="11" t="s">
        <v>62</v>
      </c>
      <c r="J1494" s="11" t="s">
        <v>23</v>
      </c>
      <c r="K1494" s="11" t="s">
        <v>24</v>
      </c>
      <c r="L1494" s="11" t="s">
        <v>129</v>
      </c>
      <c r="M1494" s="11" t="s">
        <v>445</v>
      </c>
      <c r="N1494" s="11" t="s">
        <v>277</v>
      </c>
      <c r="O1494" s="11" t="s">
        <v>277</v>
      </c>
      <c r="P1494" s="11" t="s">
        <v>37</v>
      </c>
      <c r="Q1494" s="11">
        <v>1</v>
      </c>
      <c r="R1494" s="128">
        <v>0</v>
      </c>
      <c r="S1494" s="128">
        <v>190000</v>
      </c>
      <c r="T1494" s="128">
        <v>95000</v>
      </c>
      <c r="U1494" s="128">
        <v>0</v>
      </c>
      <c r="V1494" s="11" t="s">
        <v>28</v>
      </c>
      <c r="W1494">
        <v>95000</v>
      </c>
      <c r="X1494">
        <v>1</v>
      </c>
      <c r="Y1494" s="11" t="str">
        <f t="shared" si="49"/>
        <v>XBL</v>
      </c>
      <c r="Z1494" s="5">
        <f>VLOOKUP(D1494,HoaDonTotal!D:Q,14,0)</f>
        <v>44440.71597222222</v>
      </c>
      <c r="AA1494" t="str">
        <f t="shared" si="50"/>
        <v>Ca chiều</v>
      </c>
      <c r="AB1494" s="42"/>
    </row>
    <row r="1495" spans="2:28">
      <c r="B1495" s="11" t="s">
        <v>21</v>
      </c>
      <c r="C1495" s="136">
        <v>44440</v>
      </c>
      <c r="D1495" s="36" t="s">
        <v>2006</v>
      </c>
      <c r="E1495" s="11">
        <v>1709940</v>
      </c>
      <c r="F1495" s="11" t="s">
        <v>2008</v>
      </c>
      <c r="G1495" s="11" t="s">
        <v>2942</v>
      </c>
      <c r="H1495" s="11" t="s">
        <v>2943</v>
      </c>
      <c r="I1495" s="11"/>
      <c r="J1495" s="11" t="s">
        <v>2112</v>
      </c>
      <c r="K1495" s="11" t="s">
        <v>2944</v>
      </c>
      <c r="L1495" s="11"/>
      <c r="M1495" s="11"/>
      <c r="N1495" s="11" t="s">
        <v>2138</v>
      </c>
      <c r="O1495" s="11" t="s">
        <v>487</v>
      </c>
      <c r="P1495" s="11" t="s">
        <v>43</v>
      </c>
      <c r="Q1495" s="11">
        <v>1</v>
      </c>
      <c r="R1495" s="128">
        <v>0</v>
      </c>
      <c r="S1495" s="128">
        <v>220000</v>
      </c>
      <c r="T1495" s="128">
        <v>220000</v>
      </c>
      <c r="U1495" s="128">
        <v>0</v>
      </c>
      <c r="V1495" s="11" t="s">
        <v>28</v>
      </c>
      <c r="W1495">
        <v>220000</v>
      </c>
      <c r="X1495">
        <v>1</v>
      </c>
      <c r="Y1495" s="11" t="str">
        <f t="shared" si="49"/>
        <v>XBL</v>
      </c>
      <c r="Z1495" s="5">
        <f>VLOOKUP(D1495,HoaDonTotal!D:Q,14,0)</f>
        <v>44440.716666666667</v>
      </c>
      <c r="AA1495" t="str">
        <f t="shared" si="50"/>
        <v>Ca chiều</v>
      </c>
      <c r="AB1495" s="42"/>
    </row>
    <row r="1496" spans="2:28">
      <c r="B1496" s="11" t="s">
        <v>21</v>
      </c>
      <c r="C1496" s="136">
        <v>44440</v>
      </c>
      <c r="D1496" s="36" t="s">
        <v>2009</v>
      </c>
      <c r="E1496" s="11">
        <v>2104973</v>
      </c>
      <c r="F1496" s="11" t="s">
        <v>1305</v>
      </c>
      <c r="G1496" s="11" t="s">
        <v>543</v>
      </c>
      <c r="H1496" s="11" t="s">
        <v>544</v>
      </c>
      <c r="I1496" s="11" t="s">
        <v>40</v>
      </c>
      <c r="J1496" s="11" t="s">
        <v>2112</v>
      </c>
      <c r="K1496" s="11" t="s">
        <v>194</v>
      </c>
      <c r="L1496" s="11" t="s">
        <v>40</v>
      </c>
      <c r="M1496" s="11" t="s">
        <v>40</v>
      </c>
      <c r="N1496" s="11" t="s">
        <v>2114</v>
      </c>
      <c r="O1496" s="11" t="s">
        <v>245</v>
      </c>
      <c r="P1496" s="11" t="s">
        <v>40</v>
      </c>
      <c r="Q1496" s="11">
        <v>1</v>
      </c>
      <c r="R1496" s="128">
        <v>0</v>
      </c>
      <c r="S1496" s="128">
        <v>85000</v>
      </c>
      <c r="T1496" s="128">
        <v>33000</v>
      </c>
      <c r="U1496" s="128">
        <v>0</v>
      </c>
      <c r="V1496" s="11" t="s">
        <v>50</v>
      </c>
      <c r="W1496">
        <v>33000</v>
      </c>
      <c r="X1496">
        <v>1</v>
      </c>
      <c r="Y1496" s="11" t="str">
        <f t="shared" si="49"/>
        <v>XBL</v>
      </c>
      <c r="Z1496" s="5">
        <f>VLOOKUP(D1496,HoaDonTotal!D:Q,14,0)</f>
        <v>44440.738888888889</v>
      </c>
      <c r="AA1496" t="str">
        <f t="shared" si="50"/>
        <v>Ca chiều</v>
      </c>
      <c r="AB1496" s="42"/>
    </row>
    <row r="1497" spans="2:28">
      <c r="B1497" s="11" t="s">
        <v>21</v>
      </c>
      <c r="C1497" s="136">
        <v>44440</v>
      </c>
      <c r="D1497" s="36" t="s">
        <v>2011</v>
      </c>
      <c r="E1497" s="11">
        <v>1594405</v>
      </c>
      <c r="F1497" s="11" t="s">
        <v>1561</v>
      </c>
      <c r="G1497" s="11" t="s">
        <v>443</v>
      </c>
      <c r="H1497" s="11" t="s">
        <v>444</v>
      </c>
      <c r="I1497" s="11" t="s">
        <v>22</v>
      </c>
      <c r="J1497" s="11" t="s">
        <v>23</v>
      </c>
      <c r="K1497" s="11" t="s">
        <v>24</v>
      </c>
      <c r="L1497" s="11" t="s">
        <v>71</v>
      </c>
      <c r="M1497" s="11" t="s">
        <v>445</v>
      </c>
      <c r="N1497" s="11" t="s">
        <v>230</v>
      </c>
      <c r="O1497" s="11" t="s">
        <v>177</v>
      </c>
      <c r="P1497" s="11" t="s">
        <v>37</v>
      </c>
      <c r="Q1497" s="11">
        <v>1</v>
      </c>
      <c r="R1497" s="128">
        <v>0</v>
      </c>
      <c r="S1497" s="128">
        <v>390000</v>
      </c>
      <c r="T1497" s="128">
        <v>195000</v>
      </c>
      <c r="U1497" s="128">
        <v>0</v>
      </c>
      <c r="V1497" s="11" t="s">
        <v>50</v>
      </c>
      <c r="W1497">
        <v>195000</v>
      </c>
      <c r="X1497">
        <v>1</v>
      </c>
      <c r="Y1497" s="11" t="str">
        <f t="shared" si="49"/>
        <v>XBL</v>
      </c>
      <c r="Z1497" s="5">
        <f>VLOOKUP(D1497,HoaDonTotal!D:Q,14,0)</f>
        <v>44440.738888888889</v>
      </c>
      <c r="AA1497" t="str">
        <f t="shared" si="50"/>
        <v>Ca chiều</v>
      </c>
      <c r="AB1497" s="42"/>
    </row>
    <row r="1498" spans="2:28">
      <c r="B1498" s="11" t="s">
        <v>21</v>
      </c>
      <c r="C1498" s="136">
        <v>44440</v>
      </c>
      <c r="D1498" s="36" t="s">
        <v>2012</v>
      </c>
      <c r="E1498" s="11">
        <v>2389571</v>
      </c>
      <c r="F1498" s="11" t="s">
        <v>295</v>
      </c>
      <c r="G1498" s="11" t="s">
        <v>2977</v>
      </c>
      <c r="H1498" s="11" t="s">
        <v>2978</v>
      </c>
      <c r="I1498" s="11" t="s">
        <v>22</v>
      </c>
      <c r="J1498" s="11" t="s">
        <v>362</v>
      </c>
      <c r="K1498" s="11" t="s">
        <v>132</v>
      </c>
      <c r="L1498" s="11" t="s">
        <v>518</v>
      </c>
      <c r="M1498" s="11" t="s">
        <v>79</v>
      </c>
      <c r="N1498" s="11" t="s">
        <v>64</v>
      </c>
      <c r="O1498" s="11" t="s">
        <v>80</v>
      </c>
      <c r="P1498" s="11" t="s">
        <v>43</v>
      </c>
      <c r="Q1498" s="11">
        <v>1</v>
      </c>
      <c r="R1498" s="128">
        <v>0</v>
      </c>
      <c r="S1498" s="128">
        <v>190000</v>
      </c>
      <c r="T1498" s="128">
        <v>133000</v>
      </c>
      <c r="U1498" s="128">
        <v>0</v>
      </c>
      <c r="V1498" s="11" t="s">
        <v>28</v>
      </c>
      <c r="W1498">
        <v>133000</v>
      </c>
      <c r="X1498">
        <v>1</v>
      </c>
      <c r="Y1498" s="11" t="str">
        <f t="shared" si="49"/>
        <v>XBL</v>
      </c>
      <c r="Z1498" s="5">
        <f>VLOOKUP(D1498,HoaDonTotal!D:Q,14,0)</f>
        <v>44440.738888888889</v>
      </c>
      <c r="AA1498" t="str">
        <f t="shared" si="50"/>
        <v>Ca chiều</v>
      </c>
      <c r="AB1498" s="42"/>
    </row>
    <row r="1499" spans="2:28">
      <c r="B1499" s="11" t="s">
        <v>21</v>
      </c>
      <c r="C1499" s="136">
        <v>44440</v>
      </c>
      <c r="D1499" s="36" t="s">
        <v>2014</v>
      </c>
      <c r="E1499" s="11">
        <v>2303062</v>
      </c>
      <c r="F1499" s="11" t="s">
        <v>1871</v>
      </c>
      <c r="G1499" s="11" t="s">
        <v>3519</v>
      </c>
      <c r="H1499" s="11" t="s">
        <v>596</v>
      </c>
      <c r="I1499" s="11" t="s">
        <v>41</v>
      </c>
      <c r="J1499" s="11" t="s">
        <v>23</v>
      </c>
      <c r="K1499" s="11" t="s">
        <v>24</v>
      </c>
      <c r="L1499" s="11" t="s">
        <v>35</v>
      </c>
      <c r="M1499" s="11" t="s">
        <v>460</v>
      </c>
      <c r="N1499" s="11" t="s">
        <v>36</v>
      </c>
      <c r="O1499" s="11" t="s">
        <v>472</v>
      </c>
      <c r="P1499" s="11" t="s">
        <v>37</v>
      </c>
      <c r="Q1499" s="11">
        <v>1</v>
      </c>
      <c r="R1499" s="128">
        <v>0</v>
      </c>
      <c r="S1499" s="128">
        <v>290000</v>
      </c>
      <c r="T1499" s="128">
        <v>145000</v>
      </c>
      <c r="U1499" s="128">
        <v>0</v>
      </c>
      <c r="V1499" s="11" t="s">
        <v>28</v>
      </c>
      <c r="W1499">
        <v>145000</v>
      </c>
      <c r="X1499">
        <v>1</v>
      </c>
      <c r="Y1499" s="11" t="str">
        <f t="shared" si="49"/>
        <v>XBL</v>
      </c>
      <c r="Z1499" s="5">
        <f>VLOOKUP(D1499,HoaDonTotal!D:Q,14,0)</f>
        <v>44440.759027777778</v>
      </c>
      <c r="AA1499" t="str">
        <f t="shared" si="50"/>
        <v>Ca chiều</v>
      </c>
      <c r="AB1499" s="42"/>
    </row>
    <row r="1500" spans="2:28">
      <c r="B1500" s="11" t="s">
        <v>21</v>
      </c>
      <c r="C1500" s="136">
        <v>44440</v>
      </c>
      <c r="D1500" s="36" t="s">
        <v>2014</v>
      </c>
      <c r="E1500" s="11">
        <v>2303062</v>
      </c>
      <c r="F1500" s="11" t="s">
        <v>1871</v>
      </c>
      <c r="G1500" s="11" t="s">
        <v>3106</v>
      </c>
      <c r="H1500" s="11" t="s">
        <v>339</v>
      </c>
      <c r="I1500" s="11" t="s">
        <v>41</v>
      </c>
      <c r="J1500" s="11" t="s">
        <v>23</v>
      </c>
      <c r="K1500" s="11" t="s">
        <v>24</v>
      </c>
      <c r="L1500" s="11" t="s">
        <v>42</v>
      </c>
      <c r="M1500" s="11" t="s">
        <v>46</v>
      </c>
      <c r="N1500" s="11" t="s">
        <v>230</v>
      </c>
      <c r="O1500" s="11" t="s">
        <v>231</v>
      </c>
      <c r="P1500" s="11" t="s">
        <v>43</v>
      </c>
      <c r="Q1500" s="11">
        <v>1</v>
      </c>
      <c r="R1500" s="128">
        <v>0</v>
      </c>
      <c r="S1500" s="128">
        <v>150000</v>
      </c>
      <c r="T1500" s="128">
        <v>75000</v>
      </c>
      <c r="U1500" s="128">
        <v>0</v>
      </c>
      <c r="V1500" s="11" t="s">
        <v>28</v>
      </c>
      <c r="W1500">
        <v>75000</v>
      </c>
      <c r="X1500">
        <v>1</v>
      </c>
      <c r="Y1500" s="11" t="str">
        <f t="shared" si="49"/>
        <v>XBL</v>
      </c>
      <c r="Z1500" s="5">
        <f>VLOOKUP(D1500,HoaDonTotal!D:Q,14,0)</f>
        <v>44440.759027777778</v>
      </c>
      <c r="AA1500" t="str">
        <f t="shared" si="50"/>
        <v>Ca chiều</v>
      </c>
      <c r="AB1500" s="42"/>
    </row>
    <row r="1501" spans="2:28">
      <c r="B1501" s="11" t="s">
        <v>21</v>
      </c>
      <c r="C1501" s="136">
        <v>44440</v>
      </c>
      <c r="D1501" s="36" t="s">
        <v>2014</v>
      </c>
      <c r="E1501" s="11">
        <v>2303062</v>
      </c>
      <c r="F1501" s="11" t="s">
        <v>1871</v>
      </c>
      <c r="G1501" s="11" t="s">
        <v>3542</v>
      </c>
      <c r="H1501" s="11" t="s">
        <v>3278</v>
      </c>
      <c r="I1501" s="11" t="s">
        <v>41</v>
      </c>
      <c r="J1501" s="11" t="s">
        <v>23</v>
      </c>
      <c r="K1501" s="11" t="s">
        <v>24</v>
      </c>
      <c r="L1501" s="11" t="s">
        <v>42</v>
      </c>
      <c r="M1501" s="11" t="s">
        <v>59</v>
      </c>
      <c r="N1501" s="11" t="s">
        <v>230</v>
      </c>
      <c r="O1501" s="11" t="s">
        <v>231</v>
      </c>
      <c r="P1501" s="11" t="s">
        <v>43</v>
      </c>
      <c r="Q1501" s="11">
        <v>1</v>
      </c>
      <c r="R1501" s="128">
        <v>0</v>
      </c>
      <c r="S1501" s="128">
        <v>190000</v>
      </c>
      <c r="T1501" s="128">
        <v>95000</v>
      </c>
      <c r="U1501" s="128">
        <v>0</v>
      </c>
      <c r="V1501" s="11" t="s">
        <v>28</v>
      </c>
      <c r="W1501">
        <v>95000</v>
      </c>
      <c r="X1501">
        <v>1</v>
      </c>
      <c r="Y1501" s="11" t="str">
        <f t="shared" si="49"/>
        <v>XBL</v>
      </c>
      <c r="Z1501" s="5">
        <f>VLOOKUP(D1501,HoaDonTotal!D:Q,14,0)</f>
        <v>44440.759027777778</v>
      </c>
      <c r="AA1501" t="str">
        <f t="shared" si="50"/>
        <v>Ca chiều</v>
      </c>
      <c r="AB1501" s="42"/>
    </row>
    <row r="1502" spans="2:28">
      <c r="B1502" s="11" t="s">
        <v>21</v>
      </c>
      <c r="C1502" s="136">
        <v>44440</v>
      </c>
      <c r="D1502" s="36" t="s">
        <v>2015</v>
      </c>
      <c r="E1502" s="11">
        <v>2303062</v>
      </c>
      <c r="F1502" s="11" t="s">
        <v>1871</v>
      </c>
      <c r="G1502" s="11" t="s">
        <v>572</v>
      </c>
      <c r="H1502" s="11" t="s">
        <v>573</v>
      </c>
      <c r="I1502" s="11" t="s">
        <v>41</v>
      </c>
      <c r="J1502" s="11" t="s">
        <v>23</v>
      </c>
      <c r="K1502" s="11" t="s">
        <v>24</v>
      </c>
      <c r="L1502" s="11" t="s">
        <v>42</v>
      </c>
      <c r="M1502" s="11" t="s">
        <v>63</v>
      </c>
      <c r="N1502" s="11" t="s">
        <v>230</v>
      </c>
      <c r="O1502" s="11" t="s">
        <v>231</v>
      </c>
      <c r="P1502" s="11" t="s">
        <v>43</v>
      </c>
      <c r="Q1502" s="11">
        <v>1</v>
      </c>
      <c r="R1502" s="128">
        <v>0</v>
      </c>
      <c r="S1502" s="128">
        <v>190000</v>
      </c>
      <c r="T1502" s="128">
        <v>95000</v>
      </c>
      <c r="U1502" s="128">
        <v>0</v>
      </c>
      <c r="V1502" s="11" t="s">
        <v>28</v>
      </c>
      <c r="W1502">
        <v>95000</v>
      </c>
      <c r="X1502">
        <v>1</v>
      </c>
      <c r="Y1502" s="11" t="str">
        <f t="shared" si="49"/>
        <v>XBL</v>
      </c>
      <c r="Z1502" s="5">
        <f>VLOOKUP(D1502,HoaDonTotal!D:Q,14,0)</f>
        <v>44440.758333333331</v>
      </c>
      <c r="AA1502" t="str">
        <f t="shared" si="50"/>
        <v>Ca chiều</v>
      </c>
      <c r="AB1502" s="42"/>
    </row>
    <row r="1503" spans="2:28">
      <c r="B1503" s="11" t="s">
        <v>21</v>
      </c>
      <c r="C1503" s="136">
        <v>44440</v>
      </c>
      <c r="D1503" s="36" t="s">
        <v>2016</v>
      </c>
      <c r="E1503" s="11">
        <v>1147484</v>
      </c>
      <c r="F1503" s="11" t="s">
        <v>2018</v>
      </c>
      <c r="G1503" s="11" t="s">
        <v>3646</v>
      </c>
      <c r="H1503" s="11" t="s">
        <v>3126</v>
      </c>
      <c r="I1503" s="11" t="s">
        <v>65</v>
      </c>
      <c r="J1503" s="11" t="s">
        <v>364</v>
      </c>
      <c r="K1503" s="11" t="s">
        <v>2033</v>
      </c>
      <c r="L1503" s="11" t="s">
        <v>2057</v>
      </c>
      <c r="M1503" s="11" t="s">
        <v>491</v>
      </c>
      <c r="N1503" s="11" t="s">
        <v>26</v>
      </c>
      <c r="O1503" s="11" t="s">
        <v>27</v>
      </c>
      <c r="P1503" s="11" t="s">
        <v>43</v>
      </c>
      <c r="Q1503" s="11">
        <v>1</v>
      </c>
      <c r="R1503" s="128">
        <v>0</v>
      </c>
      <c r="S1503" s="128">
        <v>390000</v>
      </c>
      <c r="T1503" s="128">
        <v>273000</v>
      </c>
      <c r="U1503" s="128">
        <v>0</v>
      </c>
      <c r="V1503" s="11" t="s">
        <v>50</v>
      </c>
      <c r="W1503">
        <v>273000</v>
      </c>
      <c r="X1503">
        <v>1</v>
      </c>
      <c r="Y1503" s="11" t="str">
        <f t="shared" si="49"/>
        <v>XBL</v>
      </c>
      <c r="Z1503" s="5">
        <f>VLOOKUP(D1503,HoaDonTotal!D:Q,14,0)</f>
        <v>44440.77847222222</v>
      </c>
      <c r="AA1503" t="str">
        <f t="shared" si="50"/>
        <v>Ca chiều</v>
      </c>
      <c r="AB1503" s="42"/>
    </row>
    <row r="1504" spans="2:28">
      <c r="B1504" s="11" t="s">
        <v>21</v>
      </c>
      <c r="C1504" s="136">
        <v>44440</v>
      </c>
      <c r="D1504" s="36" t="s">
        <v>2016</v>
      </c>
      <c r="E1504" s="11">
        <v>1147484</v>
      </c>
      <c r="F1504" s="11" t="s">
        <v>2018</v>
      </c>
      <c r="G1504" s="11" t="s">
        <v>3647</v>
      </c>
      <c r="H1504" s="11" t="s">
        <v>2123</v>
      </c>
      <c r="I1504" s="11" t="s">
        <v>55</v>
      </c>
      <c r="J1504" s="11" t="s">
        <v>45</v>
      </c>
      <c r="K1504" s="11" t="s">
        <v>34</v>
      </c>
      <c r="L1504" s="11" t="s">
        <v>629</v>
      </c>
      <c r="M1504" s="11" t="s">
        <v>597</v>
      </c>
      <c r="N1504" s="11" t="s">
        <v>184</v>
      </c>
      <c r="O1504" s="11" t="s">
        <v>153</v>
      </c>
      <c r="P1504" s="11" t="s">
        <v>43</v>
      </c>
      <c r="Q1504" s="11">
        <v>1</v>
      </c>
      <c r="R1504" s="128">
        <v>0</v>
      </c>
      <c r="S1504" s="128">
        <v>120000</v>
      </c>
      <c r="T1504" s="128">
        <v>89000</v>
      </c>
      <c r="U1504" s="128">
        <v>0</v>
      </c>
      <c r="V1504" s="11" t="s">
        <v>50</v>
      </c>
      <c r="W1504">
        <v>89000</v>
      </c>
      <c r="X1504">
        <v>1</v>
      </c>
      <c r="Y1504" s="11" t="str">
        <f t="shared" si="49"/>
        <v>XBL</v>
      </c>
      <c r="Z1504" s="5">
        <f>VLOOKUP(D1504,HoaDonTotal!D:Q,14,0)</f>
        <v>44440.77847222222</v>
      </c>
      <c r="AA1504" t="str">
        <f t="shared" si="50"/>
        <v>Ca chiều</v>
      </c>
      <c r="AB1504" s="42"/>
    </row>
    <row r="1505" spans="2:28">
      <c r="B1505" s="11" t="s">
        <v>21</v>
      </c>
      <c r="C1505" s="136">
        <v>44440</v>
      </c>
      <c r="D1505" s="36" t="s">
        <v>2016</v>
      </c>
      <c r="E1505" s="11">
        <v>1147484</v>
      </c>
      <c r="F1505" s="11" t="s">
        <v>2018</v>
      </c>
      <c r="G1505" s="11" t="s">
        <v>146</v>
      </c>
      <c r="H1505" s="11" t="s">
        <v>147</v>
      </c>
      <c r="I1505" s="11"/>
      <c r="J1505" s="11" t="s">
        <v>2112</v>
      </c>
      <c r="K1505" s="11" t="s">
        <v>148</v>
      </c>
      <c r="L1505" s="11" t="s">
        <v>40</v>
      </c>
      <c r="M1505" s="11" t="s">
        <v>40</v>
      </c>
      <c r="N1505" s="11" t="s">
        <v>2138</v>
      </c>
      <c r="O1505" s="11" t="s">
        <v>487</v>
      </c>
      <c r="P1505" s="11" t="s">
        <v>43</v>
      </c>
      <c r="Q1505" s="11">
        <v>1</v>
      </c>
      <c r="R1505" s="128">
        <v>0</v>
      </c>
      <c r="S1505" s="128">
        <v>32000</v>
      </c>
      <c r="T1505" s="128">
        <v>32000</v>
      </c>
      <c r="U1505" s="128">
        <v>0</v>
      </c>
      <c r="V1505" s="11" t="s">
        <v>50</v>
      </c>
      <c r="W1505">
        <v>32000</v>
      </c>
      <c r="X1505">
        <v>1</v>
      </c>
      <c r="Y1505" s="11" t="str">
        <f t="shared" si="49"/>
        <v>XBL</v>
      </c>
      <c r="Z1505" s="5">
        <f>VLOOKUP(D1505,HoaDonTotal!D:Q,14,0)</f>
        <v>44440.77847222222</v>
      </c>
      <c r="AA1505" t="str">
        <f t="shared" si="50"/>
        <v>Ca chiều</v>
      </c>
      <c r="AB1505" s="42"/>
    </row>
    <row r="1506" spans="2:28">
      <c r="B1506" s="11" t="s">
        <v>21</v>
      </c>
      <c r="C1506" s="136">
        <v>44440</v>
      </c>
      <c r="D1506" s="36" t="s">
        <v>2019</v>
      </c>
      <c r="E1506" s="11">
        <v>1656697</v>
      </c>
      <c r="F1506" s="11" t="s">
        <v>930</v>
      </c>
      <c r="G1506" s="11" t="s">
        <v>3648</v>
      </c>
      <c r="H1506" s="11" t="s">
        <v>2658</v>
      </c>
      <c r="I1506" s="11" t="s">
        <v>22</v>
      </c>
      <c r="J1506" s="11" t="s">
        <v>23</v>
      </c>
      <c r="K1506" s="11" t="s">
        <v>24</v>
      </c>
      <c r="L1506" s="11" t="s">
        <v>42</v>
      </c>
      <c r="M1506" s="11" t="s">
        <v>77</v>
      </c>
      <c r="N1506" s="11" t="s">
        <v>26</v>
      </c>
      <c r="O1506" s="11" t="s">
        <v>676</v>
      </c>
      <c r="P1506" s="11" t="s">
        <v>37</v>
      </c>
      <c r="Q1506" s="11">
        <v>1</v>
      </c>
      <c r="R1506" s="128">
        <v>0</v>
      </c>
      <c r="S1506" s="128">
        <v>350000</v>
      </c>
      <c r="T1506" s="128">
        <v>175000</v>
      </c>
      <c r="U1506" s="128">
        <v>0</v>
      </c>
      <c r="V1506" s="11" t="s">
        <v>50</v>
      </c>
      <c r="W1506">
        <v>175000</v>
      </c>
      <c r="X1506">
        <v>1</v>
      </c>
      <c r="Y1506" s="11" t="str">
        <f t="shared" si="49"/>
        <v>XBL</v>
      </c>
      <c r="Z1506" s="5">
        <f>VLOOKUP(D1506,HoaDonTotal!D:Q,14,0)</f>
        <v>44440.779166666667</v>
      </c>
      <c r="AA1506" t="str">
        <f t="shared" si="50"/>
        <v>Ca chiều</v>
      </c>
      <c r="AB1506" s="42"/>
    </row>
    <row r="1507" spans="2:28">
      <c r="B1507" s="11" t="s">
        <v>21</v>
      </c>
      <c r="C1507" s="136">
        <v>44440</v>
      </c>
      <c r="D1507" s="36" t="s">
        <v>2019</v>
      </c>
      <c r="E1507" s="11">
        <v>1656697</v>
      </c>
      <c r="F1507" s="11" t="s">
        <v>930</v>
      </c>
      <c r="G1507" s="11" t="s">
        <v>3649</v>
      </c>
      <c r="H1507" s="11" t="s">
        <v>3650</v>
      </c>
      <c r="I1507" s="11" t="s">
        <v>22</v>
      </c>
      <c r="J1507" s="11" t="s">
        <v>45</v>
      </c>
      <c r="K1507" s="11" t="s">
        <v>2033</v>
      </c>
      <c r="L1507" s="11" t="s">
        <v>624</v>
      </c>
      <c r="M1507" s="11" t="s">
        <v>63</v>
      </c>
      <c r="N1507" s="11" t="s">
        <v>47</v>
      </c>
      <c r="O1507" s="11" t="s">
        <v>47</v>
      </c>
      <c r="P1507" s="11" t="s">
        <v>37</v>
      </c>
      <c r="Q1507" s="11">
        <v>1</v>
      </c>
      <c r="R1507" s="128">
        <v>0</v>
      </c>
      <c r="S1507" s="128">
        <v>490000</v>
      </c>
      <c r="T1507" s="128">
        <v>490000</v>
      </c>
      <c r="U1507" s="128">
        <v>0</v>
      </c>
      <c r="V1507" s="11" t="s">
        <v>50</v>
      </c>
      <c r="W1507">
        <v>490000</v>
      </c>
      <c r="X1507">
        <v>1</v>
      </c>
      <c r="Y1507" s="11" t="str">
        <f t="shared" si="49"/>
        <v>XBL</v>
      </c>
      <c r="Z1507" s="5">
        <f>VLOOKUP(D1507,HoaDonTotal!D:Q,14,0)</f>
        <v>44440.779166666667</v>
      </c>
      <c r="AA1507" t="str">
        <f t="shared" si="50"/>
        <v>Ca chiều</v>
      </c>
      <c r="AB1507" s="42"/>
    </row>
    <row r="1508" spans="2:28">
      <c r="B1508" s="11" t="s">
        <v>21</v>
      </c>
      <c r="C1508" s="136">
        <v>44440</v>
      </c>
      <c r="D1508" s="36" t="s">
        <v>2019</v>
      </c>
      <c r="E1508" s="11">
        <v>1656697</v>
      </c>
      <c r="F1508" s="11" t="s">
        <v>930</v>
      </c>
      <c r="G1508" s="11" t="s">
        <v>483</v>
      </c>
      <c r="H1508" s="11" t="s">
        <v>484</v>
      </c>
      <c r="I1508" s="11"/>
      <c r="J1508" s="11" t="s">
        <v>39</v>
      </c>
      <c r="K1508" s="11"/>
      <c r="L1508" s="11" t="s">
        <v>40</v>
      </c>
      <c r="M1508" s="11" t="s">
        <v>40</v>
      </c>
      <c r="N1508" s="11" t="s">
        <v>39</v>
      </c>
      <c r="O1508" s="11" t="s">
        <v>39</v>
      </c>
      <c r="P1508" s="11" t="s">
        <v>40</v>
      </c>
      <c r="Q1508" s="11">
        <v>1</v>
      </c>
      <c r="R1508" s="128">
        <v>0</v>
      </c>
      <c r="S1508" s="128">
        <v>2000</v>
      </c>
      <c r="T1508" s="128">
        <v>2000</v>
      </c>
      <c r="U1508" s="128">
        <v>0</v>
      </c>
      <c r="V1508" s="11" t="s">
        <v>50</v>
      </c>
      <c r="W1508">
        <v>2000</v>
      </c>
      <c r="X1508">
        <v>1</v>
      </c>
      <c r="Y1508" s="11" t="str">
        <f t="shared" si="49"/>
        <v>XBL</v>
      </c>
      <c r="Z1508" s="5">
        <f>VLOOKUP(D1508,HoaDonTotal!D:Q,14,0)</f>
        <v>44440.779166666667</v>
      </c>
      <c r="AA1508" t="str">
        <f t="shared" si="50"/>
        <v>Ca chiều</v>
      </c>
      <c r="AB1508" s="42"/>
    </row>
    <row r="1509" spans="2:28">
      <c r="B1509" s="11" t="s">
        <v>21</v>
      </c>
      <c r="C1509" s="136">
        <v>44440</v>
      </c>
      <c r="D1509" s="36" t="s">
        <v>2020</v>
      </c>
      <c r="E1509" s="11">
        <v>1683986</v>
      </c>
      <c r="F1509" s="11" t="s">
        <v>1179</v>
      </c>
      <c r="G1509" s="11" t="s">
        <v>195</v>
      </c>
      <c r="H1509" s="11" t="s">
        <v>196</v>
      </c>
      <c r="I1509" s="11"/>
      <c r="J1509" s="11" t="s">
        <v>39</v>
      </c>
      <c r="K1509" s="11"/>
      <c r="L1509" s="11" t="s">
        <v>40</v>
      </c>
      <c r="M1509" s="11" t="s">
        <v>40</v>
      </c>
      <c r="N1509" s="11" t="s">
        <v>39</v>
      </c>
      <c r="O1509" s="11" t="s">
        <v>39</v>
      </c>
      <c r="P1509" s="11" t="s">
        <v>40</v>
      </c>
      <c r="Q1509" s="11">
        <v>1</v>
      </c>
      <c r="R1509" s="128">
        <v>0</v>
      </c>
      <c r="S1509" s="128">
        <v>2000</v>
      </c>
      <c r="T1509" s="128">
        <v>2000</v>
      </c>
      <c r="U1509" s="128">
        <v>0</v>
      </c>
      <c r="V1509" s="11" t="s">
        <v>50</v>
      </c>
      <c r="W1509">
        <v>2000</v>
      </c>
      <c r="X1509">
        <v>1</v>
      </c>
      <c r="Y1509" s="11" t="str">
        <f t="shared" si="49"/>
        <v>XBL</v>
      </c>
      <c r="Z1509" s="5">
        <f>VLOOKUP(D1509,HoaDonTotal!D:Q,14,0)</f>
        <v>44440.800000000003</v>
      </c>
      <c r="AA1509" t="str">
        <f t="shared" si="50"/>
        <v>Ca chiều</v>
      </c>
      <c r="AB1509" s="42"/>
    </row>
    <row r="1510" spans="2:28">
      <c r="B1510" s="11" t="s">
        <v>21</v>
      </c>
      <c r="C1510" s="136">
        <v>44440</v>
      </c>
      <c r="D1510" s="36" t="s">
        <v>2020</v>
      </c>
      <c r="E1510" s="11">
        <v>1683986</v>
      </c>
      <c r="F1510" s="11" t="s">
        <v>1179</v>
      </c>
      <c r="G1510" s="11" t="s">
        <v>498</v>
      </c>
      <c r="H1510" s="11" t="s">
        <v>499</v>
      </c>
      <c r="I1510" s="11" t="s">
        <v>22</v>
      </c>
      <c r="J1510" s="11" t="s">
        <v>69</v>
      </c>
      <c r="K1510" s="11" t="s">
        <v>24</v>
      </c>
      <c r="L1510" s="11" t="s">
        <v>143</v>
      </c>
      <c r="M1510" s="11" t="s">
        <v>49</v>
      </c>
      <c r="N1510" s="11" t="s">
        <v>70</v>
      </c>
      <c r="O1510" s="11" t="s">
        <v>70</v>
      </c>
      <c r="P1510" s="11" t="s">
        <v>43</v>
      </c>
      <c r="Q1510" s="11">
        <v>1</v>
      </c>
      <c r="R1510" s="128">
        <v>0</v>
      </c>
      <c r="S1510" s="128">
        <v>80000</v>
      </c>
      <c r="T1510" s="128">
        <v>80000</v>
      </c>
      <c r="U1510" s="128">
        <v>0</v>
      </c>
      <c r="V1510" s="11" t="s">
        <v>50</v>
      </c>
      <c r="W1510">
        <v>80000</v>
      </c>
      <c r="X1510">
        <v>1</v>
      </c>
      <c r="Y1510" s="11" t="str">
        <f t="shared" si="49"/>
        <v>XBL</v>
      </c>
      <c r="Z1510" s="5">
        <f>VLOOKUP(D1510,HoaDonTotal!D:Q,14,0)</f>
        <v>44440.800000000003</v>
      </c>
      <c r="AA1510" t="str">
        <f t="shared" si="50"/>
        <v>Ca chiều</v>
      </c>
      <c r="AB1510" s="42"/>
    </row>
    <row r="1511" spans="2:28">
      <c r="B1511" s="11" t="s">
        <v>21</v>
      </c>
      <c r="C1511" s="136">
        <v>44440</v>
      </c>
      <c r="D1511" s="36" t="s">
        <v>2020</v>
      </c>
      <c r="E1511" s="11">
        <v>1683986</v>
      </c>
      <c r="F1511" s="11" t="s">
        <v>1179</v>
      </c>
      <c r="G1511" s="11" t="s">
        <v>3651</v>
      </c>
      <c r="H1511" s="11" t="s">
        <v>3652</v>
      </c>
      <c r="I1511" s="11" t="s">
        <v>22</v>
      </c>
      <c r="J1511" s="11" t="s">
        <v>362</v>
      </c>
      <c r="K1511" s="11" t="s">
        <v>132</v>
      </c>
      <c r="L1511" s="11" t="s">
        <v>518</v>
      </c>
      <c r="M1511" s="11" t="s">
        <v>46</v>
      </c>
      <c r="N1511" s="11" t="s">
        <v>64</v>
      </c>
      <c r="O1511" s="11" t="s">
        <v>80</v>
      </c>
      <c r="P1511" s="11" t="s">
        <v>43</v>
      </c>
      <c r="Q1511" s="11">
        <v>1</v>
      </c>
      <c r="R1511" s="128">
        <v>0</v>
      </c>
      <c r="S1511" s="128">
        <v>190000</v>
      </c>
      <c r="T1511" s="128">
        <v>133000</v>
      </c>
      <c r="U1511" s="128">
        <v>0</v>
      </c>
      <c r="V1511" s="11" t="s">
        <v>50</v>
      </c>
      <c r="W1511">
        <v>133000</v>
      </c>
      <c r="X1511">
        <v>1</v>
      </c>
      <c r="Y1511" s="11" t="str">
        <f t="shared" si="49"/>
        <v>XBL</v>
      </c>
      <c r="Z1511" s="5">
        <f>VLOOKUP(D1511,HoaDonTotal!D:Q,14,0)</f>
        <v>44440.800000000003</v>
      </c>
      <c r="AA1511" t="str">
        <f t="shared" si="50"/>
        <v>Ca chiều</v>
      </c>
      <c r="AB1511" s="42"/>
    </row>
    <row r="1512" spans="2:28">
      <c r="B1512" s="11" t="s">
        <v>21</v>
      </c>
      <c r="C1512" s="136">
        <v>44440</v>
      </c>
      <c r="D1512" s="36" t="s">
        <v>2020</v>
      </c>
      <c r="E1512" s="11">
        <v>1683986</v>
      </c>
      <c r="F1512" s="11" t="s">
        <v>1179</v>
      </c>
      <c r="G1512" s="11" t="s">
        <v>3653</v>
      </c>
      <c r="H1512" s="11" t="s">
        <v>3654</v>
      </c>
      <c r="I1512" s="11" t="s">
        <v>22</v>
      </c>
      <c r="J1512" s="11" t="s">
        <v>362</v>
      </c>
      <c r="K1512" s="11" t="s">
        <v>132</v>
      </c>
      <c r="L1512" s="11" t="s">
        <v>71</v>
      </c>
      <c r="M1512" s="11" t="s">
        <v>254</v>
      </c>
      <c r="N1512" s="11" t="s">
        <v>64</v>
      </c>
      <c r="O1512" s="11" t="s">
        <v>149</v>
      </c>
      <c r="P1512" s="11" t="s">
        <v>43</v>
      </c>
      <c r="Q1512" s="11">
        <v>1</v>
      </c>
      <c r="R1512" s="128">
        <v>0</v>
      </c>
      <c r="S1512" s="128">
        <v>90000</v>
      </c>
      <c r="T1512" s="128">
        <v>63000</v>
      </c>
      <c r="U1512" s="128">
        <v>0</v>
      </c>
      <c r="V1512" s="11" t="s">
        <v>50</v>
      </c>
      <c r="W1512">
        <v>63000</v>
      </c>
      <c r="X1512">
        <v>1</v>
      </c>
      <c r="Y1512" s="11" t="str">
        <f t="shared" si="49"/>
        <v>XBL</v>
      </c>
      <c r="Z1512" s="5">
        <f>VLOOKUP(D1512,HoaDonTotal!D:Q,14,0)</f>
        <v>44440.800000000003</v>
      </c>
      <c r="AA1512" t="str">
        <f t="shared" si="50"/>
        <v>Ca chiều</v>
      </c>
      <c r="AB1512" s="42"/>
    </row>
    <row r="1513" spans="2:28">
      <c r="B1513" s="11" t="s">
        <v>21</v>
      </c>
      <c r="C1513" s="136">
        <v>44440</v>
      </c>
      <c r="D1513" s="36" t="s">
        <v>2020</v>
      </c>
      <c r="E1513" s="11">
        <v>1683986</v>
      </c>
      <c r="F1513" s="11" t="s">
        <v>1179</v>
      </c>
      <c r="G1513" s="11" t="s">
        <v>3655</v>
      </c>
      <c r="H1513" s="11" t="s">
        <v>3654</v>
      </c>
      <c r="I1513" s="11" t="s">
        <v>22</v>
      </c>
      <c r="J1513" s="11" t="s">
        <v>362</v>
      </c>
      <c r="K1513" s="11" t="s">
        <v>132</v>
      </c>
      <c r="L1513" s="11" t="s">
        <v>71</v>
      </c>
      <c r="M1513" s="11" t="s">
        <v>460</v>
      </c>
      <c r="N1513" s="11" t="s">
        <v>64</v>
      </c>
      <c r="O1513" s="11" t="s">
        <v>149</v>
      </c>
      <c r="P1513" s="11" t="s">
        <v>43</v>
      </c>
      <c r="Q1513" s="11">
        <v>1</v>
      </c>
      <c r="R1513" s="128">
        <v>0</v>
      </c>
      <c r="S1513" s="128">
        <v>90000</v>
      </c>
      <c r="T1513" s="128">
        <v>63000</v>
      </c>
      <c r="U1513" s="128">
        <v>0</v>
      </c>
      <c r="V1513" s="11" t="s">
        <v>50</v>
      </c>
      <c r="W1513">
        <v>63000</v>
      </c>
      <c r="X1513">
        <v>1</v>
      </c>
      <c r="Y1513" s="11" t="str">
        <f t="shared" si="49"/>
        <v>XBL</v>
      </c>
      <c r="Z1513" s="5">
        <f>VLOOKUP(D1513,HoaDonTotal!D:Q,14,0)</f>
        <v>44440.800000000003</v>
      </c>
      <c r="AA1513" t="str">
        <f t="shared" si="50"/>
        <v>Ca chiều</v>
      </c>
      <c r="AB1513" s="42"/>
    </row>
    <row r="1514" spans="2:28">
      <c r="B1514" s="11" t="s">
        <v>21</v>
      </c>
      <c r="C1514" s="136">
        <v>44440</v>
      </c>
      <c r="D1514" s="36" t="s">
        <v>2022</v>
      </c>
      <c r="E1514" s="11">
        <v>2389628</v>
      </c>
      <c r="F1514" s="11" t="s">
        <v>1249</v>
      </c>
      <c r="G1514" s="11" t="s">
        <v>2281</v>
      </c>
      <c r="H1514" s="11" t="s">
        <v>2282</v>
      </c>
      <c r="I1514" s="11"/>
      <c r="J1514" s="11" t="s">
        <v>39</v>
      </c>
      <c r="K1514" s="11"/>
      <c r="L1514" s="11" t="s">
        <v>40</v>
      </c>
      <c r="M1514" s="11" t="s">
        <v>40</v>
      </c>
      <c r="N1514" s="11" t="s">
        <v>39</v>
      </c>
      <c r="O1514" s="11" t="s">
        <v>39</v>
      </c>
      <c r="P1514" s="11" t="s">
        <v>40</v>
      </c>
      <c r="Q1514" s="11">
        <v>1</v>
      </c>
      <c r="R1514" s="128">
        <v>0</v>
      </c>
      <c r="S1514" s="128">
        <v>2000</v>
      </c>
      <c r="T1514" s="128">
        <v>2000</v>
      </c>
      <c r="U1514" s="128">
        <v>0</v>
      </c>
      <c r="V1514" s="11" t="s">
        <v>28</v>
      </c>
      <c r="W1514">
        <v>2000</v>
      </c>
      <c r="X1514">
        <v>1</v>
      </c>
      <c r="Y1514" s="11" t="str">
        <f t="shared" si="49"/>
        <v>XBL</v>
      </c>
      <c r="Z1514" s="5">
        <f>VLOOKUP(D1514,HoaDonTotal!D:Q,14,0)</f>
        <v>44440.841666666667</v>
      </c>
      <c r="AA1514" t="str">
        <f t="shared" si="50"/>
        <v>Ca chiều</v>
      </c>
      <c r="AB1514" s="42"/>
    </row>
    <row r="1515" spans="2:28">
      <c r="B1515" s="11" t="s">
        <v>21</v>
      </c>
      <c r="C1515" s="136">
        <v>44440</v>
      </c>
      <c r="D1515" s="36" t="s">
        <v>2022</v>
      </c>
      <c r="E1515" s="11">
        <v>2389628</v>
      </c>
      <c r="F1515" s="11" t="s">
        <v>1249</v>
      </c>
      <c r="G1515" s="11" t="s">
        <v>3422</v>
      </c>
      <c r="H1515" s="11" t="s">
        <v>604</v>
      </c>
      <c r="I1515" s="11" t="s">
        <v>41</v>
      </c>
      <c r="J1515" s="11" t="s">
        <v>45</v>
      </c>
      <c r="K1515" s="11" t="s">
        <v>34</v>
      </c>
      <c r="L1515" s="11" t="s">
        <v>605</v>
      </c>
      <c r="M1515" s="11" t="s">
        <v>662</v>
      </c>
      <c r="N1515" s="11" t="s">
        <v>47</v>
      </c>
      <c r="O1515" s="11" t="s">
        <v>47</v>
      </c>
      <c r="P1515" s="11" t="s">
        <v>571</v>
      </c>
      <c r="Q1515" s="11">
        <v>1</v>
      </c>
      <c r="R1515" s="128">
        <v>0</v>
      </c>
      <c r="S1515" s="128">
        <v>590000</v>
      </c>
      <c r="T1515" s="128">
        <v>590000</v>
      </c>
      <c r="U1515" s="128">
        <v>0</v>
      </c>
      <c r="V1515" s="11" t="s">
        <v>28</v>
      </c>
      <c r="W1515">
        <v>590000</v>
      </c>
      <c r="X1515">
        <v>1</v>
      </c>
      <c r="Y1515" s="11" t="str">
        <f t="shared" si="49"/>
        <v>XBL</v>
      </c>
      <c r="Z1515" s="5">
        <f>VLOOKUP(D1515,HoaDonTotal!D:Q,14,0)</f>
        <v>44440.841666666667</v>
      </c>
      <c r="AA1515" t="str">
        <f t="shared" si="50"/>
        <v>Ca chiều</v>
      </c>
      <c r="AB1515" s="42"/>
    </row>
    <row r="1516" spans="2:28">
      <c r="B1516" s="11" t="s">
        <v>21</v>
      </c>
      <c r="C1516" s="136">
        <v>44440</v>
      </c>
      <c r="D1516" s="36" t="s">
        <v>2023</v>
      </c>
      <c r="E1516" s="11">
        <v>2374983</v>
      </c>
      <c r="F1516" s="11" t="s">
        <v>411</v>
      </c>
      <c r="G1516" s="11" t="s">
        <v>2157</v>
      </c>
      <c r="H1516" s="11" t="s">
        <v>2158</v>
      </c>
      <c r="I1516" s="11"/>
      <c r="J1516" s="11" t="s">
        <v>53</v>
      </c>
      <c r="K1516" s="11" t="s">
        <v>194</v>
      </c>
      <c r="L1516" s="11"/>
      <c r="M1516" s="11"/>
      <c r="N1516" s="11" t="s">
        <v>57</v>
      </c>
      <c r="O1516" s="11" t="s">
        <v>224</v>
      </c>
      <c r="P1516" s="11"/>
      <c r="Q1516" s="11">
        <v>1</v>
      </c>
      <c r="R1516" s="128">
        <v>0</v>
      </c>
      <c r="S1516" s="128">
        <v>24000</v>
      </c>
      <c r="T1516" s="128">
        <v>24000</v>
      </c>
      <c r="U1516" s="128">
        <v>0</v>
      </c>
      <c r="V1516" s="11" t="s">
        <v>28</v>
      </c>
      <c r="W1516">
        <v>24000</v>
      </c>
      <c r="X1516">
        <v>1</v>
      </c>
      <c r="Y1516" s="11" t="str">
        <f t="shared" si="49"/>
        <v>XBL</v>
      </c>
      <c r="Z1516" s="5">
        <f>VLOOKUP(D1516,HoaDonTotal!D:Q,14,0)</f>
        <v>44440.842361111114</v>
      </c>
      <c r="AA1516" t="str">
        <f t="shared" si="50"/>
        <v>Ca chiều</v>
      </c>
      <c r="AB1516" s="42"/>
    </row>
    <row r="1517" spans="2:28">
      <c r="B1517" s="11" t="s">
        <v>21</v>
      </c>
      <c r="C1517" s="136">
        <v>44440</v>
      </c>
      <c r="D1517" s="36" t="s">
        <v>2023</v>
      </c>
      <c r="E1517" s="11">
        <v>2374983</v>
      </c>
      <c r="F1517" s="11" t="s">
        <v>411</v>
      </c>
      <c r="G1517" s="11" t="s">
        <v>3656</v>
      </c>
      <c r="H1517" s="11" t="s">
        <v>263</v>
      </c>
      <c r="I1517" s="11"/>
      <c r="J1517" s="11" t="s">
        <v>53</v>
      </c>
      <c r="K1517" s="11" t="s">
        <v>194</v>
      </c>
      <c r="L1517" s="11"/>
      <c r="M1517" s="11"/>
      <c r="N1517" s="11" t="s">
        <v>57</v>
      </c>
      <c r="O1517" s="11" t="s">
        <v>224</v>
      </c>
      <c r="P1517" s="11"/>
      <c r="Q1517" s="11">
        <v>1</v>
      </c>
      <c r="R1517" s="128">
        <v>0</v>
      </c>
      <c r="S1517" s="128">
        <v>27000</v>
      </c>
      <c r="T1517" s="128">
        <v>27000</v>
      </c>
      <c r="U1517" s="128">
        <v>0</v>
      </c>
      <c r="V1517" s="11" t="s">
        <v>28</v>
      </c>
      <c r="W1517">
        <v>27000</v>
      </c>
      <c r="X1517">
        <v>1</v>
      </c>
      <c r="Y1517" s="11" t="str">
        <f t="shared" si="49"/>
        <v>XBL</v>
      </c>
      <c r="Z1517" s="5">
        <f>VLOOKUP(D1517,HoaDonTotal!D:Q,14,0)</f>
        <v>44440.842361111114</v>
      </c>
      <c r="AA1517" t="str">
        <f t="shared" si="50"/>
        <v>Ca chiều</v>
      </c>
      <c r="AB1517" s="42"/>
    </row>
    <row r="1518" spans="2:28">
      <c r="B1518" s="11" t="s">
        <v>21</v>
      </c>
      <c r="C1518" s="136">
        <v>44440</v>
      </c>
      <c r="D1518" s="36" t="s">
        <v>2025</v>
      </c>
      <c r="E1518" s="11">
        <v>2389636</v>
      </c>
      <c r="F1518" s="11" t="s">
        <v>1915</v>
      </c>
      <c r="G1518" s="11" t="s">
        <v>3657</v>
      </c>
      <c r="H1518" s="11" t="s">
        <v>3658</v>
      </c>
      <c r="I1518" s="11" t="s">
        <v>55</v>
      </c>
      <c r="J1518" s="11" t="s">
        <v>73</v>
      </c>
      <c r="K1518" s="11" t="s">
        <v>24</v>
      </c>
      <c r="L1518" s="11" t="s">
        <v>3659</v>
      </c>
      <c r="M1518" s="11" t="s">
        <v>79</v>
      </c>
      <c r="N1518" s="11" t="s">
        <v>75</v>
      </c>
      <c r="O1518" s="11" t="s">
        <v>75</v>
      </c>
      <c r="P1518" s="11" t="s">
        <v>43</v>
      </c>
      <c r="Q1518" s="11">
        <v>1</v>
      </c>
      <c r="R1518" s="128">
        <v>0</v>
      </c>
      <c r="S1518" s="128">
        <v>590000</v>
      </c>
      <c r="T1518" s="128">
        <v>399000</v>
      </c>
      <c r="U1518" s="128">
        <v>0</v>
      </c>
      <c r="V1518" s="11" t="s">
        <v>50</v>
      </c>
      <c r="W1518">
        <v>399000</v>
      </c>
      <c r="X1518">
        <v>1</v>
      </c>
      <c r="Y1518" s="11" t="str">
        <f t="shared" si="49"/>
        <v>XBL</v>
      </c>
      <c r="Z1518" s="5">
        <f>VLOOKUP(D1518,HoaDonTotal!D:Q,14,0)</f>
        <v>44440.842361111114</v>
      </c>
      <c r="AA1518" t="str">
        <f t="shared" si="50"/>
        <v>Ca chiều</v>
      </c>
      <c r="AB1518" s="42"/>
    </row>
    <row r="1519" spans="2:28">
      <c r="B1519" s="11" t="s">
        <v>21</v>
      </c>
      <c r="C1519" s="136">
        <v>44440</v>
      </c>
      <c r="D1519" s="36" t="s">
        <v>2025</v>
      </c>
      <c r="E1519" s="11">
        <v>2389636</v>
      </c>
      <c r="F1519" s="11" t="s">
        <v>1915</v>
      </c>
      <c r="G1519" s="11" t="s">
        <v>3660</v>
      </c>
      <c r="H1519" s="11" t="s">
        <v>2165</v>
      </c>
      <c r="I1519" s="11" t="s">
        <v>22</v>
      </c>
      <c r="J1519" s="11" t="s">
        <v>362</v>
      </c>
      <c r="K1519" s="11" t="s">
        <v>132</v>
      </c>
      <c r="L1519" s="11" t="s">
        <v>25</v>
      </c>
      <c r="M1519" s="11" t="s">
        <v>2377</v>
      </c>
      <c r="N1519" s="11" t="s">
        <v>64</v>
      </c>
      <c r="O1519" s="11" t="s">
        <v>149</v>
      </c>
      <c r="P1519" s="11" t="s">
        <v>43</v>
      </c>
      <c r="Q1519" s="11">
        <v>1</v>
      </c>
      <c r="R1519" s="128">
        <v>0</v>
      </c>
      <c r="S1519" s="128">
        <v>120000</v>
      </c>
      <c r="T1519" s="128">
        <v>84000</v>
      </c>
      <c r="U1519" s="128">
        <v>0</v>
      </c>
      <c r="V1519" s="11" t="s">
        <v>50</v>
      </c>
      <c r="W1519">
        <v>84000</v>
      </c>
      <c r="X1519">
        <v>1</v>
      </c>
      <c r="Y1519" s="11" t="str">
        <f t="shared" si="49"/>
        <v>XBL</v>
      </c>
      <c r="Z1519" s="5">
        <f>VLOOKUP(D1519,HoaDonTotal!D:Q,14,0)</f>
        <v>44440.842361111114</v>
      </c>
      <c r="AA1519" t="str">
        <f t="shared" si="50"/>
        <v>Ca chiều</v>
      </c>
      <c r="AB1519" s="42"/>
    </row>
    <row r="1520" spans="2:28">
      <c r="B1520" s="11" t="s">
        <v>21</v>
      </c>
      <c r="C1520" s="136">
        <v>44440</v>
      </c>
      <c r="D1520" s="36" t="s">
        <v>2025</v>
      </c>
      <c r="E1520" s="11">
        <v>2389636</v>
      </c>
      <c r="F1520" s="11" t="s">
        <v>1915</v>
      </c>
      <c r="G1520" s="11" t="s">
        <v>3661</v>
      </c>
      <c r="H1520" s="11" t="s">
        <v>3662</v>
      </c>
      <c r="I1520" s="11" t="s">
        <v>62</v>
      </c>
      <c r="J1520" s="11" t="s">
        <v>362</v>
      </c>
      <c r="K1520" s="11" t="s">
        <v>3550</v>
      </c>
      <c r="L1520" s="11" t="s">
        <v>607</v>
      </c>
      <c r="M1520" s="11" t="s">
        <v>49</v>
      </c>
      <c r="N1520" s="11" t="s">
        <v>64</v>
      </c>
      <c r="O1520" s="11" t="s">
        <v>149</v>
      </c>
      <c r="P1520" s="11" t="s">
        <v>43</v>
      </c>
      <c r="Q1520" s="11">
        <v>1</v>
      </c>
      <c r="R1520" s="128">
        <v>0</v>
      </c>
      <c r="S1520" s="128">
        <v>190000</v>
      </c>
      <c r="T1520" s="128">
        <v>133000</v>
      </c>
      <c r="U1520" s="128">
        <v>0</v>
      </c>
      <c r="V1520" s="11" t="s">
        <v>50</v>
      </c>
      <c r="W1520">
        <v>133000</v>
      </c>
      <c r="X1520">
        <v>1</v>
      </c>
      <c r="Y1520" s="11" t="str">
        <f t="shared" si="49"/>
        <v>XBL</v>
      </c>
      <c r="Z1520" s="5">
        <f>VLOOKUP(D1520,HoaDonTotal!D:Q,14,0)</f>
        <v>44440.842361111114</v>
      </c>
      <c r="AA1520" t="str">
        <f t="shared" si="50"/>
        <v>Ca chiều</v>
      </c>
      <c r="AB1520" s="42"/>
    </row>
    <row r="1521" spans="2:28">
      <c r="B1521" s="11" t="s">
        <v>21</v>
      </c>
      <c r="C1521" s="136">
        <v>44440</v>
      </c>
      <c r="D1521" s="36" t="s">
        <v>2025</v>
      </c>
      <c r="E1521" s="11">
        <v>2389636</v>
      </c>
      <c r="F1521" s="11" t="s">
        <v>1915</v>
      </c>
      <c r="G1521" s="11" t="s">
        <v>3663</v>
      </c>
      <c r="H1521" s="11" t="s">
        <v>3664</v>
      </c>
      <c r="I1521" s="11" t="s">
        <v>62</v>
      </c>
      <c r="J1521" s="11" t="s">
        <v>362</v>
      </c>
      <c r="K1521" s="11" t="s">
        <v>3550</v>
      </c>
      <c r="L1521" s="11" t="s">
        <v>607</v>
      </c>
      <c r="M1521" s="11" t="s">
        <v>49</v>
      </c>
      <c r="N1521" s="11" t="s">
        <v>64</v>
      </c>
      <c r="O1521" s="11" t="s">
        <v>149</v>
      </c>
      <c r="P1521" s="11" t="s">
        <v>43</v>
      </c>
      <c r="Q1521" s="11">
        <v>1</v>
      </c>
      <c r="R1521" s="128">
        <v>0</v>
      </c>
      <c r="S1521" s="128">
        <v>190000</v>
      </c>
      <c r="T1521" s="128">
        <v>133000</v>
      </c>
      <c r="U1521" s="128">
        <v>0</v>
      </c>
      <c r="V1521" s="11" t="s">
        <v>50</v>
      </c>
      <c r="W1521">
        <v>133000</v>
      </c>
      <c r="X1521">
        <v>1</v>
      </c>
      <c r="Y1521" s="11" t="str">
        <f t="shared" si="49"/>
        <v>XBL</v>
      </c>
      <c r="Z1521" s="5">
        <f>VLOOKUP(D1521,HoaDonTotal!D:Q,14,0)</f>
        <v>44440.842361111114</v>
      </c>
      <c r="AA1521" t="str">
        <f t="shared" si="50"/>
        <v>Ca chiều</v>
      </c>
      <c r="AB1521" s="42"/>
    </row>
    <row r="1522" spans="2:28">
      <c r="B1522" s="11" t="s">
        <v>21</v>
      </c>
      <c r="C1522" s="136">
        <v>44440</v>
      </c>
      <c r="D1522" s="36" t="s">
        <v>2025</v>
      </c>
      <c r="E1522" s="11">
        <v>2389636</v>
      </c>
      <c r="F1522" s="11" t="s">
        <v>1915</v>
      </c>
      <c r="G1522" s="11" t="s">
        <v>3582</v>
      </c>
      <c r="H1522" s="11" t="s">
        <v>2165</v>
      </c>
      <c r="I1522" s="11" t="s">
        <v>22</v>
      </c>
      <c r="J1522" s="11" t="s">
        <v>362</v>
      </c>
      <c r="K1522" s="11" t="s">
        <v>132</v>
      </c>
      <c r="L1522" s="11" t="s">
        <v>25</v>
      </c>
      <c r="M1522" s="11" t="s">
        <v>2694</v>
      </c>
      <c r="N1522" s="11" t="s">
        <v>64</v>
      </c>
      <c r="O1522" s="11" t="s">
        <v>149</v>
      </c>
      <c r="P1522" s="11" t="s">
        <v>43</v>
      </c>
      <c r="Q1522" s="11">
        <v>2</v>
      </c>
      <c r="R1522" s="128">
        <v>0</v>
      </c>
      <c r="S1522" s="128">
        <v>120000</v>
      </c>
      <c r="T1522" s="128">
        <v>168000</v>
      </c>
      <c r="U1522" s="128">
        <v>0</v>
      </c>
      <c r="V1522" s="11" t="s">
        <v>50</v>
      </c>
      <c r="W1522">
        <v>168000</v>
      </c>
      <c r="X1522">
        <v>2</v>
      </c>
      <c r="Y1522" s="11" t="str">
        <f t="shared" si="49"/>
        <v>XBL</v>
      </c>
      <c r="Z1522" s="5">
        <f>VLOOKUP(D1522,HoaDonTotal!D:Q,14,0)</f>
        <v>44440.842361111114</v>
      </c>
      <c r="AA1522" t="str">
        <f t="shared" si="50"/>
        <v>Ca chiều</v>
      </c>
      <c r="AB1522" s="42"/>
    </row>
    <row r="1523" spans="2:28">
      <c r="B1523" s="11" t="s">
        <v>21</v>
      </c>
      <c r="C1523" s="136">
        <v>44440</v>
      </c>
      <c r="D1523" s="36" t="s">
        <v>2025</v>
      </c>
      <c r="E1523" s="11">
        <v>2389636</v>
      </c>
      <c r="F1523" s="11" t="s">
        <v>1915</v>
      </c>
      <c r="G1523" s="11" t="s">
        <v>372</v>
      </c>
      <c r="H1523" s="11" t="s">
        <v>221</v>
      </c>
      <c r="I1523" s="11" t="s">
        <v>22</v>
      </c>
      <c r="J1523" s="11" t="s">
        <v>364</v>
      </c>
      <c r="K1523" s="11" t="s">
        <v>34</v>
      </c>
      <c r="L1523" s="11" t="s">
        <v>225</v>
      </c>
      <c r="M1523" s="11" t="s">
        <v>199</v>
      </c>
      <c r="N1523" s="11" t="s">
        <v>26</v>
      </c>
      <c r="O1523" s="11" t="s">
        <v>27</v>
      </c>
      <c r="P1523" s="11" t="s">
        <v>43</v>
      </c>
      <c r="Q1523" s="11">
        <v>1</v>
      </c>
      <c r="R1523" s="128">
        <v>0</v>
      </c>
      <c r="S1523" s="128">
        <v>450000</v>
      </c>
      <c r="T1523" s="128">
        <v>315000</v>
      </c>
      <c r="U1523" s="128">
        <v>0</v>
      </c>
      <c r="V1523" s="11" t="s">
        <v>50</v>
      </c>
      <c r="W1523">
        <v>315000</v>
      </c>
      <c r="X1523">
        <v>1</v>
      </c>
      <c r="Y1523" s="11" t="str">
        <f t="shared" si="49"/>
        <v>XBL</v>
      </c>
      <c r="Z1523" s="5">
        <f>VLOOKUP(D1523,HoaDonTotal!D:Q,14,0)</f>
        <v>44440.842361111114</v>
      </c>
      <c r="AA1523" t="str">
        <f t="shared" si="50"/>
        <v>Ca chiều</v>
      </c>
      <c r="AB1523" s="42"/>
    </row>
    <row r="1524" spans="2:28">
      <c r="B1524" s="11" t="s">
        <v>21</v>
      </c>
      <c r="C1524" s="136">
        <v>44440</v>
      </c>
      <c r="D1524" s="36" t="s">
        <v>2025</v>
      </c>
      <c r="E1524" s="11">
        <v>2389636</v>
      </c>
      <c r="F1524" s="11" t="s">
        <v>1915</v>
      </c>
      <c r="G1524" s="11" t="s">
        <v>464</v>
      </c>
      <c r="H1524" s="11" t="s">
        <v>465</v>
      </c>
      <c r="I1524" s="11" t="s">
        <v>41</v>
      </c>
      <c r="J1524" s="11" t="s">
        <v>23</v>
      </c>
      <c r="K1524" s="11" t="s">
        <v>24</v>
      </c>
      <c r="L1524" s="11" t="s">
        <v>466</v>
      </c>
      <c r="M1524" s="11" t="s">
        <v>467</v>
      </c>
      <c r="N1524" s="11" t="s">
        <v>26</v>
      </c>
      <c r="O1524" s="11" t="s">
        <v>314</v>
      </c>
      <c r="P1524" s="11" t="s">
        <v>37</v>
      </c>
      <c r="Q1524" s="11">
        <v>1</v>
      </c>
      <c r="R1524" s="128">
        <v>0</v>
      </c>
      <c r="S1524" s="128">
        <v>290000</v>
      </c>
      <c r="T1524" s="128">
        <v>145000</v>
      </c>
      <c r="U1524" s="128">
        <v>0</v>
      </c>
      <c r="V1524" s="11" t="s">
        <v>50</v>
      </c>
      <c r="W1524">
        <v>145000</v>
      </c>
      <c r="X1524">
        <v>1</v>
      </c>
      <c r="Y1524" s="11" t="str">
        <f t="shared" si="49"/>
        <v>XBL</v>
      </c>
      <c r="Z1524" s="5">
        <f>VLOOKUP(D1524,HoaDonTotal!D:Q,14,0)</f>
        <v>44440.842361111114</v>
      </c>
      <c r="AA1524" t="str">
        <f t="shared" si="50"/>
        <v>Ca chiều</v>
      </c>
      <c r="AB1524" s="42"/>
    </row>
    <row r="1525" spans="2:28">
      <c r="B1525" s="11" t="s">
        <v>21</v>
      </c>
      <c r="C1525" s="136">
        <v>44440</v>
      </c>
      <c r="D1525" s="36" t="s">
        <v>2025</v>
      </c>
      <c r="E1525" s="11">
        <v>2389636</v>
      </c>
      <c r="F1525" s="11" t="s">
        <v>1915</v>
      </c>
      <c r="G1525" s="11" t="s">
        <v>3665</v>
      </c>
      <c r="H1525" s="11" t="s">
        <v>465</v>
      </c>
      <c r="I1525" s="11" t="s">
        <v>41</v>
      </c>
      <c r="J1525" s="11" t="s">
        <v>23</v>
      </c>
      <c r="K1525" s="11" t="s">
        <v>24</v>
      </c>
      <c r="L1525" s="11" t="s">
        <v>466</v>
      </c>
      <c r="M1525" s="11" t="s">
        <v>3102</v>
      </c>
      <c r="N1525" s="11" t="s">
        <v>26</v>
      </c>
      <c r="O1525" s="11" t="s">
        <v>314</v>
      </c>
      <c r="P1525" s="11" t="s">
        <v>37</v>
      </c>
      <c r="Q1525" s="11">
        <v>1</v>
      </c>
      <c r="R1525" s="128">
        <v>0</v>
      </c>
      <c r="S1525" s="128">
        <v>290000</v>
      </c>
      <c r="T1525" s="128">
        <v>145000</v>
      </c>
      <c r="U1525" s="128">
        <v>0</v>
      </c>
      <c r="V1525" s="11" t="s">
        <v>50</v>
      </c>
      <c r="W1525">
        <v>145000</v>
      </c>
      <c r="X1525">
        <v>1</v>
      </c>
      <c r="Y1525" s="11" t="str">
        <f t="shared" si="49"/>
        <v>XBL</v>
      </c>
      <c r="Z1525" s="5">
        <f>VLOOKUP(D1525,HoaDonTotal!D:Q,14,0)</f>
        <v>44440.842361111114</v>
      </c>
      <c r="AA1525" t="str">
        <f t="shared" si="50"/>
        <v>Ca chiều</v>
      </c>
      <c r="AB1525" s="42"/>
    </row>
    <row r="1526" spans="2:28">
      <c r="B1526" s="11" t="s">
        <v>21</v>
      </c>
      <c r="C1526" s="136">
        <v>44440</v>
      </c>
      <c r="D1526" s="36" t="s">
        <v>2026</v>
      </c>
      <c r="E1526" s="11">
        <v>2074850</v>
      </c>
      <c r="F1526" s="11" t="s">
        <v>721</v>
      </c>
      <c r="G1526" s="11" t="s">
        <v>350</v>
      </c>
      <c r="H1526" s="11" t="s">
        <v>351</v>
      </c>
      <c r="I1526" s="11"/>
      <c r="J1526" s="11" t="s">
        <v>2041</v>
      </c>
      <c r="K1526" s="11" t="s">
        <v>78</v>
      </c>
      <c r="L1526" s="11"/>
      <c r="M1526" s="11" t="s">
        <v>63</v>
      </c>
      <c r="N1526" s="11" t="s">
        <v>68</v>
      </c>
      <c r="O1526" s="11" t="s">
        <v>130</v>
      </c>
      <c r="P1526" s="11"/>
      <c r="Q1526" s="11">
        <v>2</v>
      </c>
      <c r="R1526" s="128">
        <v>0</v>
      </c>
      <c r="S1526" s="128">
        <v>19000</v>
      </c>
      <c r="T1526" s="128">
        <v>20000</v>
      </c>
      <c r="U1526" s="128">
        <v>0</v>
      </c>
      <c r="V1526" s="11" t="s">
        <v>50</v>
      </c>
      <c r="W1526">
        <v>20000</v>
      </c>
      <c r="X1526">
        <v>2</v>
      </c>
      <c r="Y1526" s="11" t="str">
        <f t="shared" si="49"/>
        <v>XBL</v>
      </c>
      <c r="Z1526" s="5">
        <f>VLOOKUP(D1526,HoaDonTotal!D:Q,14,0)</f>
        <v>44440.842361111114</v>
      </c>
      <c r="AA1526" t="str">
        <f t="shared" si="50"/>
        <v>Ca chiều</v>
      </c>
      <c r="AB1526" s="42"/>
    </row>
    <row r="1527" spans="2:28">
      <c r="B1527" s="11" t="s">
        <v>21</v>
      </c>
      <c r="C1527" s="136">
        <v>44440</v>
      </c>
      <c r="D1527" s="36" t="s">
        <v>2028</v>
      </c>
      <c r="E1527" s="11">
        <v>2389636</v>
      </c>
      <c r="F1527" s="11" t="s">
        <v>1915</v>
      </c>
      <c r="G1527" s="11" t="s">
        <v>3666</v>
      </c>
      <c r="H1527" s="11" t="s">
        <v>221</v>
      </c>
      <c r="I1527" s="11" t="s">
        <v>22</v>
      </c>
      <c r="J1527" s="11" t="s">
        <v>364</v>
      </c>
      <c r="K1527" s="11" t="s">
        <v>34</v>
      </c>
      <c r="L1527" s="11" t="s">
        <v>2074</v>
      </c>
      <c r="M1527" s="11" t="s">
        <v>199</v>
      </c>
      <c r="N1527" s="11" t="s">
        <v>26</v>
      </c>
      <c r="O1527" s="11" t="s">
        <v>27</v>
      </c>
      <c r="P1527" s="11" t="s">
        <v>43</v>
      </c>
      <c r="Q1527" s="11">
        <v>1</v>
      </c>
      <c r="R1527" s="128">
        <v>0</v>
      </c>
      <c r="S1527" s="128">
        <v>450000</v>
      </c>
      <c r="T1527" s="128">
        <v>315000</v>
      </c>
      <c r="U1527" s="128">
        <v>0</v>
      </c>
      <c r="V1527" s="11" t="s">
        <v>50</v>
      </c>
      <c r="W1527">
        <v>315000</v>
      </c>
      <c r="X1527">
        <v>1</v>
      </c>
      <c r="Y1527" s="11" t="str">
        <f t="shared" si="49"/>
        <v>XBL</v>
      </c>
      <c r="Z1527" s="5">
        <f>VLOOKUP(D1527,HoaDonTotal!D:Q,14,0)</f>
        <v>44440.842361111114</v>
      </c>
      <c r="AA1527" t="str">
        <f t="shared" si="50"/>
        <v>Ca chiều</v>
      </c>
      <c r="AB1527" s="42"/>
    </row>
    <row r="1528" spans="2:28">
      <c r="B1528" s="11" t="s">
        <v>21</v>
      </c>
      <c r="C1528" s="136">
        <v>44440</v>
      </c>
      <c r="D1528" s="36" t="s">
        <v>2029</v>
      </c>
      <c r="E1528" s="11">
        <v>1662869</v>
      </c>
      <c r="F1528" s="11" t="s">
        <v>430</v>
      </c>
      <c r="G1528" s="11" t="s">
        <v>3667</v>
      </c>
      <c r="H1528" s="11" t="s">
        <v>3668</v>
      </c>
      <c r="I1528" s="11" t="s">
        <v>22</v>
      </c>
      <c r="J1528" s="11" t="s">
        <v>23</v>
      </c>
      <c r="K1528" s="11" t="s">
        <v>24</v>
      </c>
      <c r="L1528" s="11" t="s">
        <v>25</v>
      </c>
      <c r="M1528" s="11" t="s">
        <v>445</v>
      </c>
      <c r="N1528" s="11" t="s">
        <v>26</v>
      </c>
      <c r="O1528" s="11" t="s">
        <v>670</v>
      </c>
      <c r="P1528" s="11" t="s">
        <v>37</v>
      </c>
      <c r="Q1528" s="11">
        <v>1</v>
      </c>
      <c r="R1528" s="128">
        <v>0</v>
      </c>
      <c r="S1528" s="128">
        <v>250000</v>
      </c>
      <c r="T1528" s="128">
        <v>125000</v>
      </c>
      <c r="U1528" s="128">
        <v>0</v>
      </c>
      <c r="V1528" s="11" t="s">
        <v>50</v>
      </c>
      <c r="W1528">
        <v>125000</v>
      </c>
      <c r="X1528">
        <v>1</v>
      </c>
      <c r="Y1528" s="11" t="str">
        <f t="shared" si="49"/>
        <v>XBL</v>
      </c>
      <c r="Z1528" s="5">
        <f>VLOOKUP(D1528,HoaDonTotal!D:Q,14,0)</f>
        <v>44440.863888888889</v>
      </c>
      <c r="AA1528" t="str">
        <f t="shared" si="50"/>
        <v>Ca chiều</v>
      </c>
      <c r="AB1528" s="42"/>
    </row>
    <row r="1529" spans="2:28">
      <c r="B1529" s="11" t="s">
        <v>21</v>
      </c>
      <c r="C1529" s="136">
        <v>44440</v>
      </c>
      <c r="D1529" s="36" t="s">
        <v>2029</v>
      </c>
      <c r="E1529" s="11">
        <v>1662869</v>
      </c>
      <c r="F1529" s="11" t="s">
        <v>430</v>
      </c>
      <c r="G1529" s="11" t="s">
        <v>3605</v>
      </c>
      <c r="H1529" s="11" t="s">
        <v>3477</v>
      </c>
      <c r="I1529" s="11" t="s">
        <v>22</v>
      </c>
      <c r="J1529" s="11" t="s">
        <v>38</v>
      </c>
      <c r="K1529" s="11" t="s">
        <v>232</v>
      </c>
      <c r="L1529" s="11" t="s">
        <v>25</v>
      </c>
      <c r="M1529" s="11" t="s">
        <v>340</v>
      </c>
      <c r="N1529" s="11" t="s">
        <v>316</v>
      </c>
      <c r="O1529" s="11" t="s">
        <v>317</v>
      </c>
      <c r="P1529" s="11" t="s">
        <v>37</v>
      </c>
      <c r="Q1529" s="11">
        <v>1</v>
      </c>
      <c r="R1529" s="128">
        <v>0</v>
      </c>
      <c r="S1529" s="128">
        <v>650000</v>
      </c>
      <c r="T1529" s="128">
        <v>455000</v>
      </c>
      <c r="U1529" s="128">
        <v>0</v>
      </c>
      <c r="V1529" s="11" t="s">
        <v>50</v>
      </c>
      <c r="W1529">
        <v>455000</v>
      </c>
      <c r="X1529">
        <v>1</v>
      </c>
      <c r="Y1529" s="11" t="str">
        <f t="shared" si="49"/>
        <v>XBL</v>
      </c>
      <c r="Z1529" s="5">
        <f>VLOOKUP(D1529,HoaDonTotal!D:Q,14,0)</f>
        <v>44440.863888888889</v>
      </c>
      <c r="AA1529" t="str">
        <f t="shared" si="50"/>
        <v>Ca chiều</v>
      </c>
      <c r="AB1529" s="42"/>
    </row>
    <row r="1530" spans="2:28">
      <c r="B1530" s="11" t="s">
        <v>21</v>
      </c>
      <c r="C1530" s="136">
        <v>44440</v>
      </c>
      <c r="D1530" s="36" t="s">
        <v>2029</v>
      </c>
      <c r="E1530" s="11">
        <v>1662869</v>
      </c>
      <c r="F1530" s="11" t="s">
        <v>430</v>
      </c>
      <c r="G1530" s="11" t="s">
        <v>3669</v>
      </c>
      <c r="H1530" s="11" t="s">
        <v>3003</v>
      </c>
      <c r="I1530" s="11"/>
      <c r="J1530" s="11" t="s">
        <v>53</v>
      </c>
      <c r="K1530" s="11" t="s">
        <v>56</v>
      </c>
      <c r="L1530" s="11" t="s">
        <v>42</v>
      </c>
      <c r="M1530" s="11" t="s">
        <v>63</v>
      </c>
      <c r="N1530" s="11" t="s">
        <v>57</v>
      </c>
      <c r="O1530" s="11" t="s">
        <v>3004</v>
      </c>
      <c r="P1530" s="11" t="s">
        <v>43</v>
      </c>
      <c r="Q1530" s="11">
        <v>1</v>
      </c>
      <c r="R1530" s="128">
        <v>0</v>
      </c>
      <c r="S1530" s="128">
        <v>120000</v>
      </c>
      <c r="T1530" s="128">
        <v>96000</v>
      </c>
      <c r="U1530" s="128">
        <v>0</v>
      </c>
      <c r="V1530" s="11" t="s">
        <v>50</v>
      </c>
      <c r="W1530">
        <v>96000</v>
      </c>
      <c r="X1530">
        <v>1</v>
      </c>
      <c r="Y1530" s="11" t="str">
        <f t="shared" ref="Y1530:Y1531" si="51">IF(LEFT(D1530,3)="NTL","NTL","XBL")</f>
        <v>XBL</v>
      </c>
      <c r="Z1530" s="5">
        <f>VLOOKUP(D1530,HoaDonTotal!D:Q,14,0)</f>
        <v>44440.863888888889</v>
      </c>
      <c r="AA1530" t="str">
        <f t="shared" si="50"/>
        <v>Ca chiều</v>
      </c>
      <c r="AB1530" s="42"/>
    </row>
    <row r="1531" spans="2:28">
      <c r="B1531" s="11" t="s">
        <v>21</v>
      </c>
      <c r="C1531" s="136">
        <v>44440</v>
      </c>
      <c r="D1531" s="36" t="s">
        <v>2030</v>
      </c>
      <c r="E1531" s="11">
        <v>1662869</v>
      </c>
      <c r="F1531" s="11" t="s">
        <v>430</v>
      </c>
      <c r="G1531" s="11" t="s">
        <v>2519</v>
      </c>
      <c r="H1531" s="11" t="s">
        <v>2520</v>
      </c>
      <c r="I1531" s="11"/>
      <c r="J1531" s="11" t="s">
        <v>2112</v>
      </c>
      <c r="K1531" s="11" t="s">
        <v>2521</v>
      </c>
      <c r="L1531" s="11" t="s">
        <v>512</v>
      </c>
      <c r="M1531" s="11"/>
      <c r="N1531" s="11" t="s">
        <v>2127</v>
      </c>
      <c r="O1531" s="11" t="s">
        <v>533</v>
      </c>
      <c r="P1531" s="11"/>
      <c r="Q1531" s="11">
        <v>1</v>
      </c>
      <c r="R1531" s="128">
        <v>0</v>
      </c>
      <c r="S1531" s="128">
        <v>33000</v>
      </c>
      <c r="T1531" s="128">
        <v>33000</v>
      </c>
      <c r="U1531" s="128">
        <v>0</v>
      </c>
      <c r="V1531" s="11" t="s">
        <v>50</v>
      </c>
      <c r="W1531">
        <v>33000</v>
      </c>
      <c r="X1531">
        <v>1</v>
      </c>
      <c r="Y1531" s="11" t="str">
        <f t="shared" si="51"/>
        <v>XBL</v>
      </c>
      <c r="Z1531" s="5">
        <f>VLOOKUP(D1531,HoaDonTotal!D:Q,14,0)</f>
        <v>44440.863194444442</v>
      </c>
      <c r="AA1531" t="str">
        <f t="shared" si="50"/>
        <v>Ca chiều</v>
      </c>
      <c r="AB1531" s="42"/>
    </row>
    <row r="1532" spans="2:28">
      <c r="C1532" s="57"/>
      <c r="D1532" s="11"/>
      <c r="E1532" s="11"/>
      <c r="F1532" s="56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42"/>
      <c r="V1532" s="42"/>
      <c r="W1532" s="42"/>
      <c r="X1532" s="42"/>
      <c r="Y1532" s="11"/>
      <c r="Z1532" s="5"/>
      <c r="AB1532" s="42"/>
    </row>
    <row r="1533" spans="2:28">
      <c r="C1533" s="57"/>
      <c r="D1533" s="11"/>
      <c r="E1533" s="11"/>
      <c r="F1533" s="56"/>
      <c r="G1533" s="11"/>
      <c r="H1533" s="11"/>
      <c r="I1533" s="11"/>
      <c r="J1533" s="11"/>
      <c r="K1533" s="11"/>
      <c r="M1533" s="11"/>
      <c r="N1533" s="11"/>
      <c r="O1533" s="11"/>
      <c r="Q1533" s="11"/>
      <c r="R1533" s="11"/>
      <c r="S1533" s="11"/>
      <c r="U1533" s="42"/>
      <c r="V1533" s="42"/>
      <c r="W1533" s="42"/>
      <c r="X1533" s="42"/>
      <c r="Y1533" s="11"/>
      <c r="Z1533" s="5"/>
      <c r="AB1533" s="42"/>
    </row>
    <row r="1534" spans="2:28">
      <c r="C1534" s="57"/>
      <c r="D1534" s="11"/>
      <c r="E1534" s="11"/>
      <c r="F1534" s="56"/>
      <c r="G1534" s="11"/>
      <c r="H1534" s="11"/>
      <c r="I1534" s="11"/>
      <c r="J1534" s="11"/>
      <c r="K1534" s="11"/>
      <c r="M1534" s="11"/>
      <c r="N1534" s="11"/>
      <c r="O1534" s="11"/>
      <c r="Q1534" s="11"/>
      <c r="R1534" s="11"/>
      <c r="S1534" s="11"/>
      <c r="U1534" s="42"/>
      <c r="V1534" s="42"/>
      <c r="W1534" s="42"/>
      <c r="X1534" s="42"/>
      <c r="Y1534" s="11"/>
      <c r="Z1534" s="5"/>
      <c r="AB1534" s="42"/>
    </row>
    <row r="1535" spans="2:28">
      <c r="C1535" s="57"/>
      <c r="D1535" s="11"/>
      <c r="E1535" s="11"/>
      <c r="F1535" s="56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42"/>
      <c r="V1535" s="42"/>
      <c r="W1535" s="42"/>
      <c r="X1535" s="42"/>
      <c r="Y1535" s="11"/>
      <c r="Z1535" s="5"/>
      <c r="AB1535" s="42"/>
    </row>
    <row r="1536" spans="2:28">
      <c r="C1536" s="57"/>
      <c r="D1536" s="11"/>
      <c r="E1536" s="11"/>
      <c r="F1536" s="56"/>
      <c r="G1536" s="11"/>
      <c r="H1536" s="11"/>
      <c r="I1536" s="11"/>
      <c r="J1536" s="11"/>
      <c r="K1536" s="11"/>
      <c r="M1536" s="11"/>
      <c r="N1536" s="11"/>
      <c r="Q1536" s="11"/>
      <c r="R1536" s="11"/>
      <c r="S1536" s="11"/>
      <c r="U1536" s="42"/>
      <c r="V1536" s="42"/>
      <c r="W1536" s="42"/>
      <c r="X1536" s="42"/>
      <c r="Y1536" s="11"/>
      <c r="Z1536" s="5"/>
      <c r="AB1536" s="42"/>
    </row>
    <row r="1537" spans="3:28">
      <c r="C1537" s="57"/>
      <c r="D1537" s="11"/>
      <c r="E1537" s="11"/>
      <c r="F1537" s="56"/>
      <c r="G1537" s="11"/>
      <c r="H1537" s="11"/>
      <c r="I1537" s="11"/>
      <c r="J1537" s="11"/>
      <c r="K1537" s="11"/>
      <c r="M1537" s="11"/>
      <c r="N1537" s="11"/>
      <c r="O1537" s="11"/>
      <c r="P1537" s="11"/>
      <c r="Q1537" s="11"/>
      <c r="R1537" s="11"/>
      <c r="S1537" s="11"/>
      <c r="T1537" s="11"/>
      <c r="U1537" s="42"/>
      <c r="V1537" s="42"/>
      <c r="W1537" s="42"/>
      <c r="X1537" s="42"/>
      <c r="Y1537" s="11"/>
      <c r="Z1537" s="5"/>
      <c r="AB1537" s="42"/>
    </row>
    <row r="1538" spans="3:28">
      <c r="C1538" s="57"/>
      <c r="D1538" s="11"/>
      <c r="E1538" s="11"/>
      <c r="F1538" s="56"/>
      <c r="G1538" s="11"/>
      <c r="H1538" s="11"/>
      <c r="I1538" s="11"/>
      <c r="J1538" s="11"/>
      <c r="K1538" s="11"/>
      <c r="M1538" s="11"/>
      <c r="N1538" s="11"/>
      <c r="O1538" s="11"/>
      <c r="P1538" s="11"/>
      <c r="Q1538" s="11"/>
      <c r="R1538" s="11"/>
      <c r="S1538" s="11"/>
      <c r="T1538" s="11"/>
      <c r="U1538" s="42"/>
      <c r="V1538" s="42"/>
      <c r="W1538" s="42"/>
      <c r="X1538" s="42"/>
      <c r="Y1538" s="11"/>
      <c r="Z1538" s="5"/>
      <c r="AB1538" s="42"/>
    </row>
    <row r="1539" spans="3:28">
      <c r="C1539" s="57"/>
      <c r="D1539" s="11"/>
      <c r="E1539" s="11"/>
      <c r="F1539" s="56"/>
      <c r="G1539" s="11"/>
      <c r="H1539" s="11"/>
      <c r="I1539" s="11"/>
      <c r="J1539" s="11"/>
      <c r="K1539" s="11"/>
      <c r="M1539" s="11"/>
      <c r="N1539" s="11"/>
      <c r="O1539" s="11"/>
      <c r="P1539" s="11"/>
      <c r="Q1539" s="11"/>
      <c r="R1539" s="11"/>
      <c r="S1539" s="11"/>
      <c r="T1539" s="11"/>
      <c r="U1539" s="42"/>
      <c r="V1539" s="42"/>
      <c r="W1539" s="42"/>
      <c r="X1539" s="42"/>
      <c r="Y1539" s="11"/>
      <c r="Z1539" s="5"/>
      <c r="AB1539" s="42"/>
    </row>
    <row r="1540" spans="3:28">
      <c r="C1540" s="57"/>
      <c r="D1540" s="11"/>
      <c r="E1540" s="11"/>
      <c r="F1540" s="56"/>
      <c r="G1540" s="11"/>
      <c r="H1540" s="11"/>
      <c r="I1540" s="11"/>
      <c r="J1540" s="11"/>
      <c r="K1540" s="11"/>
      <c r="M1540" s="11"/>
      <c r="N1540" s="11"/>
      <c r="O1540" s="11"/>
      <c r="P1540" s="11"/>
      <c r="Q1540" s="11"/>
      <c r="R1540" s="11"/>
      <c r="S1540" s="11"/>
      <c r="T1540" s="11"/>
      <c r="U1540" s="42"/>
      <c r="V1540" s="42"/>
      <c r="W1540" s="42"/>
      <c r="X1540" s="42"/>
      <c r="Y1540" s="11"/>
      <c r="Z1540" s="5"/>
      <c r="AB1540" s="42"/>
    </row>
    <row r="1541" spans="3:28">
      <c r="C1541" s="57"/>
      <c r="D1541" s="11"/>
      <c r="E1541" s="11"/>
      <c r="F1541" s="56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42"/>
      <c r="V1541" s="42"/>
      <c r="W1541" s="42"/>
      <c r="X1541" s="42"/>
      <c r="Y1541" s="11"/>
      <c r="Z1541" s="5"/>
      <c r="AB1541" s="42"/>
    </row>
    <row r="1542" spans="3:28">
      <c r="C1542" s="57"/>
      <c r="D1542" s="11"/>
      <c r="E1542" s="11"/>
      <c r="F1542" s="56"/>
      <c r="G1542" s="11"/>
      <c r="H1542" s="11"/>
      <c r="I1542" s="11"/>
      <c r="J1542" s="11"/>
      <c r="K1542" s="11"/>
      <c r="M1542" s="11"/>
      <c r="N1542" s="11"/>
      <c r="O1542" s="11"/>
      <c r="P1542" s="11"/>
      <c r="Q1542" s="11"/>
      <c r="R1542" s="11"/>
      <c r="S1542" s="11"/>
      <c r="T1542" s="11"/>
      <c r="U1542" s="42"/>
      <c r="V1542" s="42"/>
      <c r="W1542" s="42"/>
      <c r="X1542" s="42"/>
      <c r="Y1542" s="11"/>
      <c r="Z1542" s="5"/>
      <c r="AB1542" s="42"/>
    </row>
    <row r="1543" spans="3:28">
      <c r="C1543" s="57"/>
      <c r="D1543" s="11"/>
      <c r="E1543" s="11"/>
      <c r="F1543" s="56"/>
      <c r="G1543" s="11"/>
      <c r="H1543" s="11"/>
      <c r="I1543" s="11"/>
      <c r="J1543" s="11"/>
      <c r="K1543" s="11"/>
      <c r="M1543" s="11"/>
      <c r="N1543" s="11"/>
      <c r="O1543" s="11"/>
      <c r="Q1543" s="11"/>
      <c r="R1543" s="11"/>
      <c r="S1543" s="11"/>
      <c r="U1543" s="42"/>
      <c r="V1543" s="42"/>
      <c r="W1543" s="42"/>
      <c r="X1543" s="42"/>
      <c r="Y1543" s="11"/>
      <c r="Z1543" s="5"/>
      <c r="AB1543" s="42"/>
    </row>
    <row r="1544" spans="3:28">
      <c r="C1544" s="57"/>
      <c r="D1544" s="11"/>
      <c r="E1544" s="11"/>
      <c r="F1544" s="56"/>
      <c r="G1544" s="11"/>
      <c r="H1544" s="11"/>
      <c r="I1544" s="11"/>
      <c r="J1544" s="11"/>
      <c r="K1544" s="11"/>
      <c r="M1544" s="11"/>
      <c r="N1544" s="11"/>
      <c r="O1544" s="11"/>
      <c r="Q1544" s="11"/>
      <c r="R1544" s="11"/>
      <c r="S1544" s="11"/>
      <c r="U1544" s="42"/>
      <c r="V1544" s="42"/>
      <c r="W1544" s="42"/>
      <c r="X1544" s="42"/>
      <c r="Y1544" s="11"/>
      <c r="Z1544" s="5"/>
      <c r="AB1544" s="42"/>
    </row>
    <row r="1545" spans="3:28">
      <c r="C1545" s="57"/>
      <c r="D1545" s="11"/>
      <c r="E1545" s="11"/>
      <c r="F1545" s="56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42"/>
      <c r="V1545" s="42"/>
      <c r="W1545" s="42"/>
      <c r="X1545" s="42"/>
      <c r="Y1545" s="11"/>
      <c r="Z1545" s="5"/>
      <c r="AB1545" s="42"/>
    </row>
    <row r="1546" spans="3:28">
      <c r="C1546" s="57"/>
      <c r="D1546" s="11"/>
      <c r="E1546" s="11"/>
      <c r="F1546" s="56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42"/>
      <c r="V1546" s="42"/>
      <c r="W1546" s="42"/>
      <c r="X1546" s="42"/>
      <c r="Y1546" s="11"/>
      <c r="Z1546" s="5"/>
      <c r="AB1546" s="42"/>
    </row>
    <row r="1547" spans="3:28">
      <c r="C1547" s="57"/>
      <c r="D1547" s="11"/>
      <c r="E1547" s="11"/>
      <c r="F1547" s="56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42"/>
      <c r="V1547" s="42"/>
      <c r="W1547" s="42"/>
      <c r="X1547" s="42"/>
      <c r="Y1547" s="11"/>
      <c r="Z1547" s="5"/>
      <c r="AB1547" s="42"/>
    </row>
    <row r="1548" spans="3:28">
      <c r="C1548" s="57"/>
      <c r="D1548" s="11"/>
      <c r="E1548" s="11"/>
      <c r="F1548" s="56"/>
      <c r="G1548" s="11"/>
      <c r="H1548" s="11"/>
      <c r="I1548" s="11"/>
      <c r="J1548" s="11"/>
      <c r="K1548" s="11"/>
      <c r="M1548" s="11"/>
      <c r="O1548" s="11"/>
      <c r="P1548" s="11"/>
      <c r="Q1548" s="11"/>
      <c r="R1548" s="11"/>
      <c r="S1548" s="11"/>
      <c r="T1548" s="11"/>
      <c r="U1548" s="42"/>
      <c r="V1548" s="42"/>
      <c r="W1548" s="42"/>
      <c r="X1548" s="42"/>
      <c r="Y1548" s="11"/>
      <c r="Z1548" s="5"/>
      <c r="AB1548" s="42"/>
    </row>
    <row r="1549" spans="3:28">
      <c r="C1549" s="57"/>
      <c r="D1549" s="11"/>
      <c r="E1549" s="11"/>
      <c r="F1549" s="56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42"/>
      <c r="V1549" s="42"/>
      <c r="W1549" s="42"/>
      <c r="X1549" s="42"/>
      <c r="Y1549" s="11"/>
      <c r="Z1549" s="5"/>
      <c r="AB1549" s="42"/>
    </row>
    <row r="1550" spans="3:28">
      <c r="C1550" s="57"/>
      <c r="D1550" s="11"/>
      <c r="E1550" s="11"/>
      <c r="F1550" s="56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42"/>
      <c r="V1550" s="42"/>
      <c r="W1550" s="42"/>
      <c r="X1550" s="42"/>
      <c r="Y1550" s="11"/>
      <c r="Z1550" s="5"/>
      <c r="AB1550" s="42"/>
    </row>
    <row r="1551" spans="3:28">
      <c r="C1551" s="57"/>
      <c r="D1551" s="11"/>
      <c r="E1551" s="11"/>
      <c r="F1551" s="56"/>
      <c r="G1551" s="11"/>
      <c r="H1551" s="11"/>
      <c r="I1551" s="11"/>
      <c r="J1551" s="11"/>
      <c r="K1551" s="11"/>
      <c r="L1551" s="11"/>
      <c r="M1551" s="11"/>
      <c r="N1551" s="11"/>
      <c r="P1551" s="11"/>
      <c r="Q1551" s="11"/>
      <c r="R1551" s="11"/>
      <c r="S1551" s="11"/>
      <c r="T1551" s="11"/>
      <c r="U1551" s="42"/>
      <c r="V1551" s="42"/>
      <c r="W1551" s="42"/>
      <c r="X1551" s="42"/>
      <c r="Y1551" s="11"/>
      <c r="Z1551" s="5"/>
      <c r="AB1551" s="42"/>
    </row>
    <row r="1552" spans="3:28">
      <c r="C1552" s="57"/>
      <c r="D1552" s="11"/>
      <c r="E1552" s="11"/>
      <c r="F1552" s="56"/>
      <c r="G1552" s="11"/>
      <c r="H1552" s="11"/>
      <c r="I1552" s="11"/>
      <c r="J1552" s="11"/>
      <c r="K1552" s="11"/>
      <c r="L1552" s="11"/>
      <c r="M1552" s="11"/>
      <c r="N1552" s="11"/>
      <c r="O1552" s="11"/>
      <c r="Q1552" s="11"/>
      <c r="R1552" s="11"/>
      <c r="S1552" s="11"/>
      <c r="T1552" s="11"/>
      <c r="U1552" s="42"/>
      <c r="V1552" s="42"/>
      <c r="W1552" s="42"/>
      <c r="X1552" s="42"/>
      <c r="Y1552" s="11"/>
      <c r="Z1552" s="5"/>
      <c r="AB1552" s="42"/>
    </row>
    <row r="1553" spans="3:28">
      <c r="C1553" s="57"/>
      <c r="D1553" s="11"/>
      <c r="E1553" s="11"/>
      <c r="F1553" s="56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42"/>
      <c r="V1553" s="42"/>
      <c r="W1553" s="42"/>
      <c r="X1553" s="42"/>
      <c r="Y1553" s="11"/>
      <c r="Z1553" s="5"/>
      <c r="AB1553" s="42"/>
    </row>
    <row r="1554" spans="3:28">
      <c r="C1554" s="57"/>
      <c r="D1554" s="11"/>
      <c r="E1554" s="11"/>
      <c r="F1554" s="56"/>
      <c r="G1554" s="11"/>
      <c r="H1554" s="11"/>
      <c r="I1554" s="11"/>
      <c r="J1554" s="11"/>
      <c r="K1554" s="11"/>
      <c r="M1554" s="11"/>
      <c r="O1554" s="11"/>
      <c r="P1554" s="11"/>
      <c r="Q1554" s="11"/>
      <c r="R1554" s="11"/>
      <c r="S1554" s="11"/>
      <c r="T1554" s="11"/>
      <c r="U1554" s="42"/>
      <c r="V1554" s="42"/>
      <c r="W1554" s="42"/>
      <c r="X1554" s="42"/>
      <c r="Y1554" s="11"/>
      <c r="Z1554" s="5"/>
      <c r="AB1554" s="42"/>
    </row>
    <row r="1555" spans="3:28">
      <c r="C1555" s="57"/>
      <c r="D1555" s="11"/>
      <c r="E1555" s="11"/>
      <c r="F1555" s="56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42"/>
      <c r="V1555" s="42"/>
      <c r="W1555" s="42"/>
      <c r="X1555" s="42"/>
      <c r="Y1555" s="11"/>
      <c r="Z1555" s="5"/>
      <c r="AB1555" s="42"/>
    </row>
    <row r="1556" spans="3:28">
      <c r="C1556" s="57"/>
      <c r="D1556" s="11"/>
      <c r="E1556" s="11"/>
      <c r="F1556" s="56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42"/>
      <c r="V1556" s="42"/>
      <c r="W1556" s="42"/>
      <c r="X1556" s="42"/>
      <c r="Y1556" s="11"/>
      <c r="Z1556" s="5"/>
      <c r="AB1556" s="42"/>
    </row>
    <row r="1557" spans="3:28">
      <c r="C1557" s="57"/>
      <c r="D1557" s="11"/>
      <c r="E1557" s="11"/>
      <c r="F1557" s="56"/>
      <c r="G1557" s="11"/>
      <c r="H1557" s="11"/>
      <c r="I1557" s="11"/>
      <c r="J1557" s="11"/>
      <c r="K1557" s="11"/>
      <c r="M1557" s="11"/>
      <c r="N1557" s="11"/>
      <c r="O1557" s="11"/>
      <c r="P1557" s="11"/>
      <c r="Q1557" s="11"/>
      <c r="R1557" s="11"/>
      <c r="S1557" s="11"/>
      <c r="T1557" s="11"/>
      <c r="U1557" s="42"/>
      <c r="V1557" s="42"/>
      <c r="W1557" s="42"/>
      <c r="X1557" s="42"/>
      <c r="Y1557" s="11"/>
      <c r="Z1557" s="5"/>
      <c r="AB1557" s="42"/>
    </row>
    <row r="1558" spans="3:28">
      <c r="C1558" s="57"/>
      <c r="D1558" s="11"/>
      <c r="E1558" s="11"/>
      <c r="F1558" s="56"/>
      <c r="G1558" s="11"/>
      <c r="H1558" s="11"/>
      <c r="I1558" s="11"/>
      <c r="J1558" s="11"/>
      <c r="K1558" s="11"/>
      <c r="M1558" s="11"/>
      <c r="N1558" s="11"/>
      <c r="O1558" s="11"/>
      <c r="P1558" s="11"/>
      <c r="Q1558" s="11"/>
      <c r="R1558" s="11"/>
      <c r="S1558" s="11"/>
      <c r="T1558" s="11"/>
      <c r="U1558" s="42"/>
      <c r="V1558" s="42"/>
      <c r="W1558" s="42"/>
      <c r="X1558" s="42"/>
      <c r="Y1558" s="11"/>
      <c r="Z1558" s="5"/>
      <c r="AB1558" s="42"/>
    </row>
    <row r="1559" spans="3:28">
      <c r="C1559" s="57"/>
      <c r="D1559" s="11"/>
      <c r="E1559" s="11"/>
      <c r="F1559" s="56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42"/>
      <c r="V1559" s="42"/>
      <c r="W1559" s="42"/>
      <c r="X1559" s="42"/>
      <c r="Y1559" s="11"/>
      <c r="Z1559" s="5"/>
      <c r="AB1559" s="42"/>
    </row>
    <row r="1560" spans="3:28">
      <c r="C1560" s="57"/>
      <c r="D1560" s="11"/>
      <c r="E1560" s="11"/>
      <c r="F1560" s="56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42"/>
      <c r="V1560" s="42"/>
      <c r="W1560" s="42"/>
      <c r="X1560" s="42"/>
      <c r="Y1560" s="11"/>
      <c r="Z1560" s="5"/>
      <c r="AB1560" s="42"/>
    </row>
    <row r="1561" spans="3:28">
      <c r="C1561" s="57"/>
      <c r="D1561" s="11"/>
      <c r="E1561" s="11"/>
      <c r="F1561" s="56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42"/>
      <c r="V1561" s="42"/>
      <c r="W1561" s="42"/>
      <c r="X1561" s="42"/>
      <c r="Y1561" s="11"/>
      <c r="Z1561" s="5"/>
      <c r="AB1561" s="42"/>
    </row>
    <row r="1562" spans="3:28">
      <c r="C1562" s="57"/>
      <c r="D1562" s="11"/>
      <c r="E1562" s="11"/>
      <c r="F1562" s="56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42"/>
      <c r="V1562" s="42"/>
      <c r="W1562" s="42"/>
      <c r="X1562" s="42"/>
      <c r="Y1562" s="11"/>
      <c r="Z1562" s="5"/>
      <c r="AB1562" s="42"/>
    </row>
    <row r="1563" spans="3:28">
      <c r="C1563" s="57"/>
      <c r="D1563" s="11"/>
      <c r="E1563" s="11"/>
      <c r="F1563" s="56"/>
      <c r="G1563" s="11"/>
      <c r="H1563" s="11"/>
      <c r="I1563" s="11"/>
      <c r="J1563" s="11"/>
      <c r="K1563" s="11"/>
      <c r="M1563" s="11"/>
      <c r="N1563" s="11"/>
      <c r="O1563" s="11"/>
      <c r="Q1563" s="11"/>
      <c r="R1563" s="11"/>
      <c r="S1563" s="11"/>
      <c r="U1563" s="42"/>
      <c r="V1563" s="42"/>
      <c r="W1563" s="42"/>
      <c r="X1563" s="42"/>
      <c r="Y1563" s="11"/>
      <c r="Z1563" s="5"/>
      <c r="AB1563" s="42"/>
    </row>
    <row r="1564" spans="3:28">
      <c r="C1564" s="57"/>
      <c r="D1564" s="11"/>
      <c r="E1564" s="11"/>
      <c r="F1564" s="56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42"/>
      <c r="V1564" s="42"/>
      <c r="W1564" s="42"/>
      <c r="X1564" s="42"/>
      <c r="Y1564" s="11"/>
      <c r="Z1564" s="5"/>
      <c r="AB1564" s="42"/>
    </row>
    <row r="1565" spans="3:28">
      <c r="C1565" s="57"/>
      <c r="D1565" s="11"/>
      <c r="E1565" s="11"/>
      <c r="F1565" s="56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42"/>
      <c r="V1565" s="42"/>
      <c r="W1565" s="42"/>
      <c r="X1565" s="42"/>
      <c r="Y1565" s="11"/>
      <c r="Z1565" s="5"/>
      <c r="AB1565" s="42"/>
    </row>
    <row r="1566" spans="3:28">
      <c r="C1566" s="57"/>
      <c r="D1566" s="11"/>
      <c r="E1566" s="11"/>
      <c r="F1566" s="56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42"/>
      <c r="V1566" s="42"/>
      <c r="W1566" s="42"/>
      <c r="X1566" s="42"/>
      <c r="Y1566" s="11"/>
      <c r="Z1566" s="5"/>
      <c r="AB1566" s="42"/>
    </row>
    <row r="1567" spans="3:28">
      <c r="C1567" s="57"/>
      <c r="D1567" s="11"/>
      <c r="E1567" s="11"/>
      <c r="F1567" s="56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42"/>
      <c r="V1567" s="42"/>
      <c r="W1567" s="42"/>
      <c r="X1567" s="42"/>
      <c r="Y1567" s="11"/>
      <c r="Z1567" s="5"/>
      <c r="AB1567" s="42"/>
    </row>
    <row r="1568" spans="3:28">
      <c r="C1568" s="57"/>
      <c r="D1568" s="11"/>
      <c r="E1568" s="11"/>
      <c r="F1568" s="56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42"/>
      <c r="V1568" s="42"/>
      <c r="W1568" s="42"/>
      <c r="X1568" s="42"/>
      <c r="Y1568" s="11"/>
      <c r="Z1568" s="5"/>
      <c r="AB1568" s="42"/>
    </row>
    <row r="1569" spans="3:28">
      <c r="C1569" s="57"/>
      <c r="D1569" s="11"/>
      <c r="E1569" s="11"/>
      <c r="F1569" s="56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42"/>
      <c r="V1569" s="42"/>
      <c r="W1569" s="42"/>
      <c r="X1569" s="42"/>
      <c r="Y1569" s="11"/>
      <c r="Z1569" s="5"/>
      <c r="AB1569" s="42"/>
    </row>
    <row r="1570" spans="3:28">
      <c r="C1570" s="57"/>
      <c r="D1570" s="11"/>
      <c r="E1570" s="11"/>
      <c r="F1570" s="56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42"/>
      <c r="V1570" s="42"/>
      <c r="W1570" s="42"/>
      <c r="X1570" s="42"/>
      <c r="Y1570" s="11"/>
      <c r="Z1570" s="5"/>
      <c r="AB1570" s="42"/>
    </row>
    <row r="1571" spans="3:28">
      <c r="C1571" s="57"/>
      <c r="D1571" s="11"/>
      <c r="E1571" s="11"/>
      <c r="F1571" s="56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42"/>
      <c r="V1571" s="42"/>
      <c r="W1571" s="42"/>
      <c r="X1571" s="42"/>
      <c r="Y1571" s="11"/>
      <c r="Z1571" s="5"/>
      <c r="AB1571" s="42"/>
    </row>
    <row r="1572" spans="3:28">
      <c r="C1572" s="57"/>
      <c r="D1572" s="11"/>
      <c r="E1572" s="11"/>
      <c r="F1572" s="56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42"/>
      <c r="V1572" s="42"/>
      <c r="W1572" s="42"/>
      <c r="X1572" s="42"/>
      <c r="Y1572" s="11"/>
      <c r="Z1572" s="5"/>
      <c r="AB1572" s="42"/>
    </row>
    <row r="1573" spans="3:28">
      <c r="C1573" s="57"/>
      <c r="D1573" s="11"/>
      <c r="E1573" s="11"/>
      <c r="F1573" s="56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42"/>
      <c r="V1573" s="42"/>
      <c r="W1573" s="42"/>
      <c r="X1573" s="42"/>
      <c r="Y1573" s="11"/>
      <c r="Z1573" s="5"/>
      <c r="AB1573" s="42"/>
    </row>
    <row r="1574" spans="3:28">
      <c r="C1574" s="57"/>
      <c r="D1574" s="11"/>
      <c r="E1574" s="11"/>
      <c r="F1574" s="56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42"/>
      <c r="V1574" s="42"/>
      <c r="W1574" s="42"/>
      <c r="X1574" s="42"/>
      <c r="Y1574" s="11"/>
      <c r="Z1574" s="5"/>
      <c r="AB1574" s="42"/>
    </row>
    <row r="1575" spans="3:28">
      <c r="C1575" s="57"/>
      <c r="D1575" s="11"/>
      <c r="E1575" s="11"/>
      <c r="F1575" s="56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42"/>
      <c r="V1575" s="42"/>
      <c r="W1575" s="42"/>
      <c r="X1575" s="42"/>
      <c r="Y1575" s="11"/>
      <c r="Z1575" s="5"/>
      <c r="AB1575" s="42"/>
    </row>
    <row r="1576" spans="3:28">
      <c r="C1576" s="57"/>
      <c r="D1576" s="11"/>
      <c r="E1576" s="11"/>
      <c r="F1576" s="56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42"/>
      <c r="V1576" s="42"/>
      <c r="W1576" s="42"/>
      <c r="X1576" s="42"/>
      <c r="Y1576" s="11"/>
      <c r="Z1576" s="5"/>
      <c r="AB1576" s="42"/>
    </row>
    <row r="1577" spans="3:28">
      <c r="C1577" s="57"/>
      <c r="D1577" s="11"/>
      <c r="E1577" s="11"/>
      <c r="F1577" s="56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42"/>
      <c r="V1577" s="42"/>
      <c r="W1577" s="42"/>
      <c r="X1577" s="42"/>
      <c r="Y1577" s="11"/>
      <c r="Z1577" s="5"/>
      <c r="AB1577" s="42"/>
    </row>
    <row r="1578" spans="3:28">
      <c r="C1578" s="57"/>
      <c r="D1578" s="11"/>
      <c r="E1578" s="11"/>
      <c r="F1578" s="56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42"/>
      <c r="V1578" s="42"/>
      <c r="W1578" s="42"/>
      <c r="X1578" s="42"/>
      <c r="Y1578" s="11"/>
      <c r="Z1578" s="5"/>
      <c r="AB1578" s="42"/>
    </row>
    <row r="1579" spans="3:28">
      <c r="C1579" s="57"/>
      <c r="D1579" s="11"/>
      <c r="E1579" s="11"/>
      <c r="F1579" s="56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42"/>
      <c r="V1579" s="42"/>
      <c r="W1579" s="42"/>
      <c r="X1579" s="42"/>
      <c r="Y1579" s="11"/>
      <c r="Z1579" s="5"/>
      <c r="AB1579" s="42"/>
    </row>
    <row r="1580" spans="3:28">
      <c r="C1580" s="57"/>
      <c r="D1580" s="11"/>
      <c r="E1580" s="11"/>
      <c r="F1580" s="56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42"/>
      <c r="V1580" s="42"/>
      <c r="W1580" s="42"/>
      <c r="X1580" s="42"/>
      <c r="Y1580" s="11"/>
      <c r="Z1580" s="5"/>
      <c r="AB1580" s="42"/>
    </row>
    <row r="1581" spans="3:28">
      <c r="C1581" s="57"/>
      <c r="D1581" s="11"/>
      <c r="E1581" s="11"/>
      <c r="F1581" s="56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42"/>
      <c r="V1581" s="42"/>
      <c r="W1581" s="42"/>
      <c r="X1581" s="42"/>
      <c r="Y1581" s="11"/>
      <c r="Z1581" s="5"/>
      <c r="AB1581" s="42"/>
    </row>
    <row r="1582" spans="3:28">
      <c r="C1582" s="57"/>
      <c r="D1582" s="11"/>
      <c r="E1582" s="11"/>
      <c r="F1582" s="56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42"/>
      <c r="V1582" s="42"/>
      <c r="W1582" s="42"/>
      <c r="X1582" s="42"/>
      <c r="Y1582" s="11"/>
      <c r="Z1582" s="5"/>
      <c r="AB1582" s="42"/>
    </row>
    <row r="1583" spans="3:28">
      <c r="C1583" s="57"/>
      <c r="D1583" s="11"/>
      <c r="E1583" s="11"/>
      <c r="F1583" s="56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42"/>
      <c r="V1583" s="42"/>
      <c r="W1583" s="42"/>
      <c r="X1583" s="42"/>
      <c r="Y1583" s="11"/>
      <c r="Z1583" s="5"/>
      <c r="AB1583" s="42"/>
    </row>
    <row r="1584" spans="3:28">
      <c r="C1584" s="57"/>
      <c r="D1584" s="11"/>
      <c r="E1584" s="11"/>
      <c r="F1584" s="56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42"/>
      <c r="V1584" s="42"/>
      <c r="W1584" s="42"/>
      <c r="X1584" s="42"/>
      <c r="Y1584" s="11"/>
      <c r="Z1584" s="5"/>
      <c r="AB1584" s="42"/>
    </row>
    <row r="1585" spans="3:28">
      <c r="C1585" s="57"/>
      <c r="D1585" s="11"/>
      <c r="E1585" s="11"/>
      <c r="F1585" s="56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42"/>
      <c r="V1585" s="42"/>
      <c r="W1585" s="42"/>
      <c r="X1585" s="42"/>
      <c r="Y1585" s="11"/>
      <c r="Z1585" s="5"/>
      <c r="AB1585" s="42"/>
    </row>
    <row r="1586" spans="3:28">
      <c r="C1586" s="57"/>
      <c r="D1586" s="11"/>
      <c r="E1586" s="11"/>
      <c r="F1586" s="56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42"/>
      <c r="V1586" s="42"/>
      <c r="W1586" s="42"/>
      <c r="X1586" s="42"/>
      <c r="Y1586" s="11"/>
      <c r="Z1586" s="5"/>
      <c r="AB1586" s="42"/>
    </row>
    <row r="1587" spans="3:28">
      <c r="C1587" s="57"/>
      <c r="D1587" s="11"/>
      <c r="E1587" s="11"/>
      <c r="F1587" s="56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42"/>
      <c r="V1587" s="42"/>
      <c r="W1587" s="42"/>
      <c r="X1587" s="42"/>
      <c r="Y1587" s="11"/>
      <c r="Z1587" s="5"/>
      <c r="AB1587" s="42"/>
    </row>
    <row r="1588" spans="3:28">
      <c r="C1588" s="57"/>
      <c r="D1588" s="11"/>
      <c r="E1588" s="11"/>
      <c r="F1588" s="56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42"/>
      <c r="V1588" s="42"/>
      <c r="W1588" s="42"/>
      <c r="X1588" s="42"/>
      <c r="Y1588" s="11"/>
      <c r="Z1588" s="5"/>
      <c r="AB1588" s="42"/>
    </row>
    <row r="1589" spans="3:28">
      <c r="C1589" s="57"/>
      <c r="D1589" s="11"/>
      <c r="E1589" s="11"/>
      <c r="F1589" s="56"/>
      <c r="G1589" s="11"/>
      <c r="H1589" s="11"/>
      <c r="I1589" s="11"/>
      <c r="J1589" s="11"/>
      <c r="K1589" s="11"/>
      <c r="M1589" s="11"/>
      <c r="O1589" s="11"/>
      <c r="P1589" s="11"/>
      <c r="Q1589" s="11"/>
      <c r="R1589" s="11"/>
      <c r="S1589" s="11"/>
      <c r="T1589" s="11"/>
      <c r="U1589" s="42"/>
      <c r="V1589" s="42"/>
      <c r="W1589" s="42"/>
      <c r="X1589" s="42"/>
      <c r="Y1589" s="11"/>
      <c r="Z1589" s="5"/>
      <c r="AB1589" s="42"/>
    </row>
    <row r="1590" spans="3:28">
      <c r="C1590" s="57"/>
      <c r="D1590" s="11"/>
      <c r="E1590" s="11"/>
      <c r="F1590" s="56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42"/>
      <c r="V1590" s="42"/>
      <c r="W1590" s="42"/>
      <c r="X1590" s="42"/>
      <c r="Y1590" s="11"/>
      <c r="Z1590" s="5"/>
      <c r="AB1590" s="42"/>
    </row>
    <row r="1591" spans="3:28">
      <c r="C1591" s="57"/>
      <c r="D1591" s="11"/>
      <c r="E1591" s="11"/>
      <c r="F1591" s="56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42"/>
      <c r="V1591" s="42"/>
      <c r="W1591" s="42"/>
      <c r="X1591" s="42"/>
      <c r="Y1591" s="11"/>
      <c r="Z1591" s="5"/>
      <c r="AB1591" s="42"/>
    </row>
    <row r="1592" spans="3:28">
      <c r="C1592" s="57"/>
      <c r="D1592" s="11"/>
      <c r="E1592" s="11"/>
      <c r="F1592" s="56"/>
      <c r="G1592" s="11"/>
      <c r="H1592" s="11"/>
      <c r="I1592" s="11"/>
      <c r="J1592" s="11"/>
      <c r="K1592" s="11"/>
      <c r="M1592" s="11"/>
      <c r="N1592" s="11"/>
      <c r="O1592" s="11"/>
      <c r="Q1592" s="11"/>
      <c r="R1592" s="11"/>
      <c r="S1592" s="11"/>
      <c r="U1592" s="42"/>
      <c r="V1592" s="42"/>
      <c r="W1592" s="42"/>
      <c r="X1592" s="42"/>
      <c r="Y1592" s="11"/>
      <c r="Z1592" s="5"/>
      <c r="AB1592" s="42"/>
    </row>
    <row r="1593" spans="3:28">
      <c r="C1593" s="57"/>
      <c r="D1593" s="11"/>
      <c r="E1593" s="11"/>
      <c r="F1593" s="56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42"/>
      <c r="V1593" s="42"/>
      <c r="W1593" s="42"/>
      <c r="X1593" s="42"/>
      <c r="Y1593" s="11"/>
      <c r="Z1593" s="5"/>
      <c r="AB1593" s="42"/>
    </row>
    <row r="1594" spans="3:28">
      <c r="C1594" s="57"/>
      <c r="D1594" s="11"/>
      <c r="E1594" s="11"/>
      <c r="F1594" s="56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42"/>
      <c r="V1594" s="42"/>
      <c r="W1594" s="42"/>
      <c r="X1594" s="42"/>
      <c r="Y1594" s="11"/>
      <c r="Z1594" s="5"/>
      <c r="AB1594" s="42"/>
    </row>
    <row r="1595" spans="3:28">
      <c r="C1595" s="57"/>
      <c r="D1595" s="11"/>
      <c r="E1595" s="11"/>
      <c r="F1595" s="56"/>
      <c r="G1595" s="11"/>
      <c r="H1595" s="11"/>
      <c r="I1595" s="11"/>
      <c r="J1595" s="11"/>
      <c r="K1595" s="11"/>
      <c r="M1595" s="11"/>
      <c r="N1595" s="11"/>
      <c r="O1595" s="11"/>
      <c r="Q1595" s="11"/>
      <c r="R1595" s="11"/>
      <c r="S1595" s="11"/>
      <c r="U1595" s="42"/>
      <c r="V1595" s="42"/>
      <c r="W1595" s="42"/>
      <c r="X1595" s="42"/>
      <c r="Y1595" s="11"/>
      <c r="Z1595" s="5"/>
      <c r="AB1595" s="42"/>
    </row>
    <row r="1596" spans="3:28">
      <c r="C1596" s="57"/>
      <c r="D1596" s="11"/>
      <c r="E1596" s="11"/>
      <c r="F1596" s="56"/>
      <c r="G1596" s="11"/>
      <c r="H1596" s="11"/>
      <c r="I1596" s="11"/>
      <c r="J1596" s="11"/>
      <c r="K1596" s="11"/>
      <c r="M1596" s="11"/>
      <c r="N1596" s="11"/>
      <c r="O1596" s="11"/>
      <c r="P1596" s="11"/>
      <c r="Q1596" s="11"/>
      <c r="R1596" s="11"/>
      <c r="S1596" s="11"/>
      <c r="T1596" s="11"/>
      <c r="U1596" s="42"/>
      <c r="V1596" s="42"/>
      <c r="W1596" s="42"/>
      <c r="X1596" s="42"/>
      <c r="Y1596" s="11"/>
      <c r="Z1596" s="5"/>
      <c r="AB1596" s="42"/>
    </row>
    <row r="1597" spans="3:28">
      <c r="C1597" s="57"/>
      <c r="D1597" s="11"/>
      <c r="E1597" s="11"/>
      <c r="F1597" s="56"/>
      <c r="G1597" s="11"/>
      <c r="H1597" s="11"/>
      <c r="I1597" s="11"/>
      <c r="J1597" s="11"/>
      <c r="K1597" s="11"/>
      <c r="M1597" s="11"/>
      <c r="N1597" s="11"/>
      <c r="P1597" s="11"/>
      <c r="Q1597" s="11"/>
      <c r="R1597" s="11"/>
      <c r="S1597" s="11"/>
      <c r="U1597" s="42"/>
      <c r="V1597" s="42"/>
      <c r="W1597" s="42"/>
      <c r="X1597" s="42"/>
      <c r="Y1597" s="11"/>
      <c r="Z1597" s="5"/>
      <c r="AB1597" s="42"/>
    </row>
    <row r="1598" spans="3:28">
      <c r="C1598" s="57"/>
      <c r="D1598" s="11"/>
      <c r="E1598" s="11"/>
      <c r="F1598" s="56"/>
      <c r="G1598" s="11"/>
      <c r="H1598" s="11"/>
      <c r="I1598" s="11"/>
      <c r="J1598" s="11"/>
      <c r="K1598" s="11"/>
      <c r="M1598" s="11"/>
      <c r="N1598" s="11"/>
      <c r="O1598" s="11"/>
      <c r="Q1598" s="11"/>
      <c r="R1598" s="11"/>
      <c r="S1598" s="11"/>
      <c r="U1598" s="42"/>
      <c r="V1598" s="42"/>
      <c r="W1598" s="42"/>
      <c r="X1598" s="42"/>
      <c r="Y1598" s="11"/>
      <c r="Z1598" s="5"/>
      <c r="AB1598" s="42"/>
    </row>
    <row r="1599" spans="3:28">
      <c r="C1599" s="57"/>
      <c r="D1599" s="11"/>
      <c r="E1599" s="11"/>
      <c r="F1599" s="56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42"/>
      <c r="V1599" s="42"/>
      <c r="W1599" s="42"/>
      <c r="X1599" s="42"/>
      <c r="Y1599" s="11"/>
      <c r="Z1599" s="5"/>
      <c r="AB1599" s="42"/>
    </row>
    <row r="1600" spans="3:28">
      <c r="C1600" s="57"/>
      <c r="D1600" s="11"/>
      <c r="E1600" s="11"/>
      <c r="F1600" s="56"/>
      <c r="G1600" s="11"/>
      <c r="H1600" s="11"/>
      <c r="I1600" s="11"/>
      <c r="J1600" s="11"/>
      <c r="K1600" s="11"/>
      <c r="M1600" s="11"/>
      <c r="N1600" s="11"/>
      <c r="O1600" s="11"/>
      <c r="Q1600" s="11"/>
      <c r="R1600" s="11"/>
      <c r="S1600" s="11"/>
      <c r="U1600" s="42"/>
      <c r="V1600" s="42"/>
      <c r="W1600" s="42"/>
      <c r="X1600" s="42"/>
      <c r="Y1600" s="11"/>
      <c r="Z1600" s="5"/>
      <c r="AB1600" s="42"/>
    </row>
    <row r="1601" spans="3:28">
      <c r="C1601" s="57"/>
      <c r="D1601" s="11"/>
      <c r="E1601" s="11"/>
      <c r="F1601" s="56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42"/>
      <c r="V1601" s="42"/>
      <c r="W1601" s="42"/>
      <c r="X1601" s="42"/>
      <c r="Y1601" s="11"/>
      <c r="Z1601" s="5"/>
      <c r="AB1601" s="42"/>
    </row>
    <row r="1602" spans="3:28">
      <c r="C1602" s="57"/>
      <c r="D1602" s="11"/>
      <c r="E1602" s="11"/>
      <c r="F1602" s="56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42"/>
      <c r="V1602" s="42"/>
      <c r="W1602" s="42"/>
      <c r="X1602" s="42"/>
      <c r="Y1602" s="11"/>
      <c r="Z1602" s="5"/>
      <c r="AB1602" s="42"/>
    </row>
    <row r="1603" spans="3:28">
      <c r="C1603" s="57"/>
      <c r="D1603" s="11"/>
      <c r="E1603" s="11"/>
      <c r="F1603" s="56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42"/>
      <c r="V1603" s="42"/>
      <c r="W1603" s="42"/>
      <c r="X1603" s="42"/>
      <c r="Y1603" s="11"/>
      <c r="Z1603" s="5"/>
      <c r="AB1603" s="42"/>
    </row>
    <row r="1604" spans="3:28">
      <c r="C1604" s="57"/>
      <c r="D1604" s="11"/>
      <c r="E1604" s="11"/>
      <c r="F1604" s="56"/>
      <c r="G1604" s="11"/>
      <c r="H1604" s="11"/>
      <c r="I1604" s="11"/>
      <c r="J1604" s="11"/>
      <c r="K1604" s="11"/>
      <c r="M1604" s="11"/>
      <c r="N1604" s="11"/>
      <c r="Q1604" s="11"/>
      <c r="R1604" s="11"/>
      <c r="S1604" s="11"/>
      <c r="U1604" s="42"/>
      <c r="V1604" s="42"/>
      <c r="W1604" s="42"/>
      <c r="X1604" s="42"/>
      <c r="Y1604" s="11"/>
      <c r="Z1604" s="5"/>
      <c r="AB1604" s="42"/>
    </row>
    <row r="1605" spans="3:28">
      <c r="C1605" s="57"/>
      <c r="D1605" s="11"/>
      <c r="E1605" s="11"/>
      <c r="F1605" s="56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42"/>
      <c r="V1605" s="42"/>
      <c r="W1605" s="42"/>
      <c r="X1605" s="42"/>
      <c r="Y1605" s="11"/>
      <c r="Z1605" s="5"/>
      <c r="AB1605" s="42"/>
    </row>
    <row r="1606" spans="3:28">
      <c r="C1606" s="57"/>
      <c r="D1606" s="11"/>
      <c r="E1606" s="11"/>
      <c r="F1606" s="56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42"/>
      <c r="V1606" s="42"/>
      <c r="W1606" s="42"/>
      <c r="X1606" s="42"/>
      <c r="Y1606" s="11"/>
      <c r="Z1606" s="5"/>
      <c r="AB1606" s="42"/>
    </row>
    <row r="1607" spans="3:28">
      <c r="C1607" s="57"/>
      <c r="D1607" s="11"/>
      <c r="E1607" s="11"/>
      <c r="F1607" s="56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42"/>
      <c r="V1607" s="42"/>
      <c r="W1607" s="42"/>
      <c r="X1607" s="42"/>
      <c r="Y1607" s="11"/>
      <c r="Z1607" s="5"/>
      <c r="AB1607" s="42"/>
    </row>
    <row r="1608" spans="3:28">
      <c r="C1608" s="57"/>
      <c r="D1608" s="11"/>
      <c r="E1608" s="11"/>
      <c r="F1608" s="56"/>
      <c r="G1608" s="11"/>
      <c r="H1608" s="11"/>
      <c r="I1608" s="11"/>
      <c r="J1608" s="11"/>
      <c r="K1608" s="11"/>
      <c r="M1608" s="11"/>
      <c r="N1608" s="11"/>
      <c r="O1608" s="11"/>
      <c r="P1608" s="11"/>
      <c r="Q1608" s="11"/>
      <c r="R1608" s="11"/>
      <c r="S1608" s="11"/>
      <c r="T1608" s="11"/>
      <c r="U1608" s="42"/>
      <c r="V1608" s="42"/>
      <c r="W1608" s="42"/>
      <c r="X1608" s="42"/>
      <c r="Y1608" s="11"/>
      <c r="Z1608" s="5"/>
      <c r="AB1608" s="42"/>
    </row>
    <row r="1609" spans="3:28">
      <c r="C1609" s="57"/>
      <c r="D1609" s="11"/>
      <c r="E1609" s="11"/>
      <c r="F1609" s="56"/>
      <c r="G1609" s="11"/>
      <c r="H1609" s="11"/>
      <c r="I1609" s="11"/>
      <c r="J1609" s="11"/>
      <c r="K1609" s="11"/>
      <c r="M1609" s="11"/>
      <c r="N1609" s="11"/>
      <c r="O1609" s="11"/>
      <c r="P1609" s="11"/>
      <c r="Q1609" s="11"/>
      <c r="R1609" s="11"/>
      <c r="S1609" s="11"/>
      <c r="T1609" s="11"/>
      <c r="U1609" s="42"/>
      <c r="V1609" s="42"/>
      <c r="W1609" s="42"/>
      <c r="X1609" s="42"/>
      <c r="Y1609" s="11"/>
      <c r="Z1609" s="5"/>
      <c r="AB1609" s="42"/>
    </row>
    <row r="1610" spans="3:28">
      <c r="C1610" s="57"/>
      <c r="D1610" s="11"/>
      <c r="E1610" s="11"/>
      <c r="F1610" s="56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42"/>
      <c r="V1610" s="42"/>
      <c r="W1610" s="42"/>
      <c r="X1610" s="42"/>
      <c r="Y1610" s="11"/>
      <c r="Z1610" s="5"/>
      <c r="AB1610" s="42"/>
    </row>
    <row r="1611" spans="3:28">
      <c r="C1611" s="57"/>
      <c r="D1611" s="11"/>
      <c r="E1611" s="11"/>
      <c r="F1611" s="56"/>
      <c r="G1611" s="11"/>
      <c r="H1611" s="11"/>
      <c r="I1611" s="11"/>
      <c r="J1611" s="11"/>
      <c r="K1611" s="11"/>
      <c r="M1611" s="11"/>
      <c r="N1611" s="11"/>
      <c r="O1611" s="11"/>
      <c r="Q1611" s="11"/>
      <c r="R1611" s="11"/>
      <c r="S1611" s="11"/>
      <c r="U1611" s="42"/>
      <c r="V1611" s="42"/>
      <c r="W1611" s="42"/>
      <c r="X1611" s="42"/>
      <c r="Y1611" s="11"/>
      <c r="Z1611" s="5"/>
      <c r="AB1611" s="42"/>
    </row>
    <row r="1612" spans="3:28">
      <c r="C1612" s="57"/>
      <c r="D1612" s="11"/>
      <c r="E1612" s="11"/>
      <c r="F1612" s="56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U1612" s="42"/>
      <c r="V1612" s="42"/>
      <c r="W1612" s="42"/>
      <c r="X1612" s="42"/>
      <c r="Y1612" s="11"/>
      <c r="Z1612" s="5"/>
      <c r="AB1612" s="42"/>
    </row>
    <row r="1613" spans="3:28">
      <c r="C1613" s="57"/>
      <c r="D1613" s="11"/>
      <c r="E1613" s="11"/>
      <c r="F1613" s="56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42"/>
      <c r="V1613" s="42"/>
      <c r="W1613" s="42"/>
      <c r="X1613" s="42"/>
      <c r="Y1613" s="11"/>
      <c r="Z1613" s="5"/>
      <c r="AB1613" s="42"/>
    </row>
    <row r="1614" spans="3:28">
      <c r="C1614" s="57"/>
      <c r="D1614" s="11"/>
      <c r="E1614" s="11"/>
      <c r="F1614" s="56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42"/>
      <c r="V1614" s="42"/>
      <c r="W1614" s="42"/>
      <c r="X1614" s="42"/>
      <c r="Y1614" s="11"/>
      <c r="Z1614" s="5"/>
      <c r="AB1614" s="42"/>
    </row>
    <row r="1615" spans="3:28">
      <c r="C1615" s="57"/>
      <c r="D1615" s="11"/>
      <c r="E1615" s="11"/>
      <c r="F1615" s="56"/>
      <c r="G1615" s="11"/>
      <c r="H1615" s="11"/>
      <c r="I1615" s="11"/>
      <c r="J1615" s="11"/>
      <c r="K1615" s="11"/>
      <c r="M1615" s="11"/>
      <c r="N1615" s="11"/>
      <c r="O1615" s="11"/>
      <c r="Q1615" s="11"/>
      <c r="R1615" s="11"/>
      <c r="S1615" s="11"/>
      <c r="U1615" s="42"/>
      <c r="V1615" s="42"/>
      <c r="W1615" s="42"/>
      <c r="X1615" s="42"/>
      <c r="Y1615" s="11"/>
      <c r="Z1615" s="5"/>
      <c r="AB1615" s="42"/>
    </row>
    <row r="1616" spans="3:28">
      <c r="C1616" s="57"/>
      <c r="D1616" s="11"/>
      <c r="E1616" s="11"/>
      <c r="F1616" s="56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42"/>
      <c r="V1616" s="42"/>
      <c r="W1616" s="42"/>
      <c r="X1616" s="42"/>
      <c r="Y1616" s="11"/>
      <c r="Z1616" s="5"/>
      <c r="AB1616" s="42"/>
    </row>
    <row r="1617" spans="3:28">
      <c r="C1617" s="57"/>
      <c r="D1617" s="11"/>
      <c r="E1617" s="11"/>
      <c r="F1617" s="56"/>
      <c r="G1617" s="11"/>
      <c r="H1617" s="11"/>
      <c r="I1617" s="11"/>
      <c r="J1617" s="11"/>
      <c r="K1617" s="11"/>
      <c r="L1617" s="11"/>
      <c r="M1617" s="11"/>
      <c r="O1617" s="11"/>
      <c r="P1617" s="11"/>
      <c r="Q1617" s="11"/>
      <c r="R1617" s="11"/>
      <c r="S1617" s="11"/>
      <c r="T1617" s="11"/>
      <c r="U1617" s="42"/>
      <c r="V1617" s="42"/>
      <c r="W1617" s="42"/>
      <c r="X1617" s="42"/>
      <c r="Y1617" s="11"/>
      <c r="Z1617" s="5"/>
      <c r="AB1617" s="42"/>
    </row>
    <row r="1618" spans="3:28">
      <c r="C1618" s="57"/>
      <c r="D1618" s="11"/>
      <c r="E1618" s="11"/>
      <c r="F1618" s="56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42"/>
      <c r="V1618" s="42"/>
      <c r="W1618" s="42"/>
      <c r="X1618" s="42"/>
      <c r="Y1618" s="11"/>
      <c r="Z1618" s="5"/>
      <c r="AB1618" s="42"/>
    </row>
    <row r="1619" spans="3:28">
      <c r="C1619" s="57"/>
      <c r="D1619" s="11"/>
      <c r="E1619" s="11"/>
      <c r="F1619" s="56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42"/>
      <c r="V1619" s="42"/>
      <c r="W1619" s="42"/>
      <c r="X1619" s="42"/>
      <c r="Y1619" s="11"/>
      <c r="Z1619" s="5"/>
      <c r="AB1619" s="42"/>
    </row>
    <row r="1620" spans="3:28">
      <c r="C1620" s="57"/>
      <c r="D1620" s="11"/>
      <c r="E1620" s="11"/>
      <c r="F1620" s="56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42"/>
      <c r="V1620" s="42"/>
      <c r="W1620" s="42"/>
      <c r="X1620" s="42"/>
      <c r="Y1620" s="11"/>
      <c r="Z1620" s="5"/>
      <c r="AB1620" s="42"/>
    </row>
    <row r="1621" spans="3:28">
      <c r="C1621" s="57"/>
      <c r="D1621" s="11"/>
      <c r="E1621" s="11"/>
      <c r="F1621" s="56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42"/>
      <c r="V1621" s="42"/>
      <c r="W1621" s="42"/>
      <c r="X1621" s="42"/>
      <c r="Y1621" s="11"/>
      <c r="Z1621" s="5"/>
      <c r="AB1621" s="42"/>
    </row>
    <row r="1622" spans="3:28">
      <c r="C1622" s="57"/>
      <c r="D1622" s="11"/>
      <c r="E1622" s="11"/>
      <c r="F1622" s="56"/>
      <c r="G1622" s="11"/>
      <c r="H1622" s="11"/>
      <c r="I1622" s="11"/>
      <c r="J1622" s="11"/>
      <c r="K1622" s="11"/>
      <c r="M1622" s="11"/>
      <c r="N1622" s="11"/>
      <c r="O1622" s="11"/>
      <c r="Q1622" s="11"/>
      <c r="R1622" s="11"/>
      <c r="S1622" s="11"/>
      <c r="U1622" s="42"/>
      <c r="V1622" s="42"/>
      <c r="W1622" s="42"/>
      <c r="X1622" s="42"/>
      <c r="Y1622" s="11"/>
      <c r="Z1622" s="5"/>
      <c r="AB1622" s="42"/>
    </row>
    <row r="1623" spans="3:28">
      <c r="C1623" s="57"/>
      <c r="D1623" s="11"/>
      <c r="E1623" s="11"/>
      <c r="F1623" s="56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42"/>
      <c r="V1623" s="42"/>
      <c r="W1623" s="42"/>
      <c r="X1623" s="42"/>
      <c r="Y1623" s="11"/>
      <c r="Z1623" s="5"/>
      <c r="AB1623" s="42"/>
    </row>
    <row r="1624" spans="3:28">
      <c r="C1624" s="57"/>
      <c r="D1624" s="11"/>
      <c r="E1624" s="11"/>
      <c r="F1624" s="56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42"/>
      <c r="V1624" s="42"/>
      <c r="W1624" s="42"/>
      <c r="X1624" s="42"/>
      <c r="Y1624" s="11"/>
      <c r="Z1624" s="5"/>
      <c r="AB1624" s="42"/>
    </row>
    <row r="1625" spans="3:28">
      <c r="C1625" s="57"/>
      <c r="D1625" s="11"/>
      <c r="E1625" s="11"/>
      <c r="F1625" s="56"/>
      <c r="G1625" s="11"/>
      <c r="H1625" s="11"/>
      <c r="I1625" s="11"/>
      <c r="J1625" s="11"/>
      <c r="K1625" s="11"/>
      <c r="M1625" s="11"/>
      <c r="N1625" s="11"/>
      <c r="O1625" s="11"/>
      <c r="Q1625" s="11"/>
      <c r="R1625" s="11"/>
      <c r="S1625" s="11"/>
      <c r="U1625" s="42"/>
      <c r="V1625" s="42"/>
      <c r="W1625" s="42"/>
      <c r="X1625" s="42"/>
      <c r="Y1625" s="11"/>
      <c r="Z1625" s="5"/>
      <c r="AB1625" s="42"/>
    </row>
    <row r="1626" spans="3:28">
      <c r="C1626" s="57"/>
      <c r="D1626" s="11"/>
      <c r="E1626" s="11"/>
      <c r="F1626" s="56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42"/>
      <c r="V1626" s="42"/>
      <c r="W1626" s="42"/>
      <c r="X1626" s="42"/>
      <c r="Y1626" s="11"/>
      <c r="Z1626" s="5"/>
      <c r="AB1626" s="42"/>
    </row>
    <row r="1627" spans="3:28">
      <c r="C1627" s="57"/>
      <c r="D1627" s="11"/>
      <c r="E1627" s="11"/>
      <c r="F1627" s="56"/>
      <c r="G1627" s="11"/>
      <c r="H1627" s="11"/>
      <c r="I1627" s="11"/>
      <c r="J1627" s="11"/>
      <c r="K1627" s="11"/>
      <c r="M1627" s="11"/>
      <c r="N1627" s="11"/>
      <c r="O1627" s="11"/>
      <c r="Q1627" s="11"/>
      <c r="R1627" s="11"/>
      <c r="S1627" s="11"/>
      <c r="U1627" s="42"/>
      <c r="V1627" s="42"/>
      <c r="W1627" s="42"/>
      <c r="X1627" s="42"/>
      <c r="Y1627" s="11"/>
      <c r="Z1627" s="5"/>
      <c r="AB1627" s="42"/>
    </row>
    <row r="1628" spans="3:28">
      <c r="C1628" s="57"/>
      <c r="D1628" s="11"/>
      <c r="E1628" s="11"/>
      <c r="F1628" s="56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42"/>
      <c r="V1628" s="42"/>
      <c r="W1628" s="42"/>
      <c r="X1628" s="42"/>
      <c r="Y1628" s="11"/>
      <c r="Z1628" s="5"/>
      <c r="AB1628" s="42"/>
    </row>
    <row r="1629" spans="3:28">
      <c r="C1629" s="57"/>
      <c r="D1629" s="11"/>
      <c r="E1629" s="11"/>
      <c r="F1629" s="56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42"/>
      <c r="V1629" s="42"/>
      <c r="W1629" s="42"/>
      <c r="X1629" s="42"/>
      <c r="Y1629" s="11"/>
      <c r="Z1629" s="5"/>
      <c r="AB1629" s="42"/>
    </row>
    <row r="1630" spans="3:28">
      <c r="C1630" s="57"/>
      <c r="D1630" s="11"/>
      <c r="E1630" s="11"/>
      <c r="F1630" s="56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42"/>
      <c r="V1630" s="42"/>
      <c r="W1630" s="42"/>
      <c r="X1630" s="42"/>
      <c r="Y1630" s="11"/>
      <c r="Z1630" s="5"/>
      <c r="AB1630" s="42"/>
    </row>
    <row r="1631" spans="3:28">
      <c r="C1631" s="57"/>
      <c r="D1631" s="11"/>
      <c r="E1631" s="11"/>
      <c r="F1631" s="56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42"/>
      <c r="V1631" s="42"/>
      <c r="W1631" s="42"/>
      <c r="X1631" s="42"/>
      <c r="Y1631" s="11"/>
      <c r="Z1631" s="5"/>
      <c r="AB1631" s="42"/>
    </row>
    <row r="1632" spans="3:28">
      <c r="C1632" s="57"/>
      <c r="D1632" s="11"/>
      <c r="E1632" s="11"/>
      <c r="F1632" s="56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42"/>
      <c r="V1632" s="42"/>
      <c r="W1632" s="42"/>
      <c r="X1632" s="42"/>
      <c r="Y1632" s="11"/>
      <c r="Z1632" s="5"/>
      <c r="AB1632" s="42"/>
    </row>
    <row r="1633" spans="3:28">
      <c r="C1633" s="57"/>
      <c r="D1633" s="11"/>
      <c r="E1633" s="11"/>
      <c r="F1633" s="56"/>
      <c r="G1633" s="11"/>
      <c r="H1633" s="11"/>
      <c r="I1633" s="11"/>
      <c r="J1633" s="11"/>
      <c r="K1633" s="11"/>
      <c r="M1633" s="11"/>
      <c r="N1633" s="11"/>
      <c r="O1633" s="11"/>
      <c r="Q1633" s="11"/>
      <c r="R1633" s="11"/>
      <c r="S1633" s="11"/>
      <c r="U1633" s="42"/>
      <c r="V1633" s="42"/>
      <c r="W1633" s="42"/>
      <c r="X1633" s="42"/>
      <c r="Y1633" s="11"/>
      <c r="Z1633" s="5"/>
      <c r="AB1633" s="42"/>
    </row>
    <row r="1634" spans="3:28">
      <c r="C1634" s="57"/>
      <c r="D1634" s="11"/>
      <c r="E1634" s="11"/>
      <c r="F1634" s="56"/>
      <c r="G1634" s="11"/>
      <c r="H1634" s="11"/>
      <c r="I1634" s="11"/>
      <c r="J1634" s="11"/>
      <c r="K1634" s="11"/>
      <c r="M1634" s="11"/>
      <c r="N1634" s="11"/>
      <c r="O1634" s="11"/>
      <c r="Q1634" s="11"/>
      <c r="R1634" s="11"/>
      <c r="S1634" s="11"/>
      <c r="U1634" s="42"/>
      <c r="V1634" s="42"/>
      <c r="W1634" s="42"/>
      <c r="X1634" s="42"/>
      <c r="Y1634" s="11"/>
      <c r="Z1634" s="5"/>
      <c r="AB1634" s="42"/>
    </row>
    <row r="1635" spans="3:28">
      <c r="C1635" s="57"/>
      <c r="D1635" s="11"/>
      <c r="E1635" s="11"/>
      <c r="F1635" s="56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42"/>
      <c r="V1635" s="42"/>
      <c r="W1635" s="42"/>
      <c r="X1635" s="42"/>
      <c r="Y1635" s="11"/>
      <c r="Z1635" s="5"/>
      <c r="AB1635" s="42"/>
    </row>
    <row r="1636" spans="3:28">
      <c r="C1636" s="57"/>
      <c r="D1636" s="11"/>
      <c r="E1636" s="11"/>
      <c r="F1636" s="56"/>
      <c r="G1636" s="11"/>
      <c r="H1636" s="11"/>
      <c r="I1636" s="11"/>
      <c r="J1636" s="11"/>
      <c r="K1636" s="11"/>
      <c r="M1636" s="11"/>
      <c r="N1636" s="11"/>
      <c r="O1636" s="11"/>
      <c r="Q1636" s="11"/>
      <c r="R1636" s="11"/>
      <c r="S1636" s="11"/>
      <c r="U1636" s="42"/>
      <c r="V1636" s="42"/>
      <c r="W1636" s="42"/>
      <c r="X1636" s="42"/>
      <c r="Y1636" s="11"/>
      <c r="Z1636" s="5"/>
      <c r="AB1636" s="42"/>
    </row>
    <row r="1637" spans="3:28">
      <c r="C1637" s="57"/>
      <c r="D1637" s="11"/>
      <c r="E1637" s="11"/>
      <c r="F1637" s="56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42"/>
      <c r="V1637" s="42"/>
      <c r="W1637" s="42"/>
      <c r="X1637" s="42"/>
      <c r="Y1637" s="11"/>
      <c r="Z1637" s="5"/>
      <c r="AB1637" s="42"/>
    </row>
    <row r="1638" spans="3:28">
      <c r="C1638" s="57"/>
      <c r="D1638" s="11"/>
      <c r="E1638" s="11"/>
      <c r="F1638" s="56"/>
      <c r="G1638" s="11"/>
      <c r="H1638" s="11"/>
      <c r="I1638" s="11"/>
      <c r="J1638" s="11"/>
      <c r="K1638" s="11"/>
      <c r="M1638" s="11"/>
      <c r="N1638" s="11"/>
      <c r="O1638" s="11"/>
      <c r="Q1638" s="11"/>
      <c r="R1638" s="11"/>
      <c r="S1638" s="11"/>
      <c r="T1638" s="11"/>
      <c r="U1638" s="42"/>
      <c r="V1638" s="42"/>
      <c r="W1638" s="42"/>
      <c r="X1638" s="42"/>
      <c r="Y1638" s="11"/>
      <c r="Z1638" s="5"/>
      <c r="AB1638" s="42"/>
    </row>
    <row r="1639" spans="3:28">
      <c r="C1639" s="57"/>
      <c r="D1639" s="11"/>
      <c r="E1639" s="11"/>
      <c r="F1639" s="56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42"/>
      <c r="V1639" s="42"/>
      <c r="W1639" s="42"/>
      <c r="X1639" s="42"/>
      <c r="Y1639" s="11"/>
      <c r="Z1639" s="5"/>
      <c r="AB1639" s="42"/>
    </row>
    <row r="1640" spans="3:28">
      <c r="C1640" s="57"/>
      <c r="D1640" s="11"/>
      <c r="E1640" s="11"/>
      <c r="F1640" s="56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42"/>
      <c r="V1640" s="42"/>
      <c r="W1640" s="42"/>
      <c r="X1640" s="42"/>
      <c r="Y1640" s="11"/>
      <c r="Z1640" s="5"/>
      <c r="AB1640" s="42"/>
    </row>
    <row r="1641" spans="3:28">
      <c r="C1641" s="57"/>
      <c r="D1641" s="11"/>
      <c r="E1641" s="11"/>
      <c r="F1641" s="56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42"/>
      <c r="V1641" s="42"/>
      <c r="W1641" s="42"/>
      <c r="X1641" s="42"/>
      <c r="Y1641" s="11"/>
      <c r="Z1641" s="5"/>
      <c r="AB1641" s="42"/>
    </row>
    <row r="1642" spans="3:28">
      <c r="C1642" s="57"/>
      <c r="D1642" s="11"/>
      <c r="E1642" s="11"/>
      <c r="F1642" s="56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42"/>
      <c r="V1642" s="42"/>
      <c r="W1642" s="42"/>
      <c r="X1642" s="42"/>
      <c r="Y1642" s="11"/>
      <c r="Z1642" s="5"/>
      <c r="AB1642" s="42"/>
    </row>
    <row r="1643" spans="3:28">
      <c r="C1643" s="57"/>
      <c r="D1643" s="11"/>
      <c r="E1643" s="11"/>
      <c r="F1643" s="56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42"/>
      <c r="V1643" s="42"/>
      <c r="W1643" s="42"/>
      <c r="X1643" s="42"/>
      <c r="Y1643" s="11"/>
      <c r="Z1643" s="5"/>
      <c r="AB1643" s="42"/>
    </row>
    <row r="1644" spans="3:28">
      <c r="C1644" s="57"/>
      <c r="D1644" s="11"/>
      <c r="E1644" s="11"/>
      <c r="F1644" s="56"/>
      <c r="G1644" s="11"/>
      <c r="H1644" s="11"/>
      <c r="I1644" s="11"/>
      <c r="J1644" s="11"/>
      <c r="K1644" s="11"/>
      <c r="M1644" s="11"/>
      <c r="N1644" s="11"/>
      <c r="O1644" s="11"/>
      <c r="P1644" s="11"/>
      <c r="Q1644" s="11"/>
      <c r="R1644" s="11"/>
      <c r="S1644" s="11"/>
      <c r="T1644" s="11"/>
      <c r="U1644" s="42"/>
      <c r="V1644" s="42"/>
      <c r="W1644" s="42"/>
      <c r="X1644" s="42"/>
      <c r="Y1644" s="11"/>
      <c r="Z1644" s="5"/>
      <c r="AB1644" s="42"/>
    </row>
    <row r="1645" spans="3:28">
      <c r="C1645" s="57"/>
      <c r="D1645" s="11"/>
      <c r="E1645" s="11"/>
      <c r="F1645" s="56"/>
      <c r="G1645" s="11"/>
      <c r="H1645" s="11"/>
      <c r="I1645" s="11"/>
      <c r="J1645" s="11"/>
      <c r="K1645" s="11"/>
      <c r="M1645" s="11"/>
      <c r="O1645" s="11"/>
      <c r="P1645" s="11"/>
      <c r="Q1645" s="11"/>
      <c r="R1645" s="11"/>
      <c r="S1645" s="11"/>
      <c r="T1645" s="11"/>
      <c r="U1645" s="42"/>
      <c r="V1645" s="42"/>
      <c r="W1645" s="42"/>
      <c r="X1645" s="42"/>
      <c r="Y1645" s="11"/>
      <c r="Z1645" s="5"/>
      <c r="AB1645" s="42"/>
    </row>
    <row r="1646" spans="3:28">
      <c r="C1646" s="57"/>
      <c r="D1646" s="11"/>
      <c r="E1646" s="11"/>
      <c r="F1646" s="56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42"/>
      <c r="V1646" s="42"/>
      <c r="W1646" s="42"/>
      <c r="X1646" s="42"/>
      <c r="Y1646" s="11"/>
      <c r="Z1646" s="5"/>
      <c r="AB1646" s="42"/>
    </row>
    <row r="1647" spans="3:28">
      <c r="C1647" s="57"/>
      <c r="D1647" s="11"/>
      <c r="E1647" s="11"/>
      <c r="F1647" s="56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42"/>
      <c r="V1647" s="42"/>
      <c r="W1647" s="42"/>
      <c r="X1647" s="42"/>
      <c r="Y1647" s="11"/>
      <c r="Z1647" s="5"/>
      <c r="AB1647" s="42"/>
    </row>
    <row r="1648" spans="3:28">
      <c r="C1648" s="57"/>
      <c r="D1648" s="11"/>
      <c r="E1648" s="11"/>
      <c r="F1648" s="56"/>
      <c r="G1648" s="11"/>
      <c r="H1648" s="11"/>
      <c r="I1648" s="11"/>
      <c r="J1648" s="11"/>
      <c r="K1648" s="11"/>
      <c r="L1648" s="11"/>
      <c r="M1648" s="11"/>
      <c r="N1648" s="11"/>
      <c r="P1648" s="11"/>
      <c r="Q1648" s="11"/>
      <c r="R1648" s="11"/>
      <c r="S1648" s="11"/>
      <c r="T1648" s="11"/>
      <c r="U1648" s="42"/>
      <c r="V1648" s="42"/>
      <c r="W1648" s="42"/>
      <c r="X1648" s="42"/>
      <c r="Y1648" s="11"/>
      <c r="Z1648" s="5"/>
      <c r="AB1648" s="42"/>
    </row>
    <row r="1649" spans="3:28">
      <c r="C1649" s="57"/>
      <c r="D1649" s="11"/>
      <c r="E1649" s="11"/>
      <c r="F1649" s="56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42"/>
      <c r="V1649" s="42"/>
      <c r="W1649" s="42"/>
      <c r="X1649" s="42"/>
      <c r="Y1649" s="11"/>
      <c r="Z1649" s="5"/>
      <c r="AB1649" s="42"/>
    </row>
    <row r="1650" spans="3:28">
      <c r="C1650" s="57"/>
      <c r="D1650" s="11"/>
      <c r="E1650" s="11"/>
      <c r="F1650" s="56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42"/>
      <c r="V1650" s="42"/>
      <c r="W1650" s="42"/>
      <c r="X1650" s="42"/>
      <c r="Y1650" s="11"/>
      <c r="Z1650" s="5"/>
      <c r="AB1650" s="42"/>
    </row>
    <row r="1651" spans="3:28">
      <c r="C1651" s="57"/>
      <c r="D1651" s="11"/>
      <c r="E1651" s="11"/>
      <c r="F1651" s="56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42"/>
      <c r="V1651" s="42"/>
      <c r="W1651" s="42"/>
      <c r="X1651" s="42"/>
      <c r="Y1651" s="11"/>
      <c r="Z1651" s="5"/>
      <c r="AB1651" s="42"/>
    </row>
    <row r="1652" spans="3:28">
      <c r="C1652" s="57"/>
      <c r="D1652" s="11"/>
      <c r="E1652" s="11"/>
      <c r="F1652" s="56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42"/>
      <c r="V1652" s="42"/>
      <c r="W1652" s="42"/>
      <c r="X1652" s="42"/>
      <c r="Y1652" s="11"/>
      <c r="Z1652" s="5"/>
      <c r="AB1652" s="42"/>
    </row>
    <row r="1653" spans="3:28">
      <c r="C1653" s="57"/>
      <c r="D1653" s="11"/>
      <c r="E1653" s="11"/>
      <c r="F1653" s="56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42"/>
      <c r="V1653" s="42"/>
      <c r="W1653" s="42"/>
      <c r="X1653" s="42"/>
      <c r="Y1653" s="11"/>
      <c r="Z1653" s="5"/>
      <c r="AB1653" s="42"/>
    </row>
    <row r="1654" spans="3:28">
      <c r="C1654" s="57"/>
      <c r="D1654" s="11"/>
      <c r="E1654" s="11"/>
      <c r="F1654" s="56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42"/>
      <c r="V1654" s="42"/>
      <c r="W1654" s="42"/>
      <c r="X1654" s="42"/>
      <c r="Y1654" s="11"/>
      <c r="Z1654" s="5"/>
      <c r="AB1654" s="42"/>
    </row>
    <row r="1655" spans="3:28">
      <c r="C1655" s="57"/>
      <c r="D1655" s="11"/>
      <c r="E1655" s="11"/>
      <c r="F1655" s="56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42"/>
      <c r="V1655" s="42"/>
      <c r="W1655" s="42"/>
      <c r="X1655" s="42"/>
      <c r="Y1655" s="11"/>
      <c r="Z1655" s="5"/>
      <c r="AB1655" s="42"/>
    </row>
    <row r="1656" spans="3:28">
      <c r="C1656" s="57"/>
      <c r="D1656" s="11"/>
      <c r="E1656" s="11"/>
      <c r="F1656" s="56"/>
      <c r="G1656" s="11"/>
      <c r="H1656" s="11"/>
      <c r="I1656" s="11"/>
      <c r="J1656" s="11"/>
      <c r="K1656" s="11"/>
      <c r="M1656" s="11"/>
      <c r="O1656" s="11"/>
      <c r="P1656" s="11"/>
      <c r="Q1656" s="11"/>
      <c r="R1656" s="11"/>
      <c r="S1656" s="11"/>
      <c r="T1656" s="11"/>
      <c r="U1656" s="42"/>
      <c r="V1656" s="42"/>
      <c r="W1656" s="42"/>
      <c r="X1656" s="42"/>
      <c r="Y1656" s="11"/>
      <c r="Z1656" s="5"/>
      <c r="AB1656" s="42"/>
    </row>
    <row r="1657" spans="3:28">
      <c r="C1657" s="57"/>
      <c r="D1657" s="11"/>
      <c r="E1657" s="11"/>
      <c r="F1657" s="56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42"/>
      <c r="V1657" s="42"/>
      <c r="W1657" s="42"/>
      <c r="X1657" s="42"/>
      <c r="Y1657" s="11"/>
      <c r="Z1657" s="5"/>
      <c r="AB1657" s="42"/>
    </row>
    <row r="1658" spans="3:28">
      <c r="C1658" s="57"/>
      <c r="D1658" s="11"/>
      <c r="E1658" s="11"/>
      <c r="F1658" s="56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42"/>
      <c r="V1658" s="42"/>
      <c r="W1658" s="42"/>
      <c r="X1658" s="42"/>
      <c r="Y1658" s="11"/>
      <c r="Z1658" s="5"/>
      <c r="AB1658" s="42"/>
    </row>
    <row r="1659" spans="3:28">
      <c r="C1659" s="57"/>
      <c r="D1659" s="11"/>
      <c r="E1659" s="11"/>
      <c r="F1659" s="56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42"/>
      <c r="V1659" s="42"/>
      <c r="W1659" s="42"/>
      <c r="X1659" s="42"/>
      <c r="Y1659" s="11"/>
      <c r="Z1659" s="5"/>
      <c r="AB1659" s="42"/>
    </row>
    <row r="1660" spans="3:28">
      <c r="C1660" s="57"/>
      <c r="D1660" s="11"/>
      <c r="E1660" s="11"/>
      <c r="F1660" s="56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42"/>
      <c r="V1660" s="42"/>
      <c r="W1660" s="42"/>
      <c r="X1660" s="42"/>
      <c r="Y1660" s="11"/>
      <c r="Z1660" s="5"/>
      <c r="AB1660" s="42"/>
    </row>
    <row r="1661" spans="3:28">
      <c r="C1661" s="57"/>
      <c r="D1661" s="11"/>
      <c r="E1661" s="11"/>
      <c r="F1661" s="56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42"/>
      <c r="V1661" s="42"/>
      <c r="W1661" s="42"/>
      <c r="X1661" s="42"/>
      <c r="Y1661" s="11"/>
      <c r="Z1661" s="5"/>
      <c r="AB1661" s="42"/>
    </row>
    <row r="1662" spans="3:28">
      <c r="C1662" s="57"/>
      <c r="D1662" s="11"/>
      <c r="E1662" s="11"/>
      <c r="F1662" s="56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42"/>
      <c r="V1662" s="42"/>
      <c r="W1662" s="42"/>
      <c r="X1662" s="42"/>
      <c r="Y1662" s="11"/>
      <c r="Z1662" s="5"/>
      <c r="AB1662" s="42"/>
    </row>
    <row r="1663" spans="3:28">
      <c r="C1663" s="57"/>
      <c r="D1663" s="11"/>
      <c r="E1663" s="11"/>
      <c r="F1663" s="56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42"/>
      <c r="V1663" s="42"/>
      <c r="W1663" s="42"/>
      <c r="X1663" s="42"/>
      <c r="Y1663" s="11"/>
      <c r="Z1663" s="5"/>
      <c r="AB1663" s="42"/>
    </row>
    <row r="1664" spans="3:28">
      <c r="C1664" s="57"/>
      <c r="D1664" s="11"/>
      <c r="E1664" s="11"/>
      <c r="F1664" s="56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42"/>
      <c r="V1664" s="42"/>
      <c r="W1664" s="42"/>
      <c r="X1664" s="42"/>
      <c r="Y1664" s="11"/>
      <c r="Z1664" s="5"/>
      <c r="AB1664" s="42"/>
    </row>
    <row r="1665" spans="3:28">
      <c r="C1665" s="57"/>
      <c r="D1665" s="11"/>
      <c r="E1665" s="11"/>
      <c r="F1665" s="56"/>
      <c r="G1665" s="11"/>
      <c r="H1665" s="11"/>
      <c r="I1665" s="11"/>
      <c r="J1665" s="11"/>
      <c r="K1665" s="11"/>
      <c r="M1665" s="11"/>
      <c r="N1665" s="11"/>
      <c r="O1665" s="11"/>
      <c r="Q1665" s="11"/>
      <c r="R1665" s="11"/>
      <c r="S1665" s="11"/>
      <c r="U1665" s="42"/>
      <c r="V1665" s="42"/>
      <c r="W1665" s="42"/>
      <c r="X1665" s="42"/>
      <c r="Y1665" s="11"/>
      <c r="Z1665" s="5"/>
      <c r="AB1665" s="42"/>
    </row>
    <row r="1666" spans="3:28">
      <c r="C1666" s="57"/>
      <c r="D1666" s="11"/>
      <c r="E1666" s="11"/>
      <c r="F1666" s="56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42"/>
      <c r="V1666" s="42"/>
      <c r="W1666" s="42"/>
      <c r="X1666" s="42"/>
      <c r="Y1666" s="11"/>
      <c r="Z1666" s="5"/>
      <c r="AB1666" s="42"/>
    </row>
    <row r="1667" spans="3:28">
      <c r="C1667" s="57"/>
      <c r="D1667" s="11"/>
      <c r="E1667" s="11"/>
      <c r="F1667" s="56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42"/>
      <c r="V1667" s="42"/>
      <c r="W1667" s="42"/>
      <c r="X1667" s="42"/>
      <c r="Y1667" s="11"/>
      <c r="Z1667" s="5"/>
      <c r="AB1667" s="42"/>
    </row>
    <row r="1668" spans="3:28">
      <c r="C1668" s="57"/>
      <c r="D1668" s="11"/>
      <c r="E1668" s="11"/>
      <c r="F1668" s="56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42"/>
      <c r="V1668" s="42"/>
      <c r="W1668" s="42"/>
      <c r="X1668" s="42"/>
      <c r="Y1668" s="11"/>
      <c r="Z1668" s="5"/>
      <c r="AB1668" s="42"/>
    </row>
    <row r="1669" spans="3:28">
      <c r="C1669" s="57"/>
      <c r="D1669" s="11"/>
      <c r="E1669" s="11"/>
      <c r="F1669" s="56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42"/>
      <c r="V1669" s="42"/>
      <c r="W1669" s="42"/>
      <c r="X1669" s="42"/>
      <c r="Y1669" s="11"/>
      <c r="Z1669" s="5"/>
      <c r="AB1669" s="42"/>
    </row>
    <row r="1670" spans="3:28">
      <c r="C1670" s="57"/>
      <c r="D1670" s="11"/>
      <c r="E1670" s="11"/>
      <c r="F1670" s="56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42"/>
      <c r="V1670" s="42"/>
      <c r="W1670" s="42"/>
      <c r="X1670" s="42"/>
      <c r="Y1670" s="11"/>
      <c r="Z1670" s="5"/>
      <c r="AB1670" s="42"/>
    </row>
    <row r="1671" spans="3:28">
      <c r="C1671" s="57"/>
      <c r="D1671" s="11"/>
      <c r="E1671" s="11"/>
      <c r="F1671" s="56"/>
      <c r="G1671" s="11"/>
      <c r="H1671" s="11"/>
      <c r="I1671" s="11"/>
      <c r="J1671" s="11"/>
      <c r="K1671" s="11"/>
      <c r="M1671" s="11"/>
      <c r="O1671" s="11"/>
      <c r="P1671" s="11"/>
      <c r="Q1671" s="11"/>
      <c r="R1671" s="11"/>
      <c r="S1671" s="11"/>
      <c r="T1671" s="11"/>
      <c r="U1671" s="42"/>
      <c r="V1671" s="42"/>
      <c r="W1671" s="42"/>
      <c r="X1671" s="42"/>
      <c r="Y1671" s="11"/>
      <c r="Z1671" s="5"/>
      <c r="AB1671" s="42"/>
    </row>
    <row r="1672" spans="3:28">
      <c r="C1672" s="57"/>
      <c r="D1672" s="11"/>
      <c r="E1672" s="11"/>
      <c r="F1672" s="56"/>
      <c r="G1672" s="11"/>
      <c r="H1672" s="11"/>
      <c r="I1672" s="11"/>
      <c r="J1672" s="11"/>
      <c r="K1672" s="11"/>
      <c r="M1672" s="11"/>
      <c r="O1672" s="11"/>
      <c r="P1672" s="11"/>
      <c r="Q1672" s="11"/>
      <c r="R1672" s="11"/>
      <c r="S1672" s="11"/>
      <c r="T1672" s="11"/>
      <c r="U1672" s="42"/>
      <c r="V1672" s="42"/>
      <c r="W1672" s="42"/>
      <c r="X1672" s="42"/>
      <c r="Y1672" s="11"/>
      <c r="Z1672" s="5"/>
      <c r="AB1672" s="42"/>
    </row>
    <row r="1673" spans="3:28">
      <c r="C1673" s="57"/>
      <c r="D1673" s="11"/>
      <c r="E1673" s="11"/>
      <c r="F1673" s="56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42"/>
      <c r="V1673" s="42"/>
      <c r="W1673" s="42"/>
      <c r="X1673" s="42"/>
      <c r="Y1673" s="11"/>
      <c r="Z1673" s="5"/>
      <c r="AB1673" s="42"/>
    </row>
    <row r="1674" spans="3:28">
      <c r="C1674" s="57"/>
      <c r="D1674" s="11"/>
      <c r="E1674" s="11"/>
      <c r="F1674" s="56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42"/>
      <c r="V1674" s="42"/>
      <c r="W1674" s="42"/>
      <c r="X1674" s="42"/>
      <c r="Y1674" s="11"/>
      <c r="Z1674" s="5"/>
      <c r="AB1674" s="42"/>
    </row>
    <row r="1675" spans="3:28">
      <c r="C1675" s="57"/>
      <c r="D1675" s="11"/>
      <c r="E1675" s="11"/>
      <c r="F1675" s="56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42"/>
      <c r="V1675" s="42"/>
      <c r="W1675" s="42"/>
      <c r="X1675" s="42"/>
      <c r="Y1675" s="11"/>
      <c r="Z1675" s="5"/>
      <c r="AB1675" s="42"/>
    </row>
    <row r="1676" spans="3:28">
      <c r="C1676" s="57"/>
      <c r="D1676" s="11"/>
      <c r="E1676" s="11"/>
      <c r="F1676" s="56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42"/>
      <c r="V1676" s="42"/>
      <c r="W1676" s="42"/>
      <c r="X1676" s="42"/>
      <c r="Y1676" s="11"/>
      <c r="Z1676" s="5"/>
      <c r="AB1676" s="42"/>
    </row>
    <row r="1677" spans="3:28">
      <c r="C1677" s="57"/>
      <c r="D1677" s="11"/>
      <c r="E1677" s="11"/>
      <c r="F1677" s="56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42"/>
      <c r="V1677" s="42"/>
      <c r="W1677" s="42"/>
      <c r="X1677" s="42"/>
      <c r="Y1677" s="11"/>
      <c r="Z1677" s="5"/>
      <c r="AB1677" s="42"/>
    </row>
    <row r="1678" spans="3:28">
      <c r="C1678" s="57"/>
      <c r="D1678" s="11"/>
      <c r="E1678" s="11"/>
      <c r="F1678" s="56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42"/>
      <c r="V1678" s="42"/>
      <c r="W1678" s="42"/>
      <c r="X1678" s="42"/>
      <c r="Y1678" s="11"/>
      <c r="Z1678" s="5"/>
      <c r="AB1678" s="42"/>
    </row>
    <row r="1679" spans="3:28">
      <c r="C1679" s="57"/>
      <c r="D1679" s="11"/>
      <c r="E1679" s="11"/>
      <c r="F1679" s="56"/>
      <c r="G1679" s="11"/>
      <c r="H1679" s="11"/>
      <c r="I1679" s="11"/>
      <c r="J1679" s="11"/>
      <c r="K1679" s="11"/>
      <c r="M1679" s="11"/>
      <c r="O1679" s="11"/>
      <c r="P1679" s="11"/>
      <c r="Q1679" s="11"/>
      <c r="R1679" s="11"/>
      <c r="S1679" s="11"/>
      <c r="T1679" s="11"/>
      <c r="U1679" s="42"/>
      <c r="V1679" s="42"/>
      <c r="W1679" s="42"/>
      <c r="X1679" s="42"/>
      <c r="Y1679" s="11"/>
      <c r="Z1679" s="5"/>
      <c r="AB1679" s="42"/>
    </row>
    <row r="1680" spans="3:28">
      <c r="C1680" s="57"/>
      <c r="D1680" s="11"/>
      <c r="E1680" s="11"/>
      <c r="F1680" s="56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42"/>
      <c r="V1680" s="42"/>
      <c r="W1680" s="42"/>
      <c r="X1680" s="42"/>
      <c r="Y1680" s="11"/>
      <c r="Z1680" s="5"/>
      <c r="AB1680" s="42"/>
    </row>
    <row r="1681" spans="3:28">
      <c r="C1681" s="57"/>
      <c r="D1681" s="11"/>
      <c r="E1681" s="11"/>
      <c r="F1681" s="56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42"/>
      <c r="V1681" s="42"/>
      <c r="W1681" s="42"/>
      <c r="X1681" s="42"/>
      <c r="Y1681" s="11"/>
      <c r="Z1681" s="5"/>
      <c r="AB1681" s="42"/>
    </row>
    <row r="1682" spans="3:28">
      <c r="C1682" s="57"/>
      <c r="D1682" s="11"/>
      <c r="E1682" s="11"/>
      <c r="F1682" s="56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42"/>
      <c r="V1682" s="42"/>
      <c r="W1682" s="42"/>
      <c r="X1682" s="42"/>
      <c r="Y1682" s="11"/>
      <c r="Z1682" s="5"/>
      <c r="AB1682" s="42"/>
    </row>
    <row r="1683" spans="3:28">
      <c r="C1683" s="57"/>
      <c r="D1683" s="11"/>
      <c r="E1683" s="11"/>
      <c r="F1683" s="56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42"/>
      <c r="V1683" s="42"/>
      <c r="W1683" s="42"/>
      <c r="X1683" s="42"/>
      <c r="Y1683" s="11"/>
      <c r="Z1683" s="5"/>
      <c r="AB1683" s="42"/>
    </row>
    <row r="1684" spans="3:28">
      <c r="C1684" s="57"/>
      <c r="D1684" s="11"/>
      <c r="E1684" s="11"/>
      <c r="F1684" s="56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42"/>
      <c r="V1684" s="42"/>
      <c r="W1684" s="42"/>
      <c r="X1684" s="42"/>
      <c r="Y1684" s="11"/>
      <c r="Z1684" s="5"/>
      <c r="AB1684" s="42"/>
    </row>
    <row r="1685" spans="3:28">
      <c r="C1685" s="57"/>
      <c r="D1685" s="11"/>
      <c r="E1685" s="11"/>
      <c r="F1685" s="56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42"/>
      <c r="V1685" s="42"/>
      <c r="W1685" s="42"/>
      <c r="X1685" s="42"/>
      <c r="Y1685" s="11"/>
      <c r="Z1685" s="5"/>
      <c r="AB1685" s="42"/>
    </row>
    <row r="1686" spans="3:28">
      <c r="C1686" s="57"/>
      <c r="D1686" s="11"/>
      <c r="E1686" s="11"/>
      <c r="F1686" s="56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42"/>
      <c r="V1686" s="42"/>
      <c r="W1686" s="42"/>
      <c r="X1686" s="42"/>
      <c r="Y1686" s="11"/>
      <c r="Z1686" s="5"/>
      <c r="AB1686" s="42"/>
    </row>
    <row r="1687" spans="3:28">
      <c r="C1687" s="57"/>
      <c r="D1687" s="11"/>
      <c r="E1687" s="11"/>
      <c r="F1687" s="56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42"/>
      <c r="V1687" s="42"/>
      <c r="W1687" s="42"/>
      <c r="X1687" s="42"/>
      <c r="Y1687" s="11"/>
      <c r="Z1687" s="5"/>
      <c r="AB1687" s="42"/>
    </row>
    <row r="1688" spans="3:28">
      <c r="C1688" s="57"/>
      <c r="D1688" s="11"/>
      <c r="E1688" s="11"/>
      <c r="F1688" s="56"/>
      <c r="G1688" s="11"/>
      <c r="H1688" s="11"/>
      <c r="I1688" s="11"/>
      <c r="J1688" s="11"/>
      <c r="K1688" s="11"/>
      <c r="L1688" s="11"/>
      <c r="M1688" s="11"/>
      <c r="N1688" s="11"/>
      <c r="Q1688" s="11"/>
      <c r="R1688" s="11"/>
      <c r="S1688" s="11"/>
      <c r="T1688" s="11"/>
      <c r="U1688" s="42"/>
      <c r="V1688" s="42"/>
      <c r="W1688" s="42"/>
      <c r="X1688" s="42"/>
      <c r="Y1688" s="11"/>
      <c r="Z1688" s="5"/>
      <c r="AB1688" s="42"/>
    </row>
    <row r="1689" spans="3:28">
      <c r="C1689" s="57"/>
      <c r="D1689" s="11"/>
      <c r="E1689" s="11"/>
      <c r="F1689" s="56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42"/>
      <c r="V1689" s="42"/>
      <c r="W1689" s="42"/>
      <c r="X1689" s="42"/>
      <c r="Y1689" s="11"/>
      <c r="Z1689" s="5"/>
      <c r="AB1689" s="42"/>
    </row>
    <row r="1690" spans="3:28">
      <c r="C1690" s="57"/>
      <c r="D1690" s="11"/>
      <c r="E1690" s="11"/>
      <c r="F1690" s="56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42"/>
      <c r="V1690" s="42"/>
      <c r="W1690" s="42"/>
      <c r="X1690" s="42"/>
      <c r="Y1690" s="11"/>
      <c r="Z1690" s="5"/>
      <c r="AB1690" s="42"/>
    </row>
    <row r="1691" spans="3:28">
      <c r="C1691" s="57"/>
      <c r="D1691" s="11"/>
      <c r="E1691" s="11"/>
      <c r="F1691" s="56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42"/>
      <c r="V1691" s="42"/>
      <c r="W1691" s="42"/>
      <c r="X1691" s="42"/>
      <c r="Y1691" s="11"/>
      <c r="Z1691" s="5"/>
      <c r="AB1691" s="42"/>
    </row>
    <row r="1692" spans="3:28">
      <c r="C1692" s="57"/>
      <c r="D1692" s="11"/>
      <c r="E1692" s="11"/>
      <c r="F1692" s="56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42"/>
      <c r="V1692" s="42"/>
      <c r="W1692" s="42"/>
      <c r="X1692" s="42"/>
      <c r="Y1692" s="11"/>
      <c r="Z1692" s="5"/>
      <c r="AB1692" s="42"/>
    </row>
    <row r="1693" spans="3:28">
      <c r="C1693" s="57"/>
      <c r="D1693" s="11"/>
      <c r="E1693" s="11"/>
      <c r="F1693" s="56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42"/>
      <c r="V1693" s="42"/>
      <c r="W1693" s="42"/>
      <c r="X1693" s="42"/>
      <c r="Y1693" s="11"/>
      <c r="Z1693" s="5"/>
      <c r="AB1693" s="42"/>
    </row>
    <row r="1694" spans="3:28">
      <c r="C1694" s="57"/>
      <c r="D1694" s="11"/>
      <c r="E1694" s="11"/>
      <c r="F1694" s="56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42"/>
      <c r="V1694" s="42"/>
      <c r="W1694" s="42"/>
      <c r="X1694" s="42"/>
      <c r="Y1694" s="11"/>
      <c r="Z1694" s="5"/>
      <c r="AB1694" s="42"/>
    </row>
    <row r="1695" spans="3:28">
      <c r="C1695" s="57"/>
      <c r="D1695" s="11"/>
      <c r="E1695" s="11"/>
      <c r="F1695" s="56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42"/>
      <c r="V1695" s="42"/>
      <c r="W1695" s="42"/>
      <c r="X1695" s="42"/>
      <c r="Y1695" s="11"/>
      <c r="Z1695" s="5"/>
      <c r="AB1695" s="42"/>
    </row>
    <row r="1696" spans="3:28">
      <c r="C1696" s="57"/>
      <c r="D1696" s="11"/>
      <c r="E1696" s="11"/>
      <c r="F1696" s="56"/>
      <c r="G1696" s="11"/>
      <c r="H1696" s="11"/>
      <c r="I1696" s="11"/>
      <c r="J1696" s="11"/>
      <c r="K1696" s="11"/>
      <c r="M1696" s="11"/>
      <c r="O1696" s="11"/>
      <c r="P1696" s="11"/>
      <c r="Q1696" s="11"/>
      <c r="R1696" s="11"/>
      <c r="S1696" s="11"/>
      <c r="T1696" s="11"/>
      <c r="U1696" s="42"/>
      <c r="V1696" s="42"/>
      <c r="W1696" s="42"/>
      <c r="X1696" s="42"/>
      <c r="Y1696" s="11"/>
      <c r="Z1696" s="5"/>
      <c r="AB1696" s="42"/>
    </row>
    <row r="1697" spans="3:28">
      <c r="C1697" s="57"/>
      <c r="D1697" s="11"/>
      <c r="E1697" s="11"/>
      <c r="F1697" s="56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42"/>
      <c r="V1697" s="42"/>
      <c r="W1697" s="42"/>
      <c r="X1697" s="42"/>
      <c r="Y1697" s="11"/>
      <c r="Z1697" s="5"/>
      <c r="AB1697" s="42"/>
    </row>
    <row r="1698" spans="3:28">
      <c r="C1698" s="57"/>
      <c r="D1698" s="11"/>
      <c r="E1698" s="11"/>
      <c r="F1698" s="56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42"/>
      <c r="V1698" s="42"/>
      <c r="W1698" s="42"/>
      <c r="X1698" s="42"/>
      <c r="Y1698" s="11"/>
      <c r="Z1698" s="5"/>
      <c r="AB1698" s="42"/>
    </row>
    <row r="1699" spans="3:28">
      <c r="C1699" s="57"/>
      <c r="D1699" s="11"/>
      <c r="E1699" s="11"/>
      <c r="F1699" s="56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42"/>
      <c r="V1699" s="42"/>
      <c r="W1699" s="42"/>
      <c r="X1699" s="42"/>
      <c r="Y1699" s="11"/>
      <c r="Z1699" s="5"/>
      <c r="AB1699" s="42"/>
    </row>
    <row r="1700" spans="3:28">
      <c r="C1700" s="57"/>
      <c r="D1700" s="11"/>
      <c r="E1700" s="11"/>
      <c r="F1700" s="56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42"/>
      <c r="V1700" s="42"/>
      <c r="W1700" s="42"/>
      <c r="X1700" s="42"/>
      <c r="Y1700" s="11"/>
      <c r="Z1700" s="5"/>
      <c r="AB1700" s="42"/>
    </row>
    <row r="1701" spans="3:28">
      <c r="C1701" s="57"/>
      <c r="D1701" s="11"/>
      <c r="E1701" s="11"/>
      <c r="F1701" s="56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42"/>
      <c r="V1701" s="42"/>
      <c r="W1701" s="42"/>
      <c r="X1701" s="42"/>
      <c r="Y1701" s="11"/>
      <c r="Z1701" s="5"/>
      <c r="AB1701" s="42"/>
    </row>
    <row r="1702" spans="3:28">
      <c r="C1702" s="57"/>
      <c r="D1702" s="11"/>
      <c r="E1702" s="11"/>
      <c r="F1702" s="56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42"/>
      <c r="V1702" s="42"/>
      <c r="W1702" s="42"/>
      <c r="X1702" s="42"/>
      <c r="Y1702" s="11"/>
      <c r="Z1702" s="5"/>
      <c r="AB1702" s="42"/>
    </row>
    <row r="1703" spans="3:28">
      <c r="C1703" s="57"/>
      <c r="D1703" s="11"/>
      <c r="E1703" s="11"/>
      <c r="F1703" s="56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42"/>
      <c r="V1703" s="42"/>
      <c r="W1703" s="42"/>
      <c r="X1703" s="42"/>
      <c r="Y1703" s="11"/>
      <c r="Z1703" s="5"/>
      <c r="AB1703" s="42"/>
    </row>
    <row r="1704" spans="3:28">
      <c r="C1704" s="57"/>
      <c r="D1704" s="11"/>
      <c r="E1704" s="11"/>
      <c r="F1704" s="56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42"/>
      <c r="V1704" s="42"/>
      <c r="W1704" s="42"/>
      <c r="X1704" s="42"/>
      <c r="Y1704" s="11"/>
      <c r="Z1704" s="5"/>
      <c r="AB1704" s="42"/>
    </row>
    <row r="1705" spans="3:28">
      <c r="C1705" s="57"/>
      <c r="D1705" s="11"/>
      <c r="E1705" s="11"/>
      <c r="F1705" s="56"/>
      <c r="G1705" s="11"/>
      <c r="H1705" s="11"/>
      <c r="I1705" s="11"/>
      <c r="J1705" s="11"/>
      <c r="K1705" s="11"/>
      <c r="L1705" s="11"/>
      <c r="M1705" s="11"/>
      <c r="N1705" s="11"/>
      <c r="Q1705" s="11"/>
      <c r="R1705" s="11"/>
      <c r="S1705" s="11"/>
      <c r="T1705" s="11"/>
      <c r="U1705" s="42"/>
      <c r="V1705" s="42"/>
      <c r="W1705" s="42"/>
      <c r="X1705" s="42"/>
      <c r="Y1705" s="11"/>
      <c r="Z1705" s="5"/>
      <c r="AB1705" s="42"/>
    </row>
    <row r="1706" spans="3:28">
      <c r="C1706" s="57"/>
      <c r="D1706" s="11"/>
      <c r="E1706" s="11"/>
      <c r="F1706" s="56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42"/>
      <c r="V1706" s="42"/>
      <c r="W1706" s="42"/>
      <c r="X1706" s="42"/>
      <c r="Y1706" s="11"/>
      <c r="Z1706" s="5"/>
      <c r="AB1706" s="42"/>
    </row>
    <row r="1707" spans="3:28">
      <c r="C1707" s="57"/>
      <c r="D1707" s="11"/>
      <c r="E1707" s="11"/>
      <c r="F1707" s="56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42"/>
      <c r="V1707" s="42"/>
      <c r="W1707" s="42"/>
      <c r="X1707" s="42"/>
      <c r="Y1707" s="11"/>
      <c r="Z1707" s="5"/>
      <c r="AB1707" s="42"/>
    </row>
    <row r="1708" spans="3:28">
      <c r="C1708" s="57"/>
      <c r="D1708" s="11"/>
      <c r="E1708" s="11"/>
      <c r="F1708" s="56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42"/>
      <c r="V1708" s="42"/>
      <c r="W1708" s="42"/>
      <c r="X1708" s="42"/>
      <c r="Y1708" s="11"/>
      <c r="Z1708" s="5"/>
      <c r="AB1708" s="42"/>
    </row>
    <row r="1709" spans="3:28">
      <c r="C1709" s="57"/>
      <c r="D1709" s="11"/>
      <c r="E1709" s="11"/>
      <c r="F1709" s="56"/>
      <c r="G1709" s="11"/>
      <c r="H1709" s="11"/>
      <c r="I1709" s="11"/>
      <c r="J1709" s="11"/>
      <c r="K1709" s="11"/>
      <c r="L1709" s="11"/>
      <c r="M1709" s="11"/>
      <c r="N1709" s="11"/>
      <c r="Q1709" s="11"/>
      <c r="R1709" s="11"/>
      <c r="S1709" s="11"/>
      <c r="T1709" s="11"/>
      <c r="U1709" s="42"/>
      <c r="V1709" s="42"/>
      <c r="W1709" s="42"/>
      <c r="X1709" s="42"/>
      <c r="Y1709" s="11"/>
      <c r="Z1709" s="5"/>
      <c r="AB1709" s="42"/>
    </row>
    <row r="1710" spans="3:28">
      <c r="C1710" s="57"/>
      <c r="D1710" s="11"/>
      <c r="E1710" s="11"/>
      <c r="F1710" s="56"/>
      <c r="G1710" s="11"/>
      <c r="H1710" s="11"/>
      <c r="I1710" s="11"/>
      <c r="J1710" s="11"/>
      <c r="K1710" s="11"/>
      <c r="L1710" s="11"/>
      <c r="M1710" s="11"/>
      <c r="N1710" s="11"/>
      <c r="Q1710" s="11"/>
      <c r="R1710" s="11"/>
      <c r="S1710" s="11"/>
      <c r="T1710" s="11"/>
      <c r="U1710" s="42"/>
      <c r="V1710" s="42"/>
      <c r="W1710" s="42"/>
      <c r="X1710" s="42"/>
      <c r="Y1710" s="11"/>
      <c r="Z1710" s="5"/>
      <c r="AB1710" s="42"/>
    </row>
    <row r="1711" spans="3:28">
      <c r="C1711" s="57"/>
      <c r="D1711" s="11"/>
      <c r="E1711" s="11"/>
      <c r="F1711" s="56"/>
      <c r="G1711" s="11"/>
      <c r="H1711" s="11"/>
      <c r="I1711" s="11"/>
      <c r="J1711" s="11"/>
      <c r="K1711" s="11"/>
      <c r="L1711" s="11"/>
      <c r="M1711" s="11"/>
      <c r="N1711" s="11"/>
      <c r="Q1711" s="11"/>
      <c r="R1711" s="11"/>
      <c r="S1711" s="11"/>
      <c r="T1711" s="11"/>
      <c r="U1711" s="42"/>
      <c r="V1711" s="42"/>
      <c r="W1711" s="42"/>
      <c r="X1711" s="42"/>
      <c r="Y1711" s="11"/>
      <c r="Z1711" s="5"/>
      <c r="AB1711" s="42"/>
    </row>
    <row r="1712" spans="3:28">
      <c r="C1712" s="57"/>
      <c r="D1712" s="11"/>
      <c r="E1712" s="11"/>
      <c r="F1712" s="56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42"/>
      <c r="V1712" s="42"/>
      <c r="W1712" s="42"/>
      <c r="X1712" s="42"/>
      <c r="Y1712" s="11"/>
      <c r="Z1712" s="5"/>
      <c r="AB1712" s="42"/>
    </row>
    <row r="1713" spans="3:28">
      <c r="C1713" s="57"/>
      <c r="D1713" s="11"/>
      <c r="E1713" s="11"/>
      <c r="F1713" s="56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42"/>
      <c r="V1713" s="42"/>
      <c r="W1713" s="42"/>
      <c r="X1713" s="42"/>
      <c r="Y1713" s="11"/>
      <c r="Z1713" s="5"/>
      <c r="AB1713" s="42"/>
    </row>
    <row r="1714" spans="3:28">
      <c r="C1714" s="57"/>
      <c r="D1714" s="11"/>
      <c r="E1714" s="11"/>
      <c r="F1714" s="56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42"/>
      <c r="V1714" s="42"/>
      <c r="W1714" s="42"/>
      <c r="X1714" s="42"/>
      <c r="Y1714" s="11"/>
      <c r="Z1714" s="5"/>
      <c r="AB1714" s="42"/>
    </row>
    <row r="1715" spans="3:28">
      <c r="C1715" s="57"/>
      <c r="D1715" s="11"/>
      <c r="E1715" s="11"/>
      <c r="F1715" s="56"/>
      <c r="G1715" s="11"/>
      <c r="H1715" s="11"/>
      <c r="I1715" s="11"/>
      <c r="J1715" s="11"/>
      <c r="K1715" s="11"/>
      <c r="L1715" s="11"/>
      <c r="M1715" s="11"/>
      <c r="N1715" s="11"/>
      <c r="Q1715" s="11"/>
      <c r="R1715" s="11"/>
      <c r="S1715" s="11"/>
      <c r="T1715" s="11"/>
      <c r="U1715" s="42"/>
      <c r="V1715" s="42"/>
      <c r="W1715" s="42"/>
      <c r="X1715" s="42"/>
      <c r="Y1715" s="11"/>
      <c r="Z1715" s="5"/>
      <c r="AB1715" s="42"/>
    </row>
    <row r="1716" spans="3:28">
      <c r="C1716" s="57"/>
      <c r="D1716" s="11"/>
      <c r="E1716" s="11"/>
      <c r="F1716" s="56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42"/>
      <c r="V1716" s="42"/>
      <c r="W1716" s="42"/>
      <c r="X1716" s="42"/>
      <c r="Y1716" s="11"/>
      <c r="Z1716" s="5"/>
      <c r="AB1716" s="42"/>
    </row>
    <row r="1717" spans="3:28">
      <c r="C1717" s="57"/>
      <c r="D1717" s="11"/>
      <c r="E1717" s="11"/>
      <c r="F1717" s="56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42"/>
      <c r="V1717" s="42"/>
      <c r="W1717" s="42"/>
      <c r="X1717" s="42"/>
      <c r="Y1717" s="11"/>
      <c r="Z1717" s="5"/>
      <c r="AB1717" s="42"/>
    </row>
    <row r="1718" spans="3:28">
      <c r="C1718" s="57"/>
      <c r="D1718" s="11"/>
      <c r="E1718" s="11"/>
      <c r="F1718" s="56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42"/>
      <c r="V1718" s="42"/>
      <c r="W1718" s="42"/>
      <c r="X1718" s="42"/>
      <c r="Y1718" s="11"/>
      <c r="Z1718" s="5"/>
      <c r="AB1718" s="42"/>
    </row>
    <row r="1719" spans="3:28">
      <c r="C1719" s="57"/>
      <c r="D1719" s="11"/>
      <c r="E1719" s="11"/>
      <c r="F1719" s="56"/>
      <c r="G1719" s="11"/>
      <c r="H1719" s="11"/>
      <c r="I1719" s="11"/>
      <c r="J1719" s="11"/>
      <c r="K1719" s="11"/>
      <c r="M1719" s="11"/>
      <c r="O1719" s="11"/>
      <c r="P1719" s="11"/>
      <c r="Q1719" s="11"/>
      <c r="R1719" s="11"/>
      <c r="S1719" s="11"/>
      <c r="T1719" s="11"/>
      <c r="U1719" s="42"/>
      <c r="V1719" s="42"/>
      <c r="W1719" s="42"/>
      <c r="X1719" s="42"/>
      <c r="Y1719" s="11"/>
      <c r="Z1719" s="5"/>
      <c r="AB1719" s="42"/>
    </row>
    <row r="1720" spans="3:28">
      <c r="C1720" s="57"/>
      <c r="D1720" s="11"/>
      <c r="E1720" s="11"/>
      <c r="F1720" s="56"/>
      <c r="G1720" s="11"/>
      <c r="H1720" s="11"/>
      <c r="I1720" s="11"/>
      <c r="J1720" s="11"/>
      <c r="K1720" s="11"/>
      <c r="M1720" s="11"/>
      <c r="N1720" s="11"/>
      <c r="P1720" s="11"/>
      <c r="Q1720" s="11"/>
      <c r="R1720" s="11"/>
      <c r="S1720" s="11"/>
      <c r="U1720" s="42"/>
      <c r="V1720" s="42"/>
      <c r="W1720" s="42"/>
      <c r="X1720" s="42"/>
      <c r="Y1720" s="11"/>
      <c r="Z1720" s="5"/>
      <c r="AB1720" s="42"/>
    </row>
    <row r="1721" spans="3:28">
      <c r="C1721" s="57"/>
      <c r="D1721" s="11"/>
      <c r="E1721" s="11"/>
      <c r="F1721" s="56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42"/>
      <c r="V1721" s="42"/>
      <c r="W1721" s="42"/>
      <c r="X1721" s="42"/>
      <c r="Y1721" s="11"/>
      <c r="Z1721" s="5"/>
      <c r="AB1721" s="42"/>
    </row>
    <row r="1722" spans="3:28">
      <c r="C1722" s="57"/>
      <c r="D1722" s="11"/>
      <c r="E1722" s="11"/>
      <c r="F1722" s="56"/>
      <c r="G1722" s="11"/>
      <c r="H1722" s="11"/>
      <c r="I1722" s="11"/>
      <c r="J1722" s="11"/>
      <c r="K1722" s="11"/>
      <c r="M1722" s="11"/>
      <c r="N1722" s="11"/>
      <c r="O1722" s="11"/>
      <c r="P1722" s="11"/>
      <c r="Q1722" s="11"/>
      <c r="R1722" s="11"/>
      <c r="S1722" s="11"/>
      <c r="T1722" s="11"/>
      <c r="U1722" s="42"/>
      <c r="V1722" s="42"/>
      <c r="W1722" s="42"/>
      <c r="X1722" s="42"/>
      <c r="Y1722" s="11"/>
      <c r="Z1722" s="5"/>
      <c r="AB1722" s="42"/>
    </row>
    <row r="1723" spans="3:28">
      <c r="C1723" s="57"/>
      <c r="D1723" s="11"/>
      <c r="E1723" s="11"/>
      <c r="F1723" s="56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42"/>
      <c r="V1723" s="42"/>
      <c r="W1723" s="42"/>
      <c r="X1723" s="42"/>
      <c r="Y1723" s="11"/>
      <c r="Z1723" s="5"/>
      <c r="AB1723" s="42"/>
    </row>
    <row r="1724" spans="3:28">
      <c r="C1724" s="57"/>
      <c r="D1724" s="11"/>
      <c r="E1724" s="11"/>
      <c r="F1724" s="56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42"/>
      <c r="V1724" s="42"/>
      <c r="W1724" s="42"/>
      <c r="X1724" s="42"/>
      <c r="Y1724" s="11"/>
      <c r="Z1724" s="5"/>
      <c r="AB1724" s="42"/>
    </row>
    <row r="1725" spans="3:28">
      <c r="C1725" s="57"/>
      <c r="D1725" s="11"/>
      <c r="E1725" s="11"/>
      <c r="F1725" s="56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42"/>
      <c r="V1725" s="42"/>
      <c r="W1725" s="42"/>
      <c r="X1725" s="42"/>
      <c r="Y1725" s="11"/>
      <c r="Z1725" s="5"/>
      <c r="AB1725" s="42"/>
    </row>
    <row r="1726" spans="3:28">
      <c r="C1726" s="57"/>
      <c r="D1726" s="11"/>
      <c r="E1726" s="11"/>
      <c r="F1726" s="56"/>
      <c r="G1726" s="11"/>
      <c r="H1726" s="11"/>
      <c r="I1726" s="11"/>
      <c r="J1726" s="11"/>
      <c r="K1726" s="11"/>
      <c r="M1726" s="11"/>
      <c r="N1726" s="11"/>
      <c r="O1726" s="11"/>
      <c r="P1726" s="11"/>
      <c r="Q1726" s="11"/>
      <c r="R1726" s="11"/>
      <c r="S1726" s="11"/>
      <c r="T1726" s="11"/>
      <c r="U1726" s="42"/>
      <c r="V1726" s="42"/>
      <c r="W1726" s="42"/>
      <c r="X1726" s="42"/>
      <c r="Y1726" s="11"/>
      <c r="Z1726" s="5"/>
      <c r="AB1726" s="42"/>
    </row>
    <row r="1727" spans="3:28">
      <c r="C1727" s="57"/>
      <c r="D1727" s="11"/>
      <c r="E1727" s="11"/>
      <c r="F1727" s="56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42"/>
      <c r="V1727" s="42"/>
      <c r="W1727" s="42"/>
      <c r="X1727" s="42"/>
      <c r="Y1727" s="11"/>
      <c r="Z1727" s="5"/>
      <c r="AB1727" s="42"/>
    </row>
    <row r="1728" spans="3:28">
      <c r="C1728" s="57"/>
      <c r="D1728" s="11"/>
      <c r="E1728" s="11"/>
      <c r="F1728" s="56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42"/>
      <c r="V1728" s="42"/>
      <c r="W1728" s="42"/>
      <c r="X1728" s="42"/>
      <c r="Y1728" s="11"/>
      <c r="Z1728" s="5"/>
      <c r="AB1728" s="42"/>
    </row>
    <row r="1729" spans="3:38">
      <c r="C1729" s="57"/>
      <c r="D1729" s="11"/>
      <c r="E1729" s="11"/>
      <c r="F1729" s="56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42"/>
      <c r="V1729" s="42"/>
      <c r="W1729" s="42"/>
      <c r="X1729" s="42"/>
      <c r="Y1729" s="11"/>
      <c r="Z1729" s="5"/>
      <c r="AB1729" s="42"/>
    </row>
    <row r="1730" spans="3:38">
      <c r="C1730" s="57"/>
      <c r="D1730" s="11"/>
      <c r="E1730" s="11"/>
      <c r="F1730" s="56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42"/>
      <c r="V1730" s="42"/>
      <c r="W1730" s="42"/>
      <c r="X1730" s="42"/>
      <c r="Y1730" s="11"/>
      <c r="Z1730" s="5"/>
      <c r="AB1730" s="42"/>
    </row>
    <row r="1731" spans="3:38">
      <c r="C1731" s="57"/>
      <c r="D1731" s="11"/>
      <c r="E1731" s="11"/>
      <c r="F1731" s="56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42"/>
      <c r="V1731" s="42"/>
      <c r="W1731" s="42"/>
      <c r="X1731" s="42"/>
      <c r="Y1731" s="11"/>
      <c r="Z1731" s="5"/>
      <c r="AB1731" s="42"/>
    </row>
    <row r="1732" spans="3:38">
      <c r="C1732" s="57"/>
      <c r="D1732" s="11"/>
      <c r="E1732" s="11"/>
      <c r="F1732" s="56"/>
      <c r="G1732" s="11"/>
      <c r="H1732" s="11"/>
      <c r="I1732" s="11"/>
      <c r="J1732" s="11"/>
      <c r="K1732" s="11"/>
      <c r="M1732" s="11"/>
      <c r="N1732" s="11"/>
      <c r="P1732" s="11"/>
      <c r="Q1732" s="11"/>
      <c r="R1732" s="11"/>
      <c r="S1732" s="11"/>
      <c r="U1732" s="42"/>
      <c r="V1732" s="42"/>
      <c r="W1732" s="42"/>
      <c r="X1732" s="42"/>
      <c r="Y1732" s="11"/>
      <c r="Z1732" s="5"/>
      <c r="AB1732" s="42"/>
    </row>
    <row r="1733" spans="3:38">
      <c r="C1733" s="57"/>
      <c r="D1733" s="11"/>
      <c r="E1733" s="11"/>
      <c r="F1733" s="56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42"/>
      <c r="V1733" s="42"/>
      <c r="W1733" s="42"/>
      <c r="X1733" s="42"/>
      <c r="Y1733" s="11"/>
      <c r="Z1733" s="5"/>
      <c r="AB1733" s="42"/>
    </row>
    <row r="1734" spans="3:38">
      <c r="C1734" s="57"/>
      <c r="D1734" s="11"/>
      <c r="E1734" s="11"/>
      <c r="F1734" s="56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42"/>
      <c r="V1734" s="42"/>
      <c r="W1734" s="42"/>
      <c r="X1734" s="42"/>
      <c r="Y1734" s="11"/>
      <c r="Z1734" s="5"/>
      <c r="AB1734" s="42"/>
    </row>
    <row r="1735" spans="3:38">
      <c r="C1735" s="57"/>
      <c r="D1735" s="11"/>
      <c r="E1735" s="11"/>
      <c r="F1735" s="56"/>
      <c r="G1735" s="11"/>
      <c r="H1735" s="11"/>
      <c r="I1735" s="11"/>
      <c r="J1735" s="11"/>
      <c r="K1735" s="11"/>
      <c r="M1735" s="11"/>
      <c r="N1735" s="11"/>
      <c r="Q1735" s="11"/>
      <c r="R1735" s="11"/>
      <c r="S1735" s="11"/>
      <c r="U1735" s="42"/>
      <c r="V1735" s="42"/>
      <c r="W1735" s="42"/>
      <c r="X1735" s="42"/>
      <c r="Y1735" s="11"/>
      <c r="Z1735" s="5"/>
      <c r="AB1735" s="42"/>
    </row>
    <row r="1736" spans="3:38">
      <c r="C1736" s="57"/>
      <c r="D1736" s="11"/>
      <c r="E1736" s="11"/>
      <c r="F1736" s="56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42"/>
      <c r="V1736" s="42"/>
      <c r="W1736" s="42"/>
      <c r="X1736" s="42"/>
      <c r="Y1736" s="11"/>
      <c r="Z1736" s="5"/>
      <c r="AB1736" s="42"/>
    </row>
    <row r="1737" spans="3:38">
      <c r="C1737" s="57"/>
      <c r="D1737" s="11"/>
      <c r="E1737" s="11"/>
      <c r="F1737" s="56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42"/>
      <c r="V1737" s="42"/>
      <c r="W1737" s="42"/>
      <c r="X1737" s="42"/>
      <c r="Y1737" s="11"/>
      <c r="Z1737" s="5"/>
      <c r="AB1737" s="42"/>
    </row>
    <row r="1738" spans="3:38">
      <c r="C1738" s="57"/>
      <c r="D1738" s="11"/>
      <c r="E1738" s="11"/>
      <c r="F1738" s="56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42"/>
      <c r="V1738" s="42"/>
      <c r="W1738" s="42"/>
      <c r="X1738" s="42"/>
      <c r="Y1738" s="11"/>
      <c r="Z1738" s="5"/>
      <c r="AB1738" s="42"/>
    </row>
    <row r="1739" spans="3:38">
      <c r="C1739" s="57"/>
      <c r="D1739" s="11"/>
      <c r="E1739" s="11"/>
      <c r="F1739" s="56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42"/>
      <c r="V1739" s="42"/>
      <c r="W1739" s="42"/>
      <c r="X1739" s="42"/>
      <c r="Y1739" s="11"/>
      <c r="Z1739" s="5"/>
      <c r="AB1739" s="42"/>
    </row>
    <row r="1740" spans="3:38">
      <c r="C1740" s="57"/>
      <c r="D1740" s="11"/>
      <c r="E1740" s="11"/>
      <c r="F1740" s="56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42"/>
      <c r="V1740" s="42"/>
      <c r="W1740" s="42"/>
      <c r="X1740" s="42"/>
      <c r="Y1740" s="11"/>
      <c r="Z1740" s="5"/>
      <c r="AB1740" s="42"/>
    </row>
    <row r="1741" spans="3:38">
      <c r="C1741" s="57"/>
      <c r="D1741" s="11"/>
      <c r="E1741" s="11"/>
      <c r="F1741" s="56"/>
      <c r="G1741" s="11"/>
      <c r="H1741" s="11"/>
      <c r="I1741" s="11"/>
      <c r="J1741" s="11"/>
      <c r="K1741" s="11"/>
      <c r="L1741" s="11"/>
      <c r="M1741" s="11"/>
      <c r="O1741" s="11"/>
      <c r="P1741" s="11"/>
      <c r="Q1741" s="11"/>
      <c r="R1741" s="11"/>
      <c r="S1741" s="11"/>
      <c r="T1741" s="11"/>
      <c r="U1741" s="42"/>
      <c r="V1741" s="42"/>
      <c r="W1741" s="42"/>
      <c r="X1741" s="42"/>
      <c r="Y1741" s="11"/>
      <c r="Z1741" s="5"/>
      <c r="AB1741" s="42"/>
    </row>
    <row r="1742" spans="3:38">
      <c r="C1742" s="57"/>
      <c r="D1742" s="11"/>
      <c r="E1742" s="11"/>
      <c r="F1742" s="56"/>
      <c r="G1742" s="11"/>
      <c r="H1742" s="11"/>
      <c r="I1742" s="11"/>
      <c r="J1742" s="11"/>
      <c r="K1742" s="11"/>
      <c r="L1742" s="11"/>
      <c r="M1742" s="11"/>
      <c r="O1742" s="11"/>
      <c r="P1742" s="11"/>
      <c r="Q1742" s="11"/>
      <c r="R1742" s="11"/>
      <c r="S1742" s="11"/>
      <c r="T1742" s="11"/>
      <c r="U1742" s="42"/>
      <c r="V1742" s="42"/>
      <c r="W1742" s="42"/>
      <c r="X1742" s="42"/>
      <c r="Y1742" s="11"/>
      <c r="Z1742" s="5"/>
      <c r="AB1742" s="42"/>
    </row>
    <row r="1743" spans="3:38">
      <c r="C1743" s="57"/>
      <c r="D1743" s="11"/>
      <c r="E1743" s="11"/>
      <c r="F1743" s="56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42"/>
      <c r="V1743" s="42"/>
      <c r="W1743" s="42"/>
      <c r="X1743" s="42"/>
      <c r="Y1743" s="11"/>
      <c r="Z1743" s="5"/>
      <c r="AB1743" s="42"/>
      <c r="AD1743" s="11"/>
      <c r="AE1743" s="11"/>
      <c r="AL1743" s="42"/>
    </row>
    <row r="1744" spans="3:38">
      <c r="C1744" s="57"/>
      <c r="D1744" s="11"/>
      <c r="E1744" s="11"/>
      <c r="F1744" s="56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42"/>
      <c r="V1744" s="42"/>
      <c r="W1744" s="42"/>
      <c r="X1744" s="42"/>
      <c r="Y1744" s="11"/>
      <c r="Z1744" s="5"/>
      <c r="AB1744" s="42"/>
      <c r="AD1744" s="11"/>
      <c r="AE1744" s="11"/>
      <c r="AL1744" s="42"/>
    </row>
    <row r="1745" spans="3:38">
      <c r="C1745" s="57"/>
      <c r="D1745" s="11"/>
      <c r="E1745" s="11"/>
      <c r="F1745" s="56"/>
      <c r="G1745" s="11"/>
      <c r="H1745" s="11"/>
      <c r="I1745" s="11"/>
      <c r="J1745" s="11"/>
      <c r="K1745" s="11"/>
      <c r="M1745" s="11"/>
      <c r="N1745" s="11"/>
      <c r="Q1745" s="11"/>
      <c r="R1745" s="11"/>
      <c r="S1745" s="11"/>
      <c r="U1745" s="42"/>
      <c r="V1745" s="42"/>
      <c r="W1745" s="42"/>
      <c r="X1745" s="42"/>
      <c r="Y1745" s="11"/>
      <c r="Z1745" s="5"/>
      <c r="AB1745" s="42"/>
      <c r="AD1745" s="11"/>
      <c r="AE1745" s="11"/>
      <c r="AL1745" s="42"/>
    </row>
    <row r="1746" spans="3:38">
      <c r="C1746" s="57"/>
      <c r="D1746" s="11"/>
      <c r="E1746" s="11"/>
      <c r="F1746" s="56"/>
      <c r="G1746" s="11"/>
      <c r="H1746" s="11"/>
      <c r="I1746" s="11"/>
      <c r="J1746" s="11"/>
      <c r="K1746" s="11"/>
      <c r="L1746" s="11"/>
      <c r="M1746" s="11"/>
      <c r="N1746" s="11"/>
      <c r="P1746" s="11"/>
      <c r="Q1746" s="11"/>
      <c r="R1746" s="11"/>
      <c r="S1746" s="11"/>
      <c r="T1746" s="11"/>
      <c r="U1746" s="42"/>
      <c r="V1746" s="42"/>
      <c r="W1746" s="42"/>
      <c r="X1746" s="42"/>
      <c r="Y1746" s="11"/>
      <c r="Z1746" s="5"/>
      <c r="AB1746" s="42"/>
      <c r="AD1746" s="11"/>
      <c r="AE1746" s="11"/>
      <c r="AL1746" s="42"/>
    </row>
    <row r="1747" spans="3:38">
      <c r="C1747" s="57"/>
      <c r="D1747" s="11"/>
      <c r="E1747" s="11"/>
      <c r="F1747" s="56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42"/>
      <c r="V1747" s="42"/>
      <c r="W1747" s="42"/>
      <c r="X1747" s="42"/>
      <c r="Y1747" s="11"/>
      <c r="Z1747" s="5"/>
      <c r="AB1747" s="42"/>
      <c r="AD1747" s="11"/>
      <c r="AL1747" s="42"/>
    </row>
    <row r="1748" spans="3:38">
      <c r="C1748" s="57"/>
      <c r="D1748" s="11"/>
      <c r="E1748" s="11"/>
      <c r="F1748" s="56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42"/>
      <c r="V1748" s="42"/>
      <c r="W1748" s="42"/>
      <c r="X1748" s="42"/>
      <c r="Y1748" s="11"/>
      <c r="Z1748" s="5"/>
      <c r="AB1748" s="42"/>
      <c r="AD1748" s="11"/>
      <c r="AE1748" s="11"/>
      <c r="AL1748" s="42"/>
    </row>
    <row r="1749" spans="3:38">
      <c r="C1749" s="57"/>
      <c r="D1749" s="11"/>
      <c r="E1749" s="11"/>
      <c r="F1749" s="56"/>
      <c r="G1749" s="11"/>
      <c r="H1749" s="11"/>
      <c r="I1749" s="11"/>
      <c r="J1749" s="11"/>
      <c r="K1749" s="11"/>
      <c r="L1749" s="11"/>
      <c r="M1749" s="11"/>
      <c r="N1749" s="11"/>
      <c r="Q1749" s="11"/>
      <c r="R1749" s="11"/>
      <c r="S1749" s="11"/>
      <c r="T1749" s="11"/>
      <c r="U1749" s="42"/>
      <c r="V1749" s="42"/>
      <c r="W1749" s="42"/>
      <c r="X1749" s="42"/>
      <c r="Y1749" s="11"/>
      <c r="Z1749" s="5"/>
      <c r="AB1749" s="42"/>
      <c r="AD1749" s="11"/>
      <c r="AE1749" s="11"/>
      <c r="AL1749" s="42"/>
    </row>
    <row r="1750" spans="3:38">
      <c r="C1750" s="57"/>
      <c r="D1750" s="11"/>
      <c r="E1750" s="11"/>
      <c r="F1750" s="56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42"/>
      <c r="V1750" s="42"/>
      <c r="W1750" s="42"/>
      <c r="X1750" s="42"/>
      <c r="Y1750" s="11"/>
      <c r="Z1750" s="5"/>
      <c r="AB1750" s="42"/>
      <c r="AD1750" s="11"/>
      <c r="AE1750" s="11"/>
      <c r="AL1750" s="42"/>
    </row>
    <row r="1751" spans="3:38">
      <c r="C1751" s="57"/>
      <c r="D1751" s="11"/>
      <c r="E1751" s="11"/>
      <c r="F1751" s="56"/>
      <c r="G1751" s="11"/>
      <c r="H1751" s="11"/>
      <c r="I1751" s="11"/>
      <c r="J1751" s="11"/>
      <c r="K1751" s="11"/>
      <c r="M1751" s="11"/>
      <c r="O1751" s="11"/>
      <c r="P1751" s="11"/>
      <c r="Q1751" s="11"/>
      <c r="R1751" s="11"/>
      <c r="S1751" s="11"/>
      <c r="T1751" s="11"/>
      <c r="U1751" s="42"/>
      <c r="V1751" s="42"/>
      <c r="W1751" s="42"/>
      <c r="X1751" s="42"/>
      <c r="Y1751" s="11"/>
      <c r="Z1751" s="5"/>
      <c r="AB1751" s="42"/>
      <c r="AD1751" s="11"/>
      <c r="AE1751" s="11"/>
      <c r="AL1751" s="42"/>
    </row>
    <row r="1752" spans="3:38">
      <c r="C1752" s="57"/>
      <c r="D1752" s="11"/>
      <c r="E1752" s="11"/>
      <c r="F1752" s="56"/>
      <c r="G1752" s="11"/>
      <c r="H1752" s="11"/>
      <c r="I1752" s="11"/>
      <c r="J1752" s="11"/>
      <c r="K1752" s="11"/>
      <c r="M1752" s="11"/>
      <c r="N1752" s="11"/>
      <c r="O1752" s="11"/>
      <c r="Q1752" s="11"/>
      <c r="R1752" s="11"/>
      <c r="S1752" s="11"/>
      <c r="U1752" s="42"/>
      <c r="V1752" s="42"/>
      <c r="W1752" s="42"/>
      <c r="X1752" s="42"/>
      <c r="Y1752" s="11"/>
      <c r="Z1752" s="5"/>
      <c r="AB1752" s="42"/>
      <c r="AD1752" s="11"/>
      <c r="AE1752" s="11"/>
      <c r="AL1752" s="42"/>
    </row>
    <row r="1753" spans="3:38">
      <c r="C1753" s="57"/>
      <c r="D1753" s="11"/>
      <c r="E1753" s="11"/>
      <c r="F1753" s="56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42"/>
      <c r="V1753" s="42"/>
      <c r="W1753" s="42"/>
      <c r="X1753" s="42"/>
      <c r="Y1753" s="11"/>
      <c r="Z1753" s="5"/>
      <c r="AB1753" s="42"/>
      <c r="AD1753" s="11"/>
      <c r="AL1753" s="42"/>
    </row>
    <row r="1754" spans="3:38">
      <c r="C1754" s="57"/>
      <c r="D1754" s="11"/>
      <c r="E1754" s="11"/>
      <c r="F1754" s="56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42"/>
      <c r="V1754" s="42"/>
      <c r="W1754" s="42"/>
      <c r="X1754" s="42"/>
      <c r="Y1754" s="11"/>
      <c r="Z1754" s="5"/>
      <c r="AB1754" s="42"/>
      <c r="AD1754" s="11"/>
      <c r="AE1754" s="11"/>
      <c r="AL1754" s="42"/>
    </row>
    <row r="1755" spans="3:38">
      <c r="C1755" s="57"/>
      <c r="D1755" s="11"/>
      <c r="E1755" s="11"/>
      <c r="F1755" s="56"/>
      <c r="G1755" s="11"/>
      <c r="H1755" s="11"/>
      <c r="I1755" s="11"/>
      <c r="J1755" s="11"/>
      <c r="K1755" s="11"/>
      <c r="M1755" s="11"/>
      <c r="O1755" s="11"/>
      <c r="P1755" s="11"/>
      <c r="Q1755" s="11"/>
      <c r="R1755" s="11"/>
      <c r="S1755" s="11"/>
      <c r="T1755" s="11"/>
      <c r="U1755" s="42"/>
      <c r="V1755" s="42"/>
      <c r="W1755" s="42"/>
      <c r="X1755" s="42"/>
      <c r="Y1755" s="11"/>
      <c r="Z1755" s="5"/>
      <c r="AB1755" s="42"/>
      <c r="AD1755" s="11"/>
      <c r="AE1755" s="11"/>
      <c r="AL1755" s="42"/>
    </row>
    <row r="1756" spans="3:38">
      <c r="C1756" s="57"/>
      <c r="D1756" s="11"/>
      <c r="E1756" s="11"/>
      <c r="F1756" s="56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42"/>
      <c r="V1756" s="42"/>
      <c r="W1756" s="42"/>
      <c r="X1756" s="42"/>
      <c r="Y1756" s="11"/>
      <c r="Z1756" s="5"/>
      <c r="AB1756" s="42"/>
      <c r="AD1756" s="11"/>
      <c r="AE1756" s="11"/>
      <c r="AL1756" s="42"/>
    </row>
    <row r="1757" spans="3:38">
      <c r="C1757" s="57"/>
      <c r="D1757" s="11"/>
      <c r="E1757" s="11"/>
      <c r="F1757" s="56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42"/>
      <c r="V1757" s="42"/>
      <c r="W1757" s="42"/>
      <c r="X1757" s="42"/>
      <c r="Y1757" s="11"/>
      <c r="Z1757" s="5"/>
      <c r="AB1757" s="42"/>
      <c r="AD1757" s="11"/>
      <c r="AE1757" s="11"/>
      <c r="AL1757" s="42"/>
    </row>
    <row r="1758" spans="3:38">
      <c r="C1758" s="57"/>
      <c r="D1758" s="11"/>
      <c r="E1758" s="11"/>
      <c r="F1758" s="56"/>
      <c r="G1758" s="11"/>
      <c r="H1758" s="11"/>
      <c r="I1758" s="11"/>
      <c r="J1758" s="11"/>
      <c r="K1758" s="11"/>
      <c r="M1758" s="11"/>
      <c r="N1758" s="11"/>
      <c r="P1758" s="11"/>
      <c r="Q1758" s="11"/>
      <c r="R1758" s="11"/>
      <c r="S1758" s="11"/>
      <c r="U1758" s="42"/>
      <c r="V1758" s="42"/>
      <c r="W1758" s="42"/>
      <c r="X1758" s="42"/>
      <c r="Y1758" s="11"/>
      <c r="Z1758" s="5"/>
      <c r="AB1758" s="42"/>
      <c r="AD1758" s="11"/>
      <c r="AE1758" s="11"/>
      <c r="AL1758" s="42"/>
    </row>
    <row r="1759" spans="3:38">
      <c r="C1759" s="57"/>
      <c r="D1759" s="11"/>
      <c r="E1759" s="11"/>
      <c r="F1759" s="56"/>
      <c r="G1759" s="11"/>
      <c r="H1759" s="11"/>
      <c r="I1759" s="11"/>
      <c r="J1759" s="11"/>
      <c r="K1759" s="11"/>
      <c r="L1759" s="11"/>
      <c r="M1759" s="11"/>
      <c r="N1759" s="11"/>
      <c r="Q1759" s="11"/>
      <c r="R1759" s="11"/>
      <c r="S1759" s="11"/>
      <c r="T1759" s="11"/>
      <c r="U1759" s="42"/>
      <c r="V1759" s="42"/>
      <c r="W1759" s="42"/>
      <c r="X1759" s="42"/>
      <c r="Y1759" s="11"/>
      <c r="Z1759" s="5"/>
      <c r="AB1759" s="42"/>
      <c r="AC1759" s="11"/>
      <c r="AD1759" s="11"/>
      <c r="AL1759" s="42"/>
    </row>
    <row r="1760" spans="3:38">
      <c r="C1760" s="57"/>
      <c r="D1760" s="11"/>
      <c r="E1760" s="11"/>
      <c r="F1760" s="56"/>
      <c r="G1760" s="11"/>
      <c r="H1760" s="11"/>
      <c r="I1760" s="11"/>
      <c r="J1760" s="11"/>
      <c r="K1760" s="11"/>
      <c r="L1760" s="11"/>
      <c r="M1760" s="11"/>
      <c r="N1760" s="11"/>
      <c r="Q1760" s="11"/>
      <c r="R1760" s="11"/>
      <c r="S1760" s="11"/>
      <c r="T1760" s="11"/>
      <c r="U1760" s="42"/>
      <c r="V1760" s="42"/>
      <c r="W1760" s="42"/>
      <c r="X1760" s="42"/>
      <c r="Y1760" s="11"/>
      <c r="Z1760" s="5"/>
      <c r="AB1760" s="42"/>
      <c r="AC1760" s="11"/>
      <c r="AD1760" s="11"/>
      <c r="AE1760" s="11"/>
      <c r="AL1760" s="42"/>
    </row>
    <row r="1761" spans="3:38">
      <c r="C1761" s="57"/>
      <c r="D1761" s="11"/>
      <c r="E1761" s="11"/>
      <c r="F1761" s="56"/>
      <c r="G1761" s="11"/>
      <c r="H1761" s="11"/>
      <c r="I1761" s="11"/>
      <c r="J1761" s="11"/>
      <c r="K1761" s="11"/>
      <c r="L1761" s="11"/>
      <c r="M1761" s="11"/>
      <c r="N1761" s="11"/>
      <c r="Q1761" s="11"/>
      <c r="R1761" s="11"/>
      <c r="S1761" s="11"/>
      <c r="T1761" s="11"/>
      <c r="U1761" s="42"/>
      <c r="V1761" s="42"/>
      <c r="W1761" s="42"/>
      <c r="X1761" s="42"/>
      <c r="Y1761" s="11"/>
      <c r="Z1761" s="5"/>
      <c r="AB1761" s="42"/>
      <c r="AD1761" s="11"/>
      <c r="AL1761" s="42"/>
    </row>
    <row r="1762" spans="3:38">
      <c r="C1762" s="57"/>
      <c r="D1762" s="11"/>
      <c r="E1762" s="11"/>
      <c r="F1762" s="56"/>
      <c r="G1762" s="11"/>
      <c r="H1762" s="11"/>
      <c r="I1762" s="11"/>
      <c r="J1762" s="11"/>
      <c r="K1762" s="11"/>
      <c r="L1762" s="11"/>
      <c r="M1762" s="11"/>
      <c r="N1762" s="11"/>
      <c r="Q1762" s="11"/>
      <c r="R1762" s="11"/>
      <c r="S1762" s="11"/>
      <c r="T1762" s="11"/>
      <c r="U1762" s="42"/>
      <c r="V1762" s="42"/>
      <c r="W1762" s="42"/>
      <c r="X1762" s="42"/>
      <c r="Y1762" s="11"/>
      <c r="Z1762" s="5"/>
      <c r="AB1762" s="42"/>
      <c r="AD1762" s="11"/>
      <c r="AE1762" s="11"/>
      <c r="AL1762" s="42"/>
    </row>
    <row r="1763" spans="3:38">
      <c r="C1763" s="57"/>
      <c r="D1763" s="11"/>
      <c r="E1763" s="11"/>
      <c r="F1763" s="56"/>
      <c r="G1763" s="11"/>
      <c r="H1763" s="11"/>
      <c r="I1763" s="11"/>
      <c r="J1763" s="11"/>
      <c r="K1763" s="11"/>
      <c r="M1763" s="11"/>
      <c r="O1763" s="11"/>
      <c r="P1763" s="11"/>
      <c r="Q1763" s="11"/>
      <c r="R1763" s="11"/>
      <c r="S1763" s="11"/>
      <c r="T1763" s="11"/>
      <c r="U1763" s="42"/>
      <c r="V1763" s="42"/>
      <c r="W1763" s="42"/>
      <c r="X1763" s="42"/>
      <c r="Y1763" s="11"/>
      <c r="Z1763" s="5"/>
      <c r="AB1763" s="42"/>
      <c r="AD1763" s="11"/>
      <c r="AL1763" s="42"/>
    </row>
    <row r="1764" spans="3:38">
      <c r="C1764" s="57"/>
      <c r="D1764" s="11"/>
      <c r="E1764" s="11"/>
      <c r="F1764" s="56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42"/>
      <c r="V1764" s="42"/>
      <c r="W1764" s="42"/>
      <c r="X1764" s="42"/>
      <c r="Y1764" s="11"/>
      <c r="Z1764" s="5"/>
      <c r="AB1764" s="42"/>
      <c r="AD1764" s="11"/>
      <c r="AE1764" s="11"/>
      <c r="AL1764" s="42"/>
    </row>
    <row r="1765" spans="3:38">
      <c r="C1765" s="57"/>
      <c r="D1765" s="11"/>
      <c r="E1765" s="11"/>
      <c r="F1765" s="56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42"/>
      <c r="V1765" s="42"/>
      <c r="W1765" s="42"/>
      <c r="X1765" s="42"/>
      <c r="Y1765" s="11"/>
      <c r="Z1765" s="5"/>
      <c r="AB1765" s="42"/>
      <c r="AC1765" s="11"/>
      <c r="AD1765" s="11"/>
      <c r="AL1765" s="42"/>
    </row>
    <row r="1766" spans="3:38">
      <c r="C1766" s="57"/>
      <c r="D1766" s="11"/>
      <c r="E1766" s="11"/>
      <c r="F1766" s="56"/>
      <c r="G1766" s="11"/>
      <c r="H1766" s="11"/>
      <c r="I1766" s="11"/>
      <c r="J1766" s="11"/>
      <c r="K1766" s="11"/>
      <c r="M1766" s="11"/>
      <c r="O1766" s="11"/>
      <c r="P1766" s="11"/>
      <c r="Q1766" s="11"/>
      <c r="R1766" s="11"/>
      <c r="S1766" s="11"/>
      <c r="T1766" s="11"/>
      <c r="U1766" s="42"/>
      <c r="V1766" s="42"/>
      <c r="W1766" s="42"/>
      <c r="X1766" s="42"/>
      <c r="Y1766" s="11"/>
      <c r="Z1766" s="5"/>
      <c r="AB1766" s="42"/>
      <c r="AC1766" s="11"/>
      <c r="AD1766" s="11"/>
      <c r="AE1766" s="11"/>
      <c r="AL1766" s="42"/>
    </row>
    <row r="1767" spans="3:38">
      <c r="C1767" s="57"/>
      <c r="D1767" s="11"/>
      <c r="E1767" s="11"/>
      <c r="F1767" s="56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42"/>
      <c r="V1767" s="42"/>
      <c r="W1767" s="42"/>
      <c r="X1767" s="42"/>
      <c r="Y1767" s="11"/>
      <c r="Z1767" s="5"/>
      <c r="AB1767" s="42"/>
      <c r="AD1767" s="11"/>
      <c r="AE1767" s="11"/>
      <c r="AL1767" s="42"/>
    </row>
    <row r="1768" spans="3:38">
      <c r="C1768" s="57"/>
      <c r="D1768" s="11"/>
      <c r="E1768" s="11"/>
      <c r="F1768" s="56"/>
      <c r="G1768" s="11"/>
      <c r="H1768" s="11"/>
      <c r="I1768" s="11"/>
      <c r="J1768" s="11"/>
      <c r="K1768" s="11"/>
      <c r="M1768" s="11"/>
      <c r="N1768" s="11"/>
      <c r="O1768" s="11"/>
      <c r="P1768" s="11"/>
      <c r="Q1768" s="11"/>
      <c r="R1768" s="11"/>
      <c r="S1768" s="11"/>
      <c r="T1768" s="11"/>
      <c r="U1768" s="42"/>
      <c r="V1768" s="42"/>
      <c r="W1768" s="42"/>
      <c r="X1768" s="42"/>
      <c r="Y1768" s="11"/>
      <c r="Z1768" s="5"/>
      <c r="AB1768" s="42"/>
      <c r="AD1768" s="11"/>
      <c r="AE1768" s="11"/>
      <c r="AL1768" s="42"/>
    </row>
    <row r="1769" spans="3:38">
      <c r="C1769" s="57"/>
      <c r="D1769" s="11"/>
      <c r="E1769" s="11"/>
      <c r="F1769" s="56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42"/>
      <c r="V1769" s="42"/>
      <c r="W1769" s="42"/>
      <c r="X1769" s="42"/>
      <c r="Y1769" s="11"/>
      <c r="Z1769" s="5"/>
      <c r="AB1769" s="42"/>
      <c r="AD1769" s="11"/>
      <c r="AE1769" s="11"/>
      <c r="AL1769" s="42"/>
    </row>
    <row r="1770" spans="3:38">
      <c r="C1770" s="57"/>
      <c r="D1770" s="11"/>
      <c r="E1770" s="11"/>
      <c r="F1770" s="56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42"/>
      <c r="V1770" s="42"/>
      <c r="W1770" s="42"/>
      <c r="X1770" s="42"/>
      <c r="Y1770" s="11"/>
      <c r="Z1770" s="5"/>
      <c r="AB1770" s="42"/>
      <c r="AD1770" s="11"/>
      <c r="AL1770" s="42"/>
    </row>
    <row r="1771" spans="3:38">
      <c r="C1771" s="57"/>
      <c r="D1771" s="11"/>
      <c r="E1771" s="11"/>
      <c r="F1771" s="56"/>
      <c r="G1771" s="11"/>
      <c r="H1771" s="11"/>
      <c r="I1771" s="11"/>
      <c r="J1771" s="11"/>
      <c r="K1771" s="11"/>
      <c r="M1771" s="11"/>
      <c r="N1771" s="11"/>
      <c r="O1771" s="11"/>
      <c r="Q1771" s="11"/>
      <c r="R1771" s="11"/>
      <c r="S1771" s="11"/>
      <c r="U1771" s="42"/>
      <c r="V1771" s="42"/>
      <c r="W1771" s="42"/>
      <c r="X1771" s="42"/>
      <c r="Y1771" s="11"/>
      <c r="Z1771" s="5"/>
      <c r="AB1771" s="42"/>
      <c r="AD1771" s="11"/>
      <c r="AE1771" s="11"/>
      <c r="AL1771" s="42"/>
    </row>
    <row r="1772" spans="3:38">
      <c r="C1772" s="57"/>
      <c r="D1772" s="11"/>
      <c r="E1772" s="11"/>
      <c r="F1772" s="56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42"/>
      <c r="V1772" s="42"/>
      <c r="W1772" s="42"/>
      <c r="X1772" s="42"/>
      <c r="Y1772" s="11"/>
      <c r="Z1772" s="5"/>
      <c r="AB1772" s="42"/>
      <c r="AD1772" s="11"/>
      <c r="AE1772" s="11"/>
      <c r="AL1772" s="42"/>
    </row>
    <row r="1773" spans="3:38">
      <c r="C1773" s="57"/>
      <c r="D1773" s="11"/>
      <c r="E1773" s="11"/>
      <c r="F1773" s="56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42"/>
      <c r="V1773" s="42"/>
      <c r="W1773" s="42"/>
      <c r="X1773" s="42"/>
      <c r="Y1773" s="11"/>
      <c r="Z1773" s="5"/>
      <c r="AB1773" s="42"/>
      <c r="AD1773" s="11"/>
      <c r="AE1773" s="11"/>
      <c r="AL1773" s="42"/>
    </row>
    <row r="1774" spans="3:38">
      <c r="C1774" s="57"/>
      <c r="D1774" s="11"/>
      <c r="E1774" s="11"/>
      <c r="F1774" s="56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42"/>
      <c r="V1774" s="42"/>
      <c r="W1774" s="42"/>
      <c r="X1774" s="42"/>
      <c r="Y1774" s="11"/>
      <c r="Z1774" s="5"/>
      <c r="AB1774" s="42"/>
      <c r="AD1774" s="11"/>
      <c r="AE1774" s="11"/>
      <c r="AL1774" s="42"/>
    </row>
    <row r="1775" spans="3:38">
      <c r="C1775" s="57"/>
      <c r="D1775" s="11"/>
      <c r="E1775" s="11"/>
      <c r="F1775" s="56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42"/>
      <c r="V1775" s="42"/>
      <c r="W1775" s="42"/>
      <c r="X1775" s="42"/>
      <c r="Y1775" s="11"/>
      <c r="Z1775" s="5"/>
      <c r="AB1775" s="42"/>
      <c r="AD1775" s="11"/>
      <c r="AL1775" s="42"/>
    </row>
    <row r="1776" spans="3:38">
      <c r="C1776" s="57"/>
      <c r="D1776" s="11"/>
      <c r="E1776" s="11"/>
      <c r="F1776" s="56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42"/>
      <c r="V1776" s="42"/>
      <c r="W1776" s="42"/>
      <c r="X1776" s="42"/>
      <c r="Y1776" s="11"/>
      <c r="Z1776" s="5"/>
      <c r="AB1776" s="42"/>
      <c r="AD1776" s="11"/>
      <c r="AE1776" s="11"/>
      <c r="AL1776" s="42"/>
    </row>
    <row r="1777" spans="3:38">
      <c r="C1777" s="57"/>
      <c r="D1777" s="11"/>
      <c r="E1777" s="11"/>
      <c r="F1777" s="56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42"/>
      <c r="V1777" s="42"/>
      <c r="W1777" s="42"/>
      <c r="X1777" s="42"/>
      <c r="Y1777" s="11"/>
      <c r="Z1777" s="5"/>
      <c r="AB1777" s="42"/>
      <c r="AD1777" s="11"/>
      <c r="AE1777" s="11"/>
      <c r="AL1777" s="42"/>
    </row>
    <row r="1778" spans="3:38">
      <c r="C1778" s="57"/>
      <c r="D1778" s="11"/>
      <c r="E1778" s="11"/>
      <c r="F1778" s="56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42"/>
      <c r="V1778" s="42"/>
      <c r="W1778" s="42"/>
      <c r="X1778" s="42"/>
      <c r="Y1778" s="11"/>
      <c r="Z1778" s="5"/>
      <c r="AB1778" s="42"/>
      <c r="AD1778" s="11"/>
      <c r="AE1778" s="11"/>
      <c r="AL1778" s="42"/>
    </row>
    <row r="1779" spans="3:38">
      <c r="C1779" s="57"/>
      <c r="D1779" s="11"/>
      <c r="E1779" s="11"/>
      <c r="F1779" s="56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42"/>
      <c r="V1779" s="42"/>
      <c r="W1779" s="42"/>
      <c r="X1779" s="42"/>
      <c r="Y1779" s="11"/>
      <c r="Z1779" s="5"/>
      <c r="AB1779" s="42"/>
      <c r="AD1779" s="11"/>
      <c r="AL1779" s="42"/>
    </row>
    <row r="1780" spans="3:38">
      <c r="C1780" s="57"/>
      <c r="D1780" s="11"/>
      <c r="E1780" s="11"/>
      <c r="F1780" s="56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42"/>
      <c r="V1780" s="42"/>
      <c r="W1780" s="42"/>
      <c r="X1780" s="42"/>
      <c r="Y1780" s="11"/>
      <c r="Z1780" s="5"/>
      <c r="AB1780" s="42"/>
      <c r="AD1780" s="11"/>
      <c r="AE1780" s="11"/>
      <c r="AL1780" s="42"/>
    </row>
    <row r="1781" spans="3:38">
      <c r="C1781" s="57"/>
      <c r="D1781" s="11"/>
      <c r="E1781" s="11"/>
      <c r="F1781" s="56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42"/>
      <c r="V1781" s="42"/>
      <c r="W1781" s="42"/>
      <c r="X1781" s="42"/>
      <c r="Y1781" s="11"/>
      <c r="Z1781" s="5"/>
      <c r="AB1781" s="42"/>
      <c r="AD1781" s="11"/>
      <c r="AE1781" s="11"/>
      <c r="AL1781" s="42"/>
    </row>
    <row r="1782" spans="3:38">
      <c r="C1782" s="57"/>
      <c r="D1782" s="11"/>
      <c r="E1782" s="11"/>
      <c r="F1782" s="56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42"/>
      <c r="V1782" s="42"/>
      <c r="W1782" s="42"/>
      <c r="X1782" s="42"/>
      <c r="Y1782" s="11"/>
      <c r="Z1782" s="5"/>
      <c r="AB1782" s="42"/>
      <c r="AD1782" s="11"/>
      <c r="AE1782" s="11"/>
      <c r="AL1782" s="42"/>
    </row>
    <row r="1783" spans="3:38">
      <c r="C1783" s="57"/>
      <c r="D1783" s="11"/>
      <c r="E1783" s="11"/>
      <c r="F1783" s="56"/>
      <c r="G1783" s="11"/>
      <c r="H1783" s="11"/>
      <c r="I1783" s="11"/>
      <c r="J1783" s="11"/>
      <c r="K1783" s="11"/>
      <c r="M1783" s="11"/>
      <c r="N1783" s="11"/>
      <c r="P1783" s="11"/>
      <c r="Q1783" s="11"/>
      <c r="R1783" s="11"/>
      <c r="S1783" s="11"/>
      <c r="U1783" s="42"/>
      <c r="V1783" s="42"/>
      <c r="W1783" s="42"/>
      <c r="X1783" s="42"/>
      <c r="Y1783" s="11"/>
      <c r="Z1783" s="5"/>
      <c r="AB1783" s="42"/>
      <c r="AD1783" s="11"/>
      <c r="AE1783" s="11"/>
      <c r="AL1783" s="42"/>
    </row>
    <row r="1784" spans="3:38">
      <c r="C1784" s="57"/>
      <c r="D1784" s="11"/>
      <c r="E1784" s="11"/>
      <c r="F1784" s="56"/>
      <c r="G1784" s="11"/>
      <c r="H1784" s="11"/>
      <c r="I1784" s="11"/>
      <c r="J1784" s="11"/>
      <c r="K1784" s="11"/>
      <c r="M1784" s="11"/>
      <c r="N1784" s="11"/>
      <c r="P1784" s="11"/>
      <c r="Q1784" s="11"/>
      <c r="R1784" s="11"/>
      <c r="S1784" s="11"/>
      <c r="U1784" s="42"/>
      <c r="V1784" s="42"/>
      <c r="W1784" s="42"/>
      <c r="X1784" s="42"/>
      <c r="Y1784" s="11"/>
      <c r="Z1784" s="5"/>
      <c r="AB1784" s="42"/>
      <c r="AD1784" s="11"/>
      <c r="AL1784" s="42"/>
    </row>
    <row r="1785" spans="3:38">
      <c r="C1785" s="57"/>
      <c r="D1785" s="11"/>
      <c r="E1785" s="11"/>
      <c r="F1785" s="56"/>
      <c r="G1785" s="11"/>
      <c r="H1785" s="11"/>
      <c r="I1785" s="11"/>
      <c r="J1785" s="11"/>
      <c r="K1785" s="11"/>
      <c r="M1785" s="11"/>
      <c r="N1785" s="11"/>
      <c r="P1785" s="11"/>
      <c r="Q1785" s="11"/>
      <c r="R1785" s="11"/>
      <c r="S1785" s="11"/>
      <c r="U1785" s="42"/>
      <c r="V1785" s="42"/>
      <c r="W1785" s="42"/>
      <c r="X1785" s="42"/>
      <c r="Y1785" s="11"/>
      <c r="Z1785" s="5"/>
      <c r="AB1785" s="42"/>
      <c r="AD1785" s="11"/>
      <c r="AL1785" s="42"/>
    </row>
    <row r="1786" spans="3:38">
      <c r="C1786" s="57"/>
      <c r="D1786" s="11"/>
      <c r="E1786" s="11"/>
      <c r="F1786" s="56"/>
      <c r="G1786" s="11"/>
      <c r="H1786" s="11"/>
      <c r="I1786" s="11"/>
      <c r="J1786" s="11"/>
      <c r="K1786" s="11"/>
      <c r="M1786" s="11"/>
      <c r="N1786" s="11"/>
      <c r="P1786" s="11"/>
      <c r="Q1786" s="11"/>
      <c r="R1786" s="11"/>
      <c r="S1786" s="11"/>
      <c r="U1786" s="42"/>
      <c r="V1786" s="42"/>
      <c r="W1786" s="42"/>
      <c r="X1786" s="42"/>
      <c r="Y1786" s="11"/>
      <c r="Z1786" s="5"/>
      <c r="AB1786" s="42"/>
      <c r="AD1786" s="11"/>
      <c r="AL1786" s="42"/>
    </row>
    <row r="1787" spans="3:38">
      <c r="C1787" s="57"/>
      <c r="D1787" s="11"/>
      <c r="E1787" s="11"/>
      <c r="F1787" s="56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42"/>
      <c r="V1787" s="42"/>
      <c r="W1787" s="42"/>
      <c r="X1787" s="42"/>
      <c r="Y1787" s="11"/>
      <c r="Z1787" s="5"/>
      <c r="AB1787" s="42"/>
      <c r="AD1787" s="11"/>
      <c r="AL1787" s="42"/>
    </row>
    <row r="1788" spans="3:38">
      <c r="C1788" s="57"/>
      <c r="D1788" s="11"/>
      <c r="E1788" s="11"/>
      <c r="F1788" s="56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42"/>
      <c r="V1788" s="42"/>
      <c r="W1788" s="42"/>
      <c r="X1788" s="42"/>
      <c r="Y1788" s="11"/>
      <c r="Z1788" s="5"/>
      <c r="AB1788" s="42"/>
      <c r="AD1788" s="11"/>
      <c r="AL1788" s="42"/>
    </row>
    <row r="1789" spans="3:38">
      <c r="C1789" s="57"/>
      <c r="D1789" s="11"/>
      <c r="E1789" s="11"/>
      <c r="F1789" s="56"/>
      <c r="G1789" s="11"/>
      <c r="H1789" s="11"/>
      <c r="I1789" s="11"/>
      <c r="J1789" s="11"/>
      <c r="K1789" s="11"/>
      <c r="M1789" s="11"/>
      <c r="N1789" s="11"/>
      <c r="P1789" s="11"/>
      <c r="Q1789" s="11"/>
      <c r="R1789" s="11"/>
      <c r="S1789" s="11"/>
      <c r="U1789" s="42"/>
      <c r="V1789" s="42"/>
      <c r="W1789" s="42"/>
      <c r="X1789" s="42"/>
      <c r="Y1789" s="11"/>
      <c r="Z1789" s="5"/>
      <c r="AB1789" s="42"/>
      <c r="AD1789" s="11"/>
      <c r="AL1789" s="42"/>
    </row>
    <row r="1790" spans="3:38">
      <c r="C1790" s="57"/>
      <c r="D1790" s="11"/>
      <c r="E1790" s="11"/>
      <c r="F1790" s="56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42"/>
      <c r="V1790" s="42"/>
      <c r="W1790" s="42"/>
      <c r="X1790" s="42"/>
      <c r="Y1790" s="11"/>
      <c r="Z1790" s="5"/>
      <c r="AB1790" s="42"/>
      <c r="AD1790" s="11"/>
      <c r="AL1790" s="42"/>
    </row>
    <row r="1791" spans="3:38">
      <c r="C1791" s="57"/>
      <c r="D1791" s="11"/>
      <c r="E1791" s="11"/>
      <c r="F1791" s="56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42"/>
      <c r="V1791" s="42"/>
      <c r="W1791" s="42"/>
      <c r="X1791" s="42"/>
      <c r="Y1791" s="11"/>
      <c r="Z1791" s="5"/>
      <c r="AB1791" s="42"/>
      <c r="AD1791" s="11"/>
      <c r="AL1791" s="42"/>
    </row>
    <row r="1792" spans="3:38">
      <c r="C1792" s="57"/>
      <c r="D1792" s="11"/>
      <c r="E1792" s="11"/>
      <c r="F1792" s="56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42"/>
      <c r="V1792" s="42"/>
      <c r="W1792" s="42"/>
      <c r="X1792" s="42"/>
      <c r="Y1792" s="11"/>
      <c r="Z1792" s="5"/>
      <c r="AB1792" s="42"/>
      <c r="AD1792" s="11"/>
      <c r="AE1792" s="11"/>
      <c r="AL1792" s="42"/>
    </row>
    <row r="1793" spans="3:38">
      <c r="C1793" s="57"/>
      <c r="D1793" s="11"/>
      <c r="E1793" s="11"/>
      <c r="F1793" s="56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42"/>
      <c r="V1793" s="42"/>
      <c r="W1793" s="42"/>
      <c r="X1793" s="42"/>
      <c r="Y1793" s="11"/>
      <c r="Z1793" s="5"/>
      <c r="AB1793" s="42"/>
      <c r="AD1793" s="11"/>
      <c r="AE1793" s="11"/>
      <c r="AL1793" s="42"/>
    </row>
    <row r="1794" spans="3:38">
      <c r="C1794" s="57"/>
      <c r="D1794" s="11"/>
      <c r="E1794" s="11"/>
      <c r="F1794" s="56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42"/>
      <c r="V1794" s="42"/>
      <c r="W1794" s="42"/>
      <c r="X1794" s="42"/>
      <c r="Y1794" s="11"/>
      <c r="Z1794" s="5"/>
      <c r="AB1794" s="42"/>
      <c r="AD1794" s="11"/>
      <c r="AE1794" s="11"/>
      <c r="AL1794" s="42"/>
    </row>
    <row r="1795" spans="3:38">
      <c r="C1795" s="57"/>
      <c r="D1795" s="11"/>
      <c r="E1795" s="11"/>
      <c r="F1795" s="56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42"/>
      <c r="V1795" s="42"/>
      <c r="W1795" s="42"/>
      <c r="X1795" s="42"/>
      <c r="Y1795" s="11"/>
      <c r="Z1795" s="5"/>
      <c r="AB1795" s="42"/>
      <c r="AD1795" s="11"/>
      <c r="AE1795" s="11"/>
      <c r="AL1795" s="42"/>
    </row>
    <row r="1796" spans="3:38">
      <c r="C1796" s="57"/>
      <c r="D1796" s="11"/>
      <c r="E1796" s="11"/>
      <c r="F1796" s="56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42"/>
      <c r="V1796" s="42"/>
      <c r="W1796" s="42"/>
      <c r="X1796" s="42"/>
      <c r="Y1796" s="11"/>
      <c r="Z1796" s="5"/>
      <c r="AB1796" s="42"/>
      <c r="AC1796" s="11"/>
      <c r="AD1796" s="11"/>
      <c r="AL1796" s="42"/>
    </row>
    <row r="1797" spans="3:38">
      <c r="C1797" s="57"/>
      <c r="D1797" s="11"/>
      <c r="E1797" s="11"/>
      <c r="F1797" s="56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42"/>
      <c r="V1797" s="42"/>
      <c r="W1797" s="42"/>
      <c r="X1797" s="42"/>
      <c r="Y1797" s="11"/>
      <c r="Z1797" s="5"/>
      <c r="AB1797" s="42"/>
      <c r="AD1797" s="11"/>
      <c r="AE1797" s="11"/>
      <c r="AL1797" s="42"/>
    </row>
    <row r="1798" spans="3:38">
      <c r="C1798" s="57"/>
      <c r="D1798" s="11"/>
      <c r="E1798" s="11"/>
      <c r="F1798" s="56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42"/>
      <c r="V1798" s="42"/>
      <c r="W1798" s="42"/>
      <c r="X1798" s="42"/>
      <c r="Y1798" s="11"/>
      <c r="Z1798" s="5"/>
      <c r="AB1798" s="42"/>
      <c r="AC1798" s="11"/>
      <c r="AD1798" s="11"/>
      <c r="AE1798" s="11"/>
      <c r="AL1798" s="42"/>
    </row>
    <row r="1799" spans="3:38">
      <c r="C1799" s="57"/>
      <c r="D1799" s="11"/>
      <c r="E1799" s="11"/>
      <c r="F1799" s="56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42"/>
      <c r="V1799" s="42"/>
      <c r="W1799" s="42"/>
      <c r="X1799" s="42"/>
      <c r="Y1799" s="11"/>
      <c r="Z1799" s="5"/>
      <c r="AB1799" s="42"/>
      <c r="AC1799" s="11"/>
      <c r="AD1799" s="11"/>
      <c r="AL1799" s="42"/>
    </row>
    <row r="1800" spans="3:38">
      <c r="C1800" s="57"/>
      <c r="D1800" s="11"/>
      <c r="E1800" s="11"/>
      <c r="F1800" s="56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42"/>
      <c r="V1800" s="42"/>
      <c r="W1800" s="42"/>
      <c r="X1800" s="42"/>
      <c r="Y1800" s="11"/>
      <c r="Z1800" s="5"/>
      <c r="AB1800" s="42"/>
      <c r="AC1800" s="11"/>
      <c r="AD1800" s="11"/>
      <c r="AL1800" s="42"/>
    </row>
    <row r="1801" spans="3:38">
      <c r="C1801" s="57"/>
      <c r="D1801" s="11"/>
      <c r="E1801" s="11"/>
      <c r="F1801" s="56"/>
      <c r="G1801" s="11"/>
      <c r="H1801" s="11"/>
      <c r="I1801" s="11"/>
      <c r="J1801" s="11"/>
      <c r="K1801" s="11"/>
      <c r="M1801" s="11"/>
      <c r="N1801" s="11"/>
      <c r="O1801" s="11"/>
      <c r="P1801" s="11"/>
      <c r="Q1801" s="11"/>
      <c r="R1801" s="11"/>
      <c r="S1801" s="11"/>
      <c r="T1801" s="11"/>
      <c r="U1801" s="42"/>
      <c r="V1801" s="42"/>
      <c r="W1801" s="42"/>
      <c r="X1801" s="42"/>
      <c r="Y1801" s="11"/>
      <c r="Z1801" s="5"/>
      <c r="AB1801" s="42"/>
      <c r="AC1801" s="11"/>
      <c r="AD1801" s="11"/>
      <c r="AE1801" s="11"/>
      <c r="AL1801" s="42"/>
    </row>
    <row r="1802" spans="3:38">
      <c r="C1802" s="57"/>
      <c r="D1802" s="11"/>
      <c r="E1802" s="11"/>
      <c r="F1802" s="56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42"/>
      <c r="V1802" s="42"/>
      <c r="W1802" s="42"/>
      <c r="X1802" s="42"/>
      <c r="Y1802" s="11"/>
      <c r="Z1802" s="5"/>
      <c r="AB1802" s="42"/>
      <c r="AC1802" s="11"/>
      <c r="AD1802" s="11"/>
      <c r="AE1802" s="11"/>
      <c r="AL1802" s="42"/>
    </row>
    <row r="1803" spans="3:38">
      <c r="C1803" s="57"/>
      <c r="D1803" s="11"/>
      <c r="E1803" s="11"/>
      <c r="F1803" s="56"/>
      <c r="G1803" s="11"/>
      <c r="H1803" s="11"/>
      <c r="I1803" s="11"/>
      <c r="J1803" s="11"/>
      <c r="K1803" s="11"/>
      <c r="M1803" s="11"/>
      <c r="O1803" s="11"/>
      <c r="P1803" s="11"/>
      <c r="Q1803" s="11"/>
      <c r="R1803" s="11"/>
      <c r="S1803" s="11"/>
      <c r="T1803" s="11"/>
      <c r="U1803" s="42"/>
      <c r="V1803" s="42"/>
      <c r="W1803" s="42"/>
      <c r="X1803" s="42"/>
      <c r="Y1803" s="11"/>
      <c r="Z1803" s="5"/>
      <c r="AB1803" s="42"/>
      <c r="AC1803" s="11"/>
      <c r="AD1803" s="11"/>
      <c r="AL1803" s="42"/>
    </row>
    <row r="1804" spans="3:38">
      <c r="C1804" s="57"/>
      <c r="D1804" s="11"/>
      <c r="E1804" s="11"/>
      <c r="F1804" s="56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42"/>
      <c r="V1804" s="42"/>
      <c r="W1804" s="42"/>
      <c r="X1804" s="42"/>
      <c r="Y1804" s="11"/>
      <c r="Z1804" s="5"/>
      <c r="AB1804" s="42"/>
      <c r="AC1804" s="11"/>
      <c r="AD1804" s="11"/>
      <c r="AE1804" s="11"/>
      <c r="AL1804" s="42"/>
    </row>
    <row r="1805" spans="3:38">
      <c r="C1805" s="57"/>
      <c r="D1805" s="11"/>
      <c r="E1805" s="11"/>
      <c r="F1805" s="56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42"/>
      <c r="V1805" s="42"/>
      <c r="W1805" s="42"/>
      <c r="X1805" s="42"/>
      <c r="Y1805" s="11"/>
      <c r="Z1805" s="5"/>
      <c r="AB1805" s="42"/>
      <c r="AC1805" s="11"/>
      <c r="AD1805" s="11"/>
      <c r="AE1805" s="11"/>
      <c r="AL1805" s="42"/>
    </row>
    <row r="1806" spans="3:38">
      <c r="C1806" s="57"/>
      <c r="D1806" s="11"/>
      <c r="E1806" s="11"/>
      <c r="F1806" s="56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42"/>
      <c r="V1806" s="42"/>
      <c r="W1806" s="42"/>
      <c r="X1806" s="42"/>
      <c r="Y1806" s="11"/>
      <c r="Z1806" s="5"/>
      <c r="AB1806" s="42"/>
      <c r="AD1806" s="11"/>
      <c r="AE1806" s="11"/>
      <c r="AL1806" s="42"/>
    </row>
    <row r="1807" spans="3:38">
      <c r="C1807" s="57"/>
      <c r="D1807" s="11"/>
      <c r="E1807" s="11"/>
      <c r="F1807" s="56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42"/>
      <c r="V1807" s="42"/>
      <c r="W1807" s="42"/>
      <c r="X1807" s="42"/>
      <c r="Y1807" s="11"/>
      <c r="Z1807" s="5"/>
      <c r="AB1807" s="42"/>
      <c r="AD1807" s="11"/>
      <c r="AE1807" s="11"/>
      <c r="AL1807" s="42"/>
    </row>
    <row r="1808" spans="3:38">
      <c r="C1808" s="57"/>
      <c r="D1808" s="11"/>
      <c r="E1808" s="11"/>
      <c r="F1808" s="56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42"/>
      <c r="V1808" s="42"/>
      <c r="W1808" s="42"/>
      <c r="X1808" s="42"/>
      <c r="Y1808" s="11"/>
      <c r="Z1808" s="5"/>
      <c r="AB1808" s="42"/>
      <c r="AD1808" s="11"/>
      <c r="AE1808" s="11"/>
      <c r="AL1808" s="42"/>
    </row>
    <row r="1809" spans="3:38">
      <c r="C1809" s="57"/>
      <c r="D1809" s="11"/>
      <c r="E1809" s="11"/>
      <c r="F1809" s="56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42"/>
      <c r="V1809" s="42"/>
      <c r="W1809" s="42"/>
      <c r="X1809" s="42"/>
      <c r="Y1809" s="11"/>
      <c r="Z1809" s="5"/>
      <c r="AB1809" s="42"/>
      <c r="AD1809" s="11"/>
      <c r="AE1809" s="11"/>
      <c r="AL1809" s="42"/>
    </row>
    <row r="1810" spans="3:38">
      <c r="C1810" s="57"/>
      <c r="D1810" s="11"/>
      <c r="E1810" s="11"/>
      <c r="F1810" s="56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42"/>
      <c r="V1810" s="42"/>
      <c r="W1810" s="42"/>
      <c r="X1810" s="42"/>
      <c r="Y1810" s="11"/>
      <c r="Z1810" s="5"/>
      <c r="AB1810" s="42"/>
      <c r="AC1810" s="11"/>
      <c r="AD1810" s="11"/>
      <c r="AE1810" s="11"/>
      <c r="AL1810" s="42"/>
    </row>
    <row r="1811" spans="3:38">
      <c r="C1811" s="57"/>
      <c r="D1811" s="11"/>
      <c r="E1811" s="11"/>
      <c r="F1811" s="56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42"/>
      <c r="V1811" s="42"/>
      <c r="W1811" s="42"/>
      <c r="X1811" s="42"/>
      <c r="Y1811" s="11"/>
      <c r="Z1811" s="5"/>
      <c r="AB1811" s="42"/>
      <c r="AC1811" s="11"/>
      <c r="AD1811" s="11"/>
      <c r="AL1811" s="42"/>
    </row>
    <row r="1812" spans="3:38">
      <c r="C1812" s="57"/>
      <c r="D1812" s="11"/>
      <c r="E1812" s="11"/>
      <c r="F1812" s="56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42"/>
      <c r="V1812" s="42"/>
      <c r="W1812" s="42"/>
      <c r="X1812" s="42"/>
      <c r="Y1812" s="11"/>
      <c r="Z1812" s="5"/>
      <c r="AB1812" s="42"/>
      <c r="AC1812" s="11"/>
      <c r="AD1812" s="11"/>
      <c r="AL1812" s="42"/>
    </row>
    <row r="1813" spans="3:38">
      <c r="C1813" s="57"/>
      <c r="D1813" s="11"/>
      <c r="E1813" s="11"/>
      <c r="F1813" s="56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42"/>
      <c r="V1813" s="42"/>
      <c r="W1813" s="42"/>
      <c r="X1813" s="42"/>
      <c r="Y1813" s="11"/>
      <c r="Z1813" s="5"/>
      <c r="AB1813" s="42"/>
      <c r="AD1813" s="11"/>
      <c r="AE1813" s="11"/>
      <c r="AL1813" s="42"/>
    </row>
    <row r="1814" spans="3:38">
      <c r="C1814" s="57"/>
      <c r="D1814" s="11"/>
      <c r="E1814" s="11"/>
      <c r="F1814" s="56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42"/>
      <c r="V1814" s="42"/>
      <c r="W1814" s="42"/>
      <c r="X1814" s="42"/>
      <c r="Y1814" s="11"/>
      <c r="Z1814" s="5"/>
      <c r="AB1814" s="42"/>
      <c r="AD1814" s="11"/>
      <c r="AL1814" s="42"/>
    </row>
    <row r="1815" spans="3:38">
      <c r="C1815" s="57"/>
      <c r="D1815" s="11"/>
      <c r="E1815" s="11"/>
      <c r="F1815" s="56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42"/>
      <c r="V1815" s="42"/>
      <c r="W1815" s="42"/>
      <c r="X1815" s="42"/>
      <c r="Y1815" s="11"/>
      <c r="Z1815" s="5"/>
      <c r="AB1815" s="42"/>
      <c r="AD1815" s="11"/>
      <c r="AL1815" s="42"/>
    </row>
    <row r="1816" spans="3:38">
      <c r="C1816" s="57"/>
      <c r="D1816" s="11"/>
      <c r="E1816" s="11"/>
      <c r="F1816" s="56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U1816" s="42"/>
      <c r="V1816" s="42"/>
      <c r="W1816" s="42"/>
      <c r="X1816" s="42"/>
      <c r="Y1816" s="11"/>
      <c r="Z1816" s="5"/>
      <c r="AB1816" s="42"/>
      <c r="AD1816" s="11"/>
      <c r="AE1816" s="11"/>
      <c r="AL1816" s="42"/>
    </row>
    <row r="1817" spans="3:38">
      <c r="C1817" s="57"/>
      <c r="D1817" s="11"/>
      <c r="E1817" s="11"/>
      <c r="F1817" s="56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U1817" s="42"/>
      <c r="V1817" s="42"/>
      <c r="W1817" s="42"/>
      <c r="X1817" s="42"/>
      <c r="Y1817" s="11"/>
      <c r="Z1817" s="5"/>
      <c r="AB1817" s="42"/>
      <c r="AD1817" s="11"/>
      <c r="AE1817" s="11"/>
      <c r="AL1817" s="42"/>
    </row>
    <row r="1818" spans="3:38">
      <c r="C1818" s="57"/>
      <c r="D1818" s="11"/>
      <c r="E1818" s="11"/>
      <c r="F1818" s="56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42"/>
      <c r="V1818" s="42"/>
      <c r="W1818" s="42"/>
      <c r="X1818" s="42"/>
      <c r="Y1818" s="11"/>
      <c r="Z1818" s="5"/>
      <c r="AB1818" s="42"/>
      <c r="AD1818" s="11"/>
      <c r="AE1818" s="11"/>
      <c r="AL1818" s="42"/>
    </row>
    <row r="1819" spans="3:38">
      <c r="C1819" s="57"/>
      <c r="D1819" s="11"/>
      <c r="E1819" s="11"/>
      <c r="F1819" s="56"/>
      <c r="G1819" s="11"/>
      <c r="H1819" s="11"/>
      <c r="I1819" s="11"/>
      <c r="J1819" s="11"/>
      <c r="K1819" s="11"/>
      <c r="L1819" s="11"/>
      <c r="M1819" s="11"/>
      <c r="N1819" s="11"/>
      <c r="P1819" s="11"/>
      <c r="Q1819" s="11"/>
      <c r="R1819" s="11"/>
      <c r="S1819" s="11"/>
      <c r="T1819" s="11"/>
      <c r="U1819" s="42"/>
      <c r="V1819" s="42"/>
      <c r="W1819" s="42"/>
      <c r="X1819" s="42"/>
      <c r="Y1819" s="11"/>
      <c r="Z1819" s="5"/>
      <c r="AB1819" s="42"/>
      <c r="AD1819" s="11"/>
      <c r="AE1819" s="11"/>
      <c r="AL1819" s="42"/>
    </row>
    <row r="1820" spans="3:38">
      <c r="C1820" s="57"/>
      <c r="D1820" s="11"/>
      <c r="E1820" s="11"/>
      <c r="F1820" s="56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42"/>
      <c r="V1820" s="42"/>
      <c r="W1820" s="42"/>
      <c r="X1820" s="42"/>
      <c r="Y1820" s="11"/>
      <c r="Z1820" s="5"/>
      <c r="AB1820" s="42"/>
      <c r="AD1820" s="11"/>
      <c r="AL1820" s="42"/>
    </row>
    <row r="1821" spans="3:38">
      <c r="C1821" s="57"/>
      <c r="D1821" s="11"/>
      <c r="E1821" s="11"/>
      <c r="F1821" s="56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42"/>
      <c r="V1821" s="42"/>
      <c r="W1821" s="42"/>
      <c r="X1821" s="42"/>
      <c r="Y1821" s="11"/>
      <c r="Z1821" s="5"/>
      <c r="AB1821" s="42"/>
      <c r="AD1821" s="11"/>
      <c r="AE1821" s="11"/>
      <c r="AL1821" s="42"/>
    </row>
    <row r="1822" spans="3:38">
      <c r="C1822" s="57"/>
      <c r="D1822" s="11"/>
      <c r="E1822" s="11"/>
      <c r="F1822" s="56"/>
      <c r="G1822" s="11"/>
      <c r="H1822" s="11"/>
      <c r="I1822" s="11"/>
      <c r="J1822" s="11"/>
      <c r="K1822" s="11"/>
      <c r="M1822" s="11"/>
      <c r="N1822" s="11"/>
      <c r="O1822" s="11"/>
      <c r="P1822" s="11"/>
      <c r="Q1822" s="11"/>
      <c r="R1822" s="11"/>
      <c r="S1822" s="11"/>
      <c r="T1822" s="11"/>
      <c r="U1822" s="42"/>
      <c r="V1822" s="42"/>
      <c r="W1822" s="42"/>
      <c r="X1822" s="42"/>
      <c r="Y1822" s="11"/>
      <c r="Z1822" s="5"/>
      <c r="AB1822" s="42"/>
      <c r="AC1822" s="11"/>
      <c r="AD1822" s="11"/>
      <c r="AL1822" s="42"/>
    </row>
    <row r="1823" spans="3:38">
      <c r="C1823" s="57"/>
      <c r="D1823" s="11"/>
      <c r="E1823" s="11"/>
      <c r="F1823" s="56"/>
      <c r="G1823" s="11"/>
      <c r="H1823" s="11"/>
      <c r="I1823" s="11"/>
      <c r="J1823" s="11"/>
      <c r="K1823" s="11"/>
      <c r="L1823" s="11"/>
      <c r="M1823" s="11"/>
      <c r="N1823" s="11"/>
      <c r="O1823" s="11"/>
      <c r="Q1823" s="11"/>
      <c r="R1823" s="11"/>
      <c r="S1823" s="11"/>
      <c r="T1823" s="11"/>
      <c r="U1823" s="42"/>
      <c r="V1823" s="42"/>
      <c r="W1823" s="42"/>
      <c r="X1823" s="42"/>
      <c r="Y1823" s="11"/>
      <c r="Z1823" s="5"/>
      <c r="AB1823" s="42"/>
      <c r="AC1823" s="11"/>
      <c r="AD1823" s="11"/>
      <c r="AE1823" s="11"/>
      <c r="AL1823" s="42"/>
    </row>
    <row r="1824" spans="3:38">
      <c r="C1824" s="57"/>
      <c r="D1824" s="11"/>
      <c r="E1824" s="11"/>
      <c r="F1824" s="56"/>
      <c r="G1824" s="11"/>
      <c r="H1824" s="11"/>
      <c r="I1824" s="11"/>
      <c r="J1824" s="11"/>
      <c r="K1824" s="11"/>
      <c r="L1824" s="11"/>
      <c r="M1824" s="11"/>
      <c r="N1824" s="11"/>
      <c r="O1824" s="11"/>
      <c r="Q1824" s="11"/>
      <c r="R1824" s="11"/>
      <c r="S1824" s="11"/>
      <c r="T1824" s="11"/>
      <c r="U1824" s="42"/>
      <c r="V1824" s="42"/>
      <c r="W1824" s="42"/>
      <c r="X1824" s="42"/>
      <c r="Y1824" s="11"/>
      <c r="Z1824" s="5"/>
      <c r="AB1824" s="42"/>
      <c r="AD1824" s="11"/>
      <c r="AE1824" s="11"/>
      <c r="AL1824" s="42"/>
    </row>
    <row r="1825" spans="3:38">
      <c r="C1825" s="57"/>
      <c r="D1825" s="11"/>
      <c r="E1825" s="11"/>
      <c r="F1825" s="56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42"/>
      <c r="V1825" s="42"/>
      <c r="W1825" s="42"/>
      <c r="X1825" s="42"/>
      <c r="Y1825" s="11"/>
      <c r="Z1825" s="5"/>
      <c r="AB1825" s="42"/>
      <c r="AC1825" s="11"/>
      <c r="AD1825" s="11"/>
      <c r="AE1825" s="11"/>
      <c r="AL1825" s="42"/>
    </row>
    <row r="1826" spans="3:38">
      <c r="C1826" s="57"/>
      <c r="D1826" s="11"/>
      <c r="E1826" s="11"/>
      <c r="F1826" s="56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42"/>
      <c r="V1826" s="42"/>
      <c r="W1826" s="42"/>
      <c r="X1826" s="42"/>
      <c r="Y1826" s="11"/>
      <c r="Z1826" s="5"/>
      <c r="AB1826" s="42"/>
      <c r="AC1826" s="11"/>
      <c r="AD1826" s="11"/>
      <c r="AL1826" s="42"/>
    </row>
    <row r="1827" spans="3:38">
      <c r="C1827" s="57"/>
      <c r="D1827" s="11"/>
      <c r="E1827" s="11"/>
      <c r="F1827" s="56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42"/>
      <c r="V1827" s="42"/>
      <c r="W1827" s="42"/>
      <c r="X1827" s="42"/>
      <c r="Y1827" s="11"/>
      <c r="Z1827" s="5"/>
      <c r="AB1827" s="42"/>
      <c r="AC1827" s="11"/>
      <c r="AD1827" s="11"/>
      <c r="AE1827" s="11"/>
      <c r="AL1827" s="42"/>
    </row>
    <row r="1828" spans="3:38">
      <c r="C1828" s="57"/>
      <c r="D1828" s="11"/>
      <c r="E1828" s="11"/>
      <c r="F1828" s="56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42"/>
      <c r="V1828" s="42"/>
      <c r="W1828" s="42"/>
      <c r="X1828" s="42"/>
      <c r="Y1828" s="11"/>
      <c r="Z1828" s="5"/>
      <c r="AB1828" s="42"/>
      <c r="AD1828" s="11"/>
      <c r="AE1828" s="11"/>
      <c r="AL1828" s="42"/>
    </row>
    <row r="1829" spans="3:38">
      <c r="C1829" s="57"/>
      <c r="D1829" s="11"/>
      <c r="E1829" s="11"/>
      <c r="F1829" s="56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42"/>
      <c r="V1829" s="42"/>
      <c r="W1829" s="42"/>
      <c r="X1829" s="42"/>
      <c r="Y1829" s="11"/>
      <c r="Z1829" s="5"/>
      <c r="AB1829" s="42"/>
      <c r="AD1829" s="11"/>
      <c r="AL1829" s="42"/>
    </row>
    <row r="1830" spans="3:38">
      <c r="C1830" s="57"/>
      <c r="D1830" s="11"/>
      <c r="E1830" s="11"/>
      <c r="F1830" s="56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42"/>
      <c r="V1830" s="42"/>
      <c r="W1830" s="42"/>
      <c r="X1830" s="42"/>
      <c r="Y1830" s="11"/>
      <c r="Z1830" s="5"/>
      <c r="AB1830" s="42"/>
      <c r="AD1830" s="11"/>
      <c r="AL1830" s="42"/>
    </row>
    <row r="1831" spans="3:38">
      <c r="C1831" s="57"/>
      <c r="D1831" s="11"/>
      <c r="E1831" s="11"/>
      <c r="F1831" s="56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42"/>
      <c r="V1831" s="42"/>
      <c r="W1831" s="42"/>
      <c r="X1831" s="42"/>
      <c r="Y1831" s="11"/>
      <c r="Z1831" s="5"/>
      <c r="AB1831" s="42"/>
      <c r="AD1831" s="11"/>
      <c r="AL1831" s="42"/>
    </row>
    <row r="1832" spans="3:38">
      <c r="C1832" s="57"/>
      <c r="D1832" s="11"/>
      <c r="E1832" s="11"/>
      <c r="F1832" s="56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42"/>
      <c r="V1832" s="42"/>
      <c r="W1832" s="42"/>
      <c r="X1832" s="42"/>
      <c r="Y1832" s="11"/>
      <c r="Z1832" s="5"/>
      <c r="AB1832" s="42"/>
      <c r="AD1832" s="11"/>
      <c r="AE1832" s="11"/>
      <c r="AL1832" s="42"/>
    </row>
    <row r="1833" spans="3:38">
      <c r="C1833" s="57"/>
      <c r="D1833" s="11"/>
      <c r="E1833" s="11"/>
      <c r="F1833" s="56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42"/>
      <c r="V1833" s="42"/>
      <c r="W1833" s="42"/>
      <c r="X1833" s="42"/>
      <c r="Y1833" s="11"/>
      <c r="Z1833" s="5"/>
      <c r="AB1833" s="42"/>
      <c r="AC1833" s="11"/>
      <c r="AD1833" s="11"/>
      <c r="AL1833" s="42"/>
    </row>
    <row r="1834" spans="3:38">
      <c r="C1834" s="57"/>
      <c r="D1834" s="11"/>
      <c r="E1834" s="11"/>
      <c r="F1834" s="56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42"/>
      <c r="V1834" s="42"/>
      <c r="W1834" s="42"/>
      <c r="X1834" s="42"/>
      <c r="Y1834" s="11"/>
      <c r="Z1834" s="5"/>
      <c r="AB1834" s="42"/>
      <c r="AC1834" s="11"/>
      <c r="AD1834" s="11"/>
      <c r="AE1834" s="11"/>
      <c r="AL1834" s="42"/>
    </row>
    <row r="1835" spans="3:38">
      <c r="C1835" s="57"/>
      <c r="D1835" s="11"/>
      <c r="E1835" s="11"/>
      <c r="F1835" s="56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42"/>
      <c r="V1835" s="42"/>
      <c r="W1835" s="42"/>
      <c r="X1835" s="42"/>
      <c r="Y1835" s="11"/>
      <c r="Z1835" s="5"/>
      <c r="AB1835" s="42"/>
      <c r="AC1835" s="11"/>
      <c r="AD1835" s="11"/>
      <c r="AE1835" s="11"/>
      <c r="AL1835" s="42"/>
    </row>
    <row r="1836" spans="3:38">
      <c r="C1836" s="57"/>
      <c r="D1836" s="11"/>
      <c r="E1836" s="11"/>
      <c r="F1836" s="56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42"/>
      <c r="V1836" s="42"/>
      <c r="W1836" s="42"/>
      <c r="X1836" s="42"/>
      <c r="Y1836" s="11"/>
      <c r="Z1836" s="5"/>
      <c r="AB1836" s="42"/>
      <c r="AC1836" s="11"/>
      <c r="AD1836" s="11"/>
      <c r="AL1836" s="42"/>
    </row>
    <row r="1837" spans="3:38">
      <c r="C1837" s="57"/>
      <c r="D1837" s="11"/>
      <c r="E1837" s="11"/>
      <c r="F1837" s="56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42"/>
      <c r="V1837" s="42"/>
      <c r="W1837" s="42"/>
      <c r="X1837" s="42"/>
      <c r="Y1837" s="11"/>
      <c r="Z1837" s="5"/>
      <c r="AB1837" s="42"/>
      <c r="AC1837" s="11"/>
      <c r="AD1837" s="11"/>
      <c r="AE1837" s="11"/>
      <c r="AL1837" s="42"/>
    </row>
    <row r="1838" spans="3:38">
      <c r="C1838" s="57"/>
      <c r="D1838" s="11"/>
      <c r="E1838" s="11"/>
      <c r="F1838" s="56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42"/>
      <c r="V1838" s="42"/>
      <c r="W1838" s="42"/>
      <c r="X1838" s="42"/>
      <c r="Y1838" s="11"/>
      <c r="Z1838" s="5"/>
      <c r="AB1838" s="42"/>
      <c r="AC1838" s="11"/>
      <c r="AD1838" s="11"/>
      <c r="AL1838" s="42"/>
    </row>
    <row r="1839" spans="3:38">
      <c r="C1839" s="57"/>
      <c r="D1839" s="11"/>
      <c r="E1839" s="11"/>
      <c r="F1839" s="56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42"/>
      <c r="V1839" s="42"/>
      <c r="W1839" s="42"/>
      <c r="X1839" s="42"/>
      <c r="Y1839" s="11"/>
      <c r="Z1839" s="5"/>
      <c r="AB1839" s="42"/>
      <c r="AC1839" s="11"/>
      <c r="AD1839" s="11"/>
      <c r="AE1839" s="11"/>
      <c r="AL1839" s="42"/>
    </row>
    <row r="1840" spans="3:38">
      <c r="C1840" s="57"/>
      <c r="D1840" s="11"/>
      <c r="E1840" s="11"/>
      <c r="F1840" s="56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42"/>
      <c r="V1840" s="42"/>
      <c r="W1840" s="42"/>
      <c r="X1840" s="42"/>
      <c r="Y1840" s="11"/>
      <c r="Z1840" s="5"/>
      <c r="AB1840" s="42"/>
      <c r="AD1840" s="11"/>
      <c r="AE1840" s="11"/>
      <c r="AL1840" s="42"/>
    </row>
    <row r="1841" spans="3:38">
      <c r="C1841" s="57"/>
      <c r="D1841" s="11"/>
      <c r="E1841" s="11"/>
      <c r="F1841" s="56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42"/>
      <c r="V1841" s="42"/>
      <c r="W1841" s="42"/>
      <c r="X1841" s="42"/>
      <c r="Y1841" s="11"/>
      <c r="Z1841" s="5"/>
      <c r="AB1841" s="42"/>
      <c r="AD1841" s="11"/>
      <c r="AE1841" s="11"/>
      <c r="AL1841" s="42"/>
    </row>
    <row r="1842" spans="3:38">
      <c r="C1842" s="57"/>
      <c r="D1842" s="11"/>
      <c r="E1842" s="11"/>
      <c r="F1842" s="56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42"/>
      <c r="V1842" s="42"/>
      <c r="W1842" s="42"/>
      <c r="X1842" s="42"/>
      <c r="Y1842" s="11"/>
      <c r="Z1842" s="5"/>
      <c r="AB1842" s="42"/>
      <c r="AD1842" s="11"/>
      <c r="AE1842" s="11"/>
      <c r="AL1842" s="42"/>
    </row>
    <row r="1843" spans="3:38">
      <c r="C1843" s="57"/>
      <c r="D1843" s="11"/>
      <c r="E1843" s="11"/>
      <c r="F1843" s="56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42"/>
      <c r="V1843" s="42"/>
      <c r="W1843" s="42"/>
      <c r="X1843" s="42"/>
      <c r="Y1843" s="11"/>
      <c r="Z1843" s="5"/>
      <c r="AB1843" s="42"/>
      <c r="AD1843" s="11"/>
      <c r="AE1843" s="11"/>
      <c r="AL1843" s="42"/>
    </row>
    <row r="1844" spans="3:38">
      <c r="C1844" s="57"/>
      <c r="D1844" s="11"/>
      <c r="E1844" s="11"/>
      <c r="F1844" s="56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42"/>
      <c r="V1844" s="42"/>
      <c r="W1844" s="42"/>
      <c r="X1844" s="42"/>
      <c r="Y1844" s="11"/>
      <c r="Z1844" s="5"/>
      <c r="AB1844" s="42"/>
      <c r="AD1844" s="11"/>
      <c r="AL1844" s="42"/>
    </row>
    <row r="1845" spans="3:38">
      <c r="C1845" s="57"/>
      <c r="D1845" s="11"/>
      <c r="E1845" s="11"/>
      <c r="F1845" s="56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42"/>
      <c r="V1845" s="42"/>
      <c r="W1845" s="42"/>
      <c r="X1845" s="42"/>
      <c r="Y1845" s="11"/>
      <c r="Z1845" s="5"/>
      <c r="AB1845" s="42"/>
      <c r="AD1845" s="11"/>
      <c r="AE1845" s="11"/>
      <c r="AL1845" s="42"/>
    </row>
    <row r="1846" spans="3:38">
      <c r="C1846" s="57"/>
      <c r="D1846" s="11"/>
      <c r="E1846" s="11"/>
      <c r="F1846" s="56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42"/>
      <c r="V1846" s="42"/>
      <c r="W1846" s="42"/>
      <c r="X1846" s="42"/>
      <c r="Y1846" s="11"/>
      <c r="Z1846" s="5"/>
      <c r="AB1846" s="42"/>
      <c r="AD1846" s="11"/>
      <c r="AE1846" s="11"/>
      <c r="AL1846" s="42"/>
    </row>
    <row r="1847" spans="3:38">
      <c r="C1847" s="57"/>
      <c r="D1847" s="11"/>
      <c r="E1847" s="11"/>
      <c r="F1847" s="56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42"/>
      <c r="V1847" s="42"/>
      <c r="W1847" s="42"/>
      <c r="X1847" s="42"/>
      <c r="Y1847" s="11"/>
      <c r="Z1847" s="5"/>
      <c r="AB1847" s="42"/>
      <c r="AC1847" s="11"/>
      <c r="AD1847" s="11"/>
      <c r="AL1847" s="42"/>
    </row>
    <row r="1848" spans="3:38">
      <c r="C1848" s="57"/>
      <c r="D1848" s="11"/>
      <c r="E1848" s="11"/>
      <c r="F1848" s="56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42"/>
      <c r="V1848" s="42"/>
      <c r="W1848" s="42"/>
      <c r="X1848" s="42"/>
      <c r="Y1848" s="11"/>
      <c r="Z1848" s="5"/>
      <c r="AB1848" s="42"/>
      <c r="AC1848" s="11"/>
      <c r="AD1848" s="11"/>
      <c r="AE1848" s="11"/>
      <c r="AL1848" s="42"/>
    </row>
    <row r="1849" spans="3:38">
      <c r="C1849" s="57"/>
      <c r="D1849" s="11"/>
      <c r="E1849" s="11"/>
      <c r="F1849" s="56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42"/>
      <c r="V1849" s="42"/>
      <c r="W1849" s="42"/>
      <c r="X1849" s="42"/>
      <c r="Y1849" s="11"/>
      <c r="Z1849" s="5"/>
      <c r="AB1849" s="42"/>
      <c r="AC1849" s="11"/>
      <c r="AD1849" s="11"/>
      <c r="AL1849" s="42"/>
    </row>
    <row r="1850" spans="3:38">
      <c r="C1850" s="57"/>
      <c r="D1850" s="11"/>
      <c r="E1850" s="11"/>
      <c r="F1850" s="56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42"/>
      <c r="V1850" s="42"/>
      <c r="W1850" s="42"/>
      <c r="X1850" s="42"/>
      <c r="Y1850" s="11"/>
      <c r="Z1850" s="5"/>
      <c r="AB1850" s="42"/>
      <c r="AC1850" s="11"/>
      <c r="AD1850" s="11"/>
      <c r="AL1850" s="42"/>
    </row>
    <row r="1851" spans="3:38">
      <c r="C1851" s="57"/>
      <c r="D1851" s="11"/>
      <c r="E1851" s="11"/>
      <c r="F1851" s="56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U1851" s="42"/>
      <c r="V1851" s="42"/>
      <c r="W1851" s="42"/>
      <c r="X1851" s="42"/>
      <c r="Y1851" s="11"/>
      <c r="Z1851" s="5"/>
      <c r="AB1851" s="42"/>
      <c r="AC1851" s="11"/>
      <c r="AD1851" s="11"/>
      <c r="AE1851" s="11"/>
      <c r="AL1851" s="42"/>
    </row>
    <row r="1852" spans="3:38">
      <c r="C1852" s="57"/>
      <c r="D1852" s="11"/>
      <c r="E1852" s="11"/>
      <c r="F1852" s="56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42"/>
      <c r="V1852" s="42"/>
      <c r="W1852" s="42"/>
      <c r="X1852" s="42"/>
      <c r="Y1852" s="11"/>
      <c r="Z1852" s="5"/>
      <c r="AB1852" s="42"/>
      <c r="AC1852" s="11"/>
      <c r="AD1852" s="11"/>
      <c r="AL1852" s="42"/>
    </row>
    <row r="1853" spans="3:38">
      <c r="C1853" s="57"/>
      <c r="D1853" s="11"/>
      <c r="E1853" s="11"/>
      <c r="F1853" s="56"/>
      <c r="G1853" s="11"/>
      <c r="H1853" s="11"/>
      <c r="I1853" s="11"/>
      <c r="J1853" s="11"/>
      <c r="K1853" s="11"/>
      <c r="L1853" s="11"/>
      <c r="M1853" s="11"/>
      <c r="N1853" s="11"/>
      <c r="Q1853" s="11"/>
      <c r="R1853" s="11"/>
      <c r="S1853" s="11"/>
      <c r="T1853" s="11"/>
      <c r="U1853" s="42"/>
      <c r="V1853" s="42"/>
      <c r="W1853" s="42"/>
      <c r="X1853" s="42"/>
      <c r="Y1853" s="11"/>
      <c r="Z1853" s="5"/>
      <c r="AB1853" s="42"/>
      <c r="AD1853" s="11"/>
      <c r="AE1853" s="11"/>
      <c r="AL1853" s="42"/>
    </row>
    <row r="1854" spans="3:38">
      <c r="C1854" s="57"/>
      <c r="D1854" s="11"/>
      <c r="E1854" s="11"/>
      <c r="F1854" s="56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42"/>
      <c r="V1854" s="42"/>
      <c r="W1854" s="42"/>
      <c r="X1854" s="42"/>
      <c r="Y1854" s="11"/>
      <c r="Z1854" s="5"/>
      <c r="AB1854" s="42"/>
      <c r="AD1854" s="11"/>
      <c r="AE1854" s="11"/>
      <c r="AL1854" s="42"/>
    </row>
    <row r="1855" spans="3:38">
      <c r="C1855" s="57"/>
      <c r="D1855" s="11"/>
      <c r="E1855" s="11"/>
      <c r="F1855" s="56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42"/>
      <c r="V1855" s="42"/>
      <c r="W1855" s="42"/>
      <c r="X1855" s="42"/>
      <c r="Y1855" s="11"/>
      <c r="Z1855" s="5"/>
      <c r="AB1855" s="42"/>
      <c r="AD1855" s="11"/>
      <c r="AL1855" s="42"/>
    </row>
    <row r="1856" spans="3:38">
      <c r="C1856" s="57"/>
      <c r="D1856" s="11"/>
      <c r="E1856" s="11"/>
      <c r="F1856" s="56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42"/>
      <c r="V1856" s="42"/>
      <c r="W1856" s="42"/>
      <c r="X1856" s="42"/>
      <c r="Y1856" s="11"/>
      <c r="Z1856" s="5"/>
      <c r="AB1856" s="42"/>
      <c r="AD1856" s="11"/>
      <c r="AL1856" s="42"/>
    </row>
    <row r="1857" spans="3:38">
      <c r="C1857" s="57"/>
      <c r="D1857" s="11"/>
      <c r="E1857" s="11"/>
      <c r="F1857" s="56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42"/>
      <c r="V1857" s="42"/>
      <c r="W1857" s="42"/>
      <c r="X1857" s="42"/>
      <c r="Y1857" s="11"/>
      <c r="Z1857" s="5"/>
      <c r="AB1857" s="42"/>
      <c r="AD1857" s="11"/>
      <c r="AE1857" s="11"/>
      <c r="AL1857" s="42"/>
    </row>
    <row r="1858" spans="3:38">
      <c r="C1858" s="57"/>
      <c r="D1858" s="11"/>
      <c r="E1858" s="11"/>
      <c r="F1858" s="56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42"/>
      <c r="V1858" s="42"/>
      <c r="W1858" s="42"/>
      <c r="X1858" s="42"/>
      <c r="Y1858" s="11"/>
      <c r="Z1858" s="5"/>
      <c r="AB1858" s="42"/>
      <c r="AD1858" s="11"/>
      <c r="AL1858" s="42"/>
    </row>
    <row r="1859" spans="3:38">
      <c r="C1859" s="57"/>
      <c r="D1859" s="11"/>
      <c r="E1859" s="11"/>
      <c r="F1859" s="56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42"/>
      <c r="V1859" s="42"/>
      <c r="W1859" s="42"/>
      <c r="X1859" s="42"/>
      <c r="Y1859" s="11"/>
      <c r="Z1859" s="5"/>
      <c r="AB1859" s="42"/>
      <c r="AD1859" s="11"/>
      <c r="AL1859" s="42"/>
    </row>
    <row r="1860" spans="3:38">
      <c r="C1860" s="57"/>
      <c r="D1860" s="11"/>
      <c r="E1860" s="11"/>
      <c r="F1860" s="56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42"/>
      <c r="V1860" s="42"/>
      <c r="W1860" s="42"/>
      <c r="X1860" s="42"/>
      <c r="Y1860" s="11"/>
      <c r="Z1860" s="5"/>
      <c r="AB1860" s="42"/>
      <c r="AD1860" s="11"/>
      <c r="AE1860" s="11"/>
      <c r="AL1860" s="42"/>
    </row>
    <row r="1861" spans="3:38">
      <c r="C1861" s="57"/>
      <c r="D1861" s="11"/>
      <c r="E1861" s="11"/>
      <c r="F1861" s="56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42"/>
      <c r="V1861" s="42"/>
      <c r="W1861" s="42"/>
      <c r="X1861" s="42"/>
      <c r="Y1861" s="11"/>
      <c r="Z1861" s="5"/>
      <c r="AB1861" s="42"/>
      <c r="AD1861" s="11"/>
      <c r="AE1861" s="11"/>
      <c r="AL1861" s="42"/>
    </row>
    <row r="1862" spans="3:38">
      <c r="C1862" s="57"/>
      <c r="D1862" s="11"/>
      <c r="E1862" s="11"/>
      <c r="F1862" s="56"/>
      <c r="G1862" s="11"/>
      <c r="H1862" s="11"/>
      <c r="I1862" s="11"/>
      <c r="J1862" s="11"/>
      <c r="K1862" s="11"/>
      <c r="M1862" s="11"/>
      <c r="N1862" s="11"/>
      <c r="P1862" s="11"/>
      <c r="Q1862" s="11"/>
      <c r="R1862" s="11"/>
      <c r="S1862" s="11"/>
      <c r="U1862" s="42"/>
      <c r="V1862" s="42"/>
      <c r="W1862" s="42"/>
      <c r="X1862" s="42"/>
      <c r="Y1862" s="11"/>
      <c r="Z1862" s="5"/>
      <c r="AB1862" s="42"/>
      <c r="AD1862" s="11"/>
      <c r="AE1862" s="11"/>
      <c r="AL1862" s="42"/>
    </row>
    <row r="1863" spans="3:38">
      <c r="C1863" s="57"/>
      <c r="D1863" s="11"/>
      <c r="E1863" s="11"/>
      <c r="F1863" s="56"/>
      <c r="G1863" s="11"/>
      <c r="H1863" s="11"/>
      <c r="I1863" s="11"/>
      <c r="J1863" s="11"/>
      <c r="K1863" s="11"/>
      <c r="M1863" s="11"/>
      <c r="N1863" s="11"/>
      <c r="P1863" s="11"/>
      <c r="Q1863" s="11"/>
      <c r="R1863" s="11"/>
      <c r="S1863" s="11"/>
      <c r="U1863" s="42"/>
      <c r="V1863" s="42"/>
      <c r="W1863" s="42"/>
      <c r="X1863" s="42"/>
      <c r="Y1863" s="11"/>
      <c r="Z1863" s="5"/>
      <c r="AB1863" s="42"/>
      <c r="AD1863" s="11"/>
      <c r="AE1863" s="11"/>
      <c r="AL1863" s="42"/>
    </row>
    <row r="1864" spans="3:38">
      <c r="C1864" s="57"/>
      <c r="D1864" s="11"/>
      <c r="E1864" s="11"/>
      <c r="F1864" s="56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42"/>
      <c r="V1864" s="42"/>
      <c r="W1864" s="42"/>
      <c r="X1864" s="42"/>
      <c r="Y1864" s="11"/>
      <c r="Z1864" s="5"/>
      <c r="AB1864" s="42"/>
      <c r="AD1864" s="11"/>
      <c r="AE1864" s="11"/>
      <c r="AL1864" s="42"/>
    </row>
    <row r="1865" spans="3:38">
      <c r="C1865" s="57"/>
      <c r="D1865" s="11"/>
      <c r="E1865" s="11"/>
      <c r="F1865" s="56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42"/>
      <c r="V1865" s="42"/>
      <c r="W1865" s="42"/>
      <c r="X1865" s="42"/>
      <c r="Y1865" s="11"/>
      <c r="Z1865" s="5"/>
      <c r="AB1865" s="42"/>
      <c r="AD1865" s="11"/>
      <c r="AE1865" s="11"/>
      <c r="AL1865" s="42"/>
    </row>
    <row r="1866" spans="3:38">
      <c r="C1866" s="57"/>
      <c r="D1866" s="11"/>
      <c r="E1866" s="11"/>
      <c r="F1866" s="56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42"/>
      <c r="V1866" s="42"/>
      <c r="W1866" s="42"/>
      <c r="X1866" s="42"/>
      <c r="Y1866" s="11"/>
      <c r="Z1866" s="5"/>
      <c r="AB1866" s="42"/>
      <c r="AD1866" s="11"/>
      <c r="AE1866" s="11"/>
      <c r="AL1866" s="42"/>
    </row>
    <row r="1867" spans="3:38">
      <c r="C1867" s="57"/>
      <c r="D1867" s="11"/>
      <c r="E1867" s="11"/>
      <c r="F1867" s="56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42"/>
      <c r="V1867" s="42"/>
      <c r="W1867" s="42"/>
      <c r="X1867" s="42"/>
      <c r="Y1867" s="11"/>
      <c r="Z1867" s="5"/>
      <c r="AB1867" s="42"/>
      <c r="AD1867" s="11"/>
      <c r="AL1867" s="42"/>
    </row>
    <row r="1868" spans="3:38">
      <c r="C1868" s="57"/>
      <c r="D1868" s="11"/>
      <c r="E1868" s="11"/>
      <c r="F1868" s="56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42"/>
      <c r="V1868" s="42"/>
      <c r="W1868" s="42"/>
      <c r="X1868" s="42"/>
      <c r="Y1868" s="11"/>
      <c r="Z1868" s="5"/>
      <c r="AB1868" s="42"/>
      <c r="AD1868" s="11"/>
      <c r="AE1868" s="11"/>
      <c r="AL1868" s="42"/>
    </row>
    <row r="1869" spans="3:38">
      <c r="C1869" s="57"/>
      <c r="D1869" s="11"/>
      <c r="E1869" s="11"/>
      <c r="F1869" s="56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42"/>
      <c r="V1869" s="42"/>
      <c r="W1869" s="42"/>
      <c r="X1869" s="42"/>
      <c r="Y1869" s="11"/>
      <c r="Z1869" s="5"/>
      <c r="AB1869" s="42"/>
      <c r="AD1869" s="11"/>
      <c r="AE1869" s="11"/>
      <c r="AL1869" s="42"/>
    </row>
    <row r="1870" spans="3:38">
      <c r="C1870" s="57"/>
      <c r="D1870" s="11"/>
      <c r="E1870" s="11"/>
      <c r="F1870" s="56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42"/>
      <c r="V1870" s="42"/>
      <c r="W1870" s="42"/>
      <c r="X1870" s="42"/>
      <c r="Y1870" s="11"/>
      <c r="Z1870" s="5"/>
      <c r="AB1870" s="42"/>
      <c r="AD1870" s="11"/>
      <c r="AE1870" s="11"/>
      <c r="AL1870" s="42"/>
    </row>
    <row r="1871" spans="3:38">
      <c r="C1871" s="57"/>
      <c r="D1871" s="11"/>
      <c r="E1871" s="11"/>
      <c r="F1871" s="56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42"/>
      <c r="V1871" s="42"/>
      <c r="W1871" s="42"/>
      <c r="X1871" s="42"/>
      <c r="Y1871" s="11"/>
      <c r="Z1871" s="5"/>
      <c r="AB1871" s="42"/>
      <c r="AD1871" s="11"/>
      <c r="AE1871" s="11"/>
      <c r="AL1871" s="42"/>
    </row>
    <row r="1872" spans="3:38">
      <c r="C1872" s="57"/>
      <c r="D1872" s="11"/>
      <c r="E1872" s="11"/>
      <c r="F1872" s="56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42"/>
      <c r="V1872" s="42"/>
      <c r="W1872" s="42"/>
      <c r="X1872" s="42"/>
      <c r="Y1872" s="11"/>
      <c r="Z1872" s="5"/>
      <c r="AB1872" s="42"/>
      <c r="AD1872" s="11"/>
      <c r="AE1872" s="11"/>
      <c r="AL1872" s="42"/>
    </row>
    <row r="1873" spans="3:38">
      <c r="C1873" s="57"/>
      <c r="D1873" s="11"/>
      <c r="E1873" s="11"/>
      <c r="F1873" s="56"/>
      <c r="G1873" s="11"/>
      <c r="H1873" s="11"/>
      <c r="I1873" s="11"/>
      <c r="J1873" s="11"/>
      <c r="K1873" s="11"/>
      <c r="M1873" s="11"/>
      <c r="O1873" s="11"/>
      <c r="P1873" s="11"/>
      <c r="Q1873" s="11"/>
      <c r="R1873" s="11"/>
      <c r="S1873" s="11"/>
      <c r="T1873" s="11"/>
      <c r="U1873" s="42"/>
      <c r="V1873" s="42"/>
      <c r="W1873" s="42"/>
      <c r="X1873" s="42"/>
      <c r="Y1873" s="11"/>
      <c r="Z1873" s="5"/>
      <c r="AB1873" s="42"/>
      <c r="AD1873" s="11"/>
      <c r="AE1873" s="11"/>
      <c r="AL1873" s="42"/>
    </row>
    <row r="1874" spans="3:38">
      <c r="C1874" s="57"/>
      <c r="D1874" s="11"/>
      <c r="E1874" s="11"/>
      <c r="F1874" s="56"/>
      <c r="G1874" s="11"/>
      <c r="H1874" s="11"/>
      <c r="I1874" s="11"/>
      <c r="J1874" s="11"/>
      <c r="K1874" s="11"/>
      <c r="M1874" s="11"/>
      <c r="N1874" s="11"/>
      <c r="O1874" s="11"/>
      <c r="Q1874" s="11"/>
      <c r="R1874" s="11"/>
      <c r="S1874" s="11"/>
      <c r="U1874" s="42"/>
      <c r="V1874" s="42"/>
      <c r="W1874" s="42"/>
      <c r="X1874" s="42"/>
      <c r="Y1874" s="11"/>
      <c r="Z1874" s="5"/>
      <c r="AB1874" s="42"/>
      <c r="AC1874" s="11"/>
      <c r="AD1874" s="11"/>
      <c r="AE1874" s="11"/>
      <c r="AL1874" s="42"/>
    </row>
    <row r="1875" spans="3:38">
      <c r="C1875" s="57"/>
      <c r="D1875" s="11"/>
      <c r="E1875" s="11"/>
      <c r="F1875" s="56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42"/>
      <c r="V1875" s="42"/>
      <c r="W1875" s="42"/>
      <c r="X1875" s="42"/>
      <c r="Y1875" s="11"/>
      <c r="Z1875" s="5"/>
      <c r="AB1875" s="42"/>
      <c r="AC1875" s="11"/>
      <c r="AD1875" s="11"/>
      <c r="AE1875" s="11"/>
      <c r="AL1875" s="42"/>
    </row>
    <row r="1876" spans="3:38">
      <c r="C1876" s="57"/>
      <c r="D1876" s="11"/>
      <c r="E1876" s="11"/>
      <c r="F1876" s="56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42"/>
      <c r="V1876" s="42"/>
      <c r="W1876" s="42"/>
      <c r="X1876" s="42"/>
      <c r="Y1876" s="11"/>
      <c r="Z1876" s="5"/>
      <c r="AB1876" s="42"/>
      <c r="AC1876" s="11"/>
      <c r="AD1876" s="11"/>
      <c r="AL1876" s="42"/>
    </row>
    <row r="1877" spans="3:38">
      <c r="C1877" s="57"/>
      <c r="D1877" s="11"/>
      <c r="E1877" s="11"/>
      <c r="F1877" s="56"/>
      <c r="G1877" s="11"/>
      <c r="H1877" s="11"/>
      <c r="I1877" s="11"/>
      <c r="J1877" s="11"/>
      <c r="K1877" s="11"/>
      <c r="M1877" s="11"/>
      <c r="N1877" s="11"/>
      <c r="P1877" s="11"/>
      <c r="Q1877" s="11"/>
      <c r="R1877" s="11"/>
      <c r="S1877" s="11"/>
      <c r="U1877" s="42"/>
      <c r="V1877" s="42"/>
      <c r="W1877" s="42"/>
      <c r="X1877" s="42"/>
      <c r="Y1877" s="11"/>
      <c r="Z1877" s="5"/>
      <c r="AB1877" s="42"/>
      <c r="AC1877" s="11"/>
      <c r="AD1877" s="11"/>
      <c r="AE1877" s="11"/>
      <c r="AL1877" s="42"/>
    </row>
    <row r="1878" spans="3:38">
      <c r="C1878" s="57"/>
      <c r="D1878" s="11"/>
      <c r="E1878" s="11"/>
      <c r="F1878" s="56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42"/>
      <c r="V1878" s="42"/>
      <c r="W1878" s="42"/>
      <c r="X1878" s="42"/>
      <c r="Y1878" s="11"/>
      <c r="Z1878" s="5"/>
      <c r="AB1878" s="42"/>
      <c r="AC1878" s="11"/>
      <c r="AD1878" s="11"/>
      <c r="AL1878" s="42"/>
    </row>
    <row r="1879" spans="3:38">
      <c r="C1879" s="57"/>
      <c r="D1879" s="11"/>
      <c r="E1879" s="11"/>
      <c r="F1879" s="56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42"/>
      <c r="V1879" s="42"/>
      <c r="W1879" s="42"/>
      <c r="X1879" s="42"/>
      <c r="Y1879" s="11"/>
      <c r="Z1879" s="5"/>
      <c r="AB1879" s="42"/>
      <c r="AC1879" s="11"/>
      <c r="AD1879" s="11"/>
      <c r="AL1879" s="42"/>
    </row>
    <row r="1880" spans="3:38">
      <c r="C1880" s="57"/>
      <c r="D1880" s="11"/>
      <c r="E1880" s="11"/>
      <c r="F1880" s="56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42"/>
      <c r="V1880" s="42"/>
      <c r="W1880" s="42"/>
      <c r="X1880" s="42"/>
      <c r="Y1880" s="11"/>
      <c r="Z1880" s="5"/>
      <c r="AB1880" s="42"/>
      <c r="AC1880" s="11"/>
      <c r="AD1880" s="11"/>
      <c r="AL1880" s="42"/>
    </row>
    <row r="1881" spans="3:38">
      <c r="C1881" s="57"/>
      <c r="D1881" s="11"/>
      <c r="E1881" s="11"/>
      <c r="F1881" s="56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42"/>
      <c r="V1881" s="42"/>
      <c r="W1881" s="42"/>
      <c r="X1881" s="42"/>
      <c r="Y1881" s="11"/>
      <c r="Z1881" s="5"/>
      <c r="AB1881" s="42"/>
      <c r="AC1881" s="11"/>
      <c r="AD1881" s="11"/>
      <c r="AL1881" s="42"/>
    </row>
    <row r="1882" spans="3:38">
      <c r="C1882" s="57"/>
      <c r="D1882" s="11"/>
      <c r="E1882" s="11"/>
      <c r="F1882" s="56"/>
      <c r="G1882" s="11"/>
      <c r="H1882" s="11"/>
      <c r="I1882" s="11"/>
      <c r="J1882" s="11"/>
      <c r="K1882" s="11"/>
      <c r="M1882" s="11"/>
      <c r="N1882" s="11"/>
      <c r="O1882" s="11"/>
      <c r="Q1882" s="11"/>
      <c r="R1882" s="11"/>
      <c r="S1882" s="11"/>
      <c r="U1882" s="42"/>
      <c r="V1882" s="42"/>
      <c r="W1882" s="42"/>
      <c r="X1882" s="42"/>
      <c r="Y1882" s="11"/>
      <c r="Z1882" s="5"/>
      <c r="AB1882" s="42"/>
      <c r="AD1882" s="11"/>
      <c r="AL1882" s="42"/>
    </row>
    <row r="1883" spans="3:38">
      <c r="C1883" s="57"/>
      <c r="D1883" s="11"/>
      <c r="E1883" s="11"/>
      <c r="F1883" s="56"/>
      <c r="G1883" s="11"/>
      <c r="H1883" s="11"/>
      <c r="I1883" s="11"/>
      <c r="J1883" s="11"/>
      <c r="K1883" s="11"/>
      <c r="M1883" s="11"/>
      <c r="N1883" s="11"/>
      <c r="O1883" s="11"/>
      <c r="Q1883" s="11"/>
      <c r="R1883" s="11"/>
      <c r="S1883" s="11"/>
      <c r="U1883" s="42"/>
      <c r="V1883" s="42"/>
      <c r="W1883" s="42"/>
      <c r="X1883" s="42"/>
      <c r="Y1883" s="11"/>
      <c r="Z1883" s="5"/>
      <c r="AB1883" s="42"/>
      <c r="AD1883" s="11"/>
      <c r="AL1883" s="42"/>
    </row>
    <row r="1884" spans="3:38">
      <c r="C1884" s="57"/>
      <c r="D1884" s="11"/>
      <c r="E1884" s="11"/>
      <c r="F1884" s="56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42"/>
      <c r="V1884" s="42"/>
      <c r="W1884" s="42"/>
      <c r="X1884" s="42"/>
      <c r="Y1884" s="11"/>
      <c r="Z1884" s="5"/>
      <c r="AB1884" s="42"/>
      <c r="AD1884" s="11"/>
      <c r="AL1884" s="42"/>
    </row>
    <row r="1885" spans="3:38">
      <c r="C1885" s="57"/>
      <c r="D1885" s="11"/>
      <c r="E1885" s="11"/>
      <c r="F1885" s="56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42"/>
      <c r="V1885" s="42"/>
      <c r="W1885" s="42"/>
      <c r="X1885" s="42"/>
      <c r="Y1885" s="11"/>
      <c r="Z1885" s="5"/>
      <c r="AB1885" s="42"/>
      <c r="AD1885" s="11"/>
      <c r="AL1885" s="42"/>
    </row>
    <row r="1886" spans="3:38">
      <c r="C1886" s="57"/>
      <c r="D1886" s="11"/>
      <c r="E1886" s="11"/>
      <c r="F1886" s="56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42"/>
      <c r="V1886" s="42"/>
      <c r="W1886" s="42"/>
      <c r="X1886" s="42"/>
      <c r="Y1886" s="11"/>
      <c r="Z1886" s="5"/>
      <c r="AB1886" s="42"/>
      <c r="AD1886" s="11"/>
      <c r="AE1886" s="11"/>
      <c r="AL1886" s="42"/>
    </row>
    <row r="1887" spans="3:38">
      <c r="C1887" s="57"/>
      <c r="D1887" s="11"/>
      <c r="E1887" s="11"/>
      <c r="F1887" s="56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42"/>
      <c r="V1887" s="42"/>
      <c r="W1887" s="42"/>
      <c r="X1887" s="42"/>
      <c r="Y1887" s="11"/>
      <c r="Z1887" s="5"/>
      <c r="AB1887" s="42"/>
      <c r="AD1887" s="11"/>
      <c r="AE1887" s="11"/>
      <c r="AL1887" s="42"/>
    </row>
    <row r="1888" spans="3:38">
      <c r="C1888" s="57"/>
      <c r="D1888" s="11"/>
      <c r="E1888" s="11"/>
      <c r="F1888" s="56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42"/>
      <c r="V1888" s="42"/>
      <c r="W1888" s="42"/>
      <c r="X1888" s="42"/>
      <c r="Y1888" s="11"/>
      <c r="Z1888" s="5"/>
      <c r="AB1888" s="42"/>
      <c r="AD1888" s="11"/>
      <c r="AE1888" s="11"/>
      <c r="AL1888" s="42"/>
    </row>
    <row r="1889" spans="3:38">
      <c r="C1889" s="57"/>
      <c r="D1889" s="11"/>
      <c r="E1889" s="11"/>
      <c r="F1889" s="56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42"/>
      <c r="V1889" s="42"/>
      <c r="W1889" s="42"/>
      <c r="X1889" s="42"/>
      <c r="Y1889" s="11"/>
      <c r="Z1889" s="5"/>
      <c r="AB1889" s="42"/>
      <c r="AD1889" s="11"/>
      <c r="AE1889" s="11"/>
      <c r="AL1889" s="42"/>
    </row>
    <row r="1890" spans="3:38">
      <c r="C1890" s="57"/>
      <c r="D1890" s="11"/>
      <c r="E1890" s="11"/>
      <c r="F1890" s="56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42"/>
      <c r="V1890" s="42"/>
      <c r="W1890" s="42"/>
      <c r="X1890" s="42"/>
      <c r="Y1890" s="11"/>
      <c r="Z1890" s="5"/>
      <c r="AB1890" s="42"/>
      <c r="AD1890" s="11"/>
      <c r="AL1890" s="42"/>
    </row>
    <row r="1891" spans="3:38">
      <c r="C1891" s="57"/>
      <c r="D1891" s="11"/>
      <c r="E1891" s="11"/>
      <c r="F1891" s="56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42"/>
      <c r="V1891" s="42"/>
      <c r="W1891" s="42"/>
      <c r="X1891" s="42"/>
      <c r="Y1891" s="11"/>
      <c r="Z1891" s="5"/>
      <c r="AB1891" s="42"/>
      <c r="AD1891" s="11"/>
      <c r="AE1891" s="11"/>
      <c r="AL1891" s="42"/>
    </row>
    <row r="1892" spans="3:38">
      <c r="C1892" s="57"/>
      <c r="D1892" s="11"/>
      <c r="E1892" s="11"/>
      <c r="F1892" s="56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42"/>
      <c r="V1892" s="42"/>
      <c r="W1892" s="42"/>
      <c r="X1892" s="42"/>
      <c r="Y1892" s="11"/>
      <c r="Z1892" s="5"/>
      <c r="AB1892" s="42"/>
      <c r="AD1892" s="11"/>
      <c r="AE1892" s="11"/>
      <c r="AL1892" s="42"/>
    </row>
    <row r="1893" spans="3:38">
      <c r="C1893" s="57"/>
      <c r="D1893" s="11"/>
      <c r="E1893" s="11"/>
      <c r="F1893" s="56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42"/>
      <c r="V1893" s="42"/>
      <c r="W1893" s="42"/>
      <c r="X1893" s="42"/>
      <c r="Y1893" s="11"/>
      <c r="Z1893" s="5"/>
      <c r="AB1893" s="42"/>
      <c r="AD1893" s="11"/>
      <c r="AL1893" s="42"/>
    </row>
    <row r="1894" spans="3:38">
      <c r="C1894" s="57"/>
      <c r="D1894" s="11"/>
      <c r="E1894" s="11"/>
      <c r="F1894" s="56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42"/>
      <c r="V1894" s="42"/>
      <c r="W1894" s="42"/>
      <c r="X1894" s="42"/>
      <c r="Y1894" s="11"/>
      <c r="Z1894" s="5"/>
      <c r="AB1894" s="42"/>
      <c r="AD1894" s="11"/>
      <c r="AE1894" s="11"/>
      <c r="AL1894" s="42"/>
    </row>
    <row r="1895" spans="3:38">
      <c r="C1895" s="57"/>
      <c r="D1895" s="11"/>
      <c r="E1895" s="11"/>
      <c r="F1895" s="56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42"/>
      <c r="V1895" s="42"/>
      <c r="W1895" s="42"/>
      <c r="X1895" s="42"/>
      <c r="Y1895" s="11"/>
      <c r="Z1895" s="5"/>
      <c r="AB1895" s="42"/>
      <c r="AD1895" s="11"/>
      <c r="AE1895" s="11"/>
      <c r="AL1895" s="42"/>
    </row>
    <row r="1896" spans="3:38">
      <c r="C1896" s="57"/>
      <c r="D1896" s="11"/>
      <c r="E1896" s="11"/>
      <c r="F1896" s="56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42"/>
      <c r="V1896" s="42"/>
      <c r="W1896" s="42"/>
      <c r="X1896" s="42"/>
      <c r="Y1896" s="11"/>
      <c r="Z1896" s="5"/>
      <c r="AB1896" s="42"/>
      <c r="AD1896" s="11"/>
      <c r="AE1896" s="11"/>
      <c r="AL1896" s="42"/>
    </row>
    <row r="1897" spans="3:38">
      <c r="C1897" s="57"/>
      <c r="D1897" s="11"/>
      <c r="E1897" s="11"/>
      <c r="F1897" s="56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42"/>
      <c r="V1897" s="42"/>
      <c r="W1897" s="42"/>
      <c r="X1897" s="42"/>
      <c r="Y1897" s="11"/>
      <c r="Z1897" s="5"/>
      <c r="AB1897" s="42"/>
      <c r="AD1897" s="11"/>
      <c r="AE1897" s="11"/>
      <c r="AL1897" s="42"/>
    </row>
    <row r="1898" spans="3:38">
      <c r="C1898" s="57"/>
      <c r="D1898" s="11"/>
      <c r="E1898" s="11"/>
      <c r="F1898" s="56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42"/>
      <c r="V1898" s="42"/>
      <c r="W1898" s="42"/>
      <c r="X1898" s="42"/>
      <c r="Y1898" s="11"/>
      <c r="Z1898" s="5"/>
      <c r="AB1898" s="42"/>
      <c r="AD1898" s="11"/>
      <c r="AE1898" s="11"/>
      <c r="AL1898" s="42"/>
    </row>
    <row r="1899" spans="3:38">
      <c r="C1899" s="57"/>
      <c r="D1899" s="11"/>
      <c r="E1899" s="11"/>
      <c r="F1899" s="56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42"/>
      <c r="V1899" s="42"/>
      <c r="W1899" s="42"/>
      <c r="X1899" s="42"/>
      <c r="Y1899" s="11"/>
      <c r="Z1899" s="5"/>
      <c r="AB1899" s="42"/>
      <c r="AD1899" s="11"/>
      <c r="AE1899" s="11"/>
      <c r="AL1899" s="42"/>
    </row>
    <row r="1900" spans="3:38">
      <c r="C1900" s="57"/>
      <c r="D1900" s="11"/>
      <c r="E1900" s="11"/>
      <c r="F1900" s="56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42"/>
      <c r="V1900" s="42"/>
      <c r="W1900" s="42"/>
      <c r="X1900" s="42"/>
      <c r="Y1900" s="11"/>
      <c r="Z1900" s="5"/>
      <c r="AB1900" s="42"/>
      <c r="AD1900" s="11"/>
      <c r="AE1900" s="11"/>
      <c r="AL1900" s="42"/>
    </row>
    <row r="1901" spans="3:38">
      <c r="C1901" s="57"/>
      <c r="D1901" s="11"/>
      <c r="E1901" s="11"/>
      <c r="F1901" s="56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42"/>
      <c r="V1901" s="42"/>
      <c r="W1901" s="42"/>
      <c r="X1901" s="42"/>
      <c r="Y1901" s="11"/>
      <c r="Z1901" s="5"/>
      <c r="AB1901" s="42"/>
      <c r="AD1901" s="11"/>
      <c r="AL1901" s="42"/>
    </row>
    <row r="1902" spans="3:38">
      <c r="C1902" s="57"/>
      <c r="D1902" s="11"/>
      <c r="E1902" s="11"/>
      <c r="F1902" s="56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42"/>
      <c r="V1902" s="42"/>
      <c r="W1902" s="42"/>
      <c r="X1902" s="42"/>
      <c r="Y1902" s="11"/>
      <c r="Z1902" s="5"/>
      <c r="AB1902" s="42"/>
      <c r="AD1902" s="11"/>
      <c r="AL1902" s="42"/>
    </row>
    <row r="1903" spans="3:38">
      <c r="C1903" s="57"/>
      <c r="D1903" s="11"/>
      <c r="E1903" s="11"/>
      <c r="F1903" s="56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42"/>
      <c r="V1903" s="42"/>
      <c r="W1903" s="42"/>
      <c r="X1903" s="42"/>
      <c r="Y1903" s="11"/>
      <c r="Z1903" s="5"/>
      <c r="AB1903" s="42"/>
      <c r="AD1903" s="11"/>
      <c r="AE1903" s="11"/>
      <c r="AL1903" s="42"/>
    </row>
    <row r="1904" spans="3:38">
      <c r="C1904" s="57"/>
      <c r="D1904" s="11"/>
      <c r="E1904" s="11"/>
      <c r="F1904" s="56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42"/>
      <c r="V1904" s="42"/>
      <c r="W1904" s="42"/>
      <c r="X1904" s="42"/>
      <c r="Y1904" s="11"/>
      <c r="Z1904" s="5"/>
      <c r="AB1904" s="42"/>
      <c r="AD1904" s="11"/>
      <c r="AE1904" s="11"/>
      <c r="AL1904" s="42"/>
    </row>
    <row r="1905" spans="3:38">
      <c r="C1905" s="57"/>
      <c r="D1905" s="11"/>
      <c r="E1905" s="11"/>
      <c r="F1905" s="56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42"/>
      <c r="V1905" s="42"/>
      <c r="W1905" s="42"/>
      <c r="X1905" s="42"/>
      <c r="Y1905" s="11"/>
      <c r="Z1905" s="5"/>
      <c r="AB1905" s="42"/>
      <c r="AD1905" s="11"/>
      <c r="AL1905" s="42"/>
    </row>
    <row r="1906" spans="3:38">
      <c r="C1906" s="57"/>
      <c r="D1906" s="11"/>
      <c r="E1906" s="11"/>
      <c r="F1906" s="56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42"/>
      <c r="V1906" s="42"/>
      <c r="W1906" s="42"/>
      <c r="X1906" s="42"/>
      <c r="Y1906" s="11"/>
      <c r="Z1906" s="5"/>
      <c r="AB1906" s="42"/>
      <c r="AD1906" s="11"/>
      <c r="AE1906" s="11"/>
      <c r="AL1906" s="42"/>
    </row>
    <row r="1907" spans="3:38">
      <c r="C1907" s="57"/>
      <c r="D1907" s="11"/>
      <c r="E1907" s="11"/>
      <c r="F1907" s="56"/>
      <c r="G1907" s="11"/>
      <c r="H1907" s="11"/>
      <c r="I1907" s="11"/>
      <c r="J1907" s="11"/>
      <c r="K1907" s="11"/>
      <c r="M1907" s="11"/>
      <c r="N1907" s="11"/>
      <c r="Q1907" s="11"/>
      <c r="R1907" s="11"/>
      <c r="S1907" s="11"/>
      <c r="U1907" s="42"/>
      <c r="V1907" s="42"/>
      <c r="W1907" s="42"/>
      <c r="X1907" s="42"/>
      <c r="Y1907" s="11"/>
      <c r="Z1907" s="5"/>
      <c r="AB1907" s="42"/>
      <c r="AD1907" s="11"/>
      <c r="AL1907" s="42"/>
    </row>
    <row r="1908" spans="3:38">
      <c r="C1908" s="57"/>
      <c r="D1908" s="11"/>
      <c r="E1908" s="11"/>
      <c r="F1908" s="56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42"/>
      <c r="V1908" s="42"/>
      <c r="W1908" s="42"/>
      <c r="X1908" s="42"/>
      <c r="Y1908" s="11"/>
      <c r="Z1908" s="5"/>
      <c r="AB1908" s="42"/>
      <c r="AD1908" s="11"/>
      <c r="AE1908" s="11"/>
      <c r="AL1908" s="42"/>
    </row>
    <row r="1909" spans="3:38">
      <c r="C1909" s="57"/>
      <c r="D1909" s="11"/>
      <c r="E1909" s="11"/>
      <c r="F1909" s="56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42"/>
      <c r="V1909" s="42"/>
      <c r="W1909" s="42"/>
      <c r="X1909" s="42"/>
      <c r="Y1909" s="11"/>
      <c r="Z1909" s="5"/>
      <c r="AB1909" s="42"/>
      <c r="AD1909" s="11"/>
      <c r="AE1909" s="11"/>
      <c r="AL1909" s="42"/>
    </row>
    <row r="1910" spans="3:38">
      <c r="C1910" s="57"/>
      <c r="D1910" s="11"/>
      <c r="E1910" s="11"/>
      <c r="F1910" s="56"/>
      <c r="G1910" s="11"/>
      <c r="H1910" s="11"/>
      <c r="I1910" s="11"/>
      <c r="J1910" s="11"/>
      <c r="K1910" s="11"/>
      <c r="M1910" s="11"/>
      <c r="N1910" s="11"/>
      <c r="O1910" s="11"/>
      <c r="P1910" s="11"/>
      <c r="Q1910" s="11"/>
      <c r="R1910" s="11"/>
      <c r="S1910" s="11"/>
      <c r="U1910" s="42"/>
      <c r="V1910" s="42"/>
      <c r="W1910" s="42"/>
      <c r="X1910" s="42"/>
      <c r="Y1910" s="11"/>
      <c r="Z1910" s="5"/>
      <c r="AB1910" s="42"/>
      <c r="AD1910" s="11"/>
      <c r="AE1910" s="11"/>
      <c r="AL1910" s="42"/>
    </row>
    <row r="1911" spans="3:38">
      <c r="C1911" s="57"/>
      <c r="D1911" s="11"/>
      <c r="E1911" s="11"/>
      <c r="F1911" s="56"/>
      <c r="G1911" s="11"/>
      <c r="H1911" s="11"/>
      <c r="I1911" s="11"/>
      <c r="J1911" s="11"/>
      <c r="K1911" s="11"/>
      <c r="M1911" s="11"/>
      <c r="N1911" s="11"/>
      <c r="P1911" s="11"/>
      <c r="Q1911" s="11"/>
      <c r="R1911" s="11"/>
      <c r="S1911" s="11"/>
      <c r="U1911" s="42"/>
      <c r="V1911" s="42"/>
      <c r="W1911" s="42"/>
      <c r="X1911" s="42"/>
      <c r="Y1911" s="11"/>
      <c r="Z1911" s="5"/>
      <c r="AB1911" s="42"/>
      <c r="AD1911" s="11"/>
      <c r="AL1911" s="42"/>
    </row>
    <row r="1912" spans="3:38">
      <c r="C1912" s="57"/>
      <c r="D1912" s="11"/>
      <c r="E1912" s="11"/>
      <c r="F1912" s="56"/>
      <c r="G1912" s="11"/>
      <c r="H1912" s="11"/>
      <c r="I1912" s="11"/>
      <c r="J1912" s="11"/>
      <c r="K1912" s="11"/>
      <c r="M1912" s="11"/>
      <c r="N1912" s="11"/>
      <c r="P1912" s="11"/>
      <c r="Q1912" s="11"/>
      <c r="R1912" s="11"/>
      <c r="S1912" s="11"/>
      <c r="U1912" s="42"/>
      <c r="V1912" s="42"/>
      <c r="W1912" s="42"/>
      <c r="X1912" s="42"/>
      <c r="Y1912" s="11"/>
      <c r="Z1912" s="5"/>
      <c r="AB1912" s="42"/>
      <c r="AD1912" s="11"/>
      <c r="AE1912" s="11"/>
      <c r="AL1912" s="42"/>
    </row>
    <row r="1913" spans="3:38">
      <c r="C1913" s="57"/>
      <c r="D1913" s="11"/>
      <c r="E1913" s="11"/>
      <c r="F1913" s="56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42"/>
      <c r="V1913" s="42"/>
      <c r="W1913" s="42"/>
      <c r="X1913" s="42"/>
      <c r="Y1913" s="11"/>
      <c r="Z1913" s="5"/>
      <c r="AB1913" s="42"/>
      <c r="AD1913" s="11"/>
      <c r="AE1913" s="11"/>
      <c r="AL1913" s="42"/>
    </row>
    <row r="1914" spans="3:38">
      <c r="C1914" s="57"/>
      <c r="D1914" s="11"/>
      <c r="E1914" s="11"/>
      <c r="F1914" s="56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42"/>
      <c r="V1914" s="42"/>
      <c r="W1914" s="42"/>
      <c r="X1914" s="42"/>
      <c r="Y1914" s="11"/>
      <c r="Z1914" s="5"/>
      <c r="AB1914" s="42"/>
      <c r="AD1914" s="11"/>
      <c r="AE1914" s="11"/>
      <c r="AL1914" s="42"/>
    </row>
    <row r="1915" spans="3:38">
      <c r="C1915" s="57"/>
      <c r="D1915" s="11"/>
      <c r="E1915" s="11"/>
      <c r="F1915" s="56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42"/>
      <c r="V1915" s="42"/>
      <c r="W1915" s="42"/>
      <c r="X1915" s="42"/>
      <c r="Y1915" s="11"/>
      <c r="Z1915" s="5"/>
      <c r="AB1915" s="42"/>
      <c r="AD1915" s="11"/>
      <c r="AE1915" s="11"/>
      <c r="AL1915" s="42"/>
    </row>
    <row r="1916" spans="3:38">
      <c r="C1916" s="57"/>
      <c r="D1916" s="11"/>
      <c r="E1916" s="11"/>
      <c r="F1916" s="56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42"/>
      <c r="V1916" s="42"/>
      <c r="W1916" s="42"/>
      <c r="X1916" s="42"/>
      <c r="Y1916" s="11"/>
      <c r="Z1916" s="5"/>
      <c r="AB1916" s="42"/>
      <c r="AD1916" s="11"/>
      <c r="AE1916" s="11"/>
      <c r="AL1916" s="42"/>
    </row>
    <row r="1917" spans="3:38">
      <c r="C1917" s="57"/>
      <c r="D1917" s="11"/>
      <c r="E1917" s="11"/>
      <c r="F1917" s="56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42"/>
      <c r="V1917" s="42"/>
      <c r="W1917" s="42"/>
      <c r="X1917" s="42"/>
      <c r="Y1917" s="11"/>
      <c r="Z1917" s="5"/>
      <c r="AB1917" s="42"/>
      <c r="AD1917" s="11"/>
      <c r="AE1917" s="11"/>
      <c r="AL1917" s="42"/>
    </row>
    <row r="1918" spans="3:38">
      <c r="C1918" s="57"/>
      <c r="D1918" s="11"/>
      <c r="E1918" s="11"/>
      <c r="F1918" s="56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42"/>
      <c r="V1918" s="42"/>
      <c r="W1918" s="42"/>
      <c r="X1918" s="42"/>
      <c r="Y1918" s="11"/>
      <c r="Z1918" s="5"/>
      <c r="AB1918" s="42"/>
      <c r="AD1918" s="11"/>
      <c r="AL1918" s="42"/>
    </row>
    <row r="1919" spans="3:38">
      <c r="C1919" s="57"/>
      <c r="D1919" s="11"/>
      <c r="E1919" s="11"/>
      <c r="F1919" s="56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42"/>
      <c r="V1919" s="42"/>
      <c r="W1919" s="42"/>
      <c r="X1919" s="42"/>
      <c r="Y1919" s="11"/>
      <c r="Z1919" s="5"/>
      <c r="AB1919" s="42"/>
      <c r="AD1919" s="11"/>
      <c r="AL1919" s="42"/>
    </row>
    <row r="1920" spans="3:38">
      <c r="C1920" s="57"/>
      <c r="D1920" s="11"/>
      <c r="E1920" s="11"/>
      <c r="F1920" s="56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42"/>
      <c r="V1920" s="42"/>
      <c r="W1920" s="42"/>
      <c r="X1920" s="42"/>
      <c r="Y1920" s="11"/>
      <c r="Z1920" s="5"/>
      <c r="AB1920" s="42"/>
      <c r="AD1920" s="11"/>
      <c r="AL1920" s="42"/>
    </row>
    <row r="1921" spans="3:38">
      <c r="C1921" s="57"/>
      <c r="D1921" s="11"/>
      <c r="E1921" s="11"/>
      <c r="F1921" s="56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42"/>
      <c r="V1921" s="42"/>
      <c r="W1921" s="42"/>
      <c r="X1921" s="42"/>
      <c r="Y1921" s="11"/>
      <c r="Z1921" s="5"/>
      <c r="AB1921" s="42"/>
      <c r="AD1921" s="11"/>
      <c r="AL1921" s="42"/>
    </row>
    <row r="1922" spans="3:38">
      <c r="C1922" s="57"/>
      <c r="D1922" s="11"/>
      <c r="E1922" s="11"/>
      <c r="F1922" s="56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42"/>
      <c r="V1922" s="42"/>
      <c r="W1922" s="42"/>
      <c r="X1922" s="42"/>
      <c r="Y1922" s="11"/>
      <c r="Z1922" s="5"/>
      <c r="AB1922" s="42"/>
      <c r="AD1922" s="11"/>
      <c r="AL1922" s="42"/>
    </row>
    <row r="1923" spans="3:38">
      <c r="C1923" s="57"/>
      <c r="D1923" s="11"/>
      <c r="E1923" s="11"/>
      <c r="F1923" s="56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42"/>
      <c r="V1923" s="42"/>
      <c r="W1923" s="42"/>
      <c r="X1923" s="42"/>
      <c r="Y1923" s="11"/>
      <c r="Z1923" s="5"/>
      <c r="AB1923" s="42"/>
      <c r="AD1923" s="11"/>
      <c r="AE1923" s="11"/>
      <c r="AL1923" s="42"/>
    </row>
    <row r="1924" spans="3:38">
      <c r="C1924" s="57"/>
      <c r="D1924" s="11"/>
      <c r="E1924" s="11"/>
      <c r="F1924" s="56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42"/>
      <c r="V1924" s="42"/>
      <c r="W1924" s="42"/>
      <c r="X1924" s="42"/>
      <c r="Y1924" s="11"/>
      <c r="Z1924" s="5"/>
      <c r="AB1924" s="42"/>
      <c r="AD1924" s="11"/>
      <c r="AE1924" s="11"/>
      <c r="AL1924" s="42"/>
    </row>
    <row r="1925" spans="3:38">
      <c r="C1925" s="57"/>
      <c r="D1925" s="11"/>
      <c r="E1925" s="11"/>
      <c r="F1925" s="56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42"/>
      <c r="V1925" s="42"/>
      <c r="W1925" s="42"/>
      <c r="X1925" s="42"/>
      <c r="Y1925" s="11"/>
      <c r="Z1925" s="5"/>
      <c r="AB1925" s="42"/>
      <c r="AD1925" s="11"/>
      <c r="AL1925" s="42"/>
    </row>
    <row r="1926" spans="3:38">
      <c r="C1926" s="57"/>
      <c r="D1926" s="11"/>
      <c r="E1926" s="11"/>
      <c r="F1926" s="56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42"/>
      <c r="V1926" s="42"/>
      <c r="W1926" s="42"/>
      <c r="X1926" s="42"/>
      <c r="Y1926" s="11"/>
      <c r="Z1926" s="5"/>
      <c r="AB1926" s="42"/>
      <c r="AD1926" s="11"/>
      <c r="AL1926" s="42"/>
    </row>
    <row r="1927" spans="3:38">
      <c r="C1927" s="57"/>
      <c r="D1927" s="11"/>
      <c r="E1927" s="11"/>
      <c r="F1927" s="56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42"/>
      <c r="V1927" s="42"/>
      <c r="W1927" s="42"/>
      <c r="X1927" s="42"/>
      <c r="Y1927" s="11"/>
      <c r="Z1927" s="5"/>
      <c r="AB1927" s="42"/>
      <c r="AD1927" s="11"/>
      <c r="AE1927" s="11"/>
      <c r="AL1927" s="42"/>
    </row>
    <row r="1928" spans="3:38">
      <c r="C1928" s="57"/>
      <c r="D1928" s="11"/>
      <c r="E1928" s="11"/>
      <c r="F1928" s="56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42"/>
      <c r="V1928" s="42"/>
      <c r="W1928" s="42"/>
      <c r="X1928" s="42"/>
      <c r="Y1928" s="11"/>
      <c r="Z1928" s="5"/>
      <c r="AB1928" s="42"/>
      <c r="AD1928" s="11"/>
      <c r="AE1928" s="11"/>
      <c r="AL1928" s="42"/>
    </row>
    <row r="1929" spans="3:38">
      <c r="C1929" s="57"/>
      <c r="D1929" s="11"/>
      <c r="E1929" s="11"/>
      <c r="F1929" s="56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42"/>
      <c r="V1929" s="42"/>
      <c r="W1929" s="42"/>
      <c r="X1929" s="42"/>
      <c r="Y1929" s="11"/>
      <c r="Z1929" s="5"/>
      <c r="AB1929" s="42"/>
      <c r="AD1929" s="11"/>
      <c r="AL1929" s="42"/>
    </row>
    <row r="1930" spans="3:38">
      <c r="C1930" s="57"/>
      <c r="D1930" s="11"/>
      <c r="E1930" s="11"/>
      <c r="F1930" s="56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42"/>
      <c r="V1930" s="42"/>
      <c r="W1930" s="42"/>
      <c r="X1930" s="42"/>
      <c r="Y1930" s="11"/>
      <c r="Z1930" s="5"/>
      <c r="AB1930" s="42"/>
      <c r="AD1930" s="11"/>
      <c r="AL1930" s="42"/>
    </row>
    <row r="1931" spans="3:38">
      <c r="C1931" s="57"/>
      <c r="D1931" s="11"/>
      <c r="E1931" s="11"/>
      <c r="F1931" s="56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42"/>
      <c r="V1931" s="42"/>
      <c r="W1931" s="42"/>
      <c r="X1931" s="42"/>
      <c r="Y1931" s="11"/>
      <c r="Z1931" s="5"/>
      <c r="AB1931" s="42"/>
      <c r="AD1931" s="11"/>
      <c r="AL1931" s="42"/>
    </row>
    <row r="1932" spans="3:38">
      <c r="C1932" s="57"/>
      <c r="D1932" s="11"/>
      <c r="E1932" s="11"/>
      <c r="F1932" s="56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42"/>
      <c r="V1932" s="42"/>
      <c r="W1932" s="42"/>
      <c r="X1932" s="42"/>
      <c r="Y1932" s="11"/>
      <c r="Z1932" s="5"/>
      <c r="AB1932" s="42"/>
      <c r="AD1932" s="11"/>
      <c r="AE1932" s="11"/>
      <c r="AL1932" s="42"/>
    </row>
    <row r="1933" spans="3:38">
      <c r="C1933" s="57"/>
      <c r="D1933" s="11"/>
      <c r="E1933" s="11"/>
      <c r="F1933" s="56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42"/>
      <c r="V1933" s="42"/>
      <c r="W1933" s="42"/>
      <c r="X1933" s="42"/>
      <c r="Y1933" s="11"/>
      <c r="Z1933" s="5"/>
      <c r="AB1933" s="42"/>
      <c r="AD1933" s="11"/>
      <c r="AE1933" s="11"/>
      <c r="AL1933" s="42"/>
    </row>
    <row r="1934" spans="3:38">
      <c r="C1934" s="57"/>
      <c r="D1934" s="11"/>
      <c r="E1934" s="11"/>
      <c r="F1934" s="56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42"/>
      <c r="V1934" s="42"/>
      <c r="W1934" s="42"/>
      <c r="X1934" s="42"/>
      <c r="Y1934" s="11"/>
      <c r="Z1934" s="5"/>
      <c r="AB1934" s="42"/>
      <c r="AD1934" s="11"/>
      <c r="AE1934" s="11"/>
      <c r="AL1934" s="42"/>
    </row>
    <row r="1935" spans="3:38">
      <c r="C1935" s="57"/>
      <c r="D1935" s="11"/>
      <c r="E1935" s="11"/>
      <c r="F1935" s="56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42"/>
      <c r="V1935" s="42"/>
      <c r="W1935" s="42"/>
      <c r="X1935" s="42"/>
      <c r="Y1935" s="11"/>
      <c r="Z1935" s="5"/>
      <c r="AB1935" s="42"/>
      <c r="AD1935" s="11"/>
      <c r="AE1935" s="11"/>
      <c r="AL1935" s="42"/>
    </row>
    <row r="1936" spans="3:38">
      <c r="C1936" s="57"/>
      <c r="D1936" s="11"/>
      <c r="E1936" s="11"/>
      <c r="F1936" s="56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42"/>
      <c r="V1936" s="42"/>
      <c r="W1936" s="42"/>
      <c r="X1936" s="42"/>
      <c r="Y1936" s="11"/>
      <c r="Z1936" s="5"/>
      <c r="AB1936" s="42"/>
      <c r="AD1936" s="11"/>
      <c r="AE1936" s="11"/>
      <c r="AL1936" s="42"/>
    </row>
    <row r="1937" spans="3:38">
      <c r="C1937" s="57"/>
      <c r="D1937" s="11"/>
      <c r="E1937" s="11"/>
      <c r="F1937" s="56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42"/>
      <c r="V1937" s="42"/>
      <c r="W1937" s="42"/>
      <c r="X1937" s="42"/>
      <c r="Y1937" s="11"/>
      <c r="Z1937" s="5"/>
      <c r="AB1937" s="42"/>
      <c r="AD1937" s="11"/>
      <c r="AL1937" s="42"/>
    </row>
    <row r="1938" spans="3:38">
      <c r="C1938" s="57"/>
      <c r="D1938" s="11"/>
      <c r="E1938" s="11"/>
      <c r="F1938" s="56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42"/>
      <c r="V1938" s="42"/>
      <c r="W1938" s="42"/>
      <c r="X1938" s="42"/>
      <c r="Y1938" s="11"/>
      <c r="Z1938" s="5"/>
      <c r="AB1938" s="42"/>
      <c r="AD1938" s="11"/>
      <c r="AE1938" s="11"/>
      <c r="AL1938" s="42"/>
    </row>
    <row r="1939" spans="3:38">
      <c r="C1939" s="57"/>
      <c r="D1939" s="11"/>
      <c r="E1939" s="11"/>
      <c r="F1939" s="56"/>
      <c r="G1939" s="11"/>
      <c r="H1939" s="11"/>
      <c r="I1939" s="11"/>
      <c r="J1939" s="11"/>
      <c r="K1939" s="11"/>
      <c r="M1939" s="11"/>
      <c r="O1939" s="11"/>
      <c r="Q1939" s="11"/>
      <c r="R1939" s="11"/>
      <c r="S1939" s="11"/>
      <c r="U1939" s="42"/>
      <c r="V1939" s="42"/>
      <c r="W1939" s="42"/>
      <c r="X1939" s="42"/>
      <c r="Y1939" s="11"/>
      <c r="Z1939" s="5"/>
      <c r="AB1939" s="42"/>
      <c r="AD1939" s="11"/>
      <c r="AE1939" s="11"/>
      <c r="AL1939" s="42"/>
    </row>
    <row r="1940" spans="3:38">
      <c r="C1940" s="57"/>
      <c r="D1940" s="11"/>
      <c r="E1940" s="11"/>
      <c r="F1940" s="56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42"/>
      <c r="V1940" s="42"/>
      <c r="W1940" s="42"/>
      <c r="X1940" s="42"/>
      <c r="Y1940" s="11"/>
      <c r="Z1940" s="5"/>
      <c r="AB1940" s="42"/>
      <c r="AD1940" s="11"/>
      <c r="AL1940" s="42"/>
    </row>
    <row r="1941" spans="3:38">
      <c r="C1941" s="57"/>
      <c r="D1941" s="11"/>
      <c r="E1941" s="11"/>
      <c r="F1941" s="56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42"/>
      <c r="V1941" s="42"/>
      <c r="W1941" s="42"/>
      <c r="X1941" s="42"/>
      <c r="Y1941" s="11"/>
      <c r="Z1941" s="5"/>
      <c r="AB1941" s="42"/>
      <c r="AD1941" s="11"/>
      <c r="AE1941" s="11"/>
      <c r="AL1941" s="42"/>
    </row>
    <row r="1942" spans="3:38">
      <c r="C1942" s="57"/>
      <c r="D1942" s="11"/>
      <c r="E1942" s="11"/>
      <c r="F1942" s="56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42"/>
      <c r="V1942" s="42"/>
      <c r="W1942" s="42"/>
      <c r="X1942" s="42"/>
      <c r="Y1942" s="11"/>
      <c r="Z1942" s="5"/>
      <c r="AB1942" s="42"/>
      <c r="AD1942" s="11"/>
      <c r="AE1942" s="11"/>
      <c r="AL1942" s="42"/>
    </row>
    <row r="1943" spans="3:38">
      <c r="C1943" s="57"/>
      <c r="D1943" s="11"/>
      <c r="E1943" s="11"/>
      <c r="F1943" s="56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42"/>
      <c r="V1943" s="42"/>
      <c r="W1943" s="42"/>
      <c r="X1943" s="42"/>
      <c r="Y1943" s="11"/>
      <c r="Z1943" s="5"/>
      <c r="AB1943" s="42"/>
      <c r="AD1943" s="11"/>
      <c r="AL1943" s="42"/>
    </row>
    <row r="1944" spans="3:38">
      <c r="C1944" s="57"/>
      <c r="D1944" s="11"/>
      <c r="E1944" s="11"/>
      <c r="F1944" s="56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42"/>
      <c r="V1944" s="42"/>
      <c r="W1944" s="42"/>
      <c r="X1944" s="42"/>
      <c r="Y1944" s="11"/>
      <c r="Z1944" s="5"/>
      <c r="AB1944" s="42"/>
      <c r="AD1944" s="11"/>
      <c r="AL1944" s="42"/>
    </row>
    <row r="1945" spans="3:38">
      <c r="C1945" s="57"/>
      <c r="D1945" s="11"/>
      <c r="E1945" s="11"/>
      <c r="F1945" s="56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42"/>
      <c r="V1945" s="42"/>
      <c r="W1945" s="42"/>
      <c r="X1945" s="42"/>
      <c r="Y1945" s="11"/>
      <c r="Z1945" s="5"/>
      <c r="AB1945" s="42"/>
      <c r="AD1945" s="11"/>
      <c r="AL1945" s="42"/>
    </row>
    <row r="1946" spans="3:38">
      <c r="C1946" s="57"/>
      <c r="D1946" s="11"/>
      <c r="E1946" s="11"/>
      <c r="F1946" s="56"/>
      <c r="G1946" s="11"/>
      <c r="H1946" s="11"/>
      <c r="I1946" s="11"/>
      <c r="J1946" s="11"/>
      <c r="K1946" s="11"/>
      <c r="M1946" s="11"/>
      <c r="N1946" s="11"/>
      <c r="P1946" s="11"/>
      <c r="Q1946" s="11"/>
      <c r="R1946" s="11"/>
      <c r="S1946" s="11"/>
      <c r="U1946" s="42"/>
      <c r="V1946" s="42"/>
      <c r="W1946" s="42"/>
      <c r="X1946" s="42"/>
      <c r="Y1946" s="11"/>
      <c r="Z1946" s="5"/>
      <c r="AB1946" s="42"/>
      <c r="AD1946" s="11"/>
      <c r="AL1946" s="42"/>
    </row>
    <row r="1947" spans="3:38">
      <c r="C1947" s="57"/>
      <c r="D1947" s="11"/>
      <c r="E1947" s="11"/>
      <c r="F1947" s="56"/>
      <c r="G1947" s="11"/>
      <c r="H1947" s="11"/>
      <c r="I1947" s="11"/>
      <c r="J1947" s="11"/>
      <c r="K1947" s="11"/>
      <c r="M1947" s="11"/>
      <c r="N1947" s="11"/>
      <c r="P1947" s="11"/>
      <c r="Q1947" s="11"/>
      <c r="R1947" s="11"/>
      <c r="S1947" s="11"/>
      <c r="U1947" s="42"/>
      <c r="V1947" s="42"/>
      <c r="W1947" s="42"/>
      <c r="X1947" s="42"/>
      <c r="Y1947" s="11"/>
      <c r="Z1947" s="5"/>
      <c r="AB1947" s="42"/>
      <c r="AD1947" s="11"/>
      <c r="AE1947" s="11"/>
      <c r="AL1947" s="42"/>
    </row>
    <row r="1948" spans="3:38">
      <c r="C1948" s="57"/>
      <c r="D1948" s="11"/>
      <c r="E1948" s="11"/>
      <c r="F1948" s="56"/>
      <c r="G1948" s="11"/>
      <c r="H1948" s="11"/>
      <c r="I1948" s="11"/>
      <c r="J1948" s="11"/>
      <c r="K1948" s="11"/>
      <c r="M1948" s="11"/>
      <c r="N1948" s="11"/>
      <c r="P1948" s="11"/>
      <c r="Q1948" s="11"/>
      <c r="R1948" s="11"/>
      <c r="S1948" s="11"/>
      <c r="U1948" s="42"/>
      <c r="V1948" s="42"/>
      <c r="W1948" s="42"/>
      <c r="X1948" s="42"/>
      <c r="Y1948" s="11"/>
      <c r="Z1948" s="5"/>
      <c r="AB1948" s="42"/>
      <c r="AD1948" s="11"/>
      <c r="AE1948" s="11"/>
      <c r="AL1948" s="42"/>
    </row>
    <row r="1949" spans="3:38">
      <c r="C1949" s="57"/>
      <c r="D1949" s="11"/>
      <c r="E1949" s="11"/>
      <c r="F1949" s="56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42"/>
      <c r="V1949" s="42"/>
      <c r="W1949" s="42"/>
      <c r="X1949" s="42"/>
      <c r="Y1949" s="11"/>
      <c r="Z1949" s="5"/>
      <c r="AB1949" s="42"/>
      <c r="AD1949" s="11"/>
      <c r="AE1949" s="11"/>
      <c r="AL1949" s="42"/>
    </row>
    <row r="1950" spans="3:38">
      <c r="C1950" s="57"/>
      <c r="D1950" s="11"/>
      <c r="E1950" s="11"/>
      <c r="F1950" s="56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42"/>
      <c r="V1950" s="42"/>
      <c r="W1950" s="42"/>
      <c r="X1950" s="42"/>
      <c r="Y1950" s="11"/>
      <c r="Z1950" s="5"/>
      <c r="AB1950" s="42"/>
      <c r="AD1950" s="11"/>
      <c r="AE1950" s="11"/>
      <c r="AL1950" s="42"/>
    </row>
    <row r="1951" spans="3:38">
      <c r="C1951" s="57"/>
      <c r="D1951" s="11"/>
      <c r="E1951" s="11"/>
      <c r="F1951" s="56"/>
      <c r="G1951" s="11"/>
      <c r="H1951" s="11"/>
      <c r="I1951" s="11"/>
      <c r="J1951" s="11"/>
      <c r="K1951" s="11"/>
      <c r="M1951" s="11"/>
      <c r="N1951" s="11"/>
      <c r="O1951" s="11"/>
      <c r="Q1951" s="11"/>
      <c r="R1951" s="11"/>
      <c r="S1951" s="11"/>
      <c r="U1951" s="42"/>
      <c r="V1951" s="42"/>
      <c r="W1951" s="42"/>
      <c r="X1951" s="42"/>
      <c r="Y1951" s="11"/>
      <c r="Z1951" s="5"/>
      <c r="AB1951" s="42"/>
      <c r="AD1951" s="11"/>
      <c r="AE1951" s="11"/>
      <c r="AL1951" s="42"/>
    </row>
    <row r="1952" spans="3:38">
      <c r="C1952" s="57"/>
      <c r="D1952" s="11"/>
      <c r="E1952" s="11"/>
      <c r="F1952" s="56"/>
      <c r="G1952" s="11"/>
      <c r="H1952" s="11"/>
      <c r="I1952" s="11"/>
      <c r="J1952" s="11"/>
      <c r="K1952" s="11"/>
      <c r="M1952" s="11"/>
      <c r="O1952" s="11"/>
      <c r="P1952" s="11"/>
      <c r="Q1952" s="11"/>
      <c r="R1952" s="11"/>
      <c r="S1952" s="11"/>
      <c r="T1952" s="11"/>
      <c r="U1952" s="42"/>
      <c r="V1952" s="42"/>
      <c r="W1952" s="42"/>
      <c r="X1952" s="42"/>
      <c r="Y1952" s="11"/>
      <c r="Z1952" s="5"/>
      <c r="AB1952" s="42"/>
      <c r="AD1952" s="11"/>
      <c r="AE1952" s="11"/>
      <c r="AL1952" s="42"/>
    </row>
    <row r="1953" spans="3:38">
      <c r="C1953" s="57"/>
      <c r="D1953" s="11"/>
      <c r="E1953" s="11"/>
      <c r="F1953" s="56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42"/>
      <c r="V1953" s="42"/>
      <c r="W1953" s="42"/>
      <c r="X1953" s="42"/>
      <c r="Y1953" s="11"/>
      <c r="Z1953" s="5"/>
      <c r="AB1953" s="42"/>
      <c r="AD1953" s="11"/>
      <c r="AE1953" s="11"/>
      <c r="AL1953" s="42"/>
    </row>
    <row r="1954" spans="3:38">
      <c r="C1954" s="57"/>
      <c r="D1954" s="11"/>
      <c r="E1954" s="11"/>
      <c r="F1954" s="56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42"/>
      <c r="V1954" s="42"/>
      <c r="W1954" s="42"/>
      <c r="X1954" s="42"/>
      <c r="Y1954" s="11"/>
      <c r="Z1954" s="5"/>
      <c r="AB1954" s="42"/>
      <c r="AD1954" s="11"/>
      <c r="AE1954" s="11"/>
      <c r="AL1954" s="42"/>
    </row>
    <row r="1955" spans="3:38">
      <c r="C1955" s="57"/>
      <c r="D1955" s="11"/>
      <c r="E1955" s="11"/>
      <c r="F1955" s="56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42"/>
      <c r="V1955" s="42"/>
      <c r="W1955" s="42"/>
      <c r="X1955" s="42"/>
      <c r="Y1955" s="11"/>
      <c r="Z1955" s="5"/>
      <c r="AB1955" s="42"/>
      <c r="AD1955" s="11"/>
      <c r="AE1955" s="11"/>
      <c r="AL1955" s="42"/>
    </row>
    <row r="1956" spans="3:38">
      <c r="C1956" s="57"/>
      <c r="D1956" s="11"/>
      <c r="E1956" s="11"/>
      <c r="F1956" s="56"/>
      <c r="G1956" s="11"/>
      <c r="H1956" s="11"/>
      <c r="I1956" s="11"/>
      <c r="J1956" s="11"/>
      <c r="K1956" s="11"/>
      <c r="M1956" s="11"/>
      <c r="N1956" s="11"/>
      <c r="O1956" s="11"/>
      <c r="P1956" s="11"/>
      <c r="Q1956" s="11"/>
      <c r="R1956" s="11"/>
      <c r="S1956" s="11"/>
      <c r="T1956" s="11"/>
      <c r="U1956" s="42"/>
      <c r="V1956" s="42"/>
      <c r="W1956" s="42"/>
      <c r="X1956" s="42"/>
      <c r="Y1956" s="11"/>
      <c r="Z1956" s="5"/>
      <c r="AB1956" s="42"/>
      <c r="AD1956" s="11"/>
      <c r="AL1956" s="42"/>
    </row>
    <row r="1957" spans="3:38">
      <c r="C1957" s="57"/>
      <c r="D1957" s="11"/>
      <c r="E1957" s="11"/>
      <c r="F1957" s="56"/>
      <c r="G1957" s="11"/>
      <c r="H1957" s="11"/>
      <c r="I1957" s="11"/>
      <c r="J1957" s="11"/>
      <c r="K1957" s="11"/>
      <c r="M1957" s="11"/>
      <c r="N1957" s="11"/>
      <c r="O1957" s="11"/>
      <c r="P1957" s="11"/>
      <c r="Q1957" s="11"/>
      <c r="R1957" s="11"/>
      <c r="S1957" s="11"/>
      <c r="T1957" s="11"/>
      <c r="U1957" s="42"/>
      <c r="V1957" s="42"/>
      <c r="W1957" s="42"/>
      <c r="X1957" s="42"/>
      <c r="Y1957" s="11"/>
      <c r="Z1957" s="5"/>
      <c r="AB1957" s="42"/>
      <c r="AD1957" s="11"/>
      <c r="AL1957" s="42"/>
    </row>
    <row r="1958" spans="3:38">
      <c r="C1958" s="57"/>
      <c r="D1958" s="11"/>
      <c r="E1958" s="11"/>
      <c r="F1958" s="56"/>
      <c r="G1958" s="11"/>
      <c r="H1958" s="11"/>
      <c r="I1958" s="11"/>
      <c r="J1958" s="11"/>
      <c r="K1958" s="11"/>
      <c r="L1958" s="11"/>
      <c r="M1958" s="11"/>
      <c r="N1958" s="11"/>
      <c r="O1958" s="11"/>
      <c r="Q1958" s="11"/>
      <c r="R1958" s="11"/>
      <c r="S1958" s="11"/>
      <c r="T1958" s="11"/>
      <c r="U1958" s="42"/>
      <c r="V1958" s="42"/>
      <c r="W1958" s="42"/>
      <c r="X1958" s="42"/>
      <c r="Y1958" s="11"/>
      <c r="Z1958" s="5"/>
      <c r="AB1958" s="42"/>
      <c r="AD1958" s="11"/>
      <c r="AL1958" s="42"/>
    </row>
    <row r="1959" spans="3:38">
      <c r="C1959" s="57"/>
      <c r="D1959" s="11"/>
      <c r="E1959" s="11"/>
      <c r="F1959" s="56"/>
      <c r="G1959" s="11"/>
      <c r="H1959" s="11"/>
      <c r="I1959" s="11"/>
      <c r="J1959" s="11"/>
      <c r="K1959" s="11"/>
      <c r="M1959" s="11"/>
      <c r="N1959" s="11"/>
      <c r="Q1959" s="11"/>
      <c r="R1959" s="11"/>
      <c r="S1959" s="11"/>
      <c r="U1959" s="42"/>
      <c r="V1959" s="42"/>
      <c r="W1959" s="42"/>
      <c r="X1959" s="42"/>
      <c r="Y1959" s="11"/>
      <c r="Z1959" s="5"/>
      <c r="AB1959" s="42"/>
      <c r="AD1959" s="11"/>
      <c r="AL1959" s="42"/>
    </row>
    <row r="1960" spans="3:38">
      <c r="C1960" s="57"/>
      <c r="D1960" s="11"/>
      <c r="E1960" s="11"/>
      <c r="F1960" s="56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42"/>
      <c r="V1960" s="42"/>
      <c r="W1960" s="42"/>
      <c r="X1960" s="42"/>
      <c r="Y1960" s="11"/>
      <c r="Z1960" s="5"/>
      <c r="AB1960" s="42"/>
      <c r="AD1960" s="11"/>
      <c r="AL1960" s="42"/>
    </row>
    <row r="1961" spans="3:38">
      <c r="C1961" s="57"/>
      <c r="D1961" s="11"/>
      <c r="E1961" s="11"/>
      <c r="F1961" s="56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42"/>
      <c r="V1961" s="42"/>
      <c r="W1961" s="42"/>
      <c r="X1961" s="42"/>
      <c r="Y1961" s="11"/>
      <c r="Z1961" s="5"/>
      <c r="AB1961" s="42"/>
      <c r="AD1961" s="11"/>
      <c r="AE1961" s="11"/>
      <c r="AL1961" s="42"/>
    </row>
    <row r="1962" spans="3:38">
      <c r="C1962" s="57"/>
      <c r="D1962" s="11"/>
      <c r="E1962" s="11"/>
      <c r="F1962" s="56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42"/>
      <c r="V1962" s="42"/>
      <c r="W1962" s="42"/>
      <c r="X1962" s="42"/>
      <c r="Y1962" s="11"/>
      <c r="Z1962" s="5"/>
      <c r="AB1962" s="42"/>
      <c r="AD1962" s="11"/>
      <c r="AL1962" s="42"/>
    </row>
    <row r="1963" spans="3:38">
      <c r="C1963" s="57"/>
      <c r="D1963" s="11"/>
      <c r="E1963" s="11"/>
      <c r="F1963" s="56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42"/>
      <c r="V1963" s="42"/>
      <c r="W1963" s="42"/>
      <c r="X1963" s="42"/>
      <c r="Y1963" s="11"/>
      <c r="Z1963" s="5"/>
      <c r="AB1963" s="42"/>
      <c r="AD1963" s="11"/>
      <c r="AE1963" s="11"/>
      <c r="AL1963" s="42"/>
    </row>
    <row r="1964" spans="3:38">
      <c r="C1964" s="57"/>
      <c r="D1964" s="11"/>
      <c r="E1964" s="11"/>
      <c r="F1964" s="56"/>
      <c r="G1964" s="11"/>
      <c r="H1964" s="11"/>
      <c r="I1964" s="11"/>
      <c r="J1964" s="11"/>
      <c r="K1964" s="11"/>
      <c r="L1964" s="11"/>
      <c r="M1964" s="11"/>
      <c r="N1964" s="11"/>
      <c r="Q1964" s="11"/>
      <c r="R1964" s="11"/>
      <c r="S1964" s="11"/>
      <c r="T1964" s="11"/>
      <c r="U1964" s="42"/>
      <c r="V1964" s="42"/>
      <c r="W1964" s="42"/>
      <c r="X1964" s="42"/>
      <c r="Y1964" s="11"/>
      <c r="Z1964" s="5"/>
      <c r="AB1964" s="42"/>
      <c r="AD1964" s="11"/>
      <c r="AE1964" s="11"/>
      <c r="AL1964" s="42"/>
    </row>
    <row r="1965" spans="3:38">
      <c r="C1965" s="57"/>
      <c r="D1965" s="11"/>
      <c r="E1965" s="11"/>
      <c r="F1965" s="56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42"/>
      <c r="V1965" s="42"/>
      <c r="W1965" s="42"/>
      <c r="X1965" s="42"/>
      <c r="Y1965" s="11"/>
      <c r="Z1965" s="5"/>
      <c r="AB1965" s="42"/>
      <c r="AD1965" s="11"/>
      <c r="AE1965" s="11"/>
      <c r="AL1965" s="42"/>
    </row>
    <row r="1966" spans="3:38">
      <c r="C1966" s="57"/>
      <c r="D1966" s="11"/>
      <c r="E1966" s="11"/>
      <c r="F1966" s="56"/>
      <c r="G1966" s="11"/>
      <c r="H1966" s="11"/>
      <c r="I1966" s="11"/>
      <c r="J1966" s="11"/>
      <c r="K1966" s="11"/>
      <c r="M1966" s="11"/>
      <c r="N1966" s="11"/>
      <c r="O1966" s="11"/>
      <c r="P1966" s="11"/>
      <c r="Q1966" s="11"/>
      <c r="R1966" s="11"/>
      <c r="S1966" s="11"/>
      <c r="T1966" s="11"/>
      <c r="U1966" s="42"/>
      <c r="V1966" s="42"/>
      <c r="W1966" s="42"/>
      <c r="X1966" s="42"/>
      <c r="Y1966" s="11"/>
      <c r="Z1966" s="5"/>
      <c r="AB1966" s="42"/>
      <c r="AC1966" s="11"/>
      <c r="AD1966" s="11"/>
      <c r="AL1966" s="42"/>
    </row>
    <row r="1967" spans="3:38">
      <c r="C1967" s="57"/>
      <c r="D1967" s="11"/>
      <c r="E1967" s="11"/>
      <c r="F1967" s="56"/>
      <c r="G1967" s="11"/>
      <c r="H1967" s="11"/>
      <c r="I1967" s="11"/>
      <c r="J1967" s="11"/>
      <c r="K1967" s="11"/>
      <c r="M1967" s="11"/>
      <c r="N1967" s="11"/>
      <c r="O1967" s="11"/>
      <c r="P1967" s="11"/>
      <c r="Q1967" s="11"/>
      <c r="R1967" s="11"/>
      <c r="S1967" s="11"/>
      <c r="T1967" s="11"/>
      <c r="U1967" s="42"/>
      <c r="V1967" s="42"/>
      <c r="W1967" s="42"/>
      <c r="X1967" s="42"/>
      <c r="Y1967" s="11"/>
      <c r="Z1967" s="5"/>
      <c r="AB1967" s="42"/>
      <c r="AC1967" s="11"/>
      <c r="AD1967" s="11"/>
      <c r="AL1967" s="42"/>
    </row>
    <row r="1968" spans="3:38">
      <c r="C1968" s="57"/>
      <c r="D1968" s="11"/>
      <c r="E1968" s="11"/>
      <c r="F1968" s="56"/>
      <c r="G1968" s="11"/>
      <c r="H1968" s="11"/>
      <c r="I1968" s="11"/>
      <c r="J1968" s="11"/>
      <c r="K1968" s="11"/>
      <c r="L1968" s="11"/>
      <c r="M1968" s="11"/>
      <c r="N1968" s="11"/>
      <c r="O1968" s="11"/>
      <c r="Q1968" s="11"/>
      <c r="R1968" s="11"/>
      <c r="S1968" s="11"/>
      <c r="T1968" s="11"/>
      <c r="U1968" s="42"/>
      <c r="V1968" s="42"/>
      <c r="W1968" s="42"/>
      <c r="X1968" s="42"/>
      <c r="Y1968" s="11"/>
      <c r="Z1968" s="5"/>
      <c r="AB1968" s="42"/>
      <c r="AC1968" s="11"/>
      <c r="AD1968" s="11"/>
      <c r="AL1968" s="42"/>
    </row>
    <row r="1969" spans="3:38">
      <c r="C1969" s="57"/>
      <c r="D1969" s="11"/>
      <c r="E1969" s="11"/>
      <c r="F1969" s="56"/>
      <c r="G1969" s="11"/>
      <c r="H1969" s="11"/>
      <c r="I1969" s="11"/>
      <c r="J1969" s="11"/>
      <c r="K1969" s="11"/>
      <c r="L1969" s="11"/>
      <c r="M1969" s="11"/>
      <c r="N1969" s="11"/>
      <c r="O1969" s="11"/>
      <c r="Q1969" s="11"/>
      <c r="R1969" s="11"/>
      <c r="S1969" s="11"/>
      <c r="T1969" s="11"/>
      <c r="U1969" s="42"/>
      <c r="V1969" s="42"/>
      <c r="W1969" s="42"/>
      <c r="X1969" s="42"/>
      <c r="Y1969" s="11"/>
      <c r="Z1969" s="5"/>
      <c r="AB1969" s="42"/>
      <c r="AC1969" s="11"/>
      <c r="AD1969" s="11"/>
      <c r="AL1969" s="42"/>
    </row>
    <row r="1970" spans="3:38">
      <c r="C1970" s="57"/>
      <c r="D1970" s="11"/>
      <c r="E1970" s="11"/>
      <c r="F1970" s="56"/>
      <c r="G1970" s="11"/>
      <c r="H1970" s="11"/>
      <c r="I1970" s="11"/>
      <c r="J1970" s="11"/>
      <c r="K1970" s="11"/>
      <c r="M1970" s="11"/>
      <c r="O1970" s="11"/>
      <c r="P1970" s="11"/>
      <c r="Q1970" s="11"/>
      <c r="R1970" s="11"/>
      <c r="S1970" s="11"/>
      <c r="T1970" s="11"/>
      <c r="U1970" s="42"/>
      <c r="V1970" s="42"/>
      <c r="W1970" s="42"/>
      <c r="X1970" s="42"/>
      <c r="Y1970" s="11"/>
      <c r="Z1970" s="5"/>
      <c r="AB1970" s="42"/>
      <c r="AC1970" s="11"/>
      <c r="AD1970" s="11"/>
      <c r="AE1970" s="11"/>
      <c r="AL1970" s="42"/>
    </row>
    <row r="1971" spans="3:38">
      <c r="C1971" s="57"/>
      <c r="D1971" s="11"/>
      <c r="E1971" s="11"/>
      <c r="F1971" s="56"/>
      <c r="G1971" s="11"/>
      <c r="H1971" s="11"/>
      <c r="I1971" s="11"/>
      <c r="J1971" s="11"/>
      <c r="K1971" s="11"/>
      <c r="L1971" s="11"/>
      <c r="M1971" s="11"/>
      <c r="N1971" s="11"/>
      <c r="Q1971" s="11"/>
      <c r="R1971" s="11"/>
      <c r="S1971" s="11"/>
      <c r="T1971" s="11"/>
      <c r="U1971" s="42"/>
      <c r="V1971" s="42"/>
      <c r="W1971" s="42"/>
      <c r="X1971" s="42"/>
      <c r="Y1971" s="11"/>
      <c r="Z1971" s="5"/>
      <c r="AB1971" s="42"/>
      <c r="AC1971" s="11"/>
      <c r="AD1971" s="11"/>
      <c r="AE1971" s="11"/>
      <c r="AL1971" s="42"/>
    </row>
    <row r="1972" spans="3:38">
      <c r="C1972" s="57"/>
      <c r="D1972" s="11"/>
      <c r="E1972" s="11"/>
      <c r="F1972" s="56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42"/>
      <c r="V1972" s="42"/>
      <c r="W1972" s="42"/>
      <c r="X1972" s="42"/>
      <c r="Y1972" s="11"/>
      <c r="Z1972" s="5"/>
      <c r="AB1972" s="42"/>
      <c r="AC1972" s="11"/>
      <c r="AD1972" s="11"/>
      <c r="AE1972" s="11"/>
      <c r="AL1972" s="42"/>
    </row>
    <row r="1973" spans="3:38">
      <c r="C1973" s="57"/>
      <c r="D1973" s="11"/>
      <c r="E1973" s="11"/>
      <c r="F1973" s="56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42"/>
      <c r="V1973" s="42"/>
      <c r="W1973" s="42"/>
      <c r="X1973" s="42"/>
      <c r="Y1973" s="11"/>
      <c r="Z1973" s="5"/>
      <c r="AB1973" s="42"/>
      <c r="AC1973" s="11"/>
      <c r="AD1973" s="11"/>
      <c r="AE1973" s="11"/>
      <c r="AL1973" s="42"/>
    </row>
    <row r="1974" spans="3:38">
      <c r="C1974" s="57"/>
      <c r="D1974" s="11"/>
      <c r="E1974" s="11"/>
      <c r="F1974" s="56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42"/>
      <c r="V1974" s="42"/>
      <c r="W1974" s="42"/>
      <c r="X1974" s="42"/>
      <c r="Y1974" s="11"/>
      <c r="Z1974" s="5"/>
      <c r="AB1974" s="42"/>
      <c r="AD1974" s="11"/>
      <c r="AL1974" s="42"/>
    </row>
    <row r="1975" spans="3:38">
      <c r="C1975" s="57"/>
      <c r="D1975" s="11"/>
      <c r="E1975" s="11"/>
      <c r="F1975" s="56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42"/>
      <c r="V1975" s="42"/>
      <c r="W1975" s="42"/>
      <c r="X1975" s="42"/>
      <c r="Y1975" s="11"/>
      <c r="Z1975" s="5"/>
      <c r="AB1975" s="42"/>
      <c r="AD1975" s="11"/>
      <c r="AE1975" s="11"/>
      <c r="AL1975" s="42"/>
    </row>
    <row r="1976" spans="3:38">
      <c r="C1976" s="57"/>
      <c r="D1976" s="11"/>
      <c r="E1976" s="11"/>
      <c r="F1976" s="56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42"/>
      <c r="V1976" s="42"/>
      <c r="W1976" s="42"/>
      <c r="X1976" s="42"/>
      <c r="Y1976" s="11"/>
      <c r="Z1976" s="5"/>
      <c r="AB1976" s="42"/>
      <c r="AD1976" s="11"/>
      <c r="AE1976" s="11"/>
      <c r="AL1976" s="42"/>
    </row>
    <row r="1977" spans="3:38">
      <c r="C1977" s="57"/>
      <c r="D1977" s="11"/>
      <c r="E1977" s="11"/>
      <c r="F1977" s="56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42"/>
      <c r="V1977" s="42"/>
      <c r="W1977" s="42"/>
      <c r="X1977" s="42"/>
      <c r="Y1977" s="11"/>
      <c r="Z1977" s="5"/>
      <c r="AB1977" s="42"/>
      <c r="AD1977" s="11"/>
      <c r="AL1977" s="42"/>
    </row>
    <row r="1978" spans="3:38">
      <c r="C1978" s="57"/>
      <c r="D1978" s="11"/>
      <c r="E1978" s="11"/>
      <c r="F1978" s="56"/>
      <c r="G1978" s="11"/>
      <c r="H1978" s="11"/>
      <c r="I1978" s="11"/>
      <c r="J1978" s="11"/>
      <c r="K1978" s="11"/>
      <c r="M1978" s="11"/>
      <c r="N1978" s="11"/>
      <c r="P1978" s="11"/>
      <c r="Q1978" s="11"/>
      <c r="R1978" s="11"/>
      <c r="S1978" s="11"/>
      <c r="U1978" s="42"/>
      <c r="V1978" s="42"/>
      <c r="W1978" s="42"/>
      <c r="X1978" s="42"/>
      <c r="Y1978" s="11"/>
      <c r="Z1978" s="5"/>
      <c r="AB1978" s="42"/>
      <c r="AD1978" s="11"/>
      <c r="AE1978" s="11"/>
      <c r="AL1978" s="42"/>
    </row>
    <row r="1979" spans="3:38">
      <c r="C1979" s="57"/>
      <c r="D1979" s="11"/>
      <c r="E1979" s="11"/>
      <c r="F1979" s="56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42"/>
      <c r="V1979" s="42"/>
      <c r="W1979" s="42"/>
      <c r="X1979" s="42"/>
      <c r="Y1979" s="11"/>
      <c r="Z1979" s="5"/>
      <c r="AB1979" s="42"/>
      <c r="AD1979" s="11"/>
      <c r="AE1979" s="11"/>
      <c r="AL1979" s="42"/>
    </row>
    <row r="1980" spans="3:38">
      <c r="C1980" s="57"/>
      <c r="D1980" s="11"/>
      <c r="E1980" s="11"/>
      <c r="F1980" s="56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42"/>
      <c r="V1980" s="42"/>
      <c r="W1980" s="42"/>
      <c r="X1980" s="42"/>
      <c r="Y1980" s="11"/>
      <c r="Z1980" s="5"/>
      <c r="AB1980" s="42"/>
      <c r="AC1980" s="11"/>
      <c r="AD1980" s="11"/>
      <c r="AE1980" s="11"/>
      <c r="AL1980" s="42"/>
    </row>
    <row r="1981" spans="3:38">
      <c r="C1981" s="57"/>
      <c r="D1981" s="11"/>
      <c r="E1981" s="11"/>
      <c r="F1981" s="56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42"/>
      <c r="V1981" s="42"/>
      <c r="W1981" s="42"/>
      <c r="X1981" s="42"/>
      <c r="Y1981" s="11"/>
      <c r="Z1981" s="5"/>
      <c r="AB1981" s="42"/>
      <c r="AC1981" s="11"/>
      <c r="AD1981" s="11"/>
      <c r="AE1981" s="11"/>
      <c r="AL1981" s="42"/>
    </row>
    <row r="1982" spans="3:38">
      <c r="C1982" s="57"/>
      <c r="D1982" s="11"/>
      <c r="E1982" s="11"/>
      <c r="F1982" s="56"/>
      <c r="G1982" s="11"/>
      <c r="H1982" s="11"/>
      <c r="I1982" s="11"/>
      <c r="J1982" s="11"/>
      <c r="K1982" s="11"/>
      <c r="M1982" s="11"/>
      <c r="N1982" s="11"/>
      <c r="O1982" s="11"/>
      <c r="Q1982" s="11"/>
      <c r="R1982" s="11"/>
      <c r="S1982" s="11"/>
      <c r="T1982" s="11"/>
      <c r="U1982" s="42"/>
      <c r="V1982" s="42"/>
      <c r="W1982" s="42"/>
      <c r="X1982" s="42"/>
      <c r="Y1982" s="11"/>
      <c r="Z1982" s="5"/>
      <c r="AB1982" s="42"/>
      <c r="AC1982" s="11"/>
      <c r="AD1982" s="11"/>
      <c r="AE1982" s="11"/>
      <c r="AL1982" s="42"/>
    </row>
    <row r="1983" spans="3:38">
      <c r="C1983" s="57"/>
      <c r="D1983" s="11"/>
      <c r="E1983" s="11"/>
      <c r="F1983" s="56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42"/>
      <c r="V1983" s="42"/>
      <c r="W1983" s="42"/>
      <c r="X1983" s="42"/>
      <c r="Y1983" s="11"/>
      <c r="Z1983" s="5"/>
      <c r="AB1983" s="42"/>
      <c r="AC1983" s="11"/>
      <c r="AD1983" s="11"/>
      <c r="AE1983" s="11"/>
      <c r="AL1983" s="42"/>
    </row>
    <row r="1984" spans="3:38">
      <c r="C1984" s="57"/>
      <c r="D1984" s="11"/>
      <c r="E1984" s="11"/>
      <c r="F1984" s="56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42"/>
      <c r="V1984" s="42"/>
      <c r="W1984" s="42"/>
      <c r="X1984" s="42"/>
      <c r="Y1984" s="11"/>
      <c r="Z1984" s="5"/>
      <c r="AB1984" s="42"/>
      <c r="AC1984" s="11"/>
      <c r="AD1984" s="11"/>
      <c r="AE1984" s="11"/>
      <c r="AL1984" s="42"/>
    </row>
    <row r="1985" spans="3:38">
      <c r="C1985" s="57"/>
      <c r="D1985" s="11"/>
      <c r="E1985" s="11"/>
      <c r="F1985" s="56"/>
      <c r="G1985" s="11"/>
      <c r="H1985" s="11"/>
      <c r="I1985" s="11"/>
      <c r="J1985" s="11"/>
      <c r="K1985" s="11"/>
      <c r="M1985" s="11"/>
      <c r="N1985" s="11"/>
      <c r="O1985" s="11"/>
      <c r="Q1985" s="11"/>
      <c r="R1985" s="11"/>
      <c r="S1985" s="11"/>
      <c r="U1985" s="42"/>
      <c r="V1985" s="42"/>
      <c r="W1985" s="42"/>
      <c r="X1985" s="42"/>
      <c r="Y1985" s="11"/>
      <c r="Z1985" s="5"/>
      <c r="AB1985" s="42"/>
      <c r="AC1985" s="11"/>
      <c r="AD1985" s="11"/>
      <c r="AE1985" s="11"/>
      <c r="AL1985" s="42"/>
    </row>
    <row r="1986" spans="3:38">
      <c r="C1986" s="57"/>
      <c r="D1986" s="11"/>
      <c r="E1986" s="11"/>
      <c r="F1986" s="56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42"/>
      <c r="V1986" s="42"/>
      <c r="W1986" s="42"/>
      <c r="X1986" s="42"/>
      <c r="Y1986" s="11"/>
      <c r="Z1986" s="5"/>
      <c r="AB1986" s="42"/>
      <c r="AC1986" s="11"/>
      <c r="AD1986" s="11"/>
      <c r="AE1986" s="11"/>
      <c r="AL1986" s="42"/>
    </row>
    <row r="1987" spans="3:38">
      <c r="C1987" s="57"/>
      <c r="D1987" s="11"/>
      <c r="E1987" s="11"/>
      <c r="F1987" s="56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42"/>
      <c r="V1987" s="42"/>
      <c r="W1987" s="42"/>
      <c r="X1987" s="42"/>
      <c r="Y1987" s="11"/>
      <c r="Z1987" s="5"/>
      <c r="AB1987" s="42"/>
      <c r="AC1987" s="11"/>
      <c r="AD1987" s="11"/>
      <c r="AE1987" s="11"/>
      <c r="AL1987" s="42"/>
    </row>
    <row r="1988" spans="3:38">
      <c r="C1988" s="57"/>
      <c r="D1988" s="11"/>
      <c r="E1988" s="11"/>
      <c r="F1988" s="56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42"/>
      <c r="V1988" s="42"/>
      <c r="W1988" s="42"/>
      <c r="X1988" s="42"/>
      <c r="Y1988" s="11"/>
      <c r="Z1988" s="5"/>
      <c r="AB1988" s="42"/>
      <c r="AC1988" s="11"/>
      <c r="AD1988" s="11"/>
      <c r="AE1988" s="11"/>
      <c r="AL1988" s="42"/>
    </row>
    <row r="1989" spans="3:38">
      <c r="C1989" s="57"/>
      <c r="D1989" s="11"/>
      <c r="E1989" s="11"/>
      <c r="F1989" s="56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42"/>
      <c r="V1989" s="42"/>
      <c r="W1989" s="42"/>
      <c r="X1989" s="42"/>
      <c r="Y1989" s="11"/>
      <c r="Z1989" s="5"/>
      <c r="AB1989" s="42"/>
      <c r="AC1989" s="11"/>
      <c r="AD1989" s="11"/>
      <c r="AE1989" s="11"/>
      <c r="AL1989" s="42"/>
    </row>
    <row r="1990" spans="3:38">
      <c r="C1990" s="57"/>
      <c r="D1990" s="11"/>
      <c r="E1990" s="11"/>
      <c r="F1990" s="56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42"/>
      <c r="V1990" s="42"/>
      <c r="W1990" s="42"/>
      <c r="X1990" s="42"/>
      <c r="Y1990" s="11"/>
      <c r="Z1990" s="5"/>
      <c r="AB1990" s="42"/>
      <c r="AC1990" s="11"/>
      <c r="AD1990" s="11"/>
      <c r="AE1990" s="11"/>
      <c r="AL1990" s="42"/>
    </row>
    <row r="1991" spans="3:38">
      <c r="C1991" s="57"/>
      <c r="D1991" s="11"/>
      <c r="E1991" s="11"/>
      <c r="F1991" s="56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42"/>
      <c r="V1991" s="42"/>
      <c r="W1991" s="42"/>
      <c r="X1991" s="42"/>
      <c r="Y1991" s="11"/>
      <c r="Z1991" s="5"/>
      <c r="AB1991" s="42"/>
      <c r="AC1991" s="11"/>
      <c r="AD1991" s="11"/>
      <c r="AE1991" s="11"/>
      <c r="AL1991" s="42"/>
    </row>
    <row r="1992" spans="3:38">
      <c r="C1992" s="57"/>
      <c r="D1992" s="11"/>
      <c r="E1992" s="11"/>
      <c r="F1992" s="56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42"/>
      <c r="V1992" s="42"/>
      <c r="W1992" s="42"/>
      <c r="X1992" s="42"/>
      <c r="Y1992" s="11"/>
      <c r="Z1992" s="5"/>
      <c r="AB1992" s="42"/>
      <c r="AC1992" s="11"/>
      <c r="AD1992" s="11"/>
      <c r="AL1992" s="42"/>
    </row>
    <row r="1993" spans="3:38">
      <c r="C1993" s="57"/>
      <c r="D1993" s="11"/>
      <c r="E1993" s="11"/>
      <c r="F1993" s="56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42"/>
      <c r="V1993" s="42"/>
      <c r="W1993" s="42"/>
      <c r="X1993" s="42"/>
      <c r="Y1993" s="11"/>
      <c r="Z1993" s="5"/>
      <c r="AB1993" s="42"/>
      <c r="AC1993" s="11"/>
      <c r="AD1993" s="11"/>
      <c r="AL1993" s="42"/>
    </row>
    <row r="1994" spans="3:38">
      <c r="C1994" s="57"/>
      <c r="D1994" s="11"/>
      <c r="E1994" s="11"/>
      <c r="F1994" s="56"/>
      <c r="G1994" s="11"/>
      <c r="H1994" s="11"/>
      <c r="I1994" s="11"/>
      <c r="J1994" s="11"/>
      <c r="K1994" s="11"/>
      <c r="M1994" s="11"/>
      <c r="O1994" s="11"/>
      <c r="P1994" s="11"/>
      <c r="Q1994" s="11"/>
      <c r="R1994" s="11"/>
      <c r="S1994" s="11"/>
      <c r="T1994" s="11"/>
      <c r="U1994" s="42"/>
      <c r="V1994" s="42"/>
      <c r="W1994" s="42"/>
      <c r="X1994" s="42"/>
      <c r="Y1994" s="11"/>
      <c r="Z1994" s="5"/>
      <c r="AB1994" s="42"/>
      <c r="AC1994" s="11"/>
      <c r="AD1994" s="11"/>
      <c r="AL1994" s="42"/>
    </row>
    <row r="1995" spans="3:38">
      <c r="C1995" s="57"/>
      <c r="D1995" s="11"/>
      <c r="E1995" s="11"/>
      <c r="F1995" s="56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42"/>
      <c r="V1995" s="42"/>
      <c r="W1995" s="42"/>
      <c r="X1995" s="42"/>
      <c r="Y1995" s="11"/>
      <c r="Z1995" s="5"/>
      <c r="AB1995" s="42"/>
      <c r="AC1995" s="11"/>
      <c r="AD1995" s="11"/>
      <c r="AL1995" s="42"/>
    </row>
    <row r="1996" spans="3:38">
      <c r="C1996" s="57"/>
      <c r="D1996" s="11"/>
      <c r="E1996" s="11"/>
      <c r="F1996" s="56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42"/>
      <c r="V1996" s="42"/>
      <c r="W1996" s="42"/>
      <c r="X1996" s="42"/>
      <c r="Y1996" s="11"/>
      <c r="Z1996" s="5"/>
      <c r="AB1996" s="42"/>
      <c r="AC1996" s="11"/>
      <c r="AD1996" s="11"/>
      <c r="AL1996" s="42"/>
    </row>
    <row r="1997" spans="3:38">
      <c r="C1997" s="57"/>
      <c r="D1997" s="11"/>
      <c r="E1997" s="11"/>
      <c r="F1997" s="56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42"/>
      <c r="V1997" s="42"/>
      <c r="W1997" s="42"/>
      <c r="X1997" s="42"/>
      <c r="Y1997" s="11"/>
      <c r="Z1997" s="5"/>
      <c r="AB1997" s="42"/>
      <c r="AC1997" s="11"/>
      <c r="AD1997" s="11"/>
      <c r="AL1997" s="42"/>
    </row>
    <row r="1998" spans="3:38">
      <c r="C1998" s="57"/>
      <c r="D1998" s="11"/>
      <c r="E1998" s="11"/>
      <c r="F1998" s="56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42"/>
      <c r="V1998" s="42"/>
      <c r="W1998" s="42"/>
      <c r="X1998" s="42"/>
      <c r="Y1998" s="11"/>
      <c r="Z1998" s="5"/>
      <c r="AB1998" s="42"/>
      <c r="AC1998" s="11"/>
      <c r="AD1998" s="11"/>
      <c r="AE1998" s="11"/>
      <c r="AL1998" s="42"/>
    </row>
    <row r="1999" spans="3:38">
      <c r="C1999" s="57"/>
      <c r="D1999" s="11"/>
      <c r="E1999" s="11"/>
      <c r="F1999" s="56"/>
      <c r="G1999" s="11"/>
      <c r="H1999" s="11"/>
      <c r="I1999" s="11"/>
      <c r="J1999" s="11"/>
      <c r="K1999" s="11"/>
      <c r="M1999" s="11"/>
      <c r="N1999" s="11"/>
      <c r="Q1999" s="11"/>
      <c r="R1999" s="11"/>
      <c r="S1999" s="11"/>
      <c r="U1999" s="42"/>
      <c r="V1999" s="42"/>
      <c r="W1999" s="42"/>
      <c r="X1999" s="42"/>
      <c r="Y1999" s="11"/>
      <c r="Z1999" s="5"/>
      <c r="AB1999" s="42"/>
      <c r="AC1999" s="11"/>
      <c r="AD1999" s="11"/>
      <c r="AL1999" s="42"/>
    </row>
    <row r="2000" spans="3:38">
      <c r="C2000" s="57"/>
      <c r="D2000" s="11"/>
      <c r="E2000" s="11"/>
      <c r="F2000" s="56"/>
      <c r="G2000" s="11"/>
      <c r="H2000" s="11"/>
      <c r="I2000" s="11"/>
      <c r="J2000" s="11"/>
      <c r="K2000" s="11"/>
      <c r="L2000" s="11"/>
      <c r="M2000" s="11"/>
      <c r="N2000" s="11"/>
      <c r="Q2000" s="11"/>
      <c r="R2000" s="11"/>
      <c r="S2000" s="11"/>
      <c r="T2000" s="11"/>
      <c r="U2000" s="42"/>
      <c r="V2000" s="42"/>
      <c r="W2000" s="42"/>
      <c r="X2000" s="42"/>
      <c r="Y2000" s="11"/>
      <c r="Z2000" s="5"/>
      <c r="AB2000" s="42"/>
      <c r="AC2000" s="11"/>
      <c r="AD2000" s="11"/>
      <c r="AL2000" s="42"/>
    </row>
    <row r="2001" spans="3:38">
      <c r="C2001" s="57"/>
      <c r="D2001" s="11"/>
      <c r="E2001" s="11"/>
      <c r="F2001" s="56"/>
      <c r="G2001" s="11"/>
      <c r="H2001" s="11"/>
      <c r="I2001" s="11"/>
      <c r="J2001" s="11"/>
      <c r="K2001" s="11"/>
      <c r="L2001" s="11"/>
      <c r="M2001" s="11"/>
      <c r="N2001" s="11"/>
      <c r="Q2001" s="11"/>
      <c r="R2001" s="11"/>
      <c r="S2001" s="11"/>
      <c r="T2001" s="11"/>
      <c r="U2001" s="42"/>
      <c r="V2001" s="42"/>
      <c r="W2001" s="42"/>
      <c r="X2001" s="42"/>
      <c r="Y2001" s="11"/>
      <c r="Z2001" s="5"/>
      <c r="AB2001" s="42"/>
      <c r="AC2001" s="11"/>
      <c r="AD2001" s="11"/>
      <c r="AL2001" s="42"/>
    </row>
    <row r="2002" spans="3:38">
      <c r="C2002" s="57"/>
      <c r="D2002" s="11"/>
      <c r="E2002" s="11"/>
      <c r="F2002" s="56"/>
      <c r="G2002" s="11"/>
      <c r="H2002" s="11"/>
      <c r="I2002" s="11"/>
      <c r="J2002" s="11"/>
      <c r="K2002" s="11"/>
      <c r="L2002" s="11"/>
      <c r="M2002" s="11"/>
      <c r="N2002" s="11"/>
      <c r="Q2002" s="11"/>
      <c r="R2002" s="11"/>
      <c r="S2002" s="11"/>
      <c r="T2002" s="11"/>
      <c r="U2002" s="42"/>
      <c r="V2002" s="42"/>
      <c r="W2002" s="42"/>
      <c r="X2002" s="42"/>
      <c r="Y2002" s="11"/>
      <c r="Z2002" s="5"/>
      <c r="AB2002" s="42"/>
      <c r="AC2002" s="11"/>
      <c r="AD2002" s="11"/>
      <c r="AL2002" s="42"/>
    </row>
    <row r="2003" spans="3:38">
      <c r="C2003" s="57"/>
      <c r="D2003" s="11"/>
      <c r="E2003" s="11"/>
      <c r="F2003" s="56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42"/>
      <c r="V2003" s="42"/>
      <c r="W2003" s="42"/>
      <c r="X2003" s="42"/>
      <c r="Y2003" s="11"/>
      <c r="Z2003" s="5"/>
      <c r="AB2003" s="42"/>
      <c r="AC2003" s="11"/>
      <c r="AD2003" s="11"/>
      <c r="AE2003" s="11"/>
      <c r="AL2003" s="42"/>
    </row>
    <row r="2004" spans="3:38">
      <c r="C2004" s="57"/>
      <c r="D2004" s="11"/>
      <c r="E2004" s="11"/>
      <c r="F2004" s="56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42"/>
      <c r="V2004" s="42"/>
      <c r="W2004" s="42"/>
      <c r="X2004" s="42"/>
      <c r="Y2004" s="11"/>
      <c r="Z2004" s="5"/>
      <c r="AB2004" s="42"/>
      <c r="AC2004" s="11"/>
      <c r="AD2004" s="11"/>
      <c r="AE2004" s="11"/>
      <c r="AL2004" s="42"/>
    </row>
    <row r="2005" spans="3:38">
      <c r="C2005" s="57"/>
      <c r="D2005" s="11"/>
      <c r="E2005" s="11"/>
      <c r="F2005" s="56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42"/>
      <c r="V2005" s="42"/>
      <c r="W2005" s="42"/>
      <c r="X2005" s="42"/>
      <c r="Y2005" s="11"/>
      <c r="Z2005" s="5"/>
      <c r="AB2005" s="42"/>
      <c r="AC2005" s="11"/>
      <c r="AD2005" s="11"/>
      <c r="AE2005" s="11"/>
      <c r="AL2005" s="42"/>
    </row>
    <row r="2006" spans="3:38">
      <c r="C2006" s="57"/>
      <c r="D2006" s="11"/>
      <c r="E2006" s="11"/>
      <c r="F2006" s="56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U2006" s="42"/>
      <c r="V2006" s="42"/>
      <c r="W2006" s="42"/>
      <c r="X2006" s="42"/>
      <c r="Y2006" s="11"/>
      <c r="Z2006" s="5"/>
      <c r="AB2006" s="42"/>
      <c r="AD2006" s="11"/>
      <c r="AE2006" s="11"/>
      <c r="AL2006" s="42"/>
    </row>
    <row r="2007" spans="3:38">
      <c r="C2007" s="57"/>
      <c r="D2007" s="11"/>
      <c r="E2007" s="11"/>
      <c r="F2007" s="56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42"/>
      <c r="V2007" s="42"/>
      <c r="W2007" s="42"/>
      <c r="X2007" s="42"/>
      <c r="Y2007" s="11"/>
      <c r="Z2007" s="5"/>
      <c r="AB2007" s="42"/>
      <c r="AD2007" s="11"/>
      <c r="AE2007" s="11"/>
      <c r="AL2007" s="42"/>
    </row>
    <row r="2008" spans="3:38">
      <c r="C2008" s="57"/>
      <c r="D2008" s="11"/>
      <c r="E2008" s="11"/>
      <c r="F2008" s="56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42"/>
      <c r="V2008" s="42"/>
      <c r="W2008" s="42"/>
      <c r="X2008" s="42"/>
      <c r="Y2008" s="11"/>
      <c r="Z2008" s="5"/>
      <c r="AB2008" s="42"/>
      <c r="AD2008" s="11"/>
      <c r="AE2008" s="11"/>
      <c r="AL2008" s="42"/>
    </row>
    <row r="2009" spans="3:38">
      <c r="C2009" s="57"/>
      <c r="D2009" s="11"/>
      <c r="E2009" s="11"/>
      <c r="F2009" s="56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42"/>
      <c r="V2009" s="42"/>
      <c r="W2009" s="42"/>
      <c r="X2009" s="42"/>
      <c r="Y2009" s="11"/>
      <c r="Z2009" s="5"/>
      <c r="AB2009" s="42"/>
      <c r="AD2009" s="11"/>
      <c r="AE2009" s="11"/>
      <c r="AL2009" s="42"/>
    </row>
    <row r="2010" spans="3:38">
      <c r="C2010" s="57"/>
      <c r="D2010" s="11"/>
      <c r="E2010" s="11"/>
      <c r="F2010" s="56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42"/>
      <c r="V2010" s="42"/>
      <c r="W2010" s="42"/>
      <c r="X2010" s="42"/>
      <c r="Y2010" s="11"/>
      <c r="Z2010" s="5"/>
      <c r="AB2010" s="42"/>
      <c r="AD2010" s="11"/>
      <c r="AE2010" s="11"/>
      <c r="AL2010" s="42"/>
    </row>
    <row r="2011" spans="3:38">
      <c r="C2011" s="57"/>
      <c r="D2011" s="11"/>
      <c r="E2011" s="11"/>
      <c r="F2011" s="56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42"/>
      <c r="V2011" s="42"/>
      <c r="W2011" s="42"/>
      <c r="X2011" s="42"/>
      <c r="Y2011" s="11"/>
      <c r="Z2011" s="5"/>
      <c r="AB2011" s="42"/>
      <c r="AD2011" s="11"/>
      <c r="AE2011" s="11"/>
      <c r="AL2011" s="42"/>
    </row>
    <row r="2012" spans="3:38">
      <c r="C2012" s="57"/>
      <c r="D2012" s="11"/>
      <c r="E2012" s="11"/>
      <c r="F2012" s="56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42"/>
      <c r="V2012" s="42"/>
      <c r="W2012" s="42"/>
      <c r="X2012" s="42"/>
      <c r="Y2012" s="11"/>
      <c r="Z2012" s="5"/>
      <c r="AB2012" s="42"/>
      <c r="AD2012" s="11"/>
      <c r="AL2012" s="42"/>
    </row>
    <row r="2013" spans="3:38">
      <c r="C2013" s="57"/>
      <c r="D2013" s="11"/>
      <c r="E2013" s="11"/>
      <c r="F2013" s="56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42"/>
      <c r="V2013" s="42"/>
      <c r="W2013" s="42"/>
      <c r="X2013" s="42"/>
      <c r="Y2013" s="11"/>
      <c r="Z2013" s="5"/>
      <c r="AB2013" s="42"/>
      <c r="AD2013" s="11"/>
      <c r="AE2013" s="11"/>
      <c r="AL2013" s="42"/>
    </row>
    <row r="2014" spans="3:38">
      <c r="C2014" s="57"/>
      <c r="D2014" s="11"/>
      <c r="E2014" s="11"/>
      <c r="F2014" s="56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42"/>
      <c r="V2014" s="42"/>
      <c r="W2014" s="42"/>
      <c r="X2014" s="42"/>
      <c r="Y2014" s="11"/>
      <c r="Z2014" s="5"/>
      <c r="AB2014" s="42"/>
      <c r="AD2014" s="11"/>
      <c r="AL2014" s="42"/>
    </row>
    <row r="2015" spans="3:38">
      <c r="C2015" s="57"/>
      <c r="D2015" s="11"/>
      <c r="E2015" s="11"/>
      <c r="F2015" s="56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42"/>
      <c r="V2015" s="42"/>
      <c r="W2015" s="42"/>
      <c r="X2015" s="42"/>
      <c r="Y2015" s="11"/>
      <c r="Z2015" s="5"/>
      <c r="AB2015" s="42"/>
      <c r="AD2015" s="11"/>
      <c r="AL2015" s="42"/>
    </row>
    <row r="2016" spans="3:38">
      <c r="C2016" s="57"/>
      <c r="D2016" s="11"/>
      <c r="E2016" s="11"/>
      <c r="F2016" s="56"/>
      <c r="G2016" s="11"/>
      <c r="H2016" s="11"/>
      <c r="I2016" s="11"/>
      <c r="J2016" s="11"/>
      <c r="K2016" s="11"/>
      <c r="M2016" s="11"/>
      <c r="N2016" s="11"/>
      <c r="O2016" s="11"/>
      <c r="P2016" s="11"/>
      <c r="Q2016" s="11"/>
      <c r="R2016" s="11"/>
      <c r="S2016" s="11"/>
      <c r="T2016" s="11"/>
      <c r="U2016" s="42"/>
      <c r="V2016" s="42"/>
      <c r="W2016" s="42"/>
      <c r="X2016" s="42"/>
      <c r="Y2016" s="11"/>
      <c r="Z2016" s="5"/>
      <c r="AB2016" s="42"/>
      <c r="AD2016" s="11"/>
      <c r="AL2016" s="42"/>
    </row>
    <row r="2017" spans="3:38">
      <c r="C2017" s="57"/>
      <c r="D2017" s="11"/>
      <c r="E2017" s="11"/>
      <c r="F2017" s="56"/>
      <c r="G2017" s="11"/>
      <c r="H2017" s="11"/>
      <c r="I2017" s="11"/>
      <c r="J2017" s="11"/>
      <c r="K2017" s="11"/>
      <c r="L2017" s="11"/>
      <c r="M2017" s="11"/>
      <c r="N2017" s="11"/>
      <c r="Q2017" s="11"/>
      <c r="R2017" s="11"/>
      <c r="S2017" s="11"/>
      <c r="T2017" s="11"/>
      <c r="U2017" s="42"/>
      <c r="V2017" s="42"/>
      <c r="W2017" s="42"/>
      <c r="X2017" s="42"/>
      <c r="Y2017" s="11"/>
      <c r="Z2017" s="5"/>
      <c r="AB2017" s="42"/>
      <c r="AD2017" s="11"/>
      <c r="AE2017" s="11"/>
      <c r="AL2017" s="42"/>
    </row>
    <row r="2018" spans="3:38">
      <c r="C2018" s="57"/>
      <c r="D2018" s="11"/>
      <c r="E2018" s="11"/>
      <c r="F2018" s="56"/>
      <c r="G2018" s="11"/>
      <c r="H2018" s="11"/>
      <c r="I2018" s="11"/>
      <c r="J2018" s="11"/>
      <c r="K2018" s="11"/>
      <c r="L2018" s="11"/>
      <c r="M2018" s="11"/>
      <c r="N2018" s="11"/>
      <c r="Q2018" s="11"/>
      <c r="R2018" s="11"/>
      <c r="S2018" s="11"/>
      <c r="T2018" s="11"/>
      <c r="U2018" s="42"/>
      <c r="V2018" s="42"/>
      <c r="W2018" s="42"/>
      <c r="X2018" s="42"/>
      <c r="Y2018" s="11"/>
      <c r="Z2018" s="5"/>
      <c r="AB2018" s="42"/>
      <c r="AD2018" s="11"/>
      <c r="AE2018" s="11"/>
      <c r="AL2018" s="42"/>
    </row>
    <row r="2019" spans="3:38">
      <c r="C2019" s="57"/>
      <c r="D2019" s="11"/>
      <c r="E2019" s="11"/>
      <c r="F2019" s="56"/>
      <c r="G2019" s="11"/>
      <c r="H2019" s="11"/>
      <c r="I2019" s="11"/>
      <c r="J2019" s="11"/>
      <c r="K2019" s="11"/>
      <c r="L2019" s="11"/>
      <c r="M2019" s="11"/>
      <c r="N2019" s="11"/>
      <c r="Q2019" s="11"/>
      <c r="R2019" s="11"/>
      <c r="S2019" s="11"/>
      <c r="T2019" s="11"/>
      <c r="U2019" s="42"/>
      <c r="V2019" s="42"/>
      <c r="W2019" s="42"/>
      <c r="X2019" s="42"/>
      <c r="Y2019" s="11"/>
      <c r="Z2019" s="5"/>
      <c r="AB2019" s="42"/>
      <c r="AD2019" s="11"/>
      <c r="AE2019" s="11"/>
      <c r="AL2019" s="42"/>
    </row>
    <row r="2020" spans="3:38">
      <c r="C2020" s="57"/>
      <c r="D2020" s="11"/>
      <c r="E2020" s="11"/>
      <c r="F2020" s="56"/>
      <c r="G2020" s="11"/>
      <c r="H2020" s="11"/>
      <c r="I2020" s="11"/>
      <c r="J2020" s="11"/>
      <c r="K2020" s="11"/>
      <c r="L2020" s="11"/>
      <c r="M2020" s="11"/>
      <c r="N2020" s="11"/>
      <c r="Q2020" s="11"/>
      <c r="R2020" s="11"/>
      <c r="S2020" s="11"/>
      <c r="T2020" s="11"/>
      <c r="U2020" s="42"/>
      <c r="V2020" s="42"/>
      <c r="W2020" s="42"/>
      <c r="X2020" s="42"/>
      <c r="Y2020" s="11"/>
      <c r="Z2020" s="5"/>
      <c r="AB2020" s="42"/>
      <c r="AD2020" s="11"/>
      <c r="AL2020" s="42"/>
    </row>
    <row r="2021" spans="3:38">
      <c r="C2021" s="57"/>
      <c r="D2021" s="11"/>
      <c r="E2021" s="11"/>
      <c r="F2021" s="56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42"/>
      <c r="V2021" s="42"/>
      <c r="W2021" s="42"/>
      <c r="X2021" s="42"/>
      <c r="Y2021" s="11"/>
      <c r="Z2021" s="5"/>
      <c r="AB2021" s="42"/>
      <c r="AD2021" s="11"/>
      <c r="AL2021" s="42"/>
    </row>
    <row r="2022" spans="3:38">
      <c r="C2022" s="57"/>
      <c r="D2022" s="11"/>
      <c r="E2022" s="11"/>
      <c r="F2022" s="56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42"/>
      <c r="V2022" s="42"/>
      <c r="W2022" s="42"/>
      <c r="X2022" s="42"/>
      <c r="Y2022" s="11"/>
      <c r="Z2022" s="5"/>
      <c r="AB2022" s="42"/>
      <c r="AD2022" s="11"/>
      <c r="AL2022" s="42"/>
    </row>
    <row r="2023" spans="3:38">
      <c r="C2023" s="57"/>
      <c r="D2023" s="11"/>
      <c r="E2023" s="11"/>
      <c r="F2023" s="56"/>
      <c r="G2023" s="11"/>
      <c r="H2023" s="11"/>
      <c r="I2023" s="11"/>
      <c r="J2023" s="11"/>
      <c r="K2023" s="11"/>
      <c r="M2023" s="11"/>
      <c r="O2023" s="11"/>
      <c r="Q2023" s="11"/>
      <c r="R2023" s="11"/>
      <c r="S2023" s="11"/>
      <c r="U2023" s="42"/>
      <c r="V2023" s="42"/>
      <c r="W2023" s="42"/>
      <c r="X2023" s="42"/>
      <c r="Y2023" s="11"/>
      <c r="Z2023" s="5"/>
      <c r="AB2023" s="42"/>
      <c r="AD2023" s="11"/>
      <c r="AE2023" s="11"/>
      <c r="AL2023" s="42"/>
    </row>
    <row r="2024" spans="3:38">
      <c r="C2024" s="57"/>
      <c r="D2024" s="11"/>
      <c r="E2024" s="11"/>
      <c r="F2024" s="56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42"/>
      <c r="V2024" s="42"/>
      <c r="W2024" s="42"/>
      <c r="X2024" s="42"/>
      <c r="Y2024" s="11"/>
      <c r="Z2024" s="5"/>
      <c r="AB2024" s="42"/>
      <c r="AC2024" s="11"/>
      <c r="AD2024" s="11"/>
      <c r="AE2024" s="11"/>
      <c r="AL2024" s="42"/>
    </row>
    <row r="2025" spans="3:38">
      <c r="C2025" s="57"/>
      <c r="D2025" s="11"/>
      <c r="E2025" s="11"/>
      <c r="F2025" s="56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42"/>
      <c r="V2025" s="42"/>
      <c r="W2025" s="42"/>
      <c r="X2025" s="42"/>
      <c r="Y2025" s="11"/>
      <c r="Z2025" s="5"/>
      <c r="AB2025" s="42"/>
      <c r="AC2025" s="11"/>
      <c r="AD2025" s="11"/>
      <c r="AE2025" s="11"/>
      <c r="AL2025" s="42"/>
    </row>
    <row r="2026" spans="3:38">
      <c r="C2026" s="57"/>
      <c r="D2026" s="11"/>
      <c r="E2026" s="11"/>
      <c r="F2026" s="56"/>
      <c r="G2026" s="11"/>
      <c r="H2026" s="11"/>
      <c r="I2026" s="11"/>
      <c r="J2026" s="11"/>
      <c r="K2026" s="11"/>
      <c r="M2026" s="11"/>
      <c r="N2026" s="11"/>
      <c r="O2026" s="11"/>
      <c r="P2026" s="11"/>
      <c r="Q2026" s="11"/>
      <c r="R2026" s="11"/>
      <c r="S2026" s="11"/>
      <c r="T2026" s="11"/>
      <c r="U2026" s="42"/>
      <c r="V2026" s="42"/>
      <c r="W2026" s="42"/>
      <c r="X2026" s="42"/>
      <c r="Y2026" s="11"/>
      <c r="Z2026" s="5"/>
      <c r="AB2026" s="42"/>
      <c r="AD2026" s="11"/>
      <c r="AE2026" s="11"/>
      <c r="AL2026" s="42"/>
    </row>
    <row r="2027" spans="3:38">
      <c r="C2027" s="57"/>
      <c r="D2027" s="11"/>
      <c r="E2027" s="11"/>
      <c r="F2027" s="56"/>
      <c r="G2027" s="11"/>
      <c r="H2027" s="11"/>
      <c r="I2027" s="11"/>
      <c r="J2027" s="11"/>
      <c r="K2027" s="11"/>
      <c r="M2027" s="11"/>
      <c r="N2027" s="11"/>
      <c r="O2027" s="11"/>
      <c r="P2027" s="11"/>
      <c r="Q2027" s="11"/>
      <c r="R2027" s="11"/>
      <c r="S2027" s="11"/>
      <c r="T2027" s="11"/>
      <c r="U2027" s="42"/>
      <c r="V2027" s="42"/>
      <c r="W2027" s="42"/>
      <c r="X2027" s="42"/>
      <c r="Y2027" s="11"/>
      <c r="Z2027" s="5"/>
      <c r="AB2027" s="42"/>
      <c r="AD2027" s="11"/>
      <c r="AE2027" s="11"/>
      <c r="AL2027" s="42"/>
    </row>
    <row r="2028" spans="3:38">
      <c r="C2028" s="57"/>
      <c r="D2028" s="11"/>
      <c r="E2028" s="11"/>
      <c r="F2028" s="56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42"/>
      <c r="V2028" s="42"/>
      <c r="W2028" s="42"/>
      <c r="X2028" s="42"/>
      <c r="Y2028" s="11"/>
      <c r="Z2028" s="5"/>
      <c r="AB2028" s="42"/>
      <c r="AD2028" s="11"/>
      <c r="AE2028" s="11"/>
      <c r="AL2028" s="42"/>
    </row>
    <row r="2029" spans="3:38">
      <c r="C2029" s="57"/>
      <c r="D2029" s="11"/>
      <c r="E2029" s="11"/>
      <c r="F2029" s="56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42"/>
      <c r="V2029" s="42"/>
      <c r="W2029" s="42"/>
      <c r="X2029" s="42"/>
      <c r="Y2029" s="11"/>
      <c r="Z2029" s="5"/>
      <c r="AB2029" s="42"/>
      <c r="AD2029" s="11"/>
      <c r="AL2029" s="42"/>
    </row>
    <row r="2030" spans="3:38">
      <c r="C2030" s="57"/>
      <c r="D2030" s="11"/>
      <c r="E2030" s="11"/>
      <c r="F2030" s="56"/>
      <c r="G2030" s="11"/>
      <c r="H2030" s="11"/>
      <c r="I2030" s="11"/>
      <c r="J2030" s="11"/>
      <c r="K2030" s="11"/>
      <c r="M2030" s="11"/>
      <c r="N2030" s="11"/>
      <c r="O2030" s="11"/>
      <c r="P2030" s="11"/>
      <c r="Q2030" s="11"/>
      <c r="R2030" s="11"/>
      <c r="S2030" s="11"/>
      <c r="T2030" s="11"/>
      <c r="U2030" s="42"/>
      <c r="V2030" s="42"/>
      <c r="W2030" s="42"/>
      <c r="X2030" s="42"/>
      <c r="Y2030" s="11"/>
      <c r="Z2030" s="5"/>
      <c r="AB2030" s="42"/>
      <c r="AD2030" s="11"/>
      <c r="AL2030" s="42"/>
    </row>
    <row r="2031" spans="3:38">
      <c r="C2031" s="57"/>
      <c r="D2031" s="11"/>
      <c r="E2031" s="11"/>
      <c r="F2031" s="56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42"/>
      <c r="V2031" s="42"/>
      <c r="W2031" s="42"/>
      <c r="X2031" s="42"/>
      <c r="Y2031" s="11"/>
      <c r="Z2031" s="5"/>
      <c r="AB2031" s="42"/>
      <c r="AD2031" s="11"/>
      <c r="AE2031" s="11"/>
      <c r="AL2031" s="42"/>
    </row>
    <row r="2032" spans="3:38">
      <c r="C2032" s="57"/>
      <c r="D2032" s="11"/>
      <c r="E2032" s="11"/>
      <c r="F2032" s="56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42"/>
      <c r="V2032" s="42"/>
      <c r="W2032" s="42"/>
      <c r="X2032" s="42"/>
      <c r="Y2032" s="11"/>
      <c r="Z2032" s="5"/>
      <c r="AB2032" s="42"/>
      <c r="AD2032" s="11"/>
      <c r="AE2032" s="11"/>
      <c r="AL2032" s="42"/>
    </row>
    <row r="2033" spans="3:38">
      <c r="C2033" s="57"/>
      <c r="D2033" s="11"/>
      <c r="E2033" s="11"/>
      <c r="F2033" s="56"/>
      <c r="G2033" s="11"/>
      <c r="H2033" s="11"/>
      <c r="I2033" s="11"/>
      <c r="J2033" s="11"/>
      <c r="K2033" s="11"/>
      <c r="M2033" s="11"/>
      <c r="O2033" s="11"/>
      <c r="P2033" s="11"/>
      <c r="Q2033" s="11"/>
      <c r="R2033" s="11"/>
      <c r="S2033" s="11"/>
      <c r="T2033" s="11"/>
      <c r="U2033" s="42"/>
      <c r="V2033" s="42"/>
      <c r="W2033" s="42"/>
      <c r="X2033" s="42"/>
      <c r="Y2033" s="11"/>
      <c r="Z2033" s="5"/>
      <c r="AB2033" s="42"/>
      <c r="AD2033" s="11"/>
      <c r="AE2033" s="11"/>
      <c r="AL2033" s="42"/>
    </row>
    <row r="2034" spans="3:38">
      <c r="C2034" s="57"/>
      <c r="D2034" s="11"/>
      <c r="E2034" s="11"/>
      <c r="F2034" s="56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42"/>
      <c r="V2034" s="42"/>
      <c r="W2034" s="42"/>
      <c r="X2034" s="42"/>
      <c r="Y2034" s="11"/>
      <c r="Z2034" s="5"/>
      <c r="AB2034" s="42"/>
      <c r="AC2034" s="11"/>
      <c r="AD2034" s="11"/>
      <c r="AE2034" s="11"/>
      <c r="AL2034" s="42"/>
    </row>
    <row r="2035" spans="3:38">
      <c r="C2035" s="57"/>
      <c r="D2035" s="11"/>
      <c r="E2035" s="11"/>
      <c r="F2035" s="56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42"/>
      <c r="V2035" s="42"/>
      <c r="W2035" s="42"/>
      <c r="X2035" s="42"/>
      <c r="Y2035" s="11"/>
      <c r="Z2035" s="5"/>
      <c r="AB2035" s="42"/>
      <c r="AC2035" s="11"/>
      <c r="AD2035" s="11"/>
      <c r="AE2035" s="11"/>
      <c r="AL2035" s="42"/>
    </row>
    <row r="2036" spans="3:38">
      <c r="C2036" s="57"/>
      <c r="D2036" s="11"/>
      <c r="E2036" s="11"/>
      <c r="F2036" s="56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42"/>
      <c r="V2036" s="42"/>
      <c r="W2036" s="42"/>
      <c r="X2036" s="42"/>
      <c r="Y2036" s="11"/>
      <c r="Z2036" s="5"/>
      <c r="AB2036" s="42"/>
      <c r="AD2036" s="11"/>
      <c r="AE2036" s="11"/>
      <c r="AL2036" s="42"/>
    </row>
    <row r="2037" spans="3:38">
      <c r="C2037" s="57"/>
      <c r="D2037" s="11"/>
      <c r="E2037" s="11"/>
      <c r="F2037" s="56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42"/>
      <c r="V2037" s="42"/>
      <c r="W2037" s="42"/>
      <c r="X2037" s="42"/>
      <c r="Y2037" s="11"/>
      <c r="Z2037" s="5"/>
      <c r="AB2037" s="42"/>
      <c r="AD2037" s="11"/>
      <c r="AE2037" s="11"/>
      <c r="AL2037" s="42"/>
    </row>
    <row r="2038" spans="3:38">
      <c r="C2038" s="57"/>
      <c r="D2038" s="11"/>
      <c r="E2038" s="11"/>
      <c r="F2038" s="56"/>
      <c r="G2038" s="11"/>
      <c r="H2038" s="11"/>
      <c r="I2038" s="11"/>
      <c r="J2038" s="11"/>
      <c r="K2038" s="11"/>
      <c r="M2038" s="11"/>
      <c r="O2038" s="11"/>
      <c r="P2038" s="11"/>
      <c r="Q2038" s="11"/>
      <c r="R2038" s="11"/>
      <c r="S2038" s="11"/>
      <c r="T2038" s="11"/>
      <c r="U2038" s="42"/>
      <c r="V2038" s="42"/>
      <c r="W2038" s="42"/>
      <c r="X2038" s="42"/>
      <c r="Y2038" s="11"/>
      <c r="Z2038" s="5"/>
      <c r="AB2038" s="42"/>
      <c r="AD2038" s="11"/>
      <c r="AL2038" s="42"/>
    </row>
    <row r="2039" spans="3:38">
      <c r="C2039" s="57"/>
      <c r="D2039" s="11"/>
      <c r="E2039" s="11"/>
      <c r="F2039" s="56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U2039" s="42"/>
      <c r="V2039" s="42"/>
      <c r="W2039" s="42"/>
      <c r="X2039" s="42"/>
      <c r="Y2039" s="11"/>
      <c r="Z2039" s="5"/>
      <c r="AB2039" s="42"/>
      <c r="AD2039" s="11"/>
      <c r="AL2039" s="42"/>
    </row>
    <row r="2040" spans="3:38">
      <c r="C2040" s="57"/>
      <c r="D2040" s="11"/>
      <c r="E2040" s="11"/>
      <c r="F2040" s="56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42"/>
      <c r="V2040" s="42"/>
      <c r="W2040" s="42"/>
      <c r="X2040" s="42"/>
      <c r="Y2040" s="11"/>
      <c r="Z2040" s="5"/>
      <c r="AB2040" s="42"/>
      <c r="AD2040" s="11"/>
      <c r="AE2040" s="11"/>
      <c r="AL2040" s="42"/>
    </row>
    <row r="2041" spans="3:38">
      <c r="C2041" s="57"/>
      <c r="D2041" s="11"/>
      <c r="E2041" s="11"/>
      <c r="F2041" s="56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42"/>
      <c r="V2041" s="42"/>
      <c r="W2041" s="42"/>
      <c r="X2041" s="42"/>
      <c r="Y2041" s="11"/>
      <c r="Z2041" s="5"/>
      <c r="AB2041" s="42"/>
      <c r="AD2041" s="11"/>
      <c r="AE2041" s="11"/>
      <c r="AL2041" s="42"/>
    </row>
    <row r="2042" spans="3:38">
      <c r="C2042" s="57"/>
      <c r="D2042" s="11"/>
      <c r="E2042" s="11"/>
      <c r="F2042" s="56"/>
      <c r="G2042" s="11"/>
      <c r="H2042" s="11"/>
      <c r="I2042" s="11"/>
      <c r="J2042" s="11"/>
      <c r="K2042" s="11"/>
      <c r="M2042" s="11"/>
      <c r="N2042" s="11"/>
      <c r="O2042" s="11"/>
      <c r="Q2042" s="11"/>
      <c r="R2042" s="11"/>
      <c r="S2042" s="11"/>
      <c r="U2042" s="42"/>
      <c r="V2042" s="42"/>
      <c r="W2042" s="42"/>
      <c r="X2042" s="42"/>
      <c r="Y2042" s="11"/>
      <c r="Z2042" s="5"/>
      <c r="AB2042" s="42"/>
      <c r="AD2042" s="11"/>
      <c r="AE2042" s="11"/>
      <c r="AL2042" s="42"/>
    </row>
    <row r="2043" spans="3:38">
      <c r="C2043" s="57"/>
      <c r="D2043" s="11"/>
      <c r="E2043" s="11"/>
      <c r="F2043" s="56"/>
      <c r="G2043" s="11"/>
      <c r="H2043" s="11"/>
      <c r="I2043" s="11"/>
      <c r="J2043" s="11"/>
      <c r="K2043" s="11"/>
      <c r="M2043" s="11"/>
      <c r="O2043" s="11"/>
      <c r="Q2043" s="11"/>
      <c r="R2043" s="11"/>
      <c r="S2043" s="11"/>
      <c r="U2043" s="42"/>
      <c r="V2043" s="42"/>
      <c r="W2043" s="42"/>
      <c r="X2043" s="42"/>
      <c r="Y2043" s="11"/>
      <c r="Z2043" s="5"/>
      <c r="AB2043" s="42"/>
      <c r="AC2043" s="11"/>
      <c r="AD2043" s="11"/>
      <c r="AL2043" s="42"/>
    </row>
    <row r="2044" spans="3:38">
      <c r="C2044" s="57"/>
      <c r="D2044" s="11"/>
      <c r="E2044" s="11"/>
      <c r="F2044" s="56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42"/>
      <c r="V2044" s="42"/>
      <c r="W2044" s="42"/>
      <c r="X2044" s="42"/>
      <c r="Y2044" s="11"/>
      <c r="Z2044" s="5"/>
      <c r="AB2044" s="42"/>
      <c r="AC2044" s="11"/>
      <c r="AD2044" s="11"/>
      <c r="AE2044" s="11"/>
      <c r="AL2044" s="42"/>
    </row>
    <row r="2045" spans="3:38">
      <c r="C2045" s="57"/>
      <c r="D2045" s="11"/>
      <c r="E2045" s="11"/>
      <c r="F2045" s="56"/>
      <c r="G2045" s="11"/>
      <c r="H2045" s="11"/>
      <c r="I2045" s="11"/>
      <c r="J2045" s="11"/>
      <c r="K2045" s="11"/>
      <c r="M2045" s="11"/>
      <c r="N2045" s="11"/>
      <c r="P2045" s="11"/>
      <c r="Q2045" s="11"/>
      <c r="R2045" s="11"/>
      <c r="S2045" s="11"/>
      <c r="U2045" s="42"/>
      <c r="V2045" s="42"/>
      <c r="W2045" s="42"/>
      <c r="X2045" s="42"/>
      <c r="Y2045" s="11"/>
      <c r="Z2045" s="5"/>
      <c r="AB2045" s="42"/>
      <c r="AC2045" s="11"/>
      <c r="AD2045" s="11"/>
      <c r="AE2045" s="11"/>
      <c r="AL2045" s="42"/>
    </row>
    <row r="2046" spans="3:38">
      <c r="C2046" s="57"/>
      <c r="D2046" s="11"/>
      <c r="E2046" s="11"/>
      <c r="F2046" s="56"/>
      <c r="G2046" s="11"/>
      <c r="H2046" s="11"/>
      <c r="I2046" s="11"/>
      <c r="J2046" s="11"/>
      <c r="K2046" s="11"/>
      <c r="M2046" s="11"/>
      <c r="N2046" s="11"/>
      <c r="P2046" s="11"/>
      <c r="Q2046" s="11"/>
      <c r="R2046" s="11"/>
      <c r="S2046" s="11"/>
      <c r="U2046" s="42"/>
      <c r="V2046" s="42"/>
      <c r="W2046" s="42"/>
      <c r="X2046" s="42"/>
      <c r="Y2046" s="11"/>
      <c r="Z2046" s="5"/>
      <c r="AB2046" s="42"/>
      <c r="AC2046" s="11"/>
      <c r="AD2046" s="11"/>
      <c r="AE2046" s="11"/>
      <c r="AL2046" s="42"/>
    </row>
    <row r="2047" spans="3:38">
      <c r="C2047" s="57"/>
      <c r="D2047" s="11"/>
      <c r="E2047" s="11"/>
      <c r="F2047" s="56"/>
      <c r="G2047" s="11"/>
      <c r="H2047" s="11"/>
      <c r="I2047" s="11"/>
      <c r="J2047" s="11"/>
      <c r="K2047" s="11"/>
      <c r="M2047" s="11"/>
      <c r="N2047" s="11"/>
      <c r="P2047" s="11"/>
      <c r="Q2047" s="11"/>
      <c r="R2047" s="11"/>
      <c r="S2047" s="11"/>
      <c r="U2047" s="42"/>
      <c r="V2047" s="42"/>
      <c r="W2047" s="42"/>
      <c r="X2047" s="42"/>
      <c r="Y2047" s="11"/>
      <c r="Z2047" s="5"/>
      <c r="AB2047" s="42"/>
      <c r="AC2047" s="11"/>
      <c r="AD2047" s="11"/>
      <c r="AE2047" s="11"/>
      <c r="AL2047" s="42"/>
    </row>
    <row r="2048" spans="3:38">
      <c r="C2048" s="57"/>
      <c r="D2048" s="11"/>
      <c r="E2048" s="11"/>
      <c r="F2048" s="56"/>
      <c r="G2048" s="11"/>
      <c r="H2048" s="11"/>
      <c r="I2048" s="11"/>
      <c r="J2048" s="11"/>
      <c r="K2048" s="11"/>
      <c r="M2048" s="11"/>
      <c r="N2048" s="11"/>
      <c r="P2048" s="11"/>
      <c r="Q2048" s="11"/>
      <c r="R2048" s="11"/>
      <c r="S2048" s="11"/>
      <c r="U2048" s="42"/>
      <c r="V2048" s="42"/>
      <c r="W2048" s="42"/>
      <c r="X2048" s="42"/>
      <c r="Y2048" s="11"/>
      <c r="Z2048" s="5"/>
      <c r="AB2048" s="42"/>
      <c r="AC2048" s="11"/>
      <c r="AD2048" s="11"/>
      <c r="AE2048" s="11"/>
      <c r="AL2048" s="42"/>
    </row>
    <row r="2049" spans="3:38">
      <c r="C2049" s="57"/>
      <c r="D2049" s="11"/>
      <c r="E2049" s="11"/>
      <c r="F2049" s="56"/>
      <c r="G2049" s="11"/>
      <c r="H2049" s="11"/>
      <c r="I2049" s="11"/>
      <c r="J2049" s="11"/>
      <c r="K2049" s="11"/>
      <c r="M2049" s="11"/>
      <c r="N2049" s="11"/>
      <c r="P2049" s="11"/>
      <c r="Q2049" s="11"/>
      <c r="R2049" s="11"/>
      <c r="S2049" s="11"/>
      <c r="U2049" s="42"/>
      <c r="V2049" s="42"/>
      <c r="W2049" s="42"/>
      <c r="X2049" s="42"/>
      <c r="Y2049" s="11"/>
      <c r="Z2049" s="5"/>
      <c r="AB2049" s="42"/>
      <c r="AC2049" s="11"/>
      <c r="AD2049" s="11"/>
      <c r="AE2049" s="11"/>
      <c r="AL2049" s="42"/>
    </row>
    <row r="2050" spans="3:38">
      <c r="C2050" s="57"/>
      <c r="D2050" s="11"/>
      <c r="E2050" s="11"/>
      <c r="F2050" s="56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42"/>
      <c r="V2050" s="42"/>
      <c r="W2050" s="42"/>
      <c r="X2050" s="42"/>
      <c r="Y2050" s="11"/>
      <c r="Z2050" s="5"/>
      <c r="AB2050" s="42"/>
      <c r="AC2050" s="11"/>
      <c r="AD2050" s="11"/>
      <c r="AE2050" s="11"/>
      <c r="AL2050" s="42"/>
    </row>
    <row r="2051" spans="3:38">
      <c r="C2051" s="57"/>
      <c r="D2051" s="11"/>
      <c r="E2051" s="11"/>
      <c r="F2051" s="56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42"/>
      <c r="V2051" s="42"/>
      <c r="W2051" s="42"/>
      <c r="X2051" s="42"/>
      <c r="Y2051" s="11"/>
      <c r="Z2051" s="5"/>
      <c r="AB2051" s="42"/>
      <c r="AC2051" s="11"/>
      <c r="AD2051" s="11"/>
      <c r="AE2051" s="11"/>
      <c r="AL2051" s="42"/>
    </row>
    <row r="2052" spans="3:38">
      <c r="C2052" s="57"/>
      <c r="D2052" s="11"/>
      <c r="E2052" s="11"/>
      <c r="F2052" s="56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42"/>
      <c r="V2052" s="42"/>
      <c r="W2052" s="42"/>
      <c r="X2052" s="42"/>
      <c r="Y2052" s="11"/>
      <c r="Z2052" s="5"/>
      <c r="AB2052" s="42"/>
      <c r="AC2052" s="11"/>
      <c r="AD2052" s="11"/>
      <c r="AE2052" s="11"/>
      <c r="AL2052" s="42"/>
    </row>
    <row r="2053" spans="3:38">
      <c r="C2053" s="57"/>
      <c r="D2053" s="11"/>
      <c r="E2053" s="11"/>
      <c r="F2053" s="56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U2053" s="42"/>
      <c r="V2053" s="42"/>
      <c r="W2053" s="42"/>
      <c r="X2053" s="42"/>
      <c r="Y2053" s="11"/>
      <c r="Z2053" s="5"/>
      <c r="AB2053" s="42"/>
      <c r="AC2053" s="11"/>
      <c r="AD2053" s="11"/>
      <c r="AE2053" s="11"/>
      <c r="AL2053" s="42"/>
    </row>
    <row r="2054" spans="3:38">
      <c r="C2054" s="57"/>
      <c r="D2054" s="11"/>
      <c r="E2054" s="11"/>
      <c r="F2054" s="56"/>
      <c r="G2054" s="11"/>
      <c r="H2054" s="11"/>
      <c r="I2054" s="11"/>
      <c r="J2054" s="11"/>
      <c r="K2054" s="11"/>
      <c r="M2054" s="11"/>
      <c r="N2054" s="11"/>
      <c r="O2054" s="11"/>
      <c r="P2054" s="11"/>
      <c r="Q2054" s="11"/>
      <c r="R2054" s="11"/>
      <c r="S2054" s="11"/>
      <c r="T2054" s="11"/>
      <c r="U2054" s="42"/>
      <c r="V2054" s="42"/>
      <c r="W2054" s="42"/>
      <c r="X2054" s="42"/>
      <c r="Y2054" s="11"/>
      <c r="Z2054" s="5"/>
      <c r="AB2054" s="42"/>
      <c r="AD2054" s="11"/>
      <c r="AE2054" s="11"/>
      <c r="AL2054" s="42"/>
    </row>
    <row r="2055" spans="3:38">
      <c r="C2055" s="57"/>
      <c r="D2055" s="11"/>
      <c r="E2055" s="11"/>
      <c r="F2055" s="56"/>
      <c r="G2055" s="11"/>
      <c r="H2055" s="11"/>
      <c r="I2055" s="11"/>
      <c r="J2055" s="11"/>
      <c r="K2055" s="11"/>
      <c r="M2055" s="11"/>
      <c r="N2055" s="11"/>
      <c r="Q2055" s="11"/>
      <c r="R2055" s="11"/>
      <c r="S2055" s="11"/>
      <c r="U2055" s="42"/>
      <c r="V2055" s="42"/>
      <c r="W2055" s="42"/>
      <c r="X2055" s="42"/>
      <c r="Y2055" s="11"/>
      <c r="Z2055" s="5"/>
      <c r="AB2055" s="42"/>
      <c r="AD2055" s="11"/>
      <c r="AE2055" s="11"/>
      <c r="AL2055" s="42"/>
    </row>
    <row r="2056" spans="3:38">
      <c r="C2056" s="57"/>
      <c r="D2056" s="11"/>
      <c r="E2056" s="11"/>
      <c r="F2056" s="56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42"/>
      <c r="V2056" s="42"/>
      <c r="W2056" s="42"/>
      <c r="X2056" s="42"/>
      <c r="Y2056" s="11"/>
      <c r="Z2056" s="5"/>
      <c r="AB2056" s="42"/>
      <c r="AD2056" s="11"/>
      <c r="AE2056" s="11"/>
      <c r="AL2056" s="42"/>
    </row>
    <row r="2057" spans="3:38">
      <c r="C2057" s="57"/>
      <c r="D2057" s="11"/>
      <c r="E2057" s="11"/>
      <c r="F2057" s="56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42"/>
      <c r="V2057" s="42"/>
      <c r="W2057" s="42"/>
      <c r="X2057" s="42"/>
      <c r="Y2057" s="11"/>
      <c r="Z2057" s="5"/>
      <c r="AB2057" s="42"/>
      <c r="AD2057" s="11"/>
      <c r="AE2057" s="11"/>
      <c r="AL2057" s="42"/>
    </row>
    <row r="2058" spans="3:38">
      <c r="C2058" s="57"/>
      <c r="D2058" s="11"/>
      <c r="E2058" s="11"/>
      <c r="F2058" s="56"/>
      <c r="G2058" s="11"/>
      <c r="H2058" s="11"/>
      <c r="I2058" s="11"/>
      <c r="J2058" s="11"/>
      <c r="K2058" s="11"/>
      <c r="M2058" s="11"/>
      <c r="O2058" s="11"/>
      <c r="P2058" s="11"/>
      <c r="Q2058" s="11"/>
      <c r="R2058" s="11"/>
      <c r="S2058" s="11"/>
      <c r="T2058" s="11"/>
      <c r="U2058" s="42"/>
      <c r="V2058" s="42"/>
      <c r="W2058" s="42"/>
      <c r="X2058" s="42"/>
      <c r="Y2058" s="11"/>
      <c r="Z2058" s="5"/>
      <c r="AB2058" s="42"/>
      <c r="AD2058" s="11"/>
      <c r="AE2058" s="11"/>
      <c r="AL2058" s="42"/>
    </row>
    <row r="2059" spans="3:38">
      <c r="C2059" s="57"/>
      <c r="D2059" s="11"/>
      <c r="E2059" s="11"/>
      <c r="F2059" s="56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U2059" s="42"/>
      <c r="V2059" s="42"/>
      <c r="W2059" s="42"/>
      <c r="X2059" s="42"/>
      <c r="Y2059" s="11"/>
      <c r="Z2059" s="5"/>
      <c r="AB2059" s="42"/>
      <c r="AD2059" s="11"/>
      <c r="AE2059" s="11"/>
      <c r="AL2059" s="42"/>
    </row>
    <row r="2060" spans="3:38">
      <c r="C2060" s="57"/>
      <c r="D2060" s="11"/>
      <c r="E2060" s="11"/>
      <c r="F2060" s="56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42"/>
      <c r="V2060" s="42"/>
      <c r="W2060" s="42"/>
      <c r="X2060" s="42"/>
      <c r="Y2060" s="11"/>
      <c r="Z2060" s="5"/>
      <c r="AB2060" s="42"/>
      <c r="AD2060" s="11"/>
      <c r="AL2060" s="42"/>
    </row>
    <row r="2061" spans="3:38">
      <c r="C2061" s="57"/>
      <c r="D2061" s="11"/>
      <c r="E2061" s="11"/>
      <c r="F2061" s="56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42"/>
      <c r="V2061" s="42"/>
      <c r="W2061" s="42"/>
      <c r="X2061" s="42"/>
      <c r="Y2061" s="11"/>
      <c r="Z2061" s="5"/>
      <c r="AB2061" s="42"/>
      <c r="AD2061" s="11"/>
      <c r="AE2061" s="11"/>
      <c r="AL2061" s="42"/>
    </row>
    <row r="2062" spans="3:38">
      <c r="C2062" s="57"/>
      <c r="D2062" s="11"/>
      <c r="E2062" s="11"/>
      <c r="F2062" s="56"/>
      <c r="G2062" s="11"/>
      <c r="H2062" s="11"/>
      <c r="I2062" s="11"/>
      <c r="J2062" s="11"/>
      <c r="K2062" s="11"/>
      <c r="L2062" s="11"/>
      <c r="M2062" s="11"/>
      <c r="N2062" s="11"/>
      <c r="Q2062" s="11"/>
      <c r="R2062" s="11"/>
      <c r="S2062" s="11"/>
      <c r="T2062" s="11"/>
      <c r="U2062" s="42"/>
      <c r="V2062" s="42"/>
      <c r="W2062" s="42"/>
      <c r="X2062" s="42"/>
      <c r="Y2062" s="11"/>
      <c r="Z2062" s="5"/>
      <c r="AB2062" s="42"/>
      <c r="AD2062" s="11"/>
      <c r="AL2062" s="42"/>
    </row>
    <row r="2063" spans="3:38">
      <c r="C2063" s="57"/>
      <c r="D2063" s="11"/>
      <c r="E2063" s="11"/>
      <c r="F2063" s="56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42"/>
      <c r="V2063" s="42"/>
      <c r="W2063" s="42"/>
      <c r="X2063" s="42"/>
      <c r="Y2063" s="11"/>
      <c r="Z2063" s="5"/>
      <c r="AB2063" s="42"/>
      <c r="AD2063" s="11"/>
      <c r="AE2063" s="11"/>
      <c r="AL2063" s="42"/>
    </row>
    <row r="2064" spans="3:38">
      <c r="C2064" s="57"/>
      <c r="D2064" s="11"/>
      <c r="E2064" s="11"/>
      <c r="F2064" s="56"/>
      <c r="G2064" s="11"/>
      <c r="H2064" s="11"/>
      <c r="I2064" s="11"/>
      <c r="J2064" s="11"/>
      <c r="K2064" s="11"/>
      <c r="M2064" s="11"/>
      <c r="N2064" s="11"/>
      <c r="O2064" s="11"/>
      <c r="Q2064" s="11"/>
      <c r="R2064" s="11"/>
      <c r="S2064" s="11"/>
      <c r="U2064" s="42"/>
      <c r="V2064" s="42"/>
      <c r="W2064" s="42"/>
      <c r="X2064" s="42"/>
      <c r="Y2064" s="11"/>
      <c r="Z2064" s="5"/>
      <c r="AB2064" s="42"/>
      <c r="AD2064" s="11"/>
      <c r="AL2064" s="42"/>
    </row>
    <row r="2065" spans="3:38">
      <c r="C2065" s="57"/>
      <c r="D2065" s="11"/>
      <c r="E2065" s="11"/>
      <c r="F2065" s="56"/>
      <c r="G2065" s="11"/>
      <c r="H2065" s="11"/>
      <c r="I2065" s="11"/>
      <c r="J2065" s="11"/>
      <c r="K2065" s="11"/>
      <c r="M2065" s="11"/>
      <c r="N2065" s="11"/>
      <c r="O2065" s="11"/>
      <c r="Q2065" s="11"/>
      <c r="R2065" s="11"/>
      <c r="S2065" s="11"/>
      <c r="U2065" s="42"/>
      <c r="V2065" s="42"/>
      <c r="W2065" s="42"/>
      <c r="X2065" s="42"/>
      <c r="Y2065" s="11"/>
      <c r="Z2065" s="5"/>
      <c r="AB2065" s="42"/>
      <c r="AD2065" s="11"/>
      <c r="AE2065" s="11"/>
      <c r="AL2065" s="42"/>
    </row>
    <row r="2066" spans="3:38">
      <c r="C2066" s="57"/>
      <c r="D2066" s="11"/>
      <c r="E2066" s="11"/>
      <c r="F2066" s="56"/>
      <c r="G2066" s="11"/>
      <c r="H2066" s="11"/>
      <c r="I2066" s="11"/>
      <c r="J2066" s="11"/>
      <c r="K2066" s="11"/>
      <c r="M2066" s="11"/>
      <c r="N2066" s="11"/>
      <c r="O2066" s="11"/>
      <c r="Q2066" s="11"/>
      <c r="R2066" s="11"/>
      <c r="S2066" s="11"/>
      <c r="U2066" s="42"/>
      <c r="V2066" s="42"/>
      <c r="W2066" s="42"/>
      <c r="X2066" s="42"/>
      <c r="Y2066" s="11"/>
      <c r="Z2066" s="5"/>
      <c r="AB2066" s="42"/>
      <c r="AD2066" s="11"/>
      <c r="AE2066" s="11"/>
      <c r="AL2066" s="42"/>
    </row>
    <row r="2067" spans="3:38">
      <c r="C2067" s="57"/>
      <c r="D2067" s="11"/>
      <c r="E2067" s="11"/>
      <c r="F2067" s="56"/>
      <c r="G2067" s="11"/>
      <c r="H2067" s="11"/>
      <c r="I2067" s="11"/>
      <c r="J2067" s="11"/>
      <c r="K2067" s="11"/>
      <c r="M2067" s="11"/>
      <c r="N2067" s="11"/>
      <c r="O2067" s="11"/>
      <c r="P2067" s="11"/>
      <c r="Q2067" s="11"/>
      <c r="R2067" s="11"/>
      <c r="S2067" s="11"/>
      <c r="T2067" s="11"/>
      <c r="U2067" s="42"/>
      <c r="V2067" s="42"/>
      <c r="W2067" s="42"/>
      <c r="X2067" s="42"/>
      <c r="Y2067" s="11"/>
      <c r="Z2067" s="5"/>
      <c r="AB2067" s="42"/>
      <c r="AD2067" s="11"/>
      <c r="AE2067" s="11"/>
      <c r="AL2067" s="42"/>
    </row>
    <row r="2068" spans="3:38">
      <c r="C2068" s="57"/>
      <c r="D2068" s="11"/>
      <c r="E2068" s="11"/>
      <c r="F2068" s="56"/>
      <c r="G2068" s="11"/>
      <c r="H2068" s="11"/>
      <c r="I2068" s="11"/>
      <c r="J2068" s="11"/>
      <c r="K2068" s="11"/>
      <c r="M2068" s="11"/>
      <c r="N2068" s="11"/>
      <c r="O2068" s="11"/>
      <c r="P2068" s="11"/>
      <c r="Q2068" s="11"/>
      <c r="R2068" s="11"/>
      <c r="S2068" s="11"/>
      <c r="T2068" s="11"/>
      <c r="U2068" s="42"/>
      <c r="V2068" s="42"/>
      <c r="W2068" s="42"/>
      <c r="X2068" s="42"/>
      <c r="Y2068" s="11"/>
      <c r="Z2068" s="5"/>
      <c r="AB2068" s="42"/>
      <c r="AD2068" s="11"/>
      <c r="AE2068" s="11"/>
      <c r="AL2068" s="42"/>
    </row>
    <row r="2069" spans="3:38">
      <c r="C2069" s="57"/>
      <c r="D2069" s="11"/>
      <c r="E2069" s="11"/>
      <c r="F2069" s="56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42"/>
      <c r="V2069" s="42"/>
      <c r="W2069" s="42"/>
      <c r="X2069" s="42"/>
      <c r="Y2069" s="11"/>
      <c r="Z2069" s="5"/>
      <c r="AB2069" s="42"/>
      <c r="AD2069" s="11"/>
      <c r="AE2069" s="11"/>
      <c r="AL2069" s="42"/>
    </row>
    <row r="2070" spans="3:38">
      <c r="C2070" s="57"/>
      <c r="D2070" s="11"/>
      <c r="E2070" s="11"/>
      <c r="F2070" s="56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42"/>
      <c r="V2070" s="42"/>
      <c r="W2070" s="42"/>
      <c r="X2070" s="42"/>
      <c r="Y2070" s="11"/>
      <c r="Z2070" s="5"/>
      <c r="AB2070" s="42"/>
      <c r="AD2070" s="11"/>
      <c r="AE2070" s="11"/>
      <c r="AL2070" s="42"/>
    </row>
    <row r="2071" spans="3:38">
      <c r="C2071" s="57"/>
      <c r="D2071" s="11"/>
      <c r="E2071" s="11"/>
      <c r="F2071" s="56"/>
      <c r="G2071" s="11"/>
      <c r="H2071" s="11"/>
      <c r="I2071" s="11"/>
      <c r="J2071" s="11"/>
      <c r="K2071" s="11"/>
      <c r="M2071" s="11"/>
      <c r="N2071" s="11"/>
      <c r="P2071" s="11"/>
      <c r="Q2071" s="11"/>
      <c r="R2071" s="11"/>
      <c r="S2071" s="11"/>
      <c r="T2071" s="11"/>
      <c r="U2071" s="42"/>
      <c r="V2071" s="42"/>
      <c r="W2071" s="42"/>
      <c r="X2071" s="42"/>
      <c r="Y2071" s="11"/>
      <c r="Z2071" s="5"/>
      <c r="AB2071" s="42"/>
      <c r="AD2071" s="11"/>
      <c r="AE2071" s="11"/>
      <c r="AL2071" s="42"/>
    </row>
    <row r="2072" spans="3:38">
      <c r="C2072" s="57"/>
      <c r="D2072" s="11"/>
      <c r="E2072" s="11"/>
      <c r="F2072" s="56"/>
      <c r="G2072" s="11"/>
      <c r="H2072" s="11"/>
      <c r="I2072" s="11"/>
      <c r="J2072" s="11"/>
      <c r="K2072" s="11"/>
      <c r="M2072" s="11"/>
      <c r="N2072" s="11"/>
      <c r="O2072" s="11"/>
      <c r="P2072" s="11"/>
      <c r="Q2072" s="11"/>
      <c r="R2072" s="11"/>
      <c r="S2072" s="11"/>
      <c r="T2072" s="11"/>
      <c r="U2072" s="42"/>
      <c r="V2072" s="42"/>
      <c r="W2072" s="42"/>
      <c r="X2072" s="42"/>
      <c r="Y2072" s="11"/>
      <c r="Z2072" s="5"/>
      <c r="AB2072" s="42"/>
      <c r="AD2072" s="11"/>
      <c r="AE2072" s="11"/>
      <c r="AL2072" s="42"/>
    </row>
    <row r="2073" spans="3:38">
      <c r="C2073" s="57"/>
      <c r="D2073" s="11"/>
      <c r="E2073" s="11"/>
      <c r="F2073" s="56"/>
      <c r="G2073" s="11"/>
      <c r="H2073" s="11"/>
      <c r="I2073" s="11"/>
      <c r="J2073" s="11"/>
      <c r="K2073" s="11"/>
      <c r="M2073" s="11"/>
      <c r="N2073" s="11"/>
      <c r="O2073" s="11"/>
      <c r="P2073" s="11"/>
      <c r="Q2073" s="11"/>
      <c r="R2073" s="11"/>
      <c r="S2073" s="11"/>
      <c r="T2073" s="11"/>
      <c r="U2073" s="42"/>
      <c r="V2073" s="42"/>
      <c r="W2073" s="42"/>
      <c r="X2073" s="42"/>
      <c r="Y2073" s="11"/>
      <c r="Z2073" s="5"/>
      <c r="AB2073" s="42"/>
      <c r="AD2073" s="11"/>
      <c r="AL2073" s="42"/>
    </row>
    <row r="2074" spans="3:38">
      <c r="C2074" s="57"/>
      <c r="D2074" s="11"/>
      <c r="E2074" s="11"/>
      <c r="F2074" s="56"/>
      <c r="G2074" s="11"/>
      <c r="H2074" s="11"/>
      <c r="I2074" s="11"/>
      <c r="J2074" s="11"/>
      <c r="K2074" s="11"/>
      <c r="M2074" s="11"/>
      <c r="N2074" s="11"/>
      <c r="O2074" s="11"/>
      <c r="Q2074" s="11"/>
      <c r="R2074" s="11"/>
      <c r="S2074" s="11"/>
      <c r="U2074" s="42"/>
      <c r="V2074" s="42"/>
      <c r="W2074" s="42"/>
      <c r="X2074" s="42"/>
      <c r="Y2074" s="11"/>
      <c r="Z2074" s="5"/>
      <c r="AB2074" s="42"/>
      <c r="AD2074" s="11"/>
      <c r="AL2074" s="42"/>
    </row>
    <row r="2075" spans="3:38">
      <c r="C2075" s="57"/>
      <c r="D2075" s="11"/>
      <c r="E2075" s="11"/>
      <c r="F2075" s="56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42"/>
      <c r="V2075" s="42"/>
      <c r="W2075" s="42"/>
      <c r="X2075" s="42"/>
      <c r="Y2075" s="11"/>
      <c r="Z2075" s="5"/>
      <c r="AB2075" s="42"/>
      <c r="AD2075" s="11"/>
      <c r="AL2075" s="42"/>
    </row>
    <row r="2076" spans="3:38">
      <c r="C2076" s="57"/>
      <c r="D2076" s="11"/>
      <c r="E2076" s="11"/>
      <c r="F2076" s="56"/>
      <c r="G2076" s="11"/>
      <c r="H2076" s="11"/>
      <c r="I2076" s="11"/>
      <c r="J2076" s="11"/>
      <c r="K2076" s="11"/>
      <c r="M2076" s="11"/>
      <c r="N2076" s="11"/>
      <c r="P2076" s="11"/>
      <c r="Q2076" s="11"/>
      <c r="R2076" s="11"/>
      <c r="S2076" s="11"/>
      <c r="U2076" s="42"/>
      <c r="V2076" s="42"/>
      <c r="W2076" s="42"/>
      <c r="X2076" s="42"/>
      <c r="Y2076" s="11"/>
      <c r="Z2076" s="5"/>
      <c r="AB2076" s="42"/>
      <c r="AD2076" s="11"/>
      <c r="AL2076" s="42"/>
    </row>
    <row r="2077" spans="3:38">
      <c r="C2077" s="57"/>
      <c r="D2077" s="11"/>
      <c r="E2077" s="11"/>
      <c r="F2077" s="56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42"/>
      <c r="V2077" s="42"/>
      <c r="W2077" s="42"/>
      <c r="X2077" s="42"/>
      <c r="Y2077" s="11"/>
      <c r="Z2077" s="5"/>
      <c r="AB2077" s="42"/>
      <c r="AD2077" s="11"/>
      <c r="AL2077" s="42"/>
    </row>
    <row r="2078" spans="3:38">
      <c r="C2078" s="57"/>
      <c r="D2078" s="11"/>
      <c r="E2078" s="11"/>
      <c r="F2078" s="56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42"/>
      <c r="V2078" s="42"/>
      <c r="W2078" s="42"/>
      <c r="X2078" s="42"/>
      <c r="Y2078" s="11"/>
      <c r="Z2078" s="5"/>
      <c r="AB2078" s="42"/>
      <c r="AD2078" s="11"/>
      <c r="AE2078" s="11"/>
      <c r="AL2078" s="42"/>
    </row>
    <row r="2079" spans="3:38">
      <c r="C2079" s="57"/>
      <c r="D2079" s="11"/>
      <c r="E2079" s="11"/>
      <c r="F2079" s="56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42"/>
      <c r="V2079" s="42"/>
      <c r="W2079" s="42"/>
      <c r="X2079" s="42"/>
      <c r="Y2079" s="11"/>
      <c r="Z2079" s="5"/>
      <c r="AB2079" s="42"/>
      <c r="AD2079" s="11"/>
      <c r="AE2079" s="11"/>
      <c r="AL2079" s="42"/>
    </row>
    <row r="2080" spans="3:38">
      <c r="C2080" s="57"/>
      <c r="D2080" s="11"/>
      <c r="E2080" s="11"/>
      <c r="F2080" s="56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42"/>
      <c r="V2080" s="42"/>
      <c r="W2080" s="42"/>
      <c r="X2080" s="42"/>
      <c r="Y2080" s="11"/>
      <c r="Z2080" s="5"/>
      <c r="AB2080" s="42"/>
      <c r="AD2080" s="11"/>
      <c r="AE2080" s="11"/>
      <c r="AL2080" s="42"/>
    </row>
    <row r="2081" spans="3:38">
      <c r="C2081" s="57"/>
      <c r="D2081" s="11"/>
      <c r="E2081" s="11"/>
      <c r="F2081" s="56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42"/>
      <c r="V2081" s="42"/>
      <c r="W2081" s="42"/>
      <c r="X2081" s="42"/>
      <c r="Y2081" s="11"/>
      <c r="Z2081" s="5"/>
      <c r="AB2081" s="42"/>
      <c r="AD2081" s="11"/>
      <c r="AL2081" s="42"/>
    </row>
    <row r="2082" spans="3:38">
      <c r="C2082" s="57"/>
      <c r="D2082" s="11"/>
      <c r="E2082" s="11"/>
      <c r="F2082" s="56"/>
      <c r="G2082" s="11"/>
      <c r="H2082" s="11"/>
      <c r="I2082" s="11"/>
      <c r="J2082" s="11"/>
      <c r="K2082" s="11"/>
      <c r="M2082" s="11"/>
      <c r="O2082" s="11"/>
      <c r="P2082" s="11"/>
      <c r="Q2082" s="11"/>
      <c r="R2082" s="11"/>
      <c r="S2082" s="11"/>
      <c r="T2082" s="11"/>
      <c r="U2082" s="42"/>
      <c r="V2082" s="42"/>
      <c r="W2082" s="42"/>
      <c r="X2082" s="42"/>
      <c r="Y2082" s="11"/>
      <c r="Z2082" s="5"/>
      <c r="AB2082" s="42"/>
      <c r="AD2082" s="11"/>
      <c r="AE2082" s="11"/>
      <c r="AL2082" s="42"/>
    </row>
    <row r="2083" spans="3:38">
      <c r="C2083" s="57"/>
      <c r="D2083" s="11"/>
      <c r="E2083" s="11"/>
      <c r="F2083" s="56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42"/>
      <c r="V2083" s="42"/>
      <c r="W2083" s="42"/>
      <c r="X2083" s="42"/>
      <c r="Y2083" s="11"/>
      <c r="Z2083" s="5"/>
      <c r="AB2083" s="42"/>
      <c r="AD2083" s="11"/>
      <c r="AE2083" s="11"/>
      <c r="AL2083" s="42"/>
    </row>
    <row r="2084" spans="3:38">
      <c r="C2084" s="57"/>
      <c r="D2084" s="11"/>
      <c r="E2084" s="11"/>
      <c r="F2084" s="56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42"/>
      <c r="V2084" s="42"/>
      <c r="W2084" s="42"/>
      <c r="X2084" s="42"/>
      <c r="Y2084" s="11"/>
      <c r="Z2084" s="5"/>
      <c r="AB2084" s="42"/>
      <c r="AD2084" s="11"/>
      <c r="AL2084" s="42"/>
    </row>
    <row r="2085" spans="3:38">
      <c r="C2085" s="57"/>
      <c r="D2085" s="11"/>
      <c r="E2085" s="11"/>
      <c r="F2085" s="56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42"/>
      <c r="V2085" s="42"/>
      <c r="W2085" s="42"/>
      <c r="X2085" s="42"/>
      <c r="Y2085" s="11"/>
      <c r="Z2085" s="5"/>
      <c r="AB2085" s="42"/>
      <c r="AD2085" s="11"/>
      <c r="AE2085" s="11"/>
      <c r="AL2085" s="42"/>
    </row>
    <row r="2086" spans="3:38">
      <c r="C2086" s="57"/>
      <c r="D2086" s="11"/>
      <c r="E2086" s="11"/>
      <c r="F2086" s="56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42"/>
      <c r="V2086" s="42"/>
      <c r="W2086" s="42"/>
      <c r="X2086" s="42"/>
      <c r="Y2086" s="11"/>
      <c r="Z2086" s="5"/>
      <c r="AB2086" s="42"/>
      <c r="AD2086" s="11"/>
      <c r="AE2086" s="11"/>
      <c r="AL2086" s="42"/>
    </row>
    <row r="2087" spans="3:38">
      <c r="C2087" s="57"/>
      <c r="D2087" s="11"/>
      <c r="E2087" s="11"/>
      <c r="F2087" s="56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42"/>
      <c r="V2087" s="42"/>
      <c r="W2087" s="42"/>
      <c r="X2087" s="42"/>
      <c r="Y2087" s="11"/>
      <c r="Z2087" s="5"/>
      <c r="AB2087" s="42"/>
      <c r="AD2087" s="11"/>
      <c r="AL2087" s="42"/>
    </row>
    <row r="2088" spans="3:38">
      <c r="C2088" s="57"/>
      <c r="D2088" s="11"/>
      <c r="E2088" s="11"/>
      <c r="F2088" s="56"/>
      <c r="G2088" s="11"/>
      <c r="H2088" s="11"/>
      <c r="I2088" s="11"/>
      <c r="J2088" s="11"/>
      <c r="K2088" s="11"/>
      <c r="M2088" s="11"/>
      <c r="N2088" s="11"/>
      <c r="O2088" s="11"/>
      <c r="P2088" s="11"/>
      <c r="Q2088" s="11"/>
      <c r="R2088" s="11"/>
      <c r="S2088" s="11"/>
      <c r="T2088" s="11"/>
      <c r="U2088" s="42"/>
      <c r="V2088" s="42"/>
      <c r="W2088" s="42"/>
      <c r="X2088" s="42"/>
      <c r="Y2088" s="11"/>
      <c r="Z2088" s="5"/>
      <c r="AB2088" s="42"/>
      <c r="AD2088" s="11"/>
      <c r="AL2088" s="42"/>
    </row>
    <row r="2089" spans="3:38">
      <c r="C2089" s="57"/>
      <c r="D2089" s="11"/>
      <c r="E2089" s="11"/>
      <c r="F2089" s="56"/>
      <c r="G2089" s="11"/>
      <c r="H2089" s="11"/>
      <c r="I2089" s="11"/>
      <c r="J2089" s="11"/>
      <c r="K2089" s="11"/>
      <c r="L2089" s="11"/>
      <c r="M2089" s="11"/>
      <c r="N2089" s="11"/>
      <c r="Q2089" s="11"/>
      <c r="R2089" s="11"/>
      <c r="S2089" s="11"/>
      <c r="T2089" s="11"/>
      <c r="U2089" s="42"/>
      <c r="V2089" s="42"/>
      <c r="W2089" s="42"/>
      <c r="X2089" s="42"/>
      <c r="Y2089" s="11"/>
      <c r="Z2089" s="5"/>
      <c r="AB2089" s="42"/>
      <c r="AD2089" s="11"/>
      <c r="AE2089" s="11"/>
      <c r="AL2089" s="42"/>
    </row>
    <row r="2090" spans="3:38">
      <c r="C2090" s="57"/>
      <c r="D2090" s="11"/>
      <c r="E2090" s="11"/>
      <c r="F2090" s="56"/>
      <c r="G2090" s="11"/>
      <c r="H2090" s="11"/>
      <c r="I2090" s="11"/>
      <c r="J2090" s="11"/>
      <c r="K2090" s="11"/>
      <c r="L2090" s="11"/>
      <c r="M2090" s="11"/>
      <c r="N2090" s="11"/>
      <c r="Q2090" s="11"/>
      <c r="R2090" s="11"/>
      <c r="S2090" s="11"/>
      <c r="T2090" s="11"/>
      <c r="U2090" s="42"/>
      <c r="V2090" s="42"/>
      <c r="W2090" s="42"/>
      <c r="X2090" s="42"/>
      <c r="Y2090" s="11"/>
      <c r="Z2090" s="5"/>
      <c r="AB2090" s="42"/>
      <c r="AD2090" s="11"/>
      <c r="AE2090" s="11"/>
      <c r="AL2090" s="42"/>
    </row>
    <row r="2091" spans="3:38">
      <c r="C2091" s="57"/>
      <c r="D2091" s="11"/>
      <c r="E2091" s="11"/>
      <c r="F2091" s="56"/>
      <c r="G2091" s="11"/>
      <c r="H2091" s="11"/>
      <c r="I2091" s="11"/>
      <c r="J2091" s="11"/>
      <c r="K2091" s="11"/>
      <c r="L2091" s="11"/>
      <c r="M2091" s="11"/>
      <c r="N2091" s="11"/>
      <c r="Q2091" s="11"/>
      <c r="R2091" s="11"/>
      <c r="S2091" s="11"/>
      <c r="T2091" s="11"/>
      <c r="U2091" s="42"/>
      <c r="V2091" s="42"/>
      <c r="W2091" s="42"/>
      <c r="X2091" s="42"/>
      <c r="Y2091" s="11"/>
      <c r="Z2091" s="5"/>
      <c r="AB2091" s="42"/>
      <c r="AD2091" s="11"/>
      <c r="AE2091" s="11"/>
      <c r="AL2091" s="42"/>
    </row>
    <row r="2092" spans="3:38">
      <c r="C2092" s="57"/>
      <c r="D2092" s="11"/>
      <c r="E2092" s="11"/>
      <c r="F2092" s="56"/>
      <c r="G2092" s="11"/>
      <c r="H2092" s="11"/>
      <c r="I2092" s="11"/>
      <c r="J2092" s="11"/>
      <c r="K2092" s="11"/>
      <c r="L2092" s="11"/>
      <c r="M2092" s="11"/>
      <c r="N2092" s="11"/>
      <c r="Q2092" s="11"/>
      <c r="R2092" s="11"/>
      <c r="S2092" s="11"/>
      <c r="T2092" s="11"/>
      <c r="U2092" s="42"/>
      <c r="V2092" s="42"/>
      <c r="W2092" s="42"/>
      <c r="X2092" s="42"/>
      <c r="Y2092" s="11"/>
      <c r="Z2092" s="5"/>
      <c r="AB2092" s="42"/>
      <c r="AD2092" s="11"/>
      <c r="AE2092" s="11"/>
      <c r="AL2092" s="42"/>
    </row>
    <row r="2093" spans="3:38">
      <c r="C2093" s="57"/>
      <c r="D2093" s="11"/>
      <c r="E2093" s="11"/>
      <c r="F2093" s="56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42"/>
      <c r="V2093" s="42"/>
      <c r="W2093" s="42"/>
      <c r="X2093" s="42"/>
      <c r="Y2093" s="11"/>
      <c r="Z2093" s="5"/>
      <c r="AB2093" s="42"/>
      <c r="AD2093" s="11"/>
      <c r="AE2093" s="11"/>
      <c r="AL2093" s="42"/>
    </row>
    <row r="2094" spans="3:38">
      <c r="C2094" s="57"/>
      <c r="D2094" s="11"/>
      <c r="E2094" s="11"/>
      <c r="F2094" s="56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42"/>
      <c r="V2094" s="42"/>
      <c r="W2094" s="42"/>
      <c r="X2094" s="42"/>
      <c r="Y2094" s="11"/>
      <c r="Z2094" s="5"/>
      <c r="AB2094" s="42"/>
      <c r="AD2094" s="11"/>
      <c r="AE2094" s="11"/>
      <c r="AL2094" s="42"/>
    </row>
    <row r="2095" spans="3:38">
      <c r="C2095" s="57"/>
      <c r="D2095" s="11"/>
      <c r="E2095" s="11"/>
      <c r="F2095" s="56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42"/>
      <c r="V2095" s="42"/>
      <c r="W2095" s="42"/>
      <c r="X2095" s="42"/>
      <c r="Y2095" s="11"/>
      <c r="Z2095" s="5"/>
      <c r="AB2095" s="42"/>
      <c r="AD2095" s="11"/>
      <c r="AE2095" s="11"/>
      <c r="AL2095" s="42"/>
    </row>
    <row r="2096" spans="3:38">
      <c r="C2096" s="57"/>
      <c r="D2096" s="11"/>
      <c r="E2096" s="11"/>
      <c r="F2096" s="56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42"/>
      <c r="V2096" s="42"/>
      <c r="W2096" s="42"/>
      <c r="X2096" s="42"/>
      <c r="Y2096" s="11"/>
      <c r="Z2096" s="5"/>
      <c r="AB2096" s="42"/>
      <c r="AD2096" s="11"/>
      <c r="AL2096" s="42"/>
    </row>
    <row r="2097" spans="3:38">
      <c r="C2097" s="57"/>
      <c r="D2097" s="11"/>
      <c r="E2097" s="11"/>
      <c r="F2097" s="56"/>
      <c r="G2097" s="11"/>
      <c r="H2097" s="11"/>
      <c r="I2097" s="11"/>
      <c r="J2097" s="11"/>
      <c r="K2097" s="11"/>
      <c r="M2097" s="11"/>
      <c r="N2097" s="11"/>
      <c r="P2097" s="11"/>
      <c r="Q2097" s="11"/>
      <c r="R2097" s="11"/>
      <c r="S2097" s="11"/>
      <c r="U2097" s="42"/>
      <c r="V2097" s="42"/>
      <c r="W2097" s="42"/>
      <c r="X2097" s="42"/>
      <c r="Y2097" s="11"/>
      <c r="Z2097" s="5"/>
      <c r="AB2097" s="42"/>
      <c r="AD2097" s="11"/>
      <c r="AE2097" s="11"/>
      <c r="AL2097" s="42"/>
    </row>
    <row r="2098" spans="3:38">
      <c r="C2098" s="57"/>
      <c r="D2098" s="11"/>
      <c r="E2098" s="11"/>
      <c r="F2098" s="56"/>
      <c r="G2098" s="11"/>
      <c r="H2098" s="11"/>
      <c r="I2098" s="11"/>
      <c r="J2098" s="11"/>
      <c r="K2098" s="11"/>
      <c r="M2098" s="11"/>
      <c r="O2098" s="11"/>
      <c r="Q2098" s="11"/>
      <c r="R2098" s="11"/>
      <c r="S2098" s="11"/>
      <c r="U2098" s="42"/>
      <c r="V2098" s="42"/>
      <c r="W2098" s="42"/>
      <c r="X2098" s="42"/>
      <c r="Y2098" s="11"/>
      <c r="Z2098" s="5"/>
      <c r="AB2098" s="42"/>
      <c r="AD2098" s="11"/>
      <c r="AE2098" s="11"/>
      <c r="AL2098" s="42"/>
    </row>
    <row r="2099" spans="3:38">
      <c r="C2099" s="57"/>
      <c r="D2099" s="11"/>
      <c r="E2099" s="11"/>
      <c r="F2099" s="56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42"/>
      <c r="V2099" s="42"/>
      <c r="W2099" s="42"/>
      <c r="X2099" s="42"/>
      <c r="Y2099" s="11"/>
      <c r="Z2099" s="5"/>
      <c r="AB2099" s="42"/>
      <c r="AD2099" s="11"/>
      <c r="AE2099" s="11"/>
      <c r="AL2099" s="42"/>
    </row>
    <row r="2100" spans="3:38">
      <c r="C2100" s="57"/>
      <c r="D2100" s="11"/>
      <c r="E2100" s="11"/>
      <c r="F2100" s="56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42"/>
      <c r="V2100" s="42"/>
      <c r="W2100" s="42"/>
      <c r="X2100" s="42"/>
      <c r="Y2100" s="11"/>
      <c r="Z2100" s="5"/>
      <c r="AB2100" s="42"/>
      <c r="AD2100" s="11"/>
      <c r="AE2100" s="11"/>
      <c r="AL2100" s="42"/>
    </row>
    <row r="2101" spans="3:38">
      <c r="C2101" s="57"/>
      <c r="D2101" s="11"/>
      <c r="E2101" s="11"/>
      <c r="F2101" s="56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42"/>
      <c r="V2101" s="42"/>
      <c r="W2101" s="42"/>
      <c r="X2101" s="42"/>
      <c r="Y2101" s="11"/>
      <c r="Z2101" s="5"/>
      <c r="AB2101" s="42"/>
      <c r="AC2101" s="11"/>
      <c r="AD2101" s="11"/>
      <c r="AE2101" s="11"/>
      <c r="AL2101" s="42"/>
    </row>
    <row r="2102" spans="3:38">
      <c r="C2102" s="57"/>
      <c r="D2102" s="11"/>
      <c r="E2102" s="11"/>
      <c r="F2102" s="56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42"/>
      <c r="V2102" s="42"/>
      <c r="W2102" s="42"/>
      <c r="X2102" s="42"/>
      <c r="Y2102" s="11"/>
      <c r="Z2102" s="5"/>
      <c r="AB2102" s="42"/>
      <c r="AC2102" s="11"/>
      <c r="AD2102" s="11"/>
      <c r="AE2102" s="11"/>
      <c r="AL2102" s="42"/>
    </row>
    <row r="2103" spans="3:38">
      <c r="C2103" s="57"/>
      <c r="D2103" s="11"/>
      <c r="E2103" s="11"/>
      <c r="F2103" s="56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42"/>
      <c r="V2103" s="42"/>
      <c r="W2103" s="42"/>
      <c r="X2103" s="42"/>
      <c r="Y2103" s="11"/>
      <c r="Z2103" s="5"/>
      <c r="AB2103" s="42"/>
      <c r="AC2103" s="11"/>
      <c r="AD2103" s="11"/>
      <c r="AE2103" s="11"/>
      <c r="AL2103" s="42"/>
    </row>
    <row r="2104" spans="3:38">
      <c r="C2104" s="57"/>
      <c r="D2104" s="11"/>
      <c r="E2104" s="11"/>
      <c r="F2104" s="56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42"/>
      <c r="V2104" s="42"/>
      <c r="W2104" s="42"/>
      <c r="X2104" s="42"/>
      <c r="Y2104" s="11"/>
      <c r="Z2104" s="5"/>
      <c r="AB2104" s="42"/>
      <c r="AC2104" s="11"/>
      <c r="AD2104" s="11"/>
      <c r="AL2104" s="42"/>
    </row>
    <row r="2105" spans="3:38">
      <c r="C2105" s="57"/>
      <c r="D2105" s="11"/>
      <c r="E2105" s="11"/>
      <c r="F2105" s="56"/>
      <c r="G2105" s="11"/>
      <c r="H2105" s="11"/>
      <c r="I2105" s="11"/>
      <c r="J2105" s="11"/>
      <c r="K2105" s="11"/>
      <c r="L2105" s="11"/>
      <c r="M2105" s="11"/>
      <c r="N2105" s="11"/>
      <c r="O2105" s="11"/>
      <c r="Q2105" s="11"/>
      <c r="R2105" s="11"/>
      <c r="S2105" s="11"/>
      <c r="T2105" s="11"/>
      <c r="U2105" s="42"/>
      <c r="V2105" s="42"/>
      <c r="W2105" s="42"/>
      <c r="X2105" s="42"/>
      <c r="Y2105" s="11"/>
      <c r="Z2105" s="5"/>
      <c r="AB2105" s="42"/>
      <c r="AC2105" s="11"/>
      <c r="AD2105" s="11"/>
      <c r="AE2105" s="11"/>
      <c r="AL2105" s="42"/>
    </row>
    <row r="2106" spans="3:38">
      <c r="C2106" s="57"/>
      <c r="D2106" s="11"/>
      <c r="E2106" s="11"/>
      <c r="F2106" s="56"/>
      <c r="G2106" s="11"/>
      <c r="H2106" s="11"/>
      <c r="I2106" s="11"/>
      <c r="J2106" s="11"/>
      <c r="K2106" s="11"/>
      <c r="M2106" s="11"/>
      <c r="O2106" s="11"/>
      <c r="P2106" s="11"/>
      <c r="Q2106" s="11"/>
      <c r="R2106" s="11"/>
      <c r="S2106" s="11"/>
      <c r="T2106" s="11"/>
      <c r="U2106" s="42"/>
      <c r="V2106" s="42"/>
      <c r="W2106" s="42"/>
      <c r="X2106" s="42"/>
      <c r="Y2106" s="11"/>
      <c r="Z2106" s="5"/>
      <c r="AB2106" s="42"/>
      <c r="AC2106" s="11"/>
      <c r="AD2106" s="11"/>
      <c r="AE2106" s="11"/>
      <c r="AL2106" s="42"/>
    </row>
    <row r="2107" spans="3:38">
      <c r="C2107" s="57"/>
      <c r="D2107" s="11"/>
      <c r="E2107" s="11"/>
      <c r="F2107" s="56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U2107" s="42"/>
      <c r="V2107" s="42"/>
      <c r="W2107" s="42"/>
      <c r="X2107" s="42"/>
      <c r="Y2107" s="11"/>
      <c r="Z2107" s="5"/>
      <c r="AB2107" s="42"/>
      <c r="AC2107" s="11"/>
      <c r="AD2107" s="11"/>
      <c r="AE2107" s="11"/>
      <c r="AL2107" s="42"/>
    </row>
    <row r="2108" spans="3:38">
      <c r="C2108" s="57"/>
      <c r="D2108" s="11"/>
      <c r="E2108" s="11"/>
      <c r="F2108" s="56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42"/>
      <c r="V2108" s="42"/>
      <c r="W2108" s="42"/>
      <c r="X2108" s="42"/>
      <c r="Y2108" s="11"/>
      <c r="Z2108" s="5"/>
      <c r="AB2108" s="42"/>
      <c r="AC2108" s="11"/>
      <c r="AD2108" s="11"/>
      <c r="AE2108" s="11"/>
      <c r="AL2108" s="42"/>
    </row>
    <row r="2109" spans="3:38">
      <c r="C2109" s="57"/>
      <c r="D2109" s="11"/>
      <c r="E2109" s="11"/>
      <c r="F2109" s="56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42"/>
      <c r="V2109" s="42"/>
      <c r="W2109" s="42"/>
      <c r="X2109" s="42"/>
      <c r="Y2109" s="11"/>
      <c r="Z2109" s="5"/>
      <c r="AB2109" s="42"/>
      <c r="AC2109" s="11"/>
      <c r="AD2109" s="11"/>
      <c r="AE2109" s="11"/>
      <c r="AL2109" s="42"/>
    </row>
    <row r="2110" spans="3:38">
      <c r="C2110" s="57"/>
      <c r="D2110" s="11"/>
      <c r="E2110" s="11"/>
      <c r="F2110" s="56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42"/>
      <c r="V2110" s="42"/>
      <c r="W2110" s="42"/>
      <c r="X2110" s="42"/>
      <c r="Y2110" s="11"/>
      <c r="Z2110" s="5"/>
      <c r="AB2110" s="42"/>
      <c r="AC2110" s="11"/>
      <c r="AD2110" s="11"/>
      <c r="AE2110" s="11"/>
      <c r="AL2110" s="42"/>
    </row>
    <row r="2111" spans="3:38">
      <c r="C2111" s="57"/>
      <c r="D2111" s="11"/>
      <c r="E2111" s="11"/>
      <c r="F2111" s="56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42"/>
      <c r="V2111" s="42"/>
      <c r="W2111" s="42"/>
      <c r="X2111" s="42"/>
      <c r="Y2111" s="11"/>
      <c r="Z2111" s="5"/>
      <c r="AB2111" s="42"/>
      <c r="AC2111" s="11"/>
      <c r="AD2111" s="11"/>
      <c r="AE2111" s="11"/>
      <c r="AL2111" s="42"/>
    </row>
    <row r="2112" spans="3:38">
      <c r="C2112" s="57"/>
      <c r="D2112" s="11"/>
      <c r="E2112" s="11"/>
      <c r="F2112" s="56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42"/>
      <c r="V2112" s="42"/>
      <c r="W2112" s="42"/>
      <c r="X2112" s="42"/>
      <c r="Y2112" s="11"/>
      <c r="Z2112" s="5"/>
      <c r="AB2112" s="42"/>
      <c r="AC2112" s="11"/>
      <c r="AD2112" s="11"/>
      <c r="AE2112" s="11"/>
      <c r="AL2112" s="42"/>
    </row>
    <row r="2113" spans="3:38">
      <c r="C2113" s="57"/>
      <c r="D2113" s="11"/>
      <c r="E2113" s="11"/>
      <c r="F2113" s="56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42"/>
      <c r="V2113" s="42"/>
      <c r="W2113" s="42"/>
      <c r="X2113" s="42"/>
      <c r="Y2113" s="11"/>
      <c r="Z2113" s="5"/>
      <c r="AB2113" s="42"/>
      <c r="AC2113" s="11"/>
      <c r="AD2113" s="11"/>
      <c r="AE2113" s="11"/>
      <c r="AL2113" s="42"/>
    </row>
    <row r="2114" spans="3:38">
      <c r="C2114" s="57"/>
      <c r="D2114" s="11"/>
      <c r="E2114" s="11"/>
      <c r="F2114" s="56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42"/>
      <c r="V2114" s="42"/>
      <c r="W2114" s="42"/>
      <c r="X2114" s="42"/>
      <c r="Y2114" s="11"/>
      <c r="Z2114" s="5"/>
      <c r="AB2114" s="42"/>
      <c r="AC2114" s="11"/>
      <c r="AD2114" s="11"/>
      <c r="AE2114" s="11"/>
      <c r="AL2114" s="42"/>
    </row>
    <row r="2115" spans="3:38">
      <c r="C2115" s="57"/>
      <c r="D2115" s="11"/>
      <c r="E2115" s="11"/>
      <c r="F2115" s="56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42"/>
      <c r="V2115" s="42"/>
      <c r="W2115" s="42"/>
      <c r="X2115" s="42"/>
      <c r="Y2115" s="11"/>
      <c r="Z2115" s="5"/>
      <c r="AB2115" s="42"/>
      <c r="AC2115" s="11"/>
      <c r="AD2115" s="11"/>
      <c r="AE2115" s="11"/>
      <c r="AL2115" s="42"/>
    </row>
    <row r="2116" spans="3:38">
      <c r="C2116" s="57"/>
      <c r="D2116" s="11"/>
      <c r="E2116" s="11"/>
      <c r="F2116" s="56"/>
      <c r="G2116" s="11"/>
      <c r="H2116" s="11"/>
      <c r="I2116" s="11"/>
      <c r="J2116" s="11"/>
      <c r="K2116" s="11"/>
      <c r="M2116" s="11"/>
      <c r="O2116" s="11"/>
      <c r="P2116" s="11"/>
      <c r="Q2116" s="11"/>
      <c r="R2116" s="11"/>
      <c r="S2116" s="11"/>
      <c r="T2116" s="11"/>
      <c r="U2116" s="42"/>
      <c r="V2116" s="42"/>
      <c r="W2116" s="42"/>
      <c r="X2116" s="42"/>
      <c r="Y2116" s="11"/>
      <c r="Z2116" s="5"/>
      <c r="AB2116" s="42"/>
      <c r="AD2116" s="11"/>
      <c r="AE2116" s="11"/>
      <c r="AL2116" s="42"/>
    </row>
    <row r="2117" spans="3:38">
      <c r="C2117" s="57"/>
      <c r="D2117" s="11"/>
      <c r="E2117" s="11"/>
      <c r="F2117" s="56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42"/>
      <c r="V2117" s="42"/>
      <c r="W2117" s="42"/>
      <c r="X2117" s="42"/>
      <c r="Y2117" s="11"/>
      <c r="Z2117" s="5"/>
      <c r="AB2117" s="42"/>
      <c r="AD2117" s="11"/>
      <c r="AE2117" s="11"/>
      <c r="AL2117" s="42"/>
    </row>
    <row r="2118" spans="3:38">
      <c r="C2118" s="57"/>
      <c r="D2118" s="11"/>
      <c r="E2118" s="11"/>
      <c r="F2118" s="56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42"/>
      <c r="V2118" s="42"/>
      <c r="W2118" s="42"/>
      <c r="X2118" s="42"/>
      <c r="Y2118" s="11"/>
      <c r="Z2118" s="5"/>
      <c r="AB2118" s="42"/>
      <c r="AD2118" s="11"/>
      <c r="AE2118" s="11"/>
      <c r="AL2118" s="42"/>
    </row>
    <row r="2119" spans="3:38">
      <c r="C2119" s="57"/>
      <c r="D2119" s="11"/>
      <c r="E2119" s="11"/>
      <c r="F2119" s="56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42"/>
      <c r="V2119" s="42"/>
      <c r="W2119" s="42"/>
      <c r="X2119" s="42"/>
      <c r="Y2119" s="11"/>
      <c r="Z2119" s="5"/>
      <c r="AB2119" s="42"/>
      <c r="AD2119" s="11"/>
      <c r="AE2119" s="11"/>
      <c r="AL2119" s="42"/>
    </row>
    <row r="2120" spans="3:38">
      <c r="C2120" s="57"/>
      <c r="D2120" s="11"/>
      <c r="E2120" s="11"/>
      <c r="F2120" s="56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42"/>
      <c r="V2120" s="42"/>
      <c r="W2120" s="42"/>
      <c r="X2120" s="42"/>
      <c r="Y2120" s="11"/>
      <c r="Z2120" s="5"/>
      <c r="AB2120" s="42"/>
      <c r="AD2120" s="11"/>
      <c r="AE2120" s="11"/>
      <c r="AL2120" s="42"/>
    </row>
    <row r="2121" spans="3:38">
      <c r="C2121" s="57"/>
      <c r="D2121" s="11"/>
      <c r="E2121" s="11"/>
      <c r="F2121" s="56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42"/>
      <c r="V2121" s="42"/>
      <c r="W2121" s="42"/>
      <c r="X2121" s="42"/>
      <c r="Y2121" s="11"/>
      <c r="Z2121" s="5"/>
      <c r="AB2121" s="42"/>
      <c r="AD2121" s="11"/>
      <c r="AE2121" s="11"/>
      <c r="AL2121" s="42"/>
    </row>
    <row r="2122" spans="3:38">
      <c r="C2122" s="57"/>
      <c r="D2122" s="11"/>
      <c r="E2122" s="11"/>
      <c r="F2122" s="56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42"/>
      <c r="V2122" s="42"/>
      <c r="W2122" s="42"/>
      <c r="X2122" s="42"/>
      <c r="Y2122" s="11"/>
      <c r="Z2122" s="5"/>
      <c r="AB2122" s="42"/>
      <c r="AD2122" s="11"/>
      <c r="AL2122" s="42"/>
    </row>
    <row r="2123" spans="3:38">
      <c r="C2123" s="57"/>
      <c r="D2123" s="11"/>
      <c r="E2123" s="11"/>
      <c r="F2123" s="56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42"/>
      <c r="V2123" s="42"/>
      <c r="W2123" s="42"/>
      <c r="X2123" s="42"/>
      <c r="Y2123" s="11"/>
      <c r="Z2123" s="5"/>
      <c r="AB2123" s="42"/>
      <c r="AD2123" s="11"/>
      <c r="AL2123" s="42"/>
    </row>
    <row r="2124" spans="3:38">
      <c r="C2124" s="57"/>
      <c r="D2124" s="11"/>
      <c r="E2124" s="11"/>
      <c r="F2124" s="56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42"/>
      <c r="V2124" s="42"/>
      <c r="W2124" s="42"/>
      <c r="X2124" s="42"/>
      <c r="Y2124" s="11"/>
      <c r="Z2124" s="5"/>
      <c r="AB2124" s="42"/>
      <c r="AD2124" s="11"/>
      <c r="AE2124" s="11"/>
      <c r="AL2124" s="42"/>
    </row>
    <row r="2125" spans="3:38">
      <c r="C2125" s="57"/>
      <c r="D2125" s="11"/>
      <c r="E2125" s="11"/>
      <c r="F2125" s="56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42"/>
      <c r="V2125" s="42"/>
      <c r="W2125" s="42"/>
      <c r="X2125" s="42"/>
      <c r="Y2125" s="11"/>
      <c r="Z2125" s="5"/>
      <c r="AB2125" s="42"/>
      <c r="AD2125" s="11"/>
      <c r="AE2125" s="11"/>
      <c r="AL2125" s="42"/>
    </row>
    <row r="2126" spans="3:38">
      <c r="C2126" s="57"/>
      <c r="D2126" s="11"/>
      <c r="E2126" s="11"/>
      <c r="F2126" s="56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42"/>
      <c r="V2126" s="42"/>
      <c r="W2126" s="42"/>
      <c r="X2126" s="42"/>
      <c r="Y2126" s="11"/>
      <c r="Z2126" s="5"/>
      <c r="AB2126" s="42"/>
      <c r="AD2126" s="11"/>
      <c r="AL2126" s="42"/>
    </row>
    <row r="2127" spans="3:38">
      <c r="C2127" s="57"/>
      <c r="D2127" s="11"/>
      <c r="E2127" s="11"/>
      <c r="F2127" s="56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42"/>
      <c r="V2127" s="42"/>
      <c r="W2127" s="42"/>
      <c r="X2127" s="42"/>
      <c r="Y2127" s="11"/>
      <c r="Z2127" s="5"/>
      <c r="AB2127" s="42"/>
      <c r="AD2127" s="11"/>
      <c r="AE2127" s="11"/>
      <c r="AL2127" s="42"/>
    </row>
    <row r="2128" spans="3:38">
      <c r="C2128" s="57"/>
      <c r="D2128" s="11"/>
      <c r="E2128" s="11"/>
      <c r="F2128" s="56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42"/>
      <c r="V2128" s="42"/>
      <c r="W2128" s="42"/>
      <c r="X2128" s="42"/>
      <c r="Y2128" s="11"/>
      <c r="Z2128" s="5"/>
      <c r="AB2128" s="42"/>
      <c r="AD2128" s="11"/>
      <c r="AE2128" s="11"/>
      <c r="AL2128" s="42"/>
    </row>
    <row r="2129" spans="3:38">
      <c r="C2129" s="57"/>
      <c r="D2129" s="11"/>
      <c r="E2129" s="11"/>
      <c r="F2129" s="56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42"/>
      <c r="V2129" s="42"/>
      <c r="W2129" s="42"/>
      <c r="X2129" s="42"/>
      <c r="Y2129" s="11"/>
      <c r="Z2129" s="5"/>
      <c r="AB2129" s="42"/>
      <c r="AD2129" s="11"/>
      <c r="AE2129" s="11"/>
      <c r="AL2129" s="42"/>
    </row>
    <row r="2130" spans="3:38">
      <c r="C2130" s="57"/>
      <c r="D2130" s="11"/>
      <c r="E2130" s="11"/>
      <c r="F2130" s="56"/>
      <c r="G2130" s="11"/>
      <c r="H2130" s="11"/>
      <c r="I2130" s="11"/>
      <c r="J2130" s="11"/>
      <c r="K2130" s="11"/>
      <c r="M2130" s="11"/>
      <c r="N2130" s="11"/>
      <c r="Q2130" s="11"/>
      <c r="R2130" s="11"/>
      <c r="S2130" s="11"/>
      <c r="U2130" s="42"/>
      <c r="V2130" s="42"/>
      <c r="W2130" s="42"/>
      <c r="X2130" s="42"/>
      <c r="Y2130" s="11"/>
      <c r="Z2130" s="5"/>
      <c r="AB2130" s="42"/>
      <c r="AD2130" s="11"/>
      <c r="AE2130" s="11"/>
      <c r="AL2130" s="42"/>
    </row>
    <row r="2131" spans="3:38">
      <c r="C2131" s="57"/>
      <c r="D2131" s="11"/>
      <c r="E2131" s="11"/>
      <c r="F2131" s="56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42"/>
      <c r="V2131" s="42"/>
      <c r="W2131" s="42"/>
      <c r="X2131" s="42"/>
      <c r="Y2131" s="11"/>
      <c r="Z2131" s="5"/>
      <c r="AB2131" s="42"/>
      <c r="AD2131" s="11"/>
      <c r="AE2131" s="11"/>
      <c r="AL2131" s="42"/>
    </row>
    <row r="2132" spans="3:38">
      <c r="C2132" s="57"/>
      <c r="D2132" s="11"/>
      <c r="E2132" s="11"/>
      <c r="F2132" s="56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42"/>
      <c r="V2132" s="42"/>
      <c r="W2132" s="42"/>
      <c r="X2132" s="42"/>
      <c r="Y2132" s="11"/>
      <c r="Z2132" s="5"/>
      <c r="AB2132" s="42"/>
      <c r="AD2132" s="11"/>
      <c r="AL2132" s="42"/>
    </row>
    <row r="2133" spans="3:38">
      <c r="C2133" s="57"/>
      <c r="D2133" s="11"/>
      <c r="E2133" s="11"/>
      <c r="F2133" s="56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U2133" s="42"/>
      <c r="V2133" s="42"/>
      <c r="W2133" s="42"/>
      <c r="X2133" s="42"/>
      <c r="Y2133" s="11"/>
      <c r="Z2133" s="5"/>
      <c r="AB2133" s="42"/>
      <c r="AD2133" s="11"/>
      <c r="AL2133" s="42"/>
    </row>
    <row r="2134" spans="3:38">
      <c r="C2134" s="57"/>
      <c r="D2134" s="11"/>
      <c r="E2134" s="11"/>
      <c r="F2134" s="56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42"/>
      <c r="V2134" s="42"/>
      <c r="W2134" s="42"/>
      <c r="X2134" s="42"/>
      <c r="Y2134" s="11"/>
      <c r="Z2134" s="5"/>
      <c r="AB2134" s="42"/>
      <c r="AD2134" s="11"/>
      <c r="AL2134" s="42"/>
    </row>
    <row r="2135" spans="3:38">
      <c r="C2135" s="57"/>
      <c r="D2135" s="11"/>
      <c r="E2135" s="11"/>
      <c r="F2135" s="56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42"/>
      <c r="V2135" s="42"/>
      <c r="W2135" s="42"/>
      <c r="X2135" s="42"/>
      <c r="Y2135" s="11"/>
      <c r="Z2135" s="5"/>
      <c r="AB2135" s="42"/>
      <c r="AD2135" s="11"/>
      <c r="AL2135" s="42"/>
    </row>
    <row r="2136" spans="3:38">
      <c r="C2136" s="57"/>
      <c r="D2136" s="11"/>
      <c r="E2136" s="11"/>
      <c r="F2136" s="56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42"/>
      <c r="V2136" s="42"/>
      <c r="W2136" s="42"/>
      <c r="X2136" s="42"/>
      <c r="Y2136" s="11"/>
      <c r="Z2136" s="5"/>
      <c r="AB2136" s="42"/>
      <c r="AD2136" s="11"/>
      <c r="AL2136" s="42"/>
    </row>
    <row r="2137" spans="3:38">
      <c r="C2137" s="57"/>
      <c r="D2137" s="11"/>
      <c r="E2137" s="11"/>
      <c r="F2137" s="56"/>
      <c r="G2137" s="11"/>
      <c r="H2137" s="11"/>
      <c r="I2137" s="11"/>
      <c r="J2137" s="11"/>
      <c r="K2137" s="11"/>
      <c r="M2137" s="11"/>
      <c r="N2137" s="11"/>
      <c r="Q2137" s="11"/>
      <c r="R2137" s="11"/>
      <c r="S2137" s="11"/>
      <c r="U2137" s="42"/>
      <c r="V2137" s="42"/>
      <c r="W2137" s="42"/>
      <c r="X2137" s="42"/>
      <c r="Y2137" s="11"/>
      <c r="Z2137" s="5"/>
      <c r="AB2137" s="42"/>
      <c r="AD2137" s="11"/>
      <c r="AL2137" s="42"/>
    </row>
    <row r="2138" spans="3:38">
      <c r="C2138" s="57"/>
      <c r="D2138" s="11"/>
      <c r="E2138" s="11"/>
      <c r="F2138" s="56"/>
      <c r="G2138" s="11"/>
      <c r="H2138" s="11"/>
      <c r="I2138" s="11"/>
      <c r="J2138" s="11"/>
      <c r="K2138" s="11"/>
      <c r="M2138" s="11"/>
      <c r="N2138" s="11"/>
      <c r="O2138" s="11"/>
      <c r="Q2138" s="11"/>
      <c r="R2138" s="11"/>
      <c r="S2138" s="11"/>
      <c r="U2138" s="42"/>
      <c r="V2138" s="42"/>
      <c r="W2138" s="42"/>
      <c r="X2138" s="42"/>
      <c r="Y2138" s="11"/>
      <c r="Z2138" s="5"/>
      <c r="AB2138" s="42"/>
      <c r="AD2138" s="11"/>
      <c r="AL2138" s="42"/>
    </row>
    <row r="2139" spans="3:38">
      <c r="C2139" s="57"/>
      <c r="D2139" s="11"/>
      <c r="E2139" s="11"/>
      <c r="F2139" s="56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42"/>
      <c r="V2139" s="42"/>
      <c r="W2139" s="42"/>
      <c r="X2139" s="42"/>
      <c r="Y2139" s="11"/>
      <c r="Z2139" s="5"/>
      <c r="AB2139" s="42"/>
      <c r="AD2139" s="11"/>
      <c r="AL2139" s="42"/>
    </row>
    <row r="2140" spans="3:38">
      <c r="C2140" s="57"/>
      <c r="D2140" s="11"/>
      <c r="E2140" s="11"/>
      <c r="F2140" s="56"/>
      <c r="G2140" s="11"/>
      <c r="H2140" s="11"/>
      <c r="I2140" s="11"/>
      <c r="J2140" s="11"/>
      <c r="K2140" s="11"/>
      <c r="L2140" s="11"/>
      <c r="M2140" s="11"/>
      <c r="N2140" s="11"/>
      <c r="O2140" s="11"/>
      <c r="Q2140" s="11"/>
      <c r="R2140" s="11"/>
      <c r="S2140" s="11"/>
      <c r="T2140" s="11"/>
      <c r="U2140" s="42"/>
      <c r="V2140" s="42"/>
      <c r="W2140" s="42"/>
      <c r="X2140" s="42"/>
      <c r="Y2140" s="11"/>
      <c r="Z2140" s="5"/>
      <c r="AB2140" s="42"/>
      <c r="AD2140" s="11"/>
      <c r="AL2140" s="42"/>
    </row>
    <row r="2141" spans="3:38">
      <c r="C2141" s="57"/>
      <c r="D2141" s="11"/>
      <c r="E2141" s="11"/>
      <c r="F2141" s="56"/>
      <c r="G2141" s="11"/>
      <c r="H2141" s="11"/>
      <c r="I2141" s="11"/>
      <c r="J2141" s="11"/>
      <c r="K2141" s="11"/>
      <c r="M2141" s="11"/>
      <c r="N2141" s="11"/>
      <c r="O2141" s="11"/>
      <c r="Q2141" s="11"/>
      <c r="R2141" s="11"/>
      <c r="S2141" s="11"/>
      <c r="T2141" s="11"/>
      <c r="U2141" s="42"/>
      <c r="V2141" s="42"/>
      <c r="W2141" s="42"/>
      <c r="X2141" s="42"/>
      <c r="Y2141" s="11"/>
      <c r="Z2141" s="5"/>
      <c r="AB2141" s="42"/>
      <c r="AD2141" s="11"/>
      <c r="AL2141" s="42"/>
    </row>
    <row r="2142" spans="3:38">
      <c r="C2142" s="57"/>
      <c r="D2142" s="11"/>
      <c r="E2142" s="11"/>
      <c r="F2142" s="56"/>
      <c r="G2142" s="11"/>
      <c r="H2142" s="11"/>
      <c r="I2142" s="11"/>
      <c r="J2142" s="11"/>
      <c r="K2142" s="11"/>
      <c r="L2142" s="11"/>
      <c r="M2142" s="11"/>
      <c r="N2142" s="11"/>
      <c r="O2142" s="11"/>
      <c r="Q2142" s="11"/>
      <c r="R2142" s="11"/>
      <c r="S2142" s="11"/>
      <c r="T2142" s="11"/>
      <c r="U2142" s="42"/>
      <c r="V2142" s="42"/>
      <c r="W2142" s="42"/>
      <c r="X2142" s="42"/>
      <c r="Y2142" s="11"/>
      <c r="Z2142" s="5"/>
      <c r="AB2142" s="42"/>
      <c r="AD2142" s="11"/>
      <c r="AL2142" s="42"/>
    </row>
    <row r="2143" spans="3:38">
      <c r="C2143" s="57"/>
      <c r="D2143" s="11"/>
      <c r="E2143" s="11"/>
      <c r="F2143" s="56"/>
      <c r="G2143" s="11"/>
      <c r="H2143" s="11"/>
      <c r="I2143" s="11"/>
      <c r="J2143" s="11"/>
      <c r="K2143" s="11"/>
      <c r="M2143" s="11"/>
      <c r="P2143" s="11"/>
      <c r="Q2143" s="11"/>
      <c r="R2143" s="11"/>
      <c r="S2143" s="11"/>
      <c r="U2143" s="42"/>
      <c r="V2143" s="42"/>
      <c r="W2143" s="42"/>
      <c r="X2143" s="42"/>
      <c r="Y2143" s="11"/>
      <c r="Z2143" s="5"/>
      <c r="AB2143" s="42"/>
      <c r="AD2143" s="11"/>
      <c r="AL2143" s="42"/>
    </row>
    <row r="2144" spans="3:38">
      <c r="C2144" s="57"/>
      <c r="D2144" s="11"/>
      <c r="E2144" s="11"/>
      <c r="F2144" s="56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42"/>
      <c r="V2144" s="42"/>
      <c r="W2144" s="42"/>
      <c r="X2144" s="42"/>
      <c r="Y2144" s="11"/>
      <c r="Z2144" s="5"/>
      <c r="AB2144" s="42"/>
      <c r="AD2144" s="11"/>
      <c r="AL2144" s="42"/>
    </row>
    <row r="2145" spans="3:38">
      <c r="C2145" s="57"/>
      <c r="D2145" s="11"/>
      <c r="E2145" s="11"/>
      <c r="F2145" s="56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42"/>
      <c r="V2145" s="42"/>
      <c r="W2145" s="42"/>
      <c r="X2145" s="42"/>
      <c r="Y2145" s="11"/>
      <c r="Z2145" s="5"/>
      <c r="AB2145" s="42"/>
      <c r="AD2145" s="11"/>
      <c r="AL2145" s="42"/>
    </row>
    <row r="2146" spans="3:38">
      <c r="C2146" s="57"/>
      <c r="D2146" s="11"/>
      <c r="E2146" s="11"/>
      <c r="F2146" s="56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42"/>
      <c r="V2146" s="42"/>
      <c r="W2146" s="42"/>
      <c r="X2146" s="42"/>
      <c r="Y2146" s="11"/>
      <c r="Z2146" s="5"/>
      <c r="AB2146" s="42"/>
      <c r="AD2146" s="11"/>
      <c r="AL2146" s="42"/>
    </row>
    <row r="2147" spans="3:38">
      <c r="C2147" s="57"/>
      <c r="D2147" s="11"/>
      <c r="E2147" s="11"/>
      <c r="F2147" s="56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42"/>
      <c r="V2147" s="42"/>
      <c r="W2147" s="42"/>
      <c r="X2147" s="42"/>
      <c r="Y2147" s="11"/>
      <c r="Z2147" s="5"/>
      <c r="AB2147" s="42"/>
      <c r="AD2147" s="11"/>
      <c r="AL2147" s="42"/>
    </row>
    <row r="2148" spans="3:38">
      <c r="C2148" s="57"/>
      <c r="D2148" s="11"/>
      <c r="E2148" s="11"/>
      <c r="F2148" s="56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42"/>
      <c r="V2148" s="42"/>
      <c r="W2148" s="42"/>
      <c r="X2148" s="42"/>
      <c r="Y2148" s="11"/>
      <c r="Z2148" s="5"/>
      <c r="AB2148" s="42"/>
      <c r="AD2148" s="11"/>
      <c r="AE2148" s="11"/>
      <c r="AL2148" s="42"/>
    </row>
    <row r="2149" spans="3:38">
      <c r="C2149" s="57"/>
      <c r="D2149" s="11"/>
      <c r="E2149" s="11"/>
      <c r="F2149" s="56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42"/>
      <c r="V2149" s="42"/>
      <c r="W2149" s="42"/>
      <c r="X2149" s="42"/>
      <c r="Y2149" s="11"/>
      <c r="Z2149" s="5"/>
      <c r="AB2149" s="42"/>
      <c r="AD2149" s="11"/>
      <c r="AL2149" s="42"/>
    </row>
    <row r="2150" spans="3:38">
      <c r="C2150" s="57"/>
      <c r="D2150" s="11"/>
      <c r="E2150" s="11"/>
      <c r="F2150" s="56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42"/>
      <c r="V2150" s="42"/>
      <c r="W2150" s="42"/>
      <c r="X2150" s="42"/>
      <c r="Y2150" s="11"/>
      <c r="Z2150" s="5"/>
      <c r="AB2150" s="42"/>
      <c r="AD2150" s="11"/>
      <c r="AL2150" s="42"/>
    </row>
    <row r="2151" spans="3:38">
      <c r="C2151" s="57"/>
      <c r="D2151" s="11"/>
      <c r="E2151" s="11"/>
      <c r="F2151" s="56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42"/>
      <c r="V2151" s="42"/>
      <c r="W2151" s="42"/>
      <c r="X2151" s="42"/>
      <c r="Y2151" s="11"/>
      <c r="Z2151" s="5"/>
      <c r="AB2151" s="42"/>
      <c r="AD2151" s="11"/>
      <c r="AE2151" s="11"/>
      <c r="AL2151" s="42"/>
    </row>
    <row r="2152" spans="3:38">
      <c r="C2152" s="57"/>
      <c r="D2152" s="11"/>
      <c r="E2152" s="11"/>
      <c r="F2152" s="56"/>
      <c r="G2152" s="11"/>
      <c r="H2152" s="11"/>
      <c r="I2152" s="11"/>
      <c r="J2152" s="11"/>
      <c r="K2152" s="11"/>
      <c r="M2152" s="11"/>
      <c r="O2152" s="11"/>
      <c r="P2152" s="11"/>
      <c r="Q2152" s="11"/>
      <c r="R2152" s="11"/>
      <c r="S2152" s="11"/>
      <c r="T2152" s="11"/>
      <c r="U2152" s="42"/>
      <c r="V2152" s="42"/>
      <c r="W2152" s="42"/>
      <c r="X2152" s="42"/>
      <c r="Y2152" s="11"/>
      <c r="Z2152" s="5"/>
      <c r="AB2152" s="42"/>
      <c r="AD2152" s="11"/>
      <c r="AL2152" s="42"/>
    </row>
    <row r="2153" spans="3:38">
      <c r="C2153" s="57"/>
      <c r="D2153" s="11"/>
      <c r="E2153" s="11"/>
      <c r="F2153" s="56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42"/>
      <c r="V2153" s="42"/>
      <c r="W2153" s="42"/>
      <c r="X2153" s="42"/>
      <c r="Y2153" s="11"/>
      <c r="Z2153" s="5"/>
      <c r="AB2153" s="42"/>
      <c r="AD2153" s="11"/>
      <c r="AL2153" s="42"/>
    </row>
    <row r="2154" spans="3:38">
      <c r="C2154" s="57"/>
      <c r="D2154" s="11"/>
      <c r="E2154" s="11"/>
      <c r="F2154" s="56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42"/>
      <c r="V2154" s="42"/>
      <c r="W2154" s="42"/>
      <c r="X2154" s="42"/>
      <c r="Y2154" s="11"/>
      <c r="Z2154" s="5"/>
      <c r="AB2154" s="42"/>
      <c r="AC2154" s="11"/>
      <c r="AD2154" s="11"/>
      <c r="AL2154" s="42"/>
    </row>
    <row r="2155" spans="3:38">
      <c r="C2155" s="57"/>
      <c r="D2155" s="11"/>
      <c r="E2155" s="11"/>
      <c r="F2155" s="56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42"/>
      <c r="V2155" s="42"/>
      <c r="W2155" s="42"/>
      <c r="X2155" s="42"/>
      <c r="Y2155" s="11"/>
      <c r="Z2155" s="5"/>
      <c r="AB2155" s="42"/>
      <c r="AC2155" s="11"/>
      <c r="AD2155" s="11"/>
      <c r="AE2155" s="11"/>
      <c r="AL2155" s="42"/>
    </row>
    <row r="2156" spans="3:38">
      <c r="C2156" s="57"/>
      <c r="D2156" s="11"/>
      <c r="E2156" s="11"/>
      <c r="F2156" s="56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42"/>
      <c r="V2156" s="42"/>
      <c r="W2156" s="42"/>
      <c r="X2156" s="42"/>
      <c r="Y2156" s="11"/>
      <c r="Z2156" s="5"/>
      <c r="AB2156" s="42"/>
      <c r="AC2156" s="11"/>
      <c r="AD2156" s="11"/>
      <c r="AE2156" s="11"/>
      <c r="AL2156" s="42"/>
    </row>
    <row r="2157" spans="3:38">
      <c r="C2157" s="57"/>
      <c r="D2157" s="11"/>
      <c r="E2157" s="11"/>
      <c r="F2157" s="56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42"/>
      <c r="V2157" s="42"/>
      <c r="W2157" s="42"/>
      <c r="X2157" s="42"/>
      <c r="Y2157" s="11"/>
      <c r="Z2157" s="5"/>
      <c r="AB2157" s="42"/>
      <c r="AC2157" s="11"/>
      <c r="AD2157" s="11"/>
      <c r="AL2157" s="42"/>
    </row>
    <row r="2158" spans="3:38">
      <c r="C2158" s="57"/>
      <c r="D2158" s="11"/>
      <c r="E2158" s="11"/>
      <c r="F2158" s="56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42"/>
      <c r="V2158" s="42"/>
      <c r="W2158" s="42"/>
      <c r="X2158" s="42"/>
      <c r="Y2158" s="11"/>
      <c r="Z2158" s="5"/>
      <c r="AB2158" s="42"/>
      <c r="AC2158" s="11"/>
      <c r="AD2158" s="11"/>
      <c r="AL2158" s="42"/>
    </row>
    <row r="2159" spans="3:38">
      <c r="C2159" s="57"/>
      <c r="D2159" s="11"/>
      <c r="E2159" s="11"/>
      <c r="F2159" s="56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42"/>
      <c r="V2159" s="42"/>
      <c r="W2159" s="42"/>
      <c r="X2159" s="42"/>
      <c r="Y2159" s="11"/>
      <c r="Z2159" s="5"/>
      <c r="AB2159" s="42"/>
      <c r="AC2159" s="11"/>
      <c r="AD2159" s="11"/>
      <c r="AL2159" s="42"/>
    </row>
    <row r="2160" spans="3:38">
      <c r="C2160" s="57"/>
      <c r="D2160" s="11"/>
      <c r="E2160" s="11"/>
      <c r="F2160" s="56"/>
      <c r="G2160" s="11"/>
      <c r="H2160" s="11"/>
      <c r="I2160" s="11"/>
      <c r="J2160" s="11"/>
      <c r="K2160" s="11"/>
      <c r="M2160" s="11"/>
      <c r="O2160" s="11"/>
      <c r="P2160" s="11"/>
      <c r="Q2160" s="11"/>
      <c r="R2160" s="11"/>
      <c r="S2160" s="11"/>
      <c r="T2160" s="11"/>
      <c r="U2160" s="42"/>
      <c r="V2160" s="42"/>
      <c r="W2160" s="42"/>
      <c r="X2160" s="42"/>
      <c r="Y2160" s="11"/>
      <c r="Z2160" s="5"/>
      <c r="AB2160" s="42"/>
      <c r="AC2160" s="11"/>
      <c r="AD2160" s="11"/>
      <c r="AL2160" s="42"/>
    </row>
    <row r="2161" spans="3:38">
      <c r="C2161" s="57"/>
      <c r="D2161" s="11"/>
      <c r="E2161" s="11"/>
      <c r="F2161" s="56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42"/>
      <c r="V2161" s="42"/>
      <c r="W2161" s="42"/>
      <c r="X2161" s="42"/>
      <c r="Y2161" s="11"/>
      <c r="Z2161" s="5"/>
      <c r="AB2161" s="42"/>
      <c r="AC2161" s="11"/>
      <c r="AD2161" s="11"/>
      <c r="AE2161" s="11"/>
      <c r="AL2161" s="42"/>
    </row>
    <row r="2162" spans="3:38">
      <c r="C2162" s="57"/>
      <c r="D2162" s="11"/>
      <c r="E2162" s="11"/>
      <c r="F2162" s="56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42"/>
      <c r="V2162" s="42"/>
      <c r="W2162" s="42"/>
      <c r="X2162" s="42"/>
      <c r="Y2162" s="11"/>
      <c r="Z2162" s="5"/>
      <c r="AB2162" s="42"/>
      <c r="AC2162" s="11"/>
      <c r="AD2162" s="11"/>
      <c r="AL2162" s="42"/>
    </row>
    <row r="2163" spans="3:38">
      <c r="C2163" s="57"/>
      <c r="D2163" s="11"/>
      <c r="E2163" s="11"/>
      <c r="F2163" s="56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42"/>
      <c r="V2163" s="42"/>
      <c r="W2163" s="42"/>
      <c r="X2163" s="42"/>
      <c r="Y2163" s="11"/>
      <c r="Z2163" s="5"/>
      <c r="AB2163" s="42"/>
      <c r="AC2163" s="11"/>
      <c r="AD2163" s="11"/>
      <c r="AL2163" s="42"/>
    </row>
    <row r="2164" spans="3:38">
      <c r="C2164" s="57"/>
      <c r="D2164" s="11"/>
      <c r="E2164" s="11"/>
      <c r="F2164" s="56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42"/>
      <c r="V2164" s="42"/>
      <c r="W2164" s="42"/>
      <c r="X2164" s="42"/>
      <c r="Y2164" s="11"/>
      <c r="Z2164" s="5"/>
      <c r="AB2164" s="42"/>
      <c r="AC2164" s="11"/>
      <c r="AD2164" s="11"/>
      <c r="AE2164" s="11"/>
      <c r="AL2164" s="42"/>
    </row>
    <row r="2165" spans="3:38">
      <c r="C2165" s="57"/>
      <c r="D2165" s="11"/>
      <c r="E2165" s="11"/>
      <c r="F2165" s="56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42"/>
      <c r="V2165" s="42"/>
      <c r="W2165" s="42"/>
      <c r="X2165" s="42"/>
      <c r="Y2165" s="11"/>
      <c r="Z2165" s="5"/>
      <c r="AB2165" s="42"/>
      <c r="AC2165" s="11"/>
      <c r="AD2165" s="11"/>
      <c r="AL2165" s="42"/>
    </row>
    <row r="2166" spans="3:38">
      <c r="C2166" s="57"/>
      <c r="D2166" s="11"/>
      <c r="E2166" s="11"/>
      <c r="F2166" s="56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42"/>
      <c r="V2166" s="42"/>
      <c r="W2166" s="42"/>
      <c r="X2166" s="42"/>
      <c r="Y2166" s="11"/>
      <c r="Z2166" s="5"/>
      <c r="AB2166" s="42"/>
      <c r="AC2166" s="11"/>
      <c r="AD2166" s="11"/>
      <c r="AL2166" s="42"/>
    </row>
    <row r="2167" spans="3:38">
      <c r="C2167" s="57"/>
      <c r="D2167" s="11"/>
      <c r="E2167" s="11"/>
      <c r="F2167" s="56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42"/>
      <c r="V2167" s="42"/>
      <c r="W2167" s="42"/>
      <c r="X2167" s="42"/>
      <c r="Y2167" s="11"/>
      <c r="Z2167" s="5"/>
      <c r="AB2167" s="42"/>
      <c r="AC2167" s="11"/>
      <c r="AD2167" s="11"/>
      <c r="AL2167" s="42"/>
    </row>
    <row r="2168" spans="3:38">
      <c r="C2168" s="57"/>
      <c r="D2168" s="11"/>
      <c r="E2168" s="11"/>
      <c r="F2168" s="56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U2168" s="42"/>
      <c r="V2168" s="42"/>
      <c r="W2168" s="42"/>
      <c r="X2168" s="42"/>
      <c r="Y2168" s="11"/>
      <c r="Z2168" s="5"/>
      <c r="AB2168" s="42"/>
      <c r="AC2168" s="11"/>
      <c r="AD2168" s="11"/>
      <c r="AL2168" s="42"/>
    </row>
    <row r="2169" spans="3:38">
      <c r="C2169" s="57"/>
      <c r="D2169" s="11"/>
      <c r="E2169" s="11"/>
      <c r="F2169" s="56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42"/>
      <c r="V2169" s="42"/>
      <c r="W2169" s="42"/>
      <c r="X2169" s="42"/>
      <c r="Y2169" s="11"/>
      <c r="Z2169" s="5"/>
      <c r="AB2169" s="42"/>
      <c r="AC2169" s="11"/>
      <c r="AD2169" s="11"/>
      <c r="AL2169" s="42"/>
    </row>
    <row r="2170" spans="3:38">
      <c r="C2170" s="57"/>
      <c r="D2170" s="11"/>
      <c r="E2170" s="11"/>
      <c r="F2170" s="56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42"/>
      <c r="V2170" s="42"/>
      <c r="W2170" s="42"/>
      <c r="X2170" s="42"/>
      <c r="Y2170" s="11"/>
      <c r="Z2170" s="5"/>
      <c r="AB2170" s="42"/>
      <c r="AD2170" s="11"/>
      <c r="AE2170" s="11"/>
      <c r="AL2170" s="42"/>
    </row>
    <row r="2171" spans="3:38">
      <c r="C2171" s="57"/>
      <c r="D2171" s="11"/>
      <c r="E2171" s="11"/>
      <c r="F2171" s="56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42"/>
      <c r="V2171" s="42"/>
      <c r="W2171" s="42"/>
      <c r="X2171" s="42"/>
      <c r="Y2171" s="11"/>
      <c r="Z2171" s="5"/>
      <c r="AB2171" s="42"/>
      <c r="AD2171" s="11"/>
      <c r="AE2171" s="11"/>
      <c r="AL2171" s="42"/>
    </row>
    <row r="2172" spans="3:38">
      <c r="C2172" s="57"/>
      <c r="D2172" s="11"/>
      <c r="E2172" s="11"/>
      <c r="F2172" s="56"/>
      <c r="G2172" s="11"/>
      <c r="H2172" s="11"/>
      <c r="I2172" s="11"/>
      <c r="J2172" s="11"/>
      <c r="K2172" s="11"/>
      <c r="M2172" s="11"/>
      <c r="O2172" s="11"/>
      <c r="P2172" s="11"/>
      <c r="Q2172" s="11"/>
      <c r="R2172" s="11"/>
      <c r="S2172" s="11"/>
      <c r="T2172" s="11"/>
      <c r="U2172" s="42"/>
      <c r="V2172" s="42"/>
      <c r="W2172" s="42"/>
      <c r="X2172" s="42"/>
      <c r="Y2172" s="11"/>
      <c r="Z2172" s="5"/>
      <c r="AB2172" s="42"/>
      <c r="AD2172" s="11"/>
      <c r="AE2172" s="11"/>
      <c r="AL2172" s="42"/>
    </row>
    <row r="2173" spans="3:38">
      <c r="C2173" s="57"/>
      <c r="D2173" s="11"/>
      <c r="E2173" s="11"/>
      <c r="F2173" s="56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42"/>
      <c r="V2173" s="42"/>
      <c r="W2173" s="42"/>
      <c r="X2173" s="42"/>
      <c r="Y2173" s="11"/>
      <c r="Z2173" s="5"/>
      <c r="AB2173" s="42"/>
      <c r="AD2173" s="11"/>
      <c r="AE2173" s="11"/>
      <c r="AL2173" s="42"/>
    </row>
    <row r="2174" spans="3:38">
      <c r="C2174" s="57"/>
      <c r="D2174" s="11"/>
      <c r="E2174" s="11"/>
      <c r="F2174" s="56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42"/>
      <c r="V2174" s="42"/>
      <c r="W2174" s="42"/>
      <c r="X2174" s="42"/>
      <c r="Y2174" s="11"/>
      <c r="Z2174" s="5"/>
      <c r="AB2174" s="42"/>
      <c r="AD2174" s="11"/>
      <c r="AE2174" s="11"/>
      <c r="AL2174" s="42"/>
    </row>
    <row r="2175" spans="3:38">
      <c r="C2175" s="57"/>
      <c r="D2175" s="11"/>
      <c r="E2175" s="11"/>
      <c r="F2175" s="56"/>
      <c r="G2175" s="11"/>
      <c r="H2175" s="11"/>
      <c r="I2175" s="11"/>
      <c r="J2175" s="11"/>
      <c r="K2175" s="11"/>
      <c r="M2175" s="11"/>
      <c r="N2175" s="11"/>
      <c r="O2175" s="11"/>
      <c r="Q2175" s="11"/>
      <c r="R2175" s="11"/>
      <c r="S2175" s="11"/>
      <c r="U2175" s="42"/>
      <c r="V2175" s="42"/>
      <c r="W2175" s="42"/>
      <c r="X2175" s="42"/>
      <c r="Y2175" s="11"/>
      <c r="Z2175" s="5"/>
      <c r="AB2175" s="42"/>
      <c r="AD2175" s="11"/>
      <c r="AL2175" s="42"/>
    </row>
    <row r="2176" spans="3:38">
      <c r="C2176" s="57"/>
      <c r="D2176" s="11"/>
      <c r="E2176" s="11"/>
      <c r="F2176" s="56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42"/>
      <c r="V2176" s="42"/>
      <c r="W2176" s="42"/>
      <c r="X2176" s="42"/>
      <c r="Y2176" s="11"/>
      <c r="Z2176" s="5"/>
      <c r="AB2176" s="42"/>
      <c r="AD2176" s="11"/>
      <c r="AE2176" s="11"/>
      <c r="AL2176" s="42"/>
    </row>
    <row r="2177" spans="3:38">
      <c r="C2177" s="57"/>
      <c r="D2177" s="11"/>
      <c r="E2177" s="11"/>
      <c r="F2177" s="56"/>
      <c r="G2177" s="11"/>
      <c r="H2177" s="11"/>
      <c r="I2177" s="11"/>
      <c r="J2177" s="11"/>
      <c r="K2177" s="11"/>
      <c r="M2177" s="11"/>
      <c r="N2177" s="11"/>
      <c r="O2177" s="11"/>
      <c r="P2177" s="11"/>
      <c r="Q2177" s="11"/>
      <c r="R2177" s="11"/>
      <c r="S2177" s="11"/>
      <c r="T2177" s="11"/>
      <c r="U2177" s="42"/>
      <c r="V2177" s="42"/>
      <c r="W2177" s="42"/>
      <c r="X2177" s="42"/>
      <c r="Y2177" s="11"/>
      <c r="Z2177" s="5"/>
      <c r="AB2177" s="42"/>
      <c r="AD2177" s="11"/>
      <c r="AE2177" s="11"/>
      <c r="AL2177" s="42"/>
    </row>
    <row r="2178" spans="3:38">
      <c r="C2178" s="57"/>
      <c r="D2178" s="11"/>
      <c r="E2178" s="11"/>
      <c r="F2178" s="56"/>
      <c r="G2178" s="11"/>
      <c r="H2178" s="11"/>
      <c r="I2178" s="11"/>
      <c r="J2178" s="11"/>
      <c r="K2178" s="11"/>
      <c r="M2178" s="11"/>
      <c r="N2178" s="11"/>
      <c r="Q2178" s="11"/>
      <c r="R2178" s="11"/>
      <c r="S2178" s="11"/>
      <c r="U2178" s="42"/>
      <c r="V2178" s="42"/>
      <c r="W2178" s="42"/>
      <c r="X2178" s="42"/>
      <c r="Y2178" s="42"/>
      <c r="Z2178" s="42"/>
      <c r="AA2178" s="42"/>
      <c r="AB2178" s="42"/>
      <c r="AD2178" s="11"/>
      <c r="AE2178" s="11"/>
      <c r="AG2178" s="11"/>
      <c r="AH2178" s="101"/>
      <c r="AI2178" s="53"/>
      <c r="AJ2178" s="5"/>
      <c r="AL2178" s="42"/>
    </row>
    <row r="2179" spans="3:38">
      <c r="C2179" s="57"/>
      <c r="D2179" s="11"/>
      <c r="E2179" s="11"/>
      <c r="F2179" s="56"/>
      <c r="G2179" s="11"/>
      <c r="H2179" s="11"/>
      <c r="I2179" s="11"/>
      <c r="J2179" s="11"/>
      <c r="K2179" s="11"/>
      <c r="M2179" s="11"/>
      <c r="N2179" s="11"/>
      <c r="O2179" s="11"/>
      <c r="P2179" s="11"/>
      <c r="Q2179" s="11"/>
      <c r="R2179" s="11"/>
      <c r="S2179" s="11"/>
      <c r="T2179" s="11"/>
      <c r="U2179" s="42"/>
      <c r="V2179" s="42"/>
      <c r="W2179" s="42"/>
      <c r="X2179" s="42"/>
      <c r="Y2179" s="42"/>
      <c r="Z2179" s="42"/>
      <c r="AA2179" s="42"/>
      <c r="AB2179" s="42"/>
      <c r="AD2179" s="11"/>
      <c r="AF2179" s="11"/>
      <c r="AG2179" s="11"/>
      <c r="AH2179" s="101"/>
      <c r="AI2179" s="53"/>
      <c r="AJ2179" s="5"/>
      <c r="AL2179" s="42"/>
    </row>
    <row r="2180" spans="3:38">
      <c r="C2180" s="57"/>
      <c r="D2180" s="11"/>
      <c r="E2180" s="11"/>
      <c r="F2180" s="56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42"/>
      <c r="V2180" s="42"/>
      <c r="W2180" s="42"/>
      <c r="X2180" s="42"/>
      <c r="Y2180" s="42"/>
      <c r="Z2180" s="42"/>
      <c r="AA2180" s="42"/>
      <c r="AB2180" s="42"/>
      <c r="AD2180" s="11"/>
      <c r="AF2180" s="11"/>
      <c r="AG2180" s="11"/>
      <c r="AH2180" s="101"/>
      <c r="AI2180" s="53"/>
      <c r="AJ2180" s="5"/>
      <c r="AL2180" s="42"/>
    </row>
    <row r="2181" spans="3:38">
      <c r="C2181" s="57"/>
      <c r="D2181" s="11"/>
      <c r="E2181" s="11"/>
      <c r="F2181" s="56"/>
      <c r="G2181" s="11"/>
      <c r="H2181" s="11"/>
      <c r="I2181" s="11"/>
      <c r="J2181" s="11"/>
      <c r="K2181" s="11"/>
      <c r="M2181" s="11"/>
      <c r="N2181" s="11"/>
      <c r="O2181" s="11"/>
      <c r="Q2181" s="11"/>
      <c r="R2181" s="11"/>
      <c r="S2181" s="11"/>
      <c r="U2181" s="42"/>
      <c r="V2181" s="42"/>
      <c r="W2181" s="42"/>
      <c r="X2181" s="42"/>
      <c r="Y2181" s="42"/>
      <c r="Z2181" s="42"/>
      <c r="AA2181" s="42"/>
      <c r="AB2181" s="42"/>
      <c r="AD2181" s="11"/>
      <c r="AG2181" s="11"/>
      <c r="AH2181" s="101"/>
      <c r="AI2181" s="53"/>
      <c r="AJ2181" s="5"/>
      <c r="AL2181" s="42"/>
    </row>
    <row r="2182" spans="3:38">
      <c r="C2182" s="57"/>
      <c r="D2182" s="11"/>
      <c r="E2182" s="11"/>
      <c r="F2182" s="56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42"/>
      <c r="V2182" s="42"/>
      <c r="W2182" s="42"/>
      <c r="X2182" s="42"/>
      <c r="Y2182" s="42"/>
      <c r="Z2182" s="42"/>
      <c r="AA2182" s="42"/>
      <c r="AB2182" s="42"/>
      <c r="AD2182" s="11"/>
      <c r="AF2182" s="11"/>
      <c r="AG2182" s="11"/>
      <c r="AH2182" s="101"/>
      <c r="AI2182" s="53"/>
      <c r="AJ2182" s="5"/>
      <c r="AL2182" s="42"/>
    </row>
    <row r="2183" spans="3:38">
      <c r="C2183" s="57"/>
      <c r="D2183" s="11"/>
      <c r="E2183" s="11"/>
      <c r="F2183" s="56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42"/>
      <c r="V2183" s="42"/>
      <c r="W2183" s="42"/>
      <c r="X2183" s="42"/>
      <c r="Y2183" s="42"/>
      <c r="Z2183" s="42"/>
      <c r="AA2183" s="42"/>
      <c r="AB2183" s="42"/>
      <c r="AD2183" s="11"/>
      <c r="AE2183" s="11"/>
      <c r="AG2183" s="11"/>
      <c r="AH2183" s="101"/>
      <c r="AI2183" s="53"/>
      <c r="AJ2183" s="5"/>
      <c r="AL2183" s="42"/>
    </row>
    <row r="2184" spans="3:38">
      <c r="C2184" s="57"/>
      <c r="D2184" s="11"/>
      <c r="E2184" s="11"/>
      <c r="F2184" s="56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42"/>
      <c r="V2184" s="42"/>
      <c r="W2184" s="42"/>
      <c r="X2184" s="42"/>
      <c r="Y2184" s="42"/>
      <c r="Z2184" s="42"/>
      <c r="AA2184" s="42"/>
      <c r="AB2184" s="42"/>
      <c r="AD2184" s="11"/>
      <c r="AE2184" s="11"/>
      <c r="AG2184" s="11"/>
      <c r="AH2184" s="101"/>
      <c r="AI2184" s="53"/>
      <c r="AJ2184" s="5"/>
      <c r="AL2184" s="42"/>
    </row>
    <row r="2185" spans="3:38">
      <c r="C2185" s="57"/>
      <c r="D2185" s="11"/>
      <c r="E2185" s="11"/>
      <c r="F2185" s="56"/>
      <c r="G2185" s="11"/>
      <c r="H2185" s="11"/>
      <c r="I2185" s="11"/>
      <c r="J2185" s="11"/>
      <c r="K2185" s="11"/>
      <c r="M2185" s="11"/>
      <c r="O2185" s="11"/>
      <c r="P2185" s="11"/>
      <c r="Q2185" s="11"/>
      <c r="R2185" s="11"/>
      <c r="S2185" s="11"/>
      <c r="T2185" s="11"/>
      <c r="U2185" s="42"/>
      <c r="V2185" s="42"/>
      <c r="W2185" s="42"/>
      <c r="X2185" s="42"/>
      <c r="Y2185" s="42"/>
      <c r="Z2185" s="42"/>
      <c r="AA2185" s="42"/>
      <c r="AB2185" s="42"/>
      <c r="AD2185" s="11"/>
      <c r="AF2185" s="11"/>
      <c r="AG2185" s="11"/>
      <c r="AH2185" s="101"/>
      <c r="AI2185" s="53"/>
      <c r="AJ2185" s="5"/>
      <c r="AL2185" s="42"/>
    </row>
    <row r="2186" spans="3:38">
      <c r="C2186" s="57"/>
      <c r="D2186" s="11"/>
      <c r="E2186" s="11"/>
      <c r="F2186" s="56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42"/>
      <c r="V2186" s="42"/>
      <c r="W2186" s="42"/>
      <c r="X2186" s="42"/>
      <c r="Y2186" s="42"/>
      <c r="Z2186" s="42"/>
      <c r="AA2186" s="42"/>
      <c r="AB2186" s="42"/>
      <c r="AD2186" s="11"/>
      <c r="AE2186" s="11"/>
      <c r="AG2186" s="11"/>
      <c r="AH2186" s="101"/>
      <c r="AI2186" s="53"/>
      <c r="AJ2186" s="5"/>
      <c r="AL2186" s="42"/>
    </row>
    <row r="2187" spans="3:38">
      <c r="C2187" s="57"/>
      <c r="D2187" s="11"/>
      <c r="E2187" s="11"/>
      <c r="F2187" s="56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42"/>
      <c r="V2187" s="42"/>
      <c r="W2187" s="42"/>
      <c r="X2187" s="42"/>
      <c r="Y2187" s="42"/>
      <c r="Z2187" s="42"/>
      <c r="AA2187" s="42"/>
      <c r="AB2187" s="42"/>
      <c r="AD2187" s="11"/>
      <c r="AE2187" s="11"/>
      <c r="AG2187" s="11"/>
      <c r="AH2187" s="101"/>
      <c r="AI2187" s="53"/>
      <c r="AJ2187" s="5"/>
      <c r="AL2187" s="42"/>
    </row>
    <row r="2188" spans="3:38">
      <c r="C2188" s="57"/>
      <c r="D2188" s="11"/>
      <c r="E2188" s="11"/>
      <c r="F2188" s="56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42"/>
      <c r="V2188" s="42"/>
      <c r="W2188" s="42"/>
      <c r="X2188" s="42"/>
      <c r="Y2188" s="42"/>
      <c r="Z2188" s="42"/>
      <c r="AA2188" s="42"/>
      <c r="AB2188" s="42"/>
      <c r="AD2188" s="11"/>
      <c r="AF2188" s="11"/>
      <c r="AG2188" s="11"/>
      <c r="AH2188" s="101"/>
      <c r="AI2188" s="53"/>
      <c r="AJ2188" s="5"/>
      <c r="AL2188" s="42"/>
    </row>
    <row r="2189" spans="3:38">
      <c r="C2189" s="57"/>
      <c r="D2189" s="11"/>
      <c r="E2189" s="11"/>
      <c r="F2189" s="56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42"/>
      <c r="V2189" s="42"/>
      <c r="W2189" s="42"/>
      <c r="X2189" s="42"/>
      <c r="Y2189" s="42"/>
      <c r="Z2189" s="42"/>
      <c r="AA2189" s="42"/>
      <c r="AB2189" s="42"/>
      <c r="AD2189" s="11"/>
      <c r="AG2189" s="11"/>
      <c r="AH2189" s="101"/>
      <c r="AI2189" s="53"/>
      <c r="AJ2189" s="5"/>
      <c r="AL2189" s="42"/>
    </row>
    <row r="2190" spans="3:38">
      <c r="C2190" s="57"/>
      <c r="D2190" s="11"/>
      <c r="E2190" s="11"/>
      <c r="F2190" s="56"/>
      <c r="G2190" s="11"/>
      <c r="H2190" s="11"/>
      <c r="I2190" s="11"/>
      <c r="J2190" s="11"/>
      <c r="K2190" s="11"/>
      <c r="M2190" s="11"/>
      <c r="N2190" s="11"/>
      <c r="O2190" s="11"/>
      <c r="Q2190" s="11"/>
      <c r="R2190" s="11"/>
      <c r="S2190" s="11"/>
      <c r="U2190" s="42"/>
      <c r="V2190" s="42"/>
      <c r="W2190" s="42"/>
      <c r="X2190" s="42"/>
      <c r="Y2190" s="42"/>
      <c r="Z2190" s="42"/>
      <c r="AA2190" s="42"/>
      <c r="AB2190" s="42"/>
      <c r="AD2190" s="11"/>
      <c r="AE2190" s="11"/>
      <c r="AG2190" s="11"/>
      <c r="AH2190" s="101"/>
      <c r="AI2190" s="53"/>
      <c r="AJ2190" s="5"/>
      <c r="AL2190" s="42"/>
    </row>
    <row r="2191" spans="3:38">
      <c r="C2191" s="57"/>
      <c r="D2191" s="11"/>
      <c r="E2191" s="11"/>
      <c r="F2191" s="56"/>
      <c r="G2191" s="11"/>
      <c r="H2191" s="11"/>
      <c r="I2191" s="11"/>
      <c r="J2191" s="11"/>
      <c r="K2191" s="11"/>
      <c r="L2191" s="11"/>
      <c r="M2191" s="11"/>
      <c r="O2191" s="11"/>
      <c r="P2191" s="11"/>
      <c r="Q2191" s="11"/>
      <c r="R2191" s="11"/>
      <c r="S2191" s="11"/>
      <c r="T2191" s="11"/>
      <c r="U2191" s="42"/>
      <c r="V2191" s="42"/>
      <c r="W2191" s="42"/>
      <c r="X2191" s="42"/>
      <c r="Y2191" s="42"/>
      <c r="Z2191" s="42"/>
      <c r="AA2191" s="42"/>
      <c r="AB2191" s="42"/>
      <c r="AD2191" s="11"/>
      <c r="AE2191" s="11"/>
      <c r="AF2191" s="11"/>
      <c r="AG2191" s="11"/>
      <c r="AH2191" s="101"/>
      <c r="AI2191" s="53"/>
      <c r="AJ2191" s="5"/>
      <c r="AL2191" s="42"/>
    </row>
    <row r="2192" spans="3:38">
      <c r="C2192" s="57"/>
      <c r="D2192" s="11"/>
      <c r="E2192" s="11"/>
      <c r="F2192" s="56"/>
      <c r="G2192" s="11"/>
      <c r="H2192" s="11"/>
      <c r="I2192" s="11"/>
      <c r="J2192" s="11"/>
      <c r="K2192" s="11"/>
      <c r="L2192" s="11"/>
      <c r="M2192" s="11"/>
      <c r="O2192" s="11"/>
      <c r="P2192" s="11"/>
      <c r="Q2192" s="11"/>
      <c r="R2192" s="11"/>
      <c r="S2192" s="11"/>
      <c r="T2192" s="11"/>
      <c r="U2192" s="42"/>
      <c r="V2192" s="42"/>
      <c r="W2192" s="42"/>
      <c r="X2192" s="42"/>
      <c r="Y2192" s="42"/>
      <c r="Z2192" s="42"/>
      <c r="AA2192" s="42"/>
      <c r="AB2192" s="42"/>
      <c r="AD2192" s="11"/>
      <c r="AE2192" s="11"/>
      <c r="AG2192" s="11"/>
      <c r="AH2192" s="101"/>
      <c r="AI2192" s="53"/>
      <c r="AJ2192" s="5"/>
      <c r="AL2192" s="42"/>
    </row>
    <row r="2193" spans="3:38">
      <c r="C2193" s="57"/>
      <c r="D2193" s="11"/>
      <c r="E2193" s="11"/>
      <c r="F2193" s="56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42"/>
      <c r="V2193" s="42"/>
      <c r="W2193" s="42"/>
      <c r="X2193" s="42"/>
      <c r="Y2193" s="42"/>
      <c r="Z2193" s="42"/>
      <c r="AA2193" s="42"/>
      <c r="AB2193" s="42"/>
      <c r="AD2193" s="11"/>
      <c r="AF2193" s="11"/>
      <c r="AG2193" s="11"/>
      <c r="AH2193" s="101"/>
      <c r="AI2193" s="53"/>
      <c r="AJ2193" s="5"/>
      <c r="AL2193" s="42"/>
    </row>
    <row r="2194" spans="3:38">
      <c r="C2194" s="57"/>
      <c r="D2194" s="11"/>
      <c r="E2194" s="11"/>
      <c r="F2194" s="56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42"/>
      <c r="V2194" s="42"/>
      <c r="W2194" s="42"/>
      <c r="X2194" s="42"/>
      <c r="Y2194" s="42"/>
      <c r="Z2194" s="42"/>
      <c r="AA2194" s="42"/>
      <c r="AB2194" s="42"/>
      <c r="AD2194" s="11"/>
      <c r="AG2194" s="11"/>
      <c r="AH2194" s="101"/>
      <c r="AI2194" s="53"/>
      <c r="AJ2194" s="5"/>
      <c r="AL2194" s="42"/>
    </row>
    <row r="2195" spans="3:38">
      <c r="C2195" s="57"/>
      <c r="D2195" s="11"/>
      <c r="E2195" s="11"/>
      <c r="F2195" s="56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42"/>
      <c r="V2195" s="42"/>
      <c r="W2195" s="42"/>
      <c r="X2195" s="42"/>
      <c r="Y2195" s="42"/>
      <c r="Z2195" s="42"/>
      <c r="AA2195" s="42"/>
      <c r="AB2195" s="42"/>
      <c r="AD2195" s="11"/>
      <c r="AG2195" s="11"/>
      <c r="AH2195" s="101"/>
      <c r="AI2195" s="53"/>
      <c r="AJ2195" s="5"/>
      <c r="AL2195" s="42"/>
    </row>
    <row r="2196" spans="3:38">
      <c r="C2196" s="57"/>
      <c r="D2196" s="11"/>
      <c r="E2196" s="11"/>
      <c r="F2196" s="56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42"/>
      <c r="V2196" s="42"/>
      <c r="W2196" s="42"/>
      <c r="X2196" s="42"/>
      <c r="Y2196" s="42"/>
      <c r="Z2196" s="42"/>
      <c r="AA2196" s="42"/>
      <c r="AB2196" s="42"/>
      <c r="AD2196" s="11"/>
      <c r="AE2196" s="11"/>
      <c r="AG2196" s="11"/>
      <c r="AH2196" s="101"/>
      <c r="AI2196" s="53"/>
      <c r="AJ2196" s="5"/>
      <c r="AL2196" s="42"/>
    </row>
    <row r="2197" spans="3:38">
      <c r="C2197" s="57"/>
      <c r="D2197" s="11"/>
      <c r="E2197" s="11"/>
      <c r="F2197" s="56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42"/>
      <c r="V2197" s="42"/>
      <c r="W2197" s="42"/>
      <c r="X2197" s="42"/>
      <c r="Y2197" s="42"/>
      <c r="Z2197" s="42"/>
      <c r="AA2197" s="42"/>
      <c r="AB2197" s="42"/>
      <c r="AC2197" s="11"/>
      <c r="AD2197" s="11"/>
      <c r="AE2197" s="11"/>
      <c r="AG2197" s="11"/>
      <c r="AH2197" s="101"/>
      <c r="AI2197" s="53"/>
      <c r="AJ2197" s="5"/>
      <c r="AL2197" s="42"/>
    </row>
    <row r="2198" spans="3:38">
      <c r="C2198" s="57"/>
      <c r="D2198" s="11"/>
      <c r="E2198" s="11"/>
      <c r="F2198" s="56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42"/>
      <c r="V2198" s="42"/>
      <c r="W2198" s="42"/>
      <c r="X2198" s="42"/>
      <c r="Y2198" s="42"/>
      <c r="Z2198" s="42"/>
      <c r="AA2198" s="42"/>
      <c r="AB2198" s="42"/>
      <c r="AC2198" s="11"/>
      <c r="AD2198" s="11"/>
      <c r="AE2198" s="11"/>
      <c r="AG2198" s="11"/>
      <c r="AH2198" s="101"/>
      <c r="AI2198" s="53"/>
      <c r="AJ2198" s="5"/>
      <c r="AL2198" s="42"/>
    </row>
    <row r="2199" spans="3:38">
      <c r="C2199" s="57"/>
      <c r="D2199" s="11"/>
      <c r="E2199" s="11"/>
      <c r="F2199" s="56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42"/>
      <c r="V2199" s="42"/>
      <c r="W2199" s="42"/>
      <c r="X2199" s="42"/>
      <c r="Y2199" s="42"/>
      <c r="Z2199" s="42"/>
      <c r="AA2199" s="42"/>
      <c r="AB2199" s="42"/>
      <c r="AC2199" s="11"/>
      <c r="AD2199" s="11"/>
      <c r="AE2199" s="11"/>
      <c r="AG2199" s="11"/>
      <c r="AH2199" s="101"/>
      <c r="AI2199" s="53"/>
      <c r="AJ2199" s="5"/>
      <c r="AL2199" s="42"/>
    </row>
    <row r="2200" spans="3:38">
      <c r="C2200" s="57"/>
      <c r="D2200" s="11"/>
      <c r="E2200" s="11"/>
      <c r="F2200" s="56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42"/>
      <c r="V2200" s="42"/>
      <c r="W2200" s="42"/>
      <c r="X2200" s="42"/>
      <c r="Y2200" s="42"/>
      <c r="Z2200" s="42"/>
      <c r="AA2200" s="42"/>
      <c r="AB2200" s="42"/>
      <c r="AC2200" s="11"/>
      <c r="AD2200" s="11"/>
      <c r="AE2200" s="11"/>
      <c r="AF2200" s="11"/>
      <c r="AG2200" s="11"/>
      <c r="AH2200" s="101"/>
      <c r="AI2200" s="53"/>
      <c r="AJ2200" s="5"/>
      <c r="AL2200" s="42"/>
    </row>
    <row r="2201" spans="3:38">
      <c r="C2201" s="57"/>
      <c r="D2201" s="11"/>
      <c r="E2201" s="11"/>
      <c r="F2201" s="56"/>
      <c r="G2201" s="11"/>
      <c r="H2201" s="11"/>
      <c r="I2201" s="11"/>
      <c r="J2201" s="11"/>
      <c r="K2201" s="11"/>
      <c r="M2201" s="11"/>
      <c r="O2201" s="11"/>
      <c r="P2201" s="11"/>
      <c r="Q2201" s="11"/>
      <c r="R2201" s="11"/>
      <c r="S2201" s="11"/>
      <c r="T2201" s="11"/>
      <c r="U2201" s="42"/>
      <c r="V2201" s="42"/>
      <c r="W2201" s="42"/>
      <c r="X2201" s="42"/>
      <c r="Y2201" s="42"/>
      <c r="Z2201" s="42"/>
      <c r="AA2201" s="42"/>
      <c r="AB2201" s="42"/>
      <c r="AC2201" s="11"/>
      <c r="AD2201" s="11"/>
      <c r="AE2201" s="11"/>
      <c r="AF2201" s="11"/>
      <c r="AG2201" s="11"/>
      <c r="AH2201" s="101"/>
      <c r="AI2201" s="53"/>
      <c r="AJ2201" s="5"/>
      <c r="AL2201" s="42"/>
    </row>
    <row r="2202" spans="3:38">
      <c r="C2202" s="57"/>
      <c r="D2202" s="11"/>
      <c r="E2202" s="11"/>
      <c r="F2202" s="56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42"/>
      <c r="V2202" s="42"/>
      <c r="W2202" s="42"/>
      <c r="X2202" s="42"/>
      <c r="Y2202" s="42"/>
      <c r="Z2202" s="42"/>
      <c r="AA2202" s="42"/>
      <c r="AB2202" s="42"/>
      <c r="AC2202" s="11"/>
      <c r="AD2202" s="11"/>
      <c r="AF2202" s="11"/>
      <c r="AG2202" s="11"/>
      <c r="AH2202" s="101"/>
      <c r="AI2202" s="53"/>
      <c r="AJ2202" s="5"/>
      <c r="AL2202" s="42"/>
    </row>
    <row r="2203" spans="3:38">
      <c r="C2203" s="57"/>
      <c r="D2203" s="11"/>
      <c r="E2203" s="11"/>
      <c r="F2203" s="56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42"/>
      <c r="V2203" s="42"/>
      <c r="W2203" s="42"/>
      <c r="X2203" s="42"/>
      <c r="Y2203" s="42"/>
      <c r="Z2203" s="42"/>
      <c r="AA2203" s="42"/>
      <c r="AB2203" s="42"/>
      <c r="AC2203" s="11"/>
      <c r="AD2203" s="11"/>
      <c r="AF2203" s="11"/>
      <c r="AG2203" s="11"/>
      <c r="AH2203" s="101"/>
      <c r="AI2203" s="53"/>
      <c r="AJ2203" s="5"/>
      <c r="AL2203" s="42"/>
    </row>
    <row r="2204" spans="3:38">
      <c r="C2204" s="57"/>
      <c r="D2204" s="11"/>
      <c r="E2204" s="11"/>
      <c r="F2204" s="56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42"/>
      <c r="V2204" s="42"/>
      <c r="W2204" s="42"/>
      <c r="X2204" s="42"/>
      <c r="Y2204" s="42"/>
      <c r="Z2204" s="42"/>
      <c r="AA2204" s="42"/>
      <c r="AB2204" s="42"/>
      <c r="AC2204" s="11"/>
      <c r="AD2204" s="11"/>
      <c r="AF2204" s="11"/>
      <c r="AG2204" s="11"/>
      <c r="AH2204" s="101"/>
      <c r="AI2204" s="53"/>
      <c r="AJ2204" s="5"/>
      <c r="AL2204" s="42"/>
    </row>
    <row r="2205" spans="3:38">
      <c r="C2205" s="57"/>
      <c r="D2205" s="11"/>
      <c r="E2205" s="11"/>
      <c r="F2205" s="56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42"/>
      <c r="V2205" s="42"/>
      <c r="W2205" s="42"/>
      <c r="X2205" s="42"/>
      <c r="Y2205" s="42"/>
      <c r="Z2205" s="42"/>
      <c r="AA2205" s="42"/>
      <c r="AB2205" s="42"/>
      <c r="AC2205" s="11"/>
      <c r="AD2205" s="11"/>
      <c r="AG2205" s="11"/>
      <c r="AH2205" s="101"/>
      <c r="AI2205" s="53"/>
      <c r="AJ2205" s="5"/>
      <c r="AL2205" s="42"/>
    </row>
    <row r="2206" spans="3:38">
      <c r="C2206" s="57"/>
      <c r="D2206" s="11"/>
      <c r="E2206" s="11"/>
      <c r="F2206" s="56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42"/>
      <c r="V2206" s="42"/>
      <c r="W2206" s="42"/>
      <c r="X2206" s="42"/>
      <c r="Y2206" s="42"/>
      <c r="Z2206" s="42"/>
      <c r="AA2206" s="42"/>
      <c r="AB2206" s="42"/>
      <c r="AC2206" s="11"/>
      <c r="AD2206" s="11"/>
      <c r="AG2206" s="11"/>
      <c r="AH2206" s="101"/>
      <c r="AI2206" s="53"/>
      <c r="AJ2206" s="5"/>
      <c r="AL2206" s="42"/>
    </row>
    <row r="2207" spans="3:38">
      <c r="C2207" s="57"/>
      <c r="D2207" s="11"/>
      <c r="E2207" s="11"/>
      <c r="F2207" s="56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42"/>
      <c r="V2207" s="42"/>
      <c r="W2207" s="42"/>
      <c r="X2207" s="42"/>
      <c r="Y2207" s="42"/>
      <c r="Z2207" s="42"/>
      <c r="AA2207" s="42"/>
      <c r="AB2207" s="42"/>
      <c r="AC2207" s="11"/>
      <c r="AD2207" s="11"/>
      <c r="AE2207" s="11"/>
      <c r="AF2207" s="11"/>
      <c r="AG2207" s="11"/>
      <c r="AH2207" s="101"/>
      <c r="AI2207" s="53"/>
      <c r="AJ2207" s="5"/>
      <c r="AL2207" s="42"/>
    </row>
    <row r="2208" spans="3:38">
      <c r="C2208" s="57"/>
      <c r="D2208" s="11"/>
      <c r="E2208" s="11"/>
      <c r="F2208" s="56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42"/>
      <c r="V2208" s="42"/>
      <c r="W2208" s="42"/>
      <c r="X2208" s="42"/>
      <c r="Y2208" s="42"/>
      <c r="Z2208" s="42"/>
      <c r="AA2208" s="42"/>
      <c r="AB2208" s="42"/>
      <c r="AC2208" s="11"/>
      <c r="AD2208" s="11"/>
      <c r="AE2208" s="11"/>
      <c r="AG2208" s="11"/>
      <c r="AH2208" s="101"/>
      <c r="AI2208" s="53"/>
      <c r="AJ2208" s="5"/>
      <c r="AL2208" s="42"/>
    </row>
    <row r="2209" spans="3:38">
      <c r="C2209" s="57"/>
      <c r="D2209" s="11"/>
      <c r="E2209" s="11"/>
      <c r="F2209" s="56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42"/>
      <c r="V2209" s="42"/>
      <c r="W2209" s="42"/>
      <c r="X2209" s="42"/>
      <c r="Y2209" s="42"/>
      <c r="Z2209" s="42"/>
      <c r="AA2209" s="42"/>
      <c r="AB2209" s="42"/>
      <c r="AD2209" s="11"/>
      <c r="AE2209" s="11"/>
      <c r="AF2209" s="11"/>
      <c r="AG2209" s="11"/>
      <c r="AH2209" s="101"/>
      <c r="AI2209" s="53"/>
      <c r="AJ2209" s="5"/>
      <c r="AL2209" s="42"/>
    </row>
    <row r="2210" spans="3:38">
      <c r="C2210" s="57"/>
      <c r="D2210" s="11"/>
      <c r="E2210" s="11"/>
      <c r="F2210" s="56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42"/>
      <c r="V2210" s="42"/>
      <c r="W2210" s="42"/>
      <c r="X2210" s="42"/>
      <c r="Y2210" s="42"/>
      <c r="Z2210" s="42"/>
      <c r="AA2210" s="42"/>
      <c r="AB2210" s="42"/>
      <c r="AD2210" s="11"/>
      <c r="AG2210" s="11"/>
      <c r="AH2210" s="101"/>
      <c r="AI2210" s="53"/>
      <c r="AJ2210" s="5"/>
      <c r="AL2210" s="42"/>
    </row>
    <row r="2211" spans="3:38">
      <c r="C2211" s="57"/>
      <c r="D2211" s="11"/>
      <c r="E2211" s="11"/>
      <c r="F2211" s="56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42"/>
      <c r="V2211" s="42"/>
      <c r="W2211" s="42"/>
      <c r="X2211" s="42"/>
      <c r="Y2211" s="42"/>
      <c r="Z2211" s="42"/>
      <c r="AA2211" s="42"/>
      <c r="AB2211" s="42"/>
      <c r="AD2211" s="11"/>
      <c r="AF2211" s="11"/>
      <c r="AG2211" s="11"/>
      <c r="AH2211" s="101"/>
      <c r="AI2211" s="53"/>
      <c r="AJ2211" s="5"/>
      <c r="AL2211" s="42"/>
    </row>
    <row r="2212" spans="3:38">
      <c r="C2212" s="57"/>
      <c r="D2212" s="11"/>
      <c r="E2212" s="11"/>
      <c r="F2212" s="56"/>
      <c r="G2212" s="11"/>
      <c r="H2212" s="11"/>
      <c r="I2212" s="11"/>
      <c r="J2212" s="11"/>
      <c r="K2212" s="11"/>
      <c r="M2212" s="11"/>
      <c r="N2212" s="11"/>
      <c r="O2212" s="11"/>
      <c r="P2212" s="11"/>
      <c r="Q2212" s="11"/>
      <c r="R2212" s="11"/>
      <c r="S2212" s="11"/>
      <c r="T2212" s="11"/>
      <c r="U2212" s="42"/>
      <c r="V2212" s="42"/>
      <c r="W2212" s="42"/>
      <c r="X2212" s="42"/>
      <c r="Y2212" s="42"/>
      <c r="Z2212" s="42"/>
      <c r="AA2212" s="42"/>
      <c r="AB2212" s="42"/>
      <c r="AD2212" s="11"/>
      <c r="AF2212" s="11"/>
      <c r="AG2212" s="11"/>
      <c r="AH2212" s="101"/>
      <c r="AI2212" s="53"/>
      <c r="AJ2212" s="5"/>
      <c r="AL2212" s="42"/>
    </row>
    <row r="2213" spans="3:38">
      <c r="C2213" s="57"/>
      <c r="D2213" s="11"/>
      <c r="E2213" s="11"/>
      <c r="F2213" s="56"/>
      <c r="G2213" s="11"/>
      <c r="H2213" s="11"/>
      <c r="I2213" s="11"/>
      <c r="J2213" s="11"/>
      <c r="K2213" s="11"/>
      <c r="M2213" s="11"/>
      <c r="N2213" s="11"/>
      <c r="P2213" s="11"/>
      <c r="Q2213" s="11"/>
      <c r="R2213" s="11"/>
      <c r="S2213" s="11"/>
      <c r="U2213" s="42"/>
      <c r="V2213" s="42"/>
      <c r="W2213" s="42"/>
      <c r="X2213" s="42"/>
      <c r="Y2213" s="42"/>
      <c r="Z2213" s="42"/>
      <c r="AA2213" s="42"/>
      <c r="AB2213" s="42"/>
      <c r="AD2213" s="11"/>
      <c r="AF2213" s="11"/>
      <c r="AG2213" s="11"/>
      <c r="AH2213" s="101"/>
      <c r="AI2213" s="53"/>
      <c r="AJ2213" s="5"/>
      <c r="AL2213" s="42"/>
    </row>
    <row r="2214" spans="3:38">
      <c r="C2214" s="57"/>
      <c r="D2214" s="11"/>
      <c r="E2214" s="11"/>
      <c r="F2214" s="56"/>
      <c r="G2214" s="11"/>
      <c r="H2214" s="11"/>
      <c r="I2214" s="11"/>
      <c r="J2214" s="11"/>
      <c r="K2214" s="11"/>
      <c r="M2214" s="11"/>
      <c r="N2214" s="11"/>
      <c r="O2214" s="11"/>
      <c r="Q2214" s="11"/>
      <c r="R2214" s="11"/>
      <c r="S2214" s="11"/>
      <c r="U2214" s="42"/>
      <c r="V2214" s="42"/>
      <c r="W2214" s="42"/>
      <c r="X2214" s="42"/>
      <c r="Y2214" s="42"/>
      <c r="Z2214" s="42"/>
      <c r="AA2214" s="42"/>
      <c r="AB2214" s="42"/>
      <c r="AD2214" s="11"/>
      <c r="AG2214" s="11"/>
      <c r="AH2214" s="101"/>
      <c r="AI2214" s="53"/>
      <c r="AJ2214" s="5"/>
      <c r="AL2214" s="42"/>
    </row>
    <row r="2215" spans="3:38">
      <c r="C2215" s="57"/>
      <c r="D2215" s="11"/>
      <c r="E2215" s="11"/>
      <c r="F2215" s="56"/>
      <c r="G2215" s="11"/>
      <c r="H2215" s="11"/>
      <c r="I2215" s="11"/>
      <c r="J2215" s="11"/>
      <c r="K2215" s="11"/>
      <c r="M2215" s="11"/>
      <c r="N2215" s="11"/>
      <c r="O2215" s="11"/>
      <c r="Q2215" s="11"/>
      <c r="R2215" s="11"/>
      <c r="S2215" s="11"/>
      <c r="U2215" s="42"/>
      <c r="V2215" s="42"/>
      <c r="W2215" s="42"/>
      <c r="X2215" s="42"/>
      <c r="Y2215" s="42"/>
      <c r="Z2215" s="42"/>
      <c r="AA2215" s="42"/>
      <c r="AB2215" s="42"/>
      <c r="AD2215" s="11"/>
      <c r="AE2215" s="11"/>
      <c r="AF2215" s="11"/>
      <c r="AG2215" s="11"/>
      <c r="AH2215" s="101"/>
      <c r="AI2215" s="53"/>
      <c r="AJ2215" s="5"/>
      <c r="AL2215" s="42"/>
    </row>
    <row r="2216" spans="3:38">
      <c r="C2216" s="57"/>
      <c r="D2216" s="11"/>
      <c r="E2216" s="11"/>
      <c r="F2216" s="56"/>
      <c r="G2216" s="11"/>
      <c r="H2216" s="11"/>
      <c r="I2216" s="11"/>
      <c r="J2216" s="11"/>
      <c r="K2216" s="11"/>
      <c r="M2216" s="11"/>
      <c r="N2216" s="11"/>
      <c r="O2216" s="11"/>
      <c r="Q2216" s="11"/>
      <c r="R2216" s="11"/>
      <c r="S2216" s="11"/>
      <c r="U2216" s="42"/>
      <c r="V2216" s="42"/>
      <c r="W2216" s="42"/>
      <c r="X2216" s="42"/>
      <c r="Y2216" s="42"/>
      <c r="Z2216" s="42"/>
      <c r="AA2216" s="42"/>
      <c r="AB2216" s="42"/>
      <c r="AD2216" s="11"/>
      <c r="AE2216" s="11"/>
      <c r="AG2216" s="11"/>
      <c r="AH2216" s="101"/>
      <c r="AI2216" s="53"/>
      <c r="AJ2216" s="5"/>
      <c r="AL2216" s="42"/>
    </row>
    <row r="2217" spans="3:38">
      <c r="C2217" s="57"/>
      <c r="D2217" s="11"/>
      <c r="E2217" s="11"/>
      <c r="F2217" s="56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U2217" s="42"/>
      <c r="V2217" s="42"/>
      <c r="W2217" s="42"/>
      <c r="X2217" s="42"/>
      <c r="Y2217" s="42"/>
      <c r="Z2217" s="42"/>
      <c r="AA2217" s="42"/>
      <c r="AB2217" s="42"/>
      <c r="AD2217" s="11"/>
      <c r="AE2217" s="11"/>
      <c r="AG2217" s="11"/>
      <c r="AH2217" s="101"/>
      <c r="AI2217" s="53"/>
      <c r="AJ2217" s="5"/>
      <c r="AL2217" s="42"/>
    </row>
    <row r="2218" spans="3:38">
      <c r="C2218" s="57"/>
      <c r="D2218" s="11"/>
      <c r="E2218" s="11"/>
      <c r="F2218" s="56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42"/>
      <c r="V2218" s="42"/>
      <c r="W2218" s="42"/>
      <c r="X2218" s="42"/>
      <c r="Y2218" s="42"/>
      <c r="Z2218" s="42"/>
      <c r="AA2218" s="42"/>
      <c r="AB2218" s="42"/>
      <c r="AD2218" s="11"/>
      <c r="AE2218" s="11"/>
      <c r="AF2218" s="11"/>
      <c r="AG2218" s="11"/>
      <c r="AH2218" s="101"/>
      <c r="AI2218" s="53"/>
      <c r="AJ2218" s="5"/>
      <c r="AL2218" s="42"/>
    </row>
    <row r="2219" spans="3:38">
      <c r="C2219" s="57"/>
      <c r="D2219" s="11"/>
      <c r="E2219" s="11"/>
      <c r="F2219" s="56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42"/>
      <c r="V2219" s="42"/>
      <c r="W2219" s="42"/>
      <c r="X2219" s="42"/>
      <c r="Y2219" s="42"/>
      <c r="Z2219" s="42"/>
      <c r="AA2219" s="42"/>
      <c r="AB2219" s="42"/>
      <c r="AD2219" s="11"/>
      <c r="AE2219" s="11"/>
      <c r="AG2219" s="11"/>
      <c r="AH2219" s="101"/>
      <c r="AI2219" s="53"/>
      <c r="AJ2219" s="5"/>
      <c r="AL2219" s="42"/>
    </row>
    <row r="2220" spans="3:38">
      <c r="C2220" s="57"/>
      <c r="D2220" s="11"/>
      <c r="E2220" s="11"/>
      <c r="F2220" s="56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42"/>
      <c r="V2220" s="42"/>
      <c r="W2220" s="42"/>
      <c r="X2220" s="42"/>
      <c r="Y2220" s="42"/>
      <c r="Z2220" s="42"/>
      <c r="AA2220" s="42"/>
      <c r="AB2220" s="42"/>
      <c r="AD2220" s="11"/>
      <c r="AE2220" s="11"/>
      <c r="AF2220" s="11"/>
      <c r="AG2220" s="11"/>
      <c r="AH2220" s="101"/>
      <c r="AI2220" s="53"/>
      <c r="AJ2220" s="5"/>
      <c r="AL2220" s="42"/>
    </row>
    <row r="2221" spans="3:38">
      <c r="C2221" s="57"/>
      <c r="D2221" s="11"/>
      <c r="E2221" s="11"/>
      <c r="F2221" s="56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42"/>
      <c r="V2221" s="42"/>
      <c r="W2221" s="42"/>
      <c r="X2221" s="42"/>
      <c r="Y2221" s="42"/>
      <c r="Z2221" s="42"/>
      <c r="AA2221" s="42"/>
      <c r="AB2221" s="42"/>
      <c r="AD2221" s="11"/>
      <c r="AE2221" s="11"/>
      <c r="AF2221" s="11"/>
      <c r="AG2221" s="11"/>
      <c r="AH2221" s="101"/>
      <c r="AI2221" s="53"/>
      <c r="AJ2221" s="5"/>
      <c r="AL2221" s="42"/>
    </row>
    <row r="2222" spans="3:38">
      <c r="C2222" s="57"/>
      <c r="D2222" s="11"/>
      <c r="E2222" s="11"/>
      <c r="F2222" s="56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42"/>
      <c r="V2222" s="42"/>
      <c r="W2222" s="42"/>
      <c r="X2222" s="42"/>
      <c r="Y2222" s="42"/>
      <c r="Z2222" s="42"/>
      <c r="AA2222" s="42"/>
      <c r="AB2222" s="42"/>
      <c r="AD2222" s="11"/>
      <c r="AF2222" s="11"/>
      <c r="AG2222" s="11"/>
      <c r="AH2222" s="101"/>
      <c r="AI2222" s="53"/>
      <c r="AJ2222" s="5"/>
      <c r="AL2222" s="42"/>
    </row>
    <row r="2223" spans="3:38">
      <c r="C2223" s="57"/>
      <c r="D2223" s="11"/>
      <c r="E2223" s="11"/>
      <c r="F2223" s="56"/>
      <c r="G2223" s="11"/>
      <c r="H2223" s="11"/>
      <c r="I2223" s="11"/>
      <c r="J2223" s="11"/>
      <c r="K2223" s="11"/>
      <c r="L2223" s="11"/>
      <c r="M2223" s="11"/>
      <c r="N2223" s="11"/>
      <c r="O2223" s="11"/>
      <c r="Q2223" s="11"/>
      <c r="R2223" s="11"/>
      <c r="S2223" s="11"/>
      <c r="T2223" s="11"/>
      <c r="U2223" s="42"/>
      <c r="V2223" s="42"/>
      <c r="W2223" s="42"/>
      <c r="X2223" s="42"/>
      <c r="Y2223" s="42"/>
      <c r="Z2223" s="42"/>
      <c r="AA2223" s="42"/>
      <c r="AB2223" s="42"/>
      <c r="AD2223" s="11"/>
      <c r="AE2223" s="11"/>
      <c r="AG2223" s="11"/>
      <c r="AH2223" s="101"/>
      <c r="AI2223" s="53"/>
      <c r="AJ2223" s="5"/>
      <c r="AL2223" s="42"/>
    </row>
    <row r="2224" spans="3:38">
      <c r="C2224" s="57"/>
      <c r="D2224" s="11"/>
      <c r="E2224" s="11"/>
      <c r="F2224" s="56"/>
      <c r="G2224" s="11"/>
      <c r="H2224" s="11"/>
      <c r="I2224" s="11"/>
      <c r="J2224" s="11"/>
      <c r="K2224" s="11"/>
      <c r="L2224" s="11"/>
      <c r="M2224" s="11"/>
      <c r="N2224" s="11"/>
      <c r="Q2224" s="11"/>
      <c r="R2224" s="11"/>
      <c r="S2224" s="11"/>
      <c r="T2224" s="11"/>
      <c r="U2224" s="42"/>
      <c r="V2224" s="42"/>
      <c r="W2224" s="42"/>
      <c r="X2224" s="42"/>
      <c r="Y2224" s="42"/>
      <c r="Z2224" s="42"/>
      <c r="AA2224" s="42"/>
      <c r="AB2224" s="42"/>
      <c r="AD2224" s="11"/>
      <c r="AE2224" s="11"/>
      <c r="AG2224" s="11"/>
      <c r="AH2224" s="101"/>
      <c r="AI2224" s="53"/>
      <c r="AJ2224" s="5"/>
      <c r="AL2224" s="42"/>
    </row>
    <row r="2225" spans="3:38">
      <c r="C2225" s="57"/>
      <c r="D2225" s="11"/>
      <c r="E2225" s="11"/>
      <c r="F2225" s="56"/>
      <c r="G2225" s="11"/>
      <c r="H2225" s="11"/>
      <c r="I2225" s="11"/>
      <c r="J2225" s="11"/>
      <c r="K2225" s="11"/>
      <c r="L2225" s="11"/>
      <c r="M2225" s="11"/>
      <c r="N2225" s="11"/>
      <c r="Q2225" s="11"/>
      <c r="R2225" s="11"/>
      <c r="S2225" s="11"/>
      <c r="T2225" s="11"/>
      <c r="U2225" s="42"/>
      <c r="V2225" s="42"/>
      <c r="W2225" s="42"/>
      <c r="X2225" s="42"/>
      <c r="Y2225" s="42"/>
      <c r="Z2225" s="42"/>
      <c r="AA2225" s="42"/>
      <c r="AB2225" s="42"/>
      <c r="AC2225" s="11"/>
      <c r="AD2225" s="11"/>
      <c r="AE2225" s="11"/>
      <c r="AF2225" s="11"/>
      <c r="AG2225" s="11"/>
      <c r="AH2225" s="101"/>
      <c r="AI2225" s="53"/>
      <c r="AJ2225" s="5"/>
      <c r="AL2225" s="42"/>
    </row>
    <row r="2226" spans="3:38">
      <c r="C2226" s="57"/>
      <c r="D2226" s="11"/>
      <c r="E2226" s="11"/>
      <c r="F2226" s="56"/>
      <c r="G2226" s="11"/>
      <c r="H2226" s="11"/>
      <c r="I2226" s="11"/>
      <c r="J2226" s="11"/>
      <c r="K2226" s="11"/>
      <c r="L2226" s="11"/>
      <c r="M2226" s="11"/>
      <c r="N2226" s="11"/>
      <c r="Q2226" s="11"/>
      <c r="R2226" s="11"/>
      <c r="S2226" s="11"/>
      <c r="T2226" s="11"/>
      <c r="U2226" s="42"/>
      <c r="V2226" s="42"/>
      <c r="W2226" s="42"/>
      <c r="X2226" s="42"/>
      <c r="Y2226" s="42"/>
      <c r="Z2226" s="42"/>
      <c r="AA2226" s="42"/>
      <c r="AB2226" s="42"/>
      <c r="AC2226" s="11"/>
      <c r="AD2226" s="11"/>
      <c r="AE2226" s="11"/>
      <c r="AG2226" s="11"/>
      <c r="AH2226" s="101"/>
      <c r="AI2226" s="53"/>
      <c r="AJ2226" s="5"/>
      <c r="AL2226" s="42"/>
    </row>
    <row r="2227" spans="3:38">
      <c r="C2227" s="57"/>
      <c r="D2227" s="11"/>
      <c r="E2227" s="11"/>
      <c r="F2227" s="56"/>
      <c r="G2227" s="11"/>
      <c r="H2227" s="11"/>
      <c r="I2227" s="11"/>
      <c r="J2227" s="11"/>
      <c r="K2227" s="11"/>
      <c r="L2227" s="11"/>
      <c r="M2227" s="11"/>
      <c r="N2227" s="11"/>
      <c r="Q2227" s="11"/>
      <c r="R2227" s="11"/>
      <c r="S2227" s="11"/>
      <c r="T2227" s="11"/>
      <c r="U2227" s="42"/>
      <c r="V2227" s="42"/>
      <c r="W2227" s="42"/>
      <c r="X2227" s="42"/>
      <c r="Y2227" s="42"/>
      <c r="Z2227" s="42"/>
      <c r="AA2227" s="42"/>
      <c r="AB2227" s="42"/>
      <c r="AC2227" s="11"/>
      <c r="AD2227" s="11"/>
      <c r="AE2227" s="11"/>
      <c r="AG2227" s="11"/>
      <c r="AH2227" s="101"/>
      <c r="AI2227" s="53"/>
      <c r="AJ2227" s="5"/>
      <c r="AL2227" s="42"/>
    </row>
    <row r="2228" spans="3:38">
      <c r="C2228" s="57"/>
      <c r="D2228" s="11"/>
      <c r="E2228" s="11"/>
      <c r="F2228" s="56"/>
      <c r="G2228" s="11"/>
      <c r="H2228" s="11"/>
      <c r="I2228" s="11"/>
      <c r="J2228" s="11"/>
      <c r="K2228" s="11"/>
      <c r="L2228" s="11"/>
      <c r="M2228" s="11"/>
      <c r="N2228" s="11"/>
      <c r="Q2228" s="11"/>
      <c r="R2228" s="11"/>
      <c r="S2228" s="11"/>
      <c r="T2228" s="11"/>
      <c r="U2228" s="42"/>
      <c r="V2228" s="42"/>
      <c r="W2228" s="42"/>
      <c r="X2228" s="42"/>
      <c r="Y2228" s="42"/>
      <c r="Z2228" s="42"/>
      <c r="AA2228" s="42"/>
      <c r="AB2228" s="42"/>
      <c r="AC2228" s="11"/>
      <c r="AD2228" s="11"/>
      <c r="AE2228" s="11"/>
      <c r="AF2228" s="11"/>
      <c r="AG2228" s="11"/>
      <c r="AH2228" s="101"/>
      <c r="AI2228" s="53"/>
      <c r="AJ2228" s="5"/>
      <c r="AL2228" s="42"/>
    </row>
    <row r="2229" spans="3:38">
      <c r="C2229" s="57"/>
      <c r="D2229" s="11"/>
      <c r="E2229" s="11"/>
      <c r="F2229" s="56"/>
      <c r="G2229" s="11"/>
      <c r="H2229" s="11"/>
      <c r="I2229" s="11"/>
      <c r="J2229" s="11"/>
      <c r="K2229" s="11"/>
      <c r="M2229" s="11"/>
      <c r="N2229" s="11"/>
      <c r="O2229" s="11"/>
      <c r="Q2229" s="11"/>
      <c r="R2229" s="11"/>
      <c r="S2229" s="11"/>
      <c r="U2229" s="42"/>
      <c r="V2229" s="42"/>
      <c r="W2229" s="42"/>
      <c r="X2229" s="42"/>
      <c r="Y2229" s="42"/>
      <c r="Z2229" s="42"/>
      <c r="AA2229" s="42"/>
      <c r="AB2229" s="42"/>
      <c r="AC2229" s="11"/>
      <c r="AD2229" s="11"/>
      <c r="AE2229" s="11"/>
      <c r="AF2229" s="11"/>
      <c r="AG2229" s="11"/>
      <c r="AH2229" s="101"/>
      <c r="AI2229" s="53"/>
      <c r="AJ2229" s="5"/>
      <c r="AL2229" s="42"/>
    </row>
    <row r="2230" spans="3:38">
      <c r="C2230" s="57"/>
      <c r="D2230" s="11"/>
      <c r="E2230" s="11"/>
      <c r="F2230" s="56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42"/>
      <c r="V2230" s="42"/>
      <c r="W2230" s="42"/>
      <c r="X2230" s="42"/>
      <c r="Y2230" s="42"/>
      <c r="Z2230" s="42"/>
      <c r="AA2230" s="42"/>
      <c r="AB2230" s="42"/>
      <c r="AC2230" s="11"/>
      <c r="AD2230" s="11"/>
      <c r="AE2230" s="11"/>
      <c r="AF2230" s="11"/>
      <c r="AG2230" s="11"/>
      <c r="AH2230" s="101"/>
      <c r="AI2230" s="53"/>
      <c r="AJ2230" s="5"/>
      <c r="AL2230" s="42"/>
    </row>
    <row r="2231" spans="3:38">
      <c r="C2231" s="57"/>
      <c r="D2231" s="11"/>
      <c r="E2231" s="11"/>
      <c r="F2231" s="56"/>
      <c r="G2231" s="11"/>
      <c r="H2231" s="11"/>
      <c r="I2231" s="11"/>
      <c r="J2231" s="11"/>
      <c r="K2231" s="11"/>
      <c r="M2231" s="11"/>
      <c r="O2231" s="11"/>
      <c r="Q2231" s="11"/>
      <c r="R2231" s="11"/>
      <c r="S2231" s="11"/>
      <c r="U2231" s="42"/>
      <c r="V2231" s="42"/>
      <c r="W2231" s="42"/>
      <c r="X2231" s="42"/>
      <c r="Y2231" s="42"/>
      <c r="Z2231" s="42"/>
      <c r="AA2231" s="42"/>
      <c r="AB2231" s="42"/>
      <c r="AC2231" s="11"/>
      <c r="AD2231" s="11"/>
      <c r="AE2231" s="11"/>
      <c r="AF2231" s="11"/>
      <c r="AG2231" s="11"/>
      <c r="AH2231" s="101"/>
      <c r="AI2231" s="53"/>
      <c r="AJ2231" s="5"/>
      <c r="AL2231" s="42"/>
    </row>
    <row r="2232" spans="3:38">
      <c r="C2232" s="57"/>
      <c r="D2232" s="11"/>
      <c r="E2232" s="11"/>
      <c r="F2232" s="56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42"/>
      <c r="V2232" s="42"/>
      <c r="W2232" s="42"/>
      <c r="X2232" s="42"/>
      <c r="Y2232" s="42"/>
      <c r="Z2232" s="42"/>
      <c r="AA2232" s="42"/>
      <c r="AB2232" s="42"/>
      <c r="AC2232" s="11"/>
      <c r="AD2232" s="11"/>
      <c r="AE2232" s="11"/>
      <c r="AF2232" s="11"/>
      <c r="AG2232" s="11"/>
      <c r="AH2232" s="101"/>
      <c r="AI2232" s="53"/>
      <c r="AJ2232" s="5"/>
      <c r="AL2232" s="42"/>
    </row>
    <row r="2233" spans="3:38">
      <c r="C2233" s="57"/>
      <c r="D2233" s="11"/>
      <c r="E2233" s="11"/>
      <c r="F2233" s="56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42"/>
      <c r="V2233" s="42"/>
      <c r="W2233" s="42"/>
      <c r="X2233" s="42"/>
      <c r="Y2233" s="42"/>
      <c r="Z2233" s="42"/>
      <c r="AA2233" s="42"/>
      <c r="AB2233" s="42"/>
      <c r="AC2233" s="11"/>
      <c r="AD2233" s="11"/>
      <c r="AE2233" s="11"/>
      <c r="AG2233" s="11"/>
      <c r="AH2233" s="101"/>
      <c r="AI2233" s="53"/>
      <c r="AJ2233" s="5"/>
      <c r="AL2233" s="42"/>
    </row>
    <row r="2234" spans="3:38">
      <c r="C2234" s="57"/>
      <c r="D2234" s="11"/>
      <c r="E2234" s="11"/>
      <c r="F2234" s="56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42"/>
      <c r="V2234" s="42"/>
      <c r="W2234" s="42"/>
      <c r="X2234" s="42"/>
      <c r="Y2234" s="42"/>
      <c r="Z2234" s="42"/>
      <c r="AA2234" s="42"/>
      <c r="AB2234" s="42"/>
      <c r="AC2234" s="11"/>
      <c r="AD2234" s="11"/>
      <c r="AG2234" s="11"/>
      <c r="AH2234" s="101"/>
      <c r="AI2234" s="53"/>
      <c r="AJ2234" s="5"/>
      <c r="AL2234" s="42"/>
    </row>
    <row r="2235" spans="3:38">
      <c r="C2235" s="57"/>
      <c r="D2235" s="11"/>
      <c r="E2235" s="11"/>
      <c r="F2235" s="56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42"/>
      <c r="V2235" s="42"/>
      <c r="W2235" s="42"/>
      <c r="X2235" s="42"/>
      <c r="Y2235" s="42"/>
      <c r="Z2235" s="42"/>
      <c r="AA2235" s="42"/>
      <c r="AB2235" s="42"/>
      <c r="AC2235" s="11"/>
      <c r="AD2235" s="11"/>
      <c r="AE2235" s="11"/>
      <c r="AF2235" s="11"/>
      <c r="AG2235" s="11"/>
      <c r="AH2235" s="101"/>
      <c r="AI2235" s="53"/>
      <c r="AJ2235" s="5"/>
      <c r="AL2235" s="42"/>
    </row>
    <row r="2236" spans="3:38">
      <c r="C2236" s="57"/>
      <c r="D2236" s="11"/>
      <c r="E2236" s="11"/>
      <c r="F2236" s="56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42"/>
      <c r="V2236" s="42"/>
      <c r="W2236" s="42"/>
      <c r="X2236" s="42"/>
      <c r="Y2236" s="42"/>
      <c r="Z2236" s="42"/>
      <c r="AA2236" s="42"/>
      <c r="AB2236" s="42"/>
      <c r="AC2236" s="11"/>
      <c r="AD2236" s="11"/>
      <c r="AE2236" s="11"/>
      <c r="AF2236" s="11"/>
      <c r="AG2236" s="11"/>
      <c r="AH2236" s="101"/>
      <c r="AI2236" s="53"/>
      <c r="AJ2236" s="5"/>
      <c r="AL2236" s="42"/>
    </row>
    <row r="2237" spans="3:38">
      <c r="C2237" s="57"/>
      <c r="D2237" s="11"/>
      <c r="E2237" s="11"/>
      <c r="F2237" s="56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42"/>
      <c r="V2237" s="42"/>
      <c r="W2237" s="42"/>
      <c r="X2237" s="42"/>
      <c r="Y2237" s="42"/>
      <c r="Z2237" s="42"/>
      <c r="AA2237" s="42"/>
      <c r="AB2237" s="42"/>
      <c r="AD2237" s="11"/>
      <c r="AE2237" s="11"/>
      <c r="AG2237" s="11"/>
      <c r="AH2237" s="101"/>
      <c r="AI2237" s="53"/>
      <c r="AJ2237" s="5"/>
      <c r="AL2237" s="42"/>
    </row>
    <row r="2238" spans="3:38">
      <c r="C2238" s="57"/>
      <c r="D2238" s="11"/>
      <c r="E2238" s="11"/>
      <c r="F2238" s="56"/>
      <c r="G2238" s="11"/>
      <c r="H2238" s="11"/>
      <c r="I2238" s="11"/>
      <c r="J2238" s="11"/>
      <c r="K2238" s="11"/>
      <c r="M2238" s="11"/>
      <c r="O2238" s="11"/>
      <c r="P2238" s="11"/>
      <c r="Q2238" s="11"/>
      <c r="R2238" s="11"/>
      <c r="S2238" s="11"/>
      <c r="T2238" s="11"/>
      <c r="U2238" s="42"/>
      <c r="V2238" s="42"/>
      <c r="W2238" s="42"/>
      <c r="X2238" s="42"/>
      <c r="Y2238" s="42"/>
      <c r="Z2238" s="42"/>
      <c r="AA2238" s="42"/>
      <c r="AB2238" s="42"/>
      <c r="AD2238" s="11"/>
      <c r="AE2238" s="11"/>
      <c r="AG2238" s="11"/>
      <c r="AH2238" s="101"/>
      <c r="AI2238" s="53"/>
      <c r="AJ2238" s="5"/>
      <c r="AL2238" s="42"/>
    </row>
    <row r="2239" spans="3:38">
      <c r="C2239" s="57"/>
      <c r="D2239" s="11"/>
      <c r="E2239" s="11"/>
      <c r="F2239" s="56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42"/>
      <c r="V2239" s="42"/>
      <c r="W2239" s="42"/>
      <c r="X2239" s="42"/>
      <c r="Y2239" s="42"/>
      <c r="Z2239" s="42"/>
      <c r="AA2239" s="42"/>
      <c r="AB2239" s="42"/>
      <c r="AD2239" s="11"/>
      <c r="AG2239" s="11"/>
      <c r="AH2239" s="101"/>
      <c r="AI2239" s="53"/>
      <c r="AJ2239" s="5"/>
      <c r="AL2239" s="42"/>
    </row>
    <row r="2240" spans="3:38">
      <c r="C2240" s="57"/>
      <c r="D2240" s="11"/>
      <c r="E2240" s="11"/>
      <c r="F2240" s="56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42"/>
      <c r="V2240" s="42"/>
      <c r="W2240" s="42"/>
      <c r="X2240" s="42"/>
      <c r="Y2240" s="42"/>
      <c r="Z2240" s="42"/>
      <c r="AA2240" s="42"/>
      <c r="AB2240" s="42"/>
      <c r="AD2240" s="11"/>
      <c r="AG2240" s="11"/>
      <c r="AH2240" s="101"/>
      <c r="AI2240" s="53"/>
      <c r="AJ2240" s="5"/>
      <c r="AL2240" s="42"/>
    </row>
    <row r="2241" spans="3:38">
      <c r="C2241" s="57"/>
      <c r="D2241" s="11"/>
      <c r="E2241" s="11"/>
      <c r="F2241" s="56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42"/>
      <c r="V2241" s="42"/>
      <c r="W2241" s="42"/>
      <c r="X2241" s="42"/>
      <c r="Y2241" s="42"/>
      <c r="Z2241" s="42"/>
      <c r="AA2241" s="42"/>
      <c r="AB2241" s="42"/>
      <c r="AD2241" s="11"/>
      <c r="AE2241" s="11"/>
      <c r="AG2241" s="11"/>
      <c r="AH2241" s="101"/>
      <c r="AI2241" s="53"/>
      <c r="AJ2241" s="5"/>
      <c r="AL2241" s="42"/>
    </row>
    <row r="2242" spans="3:38">
      <c r="C2242" s="57"/>
      <c r="D2242" s="11"/>
      <c r="E2242" s="11"/>
      <c r="F2242" s="56"/>
      <c r="G2242" s="11"/>
      <c r="H2242" s="11"/>
      <c r="I2242" s="11"/>
      <c r="J2242" s="11"/>
      <c r="K2242" s="11"/>
      <c r="M2242" s="11"/>
      <c r="O2242" s="11"/>
      <c r="Q2242" s="11"/>
      <c r="R2242" s="11"/>
      <c r="S2242" s="11"/>
      <c r="U2242" s="42"/>
      <c r="V2242" s="42"/>
      <c r="W2242" s="42"/>
      <c r="X2242" s="42"/>
      <c r="Y2242" s="42"/>
      <c r="Z2242" s="42"/>
      <c r="AA2242" s="42"/>
      <c r="AB2242" s="42"/>
      <c r="AD2242" s="11"/>
      <c r="AG2242" s="11"/>
      <c r="AH2242" s="101"/>
      <c r="AI2242" s="53"/>
      <c r="AJ2242" s="5"/>
      <c r="AL2242" s="42"/>
    </row>
    <row r="2243" spans="3:38">
      <c r="C2243" s="57"/>
      <c r="D2243" s="11"/>
      <c r="E2243" s="11"/>
      <c r="F2243" s="56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42"/>
      <c r="V2243" s="42"/>
      <c r="W2243" s="42"/>
      <c r="X2243" s="42"/>
      <c r="Y2243" s="42"/>
      <c r="Z2243" s="42"/>
      <c r="AA2243" s="42"/>
      <c r="AB2243" s="42"/>
      <c r="AD2243" s="11"/>
      <c r="AE2243" s="11"/>
      <c r="AG2243" s="11"/>
      <c r="AH2243" s="101"/>
      <c r="AI2243" s="53"/>
      <c r="AJ2243" s="5"/>
      <c r="AL2243" s="42"/>
    </row>
    <row r="2244" spans="3:38">
      <c r="C2244" s="57"/>
      <c r="D2244" s="11"/>
      <c r="E2244" s="11"/>
      <c r="F2244" s="56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42"/>
      <c r="V2244" s="42"/>
      <c r="W2244" s="42"/>
      <c r="X2244" s="42"/>
      <c r="Y2244" s="42"/>
      <c r="Z2244" s="42"/>
      <c r="AA2244" s="42"/>
      <c r="AB2244" s="42"/>
      <c r="AD2244" s="11"/>
      <c r="AG2244" s="11"/>
      <c r="AH2244" s="101"/>
      <c r="AI2244" s="53"/>
      <c r="AJ2244" s="5"/>
      <c r="AL2244" s="42"/>
    </row>
    <row r="2245" spans="3:38">
      <c r="C2245" s="57"/>
      <c r="D2245" s="11"/>
      <c r="E2245" s="11"/>
      <c r="F2245" s="56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42"/>
      <c r="V2245" s="42"/>
      <c r="W2245" s="42"/>
      <c r="X2245" s="42"/>
      <c r="Y2245" s="42"/>
      <c r="Z2245" s="42"/>
      <c r="AA2245" s="42"/>
      <c r="AB2245" s="42"/>
      <c r="AD2245" s="11"/>
      <c r="AE2245" s="11"/>
      <c r="AG2245" s="11"/>
      <c r="AH2245" s="101"/>
      <c r="AI2245" s="53"/>
      <c r="AJ2245" s="5"/>
      <c r="AL2245" s="42"/>
    </row>
    <row r="2246" spans="3:38">
      <c r="C2246" s="57"/>
      <c r="D2246" s="11"/>
      <c r="E2246" s="11"/>
      <c r="F2246" s="56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42"/>
      <c r="V2246" s="42"/>
      <c r="W2246" s="42"/>
      <c r="X2246" s="42"/>
      <c r="Y2246" s="42"/>
      <c r="Z2246" s="42"/>
      <c r="AA2246" s="42"/>
      <c r="AB2246" s="42"/>
      <c r="AC2246" s="11"/>
      <c r="AD2246" s="11"/>
      <c r="AE2246" s="11"/>
      <c r="AG2246" s="11"/>
      <c r="AH2246" s="101"/>
      <c r="AI2246" s="53"/>
      <c r="AJ2246" s="5"/>
      <c r="AL2246" s="42"/>
    </row>
    <row r="2247" spans="3:38">
      <c r="C2247" s="57"/>
      <c r="D2247" s="11"/>
      <c r="E2247" s="11"/>
      <c r="F2247" s="56"/>
      <c r="G2247" s="11"/>
      <c r="H2247" s="11"/>
      <c r="I2247" s="11"/>
      <c r="J2247" s="11"/>
      <c r="K2247" s="11"/>
      <c r="L2247" s="11"/>
      <c r="M2247" s="11"/>
      <c r="N2247" s="11"/>
      <c r="Q2247" s="11"/>
      <c r="R2247" s="11"/>
      <c r="S2247" s="11"/>
      <c r="T2247" s="11"/>
      <c r="U2247" s="42"/>
      <c r="V2247" s="42"/>
      <c r="W2247" s="42"/>
      <c r="X2247" s="42"/>
      <c r="Y2247" s="42"/>
      <c r="Z2247" s="42"/>
      <c r="AA2247" s="42"/>
      <c r="AB2247" s="42"/>
      <c r="AC2247" s="11"/>
      <c r="AD2247" s="11"/>
      <c r="AE2247" s="11"/>
      <c r="AG2247" s="11"/>
      <c r="AH2247" s="101"/>
      <c r="AI2247" s="53"/>
      <c r="AJ2247" s="5"/>
      <c r="AL2247" s="42"/>
    </row>
    <row r="2248" spans="3:38">
      <c r="C2248" s="57"/>
      <c r="D2248" s="11"/>
      <c r="E2248" s="11"/>
      <c r="F2248" s="56"/>
      <c r="G2248" s="11"/>
      <c r="H2248" s="11"/>
      <c r="I2248" s="11"/>
      <c r="J2248" s="11"/>
      <c r="K2248" s="11"/>
      <c r="L2248" s="11"/>
      <c r="M2248" s="11"/>
      <c r="N2248" s="11"/>
      <c r="Q2248" s="11"/>
      <c r="R2248" s="11"/>
      <c r="S2248" s="11"/>
      <c r="T2248" s="11"/>
      <c r="U2248" s="42"/>
      <c r="V2248" s="42"/>
      <c r="W2248" s="42"/>
      <c r="X2248" s="42"/>
      <c r="Y2248" s="42"/>
      <c r="Z2248" s="42"/>
      <c r="AA2248" s="42"/>
      <c r="AB2248" s="42"/>
      <c r="AC2248" s="11"/>
      <c r="AD2248" s="11"/>
      <c r="AE2248" s="11"/>
      <c r="AG2248" s="11"/>
      <c r="AH2248" s="101"/>
      <c r="AI2248" s="53"/>
      <c r="AJ2248" s="5"/>
      <c r="AL2248" s="42"/>
    </row>
    <row r="2249" spans="3:38">
      <c r="C2249" s="57"/>
      <c r="D2249" s="11"/>
      <c r="E2249" s="11"/>
      <c r="F2249" s="56"/>
      <c r="G2249" s="11"/>
      <c r="H2249" s="11"/>
      <c r="I2249" s="11"/>
      <c r="J2249" s="11"/>
      <c r="K2249" s="11"/>
      <c r="L2249" s="11"/>
      <c r="M2249" s="11"/>
      <c r="N2249" s="11"/>
      <c r="Q2249" s="11"/>
      <c r="R2249" s="11"/>
      <c r="S2249" s="11"/>
      <c r="T2249" s="11"/>
      <c r="U2249" s="42"/>
      <c r="V2249" s="42"/>
      <c r="W2249" s="42"/>
      <c r="X2249" s="42"/>
      <c r="Y2249" s="42"/>
      <c r="Z2249" s="42"/>
      <c r="AA2249" s="42"/>
      <c r="AB2249" s="42"/>
      <c r="AC2249" s="11"/>
      <c r="AD2249" s="11"/>
      <c r="AG2249" s="11"/>
      <c r="AH2249" s="101"/>
      <c r="AI2249" s="53"/>
      <c r="AJ2249" s="5"/>
      <c r="AL2249" s="42"/>
    </row>
    <row r="2250" spans="3:38">
      <c r="C2250" s="57"/>
      <c r="D2250" s="11"/>
      <c r="E2250" s="11"/>
      <c r="F2250" s="56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42"/>
      <c r="V2250" s="42"/>
      <c r="W2250" s="42"/>
      <c r="X2250" s="42"/>
      <c r="Y2250" s="42"/>
      <c r="Z2250" s="42"/>
      <c r="AA2250" s="42"/>
      <c r="AB2250" s="42"/>
      <c r="AC2250" s="11"/>
      <c r="AD2250" s="11"/>
      <c r="AE2250" s="11"/>
      <c r="AG2250" s="11"/>
      <c r="AH2250" s="101"/>
      <c r="AI2250" s="53"/>
      <c r="AJ2250" s="5"/>
      <c r="AL2250" s="42"/>
    </row>
    <row r="2251" spans="3:38">
      <c r="C2251" s="57"/>
      <c r="D2251" s="11"/>
      <c r="E2251" s="11"/>
      <c r="F2251" s="56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42"/>
      <c r="V2251" s="42"/>
      <c r="W2251" s="42"/>
      <c r="X2251" s="42"/>
      <c r="Y2251" s="42"/>
      <c r="Z2251" s="42"/>
      <c r="AA2251" s="42"/>
      <c r="AB2251" s="42"/>
      <c r="AC2251" s="11"/>
      <c r="AD2251" s="11"/>
      <c r="AE2251" s="11"/>
      <c r="AG2251" s="11"/>
      <c r="AH2251" s="101"/>
      <c r="AI2251" s="53"/>
      <c r="AJ2251" s="5"/>
      <c r="AL2251" s="42"/>
    </row>
    <row r="2252" spans="3:38">
      <c r="C2252" s="57"/>
      <c r="D2252" s="11"/>
      <c r="E2252" s="11"/>
      <c r="F2252" s="56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42"/>
      <c r="V2252" s="42"/>
      <c r="W2252" s="42"/>
      <c r="X2252" s="42"/>
      <c r="Y2252" s="42"/>
      <c r="Z2252" s="42"/>
      <c r="AA2252" s="42"/>
      <c r="AB2252" s="42"/>
      <c r="AC2252" s="11"/>
      <c r="AD2252" s="11"/>
      <c r="AE2252" s="11"/>
      <c r="AG2252" s="11"/>
      <c r="AH2252" s="101"/>
      <c r="AI2252" s="53"/>
      <c r="AJ2252" s="5"/>
      <c r="AL2252" s="42"/>
    </row>
    <row r="2253" spans="3:38">
      <c r="C2253" s="57"/>
      <c r="D2253" s="11"/>
      <c r="E2253" s="11"/>
      <c r="F2253" s="56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42"/>
      <c r="V2253" s="42"/>
      <c r="W2253" s="42"/>
      <c r="X2253" s="42"/>
      <c r="Y2253" s="42"/>
      <c r="Z2253" s="42"/>
      <c r="AA2253" s="42"/>
      <c r="AB2253" s="42"/>
      <c r="AC2253" s="11"/>
      <c r="AD2253" s="11"/>
      <c r="AG2253" s="11"/>
      <c r="AH2253" s="101"/>
      <c r="AI2253" s="53"/>
      <c r="AJ2253" s="5"/>
      <c r="AL2253" s="42"/>
    </row>
    <row r="2254" spans="3:38">
      <c r="C2254" s="57"/>
      <c r="D2254" s="11"/>
      <c r="E2254" s="11"/>
      <c r="F2254" s="56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42"/>
      <c r="V2254" s="42"/>
      <c r="W2254" s="42"/>
      <c r="X2254" s="42"/>
      <c r="Y2254" s="42"/>
      <c r="Z2254" s="42"/>
      <c r="AA2254" s="42"/>
      <c r="AB2254" s="42"/>
      <c r="AC2254" s="11"/>
      <c r="AD2254" s="11"/>
      <c r="AG2254" s="11"/>
      <c r="AH2254" s="101"/>
      <c r="AI2254" s="53"/>
      <c r="AJ2254" s="5"/>
      <c r="AL2254" s="42"/>
    </row>
    <row r="2255" spans="3:38">
      <c r="C2255" s="57"/>
      <c r="D2255" s="11"/>
      <c r="E2255" s="11"/>
      <c r="F2255" s="56"/>
      <c r="G2255" s="11"/>
      <c r="H2255" s="11"/>
      <c r="I2255" s="11"/>
      <c r="J2255" s="11"/>
      <c r="K2255" s="11"/>
      <c r="M2255" s="11"/>
      <c r="O2255" s="11"/>
      <c r="P2255" s="11"/>
      <c r="Q2255" s="11"/>
      <c r="R2255" s="11"/>
      <c r="S2255" s="11"/>
      <c r="T2255" s="11"/>
      <c r="U2255" s="42"/>
      <c r="V2255" s="42"/>
      <c r="W2255" s="42"/>
      <c r="X2255" s="42"/>
      <c r="Y2255" s="42"/>
      <c r="Z2255" s="42"/>
      <c r="AA2255" s="42"/>
      <c r="AB2255" s="42"/>
      <c r="AC2255" s="11"/>
      <c r="AD2255" s="11"/>
      <c r="AF2255" s="11"/>
      <c r="AG2255" s="11"/>
      <c r="AH2255" s="101"/>
      <c r="AI2255" s="53"/>
      <c r="AJ2255" s="5"/>
      <c r="AL2255" s="42"/>
    </row>
    <row r="2256" spans="3:38">
      <c r="C2256" s="57"/>
      <c r="D2256" s="11"/>
      <c r="E2256" s="11"/>
      <c r="F2256" s="56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42"/>
      <c r="V2256" s="42"/>
      <c r="W2256" s="42"/>
      <c r="X2256" s="42"/>
      <c r="Y2256" s="42"/>
      <c r="Z2256" s="42"/>
      <c r="AA2256" s="42"/>
      <c r="AB2256" s="42"/>
      <c r="AC2256" s="11"/>
      <c r="AD2256" s="11"/>
      <c r="AG2256" s="11"/>
      <c r="AH2256" s="101"/>
      <c r="AI2256" s="53"/>
      <c r="AJ2256" s="5"/>
      <c r="AL2256" s="42"/>
    </row>
    <row r="2257" spans="3:38">
      <c r="C2257" s="57"/>
      <c r="D2257" s="11"/>
      <c r="E2257" s="11"/>
      <c r="F2257" s="56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42"/>
      <c r="V2257" s="42"/>
      <c r="W2257" s="42"/>
      <c r="X2257" s="42"/>
      <c r="Y2257" s="42"/>
      <c r="Z2257" s="42"/>
      <c r="AA2257" s="42"/>
      <c r="AB2257" s="42"/>
      <c r="AC2257" s="11"/>
      <c r="AD2257" s="11"/>
      <c r="AG2257" s="11"/>
      <c r="AH2257" s="101"/>
      <c r="AI2257" s="53"/>
      <c r="AJ2257" s="5"/>
      <c r="AL2257" s="42"/>
    </row>
    <row r="2258" spans="3:38">
      <c r="C2258" s="57"/>
      <c r="D2258" s="11"/>
      <c r="E2258" s="11"/>
      <c r="F2258" s="56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42"/>
      <c r="V2258" s="42"/>
      <c r="W2258" s="42"/>
      <c r="X2258" s="42"/>
      <c r="Y2258" s="42"/>
      <c r="Z2258" s="42"/>
      <c r="AA2258" s="42"/>
      <c r="AB2258" s="42"/>
      <c r="AC2258" s="11"/>
      <c r="AD2258" s="11"/>
      <c r="AG2258" s="11"/>
      <c r="AH2258" s="101"/>
      <c r="AI2258" s="53"/>
      <c r="AJ2258" s="5"/>
      <c r="AL2258" s="42"/>
    </row>
    <row r="2259" spans="3:38">
      <c r="C2259" s="57"/>
      <c r="D2259" s="11"/>
      <c r="E2259" s="11"/>
      <c r="F2259" s="56"/>
      <c r="G2259" s="11"/>
      <c r="H2259" s="11"/>
      <c r="I2259" s="11"/>
      <c r="J2259" s="11"/>
      <c r="K2259" s="11"/>
      <c r="M2259" s="11"/>
      <c r="N2259" s="11"/>
      <c r="O2259" s="11"/>
      <c r="Q2259" s="11"/>
      <c r="R2259" s="11"/>
      <c r="S2259" s="11"/>
      <c r="U2259" s="42"/>
      <c r="V2259" s="42"/>
      <c r="W2259" s="42"/>
      <c r="X2259" s="42"/>
      <c r="Y2259" s="42"/>
      <c r="Z2259" s="42"/>
      <c r="AA2259" s="42"/>
      <c r="AB2259" s="42"/>
      <c r="AC2259" s="11"/>
      <c r="AD2259" s="11"/>
      <c r="AG2259" s="11"/>
      <c r="AH2259" s="101"/>
      <c r="AI2259" s="53"/>
      <c r="AJ2259" s="5"/>
      <c r="AL2259" s="42"/>
    </row>
    <row r="2260" spans="3:38">
      <c r="C2260" s="57"/>
      <c r="D2260" s="11"/>
      <c r="E2260" s="11"/>
      <c r="F2260" s="56"/>
      <c r="G2260" s="11"/>
      <c r="H2260" s="11"/>
      <c r="I2260" s="11"/>
      <c r="J2260" s="11"/>
      <c r="K2260" s="11"/>
      <c r="L2260" s="11"/>
      <c r="M2260" s="11"/>
      <c r="N2260" s="11"/>
      <c r="Q2260" s="11"/>
      <c r="R2260" s="11"/>
      <c r="S2260" s="11"/>
      <c r="T2260" s="11"/>
      <c r="U2260" s="42"/>
      <c r="V2260" s="42"/>
      <c r="W2260" s="42"/>
      <c r="X2260" s="42"/>
      <c r="Y2260" s="42"/>
      <c r="Z2260" s="42"/>
      <c r="AA2260" s="42"/>
      <c r="AB2260" s="42"/>
      <c r="AC2260" s="11"/>
      <c r="AD2260" s="11"/>
      <c r="AG2260" s="11"/>
      <c r="AH2260" s="101"/>
      <c r="AI2260" s="53"/>
      <c r="AJ2260" s="5"/>
      <c r="AL2260" s="42"/>
    </row>
    <row r="2261" spans="3:38">
      <c r="C2261" s="57"/>
      <c r="D2261" s="11"/>
      <c r="E2261" s="11"/>
      <c r="F2261" s="56"/>
      <c r="G2261" s="11"/>
      <c r="H2261" s="11"/>
      <c r="I2261" s="11"/>
      <c r="J2261" s="11"/>
      <c r="K2261" s="11"/>
      <c r="L2261" s="11"/>
      <c r="M2261" s="11"/>
      <c r="N2261" s="11"/>
      <c r="Q2261" s="11"/>
      <c r="R2261" s="11"/>
      <c r="S2261" s="11"/>
      <c r="T2261" s="11"/>
      <c r="U2261" s="42"/>
      <c r="V2261" s="42"/>
      <c r="W2261" s="42"/>
      <c r="X2261" s="42"/>
      <c r="Y2261" s="42"/>
      <c r="Z2261" s="42"/>
      <c r="AA2261" s="42"/>
      <c r="AB2261" s="42"/>
      <c r="AC2261" s="11"/>
      <c r="AD2261" s="11"/>
      <c r="AF2261" s="11"/>
      <c r="AG2261" s="11"/>
      <c r="AH2261" s="101"/>
      <c r="AI2261" s="53"/>
      <c r="AJ2261" s="5"/>
      <c r="AL2261" s="42"/>
    </row>
    <row r="2262" spans="3:38">
      <c r="C2262" s="57"/>
      <c r="D2262" s="11"/>
      <c r="E2262" s="11"/>
      <c r="F2262" s="56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42"/>
      <c r="V2262" s="42"/>
      <c r="W2262" s="42"/>
      <c r="X2262" s="42"/>
      <c r="Y2262" s="42"/>
      <c r="Z2262" s="42"/>
      <c r="AA2262" s="42"/>
      <c r="AB2262" s="42"/>
      <c r="AD2262" s="11"/>
      <c r="AE2262" s="11"/>
      <c r="AF2262" s="11"/>
      <c r="AG2262" s="11"/>
      <c r="AH2262" s="101"/>
      <c r="AI2262" s="53"/>
      <c r="AJ2262" s="5"/>
      <c r="AL2262" s="42"/>
    </row>
    <row r="2263" spans="3:38">
      <c r="C2263" s="57"/>
      <c r="D2263" s="11"/>
      <c r="E2263" s="11"/>
      <c r="F2263" s="56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42"/>
      <c r="V2263" s="42"/>
      <c r="W2263" s="42"/>
      <c r="X2263" s="42"/>
      <c r="Y2263" s="42"/>
      <c r="Z2263" s="42"/>
      <c r="AA2263" s="42"/>
      <c r="AB2263" s="42"/>
      <c r="AD2263" s="11"/>
      <c r="AE2263" s="11"/>
      <c r="AG2263" s="11"/>
      <c r="AH2263" s="101"/>
      <c r="AI2263" s="53"/>
      <c r="AJ2263" s="5"/>
      <c r="AL2263" s="42"/>
    </row>
    <row r="2264" spans="3:38">
      <c r="C2264" s="57"/>
      <c r="D2264" s="11"/>
      <c r="E2264" s="11"/>
      <c r="F2264" s="56"/>
      <c r="G2264" s="11"/>
      <c r="H2264" s="11"/>
      <c r="I2264" s="11"/>
      <c r="J2264" s="11"/>
      <c r="K2264" s="11"/>
      <c r="M2264" s="11"/>
      <c r="N2264" s="11"/>
      <c r="O2264" s="11"/>
      <c r="P2264" s="11"/>
      <c r="Q2264" s="11"/>
      <c r="R2264" s="11"/>
      <c r="S2264" s="11"/>
      <c r="T2264" s="11"/>
      <c r="U2264" s="42"/>
      <c r="V2264" s="42"/>
      <c r="W2264" s="42"/>
      <c r="X2264" s="42"/>
      <c r="Y2264" s="42"/>
      <c r="Z2264" s="42"/>
      <c r="AA2264" s="42"/>
      <c r="AB2264" s="42"/>
      <c r="AD2264" s="11"/>
      <c r="AE2264" s="11"/>
      <c r="AF2264" s="11"/>
      <c r="AG2264" s="11"/>
      <c r="AH2264" s="101"/>
      <c r="AI2264" s="53"/>
      <c r="AJ2264" s="5"/>
      <c r="AL2264" s="42"/>
    </row>
    <row r="2265" spans="3:38">
      <c r="C2265" s="57"/>
      <c r="D2265" s="11"/>
      <c r="E2265" s="11"/>
      <c r="F2265" s="56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42"/>
      <c r="V2265" s="42"/>
      <c r="W2265" s="42"/>
      <c r="X2265" s="42"/>
      <c r="Y2265" s="42"/>
      <c r="Z2265" s="42"/>
      <c r="AA2265" s="42"/>
      <c r="AB2265" s="42"/>
      <c r="AD2265" s="11"/>
      <c r="AE2265" s="11"/>
      <c r="AG2265" s="11"/>
      <c r="AH2265" s="101"/>
      <c r="AI2265" s="53"/>
      <c r="AJ2265" s="5"/>
      <c r="AL2265" s="42"/>
    </row>
    <row r="2266" spans="3:38">
      <c r="C2266" s="57"/>
      <c r="D2266" s="11"/>
      <c r="E2266" s="11"/>
      <c r="F2266" s="56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42"/>
      <c r="V2266" s="42"/>
      <c r="W2266" s="42"/>
      <c r="X2266" s="42"/>
      <c r="Y2266" s="42"/>
      <c r="Z2266" s="42"/>
      <c r="AA2266" s="42"/>
      <c r="AB2266" s="42"/>
      <c r="AD2266" s="11"/>
      <c r="AG2266" s="11"/>
      <c r="AH2266" s="101"/>
      <c r="AI2266" s="53"/>
      <c r="AJ2266" s="5"/>
      <c r="AL2266" s="42"/>
    </row>
    <row r="2267" spans="3:38">
      <c r="C2267" s="57"/>
      <c r="D2267" s="11"/>
      <c r="E2267" s="11"/>
      <c r="F2267" s="56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42"/>
      <c r="V2267" s="42"/>
      <c r="W2267" s="42"/>
      <c r="X2267" s="42"/>
      <c r="Y2267" s="42"/>
      <c r="Z2267" s="42"/>
      <c r="AA2267" s="42"/>
      <c r="AB2267" s="42"/>
      <c r="AD2267" s="11"/>
      <c r="AE2267" s="11"/>
      <c r="AF2267" s="11"/>
      <c r="AG2267" s="11"/>
      <c r="AH2267" s="101"/>
      <c r="AI2267" s="53"/>
      <c r="AJ2267" s="5"/>
      <c r="AL2267" s="42"/>
    </row>
    <row r="2268" spans="3:38">
      <c r="C2268" s="57"/>
      <c r="D2268" s="11"/>
      <c r="E2268" s="11"/>
      <c r="F2268" s="56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42"/>
      <c r="V2268" s="42"/>
      <c r="W2268" s="42"/>
      <c r="X2268" s="42"/>
      <c r="Y2268" s="42"/>
      <c r="Z2268" s="42"/>
      <c r="AA2268" s="42"/>
      <c r="AB2268" s="42"/>
      <c r="AD2268" s="11"/>
      <c r="AE2268" s="11"/>
      <c r="AF2268" s="11"/>
      <c r="AG2268" s="11"/>
      <c r="AH2268" s="101"/>
      <c r="AI2268" s="53"/>
      <c r="AJ2268" s="5"/>
      <c r="AL2268" s="42"/>
    </row>
    <row r="2269" spans="3:38">
      <c r="C2269" s="57"/>
      <c r="D2269" s="11"/>
      <c r="E2269" s="11"/>
      <c r="F2269" s="56"/>
      <c r="G2269" s="11"/>
      <c r="H2269" s="11"/>
      <c r="I2269" s="11"/>
      <c r="J2269" s="11"/>
      <c r="K2269" s="11"/>
      <c r="M2269" s="11"/>
      <c r="O2269" s="11"/>
      <c r="P2269" s="11"/>
      <c r="Q2269" s="11"/>
      <c r="R2269" s="11"/>
      <c r="S2269" s="11"/>
      <c r="T2269" s="11"/>
      <c r="U2269" s="42"/>
      <c r="V2269" s="42"/>
      <c r="W2269" s="42"/>
      <c r="X2269" s="42"/>
      <c r="Y2269" s="42"/>
      <c r="Z2269" s="42"/>
      <c r="AA2269" s="42"/>
      <c r="AB2269" s="42"/>
      <c r="AD2269" s="11"/>
      <c r="AG2269" s="11"/>
      <c r="AH2269" s="101"/>
      <c r="AI2269" s="53"/>
      <c r="AJ2269" s="5"/>
      <c r="AL2269" s="42"/>
    </row>
    <row r="2270" spans="3:38">
      <c r="C2270" s="57"/>
      <c r="D2270" s="11"/>
      <c r="E2270" s="11"/>
      <c r="F2270" s="56"/>
      <c r="G2270" s="11"/>
      <c r="H2270" s="11"/>
      <c r="I2270" s="11"/>
      <c r="J2270" s="11"/>
      <c r="K2270" s="11"/>
      <c r="M2270" s="11"/>
      <c r="N2270" s="11"/>
      <c r="O2270" s="11"/>
      <c r="Q2270" s="11"/>
      <c r="R2270" s="11"/>
      <c r="S2270" s="11"/>
      <c r="U2270" s="42"/>
      <c r="V2270" s="42"/>
      <c r="W2270" s="42"/>
      <c r="X2270" s="42"/>
      <c r="Y2270" s="42"/>
      <c r="Z2270" s="42"/>
      <c r="AA2270" s="42"/>
      <c r="AB2270" s="42"/>
      <c r="AD2270" s="11"/>
      <c r="AE2270" s="11"/>
      <c r="AG2270" s="11"/>
      <c r="AH2270" s="101"/>
      <c r="AI2270" s="53"/>
      <c r="AJ2270" s="5"/>
      <c r="AL2270" s="42"/>
    </row>
    <row r="2271" spans="3:38">
      <c r="C2271" s="57"/>
      <c r="D2271" s="11"/>
      <c r="E2271" s="11"/>
      <c r="F2271" s="56"/>
      <c r="G2271" s="11"/>
      <c r="H2271" s="11"/>
      <c r="I2271" s="11"/>
      <c r="J2271" s="11"/>
      <c r="K2271" s="11"/>
      <c r="M2271" s="11"/>
      <c r="N2271" s="11"/>
      <c r="O2271" s="11"/>
      <c r="Q2271" s="11"/>
      <c r="R2271" s="11"/>
      <c r="S2271" s="11"/>
      <c r="U2271" s="42"/>
      <c r="V2271" s="42"/>
      <c r="W2271" s="42"/>
      <c r="X2271" s="42"/>
      <c r="Y2271" s="42"/>
      <c r="Z2271" s="42"/>
      <c r="AA2271" s="42"/>
      <c r="AB2271" s="42"/>
      <c r="AD2271" s="11"/>
      <c r="AF2271" s="11"/>
      <c r="AG2271" s="11"/>
      <c r="AH2271" s="101"/>
      <c r="AI2271" s="53"/>
      <c r="AJ2271" s="5"/>
      <c r="AL2271" s="42"/>
    </row>
    <row r="2272" spans="3:38">
      <c r="C2272" s="57"/>
      <c r="D2272" s="11"/>
      <c r="E2272" s="11"/>
      <c r="F2272" s="56"/>
      <c r="G2272" s="11"/>
      <c r="H2272" s="11"/>
      <c r="I2272" s="11"/>
      <c r="J2272" s="11"/>
      <c r="K2272" s="11"/>
      <c r="L2272" s="11"/>
      <c r="M2272" s="11"/>
      <c r="N2272" s="11"/>
      <c r="P2272" s="11"/>
      <c r="Q2272" s="11"/>
      <c r="R2272" s="11"/>
      <c r="S2272" s="11"/>
      <c r="T2272" s="11"/>
      <c r="U2272" s="42"/>
      <c r="V2272" s="42"/>
      <c r="W2272" s="42"/>
      <c r="X2272" s="42"/>
      <c r="Y2272" s="42"/>
      <c r="Z2272" s="42"/>
      <c r="AA2272" s="42"/>
      <c r="AB2272" s="42"/>
      <c r="AD2272" s="11"/>
      <c r="AF2272" s="11"/>
      <c r="AG2272" s="11"/>
      <c r="AH2272" s="101"/>
      <c r="AI2272" s="53"/>
      <c r="AJ2272" s="5"/>
      <c r="AL2272" s="42"/>
    </row>
    <row r="2273" spans="3:38">
      <c r="C2273" s="57"/>
      <c r="D2273" s="11"/>
      <c r="E2273" s="11"/>
      <c r="F2273" s="56"/>
      <c r="G2273" s="11"/>
      <c r="H2273" s="11"/>
      <c r="I2273" s="11"/>
      <c r="J2273" s="11"/>
      <c r="K2273" s="11"/>
      <c r="L2273" s="11"/>
      <c r="M2273" s="11"/>
      <c r="N2273" s="11"/>
      <c r="P2273" s="11"/>
      <c r="Q2273" s="11"/>
      <c r="R2273" s="11"/>
      <c r="S2273" s="11"/>
      <c r="T2273" s="11"/>
      <c r="U2273" s="42"/>
      <c r="V2273" s="42"/>
      <c r="W2273" s="42"/>
      <c r="X2273" s="42"/>
      <c r="Y2273" s="42"/>
      <c r="Z2273" s="42"/>
      <c r="AA2273" s="42"/>
      <c r="AB2273" s="42"/>
      <c r="AD2273" s="11"/>
      <c r="AF2273" s="11"/>
      <c r="AG2273" s="11"/>
      <c r="AH2273" s="101"/>
      <c r="AI2273" s="53"/>
      <c r="AJ2273" s="5"/>
      <c r="AL2273" s="42"/>
    </row>
    <row r="2274" spans="3:38">
      <c r="C2274" s="57"/>
      <c r="D2274" s="11"/>
      <c r="E2274" s="11"/>
      <c r="F2274" s="56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42"/>
      <c r="V2274" s="42"/>
      <c r="W2274" s="42"/>
      <c r="X2274" s="42"/>
      <c r="Y2274" s="42"/>
      <c r="Z2274" s="42"/>
      <c r="AA2274" s="42"/>
      <c r="AB2274" s="42"/>
      <c r="AD2274" s="11"/>
      <c r="AE2274" s="11"/>
      <c r="AG2274" s="11"/>
      <c r="AH2274" s="101"/>
      <c r="AI2274" s="53"/>
      <c r="AJ2274" s="5"/>
      <c r="AL2274" s="42"/>
    </row>
    <row r="2275" spans="3:38">
      <c r="C2275" s="57"/>
      <c r="D2275" s="11"/>
      <c r="E2275" s="11"/>
      <c r="F2275" s="56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42"/>
      <c r="V2275" s="42"/>
      <c r="W2275" s="42"/>
      <c r="X2275" s="42"/>
      <c r="Y2275" s="42"/>
      <c r="Z2275" s="42"/>
      <c r="AA2275" s="42"/>
      <c r="AB2275" s="42"/>
      <c r="AD2275" s="11"/>
      <c r="AE2275" s="11"/>
      <c r="AG2275" s="11"/>
      <c r="AH2275" s="101"/>
      <c r="AI2275" s="53"/>
      <c r="AJ2275" s="5"/>
      <c r="AL2275" s="42"/>
    </row>
    <row r="2276" spans="3:38">
      <c r="C2276" s="57"/>
      <c r="D2276" s="11"/>
      <c r="E2276" s="11"/>
      <c r="F2276" s="56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42"/>
      <c r="V2276" s="42"/>
      <c r="W2276" s="42"/>
      <c r="X2276" s="42"/>
      <c r="Y2276" s="42"/>
      <c r="Z2276" s="42"/>
      <c r="AA2276" s="42"/>
      <c r="AB2276" s="42"/>
      <c r="AD2276" s="11"/>
      <c r="AE2276" s="11"/>
      <c r="AG2276" s="11"/>
      <c r="AH2276" s="101"/>
      <c r="AI2276" s="53"/>
      <c r="AJ2276" s="5"/>
      <c r="AL2276" s="42"/>
    </row>
    <row r="2277" spans="3:38">
      <c r="C2277" s="57"/>
      <c r="D2277" s="11"/>
      <c r="E2277" s="11"/>
      <c r="F2277" s="56"/>
      <c r="G2277" s="11"/>
      <c r="H2277" s="11"/>
      <c r="I2277" s="11"/>
      <c r="J2277" s="11"/>
      <c r="K2277" s="11"/>
      <c r="M2277" s="11"/>
      <c r="N2277" s="11"/>
      <c r="O2277" s="11"/>
      <c r="P2277" s="11"/>
      <c r="Q2277" s="11"/>
      <c r="R2277" s="11"/>
      <c r="S2277" s="11"/>
      <c r="T2277" s="11"/>
      <c r="U2277" s="42"/>
      <c r="V2277" s="42"/>
      <c r="W2277" s="42"/>
      <c r="X2277" s="42"/>
      <c r="Y2277" s="42"/>
      <c r="Z2277" s="42"/>
      <c r="AA2277" s="42"/>
      <c r="AB2277" s="42"/>
      <c r="AD2277" s="11"/>
      <c r="AE2277" s="11"/>
      <c r="AG2277" s="11"/>
      <c r="AH2277" s="101"/>
      <c r="AI2277" s="53"/>
      <c r="AJ2277" s="5"/>
      <c r="AL2277" s="42"/>
    </row>
    <row r="2278" spans="3:38">
      <c r="C2278" s="57"/>
      <c r="D2278" s="11"/>
      <c r="E2278" s="11"/>
      <c r="F2278" s="56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42"/>
      <c r="V2278" s="42"/>
      <c r="W2278" s="42"/>
      <c r="X2278" s="42"/>
      <c r="Y2278" s="42"/>
      <c r="Z2278" s="42"/>
      <c r="AA2278" s="42"/>
      <c r="AB2278" s="42"/>
      <c r="AD2278" s="11"/>
      <c r="AE2278" s="11"/>
      <c r="AG2278" s="11"/>
      <c r="AH2278" s="101"/>
      <c r="AI2278" s="53"/>
      <c r="AJ2278" s="5"/>
      <c r="AL2278" s="42"/>
    </row>
    <row r="2279" spans="3:38">
      <c r="C2279" s="57"/>
      <c r="D2279" s="11"/>
      <c r="E2279" s="11"/>
      <c r="F2279" s="56"/>
      <c r="G2279" s="11"/>
      <c r="H2279" s="11"/>
      <c r="I2279" s="11"/>
      <c r="J2279" s="11"/>
      <c r="K2279" s="11"/>
      <c r="M2279" s="11"/>
      <c r="N2279" s="11"/>
      <c r="P2279" s="11"/>
      <c r="Q2279" s="11"/>
      <c r="R2279" s="11"/>
      <c r="S2279" s="11"/>
      <c r="T2279" s="11"/>
      <c r="U2279" s="42"/>
      <c r="V2279" s="42"/>
      <c r="W2279" s="42"/>
      <c r="X2279" s="42"/>
      <c r="Y2279" s="42"/>
      <c r="Z2279" s="42"/>
      <c r="AA2279" s="42"/>
      <c r="AB2279" s="42"/>
      <c r="AD2279" s="11"/>
      <c r="AF2279" s="11"/>
      <c r="AG2279" s="11"/>
      <c r="AH2279" s="101"/>
      <c r="AI2279" s="53"/>
      <c r="AJ2279" s="5"/>
      <c r="AL2279" s="42"/>
    </row>
    <row r="2280" spans="3:38">
      <c r="C2280" s="57"/>
      <c r="D2280" s="11"/>
      <c r="E2280" s="11"/>
      <c r="F2280" s="56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42"/>
      <c r="V2280" s="42"/>
      <c r="W2280" s="42"/>
      <c r="X2280" s="42"/>
      <c r="Y2280" s="42"/>
      <c r="Z2280" s="42"/>
      <c r="AA2280" s="42"/>
      <c r="AB2280" s="42"/>
      <c r="AD2280" s="11"/>
      <c r="AF2280" s="11"/>
      <c r="AG2280" s="11"/>
      <c r="AH2280" s="101"/>
      <c r="AI2280" s="53"/>
      <c r="AJ2280" s="5"/>
      <c r="AL2280" s="42"/>
    </row>
    <row r="2281" spans="3:38">
      <c r="C2281" s="57"/>
      <c r="D2281" s="11"/>
      <c r="E2281" s="11"/>
      <c r="F2281" s="56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42"/>
      <c r="V2281" s="42"/>
      <c r="W2281" s="42"/>
      <c r="X2281" s="42"/>
      <c r="Y2281" s="42"/>
      <c r="Z2281" s="42"/>
      <c r="AA2281" s="42"/>
      <c r="AB2281" s="42"/>
      <c r="AD2281" s="11"/>
      <c r="AE2281" s="11"/>
      <c r="AF2281" s="11"/>
      <c r="AG2281" s="11"/>
      <c r="AH2281" s="101"/>
      <c r="AI2281" s="53"/>
      <c r="AJ2281" s="5"/>
      <c r="AL2281" s="42"/>
    </row>
    <row r="2282" spans="3:38">
      <c r="C2282" s="57"/>
      <c r="D2282" s="11"/>
      <c r="E2282" s="11"/>
      <c r="F2282" s="56"/>
      <c r="G2282" s="11"/>
      <c r="H2282" s="11"/>
      <c r="I2282" s="11"/>
      <c r="J2282" s="11"/>
      <c r="K2282" s="11"/>
      <c r="M2282" s="11"/>
      <c r="N2282" s="11"/>
      <c r="O2282" s="11"/>
      <c r="Q2282" s="11"/>
      <c r="R2282" s="11"/>
      <c r="S2282" s="11"/>
      <c r="U2282" s="42"/>
      <c r="V2282" s="42"/>
      <c r="W2282" s="42"/>
      <c r="X2282" s="42"/>
      <c r="Y2282" s="42"/>
      <c r="Z2282" s="42"/>
      <c r="AA2282" s="42"/>
      <c r="AB2282" s="42"/>
      <c r="AD2282" s="11"/>
      <c r="AE2282" s="11"/>
      <c r="AG2282" s="11"/>
      <c r="AH2282" s="101"/>
      <c r="AI2282" s="53"/>
      <c r="AJ2282" s="5"/>
      <c r="AL2282" s="42"/>
    </row>
    <row r="2283" spans="3:38">
      <c r="C2283" s="57"/>
      <c r="D2283" s="11"/>
      <c r="E2283" s="11"/>
      <c r="F2283" s="56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42"/>
      <c r="V2283" s="42"/>
      <c r="W2283" s="42"/>
      <c r="X2283" s="42"/>
      <c r="Y2283" s="42"/>
      <c r="Z2283" s="42"/>
      <c r="AA2283" s="42"/>
      <c r="AB2283" s="42"/>
      <c r="AD2283" s="11"/>
      <c r="AE2283" s="11"/>
      <c r="AG2283" s="11"/>
      <c r="AH2283" s="101"/>
      <c r="AI2283" s="53"/>
      <c r="AJ2283" s="5"/>
      <c r="AL2283" s="42"/>
    </row>
    <row r="2284" spans="3:38">
      <c r="C2284" s="57"/>
      <c r="D2284" s="11"/>
      <c r="E2284" s="11"/>
      <c r="F2284" s="56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42"/>
      <c r="V2284" s="42"/>
      <c r="W2284" s="42"/>
      <c r="X2284" s="42"/>
      <c r="Y2284" s="42"/>
      <c r="Z2284" s="42"/>
      <c r="AA2284" s="42"/>
      <c r="AB2284" s="42"/>
      <c r="AD2284" s="11"/>
      <c r="AE2284" s="11"/>
      <c r="AG2284" s="11"/>
      <c r="AH2284" s="101"/>
      <c r="AI2284" s="53"/>
      <c r="AJ2284" s="5"/>
      <c r="AL2284" s="42"/>
    </row>
    <row r="2285" spans="3:38">
      <c r="C2285" s="57"/>
      <c r="D2285" s="11"/>
      <c r="E2285" s="11"/>
      <c r="F2285" s="56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42"/>
      <c r="V2285" s="42"/>
      <c r="W2285" s="42"/>
      <c r="X2285" s="42"/>
      <c r="Y2285" s="42"/>
      <c r="Z2285" s="42"/>
      <c r="AA2285" s="42"/>
      <c r="AB2285" s="42"/>
      <c r="AD2285" s="11"/>
      <c r="AE2285" s="11"/>
      <c r="AG2285" s="11"/>
      <c r="AH2285" s="101"/>
      <c r="AI2285" s="53"/>
      <c r="AJ2285" s="5"/>
      <c r="AL2285" s="42"/>
    </row>
    <row r="2286" spans="3:38">
      <c r="C2286" s="57"/>
      <c r="D2286" s="11"/>
      <c r="E2286" s="11"/>
      <c r="F2286" s="56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42"/>
      <c r="V2286" s="42"/>
      <c r="W2286" s="42"/>
      <c r="X2286" s="42"/>
      <c r="Y2286" s="42"/>
      <c r="Z2286" s="42"/>
      <c r="AA2286" s="42"/>
      <c r="AB2286" s="42"/>
      <c r="AD2286" s="11"/>
      <c r="AE2286" s="11"/>
      <c r="AF2286" s="11"/>
      <c r="AG2286" s="11"/>
      <c r="AH2286" s="101"/>
      <c r="AI2286" s="53"/>
      <c r="AJ2286" s="5"/>
      <c r="AL2286" s="42"/>
    </row>
    <row r="2287" spans="3:38">
      <c r="C2287" s="57"/>
      <c r="D2287" s="11"/>
      <c r="E2287" s="11"/>
      <c r="F2287" s="56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42"/>
      <c r="V2287" s="42"/>
      <c r="W2287" s="42"/>
      <c r="X2287" s="42"/>
      <c r="Y2287" s="42"/>
      <c r="Z2287" s="42"/>
      <c r="AA2287" s="42"/>
      <c r="AB2287" s="42"/>
      <c r="AD2287" s="11"/>
      <c r="AE2287" s="11"/>
      <c r="AG2287" s="11"/>
      <c r="AH2287" s="101"/>
      <c r="AI2287" s="53"/>
      <c r="AJ2287" s="5"/>
      <c r="AL2287" s="42"/>
    </row>
    <row r="2288" spans="3:38">
      <c r="C2288" s="57"/>
      <c r="D2288" s="11"/>
      <c r="E2288" s="11"/>
      <c r="F2288" s="56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42"/>
      <c r="V2288" s="42"/>
      <c r="W2288" s="42"/>
      <c r="X2288" s="42"/>
      <c r="Y2288" s="42"/>
      <c r="Z2288" s="42"/>
      <c r="AA2288" s="42"/>
      <c r="AB2288" s="42"/>
      <c r="AD2288" s="11"/>
      <c r="AE2288" s="11"/>
      <c r="AG2288" s="11"/>
      <c r="AH2288" s="101"/>
      <c r="AI2288" s="53"/>
      <c r="AJ2288" s="5"/>
      <c r="AL2288" s="42"/>
    </row>
    <row r="2289" spans="3:38">
      <c r="C2289" s="57"/>
      <c r="D2289" s="11"/>
      <c r="E2289" s="11"/>
      <c r="F2289" s="56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42"/>
      <c r="V2289" s="42"/>
      <c r="W2289" s="42"/>
      <c r="X2289" s="42"/>
      <c r="Y2289" s="42"/>
      <c r="Z2289" s="42"/>
      <c r="AA2289" s="42"/>
      <c r="AB2289" s="42"/>
      <c r="AD2289" s="11"/>
      <c r="AE2289" s="11"/>
      <c r="AF2289" s="11"/>
      <c r="AG2289" s="11"/>
      <c r="AH2289" s="101"/>
      <c r="AI2289" s="53"/>
      <c r="AJ2289" s="5"/>
      <c r="AL2289" s="42"/>
    </row>
    <row r="2290" spans="3:38">
      <c r="C2290" s="57"/>
      <c r="D2290" s="11"/>
      <c r="E2290" s="11"/>
      <c r="F2290" s="56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42"/>
      <c r="V2290" s="42"/>
      <c r="W2290" s="42"/>
      <c r="X2290" s="42"/>
      <c r="Y2290" s="42"/>
      <c r="Z2290" s="42"/>
      <c r="AA2290" s="42"/>
      <c r="AB2290" s="42"/>
      <c r="AD2290" s="11"/>
      <c r="AE2290" s="11"/>
      <c r="AG2290" s="11"/>
      <c r="AH2290" s="101"/>
      <c r="AI2290" s="53"/>
      <c r="AJ2290" s="5"/>
      <c r="AL2290" s="42"/>
    </row>
    <row r="2291" spans="3:38">
      <c r="C2291" s="57"/>
      <c r="D2291" s="11"/>
      <c r="E2291" s="11"/>
      <c r="F2291" s="56"/>
      <c r="G2291" s="11"/>
      <c r="H2291" s="11"/>
      <c r="I2291" s="11"/>
      <c r="J2291" s="11"/>
      <c r="K2291" s="11"/>
      <c r="L2291" s="11"/>
      <c r="M2291" s="11"/>
      <c r="N2291" s="11"/>
      <c r="P2291" s="11"/>
      <c r="Q2291" s="11"/>
      <c r="R2291" s="11"/>
      <c r="S2291" s="11"/>
      <c r="T2291" s="11"/>
      <c r="U2291" s="42"/>
      <c r="V2291" s="42"/>
      <c r="W2291" s="42"/>
      <c r="X2291" s="42"/>
      <c r="Y2291" s="42"/>
      <c r="Z2291" s="42"/>
      <c r="AA2291" s="42"/>
      <c r="AB2291" s="42"/>
      <c r="AD2291" s="11"/>
      <c r="AE2291" s="11"/>
      <c r="AF2291" s="11"/>
      <c r="AG2291" s="11"/>
      <c r="AH2291" s="101"/>
      <c r="AI2291" s="53"/>
      <c r="AJ2291" s="5"/>
      <c r="AL2291" s="42"/>
    </row>
    <row r="2292" spans="3:38">
      <c r="C2292" s="57"/>
      <c r="D2292" s="11"/>
      <c r="E2292" s="11"/>
      <c r="F2292" s="56"/>
      <c r="G2292" s="11"/>
      <c r="H2292" s="11"/>
      <c r="I2292" s="11"/>
      <c r="J2292" s="11"/>
      <c r="K2292" s="11"/>
      <c r="M2292" s="11"/>
      <c r="N2292" s="11"/>
      <c r="O2292" s="11"/>
      <c r="P2292" s="11"/>
      <c r="Q2292" s="11"/>
      <c r="R2292" s="11"/>
      <c r="S2292" s="11"/>
      <c r="T2292" s="11"/>
      <c r="U2292" s="42"/>
      <c r="V2292" s="42"/>
      <c r="W2292" s="42"/>
      <c r="X2292" s="42"/>
      <c r="Y2292" s="42"/>
      <c r="Z2292" s="42"/>
      <c r="AA2292" s="42"/>
      <c r="AB2292" s="42"/>
      <c r="AD2292" s="11"/>
      <c r="AE2292" s="11"/>
      <c r="AF2292" s="11"/>
      <c r="AG2292" s="11"/>
      <c r="AH2292" s="101"/>
      <c r="AI2292" s="53"/>
      <c r="AJ2292" s="5"/>
      <c r="AL2292" s="42"/>
    </row>
    <row r="2293" spans="3:38">
      <c r="C2293" s="57"/>
      <c r="D2293" s="11"/>
      <c r="E2293" s="11"/>
      <c r="F2293" s="56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42"/>
      <c r="V2293" s="42"/>
      <c r="W2293" s="42"/>
      <c r="X2293" s="42"/>
      <c r="Y2293" s="42"/>
      <c r="Z2293" s="42"/>
      <c r="AA2293" s="42"/>
      <c r="AB2293" s="42"/>
      <c r="AD2293" s="11"/>
      <c r="AG2293" s="11"/>
      <c r="AH2293" s="101"/>
      <c r="AI2293" s="53"/>
      <c r="AJ2293" s="5"/>
      <c r="AL2293" s="42"/>
    </row>
    <row r="2294" spans="3:38">
      <c r="C2294" s="57"/>
      <c r="D2294" s="11"/>
      <c r="E2294" s="11"/>
      <c r="F2294" s="56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42"/>
      <c r="V2294" s="42"/>
      <c r="W2294" s="42"/>
      <c r="X2294" s="42"/>
      <c r="Y2294" s="42"/>
      <c r="Z2294" s="42"/>
      <c r="AA2294" s="42"/>
      <c r="AB2294" s="42"/>
      <c r="AD2294" s="11"/>
      <c r="AE2294" s="11"/>
      <c r="AF2294" s="11"/>
      <c r="AG2294" s="11"/>
      <c r="AH2294" s="101"/>
      <c r="AI2294" s="53"/>
      <c r="AJ2294" s="5"/>
      <c r="AL2294" s="42"/>
    </row>
    <row r="2295" spans="3:38">
      <c r="C2295" s="57"/>
      <c r="D2295" s="11"/>
      <c r="E2295" s="11"/>
      <c r="F2295" s="56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42"/>
      <c r="V2295" s="42"/>
      <c r="W2295" s="42"/>
      <c r="X2295" s="42"/>
      <c r="Y2295" s="42"/>
      <c r="Z2295" s="42"/>
      <c r="AA2295" s="42"/>
      <c r="AB2295" s="42"/>
      <c r="AD2295" s="11"/>
      <c r="AE2295" s="11"/>
      <c r="AF2295" s="11"/>
      <c r="AG2295" s="11"/>
      <c r="AH2295" s="101"/>
      <c r="AI2295" s="53"/>
      <c r="AJ2295" s="5"/>
      <c r="AL2295" s="42"/>
    </row>
    <row r="2296" spans="3:38">
      <c r="C2296" s="57"/>
      <c r="D2296" s="11"/>
      <c r="E2296" s="11"/>
      <c r="F2296" s="56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42"/>
      <c r="V2296" s="42"/>
      <c r="W2296" s="42"/>
      <c r="X2296" s="42"/>
      <c r="Y2296" s="42"/>
      <c r="Z2296" s="42"/>
      <c r="AA2296" s="42"/>
      <c r="AB2296" s="42"/>
      <c r="AD2296" s="11"/>
      <c r="AE2296" s="11"/>
      <c r="AG2296" s="11"/>
      <c r="AH2296" s="101"/>
      <c r="AI2296" s="53"/>
      <c r="AJ2296" s="5"/>
      <c r="AL2296" s="42"/>
    </row>
    <row r="2297" spans="3:38">
      <c r="C2297" s="57"/>
      <c r="D2297" s="11"/>
      <c r="E2297" s="11"/>
      <c r="F2297" s="56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42"/>
      <c r="V2297" s="42"/>
      <c r="W2297" s="42"/>
      <c r="X2297" s="42"/>
      <c r="Y2297" s="42"/>
      <c r="Z2297" s="42"/>
      <c r="AA2297" s="42"/>
      <c r="AB2297" s="42"/>
      <c r="AD2297" s="11"/>
      <c r="AE2297" s="11"/>
      <c r="AG2297" s="11"/>
      <c r="AH2297" s="101"/>
      <c r="AI2297" s="53"/>
      <c r="AJ2297" s="5"/>
      <c r="AL2297" s="42"/>
    </row>
    <row r="2298" spans="3:38">
      <c r="C2298" s="57"/>
      <c r="D2298" s="11"/>
      <c r="E2298" s="11"/>
      <c r="F2298" s="56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42"/>
      <c r="V2298" s="42"/>
      <c r="W2298" s="42"/>
      <c r="X2298" s="42"/>
      <c r="Y2298" s="42"/>
      <c r="Z2298" s="42"/>
      <c r="AA2298" s="42"/>
      <c r="AB2298" s="42"/>
      <c r="AD2298" s="11"/>
      <c r="AE2298" s="11"/>
      <c r="AG2298" s="11"/>
      <c r="AH2298" s="101"/>
      <c r="AI2298" s="53"/>
      <c r="AJ2298" s="5"/>
      <c r="AL2298" s="42"/>
    </row>
    <row r="2299" spans="3:38">
      <c r="C2299" s="57"/>
      <c r="D2299" s="11"/>
      <c r="E2299" s="11"/>
      <c r="F2299" s="56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42"/>
      <c r="V2299" s="42"/>
      <c r="W2299" s="42"/>
      <c r="X2299" s="42"/>
      <c r="Y2299" s="42"/>
      <c r="Z2299" s="42"/>
      <c r="AA2299" s="42"/>
      <c r="AB2299" s="42"/>
      <c r="AD2299" s="11"/>
      <c r="AE2299" s="11"/>
      <c r="AG2299" s="11"/>
      <c r="AH2299" s="101"/>
      <c r="AI2299" s="53"/>
      <c r="AJ2299" s="5"/>
      <c r="AL2299" s="42"/>
    </row>
    <row r="2300" spans="3:38">
      <c r="C2300" s="57"/>
      <c r="D2300" s="11"/>
      <c r="E2300" s="11"/>
      <c r="F2300" s="56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42"/>
      <c r="V2300" s="42"/>
      <c r="W2300" s="42"/>
      <c r="X2300" s="42"/>
      <c r="Y2300" s="42"/>
      <c r="Z2300" s="42"/>
      <c r="AA2300" s="42"/>
      <c r="AB2300" s="42"/>
      <c r="AD2300" s="11"/>
      <c r="AF2300" s="11"/>
      <c r="AG2300" s="11"/>
      <c r="AH2300" s="101"/>
      <c r="AI2300" s="53"/>
      <c r="AJ2300" s="5"/>
      <c r="AL2300" s="42"/>
    </row>
    <row r="2301" spans="3:38">
      <c r="C2301" s="57"/>
      <c r="D2301" s="11"/>
      <c r="E2301" s="11"/>
      <c r="F2301" s="56"/>
      <c r="G2301" s="11"/>
      <c r="H2301" s="11"/>
      <c r="I2301" s="11"/>
      <c r="J2301" s="11"/>
      <c r="K2301" s="11"/>
      <c r="M2301" s="11"/>
      <c r="N2301" s="11"/>
      <c r="O2301" s="11"/>
      <c r="Q2301" s="11"/>
      <c r="R2301" s="11"/>
      <c r="S2301" s="11"/>
      <c r="U2301" s="42"/>
      <c r="V2301" s="42"/>
      <c r="W2301" s="42"/>
      <c r="X2301" s="42"/>
      <c r="Y2301" s="42"/>
      <c r="Z2301" s="42"/>
      <c r="AA2301" s="42"/>
      <c r="AB2301" s="42"/>
      <c r="AD2301" s="11"/>
      <c r="AF2301" s="11"/>
      <c r="AG2301" s="11"/>
      <c r="AH2301" s="101"/>
      <c r="AI2301" s="53"/>
      <c r="AJ2301" s="5"/>
      <c r="AL2301" s="42"/>
    </row>
    <row r="2302" spans="3:38">
      <c r="C2302" s="57"/>
      <c r="D2302" s="11"/>
      <c r="E2302" s="11"/>
      <c r="F2302" s="56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42"/>
      <c r="V2302" s="42"/>
      <c r="W2302" s="42"/>
      <c r="X2302" s="42"/>
      <c r="Y2302" s="42"/>
      <c r="Z2302" s="42"/>
      <c r="AA2302" s="42"/>
      <c r="AB2302" s="42"/>
      <c r="AD2302" s="11"/>
      <c r="AF2302" s="11"/>
      <c r="AG2302" s="11"/>
      <c r="AH2302" s="101"/>
      <c r="AI2302" s="53"/>
      <c r="AJ2302" s="5"/>
      <c r="AL2302" s="42"/>
    </row>
    <row r="2303" spans="3:38">
      <c r="C2303" s="57"/>
      <c r="D2303" s="11"/>
      <c r="E2303" s="11"/>
      <c r="F2303" s="56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42"/>
      <c r="V2303" s="42"/>
      <c r="W2303" s="42"/>
      <c r="X2303" s="42"/>
      <c r="Y2303" s="42"/>
      <c r="Z2303" s="42"/>
      <c r="AA2303" s="42"/>
      <c r="AB2303" s="42"/>
      <c r="AD2303" s="11"/>
      <c r="AF2303" s="11"/>
      <c r="AG2303" s="11"/>
      <c r="AH2303" s="101"/>
      <c r="AI2303" s="53"/>
      <c r="AJ2303" s="5"/>
      <c r="AL2303" s="42"/>
    </row>
    <row r="2304" spans="3:38">
      <c r="C2304" s="57"/>
      <c r="D2304" s="11"/>
      <c r="E2304" s="11"/>
      <c r="F2304" s="56"/>
      <c r="G2304" s="11"/>
      <c r="H2304" s="11"/>
      <c r="I2304" s="11"/>
      <c r="J2304" s="11"/>
      <c r="K2304" s="11"/>
      <c r="M2304" s="11"/>
      <c r="N2304" s="11"/>
      <c r="O2304" s="11"/>
      <c r="P2304" s="11"/>
      <c r="Q2304" s="11"/>
      <c r="R2304" s="11"/>
      <c r="S2304" s="11"/>
      <c r="T2304" s="11"/>
      <c r="U2304" s="42"/>
      <c r="V2304" s="42"/>
      <c r="W2304" s="42"/>
      <c r="X2304" s="42"/>
      <c r="Y2304" s="42"/>
      <c r="Z2304" s="42"/>
      <c r="AA2304" s="42"/>
      <c r="AB2304" s="42"/>
      <c r="AD2304" s="11"/>
      <c r="AE2304" s="11"/>
      <c r="AG2304" s="11"/>
      <c r="AH2304" s="101"/>
      <c r="AI2304" s="53"/>
      <c r="AJ2304" s="5"/>
      <c r="AL2304" s="42"/>
    </row>
    <row r="2305" spans="3:38">
      <c r="C2305" s="57"/>
      <c r="D2305" s="11"/>
      <c r="E2305" s="11"/>
      <c r="F2305" s="56"/>
      <c r="G2305" s="11"/>
      <c r="H2305" s="11"/>
      <c r="I2305" s="11"/>
      <c r="J2305" s="11"/>
      <c r="K2305" s="11"/>
      <c r="M2305" s="11"/>
      <c r="O2305" s="11"/>
      <c r="P2305" s="11"/>
      <c r="Q2305" s="11"/>
      <c r="R2305" s="11"/>
      <c r="S2305" s="11"/>
      <c r="T2305" s="11"/>
      <c r="U2305" s="42"/>
      <c r="V2305" s="42"/>
      <c r="W2305" s="42"/>
      <c r="X2305" s="42"/>
      <c r="Y2305" s="42"/>
      <c r="Z2305" s="42"/>
      <c r="AA2305" s="42"/>
      <c r="AB2305" s="42"/>
      <c r="AC2305" s="11"/>
      <c r="AD2305" s="11"/>
      <c r="AE2305" s="11"/>
      <c r="AG2305" s="11"/>
      <c r="AH2305" s="101"/>
      <c r="AI2305" s="53"/>
      <c r="AJ2305" s="5"/>
      <c r="AL2305" s="42"/>
    </row>
    <row r="2306" spans="3:38">
      <c r="C2306" s="57"/>
      <c r="D2306" s="11"/>
      <c r="E2306" s="11"/>
      <c r="F2306" s="56"/>
      <c r="G2306" s="11"/>
      <c r="H2306" s="11"/>
      <c r="I2306" s="11"/>
      <c r="J2306" s="11"/>
      <c r="K2306" s="11"/>
      <c r="M2306" s="11"/>
      <c r="N2306" s="11"/>
      <c r="Q2306" s="11"/>
      <c r="R2306" s="11"/>
      <c r="S2306" s="11"/>
      <c r="U2306" s="42"/>
      <c r="V2306" s="42"/>
      <c r="W2306" s="42"/>
      <c r="X2306" s="42"/>
      <c r="Y2306" s="42"/>
      <c r="Z2306" s="42"/>
      <c r="AA2306" s="42"/>
      <c r="AB2306" s="42"/>
      <c r="AC2306" s="11"/>
      <c r="AD2306" s="11"/>
      <c r="AF2306" s="11"/>
      <c r="AG2306" s="11"/>
      <c r="AH2306" s="101"/>
      <c r="AI2306" s="53"/>
      <c r="AJ2306" s="5"/>
      <c r="AL2306" s="42"/>
    </row>
    <row r="2307" spans="3:38">
      <c r="C2307" s="57"/>
      <c r="D2307" s="11"/>
      <c r="E2307" s="11"/>
      <c r="F2307" s="56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42"/>
      <c r="V2307" s="42"/>
      <c r="W2307" s="42"/>
      <c r="X2307" s="42"/>
      <c r="Y2307" s="42"/>
      <c r="Z2307" s="42"/>
      <c r="AA2307" s="42"/>
      <c r="AB2307" s="42"/>
      <c r="AC2307" s="11"/>
      <c r="AD2307" s="11"/>
      <c r="AF2307" s="11"/>
      <c r="AG2307" s="11"/>
      <c r="AH2307" s="101"/>
      <c r="AI2307" s="53"/>
      <c r="AJ2307" s="5"/>
      <c r="AL2307" s="42"/>
    </row>
    <row r="2308" spans="3:38">
      <c r="C2308" s="57"/>
      <c r="D2308" s="11"/>
      <c r="E2308" s="11"/>
      <c r="F2308" s="56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42"/>
      <c r="V2308" s="42"/>
      <c r="W2308" s="42"/>
      <c r="X2308" s="42"/>
      <c r="Y2308" s="42"/>
      <c r="Z2308" s="42"/>
      <c r="AA2308" s="42"/>
      <c r="AB2308" s="42"/>
      <c r="AC2308" s="11"/>
      <c r="AD2308" s="11"/>
      <c r="AG2308" s="11"/>
      <c r="AH2308" s="101"/>
      <c r="AI2308" s="53"/>
      <c r="AJ2308" s="5"/>
      <c r="AL2308" s="42"/>
    </row>
    <row r="2309" spans="3:38">
      <c r="C2309" s="57"/>
      <c r="D2309" s="11"/>
      <c r="E2309" s="11"/>
      <c r="F2309" s="56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42"/>
      <c r="V2309" s="42"/>
      <c r="W2309" s="42"/>
      <c r="X2309" s="42"/>
      <c r="Y2309" s="42"/>
      <c r="Z2309" s="42"/>
      <c r="AA2309" s="42"/>
      <c r="AB2309" s="42"/>
      <c r="AC2309" s="11"/>
      <c r="AD2309" s="11"/>
      <c r="AG2309" s="11"/>
      <c r="AH2309" s="101"/>
      <c r="AI2309" s="53"/>
      <c r="AJ2309" s="5"/>
      <c r="AL2309" s="42"/>
    </row>
    <row r="2310" spans="3:38">
      <c r="C2310" s="57"/>
      <c r="D2310" s="11"/>
      <c r="E2310" s="11"/>
      <c r="F2310" s="56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42"/>
      <c r="V2310" s="42"/>
      <c r="W2310" s="42"/>
      <c r="X2310" s="42"/>
      <c r="Y2310" s="42"/>
      <c r="Z2310" s="42"/>
      <c r="AA2310" s="42"/>
      <c r="AB2310" s="42"/>
      <c r="AC2310" s="11"/>
      <c r="AD2310" s="11"/>
      <c r="AE2310" s="11"/>
      <c r="AG2310" s="11"/>
      <c r="AH2310" s="101"/>
      <c r="AI2310" s="53"/>
      <c r="AJ2310" s="5"/>
      <c r="AL2310" s="42"/>
    </row>
    <row r="2311" spans="3:38">
      <c r="C2311" s="57"/>
      <c r="D2311" s="11"/>
      <c r="E2311" s="11"/>
      <c r="F2311" s="56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42"/>
      <c r="V2311" s="42"/>
      <c r="W2311" s="42"/>
      <c r="X2311" s="42"/>
      <c r="Y2311" s="42"/>
      <c r="Z2311" s="42"/>
      <c r="AA2311" s="42"/>
      <c r="AB2311" s="42"/>
      <c r="AC2311" s="11"/>
      <c r="AD2311" s="11"/>
      <c r="AE2311" s="11"/>
      <c r="AF2311" s="11"/>
      <c r="AG2311" s="11"/>
      <c r="AH2311" s="101"/>
      <c r="AI2311" s="53"/>
      <c r="AJ2311" s="5"/>
      <c r="AL2311" s="42"/>
    </row>
    <row r="2312" spans="3:38">
      <c r="C2312" s="57"/>
      <c r="D2312" s="11"/>
      <c r="E2312" s="11"/>
      <c r="F2312" s="56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42"/>
      <c r="V2312" s="42"/>
      <c r="W2312" s="42"/>
      <c r="X2312" s="42"/>
      <c r="Y2312" s="42"/>
      <c r="Z2312" s="42"/>
      <c r="AA2312" s="42"/>
      <c r="AB2312" s="42"/>
      <c r="AC2312" s="11"/>
      <c r="AD2312" s="11"/>
      <c r="AE2312" s="11"/>
      <c r="AF2312" s="11"/>
      <c r="AG2312" s="11"/>
      <c r="AH2312" s="101"/>
      <c r="AI2312" s="53"/>
      <c r="AJ2312" s="5"/>
      <c r="AL2312" s="42"/>
    </row>
    <row r="2313" spans="3:38">
      <c r="C2313" s="57"/>
      <c r="D2313" s="11"/>
      <c r="E2313" s="11"/>
      <c r="F2313" s="56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42"/>
      <c r="V2313" s="42"/>
      <c r="W2313" s="42"/>
      <c r="X2313" s="42"/>
      <c r="Y2313" s="42"/>
      <c r="Z2313" s="42"/>
      <c r="AA2313" s="42"/>
      <c r="AB2313" s="42"/>
      <c r="AC2313" s="11"/>
      <c r="AD2313" s="11"/>
      <c r="AE2313" s="11"/>
      <c r="AF2313" s="11"/>
      <c r="AG2313" s="11"/>
      <c r="AH2313" s="101"/>
      <c r="AI2313" s="53"/>
      <c r="AJ2313" s="5"/>
      <c r="AL2313" s="42"/>
    </row>
    <row r="2314" spans="3:38">
      <c r="C2314" s="57"/>
      <c r="D2314" s="11"/>
      <c r="E2314" s="11"/>
      <c r="F2314" s="56"/>
      <c r="G2314" s="11"/>
      <c r="H2314" s="11"/>
      <c r="I2314" s="11"/>
      <c r="J2314" s="11"/>
      <c r="K2314" s="11"/>
      <c r="M2314" s="11"/>
      <c r="N2314" s="11"/>
      <c r="O2314" s="11"/>
      <c r="Q2314" s="11"/>
      <c r="R2314" s="11"/>
      <c r="S2314" s="11"/>
      <c r="U2314" s="42"/>
      <c r="V2314" s="42"/>
      <c r="W2314" s="42"/>
      <c r="X2314" s="42"/>
      <c r="Y2314" s="42"/>
      <c r="Z2314" s="42"/>
      <c r="AA2314" s="42"/>
      <c r="AB2314" s="42"/>
      <c r="AC2314" s="11"/>
      <c r="AD2314" s="11"/>
      <c r="AE2314" s="11"/>
      <c r="AG2314" s="11"/>
      <c r="AH2314" s="101"/>
      <c r="AI2314" s="53"/>
      <c r="AJ2314" s="5"/>
      <c r="AL2314" s="42"/>
    </row>
    <row r="2315" spans="3:38">
      <c r="C2315" s="57"/>
      <c r="D2315" s="11"/>
      <c r="E2315" s="11"/>
      <c r="F2315" s="56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42"/>
      <c r="V2315" s="42"/>
      <c r="W2315" s="42"/>
      <c r="X2315" s="42"/>
      <c r="Y2315" s="42"/>
      <c r="Z2315" s="42"/>
      <c r="AA2315" s="42"/>
      <c r="AB2315" s="42"/>
      <c r="AC2315" s="11"/>
      <c r="AD2315" s="11"/>
      <c r="AE2315" s="11"/>
      <c r="AF2315" s="11"/>
      <c r="AG2315" s="11"/>
      <c r="AH2315" s="101"/>
      <c r="AI2315" s="53"/>
      <c r="AJ2315" s="5"/>
      <c r="AL2315" s="42"/>
    </row>
    <row r="2316" spans="3:38">
      <c r="C2316" s="57"/>
      <c r="D2316" s="11"/>
      <c r="E2316" s="11"/>
      <c r="F2316" s="56"/>
      <c r="G2316" s="11"/>
      <c r="H2316" s="11"/>
      <c r="I2316" s="11"/>
      <c r="J2316" s="11"/>
      <c r="K2316" s="11"/>
      <c r="M2316" s="11"/>
      <c r="N2316" s="11"/>
      <c r="O2316" s="11"/>
      <c r="Q2316" s="11"/>
      <c r="R2316" s="11"/>
      <c r="S2316" s="11"/>
      <c r="U2316" s="42"/>
      <c r="V2316" s="42"/>
      <c r="W2316" s="42"/>
      <c r="X2316" s="42"/>
      <c r="Y2316" s="42"/>
      <c r="Z2316" s="42"/>
      <c r="AA2316" s="42"/>
      <c r="AB2316" s="42"/>
      <c r="AC2316" s="11"/>
      <c r="AD2316" s="11"/>
      <c r="AE2316" s="11"/>
      <c r="AG2316" s="11"/>
      <c r="AH2316" s="101"/>
      <c r="AI2316" s="53"/>
      <c r="AJ2316" s="5"/>
      <c r="AL2316" s="42"/>
    </row>
    <row r="2317" spans="3:38">
      <c r="C2317" s="57"/>
      <c r="D2317" s="11"/>
      <c r="E2317" s="11"/>
      <c r="F2317" s="56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42"/>
      <c r="V2317" s="42"/>
      <c r="W2317" s="42"/>
      <c r="X2317" s="42"/>
      <c r="Y2317" s="42"/>
      <c r="Z2317" s="42"/>
      <c r="AA2317" s="42"/>
      <c r="AB2317" s="42"/>
      <c r="AC2317" s="11"/>
      <c r="AD2317" s="11"/>
      <c r="AG2317" s="11"/>
      <c r="AH2317" s="101"/>
      <c r="AI2317" s="53"/>
      <c r="AJ2317" s="5"/>
      <c r="AL2317" s="42"/>
    </row>
    <row r="2318" spans="3:38">
      <c r="C2318" s="57"/>
      <c r="D2318" s="11"/>
      <c r="E2318" s="11"/>
      <c r="F2318" s="56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42"/>
      <c r="V2318" s="42"/>
      <c r="W2318" s="42"/>
      <c r="X2318" s="42"/>
      <c r="Y2318" s="42"/>
      <c r="Z2318" s="42"/>
      <c r="AA2318" s="42"/>
      <c r="AB2318" s="42"/>
      <c r="AC2318" s="11"/>
      <c r="AD2318" s="11"/>
      <c r="AE2318" s="11"/>
      <c r="AG2318" s="11"/>
      <c r="AH2318" s="101"/>
      <c r="AI2318" s="53"/>
      <c r="AJ2318" s="5"/>
      <c r="AL2318" s="42"/>
    </row>
    <row r="2319" spans="3:38">
      <c r="C2319" s="57"/>
      <c r="D2319" s="11"/>
      <c r="E2319" s="11"/>
      <c r="F2319" s="56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42"/>
      <c r="V2319" s="42"/>
      <c r="W2319" s="42"/>
      <c r="X2319" s="42"/>
      <c r="Y2319" s="42"/>
      <c r="Z2319" s="42"/>
      <c r="AA2319" s="42"/>
      <c r="AB2319" s="42"/>
      <c r="AC2319" s="11"/>
      <c r="AD2319" s="11"/>
      <c r="AF2319" s="11"/>
      <c r="AG2319" s="11"/>
      <c r="AH2319" s="101"/>
      <c r="AI2319" s="53"/>
      <c r="AJ2319" s="5"/>
      <c r="AL2319" s="42"/>
    </row>
    <row r="2320" spans="3:38">
      <c r="C2320" s="57"/>
      <c r="D2320" s="11"/>
      <c r="E2320" s="11"/>
      <c r="F2320" s="56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42"/>
      <c r="V2320" s="42"/>
      <c r="W2320" s="42"/>
      <c r="X2320" s="42"/>
      <c r="Y2320" s="42"/>
      <c r="Z2320" s="42"/>
      <c r="AA2320" s="42"/>
      <c r="AB2320" s="42"/>
      <c r="AD2320" s="11"/>
      <c r="AE2320" s="11"/>
      <c r="AG2320" s="11"/>
      <c r="AH2320" s="101"/>
      <c r="AI2320" s="53"/>
      <c r="AJ2320" s="5"/>
      <c r="AL2320" s="42"/>
    </row>
    <row r="2321" spans="3:38">
      <c r="C2321" s="57"/>
      <c r="D2321" s="11"/>
      <c r="E2321" s="11"/>
      <c r="F2321" s="56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42"/>
      <c r="V2321" s="42"/>
      <c r="W2321" s="42"/>
      <c r="X2321" s="42"/>
      <c r="Y2321" s="42"/>
      <c r="Z2321" s="42"/>
      <c r="AA2321" s="42"/>
      <c r="AB2321" s="42"/>
      <c r="AD2321" s="11"/>
      <c r="AE2321" s="11"/>
      <c r="AF2321" s="11"/>
      <c r="AG2321" s="11"/>
      <c r="AH2321" s="101"/>
      <c r="AI2321" s="53"/>
      <c r="AJ2321" s="5"/>
      <c r="AL2321" s="42"/>
    </row>
    <row r="2322" spans="3:38">
      <c r="C2322" s="57"/>
      <c r="D2322" s="11"/>
      <c r="E2322" s="11"/>
      <c r="F2322" s="56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42"/>
      <c r="V2322" s="42"/>
      <c r="W2322" s="42"/>
      <c r="X2322" s="42"/>
      <c r="Y2322" s="42"/>
      <c r="Z2322" s="42"/>
      <c r="AA2322" s="42"/>
      <c r="AB2322" s="42"/>
      <c r="AD2322" s="11"/>
      <c r="AE2322" s="11"/>
      <c r="AF2322" s="11"/>
      <c r="AG2322" s="11"/>
      <c r="AH2322" s="101"/>
      <c r="AI2322" s="53"/>
      <c r="AJ2322" s="5"/>
      <c r="AL2322" s="42"/>
    </row>
    <row r="2323" spans="3:38">
      <c r="C2323" s="57"/>
      <c r="D2323" s="11"/>
      <c r="E2323" s="11"/>
      <c r="F2323" s="56"/>
      <c r="G2323" s="11"/>
      <c r="H2323" s="11"/>
      <c r="I2323" s="11"/>
      <c r="J2323" s="11"/>
      <c r="K2323" s="11"/>
      <c r="L2323" s="11"/>
      <c r="M2323" s="11"/>
      <c r="N2323" s="11"/>
      <c r="Q2323" s="11"/>
      <c r="R2323" s="11"/>
      <c r="S2323" s="11"/>
      <c r="T2323" s="11"/>
      <c r="U2323" s="42"/>
      <c r="V2323" s="42"/>
      <c r="W2323" s="42"/>
      <c r="X2323" s="42"/>
      <c r="Y2323" s="42"/>
      <c r="Z2323" s="42"/>
      <c r="AA2323" s="42"/>
      <c r="AB2323" s="42"/>
      <c r="AD2323" s="11"/>
      <c r="AE2323" s="11"/>
      <c r="AF2323" s="11"/>
      <c r="AG2323" s="11"/>
      <c r="AH2323" s="101"/>
      <c r="AI2323" s="53"/>
      <c r="AJ2323" s="5"/>
      <c r="AL2323" s="42"/>
    </row>
    <row r="2324" spans="3:38">
      <c r="C2324" s="57"/>
      <c r="D2324" s="11"/>
      <c r="E2324" s="11"/>
      <c r="F2324" s="56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42"/>
      <c r="V2324" s="42"/>
      <c r="W2324" s="42"/>
      <c r="X2324" s="42"/>
      <c r="Y2324" s="42"/>
      <c r="Z2324" s="42"/>
      <c r="AA2324" s="42"/>
      <c r="AB2324" s="42"/>
      <c r="AD2324" s="11"/>
      <c r="AE2324" s="11"/>
      <c r="AF2324" s="11"/>
      <c r="AG2324" s="11"/>
      <c r="AH2324" s="101"/>
      <c r="AI2324" s="53"/>
      <c r="AJ2324" s="5"/>
      <c r="AL2324" s="42"/>
    </row>
    <row r="2325" spans="3:38">
      <c r="C2325" s="57"/>
      <c r="D2325" s="11"/>
      <c r="E2325" s="11"/>
      <c r="F2325" s="56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42"/>
      <c r="V2325" s="42"/>
      <c r="W2325" s="42"/>
      <c r="X2325" s="42"/>
      <c r="Y2325" s="42"/>
      <c r="Z2325" s="42"/>
      <c r="AA2325" s="42"/>
      <c r="AB2325" s="42"/>
      <c r="AD2325" s="11"/>
      <c r="AE2325" s="11"/>
      <c r="AF2325" s="11"/>
      <c r="AG2325" s="11"/>
      <c r="AH2325" s="101"/>
      <c r="AI2325" s="53"/>
      <c r="AJ2325" s="5"/>
      <c r="AL2325" s="42"/>
    </row>
    <row r="2326" spans="3:38">
      <c r="C2326" s="57"/>
      <c r="D2326" s="11"/>
      <c r="E2326" s="11"/>
      <c r="F2326" s="56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42"/>
      <c r="V2326" s="42"/>
      <c r="W2326" s="42"/>
      <c r="X2326" s="42"/>
      <c r="Y2326" s="42"/>
      <c r="Z2326" s="42"/>
      <c r="AA2326" s="42"/>
      <c r="AB2326" s="42"/>
      <c r="AD2326" s="11"/>
      <c r="AE2326" s="11"/>
      <c r="AG2326" s="11"/>
      <c r="AH2326" s="101"/>
      <c r="AI2326" s="53"/>
      <c r="AJ2326" s="5"/>
      <c r="AL2326" s="42"/>
    </row>
    <row r="2327" spans="3:38">
      <c r="C2327" s="57"/>
      <c r="D2327" s="11"/>
      <c r="E2327" s="11"/>
      <c r="F2327" s="56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42"/>
      <c r="V2327" s="42"/>
      <c r="W2327" s="42"/>
      <c r="X2327" s="42"/>
      <c r="Y2327" s="42"/>
      <c r="Z2327" s="42"/>
      <c r="AA2327" s="42"/>
      <c r="AB2327" s="42"/>
      <c r="AD2327" s="11"/>
      <c r="AG2327" s="11"/>
      <c r="AH2327" s="101"/>
      <c r="AI2327" s="53"/>
      <c r="AJ2327" s="5"/>
      <c r="AL2327" s="42"/>
    </row>
    <row r="2328" spans="3:38">
      <c r="C2328" s="57"/>
      <c r="D2328" s="11"/>
      <c r="E2328" s="11"/>
      <c r="F2328" s="56"/>
      <c r="G2328" s="11"/>
      <c r="H2328" s="11"/>
      <c r="I2328" s="11"/>
      <c r="J2328" s="11"/>
      <c r="K2328" s="11"/>
      <c r="M2328" s="11"/>
      <c r="N2328" s="11"/>
      <c r="O2328" s="11"/>
      <c r="Q2328" s="11"/>
      <c r="R2328" s="11"/>
      <c r="S2328" s="11"/>
      <c r="U2328" s="42"/>
      <c r="V2328" s="42"/>
      <c r="W2328" s="42"/>
      <c r="X2328" s="42"/>
      <c r="Y2328" s="42"/>
      <c r="Z2328" s="42"/>
      <c r="AA2328" s="42"/>
      <c r="AB2328" s="42"/>
      <c r="AD2328" s="11"/>
      <c r="AG2328" s="11"/>
      <c r="AH2328" s="101"/>
      <c r="AI2328" s="53"/>
      <c r="AJ2328" s="5"/>
      <c r="AL2328" s="42"/>
    </row>
    <row r="2329" spans="3:38">
      <c r="C2329" s="57"/>
      <c r="D2329" s="11"/>
      <c r="E2329" s="11"/>
      <c r="F2329" s="56"/>
      <c r="G2329" s="11"/>
      <c r="H2329" s="11"/>
      <c r="I2329" s="11"/>
      <c r="J2329" s="11"/>
      <c r="K2329" s="11"/>
      <c r="M2329" s="11"/>
      <c r="O2329" s="11"/>
      <c r="P2329" s="11"/>
      <c r="Q2329" s="11"/>
      <c r="R2329" s="11"/>
      <c r="S2329" s="11"/>
      <c r="T2329" s="11"/>
      <c r="U2329" s="42"/>
      <c r="V2329" s="42"/>
      <c r="W2329" s="42"/>
      <c r="X2329" s="42"/>
      <c r="Y2329" s="42"/>
      <c r="Z2329" s="42"/>
      <c r="AA2329" s="42"/>
      <c r="AB2329" s="42"/>
      <c r="AD2329" s="11"/>
      <c r="AG2329" s="11"/>
      <c r="AH2329" s="101"/>
      <c r="AI2329" s="53"/>
      <c r="AJ2329" s="5"/>
      <c r="AL2329" s="42"/>
    </row>
    <row r="2330" spans="3:38">
      <c r="C2330" s="57"/>
      <c r="D2330" s="11"/>
      <c r="E2330" s="11"/>
      <c r="F2330" s="56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42"/>
      <c r="V2330" s="42"/>
      <c r="W2330" s="42"/>
      <c r="X2330" s="42"/>
      <c r="Y2330" s="42"/>
      <c r="Z2330" s="42"/>
      <c r="AA2330" s="42"/>
      <c r="AB2330" s="42"/>
      <c r="AD2330" s="11"/>
      <c r="AG2330" s="11"/>
      <c r="AH2330" s="101"/>
      <c r="AI2330" s="53"/>
      <c r="AJ2330" s="5"/>
      <c r="AL2330" s="42"/>
    </row>
    <row r="2331" spans="3:38">
      <c r="C2331" s="57"/>
      <c r="D2331" s="11"/>
      <c r="E2331" s="11"/>
      <c r="F2331" s="56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42"/>
      <c r="V2331" s="42"/>
      <c r="W2331" s="42"/>
      <c r="X2331" s="42"/>
      <c r="Y2331" s="42"/>
      <c r="Z2331" s="42"/>
      <c r="AA2331" s="42"/>
      <c r="AB2331" s="42"/>
      <c r="AD2331" s="11"/>
      <c r="AG2331" s="11"/>
      <c r="AH2331" s="101"/>
      <c r="AI2331" s="53"/>
      <c r="AJ2331" s="5"/>
      <c r="AL2331" s="42"/>
    </row>
    <row r="2332" spans="3:38">
      <c r="C2332" s="57"/>
      <c r="D2332" s="11"/>
      <c r="E2332" s="11"/>
      <c r="F2332" s="56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42"/>
      <c r="V2332" s="42"/>
      <c r="W2332" s="42"/>
      <c r="X2332" s="42"/>
      <c r="Y2332" s="42"/>
      <c r="Z2332" s="42"/>
      <c r="AA2332" s="42"/>
      <c r="AB2332" s="42"/>
      <c r="AD2332" s="11"/>
      <c r="AG2332" s="11"/>
      <c r="AH2332" s="101"/>
      <c r="AI2332" s="53"/>
      <c r="AJ2332" s="5"/>
      <c r="AL2332" s="42"/>
    </row>
    <row r="2333" spans="3:38">
      <c r="C2333" s="57"/>
      <c r="D2333" s="11"/>
      <c r="E2333" s="11"/>
      <c r="F2333" s="56"/>
      <c r="G2333" s="11"/>
      <c r="H2333" s="11"/>
      <c r="I2333" s="11"/>
      <c r="J2333" s="11"/>
      <c r="K2333" s="11"/>
      <c r="M2333" s="11"/>
      <c r="N2333" s="11"/>
      <c r="P2333" s="11"/>
      <c r="Q2333" s="11"/>
      <c r="R2333" s="11"/>
      <c r="S2333" s="11"/>
      <c r="U2333" s="42"/>
      <c r="V2333" s="42"/>
      <c r="W2333" s="42"/>
      <c r="X2333" s="42"/>
      <c r="Y2333" s="42"/>
      <c r="Z2333" s="42"/>
      <c r="AA2333" s="42"/>
      <c r="AB2333" s="42"/>
      <c r="AD2333" s="11"/>
      <c r="AE2333" s="11"/>
      <c r="AG2333" s="11"/>
      <c r="AH2333" s="101"/>
      <c r="AI2333" s="53"/>
      <c r="AJ2333" s="5"/>
      <c r="AL2333" s="42"/>
    </row>
    <row r="2334" spans="3:38">
      <c r="C2334" s="57"/>
      <c r="D2334" s="11"/>
      <c r="E2334" s="11"/>
      <c r="F2334" s="56"/>
      <c r="G2334" s="11"/>
      <c r="H2334" s="11"/>
      <c r="I2334" s="11"/>
      <c r="J2334" s="11"/>
      <c r="K2334" s="11"/>
      <c r="M2334" s="11"/>
      <c r="N2334" s="11"/>
      <c r="P2334" s="11"/>
      <c r="Q2334" s="11"/>
      <c r="R2334" s="11"/>
      <c r="S2334" s="11"/>
      <c r="U2334" s="42"/>
      <c r="V2334" s="42"/>
      <c r="W2334" s="42"/>
      <c r="X2334" s="42"/>
      <c r="Y2334" s="42"/>
      <c r="Z2334" s="42"/>
      <c r="AA2334" s="42"/>
      <c r="AB2334" s="42"/>
      <c r="AD2334" s="11"/>
      <c r="AF2334" s="11"/>
      <c r="AG2334" s="11"/>
      <c r="AH2334" s="101"/>
      <c r="AI2334" s="53"/>
      <c r="AJ2334" s="5"/>
      <c r="AL2334" s="42"/>
    </row>
    <row r="2335" spans="3:38">
      <c r="C2335" s="57"/>
      <c r="D2335" s="11"/>
      <c r="E2335" s="11"/>
      <c r="F2335" s="56"/>
      <c r="G2335" s="11"/>
      <c r="H2335" s="11"/>
      <c r="I2335" s="11"/>
      <c r="J2335" s="11"/>
      <c r="K2335" s="11"/>
      <c r="M2335" s="11"/>
      <c r="N2335" s="11"/>
      <c r="P2335" s="11"/>
      <c r="Q2335" s="11"/>
      <c r="R2335" s="11"/>
      <c r="S2335" s="11"/>
      <c r="U2335" s="42"/>
      <c r="V2335" s="42"/>
      <c r="W2335" s="42"/>
      <c r="X2335" s="42"/>
      <c r="Y2335" s="42"/>
      <c r="Z2335" s="42"/>
      <c r="AA2335" s="42"/>
      <c r="AB2335" s="42"/>
      <c r="AD2335" s="11"/>
      <c r="AE2335" s="11"/>
      <c r="AG2335" s="11"/>
      <c r="AH2335" s="101"/>
      <c r="AI2335" s="53"/>
      <c r="AJ2335" s="5"/>
      <c r="AL2335" s="42"/>
    </row>
    <row r="2336" spans="3:38">
      <c r="C2336" s="57"/>
      <c r="D2336" s="11"/>
      <c r="E2336" s="11"/>
      <c r="F2336" s="56"/>
      <c r="G2336" s="11"/>
      <c r="H2336" s="11"/>
      <c r="I2336" s="11"/>
      <c r="J2336" s="11"/>
      <c r="K2336" s="11"/>
      <c r="M2336" s="11"/>
      <c r="N2336" s="11"/>
      <c r="P2336" s="11"/>
      <c r="Q2336" s="11"/>
      <c r="R2336" s="11"/>
      <c r="S2336" s="11"/>
      <c r="U2336" s="42"/>
      <c r="V2336" s="42"/>
      <c r="W2336" s="42"/>
      <c r="X2336" s="42"/>
      <c r="Y2336" s="42"/>
      <c r="Z2336" s="42"/>
      <c r="AA2336" s="42"/>
      <c r="AB2336" s="42"/>
      <c r="AD2336" s="11"/>
      <c r="AE2336" s="11"/>
      <c r="AF2336" s="11"/>
      <c r="AG2336" s="11"/>
      <c r="AH2336" s="101"/>
      <c r="AI2336" s="53"/>
      <c r="AJ2336" s="5"/>
      <c r="AL2336" s="42"/>
    </row>
    <row r="2337" spans="3:38">
      <c r="C2337" s="57"/>
      <c r="D2337" s="11"/>
      <c r="E2337" s="11"/>
      <c r="F2337" s="56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42"/>
      <c r="V2337" s="42"/>
      <c r="W2337" s="42"/>
      <c r="X2337" s="42"/>
      <c r="Y2337" s="42"/>
      <c r="Z2337" s="42"/>
      <c r="AA2337" s="42"/>
      <c r="AB2337" s="42"/>
      <c r="AD2337" s="11"/>
      <c r="AE2337" s="11"/>
      <c r="AF2337" s="11"/>
      <c r="AG2337" s="11"/>
      <c r="AH2337" s="101"/>
      <c r="AI2337" s="53"/>
      <c r="AJ2337" s="5"/>
      <c r="AL2337" s="42"/>
    </row>
    <row r="2338" spans="3:38">
      <c r="C2338" s="57"/>
      <c r="D2338" s="11"/>
      <c r="E2338" s="11"/>
      <c r="F2338" s="56"/>
      <c r="G2338" s="11"/>
      <c r="H2338" s="11"/>
      <c r="I2338" s="11"/>
      <c r="J2338" s="11"/>
      <c r="K2338" s="11"/>
      <c r="M2338" s="11"/>
      <c r="O2338" s="11"/>
      <c r="P2338" s="11"/>
      <c r="Q2338" s="11"/>
      <c r="R2338" s="11"/>
      <c r="S2338" s="11"/>
      <c r="T2338" s="11"/>
      <c r="U2338" s="42"/>
      <c r="V2338" s="42"/>
      <c r="W2338" s="42"/>
      <c r="X2338" s="42"/>
      <c r="Y2338" s="42"/>
      <c r="Z2338" s="42"/>
      <c r="AA2338" s="42"/>
      <c r="AB2338" s="42"/>
      <c r="AD2338" s="11"/>
      <c r="AE2338" s="11"/>
      <c r="AG2338" s="11"/>
      <c r="AH2338" s="101"/>
      <c r="AI2338" s="53"/>
      <c r="AJ2338" s="5"/>
      <c r="AL2338" s="42"/>
    </row>
    <row r="2339" spans="3:38">
      <c r="C2339" s="57"/>
      <c r="D2339" s="11"/>
      <c r="E2339" s="11"/>
      <c r="F2339" s="56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42"/>
      <c r="V2339" s="42"/>
      <c r="W2339" s="42"/>
      <c r="X2339" s="42"/>
      <c r="Y2339" s="42"/>
      <c r="Z2339" s="42"/>
      <c r="AA2339" s="42"/>
      <c r="AB2339" s="42"/>
      <c r="AD2339" s="11"/>
      <c r="AE2339" s="11"/>
      <c r="AG2339" s="11"/>
      <c r="AH2339" s="101"/>
      <c r="AI2339" s="53"/>
      <c r="AJ2339" s="5"/>
      <c r="AL2339" s="42"/>
    </row>
    <row r="2340" spans="3:38">
      <c r="C2340" s="57"/>
      <c r="D2340" s="11"/>
      <c r="E2340" s="11"/>
      <c r="F2340" s="56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42"/>
      <c r="V2340" s="42"/>
      <c r="W2340" s="42"/>
      <c r="X2340" s="42"/>
      <c r="Y2340" s="42"/>
      <c r="Z2340" s="42"/>
      <c r="AA2340" s="42"/>
      <c r="AB2340" s="42"/>
      <c r="AD2340" s="11"/>
      <c r="AE2340" s="11"/>
      <c r="AG2340" s="11"/>
      <c r="AH2340" s="101"/>
      <c r="AI2340" s="53"/>
      <c r="AJ2340" s="5"/>
      <c r="AL2340" s="42"/>
    </row>
    <row r="2341" spans="3:38">
      <c r="C2341" s="57"/>
      <c r="D2341" s="11"/>
      <c r="E2341" s="11"/>
      <c r="F2341" s="56"/>
      <c r="G2341" s="11"/>
      <c r="H2341" s="11"/>
      <c r="I2341" s="11"/>
      <c r="J2341" s="11"/>
      <c r="K2341" s="11"/>
      <c r="M2341" s="11"/>
      <c r="N2341" s="11"/>
      <c r="O2341" s="11"/>
      <c r="Q2341" s="11"/>
      <c r="R2341" s="11"/>
      <c r="S2341" s="11"/>
      <c r="U2341" s="42"/>
      <c r="V2341" s="42"/>
      <c r="W2341" s="42"/>
      <c r="X2341" s="42"/>
      <c r="Y2341" s="42"/>
      <c r="Z2341" s="42"/>
      <c r="AA2341" s="42"/>
      <c r="AB2341" s="42"/>
      <c r="AD2341" s="11"/>
      <c r="AG2341" s="11"/>
      <c r="AH2341" s="101"/>
      <c r="AI2341" s="53"/>
      <c r="AJ2341" s="5"/>
      <c r="AL2341" s="42"/>
    </row>
    <row r="2342" spans="3:38">
      <c r="C2342" s="57"/>
      <c r="D2342" s="11"/>
      <c r="E2342" s="11"/>
      <c r="F2342" s="56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42"/>
      <c r="V2342" s="42"/>
      <c r="W2342" s="42"/>
      <c r="X2342" s="42"/>
      <c r="Y2342" s="42"/>
      <c r="Z2342" s="42"/>
      <c r="AA2342" s="42"/>
      <c r="AB2342" s="42"/>
      <c r="AD2342" s="11"/>
      <c r="AE2342" s="11"/>
      <c r="AF2342" s="11"/>
      <c r="AG2342" s="11"/>
      <c r="AH2342" s="101"/>
      <c r="AI2342" s="53"/>
      <c r="AJ2342" s="5"/>
      <c r="AL2342" s="42"/>
    </row>
    <row r="2343" spans="3:38">
      <c r="C2343" s="57"/>
      <c r="D2343" s="11"/>
      <c r="E2343" s="11"/>
      <c r="F2343" s="56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42"/>
      <c r="V2343" s="42"/>
      <c r="W2343" s="42"/>
      <c r="X2343" s="42"/>
      <c r="Y2343" s="42"/>
      <c r="Z2343" s="42"/>
      <c r="AA2343" s="42"/>
      <c r="AB2343" s="42"/>
      <c r="AD2343" s="11"/>
      <c r="AE2343" s="11"/>
      <c r="AF2343" s="11"/>
      <c r="AG2343" s="11"/>
      <c r="AH2343" s="101"/>
      <c r="AI2343" s="53"/>
      <c r="AJ2343" s="5"/>
      <c r="AL2343" s="42"/>
    </row>
    <row r="2344" spans="3:38">
      <c r="C2344" s="57"/>
      <c r="D2344" s="11"/>
      <c r="E2344" s="11"/>
      <c r="F2344" s="56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42"/>
      <c r="V2344" s="42"/>
      <c r="W2344" s="42"/>
      <c r="X2344" s="42"/>
      <c r="Y2344" s="42"/>
      <c r="Z2344" s="42"/>
      <c r="AA2344" s="42"/>
      <c r="AB2344" s="42"/>
      <c r="AD2344" s="11"/>
      <c r="AF2344" s="11"/>
      <c r="AG2344" s="11"/>
      <c r="AH2344" s="101"/>
      <c r="AI2344" s="53"/>
      <c r="AJ2344" s="5"/>
      <c r="AL2344" s="42"/>
    </row>
    <row r="2345" spans="3:38">
      <c r="C2345" s="57"/>
      <c r="D2345" s="11"/>
      <c r="E2345" s="11"/>
      <c r="F2345" s="56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42"/>
      <c r="V2345" s="42"/>
      <c r="W2345" s="42"/>
      <c r="X2345" s="42"/>
      <c r="Y2345" s="42"/>
      <c r="Z2345" s="42"/>
      <c r="AA2345" s="42"/>
      <c r="AB2345" s="42"/>
      <c r="AD2345" s="11"/>
      <c r="AE2345" s="11"/>
      <c r="AG2345" s="11"/>
      <c r="AH2345" s="101"/>
      <c r="AI2345" s="53"/>
      <c r="AJ2345" s="5"/>
      <c r="AL2345" s="42"/>
    </row>
    <row r="2346" spans="3:38">
      <c r="C2346" s="57"/>
      <c r="D2346" s="11"/>
      <c r="E2346" s="11"/>
      <c r="F2346" s="56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42"/>
      <c r="V2346" s="42"/>
      <c r="W2346" s="42"/>
      <c r="X2346" s="42"/>
      <c r="Y2346" s="42"/>
      <c r="Z2346" s="42"/>
      <c r="AA2346" s="42"/>
      <c r="AB2346" s="42"/>
      <c r="AD2346" s="11"/>
      <c r="AE2346" s="11"/>
      <c r="AG2346" s="11"/>
      <c r="AH2346" s="101"/>
      <c r="AI2346" s="53"/>
      <c r="AJ2346" s="5"/>
      <c r="AL2346" s="42"/>
    </row>
    <row r="2347" spans="3:38">
      <c r="C2347" s="57"/>
      <c r="D2347" s="11"/>
      <c r="E2347" s="11"/>
      <c r="F2347" s="56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42"/>
      <c r="V2347" s="42"/>
      <c r="W2347" s="42"/>
      <c r="X2347" s="42"/>
      <c r="Y2347" s="42"/>
      <c r="Z2347" s="42"/>
      <c r="AA2347" s="42"/>
      <c r="AB2347" s="42"/>
      <c r="AD2347" s="11"/>
      <c r="AE2347" s="11"/>
      <c r="AG2347" s="11"/>
      <c r="AH2347" s="101"/>
      <c r="AI2347" s="53"/>
      <c r="AJ2347" s="5"/>
      <c r="AL2347" s="42"/>
    </row>
    <row r="2348" spans="3:38">
      <c r="C2348" s="57"/>
      <c r="D2348" s="11"/>
      <c r="E2348" s="11"/>
      <c r="F2348" s="56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42"/>
      <c r="V2348" s="42"/>
      <c r="W2348" s="42"/>
      <c r="X2348" s="42"/>
      <c r="Y2348" s="42"/>
      <c r="Z2348" s="42"/>
      <c r="AA2348" s="42"/>
      <c r="AB2348" s="42"/>
      <c r="AC2348" s="11"/>
      <c r="AD2348" s="11"/>
      <c r="AG2348" s="11"/>
      <c r="AH2348" s="101"/>
      <c r="AI2348" s="53"/>
      <c r="AJ2348" s="5"/>
      <c r="AL2348" s="42"/>
    </row>
    <row r="2349" spans="3:38">
      <c r="C2349" s="57"/>
      <c r="D2349" s="11"/>
      <c r="E2349" s="11"/>
      <c r="F2349" s="56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42"/>
      <c r="V2349" s="42"/>
      <c r="W2349" s="42"/>
      <c r="X2349" s="42"/>
      <c r="Y2349" s="42"/>
      <c r="Z2349" s="42"/>
      <c r="AA2349" s="42"/>
      <c r="AB2349" s="42"/>
      <c r="AC2349" s="11"/>
      <c r="AD2349" s="11"/>
      <c r="AG2349" s="11"/>
      <c r="AH2349" s="101"/>
      <c r="AI2349" s="53"/>
      <c r="AJ2349" s="5"/>
      <c r="AL2349" s="42"/>
    </row>
    <row r="2350" spans="3:38">
      <c r="C2350" s="57"/>
      <c r="D2350" s="11"/>
      <c r="E2350" s="11"/>
      <c r="F2350" s="56"/>
      <c r="G2350" s="11"/>
      <c r="H2350" s="11"/>
      <c r="I2350" s="11"/>
      <c r="J2350" s="11"/>
      <c r="K2350" s="11"/>
      <c r="M2350" s="11"/>
      <c r="O2350" s="11"/>
      <c r="P2350" s="11"/>
      <c r="Q2350" s="11"/>
      <c r="R2350" s="11"/>
      <c r="S2350" s="11"/>
      <c r="T2350" s="11"/>
      <c r="U2350" s="42"/>
      <c r="V2350" s="42"/>
      <c r="W2350" s="42"/>
      <c r="X2350" s="42"/>
      <c r="Y2350" s="42"/>
      <c r="Z2350" s="42"/>
      <c r="AA2350" s="42"/>
      <c r="AB2350" s="42"/>
      <c r="AC2350" s="11"/>
      <c r="AD2350" s="11"/>
      <c r="AF2350" s="11"/>
      <c r="AG2350" s="11"/>
      <c r="AH2350" s="101"/>
      <c r="AI2350" s="53"/>
      <c r="AJ2350" s="5"/>
      <c r="AL2350" s="42"/>
    </row>
    <row r="2351" spans="3:38">
      <c r="C2351" s="57"/>
      <c r="D2351" s="11"/>
      <c r="E2351" s="11"/>
      <c r="F2351" s="56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42"/>
      <c r="V2351" s="42"/>
      <c r="W2351" s="42"/>
      <c r="X2351" s="42"/>
      <c r="Y2351" s="42"/>
      <c r="Z2351" s="42"/>
      <c r="AA2351" s="42"/>
      <c r="AB2351" s="42"/>
      <c r="AC2351" s="11"/>
      <c r="AD2351" s="11"/>
      <c r="AF2351" s="11"/>
      <c r="AG2351" s="11"/>
      <c r="AH2351" s="101"/>
      <c r="AI2351" s="53"/>
      <c r="AJ2351" s="5"/>
      <c r="AL2351" s="42"/>
    </row>
    <row r="2352" spans="3:38">
      <c r="C2352" s="57"/>
      <c r="D2352" s="11"/>
      <c r="E2352" s="11"/>
      <c r="F2352" s="56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42"/>
      <c r="V2352" s="42"/>
      <c r="W2352" s="42"/>
      <c r="X2352" s="42"/>
      <c r="Y2352" s="42"/>
      <c r="Z2352" s="42"/>
      <c r="AA2352" s="42"/>
      <c r="AB2352" s="42"/>
      <c r="AC2352" s="11"/>
      <c r="AD2352" s="11"/>
      <c r="AF2352" s="11"/>
      <c r="AG2352" s="11"/>
      <c r="AH2352" s="101"/>
      <c r="AI2352" s="53"/>
      <c r="AJ2352" s="5"/>
      <c r="AL2352" s="42"/>
    </row>
    <row r="2353" spans="3:38">
      <c r="C2353" s="57"/>
      <c r="D2353" s="11"/>
      <c r="E2353" s="11"/>
      <c r="F2353" s="56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42"/>
      <c r="V2353" s="42"/>
      <c r="W2353" s="42"/>
      <c r="X2353" s="42"/>
      <c r="Y2353" s="42"/>
      <c r="Z2353" s="42"/>
      <c r="AA2353" s="42"/>
      <c r="AB2353" s="42"/>
      <c r="AD2353" s="11"/>
      <c r="AF2353" s="11"/>
      <c r="AG2353" s="11"/>
      <c r="AH2353" s="101"/>
      <c r="AI2353" s="53"/>
      <c r="AJ2353" s="5"/>
      <c r="AL2353" s="42"/>
    </row>
    <row r="2354" spans="3:38">
      <c r="C2354" s="57"/>
      <c r="D2354" s="11"/>
      <c r="E2354" s="11"/>
      <c r="F2354" s="56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42"/>
      <c r="V2354" s="42"/>
      <c r="W2354" s="42"/>
      <c r="X2354" s="42"/>
      <c r="Y2354" s="42"/>
      <c r="Z2354" s="42"/>
      <c r="AA2354" s="42"/>
      <c r="AB2354" s="42"/>
      <c r="AD2354" s="11"/>
      <c r="AG2354" s="11"/>
      <c r="AH2354" s="101"/>
      <c r="AI2354" s="53"/>
      <c r="AJ2354" s="5"/>
      <c r="AL2354" s="42"/>
    </row>
    <row r="2355" spans="3:38">
      <c r="C2355" s="57"/>
      <c r="D2355" s="11"/>
      <c r="E2355" s="11"/>
      <c r="F2355" s="56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42"/>
      <c r="V2355" s="42"/>
      <c r="W2355" s="42"/>
      <c r="X2355" s="42"/>
      <c r="Y2355" s="42"/>
      <c r="Z2355" s="42"/>
      <c r="AA2355" s="42"/>
      <c r="AB2355" s="42"/>
      <c r="AD2355" s="11"/>
      <c r="AE2355" s="11"/>
      <c r="AG2355" s="11"/>
      <c r="AH2355" s="101"/>
      <c r="AI2355" s="53"/>
      <c r="AJ2355" s="5"/>
      <c r="AL2355" s="42"/>
    </row>
    <row r="2356" spans="3:38">
      <c r="C2356" s="57"/>
      <c r="D2356" s="11"/>
      <c r="E2356" s="11"/>
      <c r="F2356" s="56"/>
      <c r="G2356" s="11"/>
      <c r="H2356" s="11"/>
      <c r="I2356" s="11"/>
      <c r="J2356" s="11"/>
      <c r="K2356" s="11"/>
      <c r="M2356" s="11"/>
      <c r="N2356" s="11"/>
      <c r="O2356" s="11"/>
      <c r="Q2356" s="11"/>
      <c r="R2356" s="11"/>
      <c r="S2356" s="11"/>
      <c r="U2356" s="42"/>
      <c r="V2356" s="42"/>
      <c r="W2356" s="42"/>
      <c r="X2356" s="42"/>
      <c r="Y2356" s="42"/>
      <c r="Z2356" s="42"/>
      <c r="AA2356" s="42"/>
      <c r="AB2356" s="42"/>
      <c r="AD2356" s="11"/>
      <c r="AE2356" s="11"/>
      <c r="AG2356" s="11"/>
      <c r="AH2356" s="101"/>
      <c r="AI2356" s="53"/>
      <c r="AJ2356" s="5"/>
      <c r="AL2356" s="42"/>
    </row>
    <row r="2357" spans="3:38">
      <c r="C2357" s="57"/>
      <c r="D2357" s="11"/>
      <c r="E2357" s="11"/>
      <c r="F2357" s="56"/>
      <c r="G2357" s="11"/>
      <c r="H2357" s="11"/>
      <c r="I2357" s="11"/>
      <c r="J2357" s="11"/>
      <c r="K2357" s="11"/>
      <c r="M2357" s="11"/>
      <c r="N2357" s="11"/>
      <c r="O2357" s="11"/>
      <c r="Q2357" s="11"/>
      <c r="R2357" s="11"/>
      <c r="S2357" s="11"/>
      <c r="U2357" s="42"/>
      <c r="V2357" s="42"/>
      <c r="W2357" s="42"/>
      <c r="X2357" s="42"/>
      <c r="Y2357" s="42"/>
      <c r="Z2357" s="42"/>
      <c r="AA2357" s="42"/>
      <c r="AB2357" s="42"/>
      <c r="AD2357" s="11"/>
      <c r="AE2357" s="11"/>
      <c r="AG2357" s="11"/>
      <c r="AH2357" s="101"/>
      <c r="AI2357" s="53"/>
      <c r="AJ2357" s="5"/>
      <c r="AL2357" s="42"/>
    </row>
    <row r="2358" spans="3:38">
      <c r="C2358" s="57"/>
      <c r="D2358" s="11"/>
      <c r="E2358" s="11"/>
      <c r="F2358" s="56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42"/>
      <c r="V2358" s="42"/>
      <c r="W2358" s="42"/>
      <c r="X2358" s="42"/>
      <c r="Y2358" s="42"/>
      <c r="Z2358" s="42"/>
      <c r="AA2358" s="42"/>
      <c r="AB2358" s="42"/>
      <c r="AD2358" s="11"/>
      <c r="AG2358" s="11"/>
      <c r="AH2358" s="101"/>
      <c r="AI2358" s="53"/>
      <c r="AJ2358" s="5"/>
      <c r="AL2358" s="42"/>
    </row>
    <row r="2359" spans="3:38">
      <c r="C2359" s="57"/>
      <c r="D2359" s="11"/>
      <c r="E2359" s="11"/>
      <c r="F2359" s="56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42"/>
      <c r="V2359" s="42"/>
      <c r="W2359" s="42"/>
      <c r="X2359" s="42"/>
      <c r="Y2359" s="42"/>
      <c r="Z2359" s="42"/>
      <c r="AA2359" s="42"/>
      <c r="AB2359" s="42"/>
      <c r="AD2359" s="11"/>
      <c r="AG2359" s="11"/>
      <c r="AH2359" s="101"/>
      <c r="AI2359" s="53"/>
      <c r="AJ2359" s="5"/>
      <c r="AL2359" s="42"/>
    </row>
    <row r="2360" spans="3:38">
      <c r="C2360" s="57"/>
      <c r="D2360" s="11"/>
      <c r="E2360" s="11"/>
      <c r="F2360" s="56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42"/>
      <c r="V2360" s="42"/>
      <c r="W2360" s="42"/>
      <c r="X2360" s="42"/>
      <c r="Y2360" s="42"/>
      <c r="Z2360" s="42"/>
      <c r="AA2360" s="42"/>
      <c r="AB2360" s="42"/>
      <c r="AD2360" s="11"/>
      <c r="AF2360" s="11"/>
      <c r="AG2360" s="11"/>
      <c r="AH2360" s="101"/>
      <c r="AI2360" s="53"/>
      <c r="AJ2360" s="5"/>
      <c r="AL2360" s="42"/>
    </row>
    <row r="2361" spans="3:38">
      <c r="C2361" s="57"/>
      <c r="D2361" s="11"/>
      <c r="E2361" s="11"/>
      <c r="F2361" s="56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U2361" s="42"/>
      <c r="V2361" s="42"/>
      <c r="W2361" s="42"/>
      <c r="X2361" s="42"/>
      <c r="Y2361" s="42"/>
      <c r="Z2361" s="42"/>
      <c r="AA2361" s="42"/>
      <c r="AB2361" s="42"/>
      <c r="AD2361" s="11"/>
      <c r="AF2361" s="11"/>
      <c r="AG2361" s="11"/>
      <c r="AH2361" s="101"/>
      <c r="AI2361" s="53"/>
      <c r="AJ2361" s="5"/>
      <c r="AL2361" s="42"/>
    </row>
    <row r="2362" spans="3:38">
      <c r="C2362" s="57"/>
      <c r="D2362" s="11"/>
      <c r="E2362" s="11"/>
      <c r="F2362" s="56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42"/>
      <c r="V2362" s="42"/>
      <c r="W2362" s="42"/>
      <c r="X2362" s="42"/>
      <c r="Y2362" s="42"/>
      <c r="Z2362" s="42"/>
      <c r="AA2362" s="42"/>
      <c r="AB2362" s="42"/>
      <c r="AD2362" s="11"/>
      <c r="AE2362" s="11"/>
      <c r="AF2362" s="11"/>
      <c r="AG2362" s="11"/>
      <c r="AH2362" s="101"/>
      <c r="AI2362" s="53"/>
      <c r="AJ2362" s="5"/>
      <c r="AL2362" s="42"/>
    </row>
    <row r="2363" spans="3:38">
      <c r="C2363" s="57"/>
      <c r="D2363" s="11"/>
      <c r="E2363" s="11"/>
      <c r="F2363" s="56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42"/>
      <c r="V2363" s="42"/>
      <c r="W2363" s="42"/>
      <c r="X2363" s="42"/>
      <c r="Y2363" s="42"/>
      <c r="Z2363" s="42"/>
      <c r="AA2363" s="42"/>
      <c r="AB2363" s="42"/>
      <c r="AD2363" s="11"/>
      <c r="AG2363" s="11"/>
      <c r="AH2363" s="101"/>
      <c r="AI2363" s="53"/>
      <c r="AJ2363" s="5"/>
      <c r="AL2363" s="42"/>
    </row>
    <row r="2364" spans="3:38">
      <c r="C2364" s="57"/>
      <c r="D2364" s="11"/>
      <c r="E2364" s="11"/>
      <c r="F2364" s="56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42"/>
      <c r="V2364" s="42"/>
      <c r="W2364" s="42"/>
      <c r="X2364" s="42"/>
      <c r="Y2364" s="42"/>
      <c r="Z2364" s="42"/>
      <c r="AA2364" s="42"/>
      <c r="AB2364" s="42"/>
      <c r="AD2364" s="11"/>
      <c r="AE2364" s="11"/>
      <c r="AG2364" s="11"/>
      <c r="AH2364" s="101"/>
      <c r="AI2364" s="53"/>
      <c r="AJ2364" s="5"/>
      <c r="AL2364" s="42"/>
    </row>
    <row r="2365" spans="3:38">
      <c r="C2365" s="57"/>
      <c r="D2365" s="11"/>
      <c r="E2365" s="11"/>
      <c r="F2365" s="56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42"/>
      <c r="V2365" s="42"/>
      <c r="W2365" s="42"/>
      <c r="X2365" s="42"/>
      <c r="Y2365" s="42"/>
      <c r="Z2365" s="42"/>
      <c r="AA2365" s="42"/>
      <c r="AB2365" s="42"/>
      <c r="AC2365" s="11"/>
      <c r="AD2365" s="11"/>
      <c r="AE2365" s="11"/>
      <c r="AG2365" s="11"/>
      <c r="AH2365" s="101"/>
      <c r="AI2365" s="53"/>
      <c r="AJ2365" s="5"/>
      <c r="AL2365" s="42"/>
    </row>
    <row r="2366" spans="3:38">
      <c r="C2366" s="57"/>
      <c r="D2366" s="11"/>
      <c r="E2366" s="11"/>
      <c r="F2366" s="56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42"/>
      <c r="V2366" s="42"/>
      <c r="W2366" s="42"/>
      <c r="X2366" s="42"/>
      <c r="Y2366" s="42"/>
      <c r="Z2366" s="42"/>
      <c r="AA2366" s="42"/>
      <c r="AB2366" s="42"/>
      <c r="AC2366" s="11"/>
      <c r="AD2366" s="11"/>
      <c r="AE2366" s="11"/>
      <c r="AG2366" s="11"/>
      <c r="AH2366" s="101"/>
      <c r="AI2366" s="53"/>
      <c r="AJ2366" s="5"/>
      <c r="AL2366" s="42"/>
    </row>
    <row r="2367" spans="3:38">
      <c r="C2367" s="57"/>
      <c r="D2367" s="11"/>
      <c r="E2367" s="11"/>
      <c r="F2367" s="56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U2367" s="42"/>
      <c r="V2367" s="42"/>
      <c r="W2367" s="42"/>
      <c r="X2367" s="42"/>
      <c r="Y2367" s="42"/>
      <c r="Z2367" s="42"/>
      <c r="AA2367" s="42"/>
      <c r="AB2367" s="42"/>
      <c r="AC2367" s="11"/>
      <c r="AD2367" s="11"/>
      <c r="AG2367" s="11"/>
      <c r="AH2367" s="101"/>
      <c r="AI2367" s="53"/>
      <c r="AJ2367" s="5"/>
      <c r="AL2367" s="42"/>
    </row>
    <row r="2368" spans="3:38">
      <c r="C2368" s="57"/>
      <c r="D2368" s="11"/>
      <c r="E2368" s="11"/>
      <c r="F2368" s="56"/>
      <c r="G2368" s="11"/>
      <c r="H2368" s="11"/>
      <c r="I2368" s="11"/>
      <c r="J2368" s="11"/>
      <c r="K2368" s="11"/>
      <c r="M2368" s="11"/>
      <c r="O2368" s="11"/>
      <c r="P2368" s="11"/>
      <c r="Q2368" s="11"/>
      <c r="R2368" s="11"/>
      <c r="S2368" s="11"/>
      <c r="T2368" s="11"/>
      <c r="U2368" s="42"/>
      <c r="V2368" s="42"/>
      <c r="W2368" s="42"/>
      <c r="X2368" s="42"/>
      <c r="Y2368" s="42"/>
      <c r="Z2368" s="42"/>
      <c r="AA2368" s="42"/>
      <c r="AB2368" s="42"/>
      <c r="AC2368" s="11"/>
      <c r="AD2368" s="11"/>
      <c r="AG2368" s="11"/>
      <c r="AH2368" s="101"/>
      <c r="AI2368" s="53"/>
      <c r="AJ2368" s="5"/>
      <c r="AL2368" s="42"/>
    </row>
    <row r="2369" spans="3:38">
      <c r="C2369" s="57"/>
      <c r="D2369" s="11"/>
      <c r="E2369" s="11"/>
      <c r="F2369" s="56"/>
      <c r="G2369" s="11"/>
      <c r="H2369" s="11"/>
      <c r="I2369" s="11"/>
      <c r="J2369" s="11"/>
      <c r="K2369" s="11"/>
      <c r="M2369" s="11"/>
      <c r="N2369" s="11"/>
      <c r="O2369" s="11"/>
      <c r="Q2369" s="11"/>
      <c r="R2369" s="11"/>
      <c r="S2369" s="11"/>
      <c r="U2369" s="42"/>
      <c r="V2369" s="42"/>
      <c r="W2369" s="42"/>
      <c r="X2369" s="42"/>
      <c r="Y2369" s="42"/>
      <c r="Z2369" s="42"/>
      <c r="AA2369" s="42"/>
      <c r="AB2369" s="42"/>
      <c r="AC2369" s="11"/>
      <c r="AD2369" s="11"/>
      <c r="AE2369" s="11"/>
      <c r="AG2369" s="11"/>
      <c r="AH2369" s="101"/>
      <c r="AI2369" s="53"/>
      <c r="AJ2369" s="5"/>
      <c r="AL2369" s="42"/>
    </row>
    <row r="2370" spans="3:38">
      <c r="C2370" s="57"/>
      <c r="D2370" s="11"/>
      <c r="E2370" s="11"/>
      <c r="F2370" s="56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42"/>
      <c r="V2370" s="42"/>
      <c r="W2370" s="42"/>
      <c r="X2370" s="42"/>
      <c r="Y2370" s="42"/>
      <c r="Z2370" s="42"/>
      <c r="AA2370" s="42"/>
      <c r="AB2370" s="42"/>
      <c r="AC2370" s="11"/>
      <c r="AD2370" s="11"/>
      <c r="AE2370" s="11"/>
      <c r="AG2370" s="11"/>
      <c r="AH2370" s="101"/>
      <c r="AI2370" s="53"/>
      <c r="AJ2370" s="5"/>
      <c r="AL2370" s="42"/>
    </row>
    <row r="2371" spans="3:38">
      <c r="C2371" s="57"/>
      <c r="D2371" s="11"/>
      <c r="E2371" s="11"/>
      <c r="F2371" s="56"/>
      <c r="G2371" s="11"/>
      <c r="H2371" s="11"/>
      <c r="I2371" s="11"/>
      <c r="J2371" s="11"/>
      <c r="K2371" s="11"/>
      <c r="L2371" s="11"/>
      <c r="M2371" s="11"/>
      <c r="N2371" s="11"/>
      <c r="Q2371" s="11"/>
      <c r="R2371" s="11"/>
      <c r="S2371" s="11"/>
      <c r="T2371" s="11"/>
      <c r="U2371" s="42"/>
      <c r="V2371" s="42"/>
      <c r="W2371" s="42"/>
      <c r="X2371" s="42"/>
      <c r="Y2371" s="42"/>
      <c r="Z2371" s="42"/>
      <c r="AA2371" s="42"/>
      <c r="AB2371" s="42"/>
      <c r="AC2371" s="11"/>
      <c r="AD2371" s="11"/>
      <c r="AG2371" s="11"/>
      <c r="AH2371" s="101"/>
      <c r="AI2371" s="53"/>
      <c r="AJ2371" s="5"/>
      <c r="AL2371" s="42"/>
    </row>
    <row r="2372" spans="3:38">
      <c r="C2372" s="57"/>
      <c r="D2372" s="11"/>
      <c r="E2372" s="11"/>
      <c r="F2372" s="56"/>
      <c r="G2372" s="11"/>
      <c r="H2372" s="11"/>
      <c r="I2372" s="11"/>
      <c r="J2372" s="11"/>
      <c r="K2372" s="11"/>
      <c r="L2372" s="11"/>
      <c r="M2372" s="11"/>
      <c r="N2372" s="11"/>
      <c r="Q2372" s="11"/>
      <c r="R2372" s="11"/>
      <c r="S2372" s="11"/>
      <c r="T2372" s="11"/>
      <c r="U2372" s="42"/>
      <c r="V2372" s="42"/>
      <c r="W2372" s="42"/>
      <c r="X2372" s="42"/>
      <c r="Y2372" s="42"/>
      <c r="Z2372" s="42"/>
      <c r="AA2372" s="42"/>
      <c r="AB2372" s="42"/>
      <c r="AC2372" s="11"/>
      <c r="AD2372" s="11"/>
      <c r="AE2372" s="11"/>
      <c r="AG2372" s="11"/>
      <c r="AH2372" s="101"/>
      <c r="AI2372" s="53"/>
      <c r="AJ2372" s="5"/>
      <c r="AL2372" s="42"/>
    </row>
    <row r="2373" spans="3:38">
      <c r="C2373" s="57"/>
      <c r="D2373" s="11"/>
      <c r="E2373" s="11"/>
      <c r="F2373" s="56"/>
      <c r="G2373" s="11"/>
      <c r="H2373" s="11"/>
      <c r="I2373" s="11"/>
      <c r="J2373" s="11"/>
      <c r="K2373" s="11"/>
      <c r="L2373" s="11"/>
      <c r="M2373" s="11"/>
      <c r="N2373" s="11"/>
      <c r="Q2373" s="11"/>
      <c r="R2373" s="11"/>
      <c r="S2373" s="11"/>
      <c r="T2373" s="11"/>
      <c r="U2373" s="42"/>
      <c r="V2373" s="42"/>
      <c r="W2373" s="42"/>
      <c r="X2373" s="42"/>
      <c r="Y2373" s="42"/>
      <c r="Z2373" s="42"/>
      <c r="AA2373" s="42"/>
      <c r="AB2373" s="42"/>
      <c r="AC2373" s="11"/>
      <c r="AD2373" s="11"/>
      <c r="AE2373" s="11"/>
      <c r="AF2373" s="11"/>
      <c r="AG2373" s="11"/>
      <c r="AH2373" s="101"/>
      <c r="AI2373" s="53"/>
      <c r="AJ2373" s="5"/>
      <c r="AL2373" s="42"/>
    </row>
    <row r="2374" spans="3:38">
      <c r="C2374" s="57"/>
      <c r="D2374" s="11"/>
      <c r="E2374" s="11"/>
      <c r="F2374" s="56"/>
      <c r="G2374" s="11"/>
      <c r="H2374" s="11"/>
      <c r="I2374" s="11"/>
      <c r="J2374" s="11"/>
      <c r="K2374" s="11"/>
      <c r="L2374" s="11"/>
      <c r="M2374" s="11"/>
      <c r="N2374" s="11"/>
      <c r="Q2374" s="11"/>
      <c r="R2374" s="11"/>
      <c r="S2374" s="11"/>
      <c r="T2374" s="11"/>
      <c r="U2374" s="42"/>
      <c r="V2374" s="42"/>
      <c r="W2374" s="42"/>
      <c r="X2374" s="42"/>
      <c r="Y2374" s="42"/>
      <c r="Z2374" s="42"/>
      <c r="AA2374" s="42"/>
      <c r="AB2374" s="42"/>
      <c r="AC2374" s="11"/>
      <c r="AD2374" s="11"/>
      <c r="AE2374" s="11"/>
      <c r="AF2374" s="11"/>
      <c r="AG2374" s="11"/>
      <c r="AH2374" s="101"/>
      <c r="AI2374" s="53"/>
      <c r="AJ2374" s="5"/>
      <c r="AL2374" s="42"/>
    </row>
    <row r="2375" spans="3:38">
      <c r="C2375" s="57"/>
      <c r="D2375" s="11"/>
      <c r="E2375" s="11"/>
      <c r="F2375" s="56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42"/>
      <c r="V2375" s="42"/>
      <c r="W2375" s="42"/>
      <c r="X2375" s="42"/>
      <c r="Y2375" s="42"/>
      <c r="Z2375" s="42"/>
      <c r="AA2375" s="42"/>
      <c r="AB2375" s="42"/>
      <c r="AC2375" s="11"/>
      <c r="AD2375" s="11"/>
      <c r="AF2375" s="11"/>
      <c r="AG2375" s="11"/>
      <c r="AH2375" s="101"/>
      <c r="AI2375" s="53"/>
      <c r="AJ2375" s="5"/>
      <c r="AL2375" s="42"/>
    </row>
    <row r="2376" spans="3:38">
      <c r="C2376" s="57"/>
      <c r="D2376" s="11"/>
      <c r="E2376" s="11"/>
      <c r="F2376" s="56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42"/>
      <c r="V2376" s="42"/>
      <c r="W2376" s="42"/>
      <c r="X2376" s="42"/>
      <c r="Y2376" s="42"/>
      <c r="Z2376" s="42"/>
      <c r="AA2376" s="42"/>
      <c r="AB2376" s="42"/>
      <c r="AC2376" s="11"/>
      <c r="AD2376" s="11"/>
      <c r="AF2376" s="11"/>
      <c r="AG2376" s="11"/>
      <c r="AH2376" s="101"/>
      <c r="AI2376" s="53"/>
      <c r="AJ2376" s="5"/>
      <c r="AL2376" s="42"/>
    </row>
    <row r="2377" spans="3:38">
      <c r="C2377" s="57"/>
      <c r="D2377" s="11"/>
      <c r="E2377" s="11"/>
      <c r="F2377" s="56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42"/>
      <c r="V2377" s="42"/>
      <c r="W2377" s="42"/>
      <c r="X2377" s="42"/>
      <c r="Y2377" s="42"/>
      <c r="Z2377" s="42"/>
      <c r="AA2377" s="42"/>
      <c r="AB2377" s="42"/>
      <c r="AC2377" s="11"/>
      <c r="AD2377" s="11"/>
      <c r="AF2377" s="11"/>
      <c r="AG2377" s="11"/>
      <c r="AH2377" s="101"/>
      <c r="AI2377" s="53"/>
      <c r="AJ2377" s="5"/>
      <c r="AL2377" s="42"/>
    </row>
    <row r="2378" spans="3:38">
      <c r="C2378" s="57"/>
      <c r="D2378" s="11"/>
      <c r="E2378" s="11"/>
      <c r="F2378" s="56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42"/>
      <c r="V2378" s="42"/>
      <c r="W2378" s="42"/>
      <c r="X2378" s="42"/>
      <c r="Y2378" s="42"/>
      <c r="Z2378" s="42"/>
      <c r="AA2378" s="42"/>
      <c r="AB2378" s="42"/>
      <c r="AD2378" s="11"/>
      <c r="AE2378" s="11"/>
      <c r="AG2378" s="11"/>
      <c r="AH2378" s="101"/>
      <c r="AI2378" s="53"/>
      <c r="AJ2378" s="5"/>
      <c r="AL2378" s="42"/>
    </row>
    <row r="2379" spans="3:38">
      <c r="C2379" s="57"/>
      <c r="D2379" s="11"/>
      <c r="E2379" s="11"/>
      <c r="F2379" s="56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42"/>
      <c r="V2379" s="42"/>
      <c r="W2379" s="42"/>
      <c r="X2379" s="42"/>
      <c r="Y2379" s="42"/>
      <c r="Z2379" s="42"/>
      <c r="AA2379" s="42"/>
      <c r="AB2379" s="42"/>
      <c r="AD2379" s="11"/>
      <c r="AE2379" s="11"/>
      <c r="AG2379" s="11"/>
      <c r="AH2379" s="101"/>
      <c r="AI2379" s="53"/>
      <c r="AJ2379" s="5"/>
      <c r="AL2379" s="42"/>
    </row>
    <row r="2380" spans="3:38">
      <c r="C2380" s="57"/>
      <c r="D2380" s="11"/>
      <c r="E2380" s="11"/>
      <c r="F2380" s="56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42"/>
      <c r="V2380" s="42"/>
      <c r="W2380" s="42"/>
      <c r="X2380" s="42"/>
      <c r="Y2380" s="42"/>
      <c r="Z2380" s="42"/>
      <c r="AA2380" s="42"/>
      <c r="AB2380" s="42"/>
      <c r="AD2380" s="11"/>
      <c r="AE2380" s="11"/>
      <c r="AF2380" s="11"/>
      <c r="AG2380" s="11"/>
      <c r="AH2380" s="101"/>
      <c r="AI2380" s="53"/>
      <c r="AJ2380" s="5"/>
      <c r="AL2380" s="42"/>
    </row>
    <row r="2381" spans="3:38">
      <c r="C2381" s="57"/>
      <c r="D2381" s="11"/>
      <c r="E2381" s="11"/>
      <c r="F2381" s="56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42"/>
      <c r="V2381" s="42"/>
      <c r="W2381" s="42"/>
      <c r="X2381" s="42"/>
      <c r="Y2381" s="42"/>
      <c r="Z2381" s="42"/>
      <c r="AA2381" s="42"/>
      <c r="AB2381" s="42"/>
      <c r="AD2381" s="11"/>
      <c r="AE2381" s="11"/>
      <c r="AF2381" s="11"/>
      <c r="AG2381" s="11"/>
      <c r="AH2381" s="101"/>
      <c r="AI2381" s="53"/>
      <c r="AJ2381" s="5"/>
      <c r="AL2381" s="42"/>
    </row>
    <row r="2382" spans="3:38">
      <c r="C2382" s="57"/>
      <c r="D2382" s="11"/>
      <c r="E2382" s="11"/>
      <c r="F2382" s="56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42"/>
      <c r="V2382" s="42"/>
      <c r="W2382" s="42"/>
      <c r="X2382" s="42"/>
      <c r="Y2382" s="42"/>
      <c r="Z2382" s="42"/>
      <c r="AA2382" s="42"/>
      <c r="AB2382" s="42"/>
      <c r="AC2382" s="11"/>
      <c r="AD2382" s="11"/>
      <c r="AE2382" s="11"/>
      <c r="AF2382" s="11"/>
      <c r="AG2382" s="11"/>
      <c r="AH2382" s="101"/>
      <c r="AI2382" s="53"/>
      <c r="AJ2382" s="5"/>
      <c r="AL2382" s="42"/>
    </row>
    <row r="2383" spans="3:38">
      <c r="C2383" s="57"/>
      <c r="D2383" s="11"/>
      <c r="E2383" s="11"/>
      <c r="F2383" s="56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42"/>
      <c r="V2383" s="42"/>
      <c r="W2383" s="42"/>
      <c r="X2383" s="42"/>
      <c r="Y2383" s="42"/>
      <c r="Z2383" s="42"/>
      <c r="AA2383" s="42"/>
      <c r="AB2383" s="42"/>
      <c r="AC2383" s="11"/>
      <c r="AD2383" s="11"/>
      <c r="AG2383" s="11"/>
      <c r="AH2383" s="101"/>
      <c r="AI2383" s="53"/>
      <c r="AJ2383" s="5"/>
      <c r="AL2383" s="42"/>
    </row>
    <row r="2384" spans="3:38">
      <c r="C2384" s="57"/>
      <c r="D2384" s="11"/>
      <c r="E2384" s="11"/>
      <c r="F2384" s="56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42"/>
      <c r="V2384" s="42"/>
      <c r="W2384" s="42"/>
      <c r="X2384" s="42"/>
      <c r="Y2384" s="42"/>
      <c r="Z2384" s="42"/>
      <c r="AA2384" s="42"/>
      <c r="AB2384" s="42"/>
      <c r="AC2384" s="11"/>
      <c r="AD2384" s="11"/>
      <c r="AE2384" s="11"/>
      <c r="AF2384" s="11"/>
      <c r="AG2384" s="11"/>
      <c r="AH2384" s="101"/>
      <c r="AI2384" s="53"/>
      <c r="AJ2384" s="5"/>
      <c r="AL2384" s="42"/>
    </row>
    <row r="2385" spans="3:38">
      <c r="C2385" s="57"/>
      <c r="D2385" s="11"/>
      <c r="E2385" s="11"/>
      <c r="F2385" s="56"/>
      <c r="G2385" s="11"/>
      <c r="H2385" s="11"/>
      <c r="I2385" s="11"/>
      <c r="J2385" s="11"/>
      <c r="K2385" s="11"/>
      <c r="M2385" s="11"/>
      <c r="O2385" s="11"/>
      <c r="P2385" s="11"/>
      <c r="Q2385" s="11"/>
      <c r="R2385" s="11"/>
      <c r="S2385" s="11"/>
      <c r="T2385" s="11"/>
      <c r="U2385" s="42"/>
      <c r="V2385" s="42"/>
      <c r="W2385" s="42"/>
      <c r="X2385" s="42"/>
      <c r="Y2385" s="42"/>
      <c r="Z2385" s="42"/>
      <c r="AA2385" s="42"/>
      <c r="AB2385" s="42"/>
      <c r="AC2385" s="11"/>
      <c r="AD2385" s="11"/>
      <c r="AE2385" s="11"/>
      <c r="AG2385" s="11"/>
      <c r="AH2385" s="101"/>
      <c r="AI2385" s="53"/>
      <c r="AJ2385" s="5"/>
      <c r="AL2385" s="42"/>
    </row>
    <row r="2386" spans="3:38">
      <c r="C2386" s="57"/>
      <c r="D2386" s="11"/>
      <c r="E2386" s="11"/>
      <c r="F2386" s="56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42"/>
      <c r="V2386" s="42"/>
      <c r="W2386" s="42"/>
      <c r="X2386" s="42"/>
      <c r="Y2386" s="42"/>
      <c r="Z2386" s="42"/>
      <c r="AA2386" s="42"/>
      <c r="AB2386" s="42"/>
      <c r="AC2386" s="11"/>
      <c r="AD2386" s="11"/>
      <c r="AE2386" s="11"/>
      <c r="AG2386" s="11"/>
      <c r="AH2386" s="101"/>
      <c r="AI2386" s="53"/>
      <c r="AJ2386" s="5"/>
      <c r="AL2386" s="42"/>
    </row>
    <row r="2387" spans="3:38">
      <c r="C2387" s="57"/>
      <c r="D2387" s="11"/>
      <c r="E2387" s="11"/>
      <c r="F2387" s="56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42"/>
      <c r="V2387" s="42"/>
      <c r="W2387" s="42"/>
      <c r="X2387" s="42"/>
      <c r="Y2387" s="42"/>
      <c r="Z2387" s="42"/>
      <c r="AA2387" s="42"/>
      <c r="AB2387" s="42"/>
      <c r="AC2387" s="11"/>
      <c r="AD2387" s="11"/>
      <c r="AE2387" s="11"/>
      <c r="AG2387" s="11"/>
      <c r="AH2387" s="101"/>
      <c r="AI2387" s="53"/>
      <c r="AJ2387" s="5"/>
      <c r="AL2387" s="42"/>
    </row>
    <row r="2388" spans="3:38">
      <c r="C2388" s="57"/>
      <c r="D2388" s="11"/>
      <c r="E2388" s="11"/>
      <c r="F2388" s="56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42"/>
      <c r="V2388" s="42"/>
      <c r="W2388" s="42"/>
      <c r="X2388" s="42"/>
      <c r="Y2388" s="42"/>
      <c r="Z2388" s="42"/>
      <c r="AA2388" s="42"/>
      <c r="AB2388" s="42"/>
      <c r="AD2388" s="11"/>
      <c r="AE2388" s="11"/>
      <c r="AG2388" s="11"/>
      <c r="AH2388" s="101"/>
      <c r="AI2388" s="53"/>
      <c r="AJ2388" s="5"/>
      <c r="AL2388" s="42"/>
    </row>
    <row r="2389" spans="3:38">
      <c r="C2389" s="57"/>
      <c r="D2389" s="11"/>
      <c r="E2389" s="11"/>
      <c r="F2389" s="56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42"/>
      <c r="V2389" s="42"/>
      <c r="W2389" s="42"/>
      <c r="X2389" s="42"/>
      <c r="Y2389" s="42"/>
      <c r="Z2389" s="42"/>
      <c r="AA2389" s="42"/>
      <c r="AB2389" s="42"/>
      <c r="AD2389" s="11"/>
      <c r="AE2389" s="11"/>
      <c r="AG2389" s="11"/>
      <c r="AH2389" s="101"/>
      <c r="AI2389" s="53"/>
      <c r="AJ2389" s="5"/>
      <c r="AL2389" s="42"/>
    </row>
    <row r="2390" spans="3:38">
      <c r="C2390" s="57"/>
      <c r="D2390" s="11"/>
      <c r="E2390" s="11"/>
      <c r="F2390" s="56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42"/>
      <c r="V2390" s="42"/>
      <c r="W2390" s="42"/>
      <c r="X2390" s="42"/>
      <c r="Y2390" s="42"/>
      <c r="Z2390" s="42"/>
      <c r="AA2390" s="42"/>
      <c r="AB2390" s="42"/>
      <c r="AD2390" s="11"/>
      <c r="AE2390" s="11"/>
      <c r="AG2390" s="11"/>
      <c r="AH2390" s="101"/>
      <c r="AI2390" s="53"/>
      <c r="AJ2390" s="5"/>
      <c r="AL2390" s="42"/>
    </row>
    <row r="2391" spans="3:38">
      <c r="C2391" s="57"/>
      <c r="D2391" s="11"/>
      <c r="E2391" s="11"/>
      <c r="F2391" s="56"/>
      <c r="G2391" s="11"/>
      <c r="H2391" s="11"/>
      <c r="I2391" s="11"/>
      <c r="J2391" s="11"/>
      <c r="K2391" s="11"/>
      <c r="L2391" s="11"/>
      <c r="M2391" s="11"/>
      <c r="N2391" s="11"/>
      <c r="Q2391" s="11"/>
      <c r="R2391" s="11"/>
      <c r="S2391" s="11"/>
      <c r="T2391" s="11"/>
      <c r="U2391" s="42"/>
      <c r="V2391" s="42"/>
      <c r="W2391" s="42"/>
      <c r="X2391" s="42"/>
      <c r="Y2391" s="42"/>
      <c r="Z2391" s="42"/>
      <c r="AA2391" s="42"/>
      <c r="AB2391" s="42"/>
      <c r="AD2391" s="11"/>
      <c r="AE2391" s="11"/>
      <c r="AF2391" s="11"/>
      <c r="AG2391" s="11"/>
      <c r="AH2391" s="101"/>
      <c r="AI2391" s="53"/>
      <c r="AJ2391" s="5"/>
      <c r="AL2391" s="42"/>
    </row>
    <row r="2392" spans="3:38">
      <c r="C2392" s="57"/>
      <c r="D2392" s="11"/>
      <c r="E2392" s="11"/>
      <c r="F2392" s="56"/>
      <c r="G2392" s="11"/>
      <c r="H2392" s="11"/>
      <c r="I2392" s="11"/>
      <c r="J2392" s="11"/>
      <c r="K2392" s="11"/>
      <c r="L2392" s="11"/>
      <c r="M2392" s="11"/>
      <c r="N2392" s="11"/>
      <c r="Q2392" s="11"/>
      <c r="R2392" s="11"/>
      <c r="S2392" s="11"/>
      <c r="T2392" s="11"/>
      <c r="U2392" s="42"/>
      <c r="V2392" s="42"/>
      <c r="W2392" s="42"/>
      <c r="X2392" s="42"/>
      <c r="Y2392" s="42"/>
      <c r="Z2392" s="42"/>
      <c r="AA2392" s="42"/>
      <c r="AB2392" s="42"/>
      <c r="AD2392" s="11"/>
      <c r="AE2392" s="11"/>
      <c r="AG2392" s="11"/>
      <c r="AH2392" s="101"/>
      <c r="AI2392" s="53"/>
      <c r="AJ2392" s="5"/>
      <c r="AL2392" s="42"/>
    </row>
    <row r="2393" spans="3:38">
      <c r="C2393" s="57"/>
      <c r="D2393" s="11"/>
      <c r="E2393" s="11"/>
      <c r="F2393" s="56"/>
      <c r="G2393" s="11"/>
      <c r="H2393" s="11"/>
      <c r="I2393" s="11"/>
      <c r="J2393" s="11"/>
      <c r="K2393" s="11"/>
      <c r="L2393" s="11"/>
      <c r="M2393" s="11"/>
      <c r="N2393" s="11"/>
      <c r="Q2393" s="11"/>
      <c r="R2393" s="11"/>
      <c r="S2393" s="11"/>
      <c r="T2393" s="11"/>
      <c r="U2393" s="42"/>
      <c r="V2393" s="42"/>
      <c r="W2393" s="42"/>
      <c r="X2393" s="42"/>
      <c r="Y2393" s="42"/>
      <c r="Z2393" s="42"/>
      <c r="AA2393" s="42"/>
      <c r="AB2393" s="42"/>
      <c r="AD2393" s="11"/>
      <c r="AE2393" s="11"/>
      <c r="AG2393" s="11"/>
      <c r="AH2393" s="101"/>
      <c r="AI2393" s="53"/>
      <c r="AJ2393" s="5"/>
      <c r="AL2393" s="42"/>
    </row>
    <row r="2394" spans="3:38">
      <c r="C2394" s="57"/>
      <c r="D2394" s="11"/>
      <c r="E2394" s="11"/>
      <c r="F2394" s="56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42"/>
      <c r="V2394" s="42"/>
      <c r="W2394" s="42"/>
      <c r="X2394" s="42"/>
      <c r="Y2394" s="42"/>
      <c r="Z2394" s="42"/>
      <c r="AA2394" s="42"/>
      <c r="AB2394" s="42"/>
      <c r="AC2394" s="11"/>
      <c r="AD2394" s="11"/>
      <c r="AE2394" s="11"/>
      <c r="AG2394" s="11"/>
      <c r="AH2394" s="101"/>
      <c r="AI2394" s="53"/>
      <c r="AJ2394" s="5"/>
      <c r="AL2394" s="42"/>
    </row>
    <row r="2395" spans="3:38">
      <c r="C2395" s="57"/>
      <c r="D2395" s="11"/>
      <c r="E2395" s="11"/>
      <c r="F2395" s="56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42"/>
      <c r="V2395" s="42"/>
      <c r="W2395" s="42"/>
      <c r="X2395" s="42"/>
      <c r="Y2395" s="42"/>
      <c r="Z2395" s="42"/>
      <c r="AA2395" s="42"/>
      <c r="AB2395" s="42"/>
      <c r="AC2395" s="11"/>
      <c r="AD2395" s="11"/>
      <c r="AE2395" s="11"/>
      <c r="AF2395" s="11"/>
      <c r="AG2395" s="11"/>
      <c r="AH2395" s="101"/>
      <c r="AI2395" s="53"/>
      <c r="AJ2395" s="5"/>
      <c r="AL2395" s="42"/>
    </row>
    <row r="2396" spans="3:38">
      <c r="C2396" s="57"/>
      <c r="D2396" s="11"/>
      <c r="E2396" s="11"/>
      <c r="F2396" s="56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42"/>
      <c r="V2396" s="42"/>
      <c r="W2396" s="42"/>
      <c r="X2396" s="42"/>
      <c r="Y2396" s="42"/>
      <c r="Z2396" s="42"/>
      <c r="AA2396" s="42"/>
      <c r="AB2396" s="42"/>
      <c r="AC2396" s="11"/>
      <c r="AD2396" s="11"/>
      <c r="AG2396" s="11"/>
      <c r="AH2396" s="101"/>
      <c r="AI2396" s="53"/>
      <c r="AJ2396" s="5"/>
      <c r="AL2396" s="42"/>
    </row>
    <row r="2397" spans="3:38">
      <c r="C2397" s="57"/>
      <c r="D2397" s="11"/>
      <c r="E2397" s="11"/>
      <c r="F2397" s="56"/>
      <c r="G2397" s="11"/>
      <c r="H2397" s="11"/>
      <c r="I2397" s="11"/>
      <c r="J2397" s="11"/>
      <c r="K2397" s="11"/>
      <c r="M2397" s="11"/>
      <c r="N2397" s="11"/>
      <c r="O2397" s="11"/>
      <c r="Q2397" s="11"/>
      <c r="R2397" s="11"/>
      <c r="S2397" s="11"/>
      <c r="U2397" s="42"/>
      <c r="V2397" s="42"/>
      <c r="W2397" s="42"/>
      <c r="X2397" s="42"/>
      <c r="Y2397" s="42"/>
      <c r="Z2397" s="42"/>
      <c r="AA2397" s="42"/>
      <c r="AB2397" s="42"/>
      <c r="AC2397" s="11"/>
      <c r="AD2397" s="11"/>
      <c r="AE2397" s="11"/>
      <c r="AF2397" s="11"/>
      <c r="AG2397" s="11"/>
      <c r="AH2397" s="101"/>
      <c r="AI2397" s="53"/>
      <c r="AJ2397" s="5"/>
      <c r="AL2397" s="42"/>
    </row>
    <row r="2398" spans="3:38">
      <c r="C2398" s="57"/>
      <c r="D2398" s="11"/>
      <c r="E2398" s="11"/>
      <c r="F2398" s="56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42"/>
      <c r="V2398" s="42"/>
      <c r="W2398" s="42"/>
      <c r="X2398" s="42"/>
      <c r="Y2398" s="42"/>
      <c r="Z2398" s="42"/>
      <c r="AA2398" s="42"/>
      <c r="AB2398" s="42"/>
      <c r="AC2398" s="11"/>
      <c r="AD2398" s="11"/>
      <c r="AE2398" s="11"/>
      <c r="AG2398" s="11"/>
      <c r="AH2398" s="101"/>
      <c r="AI2398" s="53"/>
      <c r="AJ2398" s="5"/>
      <c r="AL2398" s="42"/>
    </row>
    <row r="2399" spans="3:38">
      <c r="C2399" s="57"/>
      <c r="D2399" s="11"/>
      <c r="E2399" s="11"/>
      <c r="F2399" s="56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42"/>
      <c r="V2399" s="42"/>
      <c r="W2399" s="42"/>
      <c r="X2399" s="42"/>
      <c r="Y2399" s="42"/>
      <c r="Z2399" s="42"/>
      <c r="AA2399" s="42"/>
      <c r="AB2399" s="42"/>
      <c r="AC2399" s="11"/>
      <c r="AD2399" s="11"/>
      <c r="AE2399" s="11"/>
      <c r="AG2399" s="11"/>
      <c r="AH2399" s="101"/>
      <c r="AI2399" s="53"/>
      <c r="AJ2399" s="5"/>
      <c r="AL2399" s="42"/>
    </row>
    <row r="2400" spans="3:38">
      <c r="C2400" s="57"/>
      <c r="D2400" s="11"/>
      <c r="E2400" s="11"/>
      <c r="F2400" s="56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42"/>
      <c r="V2400" s="42"/>
      <c r="W2400" s="42"/>
      <c r="X2400" s="42"/>
      <c r="Y2400" s="42"/>
      <c r="Z2400" s="42"/>
      <c r="AA2400" s="42"/>
      <c r="AB2400" s="42"/>
      <c r="AC2400" s="11"/>
      <c r="AD2400" s="11"/>
      <c r="AE2400" s="11"/>
      <c r="AG2400" s="11"/>
      <c r="AH2400" s="101"/>
      <c r="AI2400" s="53"/>
      <c r="AJ2400" s="5"/>
      <c r="AL2400" s="42"/>
    </row>
    <row r="2401" spans="3:38">
      <c r="C2401" s="57"/>
      <c r="D2401" s="11"/>
      <c r="E2401" s="11"/>
      <c r="F2401" s="56"/>
      <c r="G2401" s="11"/>
      <c r="H2401" s="11"/>
      <c r="I2401" s="11"/>
      <c r="J2401" s="11"/>
      <c r="K2401" s="11"/>
      <c r="M2401" s="11"/>
      <c r="N2401" s="11"/>
      <c r="Q2401" s="11"/>
      <c r="R2401" s="11"/>
      <c r="S2401" s="11"/>
      <c r="U2401" s="42"/>
      <c r="V2401" s="42"/>
      <c r="W2401" s="42"/>
      <c r="X2401" s="42"/>
      <c r="Y2401" s="42"/>
      <c r="Z2401" s="42"/>
      <c r="AA2401" s="42"/>
      <c r="AB2401" s="42"/>
      <c r="AC2401" s="11"/>
      <c r="AD2401" s="11"/>
      <c r="AG2401" s="11"/>
      <c r="AH2401" s="101"/>
      <c r="AI2401" s="53"/>
      <c r="AJ2401" s="5"/>
      <c r="AL2401" s="42"/>
    </row>
    <row r="2402" spans="3:38">
      <c r="C2402" s="57"/>
      <c r="D2402" s="11"/>
      <c r="E2402" s="11"/>
      <c r="F2402" s="56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42"/>
      <c r="V2402" s="42"/>
      <c r="W2402" s="42"/>
      <c r="X2402" s="42"/>
      <c r="Y2402" s="42"/>
      <c r="Z2402" s="42"/>
      <c r="AA2402" s="42"/>
      <c r="AB2402" s="42"/>
      <c r="AC2402" s="11"/>
      <c r="AD2402" s="11"/>
      <c r="AE2402" s="11"/>
      <c r="AG2402" s="11"/>
      <c r="AH2402" s="101"/>
      <c r="AI2402" s="53"/>
      <c r="AJ2402" s="5"/>
      <c r="AL2402" s="42"/>
    </row>
    <row r="2403" spans="3:38">
      <c r="C2403" s="57"/>
      <c r="D2403" s="11"/>
      <c r="E2403" s="11"/>
      <c r="F2403" s="56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42"/>
      <c r="V2403" s="42"/>
      <c r="W2403" s="42"/>
      <c r="X2403" s="42"/>
      <c r="Y2403" s="42"/>
      <c r="Z2403" s="42"/>
      <c r="AA2403" s="42"/>
      <c r="AB2403" s="42"/>
      <c r="AC2403" s="11"/>
      <c r="AD2403" s="11"/>
      <c r="AE2403" s="11"/>
      <c r="AG2403" s="11"/>
      <c r="AH2403" s="101"/>
      <c r="AI2403" s="53"/>
      <c r="AJ2403" s="5"/>
      <c r="AL2403" s="42"/>
    </row>
    <row r="2404" spans="3:38">
      <c r="C2404" s="57"/>
      <c r="D2404" s="11"/>
      <c r="E2404" s="11"/>
      <c r="F2404" s="56"/>
      <c r="G2404" s="11"/>
      <c r="H2404" s="11"/>
      <c r="I2404" s="11"/>
      <c r="J2404" s="11"/>
      <c r="K2404" s="11"/>
      <c r="M2404" s="11"/>
      <c r="N2404" s="11"/>
      <c r="O2404" s="11"/>
      <c r="Q2404" s="11"/>
      <c r="R2404" s="11"/>
      <c r="S2404" s="11"/>
      <c r="U2404" s="42"/>
      <c r="V2404" s="42"/>
      <c r="W2404" s="42"/>
      <c r="X2404" s="42"/>
      <c r="Y2404" s="42"/>
      <c r="Z2404" s="42"/>
      <c r="AA2404" s="42"/>
      <c r="AB2404" s="42"/>
      <c r="AC2404" s="11"/>
      <c r="AD2404" s="11"/>
      <c r="AE2404" s="11"/>
      <c r="AF2404" s="11"/>
      <c r="AG2404" s="11"/>
      <c r="AH2404" s="101"/>
      <c r="AI2404" s="53"/>
      <c r="AJ2404" s="5"/>
      <c r="AL2404" s="42"/>
    </row>
    <row r="2405" spans="3:38">
      <c r="C2405" s="57"/>
      <c r="D2405" s="11"/>
      <c r="E2405" s="11"/>
      <c r="F2405" s="56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42"/>
      <c r="V2405" s="42"/>
      <c r="W2405" s="42"/>
      <c r="X2405" s="42"/>
      <c r="Y2405" s="42"/>
      <c r="Z2405" s="42"/>
      <c r="AA2405" s="42"/>
      <c r="AB2405" s="42"/>
      <c r="AC2405" s="11"/>
      <c r="AD2405" s="11"/>
      <c r="AE2405" s="11"/>
      <c r="AG2405" s="11"/>
      <c r="AH2405" s="101"/>
      <c r="AI2405" s="53"/>
      <c r="AJ2405" s="5"/>
      <c r="AL2405" s="42"/>
    </row>
    <row r="2406" spans="3:38">
      <c r="C2406" s="57"/>
      <c r="D2406" s="11"/>
      <c r="E2406" s="11"/>
      <c r="F2406" s="56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42"/>
      <c r="V2406" s="42"/>
      <c r="W2406" s="42"/>
      <c r="X2406" s="42"/>
      <c r="Y2406" s="42"/>
      <c r="Z2406" s="42"/>
      <c r="AA2406" s="42"/>
      <c r="AB2406" s="42"/>
      <c r="AC2406" s="11"/>
      <c r="AD2406" s="11"/>
      <c r="AE2406" s="11"/>
      <c r="AG2406" s="11"/>
      <c r="AH2406" s="101"/>
      <c r="AI2406" s="53"/>
      <c r="AJ2406" s="5"/>
      <c r="AL2406" s="42"/>
    </row>
    <row r="2407" spans="3:38">
      <c r="C2407" s="57"/>
      <c r="D2407" s="11"/>
      <c r="E2407" s="11"/>
      <c r="F2407" s="56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42"/>
      <c r="V2407" s="42"/>
      <c r="W2407" s="42"/>
      <c r="X2407" s="42"/>
      <c r="Y2407" s="42"/>
      <c r="Z2407" s="42"/>
      <c r="AA2407" s="42"/>
      <c r="AB2407" s="42"/>
      <c r="AD2407" s="11"/>
      <c r="AE2407" s="11"/>
      <c r="AG2407" s="11"/>
      <c r="AH2407" s="101"/>
      <c r="AI2407" s="53"/>
      <c r="AJ2407" s="5"/>
      <c r="AL2407" s="42"/>
    </row>
    <row r="2408" spans="3:38">
      <c r="C2408" s="57"/>
      <c r="D2408" s="11"/>
      <c r="E2408" s="11"/>
      <c r="F2408" s="56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42"/>
      <c r="V2408" s="42"/>
      <c r="W2408" s="42"/>
      <c r="X2408" s="42"/>
      <c r="Y2408" s="42"/>
      <c r="Z2408" s="42"/>
      <c r="AA2408" s="42"/>
      <c r="AB2408" s="42"/>
      <c r="AD2408" s="11"/>
      <c r="AE2408" s="11"/>
      <c r="AG2408" s="11"/>
      <c r="AH2408" s="101"/>
      <c r="AI2408" s="53"/>
      <c r="AJ2408" s="5"/>
      <c r="AL2408" s="42"/>
    </row>
    <row r="2409" spans="3:38">
      <c r="C2409" s="57"/>
      <c r="D2409" s="11"/>
      <c r="E2409" s="11"/>
      <c r="F2409" s="56"/>
      <c r="G2409" s="11"/>
      <c r="H2409" s="11"/>
      <c r="I2409" s="11"/>
      <c r="J2409" s="11"/>
      <c r="K2409" s="11"/>
      <c r="L2409" s="11"/>
      <c r="M2409" s="11"/>
      <c r="N2409" s="11"/>
      <c r="P2409" s="11"/>
      <c r="Q2409" s="11"/>
      <c r="R2409" s="11"/>
      <c r="S2409" s="11"/>
      <c r="T2409" s="11"/>
      <c r="U2409" s="42"/>
      <c r="V2409" s="42"/>
      <c r="W2409" s="42"/>
      <c r="X2409" s="42"/>
      <c r="Y2409" s="42"/>
      <c r="Z2409" s="42"/>
      <c r="AA2409" s="42"/>
      <c r="AB2409" s="42"/>
      <c r="AD2409" s="11"/>
      <c r="AE2409" s="11"/>
      <c r="AG2409" s="11"/>
      <c r="AH2409" s="101"/>
      <c r="AI2409" s="53"/>
      <c r="AJ2409" s="5"/>
      <c r="AL2409" s="42"/>
    </row>
    <row r="2410" spans="3:38">
      <c r="C2410" s="57"/>
      <c r="D2410" s="11"/>
      <c r="E2410" s="11"/>
      <c r="F2410" s="56"/>
      <c r="G2410" s="11"/>
      <c r="H2410" s="11"/>
      <c r="I2410" s="11"/>
      <c r="J2410" s="11"/>
      <c r="K2410" s="11"/>
      <c r="L2410" s="11"/>
      <c r="M2410" s="11"/>
      <c r="N2410" s="11"/>
      <c r="P2410" s="11"/>
      <c r="Q2410" s="11"/>
      <c r="R2410" s="11"/>
      <c r="S2410" s="11"/>
      <c r="T2410" s="11"/>
      <c r="U2410" s="42"/>
      <c r="V2410" s="42"/>
      <c r="W2410" s="42"/>
      <c r="X2410" s="42"/>
      <c r="Y2410" s="42"/>
      <c r="Z2410" s="42"/>
      <c r="AA2410" s="42"/>
      <c r="AB2410" s="42"/>
      <c r="AD2410" s="11"/>
      <c r="AE2410" s="11"/>
      <c r="AF2410" s="11"/>
      <c r="AG2410" s="11"/>
      <c r="AH2410" s="101"/>
      <c r="AI2410" s="53"/>
      <c r="AJ2410" s="5"/>
      <c r="AL2410" s="42"/>
    </row>
    <row r="2411" spans="3:38">
      <c r="C2411" s="57"/>
      <c r="D2411" s="11"/>
      <c r="E2411" s="11"/>
      <c r="F2411" s="56"/>
      <c r="G2411" s="11"/>
      <c r="H2411" s="11"/>
      <c r="I2411" s="11"/>
      <c r="J2411" s="11"/>
      <c r="K2411" s="11"/>
      <c r="M2411" s="11"/>
      <c r="O2411" s="11"/>
      <c r="P2411" s="11"/>
      <c r="Q2411" s="11"/>
      <c r="R2411" s="11"/>
      <c r="S2411" s="11"/>
      <c r="T2411" s="11"/>
      <c r="U2411" s="42"/>
      <c r="V2411" s="42"/>
      <c r="W2411" s="42"/>
      <c r="X2411" s="42"/>
      <c r="Y2411" s="42"/>
      <c r="Z2411" s="42"/>
      <c r="AA2411" s="42"/>
      <c r="AB2411" s="42"/>
      <c r="AD2411" s="11"/>
      <c r="AE2411" s="11"/>
      <c r="AG2411" s="11"/>
      <c r="AH2411" s="101"/>
      <c r="AI2411" s="53"/>
      <c r="AJ2411" s="5"/>
      <c r="AL2411" s="42"/>
    </row>
    <row r="2412" spans="3:38">
      <c r="C2412" s="57"/>
      <c r="D2412" s="11"/>
      <c r="E2412" s="11"/>
      <c r="F2412" s="56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42"/>
      <c r="V2412" s="42"/>
      <c r="W2412" s="42"/>
      <c r="X2412" s="42"/>
      <c r="Y2412" s="42"/>
      <c r="Z2412" s="42"/>
      <c r="AA2412" s="42"/>
      <c r="AB2412" s="42"/>
      <c r="AD2412" s="11"/>
      <c r="AG2412" s="11"/>
      <c r="AH2412" s="101"/>
      <c r="AI2412" s="53"/>
      <c r="AJ2412" s="5"/>
      <c r="AL2412" s="42"/>
    </row>
    <row r="2413" spans="3:38">
      <c r="C2413" s="57"/>
      <c r="D2413" s="11"/>
      <c r="E2413" s="11"/>
      <c r="F2413" s="56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42"/>
      <c r="V2413" s="42"/>
      <c r="W2413" s="42"/>
      <c r="X2413" s="42"/>
      <c r="Y2413" s="42"/>
      <c r="Z2413" s="42"/>
      <c r="AA2413" s="42"/>
      <c r="AB2413" s="42"/>
      <c r="AD2413" s="11"/>
      <c r="AE2413" s="11"/>
      <c r="AF2413" s="11"/>
      <c r="AG2413" s="11"/>
      <c r="AH2413" s="101"/>
      <c r="AI2413" s="53"/>
      <c r="AJ2413" s="5"/>
      <c r="AL2413" s="42"/>
    </row>
    <row r="2414" spans="3:38">
      <c r="C2414" s="57"/>
      <c r="D2414" s="11"/>
      <c r="E2414" s="11"/>
      <c r="F2414" s="56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42"/>
      <c r="V2414" s="42"/>
      <c r="W2414" s="42"/>
      <c r="X2414" s="42"/>
      <c r="Y2414" s="42"/>
      <c r="Z2414" s="42"/>
      <c r="AA2414" s="42"/>
      <c r="AB2414" s="42"/>
      <c r="AD2414" s="11"/>
      <c r="AF2414" s="11"/>
      <c r="AG2414" s="11"/>
      <c r="AH2414" s="101"/>
      <c r="AI2414" s="53"/>
      <c r="AJ2414" s="5"/>
      <c r="AL2414" s="42"/>
    </row>
    <row r="2415" spans="3:38">
      <c r="C2415" s="57"/>
      <c r="D2415" s="11"/>
      <c r="E2415" s="11"/>
      <c r="F2415" s="56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42"/>
      <c r="V2415" s="42"/>
      <c r="W2415" s="42"/>
      <c r="X2415" s="42"/>
      <c r="Y2415" s="42"/>
      <c r="Z2415" s="42"/>
      <c r="AA2415" s="42"/>
      <c r="AB2415" s="42"/>
      <c r="AD2415" s="11"/>
      <c r="AE2415" s="11"/>
      <c r="AG2415" s="11"/>
      <c r="AH2415" s="101"/>
      <c r="AI2415" s="53"/>
      <c r="AJ2415" s="5"/>
      <c r="AL2415" s="42"/>
    </row>
    <row r="2416" spans="3:38">
      <c r="C2416" s="57"/>
      <c r="D2416" s="11"/>
      <c r="E2416" s="11"/>
      <c r="F2416" s="56"/>
      <c r="G2416" s="11"/>
      <c r="H2416" s="11"/>
      <c r="I2416" s="11"/>
      <c r="J2416" s="11"/>
      <c r="K2416" s="11"/>
      <c r="M2416" s="11"/>
      <c r="N2416" s="11"/>
      <c r="O2416" s="11"/>
      <c r="Q2416" s="11"/>
      <c r="R2416" s="11"/>
      <c r="S2416" s="11"/>
      <c r="U2416" s="42"/>
      <c r="V2416" s="42"/>
      <c r="W2416" s="42"/>
      <c r="X2416" s="42"/>
      <c r="Y2416" s="42"/>
      <c r="Z2416" s="42"/>
      <c r="AA2416" s="42"/>
      <c r="AB2416" s="42"/>
      <c r="AD2416" s="11"/>
      <c r="AE2416" s="11"/>
      <c r="AG2416" s="11"/>
      <c r="AH2416" s="101"/>
      <c r="AI2416" s="53"/>
      <c r="AJ2416" s="5"/>
      <c r="AL2416" s="42"/>
    </row>
    <row r="2417" spans="3:38">
      <c r="C2417" s="57"/>
      <c r="D2417" s="11"/>
      <c r="E2417" s="11"/>
      <c r="F2417" s="56"/>
      <c r="G2417" s="11"/>
      <c r="H2417" s="11"/>
      <c r="I2417" s="11"/>
      <c r="J2417" s="11"/>
      <c r="K2417" s="11"/>
      <c r="M2417" s="11"/>
      <c r="N2417" s="11"/>
      <c r="O2417" s="11"/>
      <c r="Q2417" s="11"/>
      <c r="R2417" s="11"/>
      <c r="S2417" s="11"/>
      <c r="U2417" s="42"/>
      <c r="V2417" s="42"/>
      <c r="W2417" s="42"/>
      <c r="X2417" s="42"/>
      <c r="Y2417" s="42"/>
      <c r="Z2417" s="42"/>
      <c r="AA2417" s="42"/>
      <c r="AB2417" s="42"/>
      <c r="AD2417" s="11"/>
      <c r="AG2417" s="11"/>
      <c r="AH2417" s="101"/>
      <c r="AI2417" s="53"/>
      <c r="AJ2417" s="5"/>
      <c r="AL2417" s="42"/>
    </row>
    <row r="2418" spans="3:38">
      <c r="C2418" s="57"/>
      <c r="D2418" s="11"/>
      <c r="E2418" s="11"/>
      <c r="F2418" s="56"/>
      <c r="G2418" s="11"/>
      <c r="H2418" s="11"/>
      <c r="I2418" s="11"/>
      <c r="J2418" s="11"/>
      <c r="K2418" s="11"/>
      <c r="L2418" s="11"/>
      <c r="M2418" s="11"/>
      <c r="O2418" s="11"/>
      <c r="P2418" s="11"/>
      <c r="Q2418" s="11"/>
      <c r="R2418" s="11"/>
      <c r="S2418" s="11"/>
      <c r="T2418" s="11"/>
      <c r="U2418" s="42"/>
      <c r="V2418" s="42"/>
      <c r="W2418" s="42"/>
      <c r="X2418" s="42"/>
      <c r="Y2418" s="42"/>
      <c r="Z2418" s="42"/>
      <c r="AA2418" s="42"/>
      <c r="AB2418" s="42"/>
      <c r="AD2418" s="11"/>
      <c r="AG2418" s="11"/>
      <c r="AH2418" s="101"/>
      <c r="AI2418" s="53"/>
      <c r="AJ2418" s="5"/>
      <c r="AL2418" s="42"/>
    </row>
    <row r="2419" spans="3:38">
      <c r="C2419" s="57"/>
      <c r="D2419" s="11"/>
      <c r="E2419" s="11"/>
      <c r="F2419" s="56"/>
      <c r="G2419" s="11"/>
      <c r="H2419" s="11"/>
      <c r="I2419" s="11"/>
      <c r="J2419" s="11"/>
      <c r="K2419" s="11"/>
      <c r="M2419" s="11"/>
      <c r="N2419" s="11"/>
      <c r="P2419" s="11"/>
      <c r="Q2419" s="11"/>
      <c r="R2419" s="11"/>
      <c r="S2419" s="11"/>
      <c r="U2419" s="42"/>
      <c r="V2419" s="42"/>
      <c r="W2419" s="42"/>
      <c r="X2419" s="42"/>
      <c r="Y2419" s="42"/>
      <c r="Z2419" s="42"/>
      <c r="AA2419" s="42"/>
      <c r="AB2419" s="42"/>
      <c r="AD2419" s="11"/>
      <c r="AE2419" s="11"/>
      <c r="AF2419" s="11"/>
      <c r="AG2419" s="11"/>
      <c r="AH2419" s="101"/>
      <c r="AI2419" s="53"/>
      <c r="AJ2419" s="5"/>
      <c r="AL2419" s="42"/>
    </row>
    <row r="2420" spans="3:38">
      <c r="C2420" s="57"/>
      <c r="D2420" s="11"/>
      <c r="E2420" s="11"/>
      <c r="F2420" s="56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42"/>
      <c r="V2420" s="42"/>
      <c r="W2420" s="42"/>
      <c r="X2420" s="42"/>
      <c r="Y2420" s="42"/>
      <c r="Z2420" s="42"/>
      <c r="AA2420" s="42"/>
      <c r="AB2420" s="42"/>
      <c r="AD2420" s="11"/>
      <c r="AE2420" s="11"/>
      <c r="AG2420" s="11"/>
      <c r="AH2420" s="101"/>
      <c r="AI2420" s="53"/>
      <c r="AJ2420" s="5"/>
      <c r="AL2420" s="42"/>
    </row>
    <row r="2421" spans="3:38">
      <c r="C2421" s="57"/>
      <c r="D2421" s="11"/>
      <c r="E2421" s="11"/>
      <c r="F2421" s="56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42"/>
      <c r="V2421" s="42"/>
      <c r="W2421" s="42"/>
      <c r="X2421" s="42"/>
      <c r="Y2421" s="42"/>
      <c r="Z2421" s="42"/>
      <c r="AA2421" s="42"/>
      <c r="AB2421" s="42"/>
      <c r="AD2421" s="11"/>
      <c r="AF2421" s="11"/>
      <c r="AG2421" s="11"/>
      <c r="AH2421" s="101"/>
      <c r="AI2421" s="53"/>
      <c r="AJ2421" s="5"/>
      <c r="AL2421" s="42"/>
    </row>
    <row r="2422" spans="3:38">
      <c r="C2422" s="57"/>
      <c r="D2422" s="11"/>
      <c r="E2422" s="11"/>
      <c r="F2422" s="56"/>
      <c r="G2422" s="11"/>
      <c r="H2422" s="11"/>
      <c r="I2422" s="11"/>
      <c r="J2422" s="11"/>
      <c r="K2422" s="11"/>
      <c r="M2422" s="11"/>
      <c r="N2422" s="11"/>
      <c r="O2422" s="11"/>
      <c r="Q2422" s="11"/>
      <c r="R2422" s="11"/>
      <c r="S2422" s="11"/>
      <c r="U2422" s="42"/>
      <c r="V2422" s="42"/>
      <c r="W2422" s="42"/>
      <c r="X2422" s="42"/>
      <c r="Y2422" s="42"/>
      <c r="Z2422" s="42"/>
      <c r="AA2422" s="42"/>
      <c r="AB2422" s="42"/>
      <c r="AD2422" s="11"/>
      <c r="AF2422" s="11"/>
      <c r="AG2422" s="11"/>
      <c r="AH2422" s="101"/>
      <c r="AI2422" s="53"/>
      <c r="AJ2422" s="5"/>
      <c r="AL2422" s="42"/>
    </row>
    <row r="2423" spans="3:38">
      <c r="C2423" s="57"/>
      <c r="D2423" s="11"/>
      <c r="E2423" s="11"/>
      <c r="F2423" s="56"/>
      <c r="G2423" s="11"/>
      <c r="H2423" s="11"/>
      <c r="I2423" s="11"/>
      <c r="J2423" s="11"/>
      <c r="K2423" s="11"/>
      <c r="M2423" s="11"/>
      <c r="N2423" s="11"/>
      <c r="O2423" s="11"/>
      <c r="P2423" s="11"/>
      <c r="Q2423" s="11"/>
      <c r="R2423" s="11"/>
      <c r="S2423" s="11"/>
      <c r="T2423" s="11"/>
      <c r="U2423" s="42"/>
      <c r="V2423" s="42"/>
      <c r="W2423" s="42"/>
      <c r="X2423" s="42"/>
      <c r="Y2423" s="42"/>
      <c r="Z2423" s="42"/>
      <c r="AA2423" s="42"/>
      <c r="AB2423" s="42"/>
      <c r="AD2423" s="11"/>
      <c r="AE2423" s="11"/>
      <c r="AG2423" s="11"/>
      <c r="AH2423" s="101"/>
      <c r="AI2423" s="53"/>
      <c r="AJ2423" s="5"/>
      <c r="AL2423" s="42"/>
    </row>
    <row r="2424" spans="3:38">
      <c r="C2424" s="57"/>
      <c r="D2424" s="11"/>
      <c r="E2424" s="11"/>
      <c r="F2424" s="56"/>
      <c r="G2424" s="11"/>
      <c r="H2424" s="11"/>
      <c r="I2424" s="11"/>
      <c r="J2424" s="11"/>
      <c r="K2424" s="11"/>
      <c r="M2424" s="11"/>
      <c r="N2424" s="11"/>
      <c r="O2424" s="11"/>
      <c r="Q2424" s="11"/>
      <c r="R2424" s="11"/>
      <c r="S2424" s="11"/>
      <c r="U2424" s="42"/>
      <c r="V2424" s="42"/>
      <c r="W2424" s="42"/>
      <c r="X2424" s="42"/>
      <c r="Y2424" s="42"/>
      <c r="Z2424" s="42"/>
      <c r="AA2424" s="42"/>
      <c r="AB2424" s="42"/>
      <c r="AD2424" s="11"/>
      <c r="AE2424" s="11"/>
      <c r="AG2424" s="11"/>
      <c r="AH2424" s="101"/>
      <c r="AI2424" s="53"/>
      <c r="AJ2424" s="5"/>
      <c r="AL2424" s="42"/>
    </row>
    <row r="2425" spans="3:38">
      <c r="C2425" s="57"/>
      <c r="D2425" s="11"/>
      <c r="E2425" s="11"/>
      <c r="F2425" s="56"/>
      <c r="G2425" s="11"/>
      <c r="H2425" s="11"/>
      <c r="I2425" s="11"/>
      <c r="J2425" s="11"/>
      <c r="K2425" s="11"/>
      <c r="M2425" s="11"/>
      <c r="N2425" s="11"/>
      <c r="O2425" s="11"/>
      <c r="Q2425" s="11"/>
      <c r="R2425" s="11"/>
      <c r="S2425" s="11"/>
      <c r="U2425" s="42"/>
      <c r="V2425" s="42"/>
      <c r="W2425" s="42"/>
      <c r="X2425" s="42"/>
      <c r="Y2425" s="42"/>
      <c r="Z2425" s="42"/>
      <c r="AA2425" s="42"/>
      <c r="AB2425" s="42"/>
      <c r="AD2425" s="11"/>
      <c r="AE2425" s="11"/>
      <c r="AG2425" s="11"/>
      <c r="AH2425" s="101"/>
      <c r="AI2425" s="53"/>
      <c r="AJ2425" s="5"/>
      <c r="AL2425" s="42"/>
    </row>
    <row r="2426" spans="3:38">
      <c r="C2426" s="57"/>
      <c r="D2426" s="11"/>
      <c r="E2426" s="11"/>
      <c r="F2426" s="56"/>
      <c r="G2426" s="11"/>
      <c r="H2426" s="11"/>
      <c r="I2426" s="11"/>
      <c r="J2426" s="11"/>
      <c r="K2426" s="11"/>
      <c r="M2426" s="11"/>
      <c r="N2426" s="11"/>
      <c r="O2426" s="11"/>
      <c r="Q2426" s="11"/>
      <c r="R2426" s="11"/>
      <c r="S2426" s="11"/>
      <c r="U2426" s="42"/>
      <c r="V2426" s="42"/>
      <c r="W2426" s="42"/>
      <c r="X2426" s="42"/>
      <c r="Y2426" s="42"/>
      <c r="Z2426" s="42"/>
      <c r="AA2426" s="42"/>
      <c r="AB2426" s="42"/>
      <c r="AD2426" s="11"/>
      <c r="AE2426" s="11"/>
      <c r="AG2426" s="11"/>
      <c r="AH2426" s="101"/>
      <c r="AI2426" s="53"/>
      <c r="AJ2426" s="5"/>
      <c r="AL2426" s="42"/>
    </row>
    <row r="2427" spans="3:38">
      <c r="C2427" s="57"/>
      <c r="D2427" s="11"/>
      <c r="E2427" s="11"/>
      <c r="F2427" s="56"/>
      <c r="G2427" s="11"/>
      <c r="H2427" s="11"/>
      <c r="I2427" s="11"/>
      <c r="J2427" s="11"/>
      <c r="K2427" s="11"/>
      <c r="L2427" s="11"/>
      <c r="M2427" s="11"/>
      <c r="N2427" s="11"/>
      <c r="O2427" s="11"/>
      <c r="Q2427" s="11"/>
      <c r="R2427" s="11"/>
      <c r="S2427" s="11"/>
      <c r="T2427" s="11"/>
      <c r="U2427" s="42"/>
      <c r="V2427" s="42"/>
      <c r="W2427" s="42"/>
      <c r="X2427" s="42"/>
      <c r="Y2427" s="42"/>
      <c r="Z2427" s="42"/>
      <c r="AA2427" s="42"/>
      <c r="AB2427" s="42"/>
      <c r="AD2427" s="11"/>
      <c r="AE2427" s="11"/>
      <c r="AG2427" s="11"/>
      <c r="AH2427" s="101"/>
      <c r="AI2427" s="53"/>
      <c r="AJ2427" s="5"/>
      <c r="AL2427" s="42"/>
    </row>
    <row r="2428" spans="3:38">
      <c r="C2428" s="57"/>
      <c r="D2428" s="11"/>
      <c r="E2428" s="11"/>
      <c r="F2428" s="56"/>
      <c r="G2428" s="11"/>
      <c r="H2428" s="11"/>
      <c r="I2428" s="11"/>
      <c r="J2428" s="11"/>
      <c r="K2428" s="11"/>
      <c r="M2428" s="11"/>
      <c r="N2428" s="11"/>
      <c r="O2428" s="11"/>
      <c r="Q2428" s="11"/>
      <c r="R2428" s="11"/>
      <c r="S2428" s="11"/>
      <c r="U2428" s="42"/>
      <c r="V2428" s="42"/>
      <c r="W2428" s="42"/>
      <c r="X2428" s="42"/>
      <c r="Y2428" s="42"/>
      <c r="Z2428" s="42"/>
      <c r="AA2428" s="42"/>
      <c r="AB2428" s="42"/>
      <c r="AD2428" s="11"/>
      <c r="AE2428" s="11"/>
      <c r="AG2428" s="11"/>
      <c r="AH2428" s="101"/>
      <c r="AI2428" s="53"/>
      <c r="AJ2428" s="5"/>
      <c r="AL2428" s="42"/>
    </row>
    <row r="2429" spans="3:38">
      <c r="C2429" s="57"/>
      <c r="D2429" s="11"/>
      <c r="E2429" s="11"/>
      <c r="F2429" s="56"/>
      <c r="G2429" s="11"/>
      <c r="H2429" s="11"/>
      <c r="I2429" s="11"/>
      <c r="J2429" s="11"/>
      <c r="K2429" s="11"/>
      <c r="M2429" s="11"/>
      <c r="N2429" s="11"/>
      <c r="O2429" s="11"/>
      <c r="P2429" s="11"/>
      <c r="Q2429" s="11"/>
      <c r="R2429" s="11"/>
      <c r="S2429" s="11"/>
      <c r="T2429" s="11"/>
      <c r="U2429" s="42"/>
      <c r="V2429" s="42"/>
      <c r="W2429" s="42"/>
      <c r="X2429" s="42"/>
      <c r="Y2429" s="42"/>
      <c r="Z2429" s="42"/>
      <c r="AA2429" s="42"/>
      <c r="AB2429" s="42"/>
      <c r="AD2429" s="11"/>
      <c r="AE2429" s="11"/>
      <c r="AF2429" s="11"/>
      <c r="AG2429" s="11"/>
      <c r="AH2429" s="101"/>
      <c r="AI2429" s="53"/>
      <c r="AJ2429" s="5"/>
      <c r="AL2429" s="42"/>
    </row>
    <row r="2430" spans="3:38">
      <c r="C2430" s="57"/>
      <c r="D2430" s="11"/>
      <c r="E2430" s="11"/>
      <c r="F2430" s="56"/>
      <c r="G2430" s="11"/>
      <c r="H2430" s="11"/>
      <c r="I2430" s="11"/>
      <c r="J2430" s="11"/>
      <c r="K2430" s="11"/>
      <c r="M2430" s="11"/>
      <c r="N2430" s="11"/>
      <c r="O2430" s="11"/>
      <c r="P2430" s="11"/>
      <c r="Q2430" s="11"/>
      <c r="R2430" s="11"/>
      <c r="S2430" s="11"/>
      <c r="T2430" s="11"/>
      <c r="U2430" s="42"/>
      <c r="V2430" s="42"/>
      <c r="W2430" s="42"/>
      <c r="X2430" s="42"/>
      <c r="Y2430" s="42"/>
      <c r="Z2430" s="42"/>
      <c r="AA2430" s="42"/>
      <c r="AB2430" s="42"/>
      <c r="AD2430" s="11"/>
      <c r="AE2430" s="11"/>
      <c r="AF2430" s="11"/>
      <c r="AG2430" s="11"/>
      <c r="AH2430" s="101"/>
      <c r="AI2430" s="53"/>
      <c r="AJ2430" s="5"/>
      <c r="AL2430" s="42"/>
    </row>
    <row r="2431" spans="3:38">
      <c r="C2431" s="57"/>
      <c r="D2431" s="11"/>
      <c r="E2431" s="11"/>
      <c r="F2431" s="56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42"/>
      <c r="V2431" s="42"/>
      <c r="W2431" s="42"/>
      <c r="X2431" s="42"/>
      <c r="Y2431" s="42"/>
      <c r="Z2431" s="42"/>
      <c r="AA2431" s="42"/>
      <c r="AB2431" s="42"/>
      <c r="AD2431" s="11"/>
      <c r="AE2431" s="11"/>
      <c r="AF2431" s="11"/>
      <c r="AG2431" s="11"/>
      <c r="AH2431" s="101"/>
      <c r="AI2431" s="53"/>
      <c r="AJ2431" s="5"/>
      <c r="AL2431" s="42"/>
    </row>
    <row r="2432" spans="3:38">
      <c r="C2432" s="57"/>
      <c r="D2432" s="11"/>
      <c r="E2432" s="11"/>
      <c r="F2432" s="56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42"/>
      <c r="V2432" s="42"/>
      <c r="W2432" s="42"/>
      <c r="X2432" s="42"/>
      <c r="Y2432" s="42"/>
      <c r="Z2432" s="42"/>
      <c r="AA2432" s="42"/>
      <c r="AB2432" s="42"/>
      <c r="AD2432" s="11"/>
      <c r="AE2432" s="11"/>
      <c r="AF2432" s="11"/>
      <c r="AG2432" s="11"/>
      <c r="AH2432" s="101"/>
      <c r="AI2432" s="53"/>
      <c r="AJ2432" s="5"/>
      <c r="AL2432" s="42"/>
    </row>
    <row r="2433" spans="3:38">
      <c r="C2433" s="57"/>
      <c r="D2433" s="11"/>
      <c r="E2433" s="11"/>
      <c r="F2433" s="56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42"/>
      <c r="V2433" s="42"/>
      <c r="W2433" s="42"/>
      <c r="X2433" s="42"/>
      <c r="Y2433" s="42"/>
      <c r="Z2433" s="42"/>
      <c r="AA2433" s="42"/>
      <c r="AB2433" s="42"/>
      <c r="AD2433" s="11"/>
      <c r="AE2433" s="11"/>
      <c r="AF2433" s="11"/>
      <c r="AG2433" s="11"/>
      <c r="AH2433" s="101"/>
      <c r="AI2433" s="53"/>
      <c r="AJ2433" s="5"/>
      <c r="AL2433" s="42"/>
    </row>
    <row r="2434" spans="3:38">
      <c r="C2434" s="57"/>
      <c r="D2434" s="11"/>
      <c r="E2434" s="11"/>
      <c r="F2434" s="56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42"/>
      <c r="V2434" s="42"/>
      <c r="W2434" s="42"/>
      <c r="X2434" s="42"/>
      <c r="Y2434" s="42"/>
      <c r="Z2434" s="42"/>
      <c r="AA2434" s="42"/>
      <c r="AB2434" s="42"/>
      <c r="AD2434" s="11"/>
      <c r="AF2434" s="11"/>
      <c r="AG2434" s="11"/>
      <c r="AH2434" s="101"/>
      <c r="AI2434" s="53"/>
      <c r="AJ2434" s="5"/>
      <c r="AL2434" s="42"/>
    </row>
    <row r="2435" spans="3:38">
      <c r="C2435" s="57"/>
      <c r="D2435" s="11"/>
      <c r="E2435" s="11"/>
      <c r="F2435" s="56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42"/>
      <c r="V2435" s="42"/>
      <c r="W2435" s="42"/>
      <c r="X2435" s="42"/>
      <c r="Y2435" s="42"/>
      <c r="Z2435" s="42"/>
      <c r="AA2435" s="42"/>
      <c r="AB2435" s="42"/>
      <c r="AD2435" s="11"/>
      <c r="AF2435" s="11"/>
      <c r="AG2435" s="11"/>
      <c r="AH2435" s="101"/>
      <c r="AI2435" s="53"/>
      <c r="AJ2435" s="5"/>
      <c r="AL2435" s="42"/>
    </row>
    <row r="2436" spans="3:38">
      <c r="C2436" s="57"/>
      <c r="D2436" s="11"/>
      <c r="E2436" s="11"/>
      <c r="F2436" s="56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42"/>
      <c r="V2436" s="42"/>
      <c r="W2436" s="42"/>
      <c r="X2436" s="42"/>
      <c r="Y2436" s="42"/>
      <c r="Z2436" s="42"/>
      <c r="AA2436" s="42"/>
      <c r="AB2436" s="42"/>
      <c r="AD2436" s="11"/>
      <c r="AF2436" s="11"/>
      <c r="AG2436" s="11"/>
      <c r="AH2436" s="101"/>
      <c r="AI2436" s="53"/>
      <c r="AJ2436" s="5"/>
      <c r="AL2436" s="42"/>
    </row>
    <row r="2437" spans="3:38">
      <c r="C2437" s="57"/>
      <c r="D2437" s="11"/>
      <c r="E2437" s="11"/>
      <c r="F2437" s="56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42"/>
      <c r="V2437" s="42"/>
      <c r="W2437" s="42"/>
      <c r="X2437" s="42"/>
      <c r="Y2437" s="42"/>
      <c r="Z2437" s="42"/>
      <c r="AA2437" s="42"/>
      <c r="AB2437" s="42"/>
      <c r="AD2437" s="11"/>
      <c r="AF2437" s="11"/>
      <c r="AG2437" s="11"/>
      <c r="AH2437" s="101"/>
      <c r="AI2437" s="53"/>
      <c r="AJ2437" s="5"/>
      <c r="AL2437" s="42"/>
    </row>
    <row r="2438" spans="3:38">
      <c r="C2438" s="57"/>
      <c r="D2438" s="11"/>
      <c r="E2438" s="11"/>
      <c r="F2438" s="56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42"/>
      <c r="V2438" s="42"/>
      <c r="W2438" s="42"/>
      <c r="X2438" s="42"/>
      <c r="Y2438" s="42"/>
      <c r="Z2438" s="42"/>
      <c r="AA2438" s="42"/>
      <c r="AB2438" s="42"/>
      <c r="AD2438" s="11"/>
      <c r="AF2438" s="11"/>
      <c r="AG2438" s="11"/>
      <c r="AH2438" s="101"/>
      <c r="AI2438" s="53"/>
      <c r="AJ2438" s="5"/>
      <c r="AL2438" s="42"/>
    </row>
    <row r="2439" spans="3:38">
      <c r="C2439" s="57"/>
      <c r="D2439" s="11"/>
      <c r="E2439" s="11"/>
      <c r="F2439" s="56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42"/>
      <c r="V2439" s="42"/>
      <c r="W2439" s="42"/>
      <c r="X2439" s="42"/>
      <c r="Y2439" s="42"/>
      <c r="Z2439" s="42"/>
      <c r="AA2439" s="42"/>
      <c r="AB2439" s="42"/>
      <c r="AD2439" s="11"/>
      <c r="AF2439" s="11"/>
      <c r="AG2439" s="11"/>
      <c r="AH2439" s="101"/>
      <c r="AI2439" s="53"/>
      <c r="AJ2439" s="5"/>
      <c r="AL2439" s="42"/>
    </row>
    <row r="2440" spans="3:38">
      <c r="C2440" s="57"/>
      <c r="D2440" s="11"/>
      <c r="E2440" s="11"/>
      <c r="F2440" s="56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42"/>
      <c r="V2440" s="42"/>
      <c r="W2440" s="42"/>
      <c r="X2440" s="42"/>
      <c r="Y2440" s="42"/>
      <c r="Z2440" s="42"/>
      <c r="AA2440" s="42"/>
      <c r="AB2440" s="42"/>
      <c r="AD2440" s="11"/>
      <c r="AG2440" s="11"/>
      <c r="AH2440" s="101"/>
      <c r="AI2440" s="53"/>
      <c r="AJ2440" s="5"/>
      <c r="AL2440" s="42"/>
    </row>
    <row r="2441" spans="3:38">
      <c r="C2441" s="57"/>
      <c r="D2441" s="11"/>
      <c r="E2441" s="11"/>
      <c r="F2441" s="56"/>
      <c r="G2441" s="11"/>
      <c r="H2441" s="11"/>
      <c r="I2441" s="11"/>
      <c r="J2441" s="11"/>
      <c r="K2441" s="11"/>
      <c r="M2441" s="11"/>
      <c r="O2441" s="11"/>
      <c r="P2441" s="11"/>
      <c r="Q2441" s="11"/>
      <c r="R2441" s="11"/>
      <c r="S2441" s="11"/>
      <c r="T2441" s="11"/>
      <c r="U2441" s="42"/>
      <c r="V2441" s="42"/>
      <c r="W2441" s="42"/>
      <c r="X2441" s="42"/>
      <c r="Y2441" s="42"/>
      <c r="Z2441" s="42"/>
      <c r="AA2441" s="42"/>
      <c r="AB2441" s="42"/>
      <c r="AC2441" s="11"/>
      <c r="AD2441" s="11"/>
      <c r="AE2441" s="11"/>
      <c r="AG2441" s="11"/>
      <c r="AH2441" s="101"/>
      <c r="AI2441" s="53"/>
      <c r="AJ2441" s="5"/>
      <c r="AL2441" s="42"/>
    </row>
    <row r="2442" spans="3:38">
      <c r="C2442" s="57"/>
      <c r="D2442" s="11"/>
      <c r="E2442" s="11"/>
      <c r="F2442" s="56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42"/>
      <c r="V2442" s="42"/>
      <c r="W2442" s="42"/>
      <c r="X2442" s="42"/>
      <c r="Y2442" s="42"/>
      <c r="Z2442" s="42"/>
      <c r="AA2442" s="42"/>
      <c r="AB2442" s="42"/>
      <c r="AC2442" s="11"/>
      <c r="AD2442" s="11"/>
      <c r="AG2442" s="11"/>
      <c r="AH2442" s="101"/>
      <c r="AI2442" s="53"/>
      <c r="AJ2442" s="5"/>
      <c r="AL2442" s="42"/>
    </row>
    <row r="2443" spans="3:38">
      <c r="C2443" s="57"/>
      <c r="D2443" s="11"/>
      <c r="E2443" s="11"/>
      <c r="F2443" s="56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42"/>
      <c r="V2443" s="42"/>
      <c r="W2443" s="42"/>
      <c r="X2443" s="42"/>
      <c r="Y2443" s="42"/>
      <c r="Z2443" s="42"/>
      <c r="AA2443" s="42"/>
      <c r="AB2443" s="42"/>
      <c r="AC2443" s="11"/>
      <c r="AD2443" s="11"/>
      <c r="AE2443" s="11"/>
      <c r="AF2443" s="11"/>
      <c r="AG2443" s="11"/>
      <c r="AH2443" s="101"/>
      <c r="AI2443" s="53"/>
      <c r="AJ2443" s="5"/>
      <c r="AL2443" s="42"/>
    </row>
    <row r="2444" spans="3:38">
      <c r="C2444" s="57"/>
      <c r="D2444" s="11"/>
      <c r="E2444" s="11"/>
      <c r="F2444" s="56"/>
      <c r="G2444" s="11"/>
      <c r="H2444" s="11"/>
      <c r="I2444" s="11"/>
      <c r="J2444" s="11"/>
      <c r="K2444" s="11"/>
      <c r="L2444" s="11"/>
      <c r="M2444" s="11"/>
      <c r="N2444" s="11"/>
      <c r="P2444" s="11"/>
      <c r="Q2444" s="11"/>
      <c r="R2444" s="11"/>
      <c r="S2444" s="11"/>
      <c r="T2444" s="11"/>
      <c r="U2444" s="42"/>
      <c r="V2444" s="42"/>
      <c r="W2444" s="42"/>
      <c r="X2444" s="42"/>
      <c r="Y2444" s="42"/>
      <c r="Z2444" s="42"/>
      <c r="AA2444" s="42"/>
      <c r="AB2444" s="42"/>
      <c r="AC2444" s="11"/>
      <c r="AD2444" s="11"/>
      <c r="AE2444" s="11"/>
      <c r="AF2444" s="11"/>
      <c r="AG2444" s="11"/>
      <c r="AH2444" s="101"/>
      <c r="AI2444" s="53"/>
      <c r="AJ2444" s="5"/>
      <c r="AL2444" s="42"/>
    </row>
    <row r="2445" spans="3:38">
      <c r="C2445" s="57"/>
      <c r="D2445" s="11"/>
      <c r="E2445" s="11"/>
      <c r="F2445" s="56"/>
      <c r="G2445" s="11"/>
      <c r="H2445" s="11"/>
      <c r="I2445" s="11"/>
      <c r="J2445" s="11"/>
      <c r="K2445" s="11"/>
      <c r="L2445" s="11"/>
      <c r="M2445" s="11"/>
      <c r="N2445" s="11"/>
      <c r="P2445" s="11"/>
      <c r="Q2445" s="11"/>
      <c r="R2445" s="11"/>
      <c r="S2445" s="11"/>
      <c r="T2445" s="11"/>
      <c r="U2445" s="42"/>
      <c r="V2445" s="42"/>
      <c r="W2445" s="42"/>
      <c r="X2445" s="42"/>
      <c r="Y2445" s="42"/>
      <c r="Z2445" s="42"/>
      <c r="AA2445" s="42"/>
      <c r="AB2445" s="42"/>
      <c r="AD2445" s="11"/>
      <c r="AE2445" s="11"/>
      <c r="AG2445" s="11"/>
      <c r="AH2445" s="101"/>
      <c r="AI2445" s="53"/>
      <c r="AJ2445" s="5"/>
      <c r="AL2445" s="42"/>
    </row>
    <row r="2446" spans="3:38">
      <c r="C2446" s="57"/>
      <c r="D2446" s="11"/>
      <c r="E2446" s="11"/>
      <c r="F2446" s="56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42"/>
      <c r="V2446" s="42"/>
      <c r="W2446" s="42"/>
      <c r="X2446" s="42"/>
      <c r="Y2446" s="42"/>
      <c r="Z2446" s="42"/>
      <c r="AA2446" s="42"/>
      <c r="AB2446" s="42"/>
      <c r="AD2446" s="11"/>
      <c r="AE2446" s="11"/>
      <c r="AG2446" s="11"/>
      <c r="AH2446" s="101"/>
      <c r="AI2446" s="53"/>
      <c r="AJ2446" s="5"/>
      <c r="AL2446" s="42"/>
    </row>
    <row r="2447" spans="3:38">
      <c r="C2447" s="57"/>
      <c r="D2447" s="11"/>
      <c r="E2447" s="11"/>
      <c r="F2447" s="56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42"/>
      <c r="V2447" s="42"/>
      <c r="W2447" s="42"/>
      <c r="X2447" s="42"/>
      <c r="Y2447" s="42"/>
      <c r="Z2447" s="42"/>
      <c r="AA2447" s="42"/>
      <c r="AB2447" s="42"/>
      <c r="AD2447" s="11"/>
      <c r="AE2447" s="11"/>
      <c r="AG2447" s="11"/>
      <c r="AH2447" s="101"/>
      <c r="AI2447" s="53"/>
      <c r="AJ2447" s="5"/>
      <c r="AL2447" s="42"/>
    </row>
    <row r="2448" spans="3:38">
      <c r="C2448" s="57"/>
      <c r="D2448" s="11"/>
      <c r="E2448" s="11"/>
      <c r="F2448" s="56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42"/>
      <c r="V2448" s="42"/>
      <c r="W2448" s="42"/>
      <c r="X2448" s="42"/>
      <c r="Y2448" s="42"/>
      <c r="Z2448" s="42"/>
      <c r="AA2448" s="42"/>
      <c r="AB2448" s="42"/>
      <c r="AD2448" s="11"/>
      <c r="AE2448" s="11"/>
      <c r="AG2448" s="11"/>
      <c r="AH2448" s="101"/>
      <c r="AI2448" s="53"/>
      <c r="AJ2448" s="5"/>
      <c r="AL2448" s="42"/>
    </row>
    <row r="2449" spans="3:38">
      <c r="C2449" s="57"/>
      <c r="D2449" s="11"/>
      <c r="E2449" s="11"/>
      <c r="F2449" s="56"/>
      <c r="G2449" s="11"/>
      <c r="H2449" s="11"/>
      <c r="I2449" s="11"/>
      <c r="J2449" s="11"/>
      <c r="K2449" s="11"/>
      <c r="M2449" s="11"/>
      <c r="N2449" s="11"/>
      <c r="O2449" s="11"/>
      <c r="Q2449" s="11"/>
      <c r="R2449" s="11"/>
      <c r="S2449" s="11"/>
      <c r="U2449" s="42"/>
      <c r="V2449" s="42"/>
      <c r="W2449" s="42"/>
      <c r="X2449" s="42"/>
      <c r="Y2449" s="42"/>
      <c r="Z2449" s="42"/>
      <c r="AA2449" s="42"/>
      <c r="AB2449" s="42"/>
      <c r="AD2449" s="11"/>
      <c r="AG2449" s="11"/>
      <c r="AH2449" s="101"/>
      <c r="AI2449" s="53"/>
      <c r="AJ2449" s="5"/>
      <c r="AL2449" s="42"/>
    </row>
    <row r="2450" spans="3:38">
      <c r="C2450" s="57"/>
      <c r="D2450" s="11"/>
      <c r="E2450" s="11"/>
      <c r="F2450" s="56"/>
      <c r="G2450" s="11"/>
      <c r="H2450" s="11"/>
      <c r="I2450" s="11"/>
      <c r="J2450" s="11"/>
      <c r="K2450" s="11"/>
      <c r="M2450" s="11"/>
      <c r="N2450" s="11"/>
      <c r="O2450" s="11"/>
      <c r="Q2450" s="11"/>
      <c r="R2450" s="11"/>
      <c r="S2450" s="11"/>
      <c r="U2450" s="42"/>
      <c r="V2450" s="42"/>
      <c r="W2450" s="42"/>
      <c r="X2450" s="42"/>
      <c r="Y2450" s="42"/>
      <c r="Z2450" s="42"/>
      <c r="AA2450" s="42"/>
      <c r="AB2450" s="42"/>
      <c r="AD2450" s="11"/>
      <c r="AE2450" s="11"/>
      <c r="AF2450" s="11"/>
      <c r="AG2450" s="11"/>
      <c r="AH2450" s="101"/>
      <c r="AI2450" s="53"/>
      <c r="AJ2450" s="5"/>
      <c r="AL2450" s="42"/>
    </row>
    <row r="2451" spans="3:38">
      <c r="C2451" s="57"/>
      <c r="D2451" s="11"/>
      <c r="E2451" s="11"/>
      <c r="F2451" s="56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42"/>
      <c r="V2451" s="42"/>
      <c r="W2451" s="42"/>
      <c r="X2451" s="42"/>
      <c r="Y2451" s="42"/>
      <c r="Z2451" s="42"/>
      <c r="AA2451" s="42"/>
      <c r="AB2451" s="42"/>
      <c r="AD2451" s="11"/>
      <c r="AE2451" s="11"/>
      <c r="AG2451" s="11"/>
      <c r="AH2451" s="101"/>
      <c r="AI2451" s="53"/>
      <c r="AJ2451" s="5"/>
      <c r="AL2451" s="42"/>
    </row>
    <row r="2452" spans="3:38">
      <c r="C2452" s="57"/>
      <c r="D2452" s="11"/>
      <c r="E2452" s="11"/>
      <c r="F2452" s="56"/>
      <c r="G2452" s="11"/>
      <c r="H2452" s="11"/>
      <c r="I2452" s="11"/>
      <c r="J2452" s="11"/>
      <c r="K2452" s="11"/>
      <c r="M2452" s="11"/>
      <c r="O2452" s="11"/>
      <c r="P2452" s="11"/>
      <c r="Q2452" s="11"/>
      <c r="R2452" s="11"/>
      <c r="S2452" s="11"/>
      <c r="T2452" s="11"/>
      <c r="U2452" s="42"/>
      <c r="V2452" s="42"/>
      <c r="W2452" s="42"/>
      <c r="X2452" s="42"/>
      <c r="Y2452" s="42"/>
      <c r="Z2452" s="42"/>
      <c r="AA2452" s="42"/>
      <c r="AB2452" s="42"/>
      <c r="AD2452" s="11"/>
      <c r="AE2452" s="11"/>
      <c r="AG2452" s="11"/>
      <c r="AH2452" s="101"/>
      <c r="AI2452" s="53"/>
      <c r="AJ2452" s="5"/>
      <c r="AL2452" s="42"/>
    </row>
    <row r="2453" spans="3:38">
      <c r="C2453" s="57"/>
      <c r="D2453" s="11"/>
      <c r="E2453" s="11"/>
      <c r="F2453" s="56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42"/>
      <c r="V2453" s="42"/>
      <c r="W2453" s="42"/>
      <c r="X2453" s="42"/>
      <c r="Y2453" s="42"/>
      <c r="Z2453" s="42"/>
      <c r="AA2453" s="42"/>
      <c r="AB2453" s="42"/>
      <c r="AD2453" s="11"/>
      <c r="AG2453" s="11"/>
      <c r="AH2453" s="101"/>
      <c r="AI2453" s="53"/>
      <c r="AJ2453" s="5"/>
      <c r="AL2453" s="42"/>
    </row>
    <row r="2454" spans="3:38">
      <c r="C2454" s="57"/>
      <c r="D2454" s="11"/>
      <c r="E2454" s="11"/>
      <c r="F2454" s="56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42"/>
      <c r="V2454" s="42"/>
      <c r="W2454" s="42"/>
      <c r="X2454" s="42"/>
      <c r="Y2454" s="42"/>
      <c r="Z2454" s="42"/>
      <c r="AA2454" s="42"/>
      <c r="AB2454" s="42"/>
      <c r="AD2454" s="11"/>
      <c r="AE2454" s="11"/>
      <c r="AG2454" s="11"/>
      <c r="AH2454" s="101"/>
      <c r="AI2454" s="53"/>
      <c r="AJ2454" s="5"/>
      <c r="AL2454" s="42"/>
    </row>
    <row r="2455" spans="3:38">
      <c r="C2455" s="57"/>
      <c r="D2455" s="11"/>
      <c r="E2455" s="11"/>
      <c r="F2455" s="56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42"/>
      <c r="V2455" s="42"/>
      <c r="W2455" s="42"/>
      <c r="X2455" s="42"/>
      <c r="Y2455" s="42"/>
      <c r="Z2455" s="42"/>
      <c r="AA2455" s="42"/>
      <c r="AB2455" s="42"/>
      <c r="AD2455" s="11"/>
      <c r="AE2455" s="11"/>
      <c r="AF2455" s="11"/>
      <c r="AG2455" s="11"/>
      <c r="AH2455" s="101"/>
      <c r="AI2455" s="53"/>
      <c r="AJ2455" s="5"/>
      <c r="AL2455" s="42"/>
    </row>
    <row r="2456" spans="3:38">
      <c r="C2456" s="57"/>
      <c r="D2456" s="11"/>
      <c r="E2456" s="11"/>
      <c r="F2456" s="56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42"/>
      <c r="V2456" s="42"/>
      <c r="W2456" s="42"/>
      <c r="X2456" s="42"/>
      <c r="Y2456" s="42"/>
      <c r="Z2456" s="42"/>
      <c r="AA2456" s="42"/>
      <c r="AB2456" s="42"/>
      <c r="AD2456" s="11"/>
      <c r="AG2456" s="11"/>
      <c r="AH2456" s="101"/>
      <c r="AI2456" s="53"/>
      <c r="AJ2456" s="5"/>
      <c r="AL2456" s="42"/>
    </row>
    <row r="2457" spans="3:38">
      <c r="C2457" s="57"/>
      <c r="D2457" s="11"/>
      <c r="E2457" s="11"/>
      <c r="F2457" s="56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42"/>
      <c r="V2457" s="42"/>
      <c r="W2457" s="42"/>
      <c r="X2457" s="42"/>
      <c r="Y2457" s="42"/>
      <c r="Z2457" s="42"/>
      <c r="AA2457" s="42"/>
      <c r="AB2457" s="42"/>
      <c r="AD2457" s="11"/>
      <c r="AE2457" s="11"/>
      <c r="AG2457" s="11"/>
      <c r="AH2457" s="101"/>
      <c r="AI2457" s="53"/>
      <c r="AJ2457" s="5"/>
      <c r="AL2457" s="42"/>
    </row>
    <row r="2458" spans="3:38">
      <c r="C2458" s="57"/>
      <c r="D2458" s="11"/>
      <c r="E2458" s="11"/>
      <c r="F2458" s="56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42"/>
      <c r="V2458" s="42"/>
      <c r="W2458" s="42"/>
      <c r="X2458" s="42"/>
      <c r="Y2458" s="42"/>
      <c r="Z2458" s="42"/>
      <c r="AA2458" s="42"/>
      <c r="AB2458" s="42"/>
      <c r="AD2458" s="11"/>
      <c r="AF2458" s="11"/>
      <c r="AG2458" s="11"/>
      <c r="AH2458" s="101"/>
      <c r="AI2458" s="53"/>
      <c r="AJ2458" s="5"/>
      <c r="AL2458" s="42"/>
    </row>
    <row r="2459" spans="3:38">
      <c r="C2459" s="57"/>
      <c r="D2459" s="11"/>
      <c r="E2459" s="11"/>
      <c r="F2459" s="56"/>
      <c r="G2459" s="11"/>
      <c r="H2459" s="11"/>
      <c r="I2459" s="11"/>
      <c r="J2459" s="11"/>
      <c r="K2459" s="11"/>
      <c r="L2459" s="11"/>
      <c r="M2459" s="11"/>
      <c r="N2459" s="11"/>
      <c r="O2459" s="11"/>
      <c r="Q2459" s="11"/>
      <c r="R2459" s="11"/>
      <c r="S2459" s="11"/>
      <c r="T2459" s="11"/>
      <c r="U2459" s="42"/>
      <c r="V2459" s="42"/>
      <c r="W2459" s="42"/>
      <c r="X2459" s="42"/>
      <c r="Y2459" s="42"/>
      <c r="Z2459" s="42"/>
      <c r="AA2459" s="42"/>
      <c r="AB2459" s="42"/>
      <c r="AD2459" s="11"/>
      <c r="AF2459" s="11"/>
      <c r="AG2459" s="11"/>
      <c r="AH2459" s="101"/>
      <c r="AI2459" s="53"/>
      <c r="AJ2459" s="5"/>
      <c r="AL2459" s="42"/>
    </row>
    <row r="2460" spans="3:38">
      <c r="C2460" s="57"/>
      <c r="D2460" s="11"/>
      <c r="E2460" s="11"/>
      <c r="F2460" s="56"/>
      <c r="G2460" s="11"/>
      <c r="H2460" s="11"/>
      <c r="I2460" s="11"/>
      <c r="J2460" s="11"/>
      <c r="K2460" s="11"/>
      <c r="L2460" s="11"/>
      <c r="M2460" s="11"/>
      <c r="N2460" s="11"/>
      <c r="O2460" s="11"/>
      <c r="Q2460" s="11"/>
      <c r="R2460" s="11"/>
      <c r="S2460" s="11"/>
      <c r="T2460" s="11"/>
      <c r="U2460" s="42"/>
      <c r="V2460" s="42"/>
      <c r="W2460" s="42"/>
      <c r="X2460" s="42"/>
      <c r="Y2460" s="42"/>
      <c r="Z2460" s="42"/>
      <c r="AA2460" s="42"/>
      <c r="AB2460" s="42"/>
      <c r="AD2460" s="11"/>
      <c r="AF2460" s="11"/>
      <c r="AG2460" s="11"/>
      <c r="AH2460" s="101"/>
      <c r="AI2460" s="53"/>
      <c r="AJ2460" s="5"/>
      <c r="AL2460" s="42"/>
    </row>
    <row r="2461" spans="3:38">
      <c r="C2461" s="57"/>
      <c r="D2461" s="11"/>
      <c r="E2461" s="11"/>
      <c r="F2461" s="56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42"/>
      <c r="V2461" s="42"/>
      <c r="W2461" s="42"/>
      <c r="X2461" s="42"/>
      <c r="Y2461" s="42"/>
      <c r="Z2461" s="42"/>
      <c r="AA2461" s="42"/>
      <c r="AB2461" s="42"/>
      <c r="AD2461" s="11"/>
      <c r="AG2461" s="11"/>
      <c r="AH2461" s="101"/>
      <c r="AI2461" s="53"/>
      <c r="AJ2461" s="5"/>
      <c r="AL2461" s="42"/>
    </row>
    <row r="2462" spans="3:38">
      <c r="C2462" s="57"/>
      <c r="D2462" s="11"/>
      <c r="E2462" s="11"/>
      <c r="F2462" s="56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42"/>
      <c r="V2462" s="42"/>
      <c r="W2462" s="42"/>
      <c r="X2462" s="42"/>
      <c r="Y2462" s="42"/>
      <c r="Z2462" s="42"/>
      <c r="AA2462" s="42"/>
      <c r="AB2462" s="42"/>
      <c r="AD2462" s="11"/>
      <c r="AG2462" s="11"/>
      <c r="AH2462" s="101"/>
      <c r="AI2462" s="53"/>
      <c r="AJ2462" s="5"/>
      <c r="AL2462" s="42"/>
    </row>
    <row r="2463" spans="3:38">
      <c r="C2463" s="57"/>
      <c r="D2463" s="11"/>
      <c r="E2463" s="11"/>
      <c r="F2463" s="56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42"/>
      <c r="V2463" s="42"/>
      <c r="W2463" s="42"/>
      <c r="X2463" s="42"/>
      <c r="Y2463" s="42"/>
      <c r="Z2463" s="42"/>
      <c r="AA2463" s="42"/>
      <c r="AB2463" s="42"/>
      <c r="AD2463" s="11"/>
      <c r="AE2463" s="11"/>
      <c r="AG2463" s="11"/>
      <c r="AH2463" s="101"/>
      <c r="AI2463" s="53"/>
      <c r="AJ2463" s="5"/>
      <c r="AL2463" s="42"/>
    </row>
    <row r="2464" spans="3:38">
      <c r="C2464" s="57"/>
      <c r="D2464" s="11"/>
      <c r="E2464" s="11"/>
      <c r="F2464" s="56"/>
      <c r="G2464" s="11"/>
      <c r="H2464" s="11"/>
      <c r="I2464" s="11"/>
      <c r="J2464" s="11"/>
      <c r="K2464" s="11"/>
      <c r="L2464" s="11"/>
      <c r="M2464" s="11"/>
      <c r="N2464" s="11"/>
      <c r="O2464" s="11"/>
      <c r="Q2464" s="11"/>
      <c r="R2464" s="11"/>
      <c r="S2464" s="11"/>
      <c r="T2464" s="11"/>
      <c r="U2464" s="42"/>
      <c r="V2464" s="42"/>
      <c r="W2464" s="42"/>
      <c r="X2464" s="42"/>
      <c r="Y2464" s="42"/>
      <c r="Z2464" s="42"/>
      <c r="AA2464" s="42"/>
      <c r="AB2464" s="42"/>
      <c r="AD2464" s="11"/>
      <c r="AE2464" s="11"/>
      <c r="AG2464" s="11"/>
      <c r="AH2464" s="101"/>
      <c r="AI2464" s="53"/>
      <c r="AJ2464" s="5"/>
      <c r="AL2464" s="42"/>
    </row>
    <row r="2465" spans="3:38">
      <c r="C2465" s="57"/>
      <c r="D2465" s="11"/>
      <c r="E2465" s="11"/>
      <c r="F2465" s="56"/>
      <c r="G2465" s="11"/>
      <c r="H2465" s="11"/>
      <c r="I2465" s="11"/>
      <c r="J2465" s="11"/>
      <c r="K2465" s="11"/>
      <c r="L2465" s="11"/>
      <c r="M2465" s="11"/>
      <c r="N2465" s="11"/>
      <c r="O2465" s="11"/>
      <c r="Q2465" s="11"/>
      <c r="R2465" s="11"/>
      <c r="S2465" s="11"/>
      <c r="T2465" s="11"/>
      <c r="U2465" s="42"/>
      <c r="V2465" s="42"/>
      <c r="W2465" s="42"/>
      <c r="X2465" s="42"/>
      <c r="Y2465" s="42"/>
      <c r="Z2465" s="42"/>
      <c r="AA2465" s="42"/>
      <c r="AB2465" s="42"/>
      <c r="AD2465" s="11"/>
      <c r="AE2465" s="11"/>
      <c r="AG2465" s="11"/>
      <c r="AH2465" s="101"/>
      <c r="AI2465" s="53"/>
      <c r="AJ2465" s="5"/>
      <c r="AL2465" s="42"/>
    </row>
    <row r="2466" spans="3:38">
      <c r="C2466" s="57"/>
      <c r="D2466" s="11"/>
      <c r="E2466" s="11"/>
      <c r="F2466" s="56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42"/>
      <c r="V2466" s="42"/>
      <c r="W2466" s="42"/>
      <c r="X2466" s="42"/>
      <c r="Y2466" s="42"/>
      <c r="Z2466" s="42"/>
      <c r="AA2466" s="42"/>
      <c r="AB2466" s="42"/>
      <c r="AD2466" s="11"/>
      <c r="AG2466" s="11"/>
      <c r="AH2466" s="101"/>
      <c r="AI2466" s="53"/>
      <c r="AJ2466" s="5"/>
      <c r="AL2466" s="42"/>
    </row>
    <row r="2467" spans="3:38">
      <c r="C2467" s="57"/>
      <c r="D2467" s="11"/>
      <c r="E2467" s="11"/>
      <c r="F2467" s="56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42"/>
      <c r="V2467" s="42"/>
      <c r="W2467" s="42"/>
      <c r="X2467" s="42"/>
      <c r="Y2467" s="42"/>
      <c r="Z2467" s="42"/>
      <c r="AA2467" s="42"/>
      <c r="AB2467" s="42"/>
      <c r="AD2467" s="11"/>
      <c r="AE2467" s="11"/>
      <c r="AF2467" s="11"/>
      <c r="AG2467" s="11"/>
      <c r="AH2467" s="101"/>
      <c r="AI2467" s="53"/>
      <c r="AJ2467" s="5"/>
      <c r="AL2467" s="42"/>
    </row>
    <row r="2468" spans="3:38">
      <c r="C2468" s="57"/>
      <c r="D2468" s="11"/>
      <c r="E2468" s="11"/>
      <c r="F2468" s="56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42"/>
      <c r="V2468" s="42"/>
      <c r="W2468" s="42"/>
      <c r="X2468" s="42"/>
      <c r="Y2468" s="42"/>
      <c r="Z2468" s="42"/>
      <c r="AA2468" s="42"/>
      <c r="AB2468" s="42"/>
      <c r="AC2468" s="11"/>
      <c r="AD2468" s="11"/>
      <c r="AE2468" s="11"/>
      <c r="AG2468" s="11"/>
      <c r="AH2468" s="101"/>
      <c r="AI2468" s="53"/>
      <c r="AJ2468" s="5"/>
      <c r="AL2468" s="42"/>
    </row>
    <row r="2469" spans="3:38">
      <c r="C2469" s="57"/>
      <c r="D2469" s="11"/>
      <c r="E2469" s="11"/>
      <c r="F2469" s="56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42"/>
      <c r="V2469" s="42"/>
      <c r="W2469" s="42"/>
      <c r="X2469" s="42"/>
      <c r="Y2469" s="42"/>
      <c r="Z2469" s="42"/>
      <c r="AA2469" s="42"/>
      <c r="AB2469" s="42"/>
      <c r="AC2469" s="11"/>
      <c r="AD2469" s="11"/>
      <c r="AE2469" s="11"/>
      <c r="AG2469" s="11"/>
      <c r="AH2469" s="101"/>
      <c r="AI2469" s="53"/>
      <c r="AJ2469" s="5"/>
      <c r="AL2469" s="42"/>
    </row>
    <row r="2470" spans="3:38">
      <c r="C2470" s="57"/>
      <c r="D2470" s="11"/>
      <c r="E2470" s="11"/>
      <c r="F2470" s="56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42"/>
      <c r="V2470" s="42"/>
      <c r="W2470" s="42"/>
      <c r="X2470" s="42"/>
      <c r="Y2470" s="42"/>
      <c r="Z2470" s="42"/>
      <c r="AA2470" s="42"/>
      <c r="AB2470" s="42"/>
      <c r="AC2470" s="11"/>
      <c r="AD2470" s="11"/>
      <c r="AG2470" s="11"/>
      <c r="AH2470" s="101"/>
      <c r="AI2470" s="53"/>
      <c r="AJ2470" s="5"/>
      <c r="AL2470" s="42"/>
    </row>
    <row r="2471" spans="3:38">
      <c r="C2471" s="57"/>
      <c r="D2471" s="11"/>
      <c r="E2471" s="11"/>
      <c r="F2471" s="56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42"/>
      <c r="V2471" s="42"/>
      <c r="W2471" s="42"/>
      <c r="X2471" s="42"/>
      <c r="Y2471" s="42"/>
      <c r="Z2471" s="42"/>
      <c r="AA2471" s="42"/>
      <c r="AB2471" s="42"/>
      <c r="AD2471" s="11"/>
      <c r="AG2471" s="11"/>
      <c r="AH2471" s="101"/>
      <c r="AI2471" s="53"/>
      <c r="AJ2471" s="5"/>
      <c r="AL2471" s="42"/>
    </row>
    <row r="2472" spans="3:38">
      <c r="C2472" s="57"/>
      <c r="D2472" s="11"/>
      <c r="E2472" s="11"/>
      <c r="F2472" s="56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42"/>
      <c r="V2472" s="42"/>
      <c r="W2472" s="42"/>
      <c r="X2472" s="42"/>
      <c r="Y2472" s="42"/>
      <c r="Z2472" s="42"/>
      <c r="AA2472" s="42"/>
      <c r="AB2472" s="42"/>
      <c r="AD2472" s="11"/>
      <c r="AE2472" s="11"/>
      <c r="AF2472" s="11"/>
      <c r="AG2472" s="11"/>
      <c r="AH2472" s="101"/>
      <c r="AI2472" s="53"/>
      <c r="AJ2472" s="5"/>
      <c r="AL2472" s="42"/>
    </row>
    <row r="2473" spans="3:38">
      <c r="C2473" s="57"/>
      <c r="D2473" s="11"/>
      <c r="E2473" s="11"/>
      <c r="F2473" s="56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42"/>
      <c r="V2473" s="42"/>
      <c r="W2473" s="42"/>
      <c r="X2473" s="42"/>
      <c r="Y2473" s="42"/>
      <c r="Z2473" s="42"/>
      <c r="AA2473" s="42"/>
      <c r="AB2473" s="42"/>
      <c r="AD2473" s="11"/>
      <c r="AF2473" s="11"/>
      <c r="AG2473" s="11"/>
      <c r="AH2473" s="101"/>
      <c r="AI2473" s="53"/>
      <c r="AJ2473" s="5"/>
      <c r="AL2473" s="42"/>
    </row>
    <row r="2474" spans="3:38">
      <c r="C2474" s="57"/>
      <c r="D2474" s="11"/>
      <c r="E2474" s="11"/>
      <c r="F2474" s="56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42"/>
      <c r="V2474" s="42"/>
      <c r="W2474" s="42"/>
      <c r="X2474" s="42"/>
      <c r="Y2474" s="42"/>
      <c r="Z2474" s="42"/>
      <c r="AA2474" s="42"/>
      <c r="AB2474" s="42"/>
      <c r="AD2474" s="11"/>
      <c r="AE2474" s="11"/>
      <c r="AF2474" s="11"/>
      <c r="AG2474" s="11"/>
      <c r="AH2474" s="101"/>
      <c r="AI2474" s="53"/>
      <c r="AJ2474" s="5"/>
      <c r="AL2474" s="42"/>
    </row>
    <row r="2475" spans="3:38">
      <c r="C2475" s="57"/>
      <c r="D2475" s="11"/>
      <c r="E2475" s="11"/>
      <c r="F2475" s="56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42"/>
      <c r="V2475" s="42"/>
      <c r="W2475" s="42"/>
      <c r="X2475" s="42"/>
      <c r="Y2475" s="42"/>
      <c r="Z2475" s="42"/>
      <c r="AA2475" s="42"/>
      <c r="AB2475" s="42"/>
      <c r="AD2475" s="11"/>
      <c r="AE2475" s="11"/>
      <c r="AG2475" s="11"/>
      <c r="AH2475" s="101"/>
      <c r="AI2475" s="53"/>
      <c r="AJ2475" s="5"/>
      <c r="AL2475" s="42"/>
    </row>
    <row r="2476" spans="3:38">
      <c r="C2476" s="57"/>
      <c r="D2476" s="11"/>
      <c r="E2476" s="11"/>
      <c r="F2476" s="56"/>
      <c r="G2476" s="11"/>
      <c r="H2476" s="11"/>
      <c r="I2476" s="11"/>
      <c r="J2476" s="11"/>
      <c r="K2476" s="11"/>
      <c r="L2476" s="11"/>
      <c r="M2476" s="11"/>
      <c r="N2476" s="11"/>
      <c r="P2476" s="11"/>
      <c r="Q2476" s="11"/>
      <c r="R2476" s="11"/>
      <c r="S2476" s="11"/>
      <c r="T2476" s="11"/>
      <c r="U2476" s="42"/>
      <c r="V2476" s="42"/>
      <c r="W2476" s="42"/>
      <c r="X2476" s="42"/>
      <c r="Y2476" s="42"/>
      <c r="Z2476" s="42"/>
      <c r="AA2476" s="42"/>
      <c r="AB2476" s="42"/>
      <c r="AC2476" s="11"/>
      <c r="AD2476" s="11"/>
      <c r="AE2476" s="11"/>
      <c r="AG2476" s="11"/>
      <c r="AH2476" s="101"/>
      <c r="AI2476" s="53"/>
      <c r="AJ2476" s="5"/>
      <c r="AL2476" s="42"/>
    </row>
    <row r="2477" spans="3:38">
      <c r="C2477" s="57"/>
      <c r="D2477" s="11"/>
      <c r="E2477" s="11"/>
      <c r="F2477" s="56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42"/>
      <c r="V2477" s="42"/>
      <c r="W2477" s="42"/>
      <c r="X2477" s="42"/>
      <c r="Y2477" s="42"/>
      <c r="Z2477" s="42"/>
      <c r="AA2477" s="42"/>
      <c r="AB2477" s="42"/>
      <c r="AC2477" s="11"/>
      <c r="AD2477" s="11"/>
      <c r="AE2477" s="11"/>
      <c r="AG2477" s="11"/>
      <c r="AH2477" s="101"/>
      <c r="AI2477" s="53"/>
      <c r="AJ2477" s="5"/>
      <c r="AL2477" s="42"/>
    </row>
    <row r="2478" spans="3:38">
      <c r="C2478" s="57"/>
      <c r="D2478" s="11"/>
      <c r="E2478" s="11"/>
      <c r="F2478" s="56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42"/>
      <c r="V2478" s="42"/>
      <c r="W2478" s="42"/>
      <c r="X2478" s="42"/>
      <c r="Y2478" s="42"/>
      <c r="Z2478" s="42"/>
      <c r="AA2478" s="42"/>
      <c r="AB2478" s="42"/>
      <c r="AC2478" s="11"/>
      <c r="AD2478" s="11"/>
      <c r="AE2478" s="11"/>
      <c r="AG2478" s="11"/>
      <c r="AH2478" s="101"/>
      <c r="AI2478" s="53"/>
      <c r="AJ2478" s="5"/>
      <c r="AL2478" s="42"/>
    </row>
    <row r="2479" spans="3:38">
      <c r="C2479" s="57"/>
      <c r="D2479" s="11"/>
      <c r="E2479" s="11"/>
      <c r="F2479" s="56"/>
      <c r="G2479" s="11"/>
      <c r="H2479" s="11"/>
      <c r="I2479" s="11"/>
      <c r="J2479" s="11"/>
      <c r="K2479" s="11"/>
      <c r="L2479" s="11"/>
      <c r="M2479" s="11"/>
      <c r="N2479" s="11"/>
      <c r="P2479" s="11"/>
      <c r="Q2479" s="11"/>
      <c r="R2479" s="11"/>
      <c r="S2479" s="11"/>
      <c r="T2479" s="11"/>
      <c r="U2479" s="42"/>
      <c r="V2479" s="42"/>
      <c r="W2479" s="42"/>
      <c r="X2479" s="42"/>
      <c r="Y2479" s="42"/>
      <c r="Z2479" s="42"/>
      <c r="AA2479" s="42"/>
      <c r="AB2479" s="42"/>
      <c r="AC2479" s="11"/>
      <c r="AD2479" s="11"/>
      <c r="AE2479" s="11"/>
      <c r="AG2479" s="11"/>
      <c r="AH2479" s="101"/>
      <c r="AI2479" s="53"/>
      <c r="AJ2479" s="5"/>
      <c r="AL2479" s="42"/>
    </row>
    <row r="2480" spans="3:38">
      <c r="C2480" s="57"/>
      <c r="D2480" s="11"/>
      <c r="E2480" s="11"/>
      <c r="F2480" s="56"/>
      <c r="G2480" s="11"/>
      <c r="H2480" s="11"/>
      <c r="I2480" s="11"/>
      <c r="J2480" s="11"/>
      <c r="K2480" s="11"/>
      <c r="L2480" s="11"/>
      <c r="M2480" s="11"/>
      <c r="O2480" s="11"/>
      <c r="P2480" s="11"/>
      <c r="Q2480" s="11"/>
      <c r="R2480" s="11"/>
      <c r="S2480" s="11"/>
      <c r="T2480" s="11"/>
      <c r="U2480" s="42"/>
      <c r="V2480" s="42"/>
      <c r="W2480" s="42"/>
      <c r="X2480" s="42"/>
      <c r="Y2480" s="42"/>
      <c r="Z2480" s="42"/>
      <c r="AA2480" s="42"/>
      <c r="AB2480" s="42"/>
      <c r="AC2480" s="11"/>
      <c r="AD2480" s="11"/>
      <c r="AG2480" s="11"/>
      <c r="AH2480" s="101"/>
      <c r="AI2480" s="53"/>
      <c r="AJ2480" s="5"/>
      <c r="AL2480" s="42"/>
    </row>
    <row r="2481" spans="3:38">
      <c r="C2481" s="57"/>
      <c r="D2481" s="11"/>
      <c r="E2481" s="11"/>
      <c r="F2481" s="56"/>
      <c r="G2481" s="11"/>
      <c r="H2481" s="11"/>
      <c r="I2481" s="11"/>
      <c r="J2481" s="11"/>
      <c r="K2481" s="11"/>
      <c r="M2481" s="11"/>
      <c r="N2481" s="11"/>
      <c r="O2481" s="11"/>
      <c r="P2481" s="11"/>
      <c r="Q2481" s="11"/>
      <c r="R2481" s="11"/>
      <c r="S2481" s="11"/>
      <c r="T2481" s="11"/>
      <c r="U2481" s="42"/>
      <c r="V2481" s="42"/>
      <c r="W2481" s="42"/>
      <c r="X2481" s="42"/>
      <c r="Y2481" s="42"/>
      <c r="Z2481" s="42"/>
      <c r="AA2481" s="42"/>
      <c r="AB2481" s="42"/>
      <c r="AC2481" s="11"/>
      <c r="AD2481" s="11"/>
      <c r="AG2481" s="11"/>
      <c r="AH2481" s="101"/>
      <c r="AI2481" s="53"/>
      <c r="AJ2481" s="5"/>
      <c r="AL2481" s="42"/>
    </row>
    <row r="2482" spans="3:38">
      <c r="C2482" s="57"/>
      <c r="D2482" s="11"/>
      <c r="E2482" s="11"/>
      <c r="F2482" s="56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42"/>
      <c r="V2482" s="42"/>
      <c r="W2482" s="42"/>
      <c r="X2482" s="42"/>
      <c r="Y2482" s="42"/>
      <c r="Z2482" s="42"/>
      <c r="AA2482" s="42"/>
      <c r="AB2482" s="42"/>
      <c r="AC2482" s="11"/>
      <c r="AD2482" s="11"/>
      <c r="AE2482" s="11"/>
      <c r="AG2482" s="11"/>
      <c r="AH2482" s="101"/>
      <c r="AI2482" s="53"/>
      <c r="AJ2482" s="5"/>
      <c r="AL2482" s="42"/>
    </row>
    <row r="2483" spans="3:38">
      <c r="C2483" s="57"/>
      <c r="D2483" s="11"/>
      <c r="E2483" s="11"/>
      <c r="F2483" s="56"/>
      <c r="G2483" s="11"/>
      <c r="H2483" s="11"/>
      <c r="I2483" s="11"/>
      <c r="J2483" s="11"/>
      <c r="K2483" s="11"/>
      <c r="M2483" s="11"/>
      <c r="N2483" s="11"/>
      <c r="O2483" s="11"/>
      <c r="Q2483" s="11"/>
      <c r="R2483" s="11"/>
      <c r="S2483" s="11"/>
      <c r="U2483" s="42"/>
      <c r="V2483" s="42"/>
      <c r="W2483" s="42"/>
      <c r="X2483" s="42"/>
      <c r="Y2483" s="42"/>
      <c r="Z2483" s="42"/>
      <c r="AA2483" s="42"/>
      <c r="AB2483" s="42"/>
      <c r="AC2483" s="11"/>
      <c r="AD2483" s="11"/>
      <c r="AF2483" s="11"/>
      <c r="AG2483" s="11"/>
      <c r="AH2483" s="101"/>
      <c r="AI2483" s="53"/>
      <c r="AJ2483" s="5"/>
      <c r="AL2483" s="42"/>
    </row>
    <row r="2484" spans="3:38">
      <c r="C2484" s="57"/>
      <c r="D2484" s="11"/>
      <c r="E2484" s="11"/>
      <c r="F2484" s="56"/>
      <c r="G2484" s="11"/>
      <c r="H2484" s="11"/>
      <c r="I2484" s="11"/>
      <c r="J2484" s="11"/>
      <c r="K2484" s="11"/>
      <c r="L2484" s="11"/>
      <c r="M2484" s="11"/>
      <c r="N2484" s="11"/>
      <c r="P2484" s="11"/>
      <c r="Q2484" s="11"/>
      <c r="R2484" s="11"/>
      <c r="S2484" s="11"/>
      <c r="T2484" s="11"/>
      <c r="U2484" s="42"/>
      <c r="V2484" s="42"/>
      <c r="W2484" s="42"/>
      <c r="X2484" s="42"/>
      <c r="Y2484" s="42"/>
      <c r="Z2484" s="42"/>
      <c r="AA2484" s="42"/>
      <c r="AB2484" s="42"/>
      <c r="AC2484" s="11"/>
      <c r="AD2484" s="11"/>
      <c r="AF2484" s="11"/>
      <c r="AG2484" s="11"/>
      <c r="AH2484" s="101"/>
      <c r="AI2484" s="53"/>
      <c r="AJ2484" s="5"/>
      <c r="AL2484" s="42"/>
    </row>
    <row r="2485" spans="3:38">
      <c r="C2485" s="57"/>
      <c r="D2485" s="11"/>
      <c r="E2485" s="11"/>
      <c r="F2485" s="56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42"/>
      <c r="V2485" s="42"/>
      <c r="W2485" s="42"/>
      <c r="X2485" s="42"/>
      <c r="Y2485" s="42"/>
      <c r="Z2485" s="42"/>
      <c r="AA2485" s="42"/>
      <c r="AB2485" s="42"/>
      <c r="AC2485" s="11"/>
      <c r="AD2485" s="11"/>
      <c r="AE2485" s="11"/>
      <c r="AF2485" s="11"/>
      <c r="AG2485" s="11"/>
      <c r="AH2485" s="101"/>
      <c r="AI2485" s="53"/>
      <c r="AJ2485" s="5"/>
      <c r="AL2485" s="42"/>
    </row>
    <row r="2486" spans="3:38">
      <c r="C2486" s="57"/>
      <c r="D2486" s="11"/>
      <c r="E2486" s="11"/>
      <c r="F2486" s="56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42"/>
      <c r="V2486" s="42"/>
      <c r="W2486" s="42"/>
      <c r="X2486" s="42"/>
      <c r="Y2486" s="42"/>
      <c r="Z2486" s="42"/>
      <c r="AA2486" s="42"/>
      <c r="AB2486" s="42"/>
      <c r="AC2486" s="11"/>
      <c r="AD2486" s="11"/>
      <c r="AE2486" s="11"/>
      <c r="AF2486" s="11"/>
      <c r="AG2486" s="11"/>
      <c r="AH2486" s="101"/>
      <c r="AI2486" s="53"/>
      <c r="AJ2486" s="5"/>
      <c r="AL2486" s="42"/>
    </row>
    <row r="2487" spans="3:38">
      <c r="C2487" s="57"/>
      <c r="D2487" s="11"/>
      <c r="E2487" s="11"/>
      <c r="F2487" s="56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42"/>
      <c r="V2487" s="42"/>
      <c r="W2487" s="42"/>
      <c r="X2487" s="42"/>
      <c r="Y2487" s="42"/>
      <c r="Z2487" s="42"/>
      <c r="AA2487" s="42"/>
      <c r="AB2487" s="42"/>
      <c r="AD2487" s="11"/>
      <c r="AE2487" s="11"/>
      <c r="AG2487" s="11"/>
      <c r="AH2487" s="101"/>
      <c r="AI2487" s="53"/>
      <c r="AJ2487" s="5"/>
      <c r="AL2487" s="42"/>
    </row>
    <row r="2488" spans="3:38">
      <c r="C2488" s="57"/>
      <c r="D2488" s="11"/>
      <c r="E2488" s="11"/>
      <c r="F2488" s="56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42"/>
      <c r="V2488" s="42"/>
      <c r="W2488" s="42"/>
      <c r="X2488" s="42"/>
      <c r="Y2488" s="42"/>
      <c r="Z2488" s="42"/>
      <c r="AA2488" s="42"/>
      <c r="AB2488" s="42"/>
      <c r="AD2488" s="11"/>
      <c r="AE2488" s="11"/>
      <c r="AG2488" s="11"/>
      <c r="AH2488" s="101"/>
      <c r="AI2488" s="53"/>
      <c r="AJ2488" s="5"/>
      <c r="AL2488" s="42"/>
    </row>
    <row r="2489" spans="3:38">
      <c r="C2489" s="57"/>
      <c r="D2489" s="11"/>
      <c r="E2489" s="11"/>
      <c r="F2489" s="56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42"/>
      <c r="V2489" s="42"/>
      <c r="W2489" s="42"/>
      <c r="X2489" s="42"/>
      <c r="Y2489" s="42"/>
      <c r="Z2489" s="42"/>
      <c r="AA2489" s="42"/>
      <c r="AB2489" s="42"/>
      <c r="AD2489" s="11"/>
      <c r="AE2489" s="11"/>
      <c r="AF2489" s="11"/>
      <c r="AG2489" s="11"/>
      <c r="AH2489" s="101"/>
      <c r="AI2489" s="53"/>
      <c r="AJ2489" s="5"/>
      <c r="AL2489" s="42"/>
    </row>
    <row r="2490" spans="3:38">
      <c r="C2490" s="57"/>
      <c r="D2490" s="11"/>
      <c r="E2490" s="11"/>
      <c r="F2490" s="56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42"/>
      <c r="V2490" s="42"/>
      <c r="W2490" s="42"/>
      <c r="X2490" s="42"/>
      <c r="Y2490" s="42"/>
      <c r="Z2490" s="42"/>
      <c r="AA2490" s="42"/>
      <c r="AB2490" s="42"/>
      <c r="AD2490" s="11"/>
      <c r="AE2490" s="11"/>
      <c r="AG2490" s="11"/>
      <c r="AH2490" s="101"/>
      <c r="AI2490" s="53"/>
      <c r="AJ2490" s="5"/>
      <c r="AL2490" s="42"/>
    </row>
    <row r="2491" spans="3:38">
      <c r="C2491" s="57"/>
      <c r="D2491" s="11"/>
      <c r="E2491" s="11"/>
      <c r="F2491" s="56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42"/>
      <c r="V2491" s="42"/>
      <c r="W2491" s="42"/>
      <c r="X2491" s="42"/>
      <c r="Y2491" s="42"/>
      <c r="Z2491" s="42"/>
      <c r="AA2491" s="42"/>
      <c r="AB2491" s="42"/>
      <c r="AD2491" s="11"/>
      <c r="AG2491" s="11"/>
      <c r="AH2491" s="101"/>
      <c r="AI2491" s="53"/>
      <c r="AJ2491" s="5"/>
      <c r="AL2491" s="42"/>
    </row>
    <row r="2492" spans="3:38">
      <c r="C2492" s="57"/>
      <c r="D2492" s="11"/>
      <c r="E2492" s="11"/>
      <c r="F2492" s="56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42"/>
      <c r="V2492" s="42"/>
      <c r="W2492" s="42"/>
      <c r="X2492" s="42"/>
      <c r="Y2492" s="42"/>
      <c r="Z2492" s="42"/>
      <c r="AA2492" s="42"/>
      <c r="AB2492" s="42"/>
      <c r="AC2492" s="11"/>
      <c r="AD2492" s="11"/>
      <c r="AF2492" s="11"/>
      <c r="AG2492" s="11"/>
      <c r="AH2492" s="101"/>
      <c r="AI2492" s="53"/>
      <c r="AJ2492" s="5"/>
      <c r="AL2492" s="42"/>
    </row>
    <row r="2493" spans="3:38">
      <c r="C2493" s="57"/>
      <c r="D2493" s="11"/>
      <c r="E2493" s="11"/>
      <c r="F2493" s="56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42"/>
      <c r="V2493" s="42"/>
      <c r="W2493" s="42"/>
      <c r="X2493" s="42"/>
      <c r="Y2493" s="42"/>
      <c r="Z2493" s="42"/>
      <c r="AA2493" s="42"/>
      <c r="AB2493" s="42"/>
      <c r="AC2493" s="11"/>
      <c r="AD2493" s="11"/>
      <c r="AG2493" s="11"/>
      <c r="AH2493" s="101"/>
      <c r="AI2493" s="53"/>
      <c r="AJ2493" s="5"/>
      <c r="AL2493" s="42"/>
    </row>
    <row r="2494" spans="3:38">
      <c r="C2494" s="57"/>
      <c r="D2494" s="11"/>
      <c r="E2494" s="11"/>
      <c r="F2494" s="56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42"/>
      <c r="V2494" s="42"/>
      <c r="W2494" s="42"/>
      <c r="X2494" s="42"/>
      <c r="Y2494" s="42"/>
      <c r="Z2494" s="42"/>
      <c r="AA2494" s="42"/>
      <c r="AB2494" s="42"/>
      <c r="AC2494" s="11"/>
      <c r="AD2494" s="11"/>
      <c r="AE2494" s="11"/>
      <c r="AG2494" s="11"/>
      <c r="AH2494" s="101"/>
      <c r="AI2494" s="53"/>
      <c r="AJ2494" s="5"/>
      <c r="AL2494" s="42"/>
    </row>
    <row r="2495" spans="3:38">
      <c r="C2495" s="57"/>
      <c r="D2495" s="11"/>
      <c r="E2495" s="11"/>
      <c r="F2495" s="56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42"/>
      <c r="V2495" s="42"/>
      <c r="W2495" s="42"/>
      <c r="X2495" s="42"/>
      <c r="Y2495" s="42"/>
      <c r="Z2495" s="42"/>
      <c r="AA2495" s="42"/>
      <c r="AB2495" s="42"/>
      <c r="AC2495" s="11"/>
      <c r="AD2495" s="11"/>
      <c r="AE2495" s="11"/>
      <c r="AF2495" s="11"/>
      <c r="AG2495" s="11"/>
      <c r="AH2495" s="101"/>
      <c r="AI2495" s="53"/>
      <c r="AJ2495" s="5"/>
      <c r="AL2495" s="42"/>
    </row>
    <row r="2496" spans="3:38">
      <c r="C2496" s="57"/>
      <c r="D2496" s="11"/>
      <c r="E2496" s="11"/>
      <c r="F2496" s="56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42"/>
      <c r="V2496" s="42"/>
      <c r="W2496" s="42"/>
      <c r="X2496" s="42"/>
      <c r="Y2496" s="42"/>
      <c r="Z2496" s="42"/>
      <c r="AA2496" s="42"/>
      <c r="AB2496" s="42"/>
      <c r="AC2496" s="11"/>
      <c r="AD2496" s="11"/>
      <c r="AE2496" s="11"/>
      <c r="AG2496" s="11"/>
      <c r="AH2496" s="101"/>
      <c r="AI2496" s="53"/>
      <c r="AJ2496" s="5"/>
      <c r="AL2496" s="42"/>
    </row>
    <row r="2497" spans="3:38">
      <c r="C2497" s="57"/>
      <c r="D2497" s="11"/>
      <c r="E2497" s="11"/>
      <c r="F2497" s="56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42"/>
      <c r="V2497" s="42"/>
      <c r="W2497" s="42"/>
      <c r="X2497" s="42"/>
      <c r="Y2497" s="42"/>
      <c r="Z2497" s="42"/>
      <c r="AA2497" s="42"/>
      <c r="AB2497" s="42"/>
      <c r="AC2497" s="11"/>
      <c r="AD2497" s="11"/>
      <c r="AE2497" s="11"/>
      <c r="AG2497" s="11"/>
      <c r="AH2497" s="101"/>
      <c r="AI2497" s="53"/>
      <c r="AJ2497" s="5"/>
      <c r="AL2497" s="42"/>
    </row>
    <row r="2498" spans="3:38">
      <c r="C2498" s="57"/>
      <c r="D2498" s="11"/>
      <c r="E2498" s="11"/>
      <c r="F2498" s="56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42"/>
      <c r="V2498" s="42"/>
      <c r="W2498" s="42"/>
      <c r="X2498" s="42"/>
      <c r="Y2498" s="42"/>
      <c r="Z2498" s="42"/>
      <c r="AA2498" s="42"/>
      <c r="AB2498" s="42"/>
      <c r="AD2498" s="11"/>
      <c r="AE2498" s="11"/>
      <c r="AG2498" s="11"/>
      <c r="AH2498" s="101"/>
      <c r="AI2498" s="53"/>
      <c r="AJ2498" s="5"/>
      <c r="AL2498" s="42"/>
    </row>
    <row r="2499" spans="3:38">
      <c r="C2499" s="57"/>
      <c r="D2499" s="11"/>
      <c r="E2499" s="11"/>
      <c r="F2499" s="56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42"/>
      <c r="V2499" s="42"/>
      <c r="W2499" s="42"/>
      <c r="X2499" s="42"/>
      <c r="Y2499" s="42"/>
      <c r="Z2499" s="42"/>
      <c r="AA2499" s="42"/>
      <c r="AB2499" s="42"/>
      <c r="AD2499" s="11"/>
      <c r="AE2499" s="11"/>
      <c r="AG2499" s="11"/>
      <c r="AH2499" s="101"/>
      <c r="AI2499" s="53"/>
      <c r="AJ2499" s="5"/>
      <c r="AL2499" s="42"/>
    </row>
    <row r="2500" spans="3:38">
      <c r="C2500" s="57"/>
      <c r="D2500" s="11"/>
      <c r="E2500" s="11"/>
      <c r="F2500" s="56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42"/>
      <c r="V2500" s="42"/>
      <c r="W2500" s="42"/>
      <c r="X2500" s="42"/>
      <c r="Y2500" s="42"/>
      <c r="Z2500" s="42"/>
      <c r="AA2500" s="42"/>
      <c r="AB2500" s="42"/>
      <c r="AD2500" s="11"/>
      <c r="AE2500" s="11"/>
      <c r="AF2500" s="11"/>
      <c r="AG2500" s="11"/>
      <c r="AH2500" s="101"/>
      <c r="AI2500" s="53"/>
      <c r="AJ2500" s="5"/>
      <c r="AL2500" s="42"/>
    </row>
    <row r="2501" spans="3:38">
      <c r="C2501" s="57"/>
      <c r="D2501" s="11"/>
      <c r="E2501" s="11"/>
      <c r="F2501" s="56"/>
      <c r="G2501" s="11"/>
      <c r="H2501" s="11"/>
      <c r="I2501" s="11"/>
      <c r="J2501" s="11"/>
      <c r="K2501" s="11"/>
      <c r="M2501" s="11"/>
      <c r="O2501" s="11"/>
      <c r="P2501" s="11"/>
      <c r="Q2501" s="11"/>
      <c r="R2501" s="11"/>
      <c r="S2501" s="11"/>
      <c r="T2501" s="11"/>
      <c r="U2501" s="42"/>
      <c r="V2501" s="42"/>
      <c r="W2501" s="42"/>
      <c r="X2501" s="42"/>
      <c r="Y2501" s="42"/>
      <c r="Z2501" s="42"/>
      <c r="AA2501" s="42"/>
      <c r="AB2501" s="42"/>
      <c r="AD2501" s="11"/>
      <c r="AE2501" s="11"/>
      <c r="AF2501" s="11"/>
      <c r="AG2501" s="11"/>
      <c r="AH2501" s="101"/>
      <c r="AI2501" s="53"/>
      <c r="AJ2501" s="5"/>
      <c r="AL2501" s="42"/>
    </row>
    <row r="2502" spans="3:38">
      <c r="C2502" s="57"/>
      <c r="D2502" s="11"/>
      <c r="E2502" s="11"/>
      <c r="F2502" s="56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42"/>
      <c r="V2502" s="42"/>
      <c r="W2502" s="42"/>
      <c r="X2502" s="42"/>
      <c r="Y2502" s="42"/>
      <c r="Z2502" s="42"/>
      <c r="AA2502" s="42"/>
      <c r="AB2502" s="42"/>
      <c r="AD2502" s="11"/>
      <c r="AF2502" s="11"/>
      <c r="AG2502" s="11"/>
      <c r="AH2502" s="101"/>
      <c r="AI2502" s="53"/>
      <c r="AJ2502" s="5"/>
      <c r="AL2502" s="42"/>
    </row>
    <row r="2503" spans="3:38">
      <c r="C2503" s="57"/>
      <c r="D2503" s="11"/>
      <c r="E2503" s="11"/>
      <c r="F2503" s="56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42"/>
      <c r="V2503" s="42"/>
      <c r="W2503" s="42"/>
      <c r="X2503" s="42"/>
      <c r="Y2503" s="42"/>
      <c r="Z2503" s="42"/>
      <c r="AA2503" s="42"/>
      <c r="AB2503" s="42"/>
      <c r="AD2503" s="11"/>
      <c r="AF2503" s="11"/>
      <c r="AG2503" s="11"/>
      <c r="AH2503" s="101"/>
      <c r="AI2503" s="53"/>
      <c r="AJ2503" s="5"/>
      <c r="AL2503" s="42"/>
    </row>
    <row r="2504" spans="3:38">
      <c r="C2504" s="57"/>
      <c r="D2504" s="11"/>
      <c r="E2504" s="11"/>
      <c r="F2504" s="56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42"/>
      <c r="V2504" s="42"/>
      <c r="W2504" s="42"/>
      <c r="X2504" s="42"/>
      <c r="Y2504" s="42"/>
      <c r="Z2504" s="42"/>
      <c r="AA2504" s="42"/>
      <c r="AB2504" s="42"/>
      <c r="AD2504" s="11"/>
      <c r="AE2504" s="11"/>
      <c r="AG2504" s="11"/>
      <c r="AH2504" s="101"/>
      <c r="AI2504" s="53"/>
      <c r="AJ2504" s="5"/>
      <c r="AL2504" s="42"/>
    </row>
    <row r="2505" spans="3:38">
      <c r="C2505" s="57"/>
      <c r="D2505" s="11"/>
      <c r="E2505" s="11"/>
      <c r="F2505" s="56"/>
      <c r="G2505" s="11"/>
      <c r="H2505" s="11"/>
      <c r="I2505" s="11"/>
      <c r="J2505" s="11"/>
      <c r="K2505" s="11"/>
      <c r="M2505" s="11"/>
      <c r="N2505" s="11"/>
      <c r="O2505" s="11"/>
      <c r="P2505" s="11"/>
      <c r="Q2505" s="11"/>
      <c r="R2505" s="11"/>
      <c r="S2505" s="11"/>
      <c r="T2505" s="11"/>
      <c r="U2505" s="42"/>
      <c r="V2505" s="42"/>
      <c r="W2505" s="42"/>
      <c r="X2505" s="42"/>
      <c r="Y2505" s="42"/>
      <c r="Z2505" s="42"/>
      <c r="AA2505" s="42"/>
      <c r="AB2505" s="42"/>
      <c r="AD2505" s="11"/>
      <c r="AE2505" s="11"/>
      <c r="AG2505" s="11"/>
      <c r="AH2505" s="101"/>
      <c r="AI2505" s="53"/>
      <c r="AJ2505" s="5"/>
      <c r="AL2505" s="42"/>
    </row>
    <row r="2506" spans="3:38">
      <c r="C2506" s="57"/>
      <c r="D2506" s="11"/>
      <c r="E2506" s="11"/>
      <c r="F2506" s="56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42"/>
      <c r="V2506" s="42"/>
      <c r="W2506" s="42"/>
      <c r="X2506" s="42"/>
      <c r="Y2506" s="42"/>
      <c r="Z2506" s="42"/>
      <c r="AA2506" s="42"/>
      <c r="AB2506" s="42"/>
      <c r="AD2506" s="11"/>
      <c r="AE2506" s="11"/>
      <c r="AG2506" s="11"/>
      <c r="AH2506" s="101"/>
      <c r="AI2506" s="53"/>
      <c r="AJ2506" s="5"/>
      <c r="AL2506" s="42"/>
    </row>
    <row r="2507" spans="3:38">
      <c r="C2507" s="57"/>
      <c r="D2507" s="11"/>
      <c r="E2507" s="11"/>
      <c r="F2507" s="56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U2507" s="42"/>
      <c r="V2507" s="42"/>
      <c r="W2507" s="42"/>
      <c r="X2507" s="42"/>
      <c r="Y2507" s="42"/>
      <c r="Z2507" s="42"/>
      <c r="AA2507" s="42"/>
      <c r="AB2507" s="42"/>
      <c r="AD2507" s="11"/>
      <c r="AE2507" s="11"/>
      <c r="AG2507" s="11"/>
      <c r="AH2507" s="101"/>
      <c r="AI2507" s="53"/>
      <c r="AJ2507" s="5"/>
      <c r="AL2507" s="42"/>
    </row>
    <row r="2508" spans="3:38">
      <c r="C2508" s="57"/>
      <c r="D2508" s="11"/>
      <c r="E2508" s="11"/>
      <c r="F2508" s="56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42"/>
      <c r="V2508" s="42"/>
      <c r="W2508" s="42"/>
      <c r="X2508" s="42"/>
      <c r="Y2508" s="42"/>
      <c r="Z2508" s="42"/>
      <c r="AA2508" s="42"/>
      <c r="AB2508" s="42"/>
      <c r="AD2508" s="11"/>
      <c r="AE2508" s="11"/>
      <c r="AF2508" s="11"/>
      <c r="AG2508" s="11"/>
      <c r="AH2508" s="101"/>
      <c r="AI2508" s="53"/>
      <c r="AJ2508" s="5"/>
      <c r="AL2508" s="42"/>
    </row>
    <row r="2509" spans="3:38">
      <c r="C2509" s="57"/>
      <c r="D2509" s="11"/>
      <c r="E2509" s="11"/>
      <c r="F2509" s="56"/>
      <c r="G2509" s="11"/>
      <c r="H2509" s="11"/>
      <c r="I2509" s="11"/>
      <c r="J2509" s="11"/>
      <c r="K2509" s="11"/>
      <c r="M2509" s="11"/>
      <c r="O2509" s="11"/>
      <c r="P2509" s="11"/>
      <c r="Q2509" s="11"/>
      <c r="R2509" s="11"/>
      <c r="S2509" s="11"/>
      <c r="T2509" s="11"/>
      <c r="U2509" s="42"/>
      <c r="V2509" s="42"/>
      <c r="W2509" s="42"/>
      <c r="X2509" s="42"/>
      <c r="Y2509" s="42"/>
      <c r="Z2509" s="42"/>
      <c r="AA2509" s="42"/>
      <c r="AB2509" s="42"/>
      <c r="AD2509" s="11"/>
      <c r="AE2509" s="11"/>
      <c r="AF2509" s="11"/>
      <c r="AG2509" s="11"/>
      <c r="AH2509" s="101"/>
      <c r="AI2509" s="53"/>
      <c r="AJ2509" s="5"/>
      <c r="AL2509" s="42"/>
    </row>
    <row r="2510" spans="3:38">
      <c r="C2510" s="57"/>
      <c r="D2510" s="11"/>
      <c r="E2510" s="11"/>
      <c r="F2510" s="56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42"/>
      <c r="V2510" s="42"/>
      <c r="W2510" s="42"/>
      <c r="X2510" s="42"/>
      <c r="Y2510" s="42"/>
      <c r="Z2510" s="42"/>
      <c r="AA2510" s="42"/>
      <c r="AB2510" s="42"/>
      <c r="AD2510" s="11"/>
      <c r="AE2510" s="11"/>
      <c r="AF2510" s="11"/>
      <c r="AG2510" s="11"/>
      <c r="AH2510" s="101"/>
      <c r="AI2510" s="53"/>
      <c r="AJ2510" s="5"/>
      <c r="AL2510" s="42"/>
    </row>
    <row r="2511" spans="3:38">
      <c r="C2511" s="57"/>
      <c r="D2511" s="11"/>
      <c r="E2511" s="11"/>
      <c r="F2511" s="56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42"/>
      <c r="V2511" s="42"/>
      <c r="W2511" s="42"/>
      <c r="X2511" s="42"/>
      <c r="Y2511" s="42"/>
      <c r="Z2511" s="42"/>
      <c r="AA2511" s="42"/>
      <c r="AB2511" s="42"/>
      <c r="AC2511" s="11"/>
      <c r="AD2511" s="11"/>
      <c r="AE2511" s="11"/>
      <c r="AF2511" s="11"/>
      <c r="AG2511" s="11"/>
      <c r="AH2511" s="101"/>
      <c r="AI2511" s="53"/>
      <c r="AJ2511" s="5"/>
      <c r="AL2511" s="42"/>
    </row>
    <row r="2512" spans="3:38">
      <c r="C2512" s="57"/>
      <c r="D2512" s="11"/>
      <c r="E2512" s="11"/>
      <c r="F2512" s="56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42"/>
      <c r="V2512" s="42"/>
      <c r="W2512" s="42"/>
      <c r="X2512" s="42"/>
      <c r="Y2512" s="42"/>
      <c r="Z2512" s="42"/>
      <c r="AA2512" s="42"/>
      <c r="AB2512" s="42"/>
      <c r="AC2512" s="11"/>
      <c r="AD2512" s="11"/>
      <c r="AG2512" s="11"/>
      <c r="AH2512" s="101"/>
      <c r="AI2512" s="53"/>
      <c r="AJ2512" s="5"/>
      <c r="AL2512" s="42"/>
    </row>
    <row r="2513" spans="3:38">
      <c r="C2513" s="57"/>
      <c r="D2513" s="11"/>
      <c r="E2513" s="11"/>
      <c r="F2513" s="56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42"/>
      <c r="V2513" s="42"/>
      <c r="W2513" s="42"/>
      <c r="X2513" s="42"/>
      <c r="Y2513" s="42"/>
      <c r="Z2513" s="42"/>
      <c r="AA2513" s="42"/>
      <c r="AB2513" s="42"/>
      <c r="AC2513" s="11"/>
      <c r="AD2513" s="11"/>
      <c r="AE2513" s="11"/>
      <c r="AG2513" s="11"/>
      <c r="AH2513" s="101"/>
      <c r="AI2513" s="53"/>
      <c r="AJ2513" s="5"/>
      <c r="AL2513" s="42"/>
    </row>
    <row r="2514" spans="3:38">
      <c r="C2514" s="57"/>
      <c r="D2514" s="11"/>
      <c r="E2514" s="11"/>
      <c r="F2514" s="56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42"/>
      <c r="V2514" s="42"/>
      <c r="W2514" s="42"/>
      <c r="X2514" s="42"/>
      <c r="Y2514" s="42"/>
      <c r="Z2514" s="42"/>
      <c r="AA2514" s="42"/>
      <c r="AB2514" s="42"/>
      <c r="AC2514" s="11"/>
      <c r="AD2514" s="11"/>
      <c r="AE2514" s="11"/>
      <c r="AG2514" s="11"/>
      <c r="AH2514" s="101"/>
      <c r="AI2514" s="53"/>
      <c r="AJ2514" s="5"/>
      <c r="AL2514" s="42"/>
    </row>
    <row r="2515" spans="3:38">
      <c r="C2515" s="57"/>
      <c r="D2515" s="11"/>
      <c r="E2515" s="11"/>
      <c r="F2515" s="56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42"/>
      <c r="V2515" s="42"/>
      <c r="W2515" s="42"/>
      <c r="X2515" s="42"/>
      <c r="Y2515" s="42"/>
      <c r="Z2515" s="42"/>
      <c r="AA2515" s="42"/>
      <c r="AB2515" s="42"/>
      <c r="AD2515" s="11"/>
      <c r="AE2515" s="11"/>
      <c r="AG2515" s="11"/>
      <c r="AH2515" s="101"/>
      <c r="AI2515" s="53"/>
      <c r="AJ2515" s="5"/>
      <c r="AL2515" s="42"/>
    </row>
    <row r="2516" spans="3:38">
      <c r="C2516" s="57"/>
      <c r="D2516" s="11"/>
      <c r="E2516" s="11"/>
      <c r="F2516" s="56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42"/>
      <c r="V2516" s="42"/>
      <c r="W2516" s="42"/>
      <c r="X2516" s="42"/>
      <c r="Y2516" s="42"/>
      <c r="Z2516" s="42"/>
      <c r="AA2516" s="42"/>
      <c r="AB2516" s="42"/>
      <c r="AD2516" s="11"/>
      <c r="AG2516" s="11"/>
      <c r="AH2516" s="101"/>
      <c r="AI2516" s="53"/>
      <c r="AJ2516" s="5"/>
      <c r="AL2516" s="42"/>
    </row>
    <row r="2517" spans="3:38">
      <c r="C2517" s="57"/>
      <c r="D2517" s="11"/>
      <c r="E2517" s="11"/>
      <c r="F2517" s="56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42"/>
      <c r="V2517" s="42"/>
      <c r="W2517" s="42"/>
      <c r="X2517" s="42"/>
      <c r="Y2517" s="42"/>
      <c r="Z2517" s="42"/>
      <c r="AA2517" s="42"/>
      <c r="AB2517" s="42"/>
      <c r="AD2517" s="11"/>
      <c r="AG2517" s="11"/>
      <c r="AH2517" s="101"/>
      <c r="AI2517" s="53"/>
      <c r="AJ2517" s="5"/>
      <c r="AL2517" s="42"/>
    </row>
    <row r="2518" spans="3:38">
      <c r="C2518" s="57"/>
      <c r="D2518" s="11"/>
      <c r="E2518" s="11"/>
      <c r="F2518" s="56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42"/>
      <c r="V2518" s="42"/>
      <c r="W2518" s="42"/>
      <c r="X2518" s="42"/>
      <c r="Y2518" s="42"/>
      <c r="Z2518" s="42"/>
      <c r="AA2518" s="42"/>
      <c r="AB2518" s="42"/>
      <c r="AD2518" s="11"/>
      <c r="AE2518" s="11"/>
      <c r="AF2518" s="11"/>
      <c r="AG2518" s="11"/>
      <c r="AH2518" s="101"/>
      <c r="AI2518" s="53"/>
      <c r="AJ2518" s="5"/>
      <c r="AL2518" s="42"/>
    </row>
    <row r="2519" spans="3:38">
      <c r="C2519" s="57"/>
      <c r="D2519" s="11"/>
      <c r="E2519" s="11"/>
      <c r="F2519" s="56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42"/>
      <c r="V2519" s="42"/>
      <c r="W2519" s="42"/>
      <c r="X2519" s="42"/>
      <c r="Y2519" s="42"/>
      <c r="Z2519" s="42"/>
      <c r="AA2519" s="42"/>
      <c r="AB2519" s="42"/>
      <c r="AD2519" s="11"/>
      <c r="AE2519" s="11"/>
      <c r="AG2519" s="11"/>
      <c r="AH2519" s="101"/>
      <c r="AI2519" s="53"/>
      <c r="AJ2519" s="5"/>
      <c r="AL2519" s="42"/>
    </row>
    <row r="2520" spans="3:38">
      <c r="C2520" s="57"/>
      <c r="D2520" s="11"/>
      <c r="E2520" s="11"/>
      <c r="F2520" s="56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42"/>
      <c r="V2520" s="42"/>
      <c r="W2520" s="42"/>
      <c r="X2520" s="42"/>
      <c r="Y2520" s="42"/>
      <c r="Z2520" s="42"/>
      <c r="AA2520" s="42"/>
      <c r="AB2520" s="42"/>
      <c r="AD2520" s="11"/>
      <c r="AE2520" s="11"/>
      <c r="AG2520" s="11"/>
      <c r="AH2520" s="101"/>
      <c r="AI2520" s="53"/>
      <c r="AJ2520" s="5"/>
      <c r="AL2520" s="42"/>
    </row>
    <row r="2521" spans="3:38">
      <c r="C2521" s="57"/>
      <c r="D2521" s="11"/>
      <c r="E2521" s="11"/>
      <c r="F2521" s="56"/>
      <c r="G2521" s="11"/>
      <c r="H2521" s="11"/>
      <c r="I2521" s="11"/>
      <c r="J2521" s="11"/>
      <c r="K2521" s="11"/>
      <c r="M2521" s="11"/>
      <c r="O2521" s="11"/>
      <c r="P2521" s="11"/>
      <c r="Q2521" s="11"/>
      <c r="R2521" s="11"/>
      <c r="S2521" s="11"/>
      <c r="T2521" s="11"/>
      <c r="U2521" s="42"/>
      <c r="V2521" s="42"/>
      <c r="W2521" s="42"/>
      <c r="X2521" s="42"/>
      <c r="Y2521" s="42"/>
      <c r="Z2521" s="42"/>
      <c r="AA2521" s="42"/>
      <c r="AB2521" s="42"/>
      <c r="AD2521" s="11"/>
      <c r="AE2521" s="11"/>
      <c r="AF2521" s="11"/>
      <c r="AG2521" s="11"/>
      <c r="AH2521" s="101"/>
      <c r="AI2521" s="53"/>
      <c r="AJ2521" s="5"/>
      <c r="AL2521" s="42"/>
    </row>
    <row r="2522" spans="3:38">
      <c r="C2522" s="57"/>
      <c r="D2522" s="11"/>
      <c r="E2522" s="11"/>
      <c r="F2522" s="56"/>
      <c r="G2522" s="11"/>
      <c r="H2522" s="11"/>
      <c r="I2522" s="11"/>
      <c r="J2522" s="11"/>
      <c r="K2522" s="11"/>
      <c r="M2522" s="11"/>
      <c r="O2522" s="11"/>
      <c r="P2522" s="11"/>
      <c r="Q2522" s="11"/>
      <c r="R2522" s="11"/>
      <c r="S2522" s="11"/>
      <c r="T2522" s="11"/>
      <c r="U2522" s="42"/>
      <c r="V2522" s="42"/>
      <c r="W2522" s="42"/>
      <c r="X2522" s="42"/>
      <c r="Y2522" s="42"/>
      <c r="Z2522" s="42"/>
      <c r="AA2522" s="42"/>
      <c r="AB2522" s="42"/>
      <c r="AC2522" s="11"/>
      <c r="AD2522" s="11"/>
      <c r="AE2522" s="11"/>
      <c r="AF2522" s="11"/>
      <c r="AG2522" s="11"/>
      <c r="AH2522" s="101"/>
      <c r="AI2522" s="53"/>
      <c r="AJ2522" s="5"/>
      <c r="AL2522" s="42"/>
    </row>
    <row r="2523" spans="3:38">
      <c r="C2523" s="57"/>
      <c r="D2523" s="11"/>
      <c r="E2523" s="11"/>
      <c r="F2523" s="56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42"/>
      <c r="V2523" s="42"/>
      <c r="W2523" s="42"/>
      <c r="X2523" s="42"/>
      <c r="Y2523" s="42"/>
      <c r="Z2523" s="42"/>
      <c r="AA2523" s="42"/>
      <c r="AB2523" s="42"/>
      <c r="AC2523" s="11"/>
      <c r="AD2523" s="11"/>
      <c r="AE2523" s="11"/>
      <c r="AF2523" s="11"/>
      <c r="AG2523" s="11"/>
      <c r="AH2523" s="101"/>
      <c r="AI2523" s="53"/>
      <c r="AJ2523" s="5"/>
      <c r="AL2523" s="42"/>
    </row>
    <row r="2524" spans="3:38">
      <c r="C2524" s="57"/>
      <c r="D2524" s="11"/>
      <c r="E2524" s="11"/>
      <c r="F2524" s="56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42"/>
      <c r="V2524" s="42"/>
      <c r="W2524" s="42"/>
      <c r="X2524" s="42"/>
      <c r="Y2524" s="42"/>
      <c r="Z2524" s="42"/>
      <c r="AA2524" s="42"/>
      <c r="AB2524" s="42"/>
      <c r="AC2524" s="11"/>
      <c r="AD2524" s="11"/>
      <c r="AE2524" s="11"/>
      <c r="AF2524" s="11"/>
      <c r="AG2524" s="11"/>
      <c r="AH2524" s="101"/>
      <c r="AI2524" s="53"/>
      <c r="AJ2524" s="5"/>
      <c r="AL2524" s="42"/>
    </row>
    <row r="2525" spans="3:38">
      <c r="C2525" s="57"/>
      <c r="D2525" s="11"/>
      <c r="E2525" s="11"/>
      <c r="F2525" s="56"/>
      <c r="G2525" s="11"/>
      <c r="H2525" s="11"/>
      <c r="I2525" s="11"/>
      <c r="J2525" s="11"/>
      <c r="K2525" s="11"/>
      <c r="M2525" s="11"/>
      <c r="N2525" s="11"/>
      <c r="O2525" s="11"/>
      <c r="Q2525" s="11"/>
      <c r="R2525" s="11"/>
      <c r="S2525" s="11"/>
      <c r="U2525" s="42"/>
      <c r="V2525" s="42"/>
      <c r="W2525" s="42"/>
      <c r="X2525" s="42"/>
      <c r="Y2525" s="42"/>
      <c r="Z2525" s="42"/>
      <c r="AA2525" s="42"/>
      <c r="AB2525" s="42"/>
      <c r="AC2525" s="11"/>
      <c r="AD2525" s="11"/>
      <c r="AG2525" s="11"/>
      <c r="AH2525" s="101"/>
      <c r="AI2525" s="53"/>
      <c r="AJ2525" s="5"/>
      <c r="AL2525" s="42"/>
    </row>
    <row r="2526" spans="3:38">
      <c r="C2526" s="57"/>
      <c r="D2526" s="11"/>
      <c r="E2526" s="11"/>
      <c r="F2526" s="56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42"/>
      <c r="V2526" s="42"/>
      <c r="W2526" s="42"/>
      <c r="X2526" s="42"/>
      <c r="Y2526" s="42"/>
      <c r="Z2526" s="42"/>
      <c r="AA2526" s="42"/>
      <c r="AB2526" s="42"/>
      <c r="AC2526" s="11"/>
      <c r="AD2526" s="11"/>
      <c r="AF2526" s="11"/>
      <c r="AG2526" s="11"/>
      <c r="AH2526" s="101"/>
      <c r="AI2526" s="53"/>
      <c r="AJ2526" s="5"/>
      <c r="AL2526" s="42"/>
    </row>
    <row r="2527" spans="3:38">
      <c r="C2527" s="57"/>
      <c r="D2527" s="11"/>
      <c r="E2527" s="11"/>
      <c r="F2527" s="56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42"/>
      <c r="V2527" s="42"/>
      <c r="W2527" s="42"/>
      <c r="X2527" s="42"/>
      <c r="Y2527" s="42"/>
      <c r="Z2527" s="42"/>
      <c r="AA2527" s="42"/>
      <c r="AB2527" s="42"/>
      <c r="AC2527" s="11"/>
      <c r="AD2527" s="11"/>
      <c r="AG2527" s="11"/>
      <c r="AH2527" s="101"/>
      <c r="AI2527" s="53"/>
      <c r="AJ2527" s="5"/>
      <c r="AL2527" s="42"/>
    </row>
    <row r="2528" spans="3:38">
      <c r="C2528" s="57"/>
      <c r="D2528" s="11"/>
      <c r="E2528" s="11"/>
      <c r="F2528" s="56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42"/>
      <c r="V2528" s="42"/>
      <c r="W2528" s="42"/>
      <c r="X2528" s="42"/>
      <c r="Y2528" s="42"/>
      <c r="Z2528" s="42"/>
      <c r="AA2528" s="42"/>
      <c r="AB2528" s="42"/>
      <c r="AC2528" s="11"/>
      <c r="AD2528" s="11"/>
      <c r="AE2528" s="11"/>
      <c r="AG2528" s="11"/>
      <c r="AH2528" s="101"/>
      <c r="AI2528" s="53"/>
      <c r="AJ2528" s="5"/>
      <c r="AL2528" s="42"/>
    </row>
    <row r="2529" spans="3:38">
      <c r="C2529" s="57"/>
      <c r="D2529" s="11"/>
      <c r="E2529" s="11"/>
      <c r="F2529" s="56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42"/>
      <c r="V2529" s="42"/>
      <c r="W2529" s="42"/>
      <c r="X2529" s="42"/>
      <c r="Y2529" s="42"/>
      <c r="Z2529" s="42"/>
      <c r="AA2529" s="42"/>
      <c r="AB2529" s="42"/>
      <c r="AC2529" s="11"/>
      <c r="AD2529" s="11"/>
      <c r="AE2529" s="11"/>
      <c r="AF2529" s="11"/>
      <c r="AG2529" s="11"/>
      <c r="AH2529" s="101"/>
      <c r="AI2529" s="53"/>
      <c r="AJ2529" s="5"/>
      <c r="AL2529" s="42"/>
    </row>
    <row r="2530" spans="3:38">
      <c r="C2530" s="57"/>
      <c r="D2530" s="11"/>
      <c r="E2530" s="11"/>
      <c r="F2530" s="56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42"/>
      <c r="V2530" s="42"/>
      <c r="W2530" s="42"/>
      <c r="X2530" s="42"/>
      <c r="Y2530" s="42"/>
      <c r="Z2530" s="42"/>
      <c r="AA2530" s="42"/>
      <c r="AB2530" s="42"/>
      <c r="AC2530" s="11"/>
      <c r="AD2530" s="11"/>
      <c r="AE2530" s="11"/>
      <c r="AF2530" s="11"/>
      <c r="AG2530" s="11"/>
      <c r="AH2530" s="101"/>
      <c r="AI2530" s="53"/>
      <c r="AJ2530" s="5"/>
      <c r="AL2530" s="42"/>
    </row>
    <row r="2531" spans="3:38">
      <c r="C2531" s="57"/>
      <c r="D2531" s="11"/>
      <c r="E2531" s="11"/>
      <c r="F2531" s="56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42"/>
      <c r="V2531" s="42"/>
      <c r="W2531" s="42"/>
      <c r="X2531" s="42"/>
      <c r="Y2531" s="42"/>
      <c r="Z2531" s="42"/>
      <c r="AA2531" s="42"/>
      <c r="AB2531" s="42"/>
      <c r="AD2531" s="11"/>
      <c r="AE2531" s="11"/>
      <c r="AG2531" s="11"/>
      <c r="AH2531" s="101"/>
      <c r="AI2531" s="53"/>
      <c r="AJ2531" s="5"/>
      <c r="AL2531" s="42"/>
    </row>
    <row r="2532" spans="3:38">
      <c r="C2532" s="57"/>
      <c r="D2532" s="11"/>
      <c r="E2532" s="11"/>
      <c r="F2532" s="56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42"/>
      <c r="V2532" s="42"/>
      <c r="W2532" s="42"/>
      <c r="X2532" s="42"/>
      <c r="Y2532" s="42"/>
      <c r="Z2532" s="42"/>
      <c r="AA2532" s="42"/>
      <c r="AB2532" s="42"/>
      <c r="AD2532" s="11"/>
      <c r="AE2532" s="11"/>
      <c r="AG2532" s="11"/>
      <c r="AH2532" s="101"/>
      <c r="AI2532" s="53"/>
      <c r="AJ2532" s="5"/>
      <c r="AL2532" s="42"/>
    </row>
    <row r="2533" spans="3:38">
      <c r="C2533" s="57"/>
      <c r="D2533" s="11"/>
      <c r="E2533" s="11"/>
      <c r="F2533" s="56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42"/>
      <c r="V2533" s="42"/>
      <c r="W2533" s="42"/>
      <c r="X2533" s="42"/>
      <c r="Y2533" s="42"/>
      <c r="Z2533" s="42"/>
      <c r="AA2533" s="42"/>
      <c r="AB2533" s="42"/>
      <c r="AD2533" s="11"/>
      <c r="AE2533" s="11"/>
      <c r="AG2533" s="11"/>
      <c r="AH2533" s="101"/>
      <c r="AI2533" s="53"/>
      <c r="AJ2533" s="5"/>
      <c r="AL2533" s="42"/>
    </row>
    <row r="2534" spans="3:38">
      <c r="C2534" s="57"/>
      <c r="D2534" s="11"/>
      <c r="E2534" s="11"/>
      <c r="F2534" s="56"/>
      <c r="G2534" s="11"/>
      <c r="H2534" s="11"/>
      <c r="I2534" s="11"/>
      <c r="J2534" s="11"/>
      <c r="K2534" s="11"/>
      <c r="M2534" s="11"/>
      <c r="O2534" s="11"/>
      <c r="P2534" s="11"/>
      <c r="Q2534" s="11"/>
      <c r="R2534" s="11"/>
      <c r="S2534" s="11"/>
      <c r="T2534" s="11"/>
      <c r="U2534" s="42"/>
      <c r="V2534" s="42"/>
      <c r="W2534" s="42"/>
      <c r="X2534" s="42"/>
      <c r="Y2534" s="42"/>
      <c r="Z2534" s="42"/>
      <c r="AA2534" s="42"/>
      <c r="AB2534" s="42"/>
      <c r="AD2534" s="11"/>
      <c r="AF2534" s="11"/>
      <c r="AG2534" s="11"/>
      <c r="AH2534" s="101"/>
      <c r="AI2534" s="53"/>
      <c r="AJ2534" s="5"/>
      <c r="AL2534" s="42"/>
    </row>
    <row r="2535" spans="3:38">
      <c r="C2535" s="57"/>
      <c r="D2535" s="11"/>
      <c r="E2535" s="11"/>
      <c r="F2535" s="56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42"/>
      <c r="V2535" s="42"/>
      <c r="W2535" s="42"/>
      <c r="X2535" s="42"/>
      <c r="Y2535" s="42"/>
      <c r="Z2535" s="42"/>
      <c r="AA2535" s="42"/>
      <c r="AB2535" s="42"/>
      <c r="AD2535" s="11"/>
      <c r="AE2535" s="11"/>
      <c r="AF2535" s="11"/>
      <c r="AG2535" s="11"/>
      <c r="AH2535" s="101"/>
      <c r="AI2535" s="53"/>
      <c r="AJ2535" s="5"/>
      <c r="AL2535" s="42"/>
    </row>
    <row r="2536" spans="3:38">
      <c r="C2536" s="57"/>
      <c r="D2536" s="11"/>
      <c r="E2536" s="11"/>
      <c r="F2536" s="56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42"/>
      <c r="V2536" s="42"/>
      <c r="W2536" s="42"/>
      <c r="X2536" s="42"/>
      <c r="Y2536" s="42"/>
      <c r="Z2536" s="42"/>
      <c r="AA2536" s="42"/>
      <c r="AB2536" s="42"/>
      <c r="AD2536" s="11"/>
      <c r="AE2536" s="11"/>
      <c r="AF2536" s="11"/>
      <c r="AG2536" s="11"/>
      <c r="AH2536" s="101"/>
      <c r="AI2536" s="53"/>
      <c r="AJ2536" s="5"/>
      <c r="AL2536" s="42"/>
    </row>
    <row r="2537" spans="3:38">
      <c r="C2537" s="57"/>
      <c r="D2537" s="11"/>
      <c r="E2537" s="11"/>
      <c r="F2537" s="56"/>
      <c r="G2537" s="11"/>
      <c r="H2537" s="11"/>
      <c r="I2537" s="11"/>
      <c r="J2537" s="11"/>
      <c r="K2537" s="11"/>
      <c r="L2537" s="11"/>
      <c r="M2537" s="11"/>
      <c r="N2537" s="11"/>
      <c r="O2537" s="11"/>
      <c r="Q2537" s="11"/>
      <c r="R2537" s="11"/>
      <c r="S2537" s="11"/>
      <c r="T2537" s="11"/>
      <c r="U2537" s="42"/>
      <c r="V2537" s="42"/>
      <c r="W2537" s="42"/>
      <c r="X2537" s="42"/>
      <c r="Y2537" s="42"/>
      <c r="Z2537" s="42"/>
      <c r="AA2537" s="42"/>
      <c r="AB2537" s="42"/>
      <c r="AD2537" s="11"/>
      <c r="AE2537" s="11"/>
      <c r="AF2537" s="11"/>
      <c r="AG2537" s="11"/>
      <c r="AH2537" s="101"/>
      <c r="AI2537" s="53"/>
      <c r="AJ2537" s="5"/>
      <c r="AL2537" s="42"/>
    </row>
    <row r="2538" spans="3:38">
      <c r="C2538" s="57"/>
      <c r="D2538" s="11"/>
      <c r="E2538" s="11"/>
      <c r="F2538" s="56"/>
      <c r="G2538" s="11"/>
      <c r="H2538" s="11"/>
      <c r="I2538" s="11"/>
      <c r="J2538" s="11"/>
      <c r="K2538" s="11"/>
      <c r="L2538" s="11"/>
      <c r="M2538" s="11"/>
      <c r="N2538" s="11"/>
      <c r="O2538" s="11"/>
      <c r="Q2538" s="11"/>
      <c r="R2538" s="11"/>
      <c r="S2538" s="11"/>
      <c r="T2538" s="11"/>
      <c r="U2538" s="42"/>
      <c r="V2538" s="42"/>
      <c r="W2538" s="42"/>
      <c r="X2538" s="42"/>
      <c r="Y2538" s="42"/>
      <c r="Z2538" s="42"/>
      <c r="AA2538" s="42"/>
      <c r="AB2538" s="42"/>
      <c r="AC2538" s="11"/>
      <c r="AD2538" s="11"/>
      <c r="AE2538" s="11"/>
      <c r="AF2538" s="11"/>
      <c r="AG2538" s="11"/>
      <c r="AH2538" s="101"/>
      <c r="AI2538" s="53"/>
      <c r="AJ2538" s="5"/>
      <c r="AL2538" s="42"/>
    </row>
    <row r="2539" spans="3:38">
      <c r="C2539" s="57"/>
      <c r="D2539" s="11"/>
      <c r="E2539" s="11"/>
      <c r="F2539" s="56"/>
      <c r="G2539" s="11"/>
      <c r="H2539" s="11"/>
      <c r="I2539" s="11"/>
      <c r="J2539" s="11"/>
      <c r="K2539" s="11"/>
      <c r="M2539" s="11"/>
      <c r="O2539" s="11"/>
      <c r="P2539" s="11"/>
      <c r="Q2539" s="11"/>
      <c r="R2539" s="11"/>
      <c r="S2539" s="11"/>
      <c r="T2539" s="11"/>
      <c r="U2539" s="42"/>
      <c r="V2539" s="42"/>
      <c r="W2539" s="42"/>
      <c r="X2539" s="42"/>
      <c r="Y2539" s="42"/>
      <c r="Z2539" s="42"/>
      <c r="AA2539" s="42"/>
      <c r="AB2539" s="42"/>
      <c r="AC2539" s="11"/>
      <c r="AD2539" s="11"/>
      <c r="AG2539" s="11"/>
      <c r="AH2539" s="101"/>
      <c r="AI2539" s="53"/>
      <c r="AJ2539" s="5"/>
      <c r="AL2539" s="42"/>
    </row>
    <row r="2540" spans="3:38">
      <c r="C2540" s="57"/>
      <c r="D2540" s="11"/>
      <c r="E2540" s="11"/>
      <c r="F2540" s="56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42"/>
      <c r="V2540" s="42"/>
      <c r="W2540" s="42"/>
      <c r="X2540" s="42"/>
      <c r="Y2540" s="42"/>
      <c r="Z2540" s="42"/>
      <c r="AA2540" s="42"/>
      <c r="AB2540" s="42"/>
      <c r="AC2540" s="11"/>
      <c r="AD2540" s="11"/>
      <c r="AG2540" s="11"/>
      <c r="AH2540" s="101"/>
      <c r="AI2540" s="53"/>
      <c r="AJ2540" s="5"/>
      <c r="AL2540" s="42"/>
    </row>
    <row r="2541" spans="3:38">
      <c r="C2541" s="57"/>
      <c r="D2541" s="11"/>
      <c r="E2541" s="11"/>
      <c r="F2541" s="56"/>
      <c r="G2541" s="11"/>
      <c r="H2541" s="11"/>
      <c r="I2541" s="11"/>
      <c r="J2541" s="11"/>
      <c r="K2541" s="11"/>
      <c r="M2541" s="11"/>
      <c r="N2541" s="11"/>
      <c r="O2541" s="11"/>
      <c r="Q2541" s="11"/>
      <c r="R2541" s="11"/>
      <c r="S2541" s="11"/>
      <c r="U2541" s="42"/>
      <c r="V2541" s="42"/>
      <c r="W2541" s="42"/>
      <c r="X2541" s="42"/>
      <c r="Y2541" s="42"/>
      <c r="Z2541" s="42"/>
      <c r="AA2541" s="42"/>
      <c r="AB2541" s="42"/>
      <c r="AC2541" s="11"/>
      <c r="AD2541" s="11"/>
      <c r="AE2541" s="11"/>
      <c r="AG2541" s="11"/>
      <c r="AH2541" s="101"/>
      <c r="AI2541" s="53"/>
      <c r="AJ2541" s="5"/>
      <c r="AL2541" s="42"/>
    </row>
    <row r="2542" spans="3:38">
      <c r="C2542" s="57"/>
      <c r="D2542" s="11"/>
      <c r="E2542" s="11"/>
      <c r="F2542" s="56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42"/>
      <c r="V2542" s="42"/>
      <c r="W2542" s="42"/>
      <c r="X2542" s="42"/>
      <c r="Y2542" s="42"/>
      <c r="Z2542" s="42"/>
      <c r="AA2542" s="42"/>
      <c r="AB2542" s="42"/>
      <c r="AC2542" s="11"/>
      <c r="AD2542" s="11"/>
      <c r="AE2542" s="11"/>
      <c r="AG2542" s="11"/>
      <c r="AH2542" s="101"/>
      <c r="AI2542" s="53"/>
      <c r="AJ2542" s="5"/>
      <c r="AL2542" s="42"/>
    </row>
    <row r="2543" spans="3:38">
      <c r="C2543" s="57"/>
      <c r="D2543" s="11"/>
      <c r="E2543" s="11"/>
      <c r="F2543" s="56"/>
      <c r="G2543" s="11"/>
      <c r="H2543" s="11"/>
      <c r="I2543" s="11"/>
      <c r="J2543" s="11"/>
      <c r="K2543" s="11"/>
      <c r="M2543" s="11"/>
      <c r="N2543" s="11"/>
      <c r="O2543" s="11"/>
      <c r="Q2543" s="11"/>
      <c r="R2543" s="11"/>
      <c r="S2543" s="11"/>
      <c r="U2543" s="42"/>
      <c r="V2543" s="42"/>
      <c r="W2543" s="42"/>
      <c r="X2543" s="42"/>
      <c r="Y2543" s="42"/>
      <c r="Z2543" s="42"/>
      <c r="AA2543" s="42"/>
      <c r="AB2543" s="42"/>
      <c r="AC2543" s="11"/>
      <c r="AD2543" s="11"/>
      <c r="AE2543" s="11"/>
      <c r="AG2543" s="11"/>
      <c r="AH2543" s="101"/>
      <c r="AI2543" s="53"/>
      <c r="AJ2543" s="5"/>
      <c r="AL2543" s="42"/>
    </row>
    <row r="2544" spans="3:38">
      <c r="C2544" s="57"/>
      <c r="D2544" s="11"/>
      <c r="E2544" s="11"/>
      <c r="F2544" s="56"/>
      <c r="G2544" s="11"/>
      <c r="H2544" s="11"/>
      <c r="I2544" s="11"/>
      <c r="J2544" s="11"/>
      <c r="K2544" s="11"/>
      <c r="M2544" s="11"/>
      <c r="N2544" s="11"/>
      <c r="O2544" s="11"/>
      <c r="Q2544" s="11"/>
      <c r="R2544" s="11"/>
      <c r="S2544" s="11"/>
      <c r="U2544" s="42"/>
      <c r="V2544" s="42"/>
      <c r="W2544" s="42"/>
      <c r="X2544" s="42"/>
      <c r="Y2544" s="42"/>
      <c r="Z2544" s="42"/>
      <c r="AA2544" s="42"/>
      <c r="AB2544" s="42"/>
      <c r="AD2544" s="11"/>
      <c r="AG2544" s="11"/>
      <c r="AH2544" s="101"/>
      <c r="AI2544" s="53"/>
      <c r="AJ2544" s="5"/>
      <c r="AL2544" s="42"/>
    </row>
    <row r="2545" spans="3:38">
      <c r="C2545" s="57"/>
      <c r="D2545" s="11"/>
      <c r="E2545" s="11"/>
      <c r="F2545" s="56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42"/>
      <c r="V2545" s="42"/>
      <c r="W2545" s="42"/>
      <c r="X2545" s="42"/>
      <c r="Y2545" s="42"/>
      <c r="Z2545" s="42"/>
      <c r="AA2545" s="42"/>
      <c r="AB2545" s="42"/>
      <c r="AD2545" s="11"/>
      <c r="AG2545" s="11"/>
      <c r="AH2545" s="101"/>
      <c r="AI2545" s="53"/>
      <c r="AJ2545" s="5"/>
      <c r="AL2545" s="42"/>
    </row>
    <row r="2546" spans="3:38">
      <c r="C2546" s="57"/>
      <c r="D2546" s="11"/>
      <c r="E2546" s="11"/>
      <c r="F2546" s="56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42"/>
      <c r="V2546" s="42"/>
      <c r="W2546" s="42"/>
      <c r="X2546" s="42"/>
      <c r="Y2546" s="42"/>
      <c r="Z2546" s="42"/>
      <c r="AA2546" s="42"/>
      <c r="AB2546" s="42"/>
      <c r="AD2546" s="11"/>
      <c r="AE2546" s="11"/>
      <c r="AG2546" s="11"/>
      <c r="AH2546" s="101"/>
      <c r="AI2546" s="53"/>
      <c r="AJ2546" s="5"/>
      <c r="AL2546" s="42"/>
    </row>
    <row r="2547" spans="3:38">
      <c r="C2547" s="57"/>
      <c r="D2547" s="11"/>
      <c r="E2547" s="11"/>
      <c r="F2547" s="56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42"/>
      <c r="V2547" s="42"/>
      <c r="W2547" s="42"/>
      <c r="X2547" s="42"/>
      <c r="Y2547" s="42"/>
      <c r="Z2547" s="42"/>
      <c r="AA2547" s="42"/>
      <c r="AB2547" s="42"/>
      <c r="AD2547" s="11"/>
      <c r="AG2547" s="11"/>
      <c r="AH2547" s="101"/>
      <c r="AI2547" s="53"/>
      <c r="AJ2547" s="5"/>
      <c r="AL2547" s="42"/>
    </row>
    <row r="2548" spans="3:38">
      <c r="C2548" s="57"/>
      <c r="D2548" s="11"/>
      <c r="E2548" s="11"/>
      <c r="F2548" s="56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42"/>
      <c r="V2548" s="42"/>
      <c r="W2548" s="42"/>
      <c r="X2548" s="42"/>
      <c r="Y2548" s="42"/>
      <c r="Z2548" s="42"/>
      <c r="AA2548" s="42"/>
      <c r="AB2548" s="42"/>
      <c r="AD2548" s="11"/>
      <c r="AF2548" s="11"/>
      <c r="AG2548" s="11"/>
      <c r="AH2548" s="101"/>
      <c r="AI2548" s="53"/>
      <c r="AJ2548" s="5"/>
      <c r="AL2548" s="42"/>
    </row>
    <row r="2549" spans="3:38">
      <c r="C2549" s="57"/>
      <c r="D2549" s="11"/>
      <c r="E2549" s="11"/>
      <c r="F2549" s="56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42"/>
      <c r="V2549" s="42"/>
      <c r="W2549" s="42"/>
      <c r="X2549" s="42"/>
      <c r="Y2549" s="42"/>
      <c r="Z2549" s="42"/>
      <c r="AA2549" s="42"/>
      <c r="AB2549" s="42"/>
      <c r="AD2549" s="11"/>
      <c r="AG2549" s="11"/>
      <c r="AH2549" s="101"/>
      <c r="AI2549" s="53"/>
      <c r="AJ2549" s="5"/>
      <c r="AL2549" s="42"/>
    </row>
    <row r="2550" spans="3:38">
      <c r="C2550" s="57"/>
      <c r="D2550" s="11"/>
      <c r="E2550" s="11"/>
      <c r="F2550" s="56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42"/>
      <c r="V2550" s="42"/>
      <c r="W2550" s="42"/>
      <c r="X2550" s="42"/>
      <c r="Y2550" s="42"/>
      <c r="Z2550" s="42"/>
      <c r="AA2550" s="42"/>
      <c r="AB2550" s="42"/>
      <c r="AD2550" s="11"/>
      <c r="AE2550" s="11"/>
      <c r="AG2550" s="11"/>
      <c r="AH2550" s="101"/>
      <c r="AI2550" s="53"/>
      <c r="AJ2550" s="5"/>
      <c r="AL2550" s="42"/>
    </row>
    <row r="2551" spans="3:38">
      <c r="C2551" s="57"/>
      <c r="D2551" s="11"/>
      <c r="E2551" s="11"/>
      <c r="F2551" s="56"/>
      <c r="G2551" s="11"/>
      <c r="H2551" s="11"/>
      <c r="I2551" s="11"/>
      <c r="J2551" s="11"/>
      <c r="K2551" s="11"/>
      <c r="M2551" s="11"/>
      <c r="O2551" s="11"/>
      <c r="P2551" s="11"/>
      <c r="Q2551" s="11"/>
      <c r="R2551" s="11"/>
      <c r="S2551" s="11"/>
      <c r="T2551" s="11"/>
      <c r="U2551" s="42"/>
      <c r="V2551" s="42"/>
      <c r="W2551" s="42"/>
      <c r="X2551" s="42"/>
      <c r="Y2551" s="42"/>
      <c r="Z2551" s="42"/>
      <c r="AA2551" s="42"/>
      <c r="AB2551" s="42"/>
      <c r="AD2551" s="11"/>
      <c r="AE2551" s="11"/>
      <c r="AG2551" s="11"/>
      <c r="AH2551" s="101"/>
      <c r="AI2551" s="53"/>
      <c r="AJ2551" s="5"/>
      <c r="AL2551" s="42"/>
    </row>
    <row r="2552" spans="3:38">
      <c r="C2552" s="57"/>
      <c r="D2552" s="11"/>
      <c r="E2552" s="11"/>
      <c r="F2552" s="56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42"/>
      <c r="V2552" s="42"/>
      <c r="W2552" s="42"/>
      <c r="X2552" s="42"/>
      <c r="Y2552" s="42"/>
      <c r="Z2552" s="42"/>
      <c r="AA2552" s="42"/>
      <c r="AB2552" s="42"/>
      <c r="AD2552" s="11"/>
      <c r="AE2552" s="11"/>
      <c r="AG2552" s="11"/>
      <c r="AH2552" s="101"/>
      <c r="AI2552" s="53"/>
      <c r="AJ2552" s="5"/>
      <c r="AL2552" s="42"/>
    </row>
    <row r="2553" spans="3:38">
      <c r="C2553" s="57"/>
      <c r="D2553" s="11"/>
      <c r="E2553" s="11"/>
      <c r="F2553" s="56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42"/>
      <c r="V2553" s="42"/>
      <c r="W2553" s="42"/>
      <c r="X2553" s="42"/>
      <c r="Y2553" s="42"/>
      <c r="Z2553" s="42"/>
      <c r="AA2553" s="42"/>
      <c r="AB2553" s="42"/>
      <c r="AD2553" s="11"/>
      <c r="AE2553" s="11"/>
      <c r="AF2553" s="11"/>
      <c r="AG2553" s="11"/>
      <c r="AH2553" s="101"/>
      <c r="AI2553" s="53"/>
      <c r="AJ2553" s="5"/>
      <c r="AL2553" s="42"/>
    </row>
    <row r="2554" spans="3:38">
      <c r="C2554" s="57"/>
      <c r="D2554" s="11"/>
      <c r="E2554" s="11"/>
      <c r="F2554" s="56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42"/>
      <c r="V2554" s="42"/>
      <c r="W2554" s="42"/>
      <c r="X2554" s="42"/>
      <c r="Y2554" s="42"/>
      <c r="Z2554" s="42"/>
      <c r="AA2554" s="42"/>
      <c r="AB2554" s="42"/>
      <c r="AD2554" s="11"/>
      <c r="AF2554" s="11"/>
      <c r="AG2554" s="11"/>
      <c r="AH2554" s="101"/>
      <c r="AI2554" s="53"/>
      <c r="AJ2554" s="5"/>
      <c r="AL2554" s="42"/>
    </row>
    <row r="2555" spans="3:38">
      <c r="C2555" s="57"/>
      <c r="D2555" s="11"/>
      <c r="E2555" s="11"/>
      <c r="F2555" s="56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42"/>
      <c r="V2555" s="42"/>
      <c r="W2555" s="42"/>
      <c r="X2555" s="42"/>
      <c r="Y2555" s="42"/>
      <c r="Z2555" s="42"/>
      <c r="AA2555" s="42"/>
      <c r="AB2555" s="42"/>
      <c r="AD2555" s="11"/>
      <c r="AE2555" s="11"/>
      <c r="AF2555" s="11"/>
      <c r="AG2555" s="11"/>
      <c r="AH2555" s="101"/>
      <c r="AI2555" s="53"/>
      <c r="AJ2555" s="5"/>
      <c r="AL2555" s="42"/>
    </row>
    <row r="2556" spans="3:38">
      <c r="C2556" s="57"/>
      <c r="D2556" s="11"/>
      <c r="E2556" s="11"/>
      <c r="F2556" s="56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42"/>
      <c r="V2556" s="42"/>
      <c r="W2556" s="42"/>
      <c r="X2556" s="42"/>
      <c r="Y2556" s="42"/>
      <c r="Z2556" s="42"/>
      <c r="AA2556" s="42"/>
      <c r="AB2556" s="42"/>
      <c r="AD2556" s="11"/>
      <c r="AE2556" s="11"/>
      <c r="AF2556" s="11"/>
      <c r="AG2556" s="11"/>
      <c r="AH2556" s="101"/>
      <c r="AI2556" s="53"/>
      <c r="AJ2556" s="5"/>
      <c r="AL2556" s="42"/>
    </row>
    <row r="2557" spans="3:38">
      <c r="C2557" s="57"/>
      <c r="D2557" s="11"/>
      <c r="E2557" s="11"/>
      <c r="F2557" s="56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42"/>
      <c r="V2557" s="42"/>
      <c r="W2557" s="42"/>
      <c r="X2557" s="42"/>
      <c r="Y2557" s="42"/>
      <c r="Z2557" s="42"/>
      <c r="AA2557" s="42"/>
      <c r="AB2557" s="42"/>
      <c r="AD2557" s="11"/>
      <c r="AE2557" s="11"/>
      <c r="AF2557" s="11"/>
      <c r="AG2557" s="11"/>
      <c r="AH2557" s="101"/>
      <c r="AI2557" s="53"/>
      <c r="AJ2557" s="5"/>
      <c r="AL2557" s="42"/>
    </row>
    <row r="2558" spans="3:38">
      <c r="C2558" s="57"/>
      <c r="D2558" s="11"/>
      <c r="E2558" s="11"/>
      <c r="F2558" s="56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42"/>
      <c r="V2558" s="42"/>
      <c r="W2558" s="42"/>
      <c r="X2558" s="42"/>
      <c r="Y2558" s="42"/>
      <c r="Z2558" s="42"/>
      <c r="AA2558" s="42"/>
      <c r="AB2558" s="42"/>
      <c r="AD2558" s="11"/>
      <c r="AE2558" s="11"/>
      <c r="AF2558" s="11"/>
      <c r="AG2558" s="11"/>
      <c r="AH2558" s="101"/>
      <c r="AI2558" s="53"/>
      <c r="AJ2558" s="5"/>
      <c r="AL2558" s="42"/>
    </row>
    <row r="2559" spans="3:38">
      <c r="C2559" s="57"/>
      <c r="D2559" s="11"/>
      <c r="E2559" s="11"/>
      <c r="F2559" s="56"/>
      <c r="G2559" s="11"/>
      <c r="H2559" s="11"/>
      <c r="I2559" s="11"/>
      <c r="J2559" s="11"/>
      <c r="K2559" s="11"/>
      <c r="M2559" s="11"/>
      <c r="N2559" s="11"/>
      <c r="Q2559" s="11"/>
      <c r="R2559" s="11"/>
      <c r="S2559" s="11"/>
      <c r="U2559" s="42"/>
      <c r="V2559" s="42"/>
      <c r="W2559" s="42"/>
      <c r="X2559" s="42"/>
      <c r="Y2559" s="42"/>
      <c r="Z2559" s="42"/>
      <c r="AA2559" s="42"/>
      <c r="AB2559" s="42"/>
      <c r="AD2559" s="11"/>
      <c r="AE2559" s="11"/>
      <c r="AG2559" s="11"/>
      <c r="AH2559" s="101"/>
      <c r="AI2559" s="53"/>
      <c r="AJ2559" s="5"/>
      <c r="AL2559" s="42"/>
    </row>
    <row r="2560" spans="3:38">
      <c r="C2560" s="57"/>
      <c r="D2560" s="11"/>
      <c r="E2560" s="11"/>
      <c r="F2560" s="56"/>
      <c r="G2560" s="11"/>
      <c r="H2560" s="11"/>
      <c r="I2560" s="11"/>
      <c r="J2560" s="11"/>
      <c r="K2560" s="11"/>
      <c r="M2560" s="11"/>
      <c r="N2560" s="11"/>
      <c r="O2560" s="11"/>
      <c r="P2560" s="11"/>
      <c r="Q2560" s="11"/>
      <c r="R2560" s="11"/>
      <c r="S2560" s="11"/>
      <c r="T2560" s="11"/>
      <c r="U2560" s="42"/>
      <c r="V2560" s="42"/>
      <c r="W2560" s="42"/>
      <c r="X2560" s="42"/>
      <c r="Y2560" s="42"/>
      <c r="Z2560" s="42"/>
      <c r="AA2560" s="42"/>
      <c r="AB2560" s="42"/>
      <c r="AD2560" s="11"/>
      <c r="AE2560" s="11"/>
      <c r="AG2560" s="11"/>
      <c r="AH2560" s="101"/>
      <c r="AI2560" s="53"/>
      <c r="AJ2560" s="5"/>
      <c r="AL2560" s="42"/>
    </row>
    <row r="2561" spans="3:38">
      <c r="C2561" s="57"/>
      <c r="D2561" s="11"/>
      <c r="E2561" s="11"/>
      <c r="F2561" s="56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42"/>
      <c r="V2561" s="42"/>
      <c r="W2561" s="42"/>
      <c r="X2561" s="42"/>
      <c r="Y2561" s="42"/>
      <c r="Z2561" s="42"/>
      <c r="AA2561" s="42"/>
      <c r="AB2561" s="42"/>
      <c r="AD2561" s="11"/>
      <c r="AG2561" s="11"/>
      <c r="AH2561" s="101"/>
      <c r="AI2561" s="53"/>
      <c r="AJ2561" s="5"/>
      <c r="AL2561" s="42"/>
    </row>
    <row r="2562" spans="3:38">
      <c r="C2562" s="57"/>
      <c r="D2562" s="11"/>
      <c r="E2562" s="11"/>
      <c r="F2562" s="56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42"/>
      <c r="V2562" s="42"/>
      <c r="W2562" s="42"/>
      <c r="X2562" s="42"/>
      <c r="Y2562" s="42"/>
      <c r="Z2562" s="42"/>
      <c r="AA2562" s="42"/>
      <c r="AB2562" s="42"/>
      <c r="AD2562" s="11"/>
      <c r="AE2562" s="11"/>
      <c r="AF2562" s="11"/>
      <c r="AG2562" s="11"/>
      <c r="AH2562" s="101"/>
      <c r="AI2562" s="53"/>
      <c r="AJ2562" s="5"/>
      <c r="AL2562" s="42"/>
    </row>
    <row r="2563" spans="3:38">
      <c r="C2563" s="57"/>
      <c r="D2563" s="11"/>
      <c r="E2563" s="11"/>
      <c r="F2563" s="56"/>
      <c r="G2563" s="11"/>
      <c r="H2563" s="11"/>
      <c r="I2563" s="11"/>
      <c r="J2563" s="11"/>
      <c r="K2563" s="11"/>
      <c r="M2563" s="11"/>
      <c r="O2563" s="11"/>
      <c r="P2563" s="11"/>
      <c r="Q2563" s="11"/>
      <c r="R2563" s="11"/>
      <c r="S2563" s="11"/>
      <c r="T2563" s="11"/>
      <c r="U2563" s="42"/>
      <c r="V2563" s="42"/>
      <c r="W2563" s="42"/>
      <c r="X2563" s="42"/>
      <c r="Y2563" s="42"/>
      <c r="Z2563" s="42"/>
      <c r="AA2563" s="42"/>
      <c r="AB2563" s="42"/>
      <c r="AD2563" s="11"/>
      <c r="AE2563" s="11"/>
      <c r="AG2563" s="11"/>
      <c r="AH2563" s="101"/>
      <c r="AI2563" s="53"/>
      <c r="AJ2563" s="5"/>
      <c r="AL2563" s="42"/>
    </row>
    <row r="2564" spans="3:38">
      <c r="C2564" s="57"/>
      <c r="D2564" s="11"/>
      <c r="E2564" s="11"/>
      <c r="F2564" s="56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42"/>
      <c r="V2564" s="42"/>
      <c r="W2564" s="42"/>
      <c r="X2564" s="42"/>
      <c r="Y2564" s="42"/>
      <c r="Z2564" s="42"/>
      <c r="AA2564" s="42"/>
      <c r="AB2564" s="42"/>
      <c r="AD2564" s="11"/>
      <c r="AE2564" s="11"/>
      <c r="AG2564" s="11"/>
      <c r="AH2564" s="101"/>
      <c r="AI2564" s="53"/>
      <c r="AJ2564" s="5"/>
      <c r="AL2564" s="42"/>
    </row>
    <row r="2565" spans="3:38">
      <c r="C2565" s="57"/>
      <c r="D2565" s="11"/>
      <c r="E2565" s="11"/>
      <c r="F2565" s="56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42"/>
      <c r="V2565" s="42"/>
      <c r="W2565" s="42"/>
      <c r="X2565" s="42"/>
      <c r="Y2565" s="42"/>
      <c r="Z2565" s="42"/>
      <c r="AA2565" s="42"/>
      <c r="AB2565" s="42"/>
      <c r="AD2565" s="11"/>
      <c r="AE2565" s="11"/>
      <c r="AG2565" s="11"/>
      <c r="AH2565" s="101"/>
      <c r="AI2565" s="53"/>
      <c r="AJ2565" s="5"/>
      <c r="AL2565" s="42"/>
    </row>
    <row r="2566" spans="3:38">
      <c r="C2566" s="57"/>
      <c r="D2566" s="11"/>
      <c r="E2566" s="11"/>
      <c r="F2566" s="56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42"/>
      <c r="V2566" s="42"/>
      <c r="W2566" s="42"/>
      <c r="X2566" s="42"/>
      <c r="Y2566" s="42"/>
      <c r="Z2566" s="42"/>
      <c r="AA2566" s="42"/>
      <c r="AB2566" s="42"/>
      <c r="AD2566" s="11"/>
      <c r="AG2566" s="11"/>
      <c r="AH2566" s="101"/>
      <c r="AI2566" s="53"/>
      <c r="AJ2566" s="5"/>
      <c r="AL2566" s="42"/>
    </row>
    <row r="2567" spans="3:38">
      <c r="C2567" s="57"/>
      <c r="D2567" s="11"/>
      <c r="E2567" s="11"/>
      <c r="F2567" s="56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42"/>
      <c r="V2567" s="42"/>
      <c r="W2567" s="42"/>
      <c r="X2567" s="42"/>
      <c r="Y2567" s="42"/>
      <c r="Z2567" s="42"/>
      <c r="AA2567" s="42"/>
      <c r="AB2567" s="42"/>
      <c r="AD2567" s="11"/>
      <c r="AE2567" s="11"/>
      <c r="AG2567" s="11"/>
      <c r="AH2567" s="101"/>
      <c r="AI2567" s="53"/>
      <c r="AJ2567" s="5"/>
      <c r="AL2567" s="42"/>
    </row>
    <row r="2568" spans="3:38">
      <c r="C2568" s="57"/>
      <c r="D2568" s="11"/>
      <c r="E2568" s="11"/>
      <c r="F2568" s="56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42"/>
      <c r="V2568" s="42"/>
      <c r="W2568" s="42"/>
      <c r="X2568" s="42"/>
      <c r="Y2568" s="42"/>
      <c r="Z2568" s="42"/>
      <c r="AA2568" s="42"/>
      <c r="AB2568" s="42"/>
      <c r="AD2568" s="11"/>
      <c r="AE2568" s="11"/>
      <c r="AG2568" s="11"/>
      <c r="AH2568" s="101"/>
      <c r="AI2568" s="53"/>
      <c r="AJ2568" s="5"/>
      <c r="AL2568" s="42"/>
    </row>
    <row r="2569" spans="3:38">
      <c r="C2569" s="57"/>
      <c r="D2569" s="11"/>
      <c r="E2569" s="11"/>
      <c r="F2569" s="56"/>
      <c r="G2569" s="11"/>
      <c r="H2569" s="11"/>
      <c r="I2569" s="11"/>
      <c r="J2569" s="11"/>
      <c r="K2569" s="11"/>
      <c r="M2569" s="11"/>
      <c r="N2569" s="11"/>
      <c r="P2569" s="11"/>
      <c r="Q2569" s="11"/>
      <c r="R2569" s="11"/>
      <c r="S2569" s="11"/>
      <c r="U2569" s="42"/>
      <c r="V2569" s="42"/>
      <c r="W2569" s="42"/>
      <c r="X2569" s="42"/>
      <c r="Y2569" s="42"/>
      <c r="Z2569" s="42"/>
      <c r="AA2569" s="42"/>
      <c r="AB2569" s="42"/>
      <c r="AD2569" s="11"/>
      <c r="AE2569" s="11"/>
      <c r="AG2569" s="11"/>
      <c r="AH2569" s="101"/>
      <c r="AI2569" s="53"/>
      <c r="AJ2569" s="5"/>
      <c r="AL2569" s="42"/>
    </row>
    <row r="2570" spans="3:38">
      <c r="C2570" s="57"/>
      <c r="D2570" s="11"/>
      <c r="E2570" s="11"/>
      <c r="F2570" s="56"/>
      <c r="G2570" s="11"/>
      <c r="H2570" s="11"/>
      <c r="I2570" s="11"/>
      <c r="J2570" s="11"/>
      <c r="K2570" s="11"/>
      <c r="M2570" s="11"/>
      <c r="O2570" s="11"/>
      <c r="P2570" s="11"/>
      <c r="Q2570" s="11"/>
      <c r="R2570" s="11"/>
      <c r="S2570" s="11"/>
      <c r="T2570" s="11"/>
      <c r="U2570" s="42"/>
      <c r="V2570" s="42"/>
      <c r="W2570" s="42"/>
      <c r="X2570" s="42"/>
      <c r="Y2570" s="42"/>
      <c r="Z2570" s="42"/>
      <c r="AA2570" s="42"/>
      <c r="AB2570" s="42"/>
      <c r="AD2570" s="11"/>
      <c r="AG2570" s="11"/>
      <c r="AH2570" s="101"/>
      <c r="AI2570" s="53"/>
      <c r="AJ2570" s="5"/>
      <c r="AL2570" s="42"/>
    </row>
    <row r="2571" spans="3:38">
      <c r="C2571" s="57"/>
      <c r="D2571" s="11"/>
      <c r="E2571" s="11"/>
      <c r="F2571" s="56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42"/>
      <c r="V2571" s="42"/>
      <c r="W2571" s="42"/>
      <c r="X2571" s="42"/>
      <c r="Y2571" s="42"/>
      <c r="Z2571" s="42"/>
      <c r="AA2571" s="42"/>
      <c r="AB2571" s="42"/>
      <c r="AD2571" s="11"/>
      <c r="AE2571" s="11"/>
      <c r="AF2571" s="11"/>
      <c r="AG2571" s="11"/>
      <c r="AH2571" s="101"/>
      <c r="AI2571" s="53"/>
      <c r="AJ2571" s="5"/>
      <c r="AL2571" s="42"/>
    </row>
    <row r="2572" spans="3:38">
      <c r="C2572" s="57"/>
      <c r="D2572" s="11"/>
      <c r="E2572" s="11"/>
      <c r="F2572" s="56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42"/>
      <c r="V2572" s="42"/>
      <c r="W2572" s="42"/>
      <c r="X2572" s="42"/>
      <c r="Y2572" s="42"/>
      <c r="Z2572" s="42"/>
      <c r="AA2572" s="42"/>
      <c r="AB2572" s="42"/>
      <c r="AD2572" s="11"/>
      <c r="AF2572" s="11"/>
      <c r="AG2572" s="11"/>
      <c r="AH2572" s="101"/>
      <c r="AI2572" s="53"/>
      <c r="AJ2572" s="5"/>
      <c r="AL2572" s="42"/>
    </row>
    <row r="2573" spans="3:38">
      <c r="C2573" s="57"/>
      <c r="D2573" s="11"/>
      <c r="E2573" s="11"/>
      <c r="F2573" s="56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42"/>
      <c r="V2573" s="42"/>
      <c r="W2573" s="42"/>
      <c r="X2573" s="42"/>
      <c r="Y2573" s="42"/>
      <c r="Z2573" s="42"/>
      <c r="AA2573" s="42"/>
      <c r="AB2573" s="42"/>
      <c r="AD2573" s="11"/>
      <c r="AE2573" s="11"/>
      <c r="AF2573" s="11"/>
      <c r="AG2573" s="11"/>
      <c r="AH2573" s="101"/>
      <c r="AI2573" s="53"/>
      <c r="AJ2573" s="5"/>
      <c r="AL2573" s="42"/>
    </row>
    <row r="2574" spans="3:38">
      <c r="C2574" s="57"/>
      <c r="D2574" s="11"/>
      <c r="E2574" s="11"/>
      <c r="F2574" s="56"/>
      <c r="G2574" s="11"/>
      <c r="H2574" s="11"/>
      <c r="I2574" s="11"/>
      <c r="J2574" s="11"/>
      <c r="K2574" s="11"/>
      <c r="M2574" s="11"/>
      <c r="N2574" s="11"/>
      <c r="O2574" s="11"/>
      <c r="Q2574" s="11"/>
      <c r="R2574" s="11"/>
      <c r="S2574" s="11"/>
      <c r="U2574" s="42"/>
      <c r="V2574" s="42"/>
      <c r="W2574" s="42"/>
      <c r="X2574" s="42"/>
      <c r="Y2574" s="42"/>
      <c r="Z2574" s="42"/>
      <c r="AA2574" s="42"/>
      <c r="AB2574" s="42"/>
      <c r="AD2574" s="11"/>
      <c r="AE2574" s="11"/>
      <c r="AG2574" s="11"/>
      <c r="AH2574" s="101"/>
      <c r="AI2574" s="53"/>
      <c r="AJ2574" s="5"/>
      <c r="AL2574" s="42"/>
    </row>
    <row r="2575" spans="3:38">
      <c r="C2575" s="57"/>
      <c r="D2575" s="11"/>
      <c r="E2575" s="11"/>
      <c r="F2575" s="56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42"/>
      <c r="V2575" s="42"/>
      <c r="W2575" s="42"/>
      <c r="X2575" s="42"/>
      <c r="Y2575" s="42"/>
      <c r="Z2575" s="42"/>
      <c r="AA2575" s="42"/>
      <c r="AB2575" s="42"/>
      <c r="AD2575" s="11"/>
      <c r="AE2575" s="11"/>
      <c r="AG2575" s="11"/>
      <c r="AH2575" s="101"/>
      <c r="AI2575" s="53"/>
      <c r="AJ2575" s="5"/>
      <c r="AL2575" s="42"/>
    </row>
    <row r="2576" spans="3:38">
      <c r="C2576" s="57"/>
      <c r="D2576" s="11"/>
      <c r="E2576" s="11"/>
      <c r="F2576" s="56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42"/>
      <c r="V2576" s="42"/>
      <c r="W2576" s="42"/>
      <c r="X2576" s="42"/>
      <c r="Y2576" s="42"/>
      <c r="Z2576" s="42"/>
      <c r="AA2576" s="42"/>
      <c r="AB2576" s="42"/>
      <c r="AD2576" s="11"/>
      <c r="AE2576" s="11"/>
      <c r="AG2576" s="11"/>
      <c r="AH2576" s="101"/>
      <c r="AI2576" s="53"/>
      <c r="AJ2576" s="5"/>
      <c r="AL2576" s="42"/>
    </row>
    <row r="2577" spans="3:38">
      <c r="C2577" s="57"/>
      <c r="D2577" s="11"/>
      <c r="E2577" s="11"/>
      <c r="F2577" s="56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42"/>
      <c r="V2577" s="42"/>
      <c r="W2577" s="42"/>
      <c r="X2577" s="42"/>
      <c r="Y2577" s="42"/>
      <c r="Z2577" s="42"/>
      <c r="AA2577" s="42"/>
      <c r="AB2577" s="42"/>
      <c r="AD2577" s="11"/>
      <c r="AE2577" s="11"/>
      <c r="AF2577" s="11"/>
      <c r="AG2577" s="11"/>
      <c r="AH2577" s="101"/>
      <c r="AI2577" s="53"/>
      <c r="AJ2577" s="5"/>
      <c r="AL2577" s="42"/>
    </row>
    <row r="2578" spans="3:38">
      <c r="C2578" s="57"/>
      <c r="D2578" s="11"/>
      <c r="E2578" s="11"/>
      <c r="F2578" s="56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42"/>
      <c r="V2578" s="42"/>
      <c r="W2578" s="42"/>
      <c r="X2578" s="42"/>
      <c r="Y2578" s="42"/>
      <c r="Z2578" s="42"/>
      <c r="AA2578" s="42"/>
      <c r="AB2578" s="42"/>
      <c r="AC2578" s="11"/>
      <c r="AD2578" s="11"/>
      <c r="AE2578" s="11"/>
      <c r="AG2578" s="11"/>
      <c r="AH2578" s="101"/>
      <c r="AI2578" s="53"/>
      <c r="AJ2578" s="5"/>
      <c r="AL2578" s="42"/>
    </row>
    <row r="2579" spans="3:38">
      <c r="C2579" s="57"/>
      <c r="D2579" s="11"/>
      <c r="E2579" s="11"/>
      <c r="F2579" s="56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42"/>
      <c r="V2579" s="42"/>
      <c r="W2579" s="42"/>
      <c r="X2579" s="42"/>
      <c r="Y2579" s="42"/>
      <c r="Z2579" s="42"/>
      <c r="AA2579" s="42"/>
      <c r="AB2579" s="42"/>
      <c r="AC2579" s="11"/>
      <c r="AD2579" s="11"/>
      <c r="AG2579" s="11"/>
      <c r="AH2579" s="101"/>
      <c r="AI2579" s="53"/>
      <c r="AJ2579" s="5"/>
      <c r="AL2579" s="42"/>
    </row>
    <row r="2580" spans="3:38">
      <c r="C2580" s="57"/>
      <c r="D2580" s="11"/>
      <c r="E2580" s="11"/>
      <c r="F2580" s="56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42"/>
      <c r="V2580" s="42"/>
      <c r="W2580" s="42"/>
      <c r="X2580" s="42"/>
      <c r="Y2580" s="42"/>
      <c r="Z2580" s="42"/>
      <c r="AA2580" s="42"/>
      <c r="AB2580" s="42"/>
      <c r="AC2580" s="11"/>
      <c r="AD2580" s="11"/>
      <c r="AG2580" s="11"/>
      <c r="AH2580" s="101"/>
      <c r="AI2580" s="53"/>
      <c r="AJ2580" s="5"/>
      <c r="AL2580" s="42"/>
    </row>
    <row r="2581" spans="3:38">
      <c r="C2581" s="57"/>
      <c r="D2581" s="11"/>
      <c r="E2581" s="11"/>
      <c r="F2581" s="56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42"/>
      <c r="V2581" s="42"/>
      <c r="W2581" s="42"/>
      <c r="X2581" s="42"/>
      <c r="Y2581" s="42"/>
      <c r="Z2581" s="42"/>
      <c r="AA2581" s="42"/>
      <c r="AB2581" s="42"/>
      <c r="AC2581" s="11"/>
      <c r="AD2581" s="11"/>
      <c r="AE2581" s="11"/>
      <c r="AG2581" s="11"/>
      <c r="AH2581" s="101"/>
      <c r="AI2581" s="53"/>
      <c r="AJ2581" s="5"/>
      <c r="AL2581" s="42"/>
    </row>
    <row r="2582" spans="3:38">
      <c r="C2582" s="57"/>
      <c r="D2582" s="11"/>
      <c r="E2582" s="11"/>
      <c r="F2582" s="56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42"/>
      <c r="V2582" s="42"/>
      <c r="W2582" s="42"/>
      <c r="X2582" s="42"/>
      <c r="Y2582" s="42"/>
      <c r="Z2582" s="42"/>
      <c r="AA2582" s="42"/>
      <c r="AB2582" s="42"/>
      <c r="AC2582" s="11"/>
      <c r="AD2582" s="11"/>
      <c r="AF2582" s="11"/>
      <c r="AG2582" s="11"/>
      <c r="AH2582" s="101"/>
      <c r="AI2582" s="53"/>
      <c r="AJ2582" s="5"/>
      <c r="AL2582" s="42"/>
    </row>
    <row r="2583" spans="3:38">
      <c r="C2583" s="57"/>
      <c r="D2583" s="11"/>
      <c r="E2583" s="11"/>
      <c r="F2583" s="56"/>
      <c r="G2583" s="11"/>
      <c r="H2583" s="11"/>
      <c r="I2583" s="11"/>
      <c r="J2583" s="11"/>
      <c r="K2583" s="11"/>
      <c r="M2583" s="11"/>
      <c r="N2583" s="11"/>
      <c r="O2583" s="11"/>
      <c r="Q2583" s="11"/>
      <c r="R2583" s="11"/>
      <c r="S2583" s="11"/>
      <c r="U2583" s="42"/>
      <c r="V2583" s="42"/>
      <c r="W2583" s="42"/>
      <c r="X2583" s="42"/>
      <c r="Y2583" s="42"/>
      <c r="Z2583" s="42"/>
      <c r="AA2583" s="42"/>
      <c r="AB2583" s="42"/>
      <c r="AC2583" s="11"/>
      <c r="AD2583" s="11"/>
      <c r="AF2583" s="11"/>
      <c r="AG2583" s="11"/>
      <c r="AH2583" s="101"/>
      <c r="AI2583" s="53"/>
      <c r="AJ2583" s="5"/>
      <c r="AL2583" s="42"/>
    </row>
    <row r="2584" spans="3:38">
      <c r="C2584" s="57"/>
      <c r="D2584" s="11"/>
      <c r="E2584" s="11"/>
      <c r="F2584" s="56"/>
      <c r="G2584" s="11"/>
      <c r="H2584" s="11"/>
      <c r="I2584" s="11"/>
      <c r="J2584" s="11"/>
      <c r="K2584" s="11"/>
      <c r="M2584" s="11"/>
      <c r="N2584" s="11"/>
      <c r="P2584" s="11"/>
      <c r="Q2584" s="11"/>
      <c r="R2584" s="11"/>
      <c r="S2584" s="11"/>
      <c r="U2584" s="42"/>
      <c r="V2584" s="42"/>
      <c r="W2584" s="42"/>
      <c r="X2584" s="42"/>
      <c r="Y2584" s="42"/>
      <c r="Z2584" s="42"/>
      <c r="AA2584" s="42"/>
      <c r="AB2584" s="42"/>
      <c r="AC2584" s="11"/>
      <c r="AD2584" s="11"/>
      <c r="AF2584" s="11"/>
      <c r="AG2584" s="11"/>
      <c r="AH2584" s="101"/>
      <c r="AI2584" s="53"/>
      <c r="AJ2584" s="5"/>
      <c r="AL2584" s="42"/>
    </row>
    <row r="2585" spans="3:38">
      <c r="C2585" s="57"/>
      <c r="D2585" s="11"/>
      <c r="E2585" s="11"/>
      <c r="F2585" s="56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42"/>
      <c r="V2585" s="42"/>
      <c r="W2585" s="42"/>
      <c r="X2585" s="42"/>
      <c r="Y2585" s="42"/>
      <c r="Z2585" s="42"/>
      <c r="AA2585" s="42"/>
      <c r="AB2585" s="42"/>
      <c r="AC2585" s="11"/>
      <c r="AD2585" s="11"/>
      <c r="AF2585" s="11"/>
      <c r="AG2585" s="11"/>
      <c r="AH2585" s="101"/>
      <c r="AI2585" s="53"/>
      <c r="AJ2585" s="5"/>
      <c r="AL2585" s="42"/>
    </row>
    <row r="2586" spans="3:38">
      <c r="C2586" s="57"/>
      <c r="D2586" s="11"/>
      <c r="E2586" s="11"/>
      <c r="F2586" s="56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42"/>
      <c r="V2586" s="42"/>
      <c r="W2586" s="42"/>
      <c r="X2586" s="42"/>
      <c r="Y2586" s="42"/>
      <c r="Z2586" s="42"/>
      <c r="AA2586" s="42"/>
      <c r="AB2586" s="42"/>
      <c r="AC2586" s="11"/>
      <c r="AD2586" s="11"/>
      <c r="AE2586" s="11"/>
      <c r="AF2586" s="11"/>
      <c r="AG2586" s="11"/>
      <c r="AH2586" s="101"/>
      <c r="AI2586" s="53"/>
      <c r="AJ2586" s="5"/>
      <c r="AL2586" s="42"/>
    </row>
    <row r="2587" spans="3:38">
      <c r="C2587" s="57"/>
      <c r="D2587" s="11"/>
      <c r="E2587" s="11"/>
      <c r="F2587" s="56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42"/>
      <c r="V2587" s="42"/>
      <c r="W2587" s="42"/>
      <c r="X2587" s="42"/>
      <c r="Y2587" s="42"/>
      <c r="Z2587" s="42"/>
      <c r="AA2587" s="42"/>
      <c r="AB2587" s="42"/>
      <c r="AC2587" s="11"/>
      <c r="AD2587" s="11"/>
      <c r="AF2587" s="11"/>
      <c r="AG2587" s="11"/>
      <c r="AH2587" s="101"/>
      <c r="AI2587" s="53"/>
      <c r="AJ2587" s="5"/>
      <c r="AL2587" s="42"/>
    </row>
    <row r="2588" spans="3:38">
      <c r="C2588" s="57"/>
      <c r="D2588" s="11"/>
      <c r="E2588" s="11"/>
      <c r="F2588" s="56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42"/>
      <c r="V2588" s="42"/>
      <c r="W2588" s="42"/>
      <c r="X2588" s="42"/>
      <c r="Y2588" s="42"/>
      <c r="Z2588" s="42"/>
      <c r="AA2588" s="42"/>
      <c r="AB2588" s="42"/>
      <c r="AE2588" s="11"/>
      <c r="AG2588" s="11"/>
      <c r="AH2588" s="101"/>
      <c r="AI2588" s="53"/>
      <c r="AJ2588" s="5"/>
      <c r="AL2588" s="42"/>
    </row>
    <row r="2589" spans="3:38">
      <c r="C2589" s="57"/>
      <c r="D2589" s="11"/>
      <c r="E2589" s="11"/>
      <c r="F2589" s="56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42"/>
      <c r="V2589" s="42"/>
      <c r="W2589" s="42"/>
      <c r="X2589" s="42"/>
      <c r="Y2589" s="42"/>
      <c r="Z2589" s="42"/>
      <c r="AA2589" s="42"/>
      <c r="AB2589" s="42"/>
      <c r="AE2589" s="11"/>
      <c r="AF2589" s="11"/>
      <c r="AG2589" s="11"/>
      <c r="AH2589" s="101"/>
      <c r="AI2589" s="53"/>
      <c r="AJ2589" s="5"/>
      <c r="AL2589" s="42"/>
    </row>
    <row r="2590" spans="3:38">
      <c r="C2590" s="57"/>
      <c r="D2590" s="11"/>
      <c r="E2590" s="11"/>
      <c r="F2590" s="56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42"/>
      <c r="V2590" s="42"/>
      <c r="W2590" s="42"/>
      <c r="X2590" s="42"/>
      <c r="Y2590" s="42"/>
      <c r="Z2590" s="42"/>
      <c r="AA2590" s="42"/>
      <c r="AB2590" s="42"/>
      <c r="AE2590" s="11"/>
      <c r="AF2590" s="11"/>
      <c r="AG2590" s="11"/>
      <c r="AH2590" s="101"/>
      <c r="AI2590" s="53"/>
      <c r="AJ2590" s="5"/>
      <c r="AL2590" s="42"/>
    </row>
    <row r="2591" spans="3:38">
      <c r="C2591" s="57"/>
      <c r="D2591" s="11"/>
      <c r="E2591" s="11"/>
      <c r="F2591" s="56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42"/>
      <c r="V2591" s="42"/>
      <c r="W2591" s="42"/>
      <c r="X2591" s="42"/>
      <c r="Y2591" s="42"/>
      <c r="Z2591" s="42"/>
      <c r="AA2591" s="42"/>
      <c r="AB2591" s="42"/>
      <c r="AD2591" s="11"/>
      <c r="AE2591" s="11"/>
      <c r="AG2591" s="11"/>
      <c r="AH2591" s="101"/>
      <c r="AI2591" s="53"/>
      <c r="AJ2591" s="5"/>
      <c r="AL2591" s="42"/>
    </row>
    <row r="2592" spans="3:38">
      <c r="C2592" s="57"/>
      <c r="D2592" s="11"/>
      <c r="E2592" s="11"/>
      <c r="F2592" s="56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42"/>
      <c r="V2592" s="42"/>
      <c r="W2592" s="42"/>
      <c r="X2592" s="42"/>
      <c r="Y2592" s="42"/>
      <c r="Z2592" s="42"/>
      <c r="AA2592" s="42"/>
      <c r="AB2592" s="42"/>
      <c r="AD2592" s="11"/>
      <c r="AE2592" s="11"/>
      <c r="AG2592" s="11"/>
      <c r="AH2592" s="101"/>
      <c r="AI2592" s="53"/>
      <c r="AJ2592" s="5"/>
      <c r="AL2592" s="42"/>
    </row>
    <row r="2593" spans="3:38">
      <c r="C2593" s="57"/>
      <c r="D2593" s="11"/>
      <c r="E2593" s="11"/>
      <c r="F2593" s="56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42"/>
      <c r="V2593" s="42"/>
      <c r="W2593" s="42"/>
      <c r="X2593" s="42"/>
      <c r="Y2593" s="42"/>
      <c r="Z2593" s="42"/>
      <c r="AA2593" s="42"/>
      <c r="AB2593" s="42"/>
      <c r="AD2593" s="11"/>
      <c r="AE2593" s="11"/>
      <c r="AG2593" s="11"/>
      <c r="AH2593" s="101"/>
      <c r="AI2593" s="53"/>
      <c r="AJ2593" s="5"/>
      <c r="AL2593" s="42"/>
    </row>
    <row r="2594" spans="3:38">
      <c r="C2594" s="57"/>
      <c r="D2594" s="11"/>
      <c r="E2594" s="11"/>
      <c r="F2594" s="56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42"/>
      <c r="V2594" s="42"/>
      <c r="W2594" s="42"/>
      <c r="X2594" s="42"/>
      <c r="Y2594" s="42"/>
      <c r="Z2594" s="42"/>
      <c r="AA2594" s="42"/>
      <c r="AB2594" s="42"/>
      <c r="AD2594" s="11"/>
      <c r="AE2594" s="11"/>
      <c r="AG2594" s="11"/>
      <c r="AH2594" s="101"/>
      <c r="AI2594" s="53"/>
      <c r="AJ2594" s="5"/>
      <c r="AL2594" s="42"/>
    </row>
    <row r="2595" spans="3:38">
      <c r="C2595" s="57"/>
      <c r="D2595" s="11"/>
      <c r="E2595" s="11"/>
      <c r="F2595" s="56"/>
      <c r="G2595" s="11"/>
      <c r="H2595" s="11"/>
      <c r="I2595" s="11"/>
      <c r="J2595" s="11"/>
      <c r="K2595" s="11"/>
      <c r="M2595" s="11"/>
      <c r="N2595" s="11"/>
      <c r="O2595" s="11"/>
      <c r="P2595" s="11"/>
      <c r="Q2595" s="11"/>
      <c r="R2595" s="11"/>
      <c r="S2595" s="11"/>
      <c r="T2595" s="11"/>
      <c r="U2595" s="42"/>
      <c r="V2595" s="42"/>
      <c r="W2595" s="42"/>
      <c r="X2595" s="42"/>
      <c r="Y2595" s="42"/>
      <c r="Z2595" s="42"/>
      <c r="AA2595" s="42"/>
      <c r="AB2595" s="42"/>
      <c r="AD2595" s="11"/>
      <c r="AE2595" s="11"/>
      <c r="AF2595" s="11"/>
      <c r="AG2595" s="11"/>
      <c r="AH2595" s="101"/>
      <c r="AI2595" s="53"/>
      <c r="AJ2595" s="5"/>
      <c r="AL2595" s="42"/>
    </row>
    <row r="2596" spans="3:38">
      <c r="C2596" s="57"/>
      <c r="D2596" s="11"/>
      <c r="E2596" s="11"/>
      <c r="F2596" s="56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42"/>
      <c r="V2596" s="42"/>
      <c r="W2596" s="42"/>
      <c r="X2596" s="42"/>
      <c r="Y2596" s="42"/>
      <c r="Z2596" s="42"/>
      <c r="AA2596" s="42"/>
      <c r="AB2596" s="42"/>
      <c r="AD2596" s="11"/>
      <c r="AG2596" s="11"/>
      <c r="AH2596" s="101"/>
      <c r="AI2596" s="53"/>
      <c r="AJ2596" s="5"/>
      <c r="AL2596" s="42"/>
    </row>
    <row r="2597" spans="3:38">
      <c r="C2597" s="57"/>
      <c r="D2597" s="11"/>
      <c r="E2597" s="11"/>
      <c r="F2597" s="56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42"/>
      <c r="V2597" s="42"/>
      <c r="W2597" s="42"/>
      <c r="X2597" s="42"/>
      <c r="Y2597" s="42"/>
      <c r="Z2597" s="42"/>
      <c r="AA2597" s="42"/>
      <c r="AB2597" s="42"/>
      <c r="AD2597" s="11"/>
      <c r="AE2597" s="11"/>
      <c r="AG2597" s="11"/>
      <c r="AH2597" s="101"/>
      <c r="AI2597" s="53"/>
      <c r="AJ2597" s="5"/>
      <c r="AL2597" s="42"/>
    </row>
    <row r="2598" spans="3:38">
      <c r="C2598" s="57"/>
      <c r="D2598" s="11"/>
      <c r="E2598" s="11"/>
      <c r="F2598" s="56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42"/>
      <c r="V2598" s="42"/>
      <c r="W2598" s="42"/>
      <c r="X2598" s="42"/>
      <c r="Y2598" s="42"/>
      <c r="Z2598" s="42"/>
      <c r="AA2598" s="42"/>
      <c r="AB2598" s="42"/>
      <c r="AD2598" s="11"/>
      <c r="AE2598" s="11"/>
      <c r="AF2598" s="11"/>
      <c r="AG2598" s="11"/>
      <c r="AH2598" s="101"/>
      <c r="AI2598" s="53"/>
      <c r="AJ2598" s="5"/>
      <c r="AL2598" s="42"/>
    </row>
    <row r="2599" spans="3:38">
      <c r="C2599" s="57"/>
      <c r="D2599" s="11"/>
      <c r="E2599" s="11"/>
      <c r="F2599" s="56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42"/>
      <c r="V2599" s="42"/>
      <c r="W2599" s="42"/>
      <c r="X2599" s="42"/>
      <c r="Y2599" s="42"/>
      <c r="Z2599" s="42"/>
      <c r="AA2599" s="42"/>
      <c r="AB2599" s="42"/>
      <c r="AD2599" s="11"/>
      <c r="AE2599" s="11"/>
      <c r="AG2599" s="11"/>
      <c r="AH2599" s="101"/>
      <c r="AI2599" s="53"/>
      <c r="AJ2599" s="5"/>
      <c r="AL2599" s="42"/>
    </row>
    <row r="2600" spans="3:38">
      <c r="C2600" s="57"/>
      <c r="D2600" s="11"/>
      <c r="E2600" s="11"/>
      <c r="F2600" s="56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42"/>
      <c r="V2600" s="42"/>
      <c r="W2600" s="42"/>
      <c r="X2600" s="42"/>
      <c r="Y2600" s="42"/>
      <c r="Z2600" s="42"/>
      <c r="AA2600" s="42"/>
      <c r="AB2600" s="42"/>
      <c r="AD2600" s="11"/>
      <c r="AF2600" s="11"/>
      <c r="AG2600" s="11"/>
      <c r="AH2600" s="101"/>
      <c r="AI2600" s="53"/>
      <c r="AJ2600" s="5"/>
      <c r="AL2600" s="42"/>
    </row>
    <row r="2601" spans="3:38">
      <c r="C2601" s="57"/>
      <c r="D2601" s="11"/>
      <c r="E2601" s="11"/>
      <c r="F2601" s="56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42"/>
      <c r="V2601" s="42"/>
      <c r="W2601" s="42"/>
      <c r="X2601" s="42"/>
      <c r="Y2601" s="42"/>
      <c r="Z2601" s="42"/>
      <c r="AA2601" s="42"/>
      <c r="AB2601" s="42"/>
      <c r="AD2601" s="11"/>
      <c r="AG2601" s="11"/>
      <c r="AH2601" s="101"/>
      <c r="AI2601" s="53"/>
      <c r="AJ2601" s="5"/>
      <c r="AL2601" s="42"/>
    </row>
    <row r="2602" spans="3:38">
      <c r="C2602" s="57"/>
      <c r="D2602" s="11"/>
      <c r="E2602" s="11"/>
      <c r="F2602" s="56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42"/>
      <c r="V2602" s="42"/>
      <c r="W2602" s="42"/>
      <c r="X2602" s="42"/>
      <c r="Y2602" s="42"/>
      <c r="Z2602" s="42"/>
      <c r="AA2602" s="42"/>
      <c r="AB2602" s="42"/>
      <c r="AC2602" s="11"/>
      <c r="AD2602" s="11"/>
      <c r="AF2602" s="11"/>
      <c r="AG2602" s="11"/>
      <c r="AH2602" s="101"/>
      <c r="AI2602" s="53"/>
      <c r="AJ2602" s="5"/>
      <c r="AL2602" s="42"/>
    </row>
    <row r="2603" spans="3:38">
      <c r="C2603" s="57"/>
      <c r="D2603" s="11"/>
      <c r="E2603" s="11"/>
      <c r="F2603" s="56"/>
      <c r="G2603" s="11"/>
      <c r="H2603" s="11"/>
      <c r="I2603" s="11"/>
      <c r="J2603" s="11"/>
      <c r="K2603" s="11"/>
      <c r="M2603" s="11"/>
      <c r="N2603" s="11"/>
      <c r="P2603" s="11"/>
      <c r="Q2603" s="11"/>
      <c r="R2603" s="11"/>
      <c r="S2603" s="11"/>
      <c r="U2603" s="42"/>
      <c r="V2603" s="42"/>
      <c r="W2603" s="42"/>
      <c r="X2603" s="42"/>
      <c r="Y2603" s="42"/>
      <c r="Z2603" s="42"/>
      <c r="AA2603" s="42"/>
      <c r="AB2603" s="42"/>
      <c r="AC2603" s="11"/>
      <c r="AD2603" s="11"/>
      <c r="AF2603" s="11"/>
      <c r="AG2603" s="11"/>
      <c r="AH2603" s="101"/>
      <c r="AI2603" s="53"/>
      <c r="AJ2603" s="5"/>
      <c r="AL2603" s="42"/>
    </row>
    <row r="2604" spans="3:38">
      <c r="C2604" s="57"/>
      <c r="D2604" s="11"/>
      <c r="E2604" s="11"/>
      <c r="F2604" s="56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42"/>
      <c r="V2604" s="42"/>
      <c r="W2604" s="42"/>
      <c r="X2604" s="42"/>
      <c r="Y2604" s="42"/>
      <c r="Z2604" s="42"/>
      <c r="AA2604" s="42"/>
      <c r="AB2604" s="42"/>
      <c r="AC2604" s="11"/>
      <c r="AD2604" s="11"/>
      <c r="AF2604" s="11"/>
      <c r="AG2604" s="11"/>
      <c r="AH2604" s="101"/>
      <c r="AI2604" s="53"/>
      <c r="AJ2604" s="5"/>
      <c r="AL2604" s="42"/>
    </row>
    <row r="2605" spans="3:38">
      <c r="C2605" s="57"/>
      <c r="D2605" s="11"/>
      <c r="E2605" s="11"/>
      <c r="F2605" s="56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42"/>
      <c r="V2605" s="42"/>
      <c r="W2605" s="42"/>
      <c r="X2605" s="42"/>
      <c r="Y2605" s="42"/>
      <c r="Z2605" s="42"/>
      <c r="AA2605" s="42"/>
      <c r="AB2605" s="42"/>
      <c r="AC2605" s="11"/>
      <c r="AD2605" s="11"/>
      <c r="AF2605" s="11"/>
      <c r="AG2605" s="11"/>
      <c r="AH2605" s="101"/>
      <c r="AI2605" s="53"/>
      <c r="AJ2605" s="5"/>
      <c r="AL2605" s="42"/>
    </row>
    <row r="2606" spans="3:38">
      <c r="C2606" s="57"/>
      <c r="D2606" s="11"/>
      <c r="E2606" s="11"/>
      <c r="F2606" s="56"/>
      <c r="G2606" s="11"/>
      <c r="H2606" s="11"/>
      <c r="I2606" s="11"/>
      <c r="J2606" s="11"/>
      <c r="K2606" s="11"/>
      <c r="M2606" s="11"/>
      <c r="O2606" s="11"/>
      <c r="P2606" s="11"/>
      <c r="Q2606" s="11"/>
      <c r="R2606" s="11"/>
      <c r="S2606" s="11"/>
      <c r="T2606" s="11"/>
      <c r="U2606" s="42"/>
      <c r="V2606" s="42"/>
      <c r="W2606" s="42"/>
      <c r="X2606" s="42"/>
      <c r="Y2606" s="42"/>
      <c r="Z2606" s="42"/>
      <c r="AA2606" s="42"/>
      <c r="AB2606" s="42"/>
      <c r="AC2606" s="11"/>
      <c r="AD2606" s="11"/>
      <c r="AE2606" s="11"/>
      <c r="AG2606" s="11"/>
      <c r="AH2606" s="101"/>
      <c r="AI2606" s="53"/>
      <c r="AJ2606" s="5"/>
      <c r="AL2606" s="42"/>
    </row>
    <row r="2607" spans="3:38">
      <c r="C2607" s="57"/>
      <c r="D2607" s="11"/>
      <c r="E2607" s="11"/>
      <c r="F2607" s="56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42"/>
      <c r="V2607" s="42"/>
      <c r="W2607" s="42"/>
      <c r="X2607" s="42"/>
      <c r="Y2607" s="42"/>
      <c r="Z2607" s="42"/>
      <c r="AA2607" s="42"/>
      <c r="AB2607" s="42"/>
      <c r="AC2607" s="11"/>
      <c r="AD2607" s="11"/>
      <c r="AE2607" s="11"/>
      <c r="AF2607" s="11"/>
      <c r="AG2607" s="11"/>
      <c r="AH2607" s="101"/>
      <c r="AI2607" s="53"/>
      <c r="AJ2607" s="5"/>
      <c r="AL2607" s="42"/>
    </row>
    <row r="2608" spans="3:38">
      <c r="C2608" s="57"/>
      <c r="D2608" s="11"/>
      <c r="E2608" s="11"/>
      <c r="F2608" s="56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42"/>
      <c r="V2608" s="42"/>
      <c r="W2608" s="42"/>
      <c r="X2608" s="42"/>
      <c r="Y2608" s="42"/>
      <c r="Z2608" s="42"/>
      <c r="AA2608" s="42"/>
      <c r="AB2608" s="42"/>
      <c r="AC2608" s="11"/>
      <c r="AD2608" s="11"/>
      <c r="AG2608" s="11"/>
      <c r="AH2608" s="101"/>
      <c r="AI2608" s="53"/>
      <c r="AJ2608" s="5"/>
      <c r="AL2608" s="42"/>
    </row>
    <row r="2609" spans="3:38">
      <c r="C2609" s="57"/>
      <c r="D2609" s="11"/>
      <c r="E2609" s="11"/>
      <c r="F2609" s="56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U2609" s="42"/>
      <c r="V2609" s="42"/>
      <c r="W2609" s="42"/>
      <c r="X2609" s="42"/>
      <c r="Y2609" s="42"/>
      <c r="Z2609" s="42"/>
      <c r="AA2609" s="42"/>
      <c r="AB2609" s="42"/>
      <c r="AD2609" s="11"/>
      <c r="AE2609" s="11"/>
      <c r="AF2609" s="11"/>
      <c r="AG2609" s="11"/>
      <c r="AH2609" s="101"/>
      <c r="AI2609" s="53"/>
      <c r="AJ2609" s="5"/>
      <c r="AL2609" s="42"/>
    </row>
    <row r="2610" spans="3:38">
      <c r="C2610" s="57"/>
      <c r="D2610" s="11"/>
      <c r="E2610" s="11"/>
      <c r="F2610" s="56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42"/>
      <c r="V2610" s="42"/>
      <c r="W2610" s="42"/>
      <c r="X2610" s="42"/>
      <c r="Y2610" s="42"/>
      <c r="Z2610" s="42"/>
      <c r="AA2610" s="42"/>
      <c r="AB2610" s="42"/>
      <c r="AD2610" s="11"/>
      <c r="AE2610" s="11"/>
      <c r="AG2610" s="11"/>
      <c r="AH2610" s="101"/>
      <c r="AI2610" s="53"/>
      <c r="AJ2610" s="5"/>
      <c r="AL2610" s="42"/>
    </row>
    <row r="2611" spans="3:38">
      <c r="C2611" s="57"/>
      <c r="D2611" s="11"/>
      <c r="E2611" s="11"/>
      <c r="F2611" s="56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42"/>
      <c r="V2611" s="42"/>
      <c r="W2611" s="42"/>
      <c r="X2611" s="42"/>
      <c r="Y2611" s="42"/>
      <c r="Z2611" s="42"/>
      <c r="AA2611" s="42"/>
      <c r="AB2611" s="42"/>
      <c r="AD2611" s="11"/>
      <c r="AE2611" s="11"/>
      <c r="AF2611" s="11"/>
      <c r="AG2611" s="11"/>
      <c r="AH2611" s="101"/>
      <c r="AI2611" s="53"/>
      <c r="AJ2611" s="5"/>
      <c r="AL2611" s="42"/>
    </row>
    <row r="2612" spans="3:38">
      <c r="C2612" s="57"/>
      <c r="D2612" s="11"/>
      <c r="E2612" s="11"/>
      <c r="F2612" s="56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42"/>
      <c r="V2612" s="42"/>
      <c r="W2612" s="42"/>
      <c r="X2612" s="42"/>
      <c r="Y2612" s="42"/>
      <c r="Z2612" s="42"/>
      <c r="AA2612" s="42"/>
      <c r="AB2612" s="42"/>
      <c r="AD2612" s="11"/>
      <c r="AF2612" s="11"/>
      <c r="AG2612" s="11"/>
      <c r="AH2612" s="101"/>
      <c r="AI2612" s="53"/>
      <c r="AJ2612" s="5"/>
      <c r="AL2612" s="42"/>
    </row>
    <row r="2613" spans="3:38">
      <c r="C2613" s="57"/>
      <c r="D2613" s="11"/>
      <c r="E2613" s="11"/>
      <c r="F2613" s="56"/>
      <c r="G2613" s="11"/>
      <c r="H2613" s="11"/>
      <c r="I2613" s="11"/>
      <c r="J2613" s="11"/>
      <c r="K2613" s="11"/>
      <c r="M2613" s="11"/>
      <c r="O2613" s="11"/>
      <c r="P2613" s="11"/>
      <c r="Q2613" s="11"/>
      <c r="R2613" s="11"/>
      <c r="S2613" s="11"/>
      <c r="T2613" s="11"/>
      <c r="U2613" s="42"/>
      <c r="V2613" s="42"/>
      <c r="W2613" s="42"/>
      <c r="X2613" s="42"/>
      <c r="Y2613" s="42"/>
      <c r="Z2613" s="42"/>
      <c r="AA2613" s="42"/>
      <c r="AB2613" s="42"/>
      <c r="AD2613" s="11"/>
      <c r="AE2613" s="11"/>
      <c r="AF2613" s="11"/>
      <c r="AG2613" s="11"/>
      <c r="AH2613" s="101"/>
      <c r="AI2613" s="53"/>
      <c r="AJ2613" s="5"/>
      <c r="AL2613" s="42"/>
    </row>
    <row r="2614" spans="3:38">
      <c r="C2614" s="57"/>
      <c r="D2614" s="11"/>
      <c r="E2614" s="11"/>
      <c r="F2614" s="56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42"/>
      <c r="V2614" s="42"/>
      <c r="W2614" s="42"/>
      <c r="X2614" s="42"/>
      <c r="Y2614" s="42"/>
      <c r="Z2614" s="42"/>
      <c r="AA2614" s="42"/>
      <c r="AB2614" s="42"/>
      <c r="AD2614" s="11"/>
      <c r="AE2614" s="11"/>
      <c r="AF2614" s="11"/>
      <c r="AG2614" s="11"/>
      <c r="AH2614" s="101"/>
      <c r="AI2614" s="53"/>
      <c r="AJ2614" s="5"/>
      <c r="AL2614" s="42"/>
    </row>
    <row r="2615" spans="3:38">
      <c r="C2615" s="57"/>
      <c r="D2615" s="11"/>
      <c r="E2615" s="11"/>
      <c r="F2615" s="56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42"/>
      <c r="V2615" s="42"/>
      <c r="W2615" s="42"/>
      <c r="X2615" s="42"/>
      <c r="Y2615" s="42"/>
      <c r="Z2615" s="42"/>
      <c r="AA2615" s="42"/>
      <c r="AB2615" s="42"/>
      <c r="AD2615" s="11"/>
      <c r="AE2615" s="11"/>
      <c r="AG2615" s="11"/>
      <c r="AH2615" s="101"/>
      <c r="AI2615" s="53"/>
      <c r="AJ2615" s="5"/>
      <c r="AL2615" s="42"/>
    </row>
    <row r="2616" spans="3:38">
      <c r="C2616" s="57"/>
      <c r="D2616" s="11"/>
      <c r="E2616" s="11"/>
      <c r="F2616" s="56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42"/>
      <c r="V2616" s="42"/>
      <c r="W2616" s="42"/>
      <c r="X2616" s="42"/>
      <c r="Y2616" s="42"/>
      <c r="Z2616" s="42"/>
      <c r="AA2616" s="42"/>
      <c r="AB2616" s="42"/>
      <c r="AD2616" s="11"/>
      <c r="AE2616" s="11"/>
      <c r="AG2616" s="11"/>
      <c r="AH2616" s="101"/>
      <c r="AI2616" s="53"/>
      <c r="AJ2616" s="5"/>
      <c r="AL2616" s="42"/>
    </row>
    <row r="2617" spans="3:38">
      <c r="C2617" s="57"/>
      <c r="D2617" s="11"/>
      <c r="E2617" s="11"/>
      <c r="F2617" s="56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42"/>
      <c r="V2617" s="42"/>
      <c r="W2617" s="42"/>
      <c r="X2617" s="42"/>
      <c r="Y2617" s="42"/>
      <c r="Z2617" s="42"/>
      <c r="AA2617" s="42"/>
      <c r="AB2617" s="42"/>
      <c r="AD2617" s="11"/>
      <c r="AE2617" s="11"/>
      <c r="AF2617" s="11"/>
      <c r="AG2617" s="11"/>
      <c r="AH2617" s="101"/>
      <c r="AI2617" s="53"/>
      <c r="AJ2617" s="5"/>
      <c r="AL2617" s="42"/>
    </row>
    <row r="2618" spans="3:38">
      <c r="C2618" s="57"/>
      <c r="D2618" s="11"/>
      <c r="E2618" s="11"/>
      <c r="F2618" s="56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42"/>
      <c r="V2618" s="42"/>
      <c r="W2618" s="42"/>
      <c r="X2618" s="42"/>
      <c r="Y2618" s="42"/>
      <c r="Z2618" s="42"/>
      <c r="AA2618" s="42"/>
      <c r="AB2618" s="42"/>
      <c r="AD2618" s="11"/>
      <c r="AE2618" s="11"/>
      <c r="AG2618" s="11"/>
      <c r="AH2618" s="101"/>
      <c r="AI2618" s="53"/>
      <c r="AJ2618" s="5"/>
      <c r="AL2618" s="42"/>
    </row>
    <row r="2619" spans="3:38">
      <c r="C2619" s="57"/>
      <c r="D2619" s="11"/>
      <c r="E2619" s="11"/>
      <c r="F2619" s="56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42"/>
      <c r="V2619" s="42"/>
      <c r="W2619" s="42"/>
      <c r="X2619" s="42"/>
      <c r="Y2619" s="42"/>
      <c r="Z2619" s="42"/>
      <c r="AA2619" s="42"/>
      <c r="AB2619" s="42"/>
      <c r="AD2619" s="11"/>
      <c r="AE2619" s="11"/>
      <c r="AG2619" s="11"/>
      <c r="AH2619" s="101"/>
      <c r="AI2619" s="53"/>
      <c r="AJ2619" s="5"/>
      <c r="AL2619" s="42"/>
    </row>
    <row r="2620" spans="3:38">
      <c r="C2620" s="57"/>
      <c r="D2620" s="11"/>
      <c r="E2620" s="11"/>
      <c r="F2620" s="56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42"/>
      <c r="V2620" s="42"/>
      <c r="W2620" s="42"/>
      <c r="X2620" s="42"/>
      <c r="Y2620" s="42"/>
      <c r="Z2620" s="42"/>
      <c r="AA2620" s="42"/>
      <c r="AB2620" s="42"/>
      <c r="AD2620" s="11"/>
      <c r="AF2620" s="11"/>
      <c r="AG2620" s="11"/>
      <c r="AH2620" s="101"/>
      <c r="AI2620" s="53"/>
      <c r="AJ2620" s="5"/>
      <c r="AL2620" s="42"/>
    </row>
    <row r="2621" spans="3:38">
      <c r="C2621" s="57"/>
      <c r="D2621" s="11"/>
      <c r="E2621" s="11"/>
      <c r="F2621" s="56"/>
      <c r="G2621" s="11"/>
      <c r="H2621" s="11"/>
      <c r="I2621" s="11"/>
      <c r="J2621" s="11"/>
      <c r="K2621" s="11"/>
      <c r="M2621" s="11"/>
      <c r="O2621" s="11"/>
      <c r="P2621" s="11"/>
      <c r="Q2621" s="11"/>
      <c r="R2621" s="11"/>
      <c r="S2621" s="11"/>
      <c r="T2621" s="11"/>
      <c r="U2621" s="42"/>
      <c r="V2621" s="42"/>
      <c r="W2621" s="42"/>
      <c r="X2621" s="42"/>
      <c r="Y2621" s="42"/>
      <c r="Z2621" s="42"/>
      <c r="AA2621" s="42"/>
      <c r="AB2621" s="42"/>
      <c r="AD2621" s="11"/>
      <c r="AF2621" s="11"/>
      <c r="AG2621" s="11"/>
      <c r="AH2621" s="101"/>
      <c r="AI2621" s="53"/>
      <c r="AJ2621" s="5"/>
      <c r="AL2621" s="42"/>
    </row>
    <row r="2622" spans="3:38">
      <c r="C2622" s="57"/>
      <c r="D2622" s="11"/>
      <c r="E2622" s="11"/>
      <c r="F2622" s="56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42"/>
      <c r="V2622" s="42"/>
      <c r="W2622" s="42"/>
      <c r="X2622" s="42"/>
      <c r="Y2622" s="42"/>
      <c r="Z2622" s="42"/>
      <c r="AA2622" s="42"/>
      <c r="AB2622" s="42"/>
      <c r="AD2622" s="11"/>
      <c r="AG2622" s="11"/>
      <c r="AH2622" s="101"/>
      <c r="AI2622" s="53"/>
      <c r="AJ2622" s="5"/>
      <c r="AL2622" s="42"/>
    </row>
    <row r="2623" spans="3:38">
      <c r="C2623" s="57"/>
      <c r="D2623" s="11"/>
      <c r="E2623" s="11"/>
      <c r="F2623" s="56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42"/>
      <c r="V2623" s="42"/>
      <c r="W2623" s="42"/>
      <c r="X2623" s="42"/>
      <c r="Y2623" s="42"/>
      <c r="Z2623" s="42"/>
      <c r="AA2623" s="42"/>
      <c r="AB2623" s="42"/>
      <c r="AD2623" s="11"/>
      <c r="AE2623" s="11"/>
      <c r="AG2623" s="11"/>
      <c r="AH2623" s="101"/>
      <c r="AI2623" s="53"/>
      <c r="AJ2623" s="5"/>
      <c r="AL2623" s="42"/>
    </row>
    <row r="2624" spans="3:38">
      <c r="C2624" s="57"/>
      <c r="D2624" s="11"/>
      <c r="E2624" s="11"/>
      <c r="F2624" s="56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42"/>
      <c r="V2624" s="42"/>
      <c r="W2624" s="42"/>
      <c r="X2624" s="42"/>
      <c r="Y2624" s="42"/>
      <c r="Z2624" s="42"/>
      <c r="AA2624" s="42"/>
      <c r="AB2624" s="42"/>
      <c r="AD2624" s="11"/>
      <c r="AE2624" s="11"/>
      <c r="AG2624" s="11"/>
      <c r="AH2624" s="101"/>
      <c r="AI2624" s="53"/>
      <c r="AJ2624" s="5"/>
      <c r="AL2624" s="42"/>
    </row>
    <row r="2625" spans="3:38">
      <c r="C2625" s="57"/>
      <c r="D2625" s="11"/>
      <c r="E2625" s="11"/>
      <c r="F2625" s="56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42"/>
      <c r="V2625" s="42"/>
      <c r="W2625" s="42"/>
      <c r="X2625" s="42"/>
      <c r="Y2625" s="42"/>
      <c r="Z2625" s="42"/>
      <c r="AA2625" s="42"/>
      <c r="AB2625" s="42"/>
      <c r="AC2625" s="11"/>
      <c r="AD2625" s="11"/>
      <c r="AE2625" s="11"/>
      <c r="AF2625" s="11"/>
      <c r="AG2625" s="11"/>
      <c r="AH2625" s="101"/>
      <c r="AI2625" s="53"/>
      <c r="AJ2625" s="5"/>
      <c r="AL2625" s="42"/>
    </row>
    <row r="2626" spans="3:38">
      <c r="C2626" s="57"/>
      <c r="D2626" s="11"/>
      <c r="E2626" s="11"/>
      <c r="F2626" s="56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42"/>
      <c r="V2626" s="42"/>
      <c r="W2626" s="42"/>
      <c r="X2626" s="42"/>
      <c r="Y2626" s="42"/>
      <c r="Z2626" s="42"/>
      <c r="AA2626" s="42"/>
      <c r="AB2626" s="42"/>
      <c r="AD2626" s="11"/>
      <c r="AE2626" s="11"/>
      <c r="AG2626" s="11"/>
      <c r="AH2626" s="101"/>
      <c r="AI2626" s="53"/>
      <c r="AJ2626" s="5"/>
      <c r="AL2626" s="42"/>
    </row>
    <row r="2627" spans="3:38">
      <c r="C2627" s="57"/>
      <c r="D2627" s="11"/>
      <c r="E2627" s="11"/>
      <c r="F2627" s="56"/>
      <c r="G2627" s="11"/>
      <c r="H2627" s="11"/>
      <c r="I2627" s="11"/>
      <c r="J2627" s="11"/>
      <c r="K2627" s="11"/>
      <c r="M2627" s="11"/>
      <c r="O2627" s="11"/>
      <c r="P2627" s="11"/>
      <c r="Q2627" s="11"/>
      <c r="R2627" s="11"/>
      <c r="S2627" s="11"/>
      <c r="T2627" s="11"/>
      <c r="U2627" s="42"/>
      <c r="V2627" s="42"/>
      <c r="W2627" s="42"/>
      <c r="X2627" s="42"/>
      <c r="Y2627" s="42"/>
      <c r="Z2627" s="42"/>
      <c r="AA2627" s="42"/>
      <c r="AB2627" s="42"/>
      <c r="AD2627" s="11"/>
      <c r="AG2627" s="11"/>
      <c r="AH2627" s="101"/>
      <c r="AI2627" s="53"/>
      <c r="AJ2627" s="5"/>
      <c r="AL2627" s="42"/>
    </row>
    <row r="2628" spans="3:38">
      <c r="C2628" s="57"/>
      <c r="D2628" s="11"/>
      <c r="E2628" s="11"/>
      <c r="F2628" s="56"/>
      <c r="G2628" s="11"/>
      <c r="H2628" s="11"/>
      <c r="I2628" s="11"/>
      <c r="J2628" s="11"/>
      <c r="K2628" s="11"/>
      <c r="L2628" s="11"/>
      <c r="M2628" s="11"/>
      <c r="N2628" s="11"/>
      <c r="O2628" s="11"/>
      <c r="Q2628" s="11"/>
      <c r="R2628" s="11"/>
      <c r="S2628" s="11"/>
      <c r="T2628" s="11"/>
      <c r="U2628" s="42"/>
      <c r="V2628" s="42"/>
      <c r="W2628" s="42"/>
      <c r="X2628" s="42"/>
      <c r="Y2628" s="42"/>
      <c r="Z2628" s="42"/>
      <c r="AA2628" s="42"/>
      <c r="AB2628" s="42"/>
      <c r="AD2628" s="11"/>
      <c r="AG2628" s="11"/>
      <c r="AH2628" s="101"/>
      <c r="AI2628" s="53"/>
      <c r="AJ2628" s="5"/>
      <c r="AL2628" s="42"/>
    </row>
    <row r="2629" spans="3:38">
      <c r="C2629" s="57"/>
      <c r="D2629" s="11"/>
      <c r="E2629" s="11"/>
      <c r="F2629" s="56"/>
      <c r="G2629" s="11"/>
      <c r="H2629" s="11"/>
      <c r="I2629" s="11"/>
      <c r="J2629" s="11"/>
      <c r="K2629" s="11"/>
      <c r="L2629" s="11"/>
      <c r="M2629" s="11"/>
      <c r="N2629" s="11"/>
      <c r="O2629" s="11"/>
      <c r="Q2629" s="11"/>
      <c r="R2629" s="11"/>
      <c r="S2629" s="11"/>
      <c r="T2629" s="11"/>
      <c r="U2629" s="42"/>
      <c r="V2629" s="42"/>
      <c r="W2629" s="42"/>
      <c r="X2629" s="42"/>
      <c r="Y2629" s="42"/>
      <c r="Z2629" s="42"/>
      <c r="AA2629" s="42"/>
      <c r="AB2629" s="42"/>
      <c r="AD2629" s="11"/>
      <c r="AE2629" s="11"/>
      <c r="AG2629" s="11"/>
      <c r="AH2629" s="101"/>
      <c r="AI2629" s="53"/>
      <c r="AJ2629" s="5"/>
      <c r="AL2629" s="42"/>
    </row>
    <row r="2630" spans="3:38">
      <c r="C2630" s="57"/>
      <c r="D2630" s="11"/>
      <c r="E2630" s="11"/>
      <c r="F2630" s="56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42"/>
      <c r="V2630" s="42"/>
      <c r="W2630" s="42"/>
      <c r="X2630" s="42"/>
      <c r="Y2630" s="42"/>
      <c r="Z2630" s="42"/>
      <c r="AA2630" s="42"/>
      <c r="AB2630" s="42"/>
      <c r="AD2630" s="11"/>
      <c r="AF2630" s="11"/>
      <c r="AG2630" s="11"/>
      <c r="AH2630" s="101"/>
      <c r="AI2630" s="53"/>
      <c r="AJ2630" s="5"/>
      <c r="AL2630" s="42"/>
    </row>
    <row r="2631" spans="3:38">
      <c r="C2631" s="57"/>
      <c r="D2631" s="11"/>
      <c r="E2631" s="11"/>
      <c r="F2631" s="56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42"/>
      <c r="V2631" s="42"/>
      <c r="W2631" s="42"/>
      <c r="X2631" s="42"/>
      <c r="Y2631" s="42"/>
      <c r="Z2631" s="42"/>
      <c r="AA2631" s="42"/>
      <c r="AB2631" s="42"/>
      <c r="AD2631" s="11"/>
      <c r="AF2631" s="11"/>
      <c r="AG2631" s="11"/>
      <c r="AH2631" s="101"/>
      <c r="AI2631" s="53"/>
      <c r="AJ2631" s="5"/>
      <c r="AL2631" s="42"/>
    </row>
    <row r="2632" spans="3:38">
      <c r="C2632" s="57"/>
      <c r="D2632" s="11"/>
      <c r="E2632" s="11"/>
      <c r="F2632" s="56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42"/>
      <c r="V2632" s="42"/>
      <c r="W2632" s="42"/>
      <c r="X2632" s="42"/>
      <c r="Y2632" s="42"/>
      <c r="Z2632" s="42"/>
      <c r="AA2632" s="42"/>
      <c r="AB2632" s="42"/>
      <c r="AD2632" s="11"/>
      <c r="AF2632" s="11"/>
      <c r="AG2632" s="11"/>
      <c r="AH2632" s="101"/>
      <c r="AI2632" s="53"/>
      <c r="AJ2632" s="5"/>
      <c r="AL2632" s="42"/>
    </row>
    <row r="2633" spans="3:38">
      <c r="C2633" s="57"/>
      <c r="D2633" s="11"/>
      <c r="E2633" s="11"/>
      <c r="F2633" s="56"/>
      <c r="G2633" s="11"/>
      <c r="H2633" s="11"/>
      <c r="I2633" s="11"/>
      <c r="J2633" s="11"/>
      <c r="K2633" s="11"/>
      <c r="M2633" s="11"/>
      <c r="N2633" s="11"/>
      <c r="O2633" s="11"/>
      <c r="P2633" s="11"/>
      <c r="Q2633" s="11"/>
      <c r="R2633" s="11"/>
      <c r="S2633" s="11"/>
      <c r="T2633" s="11"/>
      <c r="U2633" s="42"/>
      <c r="V2633" s="42"/>
      <c r="W2633" s="42"/>
      <c r="X2633" s="42"/>
      <c r="Y2633" s="42"/>
      <c r="Z2633" s="42"/>
      <c r="AA2633" s="42"/>
      <c r="AB2633" s="42"/>
      <c r="AD2633" s="11"/>
      <c r="AG2633" s="11"/>
      <c r="AH2633" s="101"/>
      <c r="AI2633" s="53"/>
      <c r="AJ2633" s="5"/>
      <c r="AL2633" s="42"/>
    </row>
    <row r="2634" spans="3:38">
      <c r="C2634" s="57"/>
      <c r="D2634" s="11"/>
      <c r="E2634" s="11"/>
      <c r="F2634" s="56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42"/>
      <c r="V2634" s="42"/>
      <c r="W2634" s="42"/>
      <c r="X2634" s="42"/>
      <c r="Y2634" s="42"/>
      <c r="Z2634" s="42"/>
      <c r="AA2634" s="42"/>
      <c r="AB2634" s="42"/>
      <c r="AD2634" s="11"/>
      <c r="AF2634" s="11"/>
      <c r="AG2634" s="11"/>
      <c r="AH2634" s="101"/>
      <c r="AI2634" s="53"/>
      <c r="AJ2634" s="5"/>
      <c r="AL2634" s="42"/>
    </row>
    <row r="2635" spans="3:38">
      <c r="C2635" s="57"/>
      <c r="D2635" s="11"/>
      <c r="E2635" s="11"/>
      <c r="F2635" s="56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42"/>
      <c r="V2635" s="42"/>
      <c r="W2635" s="42"/>
      <c r="X2635" s="42"/>
      <c r="Y2635" s="42"/>
      <c r="Z2635" s="42"/>
      <c r="AA2635" s="42"/>
      <c r="AB2635" s="42"/>
      <c r="AD2635" s="11"/>
      <c r="AE2635" s="11"/>
      <c r="AG2635" s="11"/>
      <c r="AH2635" s="101"/>
      <c r="AI2635" s="53"/>
      <c r="AJ2635" s="5"/>
      <c r="AL2635" s="42"/>
    </row>
    <row r="2636" spans="3:38">
      <c r="C2636" s="57"/>
      <c r="D2636" s="11"/>
      <c r="E2636" s="11"/>
      <c r="F2636" s="56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42"/>
      <c r="V2636" s="42"/>
      <c r="W2636" s="42"/>
      <c r="X2636" s="42"/>
      <c r="Y2636" s="42"/>
      <c r="Z2636" s="42"/>
      <c r="AA2636" s="42"/>
      <c r="AB2636" s="42"/>
      <c r="AD2636" s="11"/>
      <c r="AG2636" s="11"/>
      <c r="AH2636" s="101"/>
      <c r="AI2636" s="53"/>
      <c r="AJ2636" s="5"/>
      <c r="AL2636" s="42"/>
    </row>
    <row r="2637" spans="3:38">
      <c r="C2637" s="57"/>
      <c r="D2637" s="11"/>
      <c r="E2637" s="11"/>
      <c r="F2637" s="56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42"/>
      <c r="V2637" s="42"/>
      <c r="W2637" s="42"/>
      <c r="X2637" s="42"/>
      <c r="Y2637" s="42"/>
      <c r="Z2637" s="42"/>
      <c r="AA2637" s="42"/>
      <c r="AB2637" s="42"/>
      <c r="AD2637" s="11"/>
      <c r="AG2637" s="11"/>
      <c r="AH2637" s="101"/>
      <c r="AI2637" s="53"/>
      <c r="AJ2637" s="5"/>
      <c r="AL2637" s="42"/>
    </row>
    <row r="2638" spans="3:38">
      <c r="C2638" s="57"/>
      <c r="D2638" s="11"/>
      <c r="E2638" s="11"/>
      <c r="F2638" s="56"/>
      <c r="G2638" s="11"/>
      <c r="H2638" s="11"/>
      <c r="I2638" s="11"/>
      <c r="J2638" s="11"/>
      <c r="K2638" s="11"/>
      <c r="M2638" s="11"/>
      <c r="O2638" s="11"/>
      <c r="P2638" s="11"/>
      <c r="Q2638" s="11"/>
      <c r="R2638" s="11"/>
      <c r="S2638" s="11"/>
      <c r="T2638" s="11"/>
      <c r="U2638" s="42"/>
      <c r="V2638" s="42"/>
      <c r="W2638" s="42"/>
      <c r="X2638" s="42"/>
      <c r="Y2638" s="42"/>
      <c r="Z2638" s="42"/>
      <c r="AA2638" s="42"/>
      <c r="AB2638" s="42"/>
      <c r="AD2638" s="11"/>
      <c r="AG2638" s="11"/>
      <c r="AH2638" s="101"/>
      <c r="AI2638" s="53"/>
      <c r="AJ2638" s="5"/>
      <c r="AL2638" s="42"/>
    </row>
    <row r="2639" spans="3:38">
      <c r="C2639" s="57"/>
      <c r="D2639" s="11"/>
      <c r="E2639" s="11"/>
      <c r="F2639" s="56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42"/>
      <c r="V2639" s="42"/>
      <c r="W2639" s="42"/>
      <c r="X2639" s="42"/>
      <c r="Y2639" s="42"/>
      <c r="Z2639" s="42"/>
      <c r="AA2639" s="42"/>
      <c r="AB2639" s="42"/>
      <c r="AD2639" s="11"/>
      <c r="AG2639" s="11"/>
      <c r="AH2639" s="101"/>
      <c r="AI2639" s="53"/>
      <c r="AJ2639" s="5"/>
      <c r="AL2639" s="42"/>
    </row>
    <row r="2640" spans="3:38">
      <c r="C2640" s="57"/>
      <c r="D2640" s="11"/>
      <c r="E2640" s="11"/>
      <c r="F2640" s="56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42"/>
      <c r="V2640" s="42"/>
      <c r="W2640" s="42"/>
      <c r="X2640" s="42"/>
      <c r="Y2640" s="42"/>
      <c r="Z2640" s="42"/>
      <c r="AA2640" s="42"/>
      <c r="AB2640" s="42"/>
      <c r="AD2640" s="11"/>
      <c r="AG2640" s="11"/>
      <c r="AH2640" s="101"/>
      <c r="AI2640" s="53"/>
      <c r="AJ2640" s="5"/>
      <c r="AL2640" s="42"/>
    </row>
    <row r="2641" spans="3:38">
      <c r="C2641" s="57"/>
      <c r="D2641" s="11"/>
      <c r="E2641" s="11"/>
      <c r="F2641" s="56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42"/>
      <c r="V2641" s="42"/>
      <c r="W2641" s="42"/>
      <c r="X2641" s="42"/>
      <c r="Y2641" s="42"/>
      <c r="Z2641" s="42"/>
      <c r="AA2641" s="42"/>
      <c r="AB2641" s="42"/>
      <c r="AD2641" s="11"/>
      <c r="AG2641" s="11"/>
      <c r="AH2641" s="101"/>
      <c r="AI2641" s="53"/>
      <c r="AJ2641" s="5"/>
      <c r="AL2641" s="42"/>
    </row>
    <row r="2642" spans="3:38">
      <c r="C2642" s="57"/>
      <c r="D2642" s="11"/>
      <c r="E2642" s="11"/>
      <c r="F2642" s="56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42"/>
      <c r="V2642" s="42"/>
      <c r="W2642" s="42"/>
      <c r="X2642" s="42"/>
      <c r="Y2642" s="42"/>
      <c r="Z2642" s="42"/>
      <c r="AA2642" s="42"/>
      <c r="AB2642" s="42"/>
      <c r="AD2642" s="11"/>
      <c r="AE2642" s="11"/>
      <c r="AF2642" s="11"/>
      <c r="AG2642" s="11"/>
      <c r="AH2642" s="101"/>
      <c r="AI2642" s="53"/>
      <c r="AJ2642" s="5"/>
      <c r="AL2642" s="42"/>
    </row>
    <row r="2643" spans="3:38">
      <c r="C2643" s="57"/>
      <c r="D2643" s="11"/>
      <c r="E2643" s="11"/>
      <c r="F2643" s="56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42"/>
      <c r="V2643" s="42"/>
      <c r="W2643" s="42"/>
      <c r="X2643" s="42"/>
      <c r="Y2643" s="42"/>
      <c r="Z2643" s="42"/>
      <c r="AA2643" s="42"/>
      <c r="AB2643" s="42"/>
      <c r="AD2643" s="11"/>
      <c r="AE2643" s="11"/>
      <c r="AF2643" s="11"/>
      <c r="AG2643" s="11"/>
      <c r="AH2643" s="101"/>
      <c r="AI2643" s="53"/>
      <c r="AJ2643" s="5"/>
      <c r="AL2643" s="42"/>
    </row>
    <row r="2644" spans="3:38">
      <c r="C2644" s="57"/>
      <c r="D2644" s="11"/>
      <c r="E2644" s="11"/>
      <c r="F2644" s="56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42"/>
      <c r="V2644" s="42"/>
      <c r="W2644" s="42"/>
      <c r="X2644" s="42"/>
      <c r="Y2644" s="42"/>
      <c r="Z2644" s="42"/>
      <c r="AA2644" s="42"/>
      <c r="AB2644" s="42"/>
      <c r="AD2644" s="11"/>
      <c r="AE2644" s="11"/>
      <c r="AF2644" s="11"/>
      <c r="AG2644" s="11"/>
      <c r="AH2644" s="101"/>
      <c r="AI2644" s="53"/>
      <c r="AJ2644" s="5"/>
      <c r="AL2644" s="42"/>
    </row>
    <row r="2645" spans="3:38">
      <c r="C2645" s="57"/>
      <c r="D2645" s="11"/>
      <c r="E2645" s="11"/>
      <c r="F2645" s="56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42"/>
      <c r="V2645" s="42"/>
      <c r="W2645" s="42"/>
      <c r="X2645" s="42"/>
      <c r="Y2645" s="42"/>
      <c r="Z2645" s="42"/>
      <c r="AA2645" s="42"/>
      <c r="AB2645" s="42"/>
      <c r="AC2645" s="11"/>
      <c r="AD2645" s="11"/>
      <c r="AE2645" s="11"/>
      <c r="AF2645" s="11"/>
      <c r="AG2645" s="11"/>
      <c r="AH2645" s="101"/>
      <c r="AI2645" s="53"/>
      <c r="AJ2645" s="5"/>
      <c r="AL2645" s="42"/>
    </row>
    <row r="2646" spans="3:38">
      <c r="C2646" s="57"/>
      <c r="D2646" s="11"/>
      <c r="E2646" s="11"/>
      <c r="F2646" s="56"/>
      <c r="G2646" s="11"/>
      <c r="H2646" s="11"/>
      <c r="I2646" s="11"/>
      <c r="J2646" s="11"/>
      <c r="K2646" s="11"/>
      <c r="L2646" s="11"/>
      <c r="M2646" s="11"/>
      <c r="N2646" s="11"/>
      <c r="P2646" s="11"/>
      <c r="Q2646" s="11"/>
      <c r="R2646" s="11"/>
      <c r="S2646" s="11"/>
      <c r="T2646" s="11"/>
      <c r="U2646" s="42"/>
      <c r="V2646" s="42"/>
      <c r="W2646" s="42"/>
      <c r="X2646" s="42"/>
      <c r="Y2646" s="42"/>
      <c r="Z2646" s="42"/>
      <c r="AA2646" s="42"/>
      <c r="AB2646" s="42"/>
      <c r="AC2646" s="11"/>
      <c r="AD2646" s="11"/>
      <c r="AE2646" s="11"/>
      <c r="AG2646" s="11"/>
      <c r="AH2646" s="101"/>
      <c r="AI2646" s="53"/>
      <c r="AJ2646" s="5"/>
      <c r="AL2646" s="42"/>
    </row>
    <row r="2647" spans="3:38">
      <c r="C2647" s="57"/>
      <c r="D2647" s="11"/>
      <c r="E2647" s="11"/>
      <c r="F2647" s="56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42"/>
      <c r="V2647" s="42"/>
      <c r="W2647" s="42"/>
      <c r="X2647" s="42"/>
      <c r="Y2647" s="42"/>
      <c r="Z2647" s="42"/>
      <c r="AA2647" s="42"/>
      <c r="AB2647" s="42"/>
      <c r="AC2647" s="11"/>
      <c r="AD2647" s="11"/>
      <c r="AE2647" s="11"/>
      <c r="AG2647" s="11"/>
      <c r="AH2647" s="101"/>
      <c r="AI2647" s="53"/>
      <c r="AJ2647" s="5"/>
      <c r="AL2647" s="42"/>
    </row>
    <row r="2648" spans="3:38">
      <c r="C2648" s="57"/>
      <c r="D2648" s="11"/>
      <c r="E2648" s="11"/>
      <c r="F2648" s="56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42"/>
      <c r="V2648" s="42"/>
      <c r="W2648" s="42"/>
      <c r="X2648" s="42"/>
      <c r="Y2648" s="42"/>
      <c r="Z2648" s="42"/>
      <c r="AA2648" s="42"/>
      <c r="AB2648" s="42"/>
      <c r="AC2648" s="11"/>
      <c r="AD2648" s="11"/>
      <c r="AF2648" s="11"/>
      <c r="AG2648" s="11"/>
      <c r="AH2648" s="101"/>
      <c r="AI2648" s="53"/>
      <c r="AJ2648" s="5"/>
      <c r="AL2648" s="42"/>
    </row>
    <row r="2649" spans="3:38">
      <c r="C2649" s="57"/>
      <c r="D2649" s="11"/>
      <c r="E2649" s="11"/>
      <c r="F2649" s="56"/>
      <c r="G2649" s="11"/>
      <c r="H2649" s="11"/>
      <c r="I2649" s="11"/>
      <c r="J2649" s="11"/>
      <c r="K2649" s="11"/>
      <c r="M2649" s="11"/>
      <c r="N2649" s="11"/>
      <c r="O2649" s="11"/>
      <c r="Q2649" s="11"/>
      <c r="R2649" s="11"/>
      <c r="S2649" s="11"/>
      <c r="U2649" s="42"/>
      <c r="V2649" s="42"/>
      <c r="W2649" s="42"/>
      <c r="X2649" s="42"/>
      <c r="Y2649" s="42"/>
      <c r="Z2649" s="42"/>
      <c r="AA2649" s="42"/>
      <c r="AB2649" s="42"/>
      <c r="AC2649" s="11"/>
      <c r="AD2649" s="11"/>
      <c r="AF2649" s="11"/>
      <c r="AG2649" s="11"/>
      <c r="AH2649" s="101"/>
      <c r="AI2649" s="53"/>
      <c r="AJ2649" s="5"/>
      <c r="AL2649" s="42"/>
    </row>
    <row r="2650" spans="3:38">
      <c r="C2650" s="57"/>
      <c r="D2650" s="11"/>
      <c r="E2650" s="11"/>
      <c r="F2650" s="56"/>
      <c r="G2650" s="11"/>
      <c r="H2650" s="11"/>
      <c r="I2650" s="11"/>
      <c r="J2650" s="11"/>
      <c r="K2650" s="11"/>
      <c r="L2650" s="11"/>
      <c r="M2650" s="11"/>
      <c r="N2650" s="11"/>
      <c r="P2650" s="11"/>
      <c r="Q2650" s="11"/>
      <c r="R2650" s="11"/>
      <c r="S2650" s="11"/>
      <c r="T2650" s="11"/>
      <c r="U2650" s="42"/>
      <c r="V2650" s="42"/>
      <c r="W2650" s="42"/>
      <c r="X2650" s="42"/>
      <c r="Y2650" s="42"/>
      <c r="Z2650" s="42"/>
      <c r="AA2650" s="42"/>
      <c r="AB2650" s="42"/>
      <c r="AC2650" s="11"/>
      <c r="AD2650" s="11"/>
      <c r="AE2650" s="11"/>
      <c r="AF2650" s="11"/>
      <c r="AG2650" s="11"/>
      <c r="AH2650" s="101"/>
      <c r="AI2650" s="53"/>
      <c r="AJ2650" s="5"/>
      <c r="AL2650" s="42"/>
    </row>
    <row r="2651" spans="3:38">
      <c r="C2651" s="57"/>
      <c r="D2651" s="11"/>
      <c r="E2651" s="11"/>
      <c r="F2651" s="56"/>
      <c r="G2651" s="11"/>
      <c r="H2651" s="11"/>
      <c r="I2651" s="11"/>
      <c r="J2651" s="11"/>
      <c r="K2651" s="11"/>
      <c r="L2651" s="11"/>
      <c r="M2651" s="11"/>
      <c r="N2651" s="11"/>
      <c r="P2651" s="11"/>
      <c r="Q2651" s="11"/>
      <c r="R2651" s="11"/>
      <c r="S2651" s="11"/>
      <c r="T2651" s="11"/>
      <c r="U2651" s="42"/>
      <c r="V2651" s="42"/>
      <c r="W2651" s="42"/>
      <c r="X2651" s="42"/>
      <c r="Y2651" s="42"/>
      <c r="Z2651" s="42"/>
      <c r="AA2651" s="42"/>
      <c r="AB2651" s="42"/>
      <c r="AC2651" s="11"/>
      <c r="AD2651" s="11"/>
      <c r="AE2651" s="11"/>
      <c r="AG2651" s="11"/>
      <c r="AH2651" s="101"/>
      <c r="AI2651" s="53"/>
      <c r="AJ2651" s="5"/>
      <c r="AL2651" s="42"/>
    </row>
    <row r="2652" spans="3:38">
      <c r="C2652" s="57"/>
      <c r="D2652" s="11"/>
      <c r="E2652" s="11"/>
      <c r="F2652" s="56"/>
      <c r="G2652" s="11"/>
      <c r="H2652" s="11"/>
      <c r="I2652" s="11"/>
      <c r="J2652" s="11"/>
      <c r="K2652" s="11"/>
      <c r="M2652" s="11"/>
      <c r="O2652" s="11"/>
      <c r="P2652" s="11"/>
      <c r="Q2652" s="11"/>
      <c r="R2652" s="11"/>
      <c r="S2652" s="11"/>
      <c r="T2652" s="11"/>
      <c r="U2652" s="42"/>
      <c r="V2652" s="42"/>
      <c r="W2652" s="42"/>
      <c r="X2652" s="42"/>
      <c r="Y2652" s="42"/>
      <c r="Z2652" s="42"/>
      <c r="AA2652" s="42"/>
      <c r="AB2652" s="42"/>
      <c r="AC2652" s="11"/>
      <c r="AD2652" s="11"/>
      <c r="AG2652" s="11"/>
      <c r="AH2652" s="101"/>
      <c r="AI2652" s="53"/>
      <c r="AJ2652" s="5"/>
      <c r="AL2652" s="42"/>
    </row>
    <row r="2653" spans="3:38">
      <c r="C2653" s="57"/>
      <c r="D2653" s="11"/>
      <c r="E2653" s="11"/>
      <c r="F2653" s="56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42"/>
      <c r="V2653" s="42"/>
      <c r="W2653" s="42"/>
      <c r="X2653" s="42"/>
      <c r="Y2653" s="42"/>
      <c r="Z2653" s="42"/>
      <c r="AA2653" s="42"/>
      <c r="AB2653" s="42"/>
      <c r="AD2653" s="11"/>
      <c r="AE2653" s="11"/>
      <c r="AF2653" s="11"/>
      <c r="AG2653" s="11"/>
      <c r="AH2653" s="101"/>
      <c r="AI2653" s="53"/>
      <c r="AJ2653" s="5"/>
      <c r="AL2653" s="42"/>
    </row>
    <row r="2654" spans="3:38">
      <c r="C2654" s="57"/>
      <c r="D2654" s="11"/>
      <c r="E2654" s="11"/>
      <c r="F2654" s="56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42"/>
      <c r="V2654" s="42"/>
      <c r="W2654" s="42"/>
      <c r="X2654" s="42"/>
      <c r="Y2654" s="42"/>
      <c r="Z2654" s="42"/>
      <c r="AA2654" s="42"/>
      <c r="AB2654" s="42"/>
      <c r="AD2654" s="11"/>
      <c r="AF2654" s="11"/>
      <c r="AG2654" s="11"/>
      <c r="AH2654" s="101"/>
      <c r="AI2654" s="53"/>
      <c r="AJ2654" s="5"/>
      <c r="AL2654" s="42"/>
    </row>
    <row r="2655" spans="3:38">
      <c r="C2655" s="57"/>
      <c r="D2655" s="11"/>
      <c r="E2655" s="11"/>
      <c r="F2655" s="56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42"/>
      <c r="V2655" s="42"/>
      <c r="W2655" s="42"/>
      <c r="X2655" s="42"/>
      <c r="Y2655" s="42"/>
      <c r="Z2655" s="42"/>
      <c r="AA2655" s="42"/>
      <c r="AB2655" s="42"/>
      <c r="AD2655" s="11"/>
      <c r="AF2655" s="11"/>
      <c r="AG2655" s="11"/>
      <c r="AH2655" s="101"/>
      <c r="AI2655" s="53"/>
      <c r="AJ2655" s="5"/>
      <c r="AL2655" s="42"/>
    </row>
    <row r="2656" spans="3:38">
      <c r="C2656" s="57"/>
      <c r="D2656" s="11"/>
      <c r="E2656" s="11"/>
      <c r="F2656" s="56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42"/>
      <c r="V2656" s="42"/>
      <c r="W2656" s="42"/>
      <c r="X2656" s="42"/>
      <c r="Y2656" s="42"/>
      <c r="Z2656" s="42"/>
      <c r="AA2656" s="42"/>
      <c r="AB2656" s="42"/>
      <c r="AD2656" s="11"/>
      <c r="AF2656" s="11"/>
      <c r="AG2656" s="11"/>
      <c r="AH2656" s="101"/>
      <c r="AI2656" s="53"/>
      <c r="AJ2656" s="5"/>
      <c r="AL2656" s="42"/>
    </row>
    <row r="2657" spans="3:38">
      <c r="C2657" s="57"/>
      <c r="D2657" s="11"/>
      <c r="E2657" s="11"/>
      <c r="F2657" s="56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42"/>
      <c r="V2657" s="42"/>
      <c r="W2657" s="42"/>
      <c r="X2657" s="42"/>
      <c r="Y2657" s="42"/>
      <c r="Z2657" s="42"/>
      <c r="AA2657" s="42"/>
      <c r="AB2657" s="42"/>
      <c r="AD2657" s="11"/>
      <c r="AE2657" s="11"/>
      <c r="AF2657" s="11"/>
      <c r="AG2657" s="11"/>
      <c r="AH2657" s="101"/>
      <c r="AI2657" s="53"/>
      <c r="AJ2657" s="5"/>
      <c r="AL2657" s="42"/>
    </row>
    <row r="2658" spans="3:38">
      <c r="C2658" s="57"/>
      <c r="D2658" s="11"/>
      <c r="E2658" s="11"/>
      <c r="F2658" s="56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U2658" s="42"/>
      <c r="V2658" s="42"/>
      <c r="W2658" s="42"/>
      <c r="X2658" s="42"/>
      <c r="Y2658" s="42"/>
      <c r="Z2658" s="42"/>
      <c r="AA2658" s="42"/>
      <c r="AB2658" s="42"/>
      <c r="AD2658" s="11"/>
      <c r="AE2658" s="11"/>
      <c r="AF2658" s="11"/>
      <c r="AG2658" s="11"/>
      <c r="AH2658" s="101"/>
      <c r="AI2658" s="53"/>
      <c r="AJ2658" s="5"/>
      <c r="AL2658" s="42"/>
    </row>
    <row r="2659" spans="3:38">
      <c r="C2659" s="57"/>
      <c r="D2659" s="11"/>
      <c r="E2659" s="11"/>
      <c r="F2659" s="56"/>
      <c r="G2659" s="11"/>
      <c r="H2659" s="11"/>
      <c r="I2659" s="11"/>
      <c r="J2659" s="11"/>
      <c r="K2659" s="11"/>
      <c r="M2659" s="11"/>
      <c r="N2659" s="11"/>
      <c r="O2659" s="11"/>
      <c r="Q2659" s="11"/>
      <c r="R2659" s="11"/>
      <c r="S2659" s="11"/>
      <c r="U2659" s="42"/>
      <c r="V2659" s="42"/>
      <c r="W2659" s="42"/>
      <c r="X2659" s="42"/>
      <c r="Y2659" s="42"/>
      <c r="Z2659" s="42"/>
      <c r="AA2659" s="42"/>
      <c r="AB2659" s="42"/>
      <c r="AD2659" s="11"/>
      <c r="AE2659" s="11"/>
      <c r="AF2659" s="11"/>
      <c r="AG2659" s="11"/>
      <c r="AH2659" s="101"/>
      <c r="AI2659" s="53"/>
      <c r="AJ2659" s="5"/>
      <c r="AL2659" s="42"/>
    </row>
    <row r="2660" spans="3:38">
      <c r="C2660" s="57"/>
      <c r="D2660" s="11"/>
      <c r="E2660" s="11"/>
      <c r="F2660" s="56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42"/>
      <c r="V2660" s="42"/>
      <c r="W2660" s="42"/>
      <c r="X2660" s="42"/>
      <c r="Y2660" s="42"/>
      <c r="Z2660" s="42"/>
      <c r="AA2660" s="42"/>
      <c r="AB2660" s="42"/>
      <c r="AC2660" s="11"/>
      <c r="AD2660" s="11"/>
      <c r="AG2660" s="11"/>
      <c r="AH2660" s="101"/>
      <c r="AI2660" s="53"/>
      <c r="AJ2660" s="5"/>
      <c r="AL2660" s="42"/>
    </row>
    <row r="2661" spans="3:38">
      <c r="C2661" s="57"/>
      <c r="D2661" s="11"/>
      <c r="E2661" s="11"/>
      <c r="F2661" s="56"/>
      <c r="G2661" s="11"/>
      <c r="H2661" s="11"/>
      <c r="I2661" s="11"/>
      <c r="J2661" s="11"/>
      <c r="K2661" s="11"/>
      <c r="M2661" s="11"/>
      <c r="N2661" s="11"/>
      <c r="O2661" s="11"/>
      <c r="P2661" s="11"/>
      <c r="Q2661" s="11"/>
      <c r="R2661" s="11"/>
      <c r="S2661" s="11"/>
      <c r="T2661" s="11"/>
      <c r="U2661" s="42"/>
      <c r="V2661" s="42"/>
      <c r="W2661" s="42"/>
      <c r="X2661" s="42"/>
      <c r="Y2661" s="42"/>
      <c r="Z2661" s="42"/>
      <c r="AA2661" s="42"/>
      <c r="AB2661" s="42"/>
      <c r="AC2661" s="11"/>
      <c r="AD2661" s="11"/>
      <c r="AG2661" s="11"/>
      <c r="AH2661" s="101"/>
      <c r="AI2661" s="53"/>
      <c r="AJ2661" s="5"/>
      <c r="AL2661" s="42"/>
    </row>
    <row r="2662" spans="3:38">
      <c r="C2662" s="57"/>
      <c r="D2662" s="11"/>
      <c r="E2662" s="11"/>
      <c r="F2662" s="56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42"/>
      <c r="V2662" s="42"/>
      <c r="W2662" s="42"/>
      <c r="X2662" s="42"/>
      <c r="Y2662" s="42"/>
      <c r="Z2662" s="42"/>
      <c r="AA2662" s="42"/>
      <c r="AB2662" s="42"/>
      <c r="AC2662" s="11"/>
      <c r="AD2662" s="11"/>
      <c r="AE2662" s="11"/>
      <c r="AG2662" s="11"/>
      <c r="AH2662" s="101"/>
      <c r="AI2662" s="53"/>
      <c r="AJ2662" s="5"/>
      <c r="AL2662" s="42"/>
    </row>
    <row r="2663" spans="3:38">
      <c r="C2663" s="57"/>
      <c r="D2663" s="11"/>
      <c r="E2663" s="11"/>
      <c r="F2663" s="56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42"/>
      <c r="V2663" s="42"/>
      <c r="W2663" s="42"/>
      <c r="X2663" s="42"/>
      <c r="Y2663" s="42"/>
      <c r="Z2663" s="42"/>
      <c r="AA2663" s="42"/>
      <c r="AB2663" s="42"/>
      <c r="AC2663" s="11"/>
      <c r="AD2663" s="11"/>
      <c r="AG2663" s="11"/>
      <c r="AH2663" s="101"/>
      <c r="AI2663" s="53"/>
      <c r="AJ2663" s="5"/>
      <c r="AL2663" s="42"/>
    </row>
    <row r="2664" spans="3:38">
      <c r="C2664" s="57"/>
      <c r="D2664" s="11"/>
      <c r="E2664" s="11"/>
      <c r="F2664" s="56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42"/>
      <c r="V2664" s="42"/>
      <c r="W2664" s="42"/>
      <c r="X2664" s="42"/>
      <c r="Y2664" s="42"/>
      <c r="Z2664" s="42"/>
      <c r="AA2664" s="42"/>
      <c r="AB2664" s="42"/>
      <c r="AC2664" s="11"/>
      <c r="AD2664" s="11"/>
      <c r="AE2664" s="11"/>
      <c r="AG2664" s="11"/>
      <c r="AH2664" s="101"/>
      <c r="AI2664" s="53"/>
      <c r="AJ2664" s="5"/>
      <c r="AL2664" s="42"/>
    </row>
    <row r="2665" spans="3:38">
      <c r="C2665" s="57"/>
      <c r="D2665" s="11"/>
      <c r="E2665" s="11"/>
      <c r="F2665" s="56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42"/>
      <c r="V2665" s="42"/>
      <c r="W2665" s="42"/>
      <c r="X2665" s="42"/>
      <c r="Y2665" s="42"/>
      <c r="Z2665" s="42"/>
      <c r="AA2665" s="42"/>
      <c r="AB2665" s="42"/>
      <c r="AC2665" s="11"/>
      <c r="AD2665" s="11"/>
      <c r="AE2665" s="11"/>
      <c r="AF2665" s="11"/>
      <c r="AG2665" s="11"/>
      <c r="AH2665" s="101"/>
      <c r="AI2665" s="53"/>
      <c r="AJ2665" s="5"/>
      <c r="AL2665" s="42"/>
    </row>
    <row r="2666" spans="3:38">
      <c r="C2666" s="57"/>
      <c r="D2666" s="11"/>
      <c r="E2666" s="11"/>
      <c r="F2666" s="56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42"/>
      <c r="V2666" s="42"/>
      <c r="W2666" s="42"/>
      <c r="X2666" s="42"/>
      <c r="Y2666" s="42"/>
      <c r="Z2666" s="42"/>
      <c r="AA2666" s="42"/>
      <c r="AB2666" s="42"/>
      <c r="AC2666" s="11"/>
      <c r="AD2666" s="11"/>
      <c r="AE2666" s="11"/>
      <c r="AF2666" s="11"/>
      <c r="AG2666" s="11"/>
      <c r="AH2666" s="101"/>
      <c r="AI2666" s="53"/>
      <c r="AJ2666" s="5"/>
      <c r="AL2666" s="42"/>
    </row>
    <row r="2667" spans="3:38">
      <c r="C2667" s="57"/>
      <c r="D2667" s="11"/>
      <c r="E2667" s="11"/>
      <c r="F2667" s="56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42"/>
      <c r="V2667" s="42"/>
      <c r="W2667" s="42"/>
      <c r="X2667" s="42"/>
      <c r="Y2667" s="42"/>
      <c r="Z2667" s="42"/>
      <c r="AA2667" s="42"/>
      <c r="AB2667" s="42"/>
      <c r="AC2667" s="11"/>
      <c r="AD2667" s="11"/>
      <c r="AF2667" s="11"/>
      <c r="AG2667" s="11"/>
      <c r="AH2667" s="101"/>
      <c r="AI2667" s="53"/>
      <c r="AJ2667" s="5"/>
      <c r="AL2667" s="42"/>
    </row>
    <row r="2668" spans="3:38">
      <c r="C2668" s="57"/>
      <c r="D2668" s="11"/>
      <c r="E2668" s="11"/>
      <c r="F2668" s="56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42"/>
      <c r="V2668" s="42"/>
      <c r="W2668" s="42"/>
      <c r="X2668" s="42"/>
      <c r="Y2668" s="42"/>
      <c r="Z2668" s="42"/>
      <c r="AA2668" s="42"/>
      <c r="AB2668" s="42"/>
      <c r="AD2668" s="11"/>
      <c r="AF2668" s="11"/>
      <c r="AG2668" s="11"/>
      <c r="AH2668" s="101"/>
      <c r="AI2668" s="53"/>
      <c r="AJ2668" s="5"/>
      <c r="AL2668" s="42"/>
    </row>
    <row r="2669" spans="3:38">
      <c r="C2669" s="57"/>
      <c r="D2669" s="11"/>
      <c r="E2669" s="11"/>
      <c r="F2669" s="56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42"/>
      <c r="V2669" s="42"/>
      <c r="W2669" s="42"/>
      <c r="X2669" s="42"/>
      <c r="Y2669" s="42"/>
      <c r="Z2669" s="42"/>
      <c r="AA2669" s="42"/>
      <c r="AB2669" s="42"/>
      <c r="AD2669" s="11"/>
      <c r="AE2669" s="11"/>
      <c r="AG2669" s="11"/>
      <c r="AH2669" s="101"/>
      <c r="AI2669" s="53"/>
      <c r="AJ2669" s="5"/>
      <c r="AL2669" s="42"/>
    </row>
    <row r="2670" spans="3:38">
      <c r="C2670" s="57"/>
      <c r="D2670" s="11"/>
      <c r="E2670" s="11"/>
      <c r="F2670" s="56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42"/>
      <c r="V2670" s="42"/>
      <c r="W2670" s="42"/>
      <c r="X2670" s="42"/>
      <c r="Y2670" s="42"/>
      <c r="Z2670" s="42"/>
      <c r="AA2670" s="42"/>
      <c r="AB2670" s="42"/>
      <c r="AC2670" s="11"/>
      <c r="AD2670" s="11"/>
      <c r="AE2670" s="11"/>
      <c r="AG2670" s="11"/>
      <c r="AH2670" s="101"/>
      <c r="AI2670" s="53"/>
      <c r="AJ2670" s="5"/>
      <c r="AL2670" s="42"/>
    </row>
    <row r="2671" spans="3:38">
      <c r="C2671" s="57"/>
      <c r="D2671" s="11"/>
      <c r="E2671" s="11"/>
      <c r="F2671" s="56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42"/>
      <c r="V2671" s="42"/>
      <c r="W2671" s="42"/>
      <c r="X2671" s="42"/>
      <c r="Y2671" s="42"/>
      <c r="Z2671" s="42"/>
      <c r="AA2671" s="42"/>
      <c r="AB2671" s="42"/>
      <c r="AC2671" s="11"/>
      <c r="AD2671" s="11"/>
      <c r="AE2671" s="11"/>
      <c r="AG2671" s="11"/>
      <c r="AH2671" s="101"/>
      <c r="AI2671" s="53"/>
      <c r="AJ2671" s="5"/>
      <c r="AL2671" s="42"/>
    </row>
    <row r="2672" spans="3:38">
      <c r="C2672" s="57"/>
      <c r="D2672" s="11"/>
      <c r="E2672" s="11"/>
      <c r="F2672" s="56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42"/>
      <c r="V2672" s="42"/>
      <c r="W2672" s="42"/>
      <c r="X2672" s="42"/>
      <c r="Y2672" s="42"/>
      <c r="Z2672" s="42"/>
      <c r="AA2672" s="42"/>
      <c r="AB2672" s="42"/>
      <c r="AD2672" s="11"/>
      <c r="AE2672" s="11"/>
      <c r="AF2672" s="11"/>
      <c r="AG2672" s="11"/>
      <c r="AH2672" s="101"/>
      <c r="AI2672" s="53"/>
      <c r="AJ2672" s="5"/>
      <c r="AL2672" s="42"/>
    </row>
    <row r="2673" spans="3:38">
      <c r="C2673" s="57"/>
      <c r="D2673" s="11"/>
      <c r="E2673" s="11"/>
      <c r="F2673" s="56"/>
      <c r="G2673" s="11"/>
      <c r="H2673" s="11"/>
      <c r="I2673" s="11"/>
      <c r="J2673" s="11"/>
      <c r="K2673" s="11"/>
      <c r="M2673" s="11"/>
      <c r="N2673" s="11"/>
      <c r="P2673" s="11"/>
      <c r="Q2673" s="11"/>
      <c r="R2673" s="11"/>
      <c r="S2673" s="11"/>
      <c r="U2673" s="42"/>
      <c r="V2673" s="42"/>
      <c r="W2673" s="42"/>
      <c r="X2673" s="42"/>
      <c r="Y2673" s="42"/>
      <c r="Z2673" s="42"/>
      <c r="AA2673" s="42"/>
      <c r="AB2673" s="42"/>
      <c r="AD2673" s="11"/>
      <c r="AE2673" s="11"/>
      <c r="AG2673" s="11"/>
      <c r="AH2673" s="101"/>
      <c r="AI2673" s="53"/>
      <c r="AJ2673" s="5"/>
      <c r="AL2673" s="42"/>
    </row>
    <row r="2674" spans="3:38">
      <c r="C2674" s="57"/>
      <c r="D2674" s="11"/>
      <c r="E2674" s="11"/>
      <c r="F2674" s="56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42"/>
      <c r="V2674" s="42"/>
      <c r="W2674" s="42"/>
      <c r="X2674" s="42"/>
      <c r="Y2674" s="42"/>
      <c r="Z2674" s="42"/>
      <c r="AA2674" s="42"/>
      <c r="AB2674" s="42"/>
      <c r="AC2674" s="11"/>
      <c r="AD2674" s="11"/>
      <c r="AF2674" s="11"/>
      <c r="AG2674" s="11"/>
      <c r="AH2674" s="101"/>
      <c r="AI2674" s="53"/>
      <c r="AJ2674" s="5"/>
      <c r="AL2674" s="42"/>
    </row>
    <row r="2675" spans="3:38">
      <c r="C2675" s="57"/>
      <c r="D2675" s="11"/>
      <c r="E2675" s="11"/>
      <c r="F2675" s="56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42"/>
      <c r="V2675" s="42"/>
      <c r="W2675" s="42"/>
      <c r="X2675" s="42"/>
      <c r="Y2675" s="42"/>
      <c r="Z2675" s="42"/>
      <c r="AA2675" s="42"/>
      <c r="AB2675" s="42"/>
      <c r="AC2675" s="11"/>
      <c r="AD2675" s="11"/>
      <c r="AE2675" s="11"/>
      <c r="AG2675" s="11"/>
      <c r="AH2675" s="101"/>
      <c r="AI2675" s="53"/>
      <c r="AJ2675" s="5"/>
      <c r="AL2675" s="42"/>
    </row>
    <row r="2676" spans="3:38">
      <c r="C2676" s="57"/>
      <c r="D2676" s="11"/>
      <c r="E2676" s="11"/>
      <c r="F2676" s="56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42"/>
      <c r="V2676" s="42"/>
      <c r="W2676" s="42"/>
      <c r="X2676" s="42"/>
      <c r="Y2676" s="42"/>
      <c r="Z2676" s="42"/>
      <c r="AA2676" s="42"/>
      <c r="AB2676" s="42"/>
      <c r="AC2676" s="11"/>
      <c r="AD2676" s="11"/>
      <c r="AE2676" s="11"/>
      <c r="AG2676" s="11"/>
      <c r="AH2676" s="101"/>
      <c r="AI2676" s="53"/>
      <c r="AJ2676" s="5"/>
      <c r="AL2676" s="42"/>
    </row>
    <row r="2677" spans="3:38">
      <c r="C2677" s="57"/>
      <c r="D2677" s="11"/>
      <c r="E2677" s="11"/>
      <c r="F2677" s="56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42"/>
      <c r="V2677" s="42"/>
      <c r="W2677" s="42"/>
      <c r="X2677" s="42"/>
      <c r="Y2677" s="42"/>
      <c r="Z2677" s="42"/>
      <c r="AA2677" s="42"/>
      <c r="AB2677" s="42"/>
      <c r="AD2677" s="11"/>
      <c r="AE2677" s="11"/>
      <c r="AF2677" s="11"/>
      <c r="AG2677" s="11"/>
      <c r="AH2677" s="101"/>
      <c r="AI2677" s="53"/>
      <c r="AJ2677" s="5"/>
      <c r="AL2677" s="42"/>
    </row>
    <row r="2678" spans="3:38">
      <c r="C2678" s="57"/>
      <c r="D2678" s="11"/>
      <c r="E2678" s="11"/>
      <c r="F2678" s="56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42"/>
      <c r="V2678" s="42"/>
      <c r="W2678" s="42"/>
      <c r="X2678" s="42"/>
      <c r="Y2678" s="42"/>
      <c r="Z2678" s="42"/>
      <c r="AA2678" s="42"/>
      <c r="AB2678" s="42"/>
      <c r="AD2678" s="11"/>
      <c r="AE2678" s="11"/>
      <c r="AF2678" s="11"/>
      <c r="AG2678" s="11"/>
      <c r="AH2678" s="101"/>
      <c r="AI2678" s="53"/>
      <c r="AJ2678" s="5"/>
      <c r="AL2678" s="42"/>
    </row>
    <row r="2679" spans="3:38">
      <c r="C2679" s="57"/>
      <c r="D2679" s="11"/>
      <c r="E2679" s="11"/>
      <c r="F2679" s="56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42"/>
      <c r="V2679" s="42"/>
      <c r="W2679" s="42"/>
      <c r="X2679" s="42"/>
      <c r="Y2679" s="42"/>
      <c r="Z2679" s="42"/>
      <c r="AA2679" s="42"/>
      <c r="AB2679" s="42"/>
      <c r="AD2679" s="11"/>
      <c r="AE2679" s="11"/>
      <c r="AF2679" s="11"/>
      <c r="AG2679" s="11"/>
      <c r="AH2679" s="101"/>
      <c r="AI2679" s="53"/>
      <c r="AJ2679" s="5"/>
      <c r="AL2679" s="42"/>
    </row>
    <row r="2680" spans="3:38">
      <c r="C2680" s="57"/>
      <c r="D2680" s="11"/>
      <c r="E2680" s="11"/>
      <c r="F2680" s="56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42"/>
      <c r="V2680" s="42"/>
      <c r="W2680" s="42"/>
      <c r="X2680" s="42"/>
      <c r="Y2680" s="42"/>
      <c r="Z2680" s="42"/>
      <c r="AA2680" s="42"/>
      <c r="AB2680" s="42"/>
      <c r="AD2680" s="11"/>
      <c r="AF2680" s="11"/>
      <c r="AG2680" s="11"/>
      <c r="AH2680" s="101"/>
      <c r="AI2680" s="53"/>
      <c r="AJ2680" s="5"/>
      <c r="AL2680" s="42"/>
    </row>
    <row r="2681" spans="3:38">
      <c r="C2681" s="57"/>
      <c r="D2681" s="11"/>
      <c r="E2681" s="11"/>
      <c r="F2681" s="56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42"/>
      <c r="V2681" s="42"/>
      <c r="W2681" s="42"/>
      <c r="X2681" s="42"/>
      <c r="Y2681" s="42"/>
      <c r="Z2681" s="42"/>
      <c r="AA2681" s="42"/>
      <c r="AB2681" s="42"/>
      <c r="AD2681" s="11"/>
      <c r="AF2681" s="11"/>
      <c r="AG2681" s="11"/>
      <c r="AH2681" s="101"/>
      <c r="AI2681" s="53"/>
      <c r="AJ2681" s="5"/>
      <c r="AL2681" s="42"/>
    </row>
    <row r="2682" spans="3:38">
      <c r="C2682" s="57"/>
      <c r="D2682" s="11"/>
      <c r="E2682" s="11"/>
      <c r="F2682" s="56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42"/>
      <c r="V2682" s="42"/>
      <c r="W2682" s="42"/>
      <c r="X2682" s="42"/>
      <c r="Y2682" s="42"/>
      <c r="Z2682" s="42"/>
      <c r="AA2682" s="42"/>
      <c r="AB2682" s="42"/>
      <c r="AD2682" s="11"/>
      <c r="AF2682" s="11"/>
      <c r="AG2682" s="11"/>
      <c r="AH2682" s="101"/>
      <c r="AI2682" s="53"/>
      <c r="AJ2682" s="5"/>
      <c r="AL2682" s="42"/>
    </row>
    <row r="2683" spans="3:38">
      <c r="C2683" s="57"/>
      <c r="D2683" s="11"/>
      <c r="E2683" s="11"/>
      <c r="F2683" s="56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42"/>
      <c r="V2683" s="42"/>
      <c r="W2683" s="42"/>
      <c r="X2683" s="42"/>
      <c r="Y2683" s="42"/>
      <c r="Z2683" s="42"/>
      <c r="AA2683" s="42"/>
      <c r="AB2683" s="42"/>
      <c r="AD2683" s="11"/>
      <c r="AE2683" s="11"/>
      <c r="AG2683" s="11"/>
      <c r="AH2683" s="101"/>
      <c r="AI2683" s="53"/>
      <c r="AJ2683" s="5"/>
      <c r="AL2683" s="42"/>
    </row>
    <row r="2684" spans="3:38">
      <c r="C2684" s="57"/>
      <c r="D2684" s="11"/>
      <c r="E2684" s="11"/>
      <c r="F2684" s="56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42"/>
      <c r="V2684" s="42"/>
      <c r="W2684" s="42"/>
      <c r="X2684" s="42"/>
      <c r="Y2684" s="42"/>
      <c r="Z2684" s="42"/>
      <c r="AA2684" s="42"/>
      <c r="AB2684" s="42"/>
      <c r="AD2684" s="11"/>
      <c r="AE2684" s="11"/>
      <c r="AG2684" s="11"/>
      <c r="AH2684" s="101"/>
      <c r="AI2684" s="53"/>
      <c r="AJ2684" s="5"/>
      <c r="AL2684" s="42"/>
    </row>
    <row r="2685" spans="3:38">
      <c r="C2685" s="57"/>
      <c r="D2685" s="11"/>
      <c r="E2685" s="11"/>
      <c r="F2685" s="56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42"/>
      <c r="V2685" s="42"/>
      <c r="W2685" s="42"/>
      <c r="X2685" s="42"/>
      <c r="Y2685" s="42"/>
      <c r="Z2685" s="42"/>
      <c r="AA2685" s="42"/>
      <c r="AB2685" s="42"/>
      <c r="AD2685" s="11"/>
      <c r="AE2685" s="11"/>
      <c r="AG2685" s="11"/>
      <c r="AH2685" s="101"/>
      <c r="AI2685" s="53"/>
      <c r="AJ2685" s="5"/>
      <c r="AL2685" s="42"/>
    </row>
    <row r="2686" spans="3:38">
      <c r="C2686" s="57"/>
      <c r="D2686" s="11"/>
      <c r="E2686" s="11"/>
      <c r="F2686" s="56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42"/>
      <c r="V2686" s="42"/>
      <c r="W2686" s="42"/>
      <c r="X2686" s="42"/>
      <c r="Y2686" s="42"/>
      <c r="Z2686" s="42"/>
      <c r="AA2686" s="42"/>
      <c r="AB2686" s="42"/>
      <c r="AD2686" s="11"/>
      <c r="AF2686" s="11"/>
      <c r="AG2686" s="11"/>
      <c r="AH2686" s="101"/>
      <c r="AI2686" s="53"/>
      <c r="AJ2686" s="5"/>
      <c r="AL2686" s="42"/>
    </row>
    <row r="2687" spans="3:38">
      <c r="C2687" s="57"/>
      <c r="D2687" s="11"/>
      <c r="E2687" s="11"/>
      <c r="F2687" s="56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42"/>
      <c r="V2687" s="42"/>
      <c r="W2687" s="42"/>
      <c r="X2687" s="42"/>
      <c r="Y2687" s="42"/>
      <c r="Z2687" s="42"/>
      <c r="AA2687" s="42"/>
      <c r="AB2687" s="42"/>
      <c r="AD2687" s="11"/>
      <c r="AF2687" s="11"/>
      <c r="AG2687" s="11"/>
      <c r="AH2687" s="101"/>
      <c r="AI2687" s="53"/>
      <c r="AJ2687" s="5"/>
      <c r="AL2687" s="42"/>
    </row>
    <row r="2688" spans="3:38">
      <c r="C2688" s="57"/>
      <c r="D2688" s="11"/>
      <c r="E2688" s="11"/>
      <c r="F2688" s="56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42"/>
      <c r="V2688" s="42"/>
      <c r="W2688" s="42"/>
      <c r="X2688" s="42"/>
      <c r="Y2688" s="42"/>
      <c r="Z2688" s="42"/>
      <c r="AA2688" s="42"/>
      <c r="AB2688" s="42"/>
      <c r="AD2688" s="11"/>
      <c r="AE2688" s="11"/>
      <c r="AF2688" s="11"/>
      <c r="AG2688" s="11"/>
      <c r="AH2688" s="101"/>
      <c r="AI2688" s="53"/>
      <c r="AJ2688" s="5"/>
      <c r="AL2688" s="42"/>
    </row>
    <row r="2689" spans="3:38">
      <c r="C2689" s="57"/>
      <c r="D2689" s="11"/>
      <c r="E2689" s="11"/>
      <c r="F2689" s="56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42"/>
      <c r="V2689" s="42"/>
      <c r="W2689" s="42"/>
      <c r="X2689" s="42"/>
      <c r="Y2689" s="42"/>
      <c r="Z2689" s="42"/>
      <c r="AA2689" s="42"/>
      <c r="AB2689" s="42"/>
      <c r="AD2689" s="11"/>
      <c r="AE2689" s="11"/>
      <c r="AF2689" s="11"/>
      <c r="AG2689" s="11"/>
      <c r="AH2689" s="101"/>
      <c r="AI2689" s="53"/>
      <c r="AJ2689" s="5"/>
      <c r="AL2689" s="42"/>
    </row>
    <row r="2690" spans="3:38">
      <c r="C2690" s="57"/>
      <c r="D2690" s="11"/>
      <c r="E2690" s="11"/>
      <c r="F2690" s="56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42"/>
      <c r="V2690" s="42"/>
      <c r="W2690" s="42"/>
      <c r="X2690" s="42"/>
      <c r="Y2690" s="42"/>
      <c r="Z2690" s="42"/>
      <c r="AA2690" s="42"/>
      <c r="AB2690" s="42"/>
      <c r="AD2690" s="11"/>
      <c r="AF2690" s="11"/>
      <c r="AG2690" s="11"/>
      <c r="AH2690" s="101"/>
      <c r="AI2690" s="53"/>
      <c r="AJ2690" s="5"/>
      <c r="AL2690" s="42"/>
    </row>
    <row r="2691" spans="3:38">
      <c r="C2691" s="57"/>
      <c r="D2691" s="11"/>
      <c r="E2691" s="11"/>
      <c r="F2691" s="56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42"/>
      <c r="V2691" s="42"/>
      <c r="W2691" s="42"/>
      <c r="X2691" s="42"/>
      <c r="Y2691" s="42"/>
      <c r="Z2691" s="42"/>
      <c r="AA2691" s="42"/>
      <c r="AB2691" s="42"/>
      <c r="AD2691" s="11"/>
      <c r="AE2691" s="11"/>
      <c r="AG2691" s="11"/>
      <c r="AH2691" s="101"/>
      <c r="AI2691" s="53"/>
      <c r="AJ2691" s="5"/>
      <c r="AL2691" s="42"/>
    </row>
    <row r="2692" spans="3:38">
      <c r="C2692" s="57"/>
      <c r="D2692" s="11"/>
      <c r="E2692" s="11"/>
      <c r="F2692" s="56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42"/>
      <c r="V2692" s="42"/>
      <c r="W2692" s="42"/>
      <c r="X2692" s="42"/>
      <c r="Y2692" s="42"/>
      <c r="Z2692" s="42"/>
      <c r="AA2692" s="42"/>
      <c r="AB2692" s="42"/>
      <c r="AD2692" s="11"/>
      <c r="AE2692" s="11"/>
      <c r="AG2692" s="11"/>
      <c r="AH2692" s="101"/>
      <c r="AI2692" s="53"/>
      <c r="AJ2692" s="5"/>
      <c r="AL2692" s="42"/>
    </row>
    <row r="2693" spans="3:38">
      <c r="C2693" s="57"/>
      <c r="D2693" s="11"/>
      <c r="E2693" s="11"/>
      <c r="F2693" s="56"/>
      <c r="G2693" s="11"/>
      <c r="H2693" s="11"/>
      <c r="I2693" s="11"/>
      <c r="J2693" s="11"/>
      <c r="K2693" s="11"/>
      <c r="M2693" s="11"/>
      <c r="O2693" s="11"/>
      <c r="P2693" s="11"/>
      <c r="Q2693" s="11"/>
      <c r="R2693" s="11"/>
      <c r="S2693" s="11"/>
      <c r="T2693" s="11"/>
      <c r="U2693" s="42"/>
      <c r="V2693" s="42"/>
      <c r="W2693" s="42"/>
      <c r="X2693" s="42"/>
      <c r="Y2693" s="42"/>
      <c r="Z2693" s="42"/>
      <c r="AA2693" s="42"/>
      <c r="AB2693" s="42"/>
      <c r="AD2693" s="11"/>
      <c r="AE2693" s="11"/>
      <c r="AF2693" s="11"/>
      <c r="AG2693" s="11"/>
      <c r="AH2693" s="101"/>
      <c r="AI2693" s="53"/>
      <c r="AJ2693" s="5"/>
      <c r="AL2693" s="42"/>
    </row>
    <row r="2694" spans="3:38">
      <c r="C2694" s="57"/>
      <c r="D2694" s="11"/>
      <c r="E2694" s="11"/>
      <c r="F2694" s="56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42"/>
      <c r="V2694" s="42"/>
      <c r="W2694" s="42"/>
      <c r="X2694" s="42"/>
      <c r="Y2694" s="42"/>
      <c r="Z2694" s="42"/>
      <c r="AA2694" s="42"/>
      <c r="AB2694" s="42"/>
      <c r="AD2694" s="11"/>
      <c r="AE2694" s="11"/>
      <c r="AG2694" s="11"/>
      <c r="AH2694" s="101"/>
      <c r="AI2694" s="53"/>
      <c r="AJ2694" s="5"/>
      <c r="AL2694" s="42"/>
    </row>
    <row r="2695" spans="3:38">
      <c r="C2695" s="57"/>
      <c r="D2695" s="11"/>
      <c r="E2695" s="11"/>
      <c r="F2695" s="56"/>
      <c r="G2695" s="11"/>
      <c r="H2695" s="11"/>
      <c r="I2695" s="11"/>
      <c r="J2695" s="11"/>
      <c r="K2695" s="11"/>
      <c r="M2695" s="11"/>
      <c r="N2695" s="11"/>
      <c r="O2695" s="11"/>
      <c r="P2695" s="11"/>
      <c r="Q2695" s="11"/>
      <c r="R2695" s="11"/>
      <c r="S2695" s="11"/>
      <c r="T2695" s="11"/>
      <c r="U2695" s="42"/>
      <c r="V2695" s="42"/>
      <c r="W2695" s="42"/>
      <c r="X2695" s="42"/>
      <c r="Y2695" s="42"/>
      <c r="Z2695" s="42"/>
      <c r="AA2695" s="42"/>
      <c r="AB2695" s="42"/>
      <c r="AD2695" s="11"/>
      <c r="AE2695" s="11"/>
      <c r="AF2695" s="11"/>
      <c r="AG2695" s="11"/>
      <c r="AH2695" s="101"/>
      <c r="AI2695" s="53"/>
      <c r="AJ2695" s="5"/>
      <c r="AL2695" s="42"/>
    </row>
    <row r="2696" spans="3:38">
      <c r="C2696" s="57"/>
      <c r="D2696" s="11"/>
      <c r="E2696" s="11"/>
      <c r="F2696" s="56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42"/>
      <c r="V2696" s="42"/>
      <c r="W2696" s="42"/>
      <c r="X2696" s="42"/>
      <c r="Y2696" s="42"/>
      <c r="Z2696" s="42"/>
      <c r="AA2696" s="42"/>
      <c r="AB2696" s="42"/>
      <c r="AD2696" s="11"/>
      <c r="AF2696" s="11"/>
      <c r="AG2696" s="11"/>
      <c r="AH2696" s="101"/>
      <c r="AI2696" s="53"/>
      <c r="AJ2696" s="5"/>
      <c r="AL2696" s="42"/>
    </row>
    <row r="2697" spans="3:38">
      <c r="C2697" s="57"/>
      <c r="D2697" s="11"/>
      <c r="E2697" s="11"/>
      <c r="F2697" s="56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42"/>
      <c r="V2697" s="42"/>
      <c r="W2697" s="42"/>
      <c r="X2697" s="42"/>
      <c r="Y2697" s="42"/>
      <c r="Z2697" s="42"/>
      <c r="AA2697" s="42"/>
      <c r="AB2697" s="42"/>
      <c r="AD2697" s="11"/>
      <c r="AG2697" s="11"/>
      <c r="AH2697" s="101"/>
      <c r="AI2697" s="53"/>
      <c r="AJ2697" s="5"/>
      <c r="AL2697" s="42"/>
    </row>
    <row r="2698" spans="3:38">
      <c r="C2698" s="57"/>
      <c r="D2698" s="11"/>
      <c r="E2698" s="11"/>
      <c r="F2698" s="56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42"/>
      <c r="V2698" s="42"/>
      <c r="W2698" s="42"/>
      <c r="X2698" s="42"/>
      <c r="Y2698" s="42"/>
      <c r="Z2698" s="42"/>
      <c r="AA2698" s="42"/>
      <c r="AB2698" s="42"/>
      <c r="AD2698" s="11"/>
      <c r="AG2698" s="11"/>
      <c r="AH2698" s="101"/>
      <c r="AI2698" s="53"/>
      <c r="AJ2698" s="5"/>
      <c r="AL2698" s="42"/>
    </row>
    <row r="2699" spans="3:38">
      <c r="C2699" s="57"/>
      <c r="D2699" s="11"/>
      <c r="E2699" s="11"/>
      <c r="F2699" s="56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42"/>
      <c r="V2699" s="42"/>
      <c r="W2699" s="42"/>
      <c r="X2699" s="42"/>
      <c r="Y2699" s="42"/>
      <c r="Z2699" s="42"/>
      <c r="AA2699" s="42"/>
      <c r="AB2699" s="42"/>
      <c r="AD2699" s="11"/>
      <c r="AF2699" s="11"/>
      <c r="AG2699" s="11"/>
      <c r="AH2699" s="101"/>
      <c r="AI2699" s="53"/>
      <c r="AJ2699" s="5"/>
      <c r="AL2699" s="42"/>
    </row>
    <row r="2700" spans="3:38">
      <c r="C2700" s="57"/>
      <c r="D2700" s="11"/>
      <c r="E2700" s="11"/>
      <c r="F2700" s="56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42"/>
      <c r="V2700" s="42"/>
      <c r="W2700" s="42"/>
      <c r="X2700" s="42"/>
      <c r="Y2700" s="42"/>
      <c r="Z2700" s="42"/>
      <c r="AA2700" s="42"/>
      <c r="AB2700" s="42"/>
      <c r="AD2700" s="11"/>
      <c r="AF2700" s="11"/>
      <c r="AG2700" s="11"/>
      <c r="AH2700" s="101"/>
      <c r="AI2700" s="53"/>
      <c r="AJ2700" s="5"/>
      <c r="AL2700" s="42"/>
    </row>
    <row r="2701" spans="3:38">
      <c r="C2701" s="57"/>
      <c r="D2701" s="11"/>
      <c r="E2701" s="11"/>
      <c r="F2701" s="56"/>
      <c r="G2701" s="11"/>
      <c r="H2701" s="11"/>
      <c r="I2701" s="11"/>
      <c r="J2701" s="11"/>
      <c r="K2701" s="11"/>
      <c r="M2701" s="11"/>
      <c r="N2701" s="11"/>
      <c r="O2701" s="11"/>
      <c r="P2701" s="11"/>
      <c r="Q2701" s="11"/>
      <c r="R2701" s="11"/>
      <c r="S2701" s="11"/>
      <c r="T2701" s="11"/>
      <c r="U2701" s="42"/>
      <c r="V2701" s="42"/>
      <c r="W2701" s="42"/>
      <c r="X2701" s="42"/>
      <c r="Y2701" s="42"/>
      <c r="Z2701" s="42"/>
      <c r="AA2701" s="42"/>
      <c r="AB2701" s="42"/>
      <c r="AD2701" s="11"/>
      <c r="AF2701" s="11"/>
      <c r="AG2701" s="11"/>
      <c r="AH2701" s="101"/>
      <c r="AI2701" s="53"/>
      <c r="AJ2701" s="5"/>
      <c r="AL2701" s="42"/>
    </row>
    <row r="2702" spans="3:38">
      <c r="C2702" s="57"/>
      <c r="D2702" s="11"/>
      <c r="E2702" s="11"/>
      <c r="F2702" s="56"/>
      <c r="G2702" s="11"/>
      <c r="H2702" s="11"/>
      <c r="I2702" s="11"/>
      <c r="J2702" s="11"/>
      <c r="K2702" s="11"/>
      <c r="M2702" s="11"/>
      <c r="N2702" s="11"/>
      <c r="O2702" s="11"/>
      <c r="P2702" s="11"/>
      <c r="Q2702" s="11"/>
      <c r="R2702" s="11"/>
      <c r="S2702" s="11"/>
      <c r="T2702" s="11"/>
      <c r="U2702" s="42"/>
      <c r="V2702" s="42"/>
      <c r="W2702" s="42"/>
      <c r="X2702" s="42"/>
      <c r="Y2702" s="42"/>
      <c r="Z2702" s="42"/>
      <c r="AA2702" s="42"/>
      <c r="AB2702" s="42"/>
      <c r="AD2702" s="11"/>
      <c r="AG2702" s="11"/>
      <c r="AH2702" s="101"/>
      <c r="AI2702" s="53"/>
      <c r="AJ2702" s="5"/>
      <c r="AL2702" s="42"/>
    </row>
    <row r="2703" spans="3:38">
      <c r="C2703" s="57"/>
      <c r="D2703" s="11"/>
      <c r="E2703" s="11"/>
      <c r="F2703" s="56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42"/>
      <c r="V2703" s="42"/>
      <c r="W2703" s="42"/>
      <c r="X2703" s="42"/>
      <c r="Y2703" s="42"/>
      <c r="Z2703" s="42"/>
      <c r="AA2703" s="42"/>
      <c r="AB2703" s="42"/>
      <c r="AD2703" s="11"/>
      <c r="AG2703" s="11"/>
      <c r="AH2703" s="101"/>
      <c r="AI2703" s="53"/>
      <c r="AJ2703" s="5"/>
      <c r="AL2703" s="42"/>
    </row>
    <row r="2704" spans="3:38">
      <c r="C2704" s="57"/>
      <c r="D2704" s="11"/>
      <c r="E2704" s="11"/>
      <c r="F2704" s="56"/>
      <c r="G2704" s="11"/>
      <c r="H2704" s="11"/>
      <c r="I2704" s="11"/>
      <c r="J2704" s="11"/>
      <c r="K2704" s="11"/>
      <c r="M2704" s="11"/>
      <c r="N2704" s="11"/>
      <c r="O2704" s="11"/>
      <c r="Q2704" s="11"/>
      <c r="R2704" s="11"/>
      <c r="S2704" s="11"/>
      <c r="U2704" s="42"/>
      <c r="V2704" s="42"/>
      <c r="W2704" s="42"/>
      <c r="X2704" s="42"/>
      <c r="Y2704" s="42"/>
      <c r="Z2704" s="42"/>
      <c r="AA2704" s="42"/>
      <c r="AB2704" s="42"/>
      <c r="AD2704" s="11"/>
      <c r="AG2704" s="11"/>
      <c r="AH2704" s="101"/>
      <c r="AI2704" s="53"/>
      <c r="AJ2704" s="5"/>
      <c r="AL2704" s="42"/>
    </row>
    <row r="2705" spans="3:38">
      <c r="C2705" s="57"/>
      <c r="D2705" s="11"/>
      <c r="E2705" s="11"/>
      <c r="F2705" s="56"/>
      <c r="G2705" s="11"/>
      <c r="H2705" s="11"/>
      <c r="I2705" s="11"/>
      <c r="J2705" s="11"/>
      <c r="K2705" s="11"/>
      <c r="M2705" s="11"/>
      <c r="N2705" s="11"/>
      <c r="O2705" s="11"/>
      <c r="Q2705" s="11"/>
      <c r="R2705" s="11"/>
      <c r="S2705" s="11"/>
      <c r="U2705" s="42"/>
      <c r="V2705" s="42"/>
      <c r="W2705" s="42"/>
      <c r="X2705" s="42"/>
      <c r="Y2705" s="42"/>
      <c r="Z2705" s="42"/>
      <c r="AA2705" s="42"/>
      <c r="AB2705" s="42"/>
      <c r="AD2705" s="11"/>
      <c r="AF2705" s="11"/>
      <c r="AG2705" s="11"/>
      <c r="AH2705" s="101"/>
      <c r="AI2705" s="53"/>
      <c r="AJ2705" s="5"/>
      <c r="AL2705" s="42"/>
    </row>
    <row r="2706" spans="3:38">
      <c r="C2706" s="57"/>
      <c r="D2706" s="11"/>
      <c r="E2706" s="11"/>
      <c r="F2706" s="56"/>
      <c r="G2706" s="11"/>
      <c r="H2706" s="11"/>
      <c r="I2706" s="11"/>
      <c r="J2706" s="11"/>
      <c r="K2706" s="11"/>
      <c r="M2706" s="11"/>
      <c r="N2706" s="11"/>
      <c r="O2706" s="11"/>
      <c r="Q2706" s="11"/>
      <c r="R2706" s="11"/>
      <c r="S2706" s="11"/>
      <c r="U2706" s="42"/>
      <c r="V2706" s="42"/>
      <c r="W2706" s="42"/>
      <c r="X2706" s="42"/>
      <c r="Y2706" s="42"/>
      <c r="Z2706" s="42"/>
      <c r="AA2706" s="42"/>
      <c r="AB2706" s="42"/>
      <c r="AD2706" s="11"/>
      <c r="AG2706" s="11"/>
      <c r="AH2706" s="101"/>
      <c r="AI2706" s="53"/>
      <c r="AJ2706" s="5"/>
      <c r="AL2706" s="42"/>
    </row>
    <row r="2707" spans="3:38">
      <c r="C2707" s="57"/>
      <c r="D2707" s="11"/>
      <c r="E2707" s="11"/>
      <c r="F2707" s="56"/>
      <c r="G2707" s="11"/>
      <c r="H2707" s="11"/>
      <c r="I2707" s="11"/>
      <c r="J2707" s="11"/>
      <c r="K2707" s="11"/>
      <c r="M2707" s="11"/>
      <c r="N2707" s="11"/>
      <c r="O2707" s="11"/>
      <c r="Q2707" s="11"/>
      <c r="R2707" s="11"/>
      <c r="S2707" s="11"/>
      <c r="U2707" s="42"/>
      <c r="V2707" s="42"/>
      <c r="W2707" s="42"/>
      <c r="X2707" s="42"/>
      <c r="Y2707" s="42"/>
      <c r="Z2707" s="42"/>
      <c r="AA2707" s="42"/>
      <c r="AB2707" s="42"/>
      <c r="AD2707" s="11"/>
      <c r="AF2707" s="11"/>
      <c r="AG2707" s="11"/>
      <c r="AH2707" s="101"/>
      <c r="AI2707" s="53"/>
      <c r="AJ2707" s="5"/>
      <c r="AL2707" s="42"/>
    </row>
    <row r="2708" spans="3:38">
      <c r="C2708" s="57"/>
      <c r="D2708" s="11"/>
      <c r="E2708" s="11"/>
      <c r="F2708" s="56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42"/>
      <c r="V2708" s="42"/>
      <c r="W2708" s="42"/>
      <c r="X2708" s="42"/>
      <c r="Y2708" s="42"/>
      <c r="Z2708" s="42"/>
      <c r="AA2708" s="42"/>
      <c r="AB2708" s="42"/>
      <c r="AD2708" s="11"/>
      <c r="AG2708" s="11"/>
      <c r="AH2708" s="101"/>
      <c r="AI2708" s="53"/>
      <c r="AJ2708" s="5"/>
      <c r="AL2708" s="42"/>
    </row>
    <row r="2709" spans="3:38">
      <c r="C2709" s="57"/>
      <c r="D2709" s="11"/>
      <c r="E2709" s="11"/>
      <c r="F2709" s="56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42"/>
      <c r="V2709" s="42"/>
      <c r="W2709" s="42"/>
      <c r="X2709" s="42"/>
      <c r="Y2709" s="42"/>
      <c r="Z2709" s="42"/>
      <c r="AA2709" s="42"/>
      <c r="AB2709" s="42"/>
      <c r="AD2709" s="11"/>
      <c r="AF2709" s="11"/>
      <c r="AG2709" s="11"/>
      <c r="AH2709" s="101"/>
      <c r="AI2709" s="53"/>
      <c r="AJ2709" s="5"/>
      <c r="AL2709" s="42"/>
    </row>
    <row r="2710" spans="3:38">
      <c r="C2710" s="57"/>
      <c r="D2710" s="11"/>
      <c r="E2710" s="11"/>
      <c r="F2710" s="56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42"/>
      <c r="V2710" s="42"/>
      <c r="W2710" s="42"/>
      <c r="X2710" s="42"/>
      <c r="Y2710" s="42"/>
      <c r="Z2710" s="42"/>
      <c r="AA2710" s="42"/>
      <c r="AB2710" s="42"/>
      <c r="AD2710" s="11"/>
      <c r="AE2710" s="11"/>
      <c r="AF2710" s="11"/>
      <c r="AG2710" s="11"/>
      <c r="AH2710" s="101"/>
      <c r="AI2710" s="53"/>
      <c r="AJ2710" s="5"/>
      <c r="AL2710" s="42"/>
    </row>
    <row r="2711" spans="3:38">
      <c r="C2711" s="57"/>
      <c r="D2711" s="11"/>
      <c r="E2711" s="11"/>
      <c r="F2711" s="56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42"/>
      <c r="V2711" s="42"/>
      <c r="W2711" s="42"/>
      <c r="X2711" s="42"/>
      <c r="Y2711" s="42"/>
      <c r="Z2711" s="42"/>
      <c r="AA2711" s="42"/>
      <c r="AB2711" s="42"/>
      <c r="AD2711" s="11"/>
      <c r="AE2711" s="11"/>
      <c r="AF2711" s="11"/>
      <c r="AG2711" s="11"/>
      <c r="AH2711" s="101"/>
      <c r="AI2711" s="53"/>
      <c r="AJ2711" s="5"/>
      <c r="AL2711" s="42"/>
    </row>
    <row r="2712" spans="3:38">
      <c r="C2712" s="57"/>
      <c r="D2712" s="11"/>
      <c r="E2712" s="11"/>
      <c r="F2712" s="56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42"/>
      <c r="V2712" s="42"/>
      <c r="W2712" s="42"/>
      <c r="X2712" s="42"/>
      <c r="Y2712" s="42"/>
      <c r="Z2712" s="42"/>
      <c r="AA2712" s="42"/>
      <c r="AB2712" s="42"/>
      <c r="AD2712" s="11"/>
      <c r="AG2712" s="11"/>
      <c r="AH2712" s="101"/>
      <c r="AI2712" s="53"/>
      <c r="AJ2712" s="5"/>
      <c r="AL2712" s="42"/>
    </row>
    <row r="2713" spans="3:38">
      <c r="C2713" s="57"/>
      <c r="D2713" s="11"/>
      <c r="E2713" s="11"/>
      <c r="F2713" s="56"/>
      <c r="G2713" s="11"/>
      <c r="H2713" s="11"/>
      <c r="I2713" s="11"/>
      <c r="J2713" s="11"/>
      <c r="K2713" s="11"/>
      <c r="M2713" s="11"/>
      <c r="N2713" s="11"/>
      <c r="O2713" s="11"/>
      <c r="P2713" s="11"/>
      <c r="Q2713" s="11"/>
      <c r="R2713" s="11"/>
      <c r="S2713" s="11"/>
      <c r="T2713" s="11"/>
      <c r="U2713" s="42"/>
      <c r="V2713" s="42"/>
      <c r="W2713" s="42"/>
      <c r="X2713" s="42"/>
      <c r="Y2713" s="42"/>
      <c r="Z2713" s="42"/>
      <c r="AA2713" s="42"/>
      <c r="AB2713" s="42"/>
      <c r="AD2713" s="11"/>
      <c r="AE2713" s="11"/>
      <c r="AG2713" s="11"/>
      <c r="AH2713" s="101"/>
      <c r="AI2713" s="53"/>
      <c r="AJ2713" s="5"/>
      <c r="AL2713" s="42"/>
    </row>
    <row r="2714" spans="3:38">
      <c r="C2714" s="57"/>
      <c r="D2714" s="11"/>
      <c r="E2714" s="11"/>
      <c r="F2714" s="56"/>
      <c r="G2714" s="11"/>
      <c r="H2714" s="11"/>
      <c r="I2714" s="11"/>
      <c r="J2714" s="11"/>
      <c r="K2714" s="11"/>
      <c r="M2714" s="11"/>
      <c r="N2714" s="11"/>
      <c r="P2714" s="11"/>
      <c r="Q2714" s="11"/>
      <c r="R2714" s="11"/>
      <c r="S2714" s="11"/>
      <c r="U2714" s="42"/>
      <c r="V2714" s="42"/>
      <c r="W2714" s="42"/>
      <c r="X2714" s="42"/>
      <c r="Y2714" s="42"/>
      <c r="Z2714" s="42"/>
      <c r="AA2714" s="42"/>
      <c r="AB2714" s="42"/>
      <c r="AD2714" s="11"/>
      <c r="AE2714" s="11"/>
      <c r="AG2714" s="11"/>
      <c r="AH2714" s="101"/>
      <c r="AI2714" s="53"/>
      <c r="AJ2714" s="5"/>
      <c r="AL2714" s="42"/>
    </row>
    <row r="2715" spans="3:38">
      <c r="C2715" s="57"/>
      <c r="D2715" s="11"/>
      <c r="E2715" s="11"/>
      <c r="F2715" s="56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42"/>
      <c r="V2715" s="42"/>
      <c r="W2715" s="42"/>
      <c r="X2715" s="42"/>
      <c r="Y2715" s="42"/>
      <c r="Z2715" s="42"/>
      <c r="AA2715" s="42"/>
      <c r="AB2715" s="42"/>
      <c r="AD2715" s="11"/>
      <c r="AE2715" s="11"/>
      <c r="AG2715" s="11"/>
      <c r="AH2715" s="101"/>
      <c r="AI2715" s="53"/>
      <c r="AJ2715" s="5"/>
      <c r="AL2715" s="42"/>
    </row>
    <row r="2716" spans="3:38">
      <c r="C2716" s="57"/>
      <c r="D2716" s="11"/>
      <c r="E2716" s="11"/>
      <c r="F2716" s="56"/>
      <c r="G2716" s="11"/>
      <c r="H2716" s="11"/>
      <c r="I2716" s="11"/>
      <c r="J2716" s="11"/>
      <c r="K2716" s="11"/>
      <c r="M2716" s="11"/>
      <c r="N2716" s="11"/>
      <c r="O2716" s="11"/>
      <c r="Q2716" s="11"/>
      <c r="R2716" s="11"/>
      <c r="S2716" s="11"/>
      <c r="U2716" s="42"/>
      <c r="V2716" s="42"/>
      <c r="W2716" s="42"/>
      <c r="X2716" s="42"/>
      <c r="Y2716" s="42"/>
      <c r="Z2716" s="42"/>
      <c r="AA2716" s="42"/>
      <c r="AB2716" s="42"/>
      <c r="AD2716" s="11"/>
      <c r="AF2716" s="11"/>
      <c r="AG2716" s="11"/>
      <c r="AH2716" s="101"/>
      <c r="AI2716" s="53"/>
      <c r="AJ2716" s="5"/>
      <c r="AL2716" s="42"/>
    </row>
    <row r="2717" spans="3:38">
      <c r="C2717" s="57"/>
      <c r="D2717" s="11"/>
      <c r="E2717" s="11"/>
      <c r="F2717" s="56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U2717" s="42"/>
      <c r="V2717" s="42"/>
      <c r="W2717" s="42"/>
      <c r="X2717" s="42"/>
      <c r="Y2717" s="42"/>
      <c r="Z2717" s="42"/>
      <c r="AA2717" s="42"/>
      <c r="AB2717" s="42"/>
      <c r="AD2717" s="11"/>
      <c r="AE2717" s="11"/>
      <c r="AG2717" s="11"/>
      <c r="AH2717" s="101"/>
      <c r="AI2717" s="53"/>
      <c r="AJ2717" s="5"/>
      <c r="AL2717" s="42"/>
    </row>
    <row r="2718" spans="3:38">
      <c r="C2718" s="57"/>
      <c r="D2718" s="11"/>
      <c r="E2718" s="11"/>
      <c r="F2718" s="56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42"/>
      <c r="V2718" s="42"/>
      <c r="W2718" s="42"/>
      <c r="X2718" s="42"/>
      <c r="Y2718" s="42"/>
      <c r="Z2718" s="42"/>
      <c r="AA2718" s="42"/>
      <c r="AB2718" s="42"/>
      <c r="AD2718" s="11"/>
      <c r="AF2718" s="11"/>
      <c r="AG2718" s="11"/>
      <c r="AH2718" s="101"/>
      <c r="AI2718" s="53"/>
      <c r="AJ2718" s="5"/>
      <c r="AL2718" s="42"/>
    </row>
    <row r="2719" spans="3:38">
      <c r="C2719" s="57"/>
      <c r="D2719" s="11"/>
      <c r="E2719" s="11"/>
      <c r="F2719" s="56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42"/>
      <c r="V2719" s="42"/>
      <c r="W2719" s="42"/>
      <c r="X2719" s="42"/>
      <c r="Y2719" s="42"/>
      <c r="Z2719" s="42"/>
      <c r="AA2719" s="42"/>
      <c r="AB2719" s="42"/>
      <c r="AC2719" s="11"/>
      <c r="AD2719" s="11"/>
      <c r="AE2719" s="11"/>
      <c r="AF2719" s="11"/>
      <c r="AG2719" s="11"/>
      <c r="AH2719" s="101"/>
      <c r="AI2719" s="53"/>
      <c r="AJ2719" s="5"/>
      <c r="AL2719" s="42"/>
    </row>
    <row r="2720" spans="3:38">
      <c r="C2720" s="57"/>
      <c r="D2720" s="11"/>
      <c r="E2720" s="11"/>
      <c r="F2720" s="56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42"/>
      <c r="V2720" s="42"/>
      <c r="W2720" s="42"/>
      <c r="X2720" s="42"/>
      <c r="Y2720" s="42"/>
      <c r="Z2720" s="42"/>
      <c r="AA2720" s="42"/>
      <c r="AB2720" s="42"/>
      <c r="AC2720" s="11"/>
      <c r="AD2720" s="11"/>
      <c r="AG2720" s="11"/>
      <c r="AH2720" s="101"/>
      <c r="AI2720" s="53"/>
      <c r="AJ2720" s="5"/>
      <c r="AL2720" s="42"/>
    </row>
    <row r="2721" spans="3:38">
      <c r="C2721" s="57"/>
      <c r="D2721" s="11"/>
      <c r="E2721" s="11"/>
      <c r="F2721" s="56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42"/>
      <c r="V2721" s="42"/>
      <c r="W2721" s="42"/>
      <c r="X2721" s="42"/>
      <c r="Y2721" s="42"/>
      <c r="Z2721" s="42"/>
      <c r="AA2721" s="42"/>
      <c r="AB2721" s="42"/>
      <c r="AC2721" s="11"/>
      <c r="AD2721" s="11"/>
      <c r="AE2721" s="11"/>
      <c r="AF2721" s="11"/>
      <c r="AG2721" s="11"/>
      <c r="AH2721" s="101"/>
      <c r="AI2721" s="53"/>
      <c r="AJ2721" s="5"/>
      <c r="AL2721" s="42"/>
    </row>
    <row r="2722" spans="3:38">
      <c r="C2722" s="57"/>
      <c r="D2722" s="11"/>
      <c r="E2722" s="11"/>
      <c r="F2722" s="56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42"/>
      <c r="V2722" s="42"/>
      <c r="W2722" s="42"/>
      <c r="X2722" s="42"/>
      <c r="Y2722" s="42"/>
      <c r="Z2722" s="42"/>
      <c r="AA2722" s="42"/>
      <c r="AB2722" s="42"/>
      <c r="AC2722" s="11"/>
      <c r="AD2722" s="11"/>
      <c r="AE2722" s="11"/>
      <c r="AF2722" s="11"/>
      <c r="AG2722" s="11"/>
      <c r="AH2722" s="101"/>
      <c r="AI2722" s="53"/>
      <c r="AJ2722" s="5"/>
      <c r="AL2722" s="42"/>
    </row>
    <row r="2723" spans="3:38">
      <c r="C2723" s="57"/>
      <c r="D2723" s="11"/>
      <c r="E2723" s="11"/>
      <c r="F2723" s="56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42"/>
      <c r="V2723" s="42"/>
      <c r="W2723" s="42"/>
      <c r="X2723" s="42"/>
      <c r="Y2723" s="42"/>
      <c r="Z2723" s="42"/>
      <c r="AA2723" s="42"/>
      <c r="AB2723" s="42"/>
      <c r="AD2723" s="11"/>
      <c r="AE2723" s="11"/>
      <c r="AG2723" s="11"/>
      <c r="AH2723" s="101"/>
      <c r="AI2723" s="53"/>
      <c r="AJ2723" s="5"/>
      <c r="AL2723" s="42"/>
    </row>
    <row r="2724" spans="3:38">
      <c r="C2724" s="57"/>
      <c r="D2724" s="11"/>
      <c r="E2724" s="11"/>
      <c r="F2724" s="56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42"/>
      <c r="V2724" s="42"/>
      <c r="W2724" s="42"/>
      <c r="X2724" s="42"/>
      <c r="Y2724" s="42"/>
      <c r="Z2724" s="42"/>
      <c r="AA2724" s="42"/>
      <c r="AB2724" s="42"/>
      <c r="AD2724" s="11"/>
      <c r="AE2724" s="11"/>
      <c r="AF2724" s="11"/>
      <c r="AG2724" s="11"/>
      <c r="AH2724" s="101"/>
      <c r="AI2724" s="53"/>
      <c r="AJ2724" s="5"/>
      <c r="AL2724" s="42"/>
    </row>
    <row r="2725" spans="3:38">
      <c r="C2725" s="57"/>
      <c r="D2725" s="11"/>
      <c r="E2725" s="11"/>
      <c r="F2725" s="56"/>
      <c r="G2725" s="11"/>
      <c r="H2725" s="11"/>
      <c r="I2725" s="11"/>
      <c r="J2725" s="11"/>
      <c r="K2725" s="11"/>
      <c r="M2725" s="11"/>
      <c r="O2725" s="11"/>
      <c r="P2725" s="11"/>
      <c r="Q2725" s="11"/>
      <c r="R2725" s="11"/>
      <c r="S2725" s="11"/>
      <c r="T2725" s="11"/>
      <c r="U2725" s="42"/>
      <c r="V2725" s="42"/>
      <c r="W2725" s="42"/>
      <c r="X2725" s="42"/>
      <c r="Y2725" s="42"/>
      <c r="Z2725" s="42"/>
      <c r="AA2725" s="42"/>
      <c r="AB2725" s="42"/>
      <c r="AD2725" s="11"/>
      <c r="AE2725" s="11"/>
      <c r="AF2725" s="11"/>
      <c r="AG2725" s="11"/>
      <c r="AH2725" s="101"/>
      <c r="AI2725" s="53"/>
      <c r="AJ2725" s="5"/>
      <c r="AL2725" s="42"/>
    </row>
    <row r="2726" spans="3:38">
      <c r="C2726" s="57"/>
      <c r="D2726" s="11"/>
      <c r="E2726" s="11"/>
      <c r="F2726" s="56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42"/>
      <c r="V2726" s="42"/>
      <c r="W2726" s="42"/>
      <c r="X2726" s="42"/>
      <c r="Y2726" s="42"/>
      <c r="Z2726" s="42"/>
      <c r="AA2726" s="42"/>
      <c r="AB2726" s="42"/>
      <c r="AD2726" s="11"/>
      <c r="AF2726" s="11"/>
      <c r="AG2726" s="11"/>
      <c r="AH2726" s="101"/>
      <c r="AI2726" s="53"/>
      <c r="AJ2726" s="5"/>
      <c r="AL2726" s="42"/>
    </row>
    <row r="2727" spans="3:38">
      <c r="C2727" s="57"/>
      <c r="D2727" s="11"/>
      <c r="E2727" s="11"/>
      <c r="F2727" s="56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42"/>
      <c r="V2727" s="42"/>
      <c r="W2727" s="42"/>
      <c r="X2727" s="42"/>
      <c r="Y2727" s="42"/>
      <c r="Z2727" s="42"/>
      <c r="AA2727" s="42"/>
      <c r="AB2727" s="42"/>
      <c r="AD2727" s="11"/>
      <c r="AF2727" s="11"/>
      <c r="AG2727" s="11"/>
      <c r="AH2727" s="101"/>
      <c r="AI2727" s="53"/>
      <c r="AJ2727" s="5"/>
      <c r="AL2727" s="42"/>
    </row>
    <row r="2728" spans="3:38">
      <c r="C2728" s="57"/>
      <c r="D2728" s="11"/>
      <c r="E2728" s="11"/>
      <c r="F2728" s="56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42"/>
      <c r="V2728" s="42"/>
      <c r="W2728" s="42"/>
      <c r="X2728" s="42"/>
      <c r="Y2728" s="42"/>
      <c r="Z2728" s="42"/>
      <c r="AA2728" s="42"/>
      <c r="AB2728" s="42"/>
      <c r="AD2728" s="11"/>
      <c r="AE2728" s="11"/>
      <c r="AG2728" s="11"/>
      <c r="AH2728" s="101"/>
      <c r="AI2728" s="53"/>
      <c r="AJ2728" s="5"/>
      <c r="AL2728" s="42"/>
    </row>
    <row r="2729" spans="3:38">
      <c r="C2729" s="57"/>
      <c r="D2729" s="11"/>
      <c r="E2729" s="11"/>
      <c r="F2729" s="56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42"/>
      <c r="V2729" s="42"/>
      <c r="W2729" s="42"/>
      <c r="X2729" s="42"/>
      <c r="Y2729" s="42"/>
      <c r="Z2729" s="42"/>
      <c r="AA2729" s="42"/>
      <c r="AB2729" s="42"/>
      <c r="AD2729" s="11"/>
      <c r="AE2729" s="11"/>
      <c r="AF2729" s="11"/>
      <c r="AG2729" s="11"/>
      <c r="AH2729" s="101"/>
      <c r="AI2729" s="53"/>
      <c r="AJ2729" s="5"/>
      <c r="AL2729" s="42"/>
    </row>
    <row r="2730" spans="3:38">
      <c r="C2730" s="57"/>
      <c r="D2730" s="11"/>
      <c r="E2730" s="11"/>
      <c r="F2730" s="56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42"/>
      <c r="V2730" s="42"/>
      <c r="W2730" s="42"/>
      <c r="X2730" s="42"/>
      <c r="Y2730" s="42"/>
      <c r="Z2730" s="42"/>
      <c r="AA2730" s="42"/>
      <c r="AB2730" s="42"/>
      <c r="AD2730" s="11"/>
      <c r="AE2730" s="11"/>
      <c r="AG2730" s="11"/>
      <c r="AH2730" s="101"/>
      <c r="AI2730" s="53"/>
      <c r="AJ2730" s="5"/>
      <c r="AL2730" s="42"/>
    </row>
    <row r="2731" spans="3:38">
      <c r="C2731" s="57"/>
      <c r="D2731" s="11"/>
      <c r="E2731" s="11"/>
      <c r="F2731" s="56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42"/>
      <c r="V2731" s="42"/>
      <c r="W2731" s="42"/>
      <c r="X2731" s="42"/>
      <c r="Y2731" s="42"/>
      <c r="Z2731" s="42"/>
      <c r="AA2731" s="42"/>
      <c r="AB2731" s="42"/>
      <c r="AD2731" s="11"/>
      <c r="AE2731" s="11"/>
      <c r="AG2731" s="11"/>
      <c r="AH2731" s="101"/>
      <c r="AI2731" s="53"/>
      <c r="AJ2731" s="5"/>
      <c r="AL2731" s="42"/>
    </row>
    <row r="2732" spans="3:38">
      <c r="C2732" s="57"/>
      <c r="D2732" s="11"/>
      <c r="E2732" s="11"/>
      <c r="F2732" s="56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42"/>
      <c r="V2732" s="42"/>
      <c r="W2732" s="42"/>
      <c r="X2732" s="42"/>
      <c r="Y2732" s="42"/>
      <c r="Z2732" s="42"/>
      <c r="AA2732" s="42"/>
      <c r="AB2732" s="42"/>
      <c r="AC2732" s="11"/>
      <c r="AD2732" s="11"/>
      <c r="AG2732" s="11"/>
      <c r="AH2732" s="101"/>
      <c r="AI2732" s="53"/>
      <c r="AJ2732" s="5"/>
      <c r="AL2732" s="42"/>
    </row>
    <row r="2733" spans="3:38">
      <c r="C2733" s="57"/>
      <c r="D2733" s="11"/>
      <c r="E2733" s="11"/>
      <c r="F2733" s="56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42"/>
      <c r="V2733" s="42"/>
      <c r="W2733" s="42"/>
      <c r="X2733" s="42"/>
      <c r="Y2733" s="42"/>
      <c r="Z2733" s="42"/>
      <c r="AA2733" s="42"/>
      <c r="AB2733" s="42"/>
      <c r="AC2733" s="11"/>
      <c r="AD2733" s="11"/>
      <c r="AG2733" s="11"/>
      <c r="AH2733" s="101"/>
      <c r="AI2733" s="53"/>
      <c r="AJ2733" s="5"/>
      <c r="AL2733" s="42"/>
    </row>
    <row r="2734" spans="3:38">
      <c r="C2734" s="57"/>
      <c r="D2734" s="11"/>
      <c r="E2734" s="11"/>
      <c r="F2734" s="56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42"/>
      <c r="V2734" s="42"/>
      <c r="W2734" s="42"/>
      <c r="X2734" s="42"/>
      <c r="Y2734" s="42"/>
      <c r="Z2734" s="42"/>
      <c r="AA2734" s="42"/>
      <c r="AB2734" s="42"/>
      <c r="AC2734" s="11"/>
      <c r="AD2734" s="11"/>
      <c r="AE2734" s="11"/>
      <c r="AF2734" s="11"/>
      <c r="AG2734" s="11"/>
      <c r="AH2734" s="101"/>
      <c r="AI2734" s="53"/>
      <c r="AJ2734" s="5"/>
      <c r="AL2734" s="42"/>
    </row>
    <row r="2735" spans="3:38">
      <c r="C2735" s="57"/>
      <c r="D2735" s="11"/>
      <c r="E2735" s="11"/>
      <c r="F2735" s="56"/>
      <c r="G2735" s="11"/>
      <c r="H2735" s="11"/>
      <c r="I2735" s="11"/>
      <c r="J2735" s="11"/>
      <c r="K2735" s="11"/>
      <c r="M2735" s="11"/>
      <c r="N2735" s="11"/>
      <c r="P2735" s="11"/>
      <c r="Q2735" s="11"/>
      <c r="R2735" s="11"/>
      <c r="S2735" s="11"/>
      <c r="T2735" s="11"/>
      <c r="U2735" s="42"/>
      <c r="V2735" s="42"/>
      <c r="W2735" s="42"/>
      <c r="X2735" s="42"/>
      <c r="Y2735" s="42"/>
      <c r="Z2735" s="42"/>
      <c r="AA2735" s="42"/>
      <c r="AB2735" s="42"/>
      <c r="AC2735" s="11"/>
      <c r="AD2735" s="11"/>
      <c r="AE2735" s="11"/>
      <c r="AG2735" s="11"/>
      <c r="AH2735" s="101"/>
      <c r="AI2735" s="53"/>
      <c r="AJ2735" s="5"/>
      <c r="AL2735" s="42"/>
    </row>
    <row r="2736" spans="3:38">
      <c r="C2736" s="57"/>
      <c r="D2736" s="11"/>
      <c r="E2736" s="11"/>
      <c r="F2736" s="56"/>
      <c r="G2736" s="11"/>
      <c r="H2736" s="11"/>
      <c r="I2736" s="11"/>
      <c r="J2736" s="11"/>
      <c r="K2736" s="11"/>
      <c r="L2736" s="11"/>
      <c r="M2736" s="11"/>
      <c r="N2736" s="11"/>
      <c r="O2736" s="11"/>
      <c r="Q2736" s="11"/>
      <c r="R2736" s="11"/>
      <c r="S2736" s="11"/>
      <c r="T2736" s="11"/>
      <c r="U2736" s="42"/>
      <c r="V2736" s="42"/>
      <c r="W2736" s="42"/>
      <c r="X2736" s="42"/>
      <c r="Y2736" s="42"/>
      <c r="Z2736" s="42"/>
      <c r="AA2736" s="42"/>
      <c r="AB2736" s="42"/>
      <c r="AC2736" s="11"/>
      <c r="AD2736" s="11"/>
      <c r="AG2736" s="11"/>
      <c r="AH2736" s="101"/>
      <c r="AI2736" s="53"/>
      <c r="AJ2736" s="5"/>
      <c r="AL2736" s="42"/>
    </row>
    <row r="2737" spans="3:38">
      <c r="C2737" s="57"/>
      <c r="D2737" s="11"/>
      <c r="E2737" s="11"/>
      <c r="F2737" s="56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42"/>
      <c r="V2737" s="42"/>
      <c r="W2737" s="42"/>
      <c r="X2737" s="42"/>
      <c r="Y2737" s="42"/>
      <c r="Z2737" s="42"/>
      <c r="AA2737" s="42"/>
      <c r="AB2737" s="42"/>
      <c r="AC2737" s="11"/>
      <c r="AD2737" s="11"/>
      <c r="AE2737" s="11"/>
      <c r="AF2737" s="11"/>
      <c r="AG2737" s="11"/>
      <c r="AH2737" s="101"/>
      <c r="AI2737" s="53"/>
      <c r="AJ2737" s="5"/>
      <c r="AL2737" s="42"/>
    </row>
    <row r="2738" spans="3:38">
      <c r="C2738" s="57"/>
      <c r="D2738" s="11"/>
      <c r="E2738" s="11"/>
      <c r="F2738" s="56"/>
      <c r="G2738" s="11"/>
      <c r="H2738" s="11"/>
      <c r="I2738" s="11"/>
      <c r="J2738" s="11"/>
      <c r="K2738" s="11"/>
      <c r="M2738" s="11"/>
      <c r="N2738" s="11"/>
      <c r="O2738" s="11"/>
      <c r="P2738" s="11"/>
      <c r="Q2738" s="11"/>
      <c r="R2738" s="11"/>
      <c r="S2738" s="11"/>
      <c r="T2738" s="11"/>
      <c r="U2738" s="42"/>
      <c r="V2738" s="42"/>
      <c r="W2738" s="42"/>
      <c r="X2738" s="42"/>
      <c r="Y2738" s="42"/>
      <c r="Z2738" s="42"/>
      <c r="AA2738" s="42"/>
      <c r="AB2738" s="42"/>
      <c r="AC2738" s="11"/>
      <c r="AD2738" s="11"/>
      <c r="AE2738" s="11"/>
      <c r="AF2738" s="11"/>
      <c r="AG2738" s="11"/>
      <c r="AH2738" s="101"/>
      <c r="AI2738" s="53"/>
      <c r="AJ2738" s="5"/>
      <c r="AL2738" s="42"/>
    </row>
    <row r="2739" spans="3:38">
      <c r="C2739" s="57"/>
      <c r="D2739" s="11"/>
      <c r="E2739" s="11"/>
      <c r="F2739" s="56"/>
      <c r="G2739" s="11"/>
      <c r="H2739" s="11"/>
      <c r="I2739" s="11"/>
      <c r="J2739" s="11"/>
      <c r="K2739" s="11"/>
      <c r="M2739" s="11"/>
      <c r="N2739" s="11"/>
      <c r="O2739" s="11"/>
      <c r="P2739" s="11"/>
      <c r="Q2739" s="11"/>
      <c r="R2739" s="11"/>
      <c r="S2739" s="11"/>
      <c r="T2739" s="11"/>
      <c r="U2739" s="42"/>
      <c r="V2739" s="42"/>
      <c r="W2739" s="42"/>
      <c r="X2739" s="42"/>
      <c r="Y2739" s="42"/>
      <c r="Z2739" s="42"/>
      <c r="AA2739" s="42"/>
      <c r="AB2739" s="42"/>
      <c r="AD2739" s="11"/>
      <c r="AE2739" s="11"/>
      <c r="AF2739" s="11"/>
      <c r="AG2739" s="11"/>
      <c r="AH2739" s="101"/>
      <c r="AI2739" s="53"/>
      <c r="AJ2739" s="5"/>
      <c r="AL2739" s="42"/>
    </row>
    <row r="2740" spans="3:38">
      <c r="C2740" s="57"/>
      <c r="D2740" s="11"/>
      <c r="E2740" s="11"/>
      <c r="F2740" s="56"/>
      <c r="G2740" s="11"/>
      <c r="H2740" s="11"/>
      <c r="I2740" s="11"/>
      <c r="J2740" s="11"/>
      <c r="K2740" s="11"/>
      <c r="L2740" s="11"/>
      <c r="M2740" s="11"/>
      <c r="N2740" s="11"/>
      <c r="P2740" s="11"/>
      <c r="Q2740" s="11"/>
      <c r="R2740" s="11"/>
      <c r="S2740" s="11"/>
      <c r="T2740" s="11"/>
      <c r="U2740" s="42"/>
      <c r="V2740" s="42"/>
      <c r="W2740" s="42"/>
      <c r="X2740" s="42"/>
      <c r="Y2740" s="42"/>
      <c r="Z2740" s="42"/>
      <c r="AA2740" s="42"/>
      <c r="AB2740" s="42"/>
      <c r="AD2740" s="11"/>
      <c r="AE2740" s="11"/>
      <c r="AG2740" s="11"/>
      <c r="AH2740" s="101"/>
      <c r="AI2740" s="53"/>
      <c r="AJ2740" s="5"/>
      <c r="AL2740" s="42"/>
    </row>
    <row r="2741" spans="3:38">
      <c r="C2741" s="57"/>
      <c r="D2741" s="11"/>
      <c r="E2741" s="11"/>
      <c r="F2741" s="56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42"/>
      <c r="V2741" s="42"/>
      <c r="W2741" s="42"/>
      <c r="X2741" s="42"/>
      <c r="Y2741" s="42"/>
      <c r="Z2741" s="42"/>
      <c r="AA2741" s="42"/>
      <c r="AB2741" s="42"/>
      <c r="AD2741" s="11"/>
      <c r="AE2741" s="11"/>
      <c r="AF2741" s="11"/>
      <c r="AG2741" s="11"/>
      <c r="AH2741" s="101"/>
      <c r="AI2741" s="53"/>
      <c r="AJ2741" s="5"/>
      <c r="AL2741" s="42"/>
    </row>
    <row r="2742" spans="3:38">
      <c r="C2742" s="57"/>
      <c r="D2742" s="11"/>
      <c r="E2742" s="11"/>
      <c r="F2742" s="56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42"/>
      <c r="V2742" s="42"/>
      <c r="W2742" s="42"/>
      <c r="X2742" s="42"/>
      <c r="Y2742" s="42"/>
      <c r="Z2742" s="42"/>
      <c r="AA2742" s="42"/>
      <c r="AB2742" s="42"/>
      <c r="AC2742" s="11"/>
      <c r="AD2742" s="11"/>
      <c r="AF2742" s="11"/>
      <c r="AG2742" s="11"/>
      <c r="AH2742" s="101"/>
      <c r="AI2742" s="53"/>
      <c r="AJ2742" s="5"/>
      <c r="AL2742" s="42"/>
    </row>
    <row r="2743" spans="3:38">
      <c r="C2743" s="57"/>
      <c r="D2743" s="11"/>
      <c r="E2743" s="11"/>
      <c r="F2743" s="56"/>
      <c r="G2743" s="11"/>
      <c r="H2743" s="11"/>
      <c r="I2743" s="11"/>
      <c r="J2743" s="11"/>
      <c r="K2743" s="11"/>
      <c r="L2743" s="11"/>
      <c r="M2743" s="11"/>
      <c r="N2743" s="11"/>
      <c r="O2743" s="11"/>
      <c r="Q2743" s="11"/>
      <c r="R2743" s="11"/>
      <c r="S2743" s="11"/>
      <c r="T2743" s="11"/>
      <c r="U2743" s="42"/>
      <c r="V2743" s="42"/>
      <c r="W2743" s="42"/>
      <c r="X2743" s="42"/>
      <c r="Y2743" s="42"/>
      <c r="Z2743" s="42"/>
      <c r="AA2743" s="42"/>
      <c r="AB2743" s="42"/>
      <c r="AD2743" s="11"/>
      <c r="AF2743" s="11"/>
      <c r="AG2743" s="11"/>
      <c r="AH2743" s="101"/>
      <c r="AI2743" s="53"/>
      <c r="AJ2743" s="5"/>
      <c r="AL2743" s="42"/>
    </row>
    <row r="2744" spans="3:38">
      <c r="C2744" s="57"/>
      <c r="D2744" s="11"/>
      <c r="E2744" s="11"/>
      <c r="F2744" s="56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42"/>
      <c r="V2744" s="42"/>
      <c r="W2744" s="42"/>
      <c r="X2744" s="42"/>
      <c r="Y2744" s="42"/>
      <c r="Z2744" s="42"/>
      <c r="AA2744" s="42"/>
      <c r="AB2744" s="42"/>
      <c r="AD2744" s="11"/>
      <c r="AE2744" s="11"/>
      <c r="AG2744" s="11"/>
      <c r="AH2744" s="101"/>
      <c r="AI2744" s="53"/>
      <c r="AJ2744" s="5"/>
      <c r="AL2744" s="42"/>
    </row>
    <row r="2745" spans="3:38">
      <c r="C2745" s="57"/>
      <c r="D2745" s="11"/>
      <c r="E2745" s="11"/>
      <c r="F2745" s="56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42"/>
      <c r="V2745" s="42"/>
      <c r="W2745" s="42"/>
      <c r="X2745" s="42"/>
      <c r="Y2745" s="42"/>
      <c r="Z2745" s="42"/>
      <c r="AA2745" s="42"/>
      <c r="AB2745" s="42"/>
      <c r="AD2745" s="11"/>
      <c r="AG2745" s="11"/>
      <c r="AH2745" s="101"/>
      <c r="AI2745" s="53"/>
      <c r="AJ2745" s="5"/>
      <c r="AL2745" s="42"/>
    </row>
    <row r="2746" spans="3:38">
      <c r="C2746" s="57"/>
      <c r="D2746" s="11"/>
      <c r="E2746" s="11"/>
      <c r="F2746" s="56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42"/>
      <c r="V2746" s="42"/>
      <c r="W2746" s="42"/>
      <c r="X2746" s="42"/>
      <c r="Y2746" s="42"/>
      <c r="Z2746" s="42"/>
      <c r="AA2746" s="42"/>
      <c r="AB2746" s="42"/>
      <c r="AD2746" s="11"/>
      <c r="AE2746" s="11"/>
      <c r="AG2746" s="11"/>
      <c r="AH2746" s="101"/>
      <c r="AI2746" s="53"/>
      <c r="AJ2746" s="5"/>
      <c r="AL2746" s="42"/>
    </row>
    <row r="2747" spans="3:38">
      <c r="C2747" s="57"/>
      <c r="D2747" s="11"/>
      <c r="E2747" s="11"/>
      <c r="F2747" s="56"/>
      <c r="G2747" s="11"/>
      <c r="H2747" s="11"/>
      <c r="I2747" s="11"/>
      <c r="J2747" s="11"/>
      <c r="K2747" s="11"/>
      <c r="M2747" s="11"/>
      <c r="O2747" s="11"/>
      <c r="P2747" s="11"/>
      <c r="Q2747" s="11"/>
      <c r="R2747" s="11"/>
      <c r="S2747" s="11"/>
      <c r="T2747" s="11"/>
      <c r="U2747" s="42"/>
      <c r="V2747" s="42"/>
      <c r="W2747" s="42"/>
      <c r="X2747" s="42"/>
      <c r="Y2747" s="42"/>
      <c r="Z2747" s="42"/>
      <c r="AA2747" s="42"/>
      <c r="AB2747" s="42"/>
      <c r="AD2747" s="11"/>
      <c r="AE2747" s="11"/>
      <c r="AF2747" s="11"/>
      <c r="AG2747" s="11"/>
      <c r="AH2747" s="101"/>
      <c r="AI2747" s="53"/>
      <c r="AJ2747" s="5"/>
      <c r="AL2747" s="42"/>
    </row>
    <row r="2748" spans="3:38">
      <c r="C2748" s="57"/>
      <c r="D2748" s="11"/>
      <c r="E2748" s="11"/>
      <c r="F2748" s="56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42"/>
      <c r="V2748" s="42"/>
      <c r="W2748" s="42"/>
      <c r="X2748" s="42"/>
      <c r="Y2748" s="42"/>
      <c r="Z2748" s="42"/>
      <c r="AA2748" s="42"/>
      <c r="AB2748" s="42"/>
      <c r="AD2748" s="11"/>
      <c r="AE2748" s="11"/>
      <c r="AG2748" s="11"/>
      <c r="AH2748" s="101"/>
      <c r="AI2748" s="53"/>
      <c r="AJ2748" s="5"/>
      <c r="AL2748" s="42"/>
    </row>
    <row r="2749" spans="3:38">
      <c r="C2749" s="57"/>
      <c r="D2749" s="11"/>
      <c r="E2749" s="11"/>
      <c r="F2749" s="56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42"/>
      <c r="V2749" s="42"/>
      <c r="W2749" s="42"/>
      <c r="X2749" s="42"/>
      <c r="Y2749" s="42"/>
      <c r="Z2749" s="42"/>
      <c r="AA2749" s="42"/>
      <c r="AB2749" s="42"/>
      <c r="AD2749" s="11"/>
      <c r="AE2749" s="11"/>
      <c r="AG2749" s="11"/>
      <c r="AH2749" s="101"/>
      <c r="AI2749" s="53"/>
      <c r="AJ2749" s="5"/>
      <c r="AL2749" s="42"/>
    </row>
    <row r="2750" spans="3:38">
      <c r="C2750" s="57"/>
      <c r="D2750" s="11"/>
      <c r="E2750" s="11"/>
      <c r="F2750" s="56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42"/>
      <c r="V2750" s="42"/>
      <c r="W2750" s="42"/>
      <c r="X2750" s="42"/>
      <c r="Y2750" s="42"/>
      <c r="Z2750" s="42"/>
      <c r="AA2750" s="42"/>
      <c r="AB2750" s="42"/>
      <c r="AD2750" s="11"/>
      <c r="AG2750" s="11"/>
      <c r="AH2750" s="101"/>
      <c r="AI2750" s="53"/>
      <c r="AJ2750" s="5"/>
      <c r="AL2750" s="42"/>
    </row>
    <row r="2751" spans="3:38">
      <c r="C2751" s="57"/>
      <c r="D2751" s="11"/>
      <c r="E2751" s="11"/>
      <c r="F2751" s="56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42"/>
      <c r="V2751" s="42"/>
      <c r="W2751" s="42"/>
      <c r="X2751" s="42"/>
      <c r="Y2751" s="42"/>
      <c r="Z2751" s="42"/>
      <c r="AA2751" s="42"/>
      <c r="AB2751" s="42"/>
      <c r="AD2751" s="11"/>
      <c r="AE2751" s="11"/>
      <c r="AG2751" s="11"/>
      <c r="AH2751" s="101"/>
      <c r="AI2751" s="53"/>
      <c r="AJ2751" s="5"/>
      <c r="AL2751" s="42"/>
    </row>
    <row r="2752" spans="3:38">
      <c r="C2752" s="57"/>
      <c r="D2752" s="11"/>
      <c r="E2752" s="11"/>
      <c r="F2752" s="56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42"/>
      <c r="V2752" s="42"/>
      <c r="W2752" s="42"/>
      <c r="X2752" s="42"/>
      <c r="Y2752" s="42"/>
      <c r="Z2752" s="42"/>
      <c r="AA2752" s="42"/>
      <c r="AB2752" s="42"/>
      <c r="AD2752" s="11"/>
      <c r="AG2752" s="11"/>
      <c r="AH2752" s="101"/>
      <c r="AI2752" s="53"/>
      <c r="AJ2752" s="5"/>
      <c r="AL2752" s="42"/>
    </row>
    <row r="2753" spans="3:38">
      <c r="C2753" s="57"/>
      <c r="D2753" s="11"/>
      <c r="E2753" s="11"/>
      <c r="F2753" s="56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42"/>
      <c r="V2753" s="42"/>
      <c r="W2753" s="42"/>
      <c r="X2753" s="42"/>
      <c r="Y2753" s="42"/>
      <c r="Z2753" s="42"/>
      <c r="AA2753" s="42"/>
      <c r="AB2753" s="42"/>
      <c r="AD2753" s="11"/>
      <c r="AE2753" s="11"/>
      <c r="AG2753" s="11"/>
      <c r="AH2753" s="101"/>
      <c r="AI2753" s="53"/>
      <c r="AJ2753" s="5"/>
      <c r="AL2753" s="42"/>
    </row>
    <row r="2754" spans="3:38">
      <c r="C2754" s="57"/>
      <c r="D2754" s="11"/>
      <c r="E2754" s="11"/>
      <c r="F2754" s="56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42"/>
      <c r="V2754" s="42"/>
      <c r="W2754" s="42"/>
      <c r="X2754" s="42"/>
      <c r="Y2754" s="42"/>
      <c r="Z2754" s="42"/>
      <c r="AA2754" s="42"/>
      <c r="AB2754" s="42"/>
      <c r="AD2754" s="11"/>
      <c r="AG2754" s="11"/>
      <c r="AH2754" s="101"/>
      <c r="AI2754" s="53"/>
      <c r="AJ2754" s="5"/>
      <c r="AL2754" s="42"/>
    </row>
    <row r="2755" spans="3:38">
      <c r="C2755" s="57"/>
      <c r="D2755" s="11"/>
      <c r="E2755" s="11"/>
      <c r="F2755" s="56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42"/>
      <c r="V2755" s="42"/>
      <c r="W2755" s="42"/>
      <c r="X2755" s="42"/>
      <c r="Y2755" s="42"/>
      <c r="Z2755" s="42"/>
      <c r="AA2755" s="42"/>
      <c r="AB2755" s="42"/>
      <c r="AD2755" s="11"/>
      <c r="AG2755" s="11"/>
      <c r="AH2755" s="101"/>
      <c r="AI2755" s="53"/>
      <c r="AJ2755" s="5"/>
      <c r="AL2755" s="42"/>
    </row>
    <row r="2756" spans="3:38">
      <c r="C2756" s="57"/>
      <c r="D2756" s="11"/>
      <c r="E2756" s="11"/>
      <c r="F2756" s="56"/>
      <c r="G2756" s="11"/>
      <c r="H2756" s="11"/>
      <c r="I2756" s="11"/>
      <c r="J2756" s="11"/>
      <c r="K2756" s="11"/>
      <c r="M2756" s="11"/>
      <c r="O2756" s="11"/>
      <c r="P2756" s="11"/>
      <c r="Q2756" s="11"/>
      <c r="R2756" s="11"/>
      <c r="S2756" s="11"/>
      <c r="T2756" s="11"/>
      <c r="U2756" s="42"/>
      <c r="V2756" s="42"/>
      <c r="W2756" s="42"/>
      <c r="X2756" s="42"/>
      <c r="Y2756" s="42"/>
      <c r="Z2756" s="42"/>
      <c r="AA2756" s="42"/>
      <c r="AB2756" s="42"/>
      <c r="AD2756" s="11"/>
      <c r="AE2756" s="11"/>
      <c r="AG2756" s="11"/>
      <c r="AH2756" s="101"/>
      <c r="AI2756" s="53"/>
      <c r="AJ2756" s="5"/>
      <c r="AL2756" s="42"/>
    </row>
    <row r="2757" spans="3:38">
      <c r="C2757" s="57"/>
      <c r="D2757" s="11"/>
      <c r="E2757" s="11"/>
      <c r="F2757" s="56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42"/>
      <c r="V2757" s="42"/>
      <c r="W2757" s="42"/>
      <c r="X2757" s="42"/>
      <c r="Y2757" s="42"/>
      <c r="Z2757" s="42"/>
      <c r="AA2757" s="42"/>
      <c r="AB2757" s="42"/>
      <c r="AD2757" s="11"/>
      <c r="AE2757" s="11"/>
      <c r="AG2757" s="11"/>
      <c r="AH2757" s="101"/>
      <c r="AI2757" s="53"/>
      <c r="AJ2757" s="5"/>
      <c r="AL2757" s="42"/>
    </row>
    <row r="2758" spans="3:38">
      <c r="C2758" s="57"/>
      <c r="D2758" s="11"/>
      <c r="E2758" s="11"/>
      <c r="F2758" s="56"/>
      <c r="G2758" s="11"/>
      <c r="H2758" s="11"/>
      <c r="I2758" s="11"/>
      <c r="J2758" s="11"/>
      <c r="K2758" s="11"/>
      <c r="M2758" s="11"/>
      <c r="O2758" s="11"/>
      <c r="P2758" s="11"/>
      <c r="Q2758" s="11"/>
      <c r="R2758" s="11"/>
      <c r="S2758" s="11"/>
      <c r="T2758" s="11"/>
      <c r="U2758" s="42"/>
      <c r="V2758" s="42"/>
      <c r="W2758" s="42"/>
      <c r="X2758" s="42"/>
      <c r="Y2758" s="42"/>
      <c r="Z2758" s="42"/>
      <c r="AA2758" s="42"/>
      <c r="AB2758" s="42"/>
      <c r="AD2758" s="11"/>
      <c r="AE2758" s="11"/>
      <c r="AF2758" s="11"/>
      <c r="AG2758" s="11"/>
      <c r="AH2758" s="101"/>
      <c r="AI2758" s="53"/>
      <c r="AJ2758" s="5"/>
      <c r="AL2758" s="42"/>
    </row>
    <row r="2759" spans="3:38">
      <c r="C2759" s="57"/>
      <c r="D2759" s="11"/>
      <c r="E2759" s="11"/>
      <c r="F2759" s="56"/>
      <c r="G2759" s="11"/>
      <c r="H2759" s="11"/>
      <c r="I2759" s="11"/>
      <c r="J2759" s="11"/>
      <c r="K2759" s="11"/>
      <c r="L2759" s="11"/>
      <c r="M2759" s="11"/>
      <c r="N2759" s="11"/>
      <c r="P2759" s="11"/>
      <c r="Q2759" s="11"/>
      <c r="R2759" s="11"/>
      <c r="S2759" s="11"/>
      <c r="T2759" s="11"/>
      <c r="U2759" s="42"/>
      <c r="V2759" s="42"/>
      <c r="W2759" s="42"/>
      <c r="X2759" s="42"/>
      <c r="Y2759" s="42"/>
      <c r="Z2759" s="42"/>
      <c r="AA2759" s="42"/>
      <c r="AB2759" s="42"/>
      <c r="AD2759" s="11"/>
      <c r="AE2759" s="11"/>
      <c r="AF2759" s="11"/>
      <c r="AG2759" s="11"/>
      <c r="AH2759" s="101"/>
      <c r="AI2759" s="53"/>
      <c r="AJ2759" s="5"/>
      <c r="AL2759" s="42"/>
    </row>
    <row r="2760" spans="3:38">
      <c r="C2760" s="57"/>
      <c r="D2760" s="11"/>
      <c r="E2760" s="11"/>
      <c r="F2760" s="56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42"/>
      <c r="V2760" s="42"/>
      <c r="W2760" s="42"/>
      <c r="X2760" s="42"/>
      <c r="Y2760" s="42"/>
      <c r="Z2760" s="42"/>
      <c r="AA2760" s="42"/>
      <c r="AB2760" s="42"/>
      <c r="AD2760" s="11"/>
      <c r="AE2760" s="11"/>
      <c r="AG2760" s="11"/>
      <c r="AH2760" s="101"/>
      <c r="AI2760" s="53"/>
      <c r="AJ2760" s="5"/>
      <c r="AL2760" s="42"/>
    </row>
    <row r="2761" spans="3:38">
      <c r="C2761" s="57"/>
      <c r="D2761" s="11"/>
      <c r="E2761" s="11"/>
      <c r="F2761" s="56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42"/>
      <c r="V2761" s="42"/>
      <c r="W2761" s="42"/>
      <c r="X2761" s="42"/>
      <c r="Y2761" s="42"/>
      <c r="Z2761" s="42"/>
      <c r="AA2761" s="42"/>
      <c r="AB2761" s="42"/>
      <c r="AD2761" s="11"/>
      <c r="AE2761" s="11"/>
      <c r="AG2761" s="11"/>
      <c r="AH2761" s="101"/>
      <c r="AI2761" s="53"/>
      <c r="AJ2761" s="5"/>
      <c r="AL2761" s="42"/>
    </row>
    <row r="2762" spans="3:38">
      <c r="C2762" s="57"/>
      <c r="D2762" s="11"/>
      <c r="E2762" s="11"/>
      <c r="F2762" s="56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42"/>
      <c r="V2762" s="42"/>
      <c r="W2762" s="42"/>
      <c r="X2762" s="42"/>
      <c r="Y2762" s="42"/>
      <c r="Z2762" s="42"/>
      <c r="AA2762" s="42"/>
      <c r="AB2762" s="42"/>
      <c r="AD2762" s="11"/>
      <c r="AG2762" s="11"/>
      <c r="AH2762" s="101"/>
      <c r="AI2762" s="53"/>
      <c r="AJ2762" s="5"/>
      <c r="AL2762" s="42"/>
    </row>
    <row r="2763" spans="3:38">
      <c r="C2763" s="57"/>
      <c r="D2763" s="11"/>
      <c r="E2763" s="11"/>
      <c r="F2763" s="56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42"/>
      <c r="V2763" s="42"/>
      <c r="W2763" s="42"/>
      <c r="X2763" s="42"/>
      <c r="Y2763" s="42"/>
      <c r="Z2763" s="42"/>
      <c r="AA2763" s="42"/>
      <c r="AB2763" s="42"/>
      <c r="AD2763" s="11"/>
      <c r="AE2763" s="11"/>
      <c r="AF2763" s="11"/>
      <c r="AG2763" s="11"/>
      <c r="AH2763" s="101"/>
      <c r="AI2763" s="53"/>
      <c r="AJ2763" s="5"/>
      <c r="AL2763" s="42"/>
    </row>
    <row r="2764" spans="3:38">
      <c r="C2764" s="57"/>
      <c r="D2764" s="11"/>
      <c r="E2764" s="11"/>
      <c r="F2764" s="56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42"/>
      <c r="V2764" s="42"/>
      <c r="W2764" s="42"/>
      <c r="X2764" s="42"/>
      <c r="Y2764" s="42"/>
      <c r="Z2764" s="42"/>
      <c r="AA2764" s="42"/>
      <c r="AB2764" s="42"/>
      <c r="AD2764" s="11"/>
      <c r="AE2764" s="11"/>
      <c r="AG2764" s="11"/>
      <c r="AH2764" s="101"/>
      <c r="AI2764" s="53"/>
      <c r="AJ2764" s="5"/>
      <c r="AL2764" s="42"/>
    </row>
    <row r="2765" spans="3:38">
      <c r="C2765" s="57"/>
      <c r="D2765" s="11"/>
      <c r="E2765" s="11"/>
      <c r="F2765" s="56"/>
      <c r="G2765" s="11"/>
      <c r="H2765" s="11"/>
      <c r="I2765" s="11"/>
      <c r="J2765" s="11"/>
      <c r="K2765" s="11"/>
      <c r="M2765" s="11"/>
      <c r="N2765" s="11"/>
      <c r="O2765" s="11"/>
      <c r="Q2765" s="11"/>
      <c r="R2765" s="11"/>
      <c r="S2765" s="11"/>
      <c r="U2765" s="42"/>
      <c r="V2765" s="42"/>
      <c r="W2765" s="42"/>
      <c r="X2765" s="42"/>
      <c r="Y2765" s="42"/>
      <c r="Z2765" s="42"/>
      <c r="AA2765" s="42"/>
      <c r="AB2765" s="42"/>
      <c r="AD2765" s="11"/>
      <c r="AE2765" s="11"/>
      <c r="AF2765" s="11"/>
      <c r="AG2765" s="11"/>
      <c r="AH2765" s="101"/>
      <c r="AI2765" s="53"/>
      <c r="AJ2765" s="5"/>
      <c r="AL2765" s="42"/>
    </row>
    <row r="2766" spans="3:38">
      <c r="C2766" s="57"/>
      <c r="D2766" s="11"/>
      <c r="E2766" s="11"/>
      <c r="F2766" s="56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42"/>
      <c r="V2766" s="42"/>
      <c r="W2766" s="42"/>
      <c r="X2766" s="42"/>
      <c r="Y2766" s="42"/>
      <c r="Z2766" s="42"/>
      <c r="AA2766" s="42"/>
      <c r="AB2766" s="42"/>
      <c r="AD2766" s="11"/>
      <c r="AE2766" s="11"/>
      <c r="AF2766" s="11"/>
      <c r="AG2766" s="11"/>
      <c r="AH2766" s="101"/>
      <c r="AI2766" s="53"/>
      <c r="AJ2766" s="5"/>
      <c r="AL2766" s="42"/>
    </row>
    <row r="2767" spans="3:38">
      <c r="C2767" s="57"/>
      <c r="D2767" s="11"/>
      <c r="E2767" s="11"/>
      <c r="F2767" s="56"/>
      <c r="G2767" s="11"/>
      <c r="H2767" s="11"/>
      <c r="I2767" s="11"/>
      <c r="J2767" s="11"/>
      <c r="K2767" s="11"/>
      <c r="M2767" s="11"/>
      <c r="N2767" s="11"/>
      <c r="O2767" s="11"/>
      <c r="Q2767" s="11"/>
      <c r="R2767" s="11"/>
      <c r="S2767" s="11"/>
      <c r="U2767" s="42"/>
      <c r="V2767" s="42"/>
      <c r="W2767" s="42"/>
      <c r="X2767" s="42"/>
      <c r="Y2767" s="42"/>
      <c r="Z2767" s="42"/>
      <c r="AA2767" s="42"/>
      <c r="AB2767" s="42"/>
      <c r="AD2767" s="11"/>
      <c r="AE2767" s="11"/>
      <c r="AG2767" s="11"/>
      <c r="AH2767" s="101"/>
      <c r="AI2767" s="53"/>
      <c r="AJ2767" s="5"/>
      <c r="AL2767" s="42"/>
    </row>
    <row r="2768" spans="3:38">
      <c r="C2768" s="57"/>
      <c r="D2768" s="11"/>
      <c r="E2768" s="11"/>
      <c r="F2768" s="56"/>
      <c r="G2768" s="11"/>
      <c r="H2768" s="11"/>
      <c r="I2768" s="11"/>
      <c r="J2768" s="11"/>
      <c r="K2768" s="11"/>
      <c r="M2768" s="11"/>
      <c r="N2768" s="11"/>
      <c r="O2768" s="11"/>
      <c r="Q2768" s="11"/>
      <c r="R2768" s="11"/>
      <c r="S2768" s="11"/>
      <c r="U2768" s="42"/>
      <c r="V2768" s="42"/>
      <c r="W2768" s="42"/>
      <c r="X2768" s="42"/>
      <c r="Y2768" s="42"/>
      <c r="Z2768" s="42"/>
      <c r="AA2768" s="42"/>
      <c r="AB2768" s="42"/>
      <c r="AD2768" s="11"/>
      <c r="AE2768" s="11"/>
      <c r="AG2768" s="11"/>
      <c r="AH2768" s="101"/>
      <c r="AI2768" s="53"/>
      <c r="AJ2768" s="5"/>
      <c r="AL2768" s="42"/>
    </row>
    <row r="2769" spans="3:38">
      <c r="C2769" s="57"/>
      <c r="D2769" s="11"/>
      <c r="E2769" s="11"/>
      <c r="F2769" s="56"/>
      <c r="G2769" s="11"/>
      <c r="H2769" s="11"/>
      <c r="I2769" s="11"/>
      <c r="J2769" s="11"/>
      <c r="K2769" s="11"/>
      <c r="L2769" s="11"/>
      <c r="M2769" s="11"/>
      <c r="N2769" s="11"/>
      <c r="O2769" s="11"/>
      <c r="Q2769" s="11"/>
      <c r="R2769" s="11"/>
      <c r="S2769" s="11"/>
      <c r="T2769" s="11"/>
      <c r="U2769" s="42"/>
      <c r="V2769" s="42"/>
      <c r="W2769" s="42"/>
      <c r="X2769" s="42"/>
      <c r="Y2769" s="42"/>
      <c r="Z2769" s="42"/>
      <c r="AA2769" s="42"/>
      <c r="AB2769" s="42"/>
      <c r="AD2769" s="11"/>
      <c r="AE2769" s="11"/>
      <c r="AG2769" s="11"/>
      <c r="AH2769" s="101"/>
      <c r="AI2769" s="53"/>
      <c r="AJ2769" s="5"/>
      <c r="AL2769" s="42"/>
    </row>
    <row r="2770" spans="3:38">
      <c r="C2770" s="57"/>
      <c r="D2770" s="11"/>
      <c r="E2770" s="11"/>
      <c r="F2770" s="56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42"/>
      <c r="V2770" s="42"/>
      <c r="W2770" s="42"/>
      <c r="X2770" s="42"/>
      <c r="Y2770" s="42"/>
      <c r="Z2770" s="42"/>
      <c r="AA2770" s="42"/>
      <c r="AB2770" s="42"/>
      <c r="AD2770" s="11"/>
      <c r="AG2770" s="11"/>
      <c r="AH2770" s="101"/>
      <c r="AI2770" s="53"/>
      <c r="AJ2770" s="5"/>
      <c r="AL2770" s="42"/>
    </row>
    <row r="2771" spans="3:38">
      <c r="C2771" s="57"/>
      <c r="D2771" s="11"/>
      <c r="E2771" s="11"/>
      <c r="F2771" s="56"/>
      <c r="G2771" s="11"/>
      <c r="H2771" s="11"/>
      <c r="I2771" s="11"/>
      <c r="J2771" s="11"/>
      <c r="K2771" s="11"/>
      <c r="M2771" s="11"/>
      <c r="O2771" s="11"/>
      <c r="P2771" s="11"/>
      <c r="Q2771" s="11"/>
      <c r="R2771" s="11"/>
      <c r="S2771" s="11"/>
      <c r="T2771" s="11"/>
      <c r="U2771" s="42"/>
      <c r="V2771" s="42"/>
      <c r="W2771" s="42"/>
      <c r="X2771" s="42"/>
      <c r="Y2771" s="42"/>
      <c r="Z2771" s="42"/>
      <c r="AA2771" s="42"/>
      <c r="AB2771" s="42"/>
      <c r="AD2771" s="11"/>
      <c r="AF2771" s="11"/>
      <c r="AG2771" s="11"/>
      <c r="AH2771" s="101"/>
      <c r="AI2771" s="53"/>
      <c r="AJ2771" s="5"/>
      <c r="AL2771" s="42"/>
    </row>
    <row r="2772" spans="3:38">
      <c r="C2772" s="57"/>
      <c r="D2772" s="11"/>
      <c r="E2772" s="11"/>
      <c r="F2772" s="56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42"/>
      <c r="V2772" s="42"/>
      <c r="W2772" s="42"/>
      <c r="X2772" s="42"/>
      <c r="Y2772" s="42"/>
      <c r="Z2772" s="42"/>
      <c r="AA2772" s="42"/>
      <c r="AB2772" s="42"/>
      <c r="AD2772" s="11"/>
      <c r="AE2772" s="11"/>
      <c r="AF2772" s="11"/>
      <c r="AG2772" s="11"/>
      <c r="AH2772" s="101"/>
      <c r="AI2772" s="53"/>
      <c r="AJ2772" s="5"/>
      <c r="AL2772" s="42"/>
    </row>
    <row r="2773" spans="3:38">
      <c r="C2773" s="57"/>
      <c r="D2773" s="11"/>
      <c r="E2773" s="11"/>
      <c r="F2773" s="56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42"/>
      <c r="V2773" s="42"/>
      <c r="W2773" s="42"/>
      <c r="X2773" s="42"/>
      <c r="Y2773" s="42"/>
      <c r="Z2773" s="42"/>
      <c r="AA2773" s="42"/>
      <c r="AB2773" s="42"/>
      <c r="AD2773" s="11"/>
      <c r="AE2773" s="11"/>
      <c r="AF2773" s="11"/>
      <c r="AG2773" s="11"/>
      <c r="AH2773" s="101"/>
      <c r="AI2773" s="53"/>
      <c r="AJ2773" s="5"/>
      <c r="AL2773" s="42"/>
    </row>
    <row r="2774" spans="3:38">
      <c r="C2774" s="57"/>
      <c r="D2774" s="11"/>
      <c r="E2774" s="11"/>
      <c r="F2774" s="56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42"/>
      <c r="V2774" s="42"/>
      <c r="W2774" s="42"/>
      <c r="X2774" s="42"/>
      <c r="Y2774" s="42"/>
      <c r="Z2774" s="42"/>
      <c r="AA2774" s="42"/>
      <c r="AB2774" s="42"/>
      <c r="AD2774" s="11"/>
      <c r="AG2774" s="11"/>
      <c r="AH2774" s="101"/>
      <c r="AI2774" s="53"/>
      <c r="AJ2774" s="5"/>
      <c r="AL2774" s="42"/>
    </row>
    <row r="2775" spans="3:38">
      <c r="C2775" s="57"/>
      <c r="D2775" s="11"/>
      <c r="E2775" s="11"/>
      <c r="F2775" s="56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42"/>
      <c r="V2775" s="42"/>
      <c r="W2775" s="42"/>
      <c r="X2775" s="42"/>
      <c r="Y2775" s="42"/>
      <c r="Z2775" s="42"/>
      <c r="AA2775" s="42"/>
      <c r="AB2775" s="42"/>
      <c r="AD2775" s="11"/>
      <c r="AE2775" s="11"/>
      <c r="AF2775" s="11"/>
      <c r="AG2775" s="11"/>
      <c r="AH2775" s="101"/>
      <c r="AI2775" s="53"/>
      <c r="AJ2775" s="5"/>
      <c r="AL2775" s="42"/>
    </row>
    <row r="2776" spans="3:38">
      <c r="C2776" s="57"/>
      <c r="D2776" s="11"/>
      <c r="E2776" s="11"/>
      <c r="F2776" s="56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42"/>
      <c r="V2776" s="42"/>
      <c r="W2776" s="42"/>
      <c r="X2776" s="42"/>
      <c r="Y2776" s="42"/>
      <c r="Z2776" s="42"/>
      <c r="AA2776" s="42"/>
      <c r="AB2776" s="42"/>
      <c r="AD2776" s="11"/>
      <c r="AE2776" s="11"/>
      <c r="AG2776" s="11"/>
      <c r="AH2776" s="101"/>
      <c r="AI2776" s="53"/>
      <c r="AJ2776" s="5"/>
      <c r="AL2776" s="42"/>
    </row>
    <row r="2777" spans="3:38">
      <c r="C2777" s="57"/>
      <c r="D2777" s="11"/>
      <c r="E2777" s="11"/>
      <c r="F2777" s="56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42"/>
      <c r="V2777" s="42"/>
      <c r="W2777" s="42"/>
      <c r="X2777" s="42"/>
      <c r="Y2777" s="42"/>
      <c r="Z2777" s="42"/>
      <c r="AA2777" s="42"/>
      <c r="AB2777" s="42"/>
      <c r="AD2777" s="11"/>
      <c r="AE2777" s="11"/>
      <c r="AG2777" s="11"/>
      <c r="AH2777" s="101"/>
      <c r="AI2777" s="53"/>
      <c r="AJ2777" s="5"/>
      <c r="AL2777" s="42"/>
    </row>
    <row r="2778" spans="3:38">
      <c r="C2778" s="57"/>
      <c r="D2778" s="11"/>
      <c r="E2778" s="11"/>
      <c r="F2778" s="56"/>
      <c r="G2778" s="11"/>
      <c r="H2778" s="11"/>
      <c r="I2778" s="11"/>
      <c r="J2778" s="11"/>
      <c r="K2778" s="11"/>
      <c r="M2778" s="11"/>
      <c r="N2778" s="11"/>
      <c r="Q2778" s="11"/>
      <c r="R2778" s="11"/>
      <c r="S2778" s="11"/>
      <c r="U2778" s="42"/>
      <c r="V2778" s="42"/>
      <c r="W2778" s="42"/>
      <c r="X2778" s="42"/>
      <c r="Y2778" s="42"/>
      <c r="Z2778" s="42"/>
      <c r="AA2778" s="42"/>
      <c r="AB2778" s="42"/>
      <c r="AD2778" s="11"/>
      <c r="AF2778" s="11"/>
      <c r="AG2778" s="11"/>
      <c r="AH2778" s="101"/>
      <c r="AI2778" s="53"/>
      <c r="AJ2778" s="5"/>
      <c r="AL2778" s="42"/>
    </row>
    <row r="2779" spans="3:38">
      <c r="C2779" s="57"/>
      <c r="D2779" s="11"/>
      <c r="E2779" s="11"/>
      <c r="F2779" s="56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42"/>
      <c r="V2779" s="42"/>
      <c r="W2779" s="42"/>
      <c r="X2779" s="42"/>
      <c r="Y2779" s="42"/>
      <c r="Z2779" s="42"/>
      <c r="AA2779" s="42"/>
      <c r="AB2779" s="42"/>
      <c r="AD2779" s="11"/>
      <c r="AF2779" s="11"/>
      <c r="AG2779" s="11"/>
      <c r="AH2779" s="101"/>
      <c r="AI2779" s="53"/>
      <c r="AJ2779" s="5"/>
      <c r="AL2779" s="42"/>
    </row>
    <row r="2780" spans="3:38">
      <c r="C2780" s="57"/>
      <c r="D2780" s="11"/>
      <c r="E2780" s="11"/>
      <c r="F2780" s="56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42"/>
      <c r="V2780" s="42"/>
      <c r="W2780" s="42"/>
      <c r="X2780" s="42"/>
      <c r="Y2780" s="42"/>
      <c r="Z2780" s="42"/>
      <c r="AA2780" s="42"/>
      <c r="AB2780" s="42"/>
      <c r="AD2780" s="11"/>
      <c r="AE2780" s="11"/>
      <c r="AG2780" s="11"/>
      <c r="AH2780" s="101"/>
      <c r="AI2780" s="53"/>
      <c r="AJ2780" s="5"/>
      <c r="AL2780" s="42"/>
    </row>
    <row r="2781" spans="3:38">
      <c r="C2781" s="57"/>
      <c r="D2781" s="11"/>
      <c r="E2781" s="11"/>
      <c r="F2781" s="56"/>
      <c r="G2781" s="11"/>
      <c r="H2781" s="11"/>
      <c r="I2781" s="11"/>
      <c r="J2781" s="11"/>
      <c r="K2781" s="11"/>
      <c r="M2781" s="11"/>
      <c r="N2781" s="11"/>
      <c r="O2781" s="11"/>
      <c r="Q2781" s="11"/>
      <c r="R2781" s="11"/>
      <c r="S2781" s="11"/>
      <c r="U2781" s="42"/>
      <c r="V2781" s="42"/>
      <c r="W2781" s="42"/>
      <c r="X2781" s="42"/>
      <c r="Y2781" s="42"/>
      <c r="Z2781" s="42"/>
      <c r="AA2781" s="42"/>
      <c r="AB2781" s="42"/>
      <c r="AD2781" s="11"/>
      <c r="AG2781" s="11"/>
      <c r="AH2781" s="101"/>
      <c r="AI2781" s="53"/>
      <c r="AJ2781" s="5"/>
      <c r="AL2781" s="42"/>
    </row>
    <row r="2782" spans="3:38">
      <c r="C2782" s="57"/>
      <c r="D2782" s="11"/>
      <c r="E2782" s="11"/>
      <c r="F2782" s="56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42"/>
      <c r="V2782" s="42"/>
      <c r="W2782" s="42"/>
      <c r="X2782" s="42"/>
      <c r="Y2782" s="42"/>
      <c r="Z2782" s="42"/>
      <c r="AA2782" s="42"/>
      <c r="AB2782" s="42"/>
      <c r="AD2782" s="11"/>
      <c r="AE2782" s="11"/>
      <c r="AG2782" s="11"/>
      <c r="AH2782" s="101"/>
      <c r="AI2782" s="53"/>
      <c r="AJ2782" s="5"/>
      <c r="AL2782" s="42"/>
    </row>
    <row r="2783" spans="3:38">
      <c r="C2783" s="57"/>
      <c r="D2783" s="11"/>
      <c r="E2783" s="11"/>
      <c r="F2783" s="56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42"/>
      <c r="V2783" s="42"/>
      <c r="W2783" s="42"/>
      <c r="X2783" s="42"/>
      <c r="Y2783" s="42"/>
      <c r="Z2783" s="42"/>
      <c r="AA2783" s="42"/>
      <c r="AB2783" s="42"/>
      <c r="AD2783" s="11"/>
      <c r="AE2783" s="11"/>
      <c r="AF2783" s="11"/>
      <c r="AG2783" s="11"/>
      <c r="AH2783" s="101"/>
      <c r="AI2783" s="53"/>
      <c r="AJ2783" s="5"/>
      <c r="AL2783" s="42"/>
    </row>
    <row r="2784" spans="3:38">
      <c r="C2784" s="57"/>
      <c r="D2784" s="11"/>
      <c r="E2784" s="11"/>
      <c r="F2784" s="56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42"/>
      <c r="V2784" s="42"/>
      <c r="W2784" s="42"/>
      <c r="X2784" s="42"/>
      <c r="Y2784" s="42"/>
      <c r="Z2784" s="42"/>
      <c r="AA2784" s="42"/>
      <c r="AB2784" s="42"/>
      <c r="AD2784" s="11"/>
      <c r="AE2784" s="11"/>
      <c r="AG2784" s="11"/>
      <c r="AH2784" s="101"/>
      <c r="AI2784" s="53"/>
      <c r="AJ2784" s="5"/>
      <c r="AL2784" s="42"/>
    </row>
    <row r="2785" spans="3:38">
      <c r="C2785" s="57"/>
      <c r="D2785" s="11"/>
      <c r="E2785" s="11"/>
      <c r="F2785" s="56"/>
      <c r="G2785" s="11"/>
      <c r="H2785" s="11"/>
      <c r="I2785" s="11"/>
      <c r="J2785" s="11"/>
      <c r="K2785" s="11"/>
      <c r="M2785" s="11"/>
      <c r="N2785" s="11"/>
      <c r="O2785" s="11"/>
      <c r="P2785" s="11"/>
      <c r="Q2785" s="11"/>
      <c r="R2785" s="11"/>
      <c r="S2785" s="11"/>
      <c r="T2785" s="11"/>
      <c r="U2785" s="42"/>
      <c r="V2785" s="42"/>
      <c r="W2785" s="42"/>
      <c r="X2785" s="42"/>
      <c r="Y2785" s="42"/>
      <c r="Z2785" s="42"/>
      <c r="AA2785" s="42"/>
      <c r="AB2785" s="42"/>
      <c r="AD2785" s="11"/>
      <c r="AE2785" s="11"/>
      <c r="AG2785" s="11"/>
      <c r="AH2785" s="101"/>
      <c r="AI2785" s="53"/>
      <c r="AJ2785" s="5"/>
      <c r="AL2785" s="42"/>
    </row>
    <row r="2786" spans="3:38">
      <c r="C2786" s="57"/>
      <c r="D2786" s="11"/>
      <c r="E2786" s="11"/>
      <c r="F2786" s="56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42"/>
      <c r="V2786" s="42"/>
      <c r="W2786" s="42"/>
      <c r="X2786" s="42"/>
      <c r="Y2786" s="42"/>
      <c r="Z2786" s="42"/>
      <c r="AA2786" s="42"/>
      <c r="AB2786" s="42"/>
      <c r="AD2786" s="11"/>
      <c r="AE2786" s="11"/>
      <c r="AG2786" s="11"/>
      <c r="AH2786" s="101"/>
      <c r="AI2786" s="53"/>
      <c r="AJ2786" s="5"/>
      <c r="AL2786" s="42"/>
    </row>
    <row r="2787" spans="3:38">
      <c r="C2787" s="57"/>
      <c r="D2787" s="11"/>
      <c r="E2787" s="11"/>
      <c r="F2787" s="56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42"/>
      <c r="V2787" s="42"/>
      <c r="W2787" s="42"/>
      <c r="X2787" s="42"/>
      <c r="Y2787" s="42"/>
      <c r="Z2787" s="42"/>
      <c r="AA2787" s="42"/>
      <c r="AB2787" s="42"/>
      <c r="AD2787" s="11"/>
      <c r="AE2787" s="11"/>
      <c r="AF2787" s="11"/>
      <c r="AG2787" s="11"/>
      <c r="AH2787" s="101"/>
      <c r="AI2787" s="53"/>
      <c r="AJ2787" s="5"/>
      <c r="AL2787" s="42"/>
    </row>
    <row r="2788" spans="3:38">
      <c r="C2788" s="57"/>
      <c r="D2788" s="11"/>
      <c r="E2788" s="11"/>
      <c r="F2788" s="56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42"/>
      <c r="V2788" s="42"/>
      <c r="W2788" s="42"/>
      <c r="X2788" s="42"/>
      <c r="Y2788" s="42"/>
      <c r="Z2788" s="42"/>
      <c r="AA2788" s="42"/>
      <c r="AB2788" s="42"/>
      <c r="AD2788" s="11"/>
      <c r="AE2788" s="11"/>
      <c r="AF2788" s="11"/>
      <c r="AG2788" s="11"/>
      <c r="AH2788" s="101"/>
      <c r="AI2788" s="53"/>
      <c r="AJ2788" s="5"/>
      <c r="AL2788" s="42"/>
    </row>
    <row r="2789" spans="3:38">
      <c r="C2789" s="57"/>
      <c r="D2789" s="11"/>
      <c r="E2789" s="11"/>
      <c r="F2789" s="56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42"/>
      <c r="V2789" s="42"/>
      <c r="W2789" s="42"/>
      <c r="X2789" s="42"/>
      <c r="Y2789" s="42"/>
      <c r="Z2789" s="42"/>
      <c r="AA2789" s="42"/>
      <c r="AB2789" s="42"/>
      <c r="AD2789" s="11"/>
      <c r="AE2789" s="11"/>
      <c r="AF2789" s="11"/>
      <c r="AG2789" s="11"/>
      <c r="AH2789" s="101"/>
      <c r="AI2789" s="53"/>
      <c r="AJ2789" s="5"/>
      <c r="AL2789" s="42"/>
    </row>
    <row r="2790" spans="3:38">
      <c r="C2790" s="57"/>
      <c r="D2790" s="11"/>
      <c r="E2790" s="11"/>
      <c r="F2790" s="56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42"/>
      <c r="V2790" s="42"/>
      <c r="W2790" s="42"/>
      <c r="X2790" s="42"/>
      <c r="Y2790" s="42"/>
      <c r="Z2790" s="42"/>
      <c r="AA2790" s="42"/>
      <c r="AB2790" s="42"/>
      <c r="AD2790" s="11"/>
      <c r="AF2790" s="11"/>
      <c r="AG2790" s="11"/>
      <c r="AH2790" s="101"/>
      <c r="AI2790" s="53"/>
      <c r="AJ2790" s="5"/>
      <c r="AL2790" s="42"/>
    </row>
    <row r="2791" spans="3:38">
      <c r="C2791" s="57"/>
      <c r="D2791" s="11"/>
      <c r="E2791" s="11"/>
      <c r="F2791" s="56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42"/>
      <c r="V2791" s="42"/>
      <c r="W2791" s="42"/>
      <c r="X2791" s="42"/>
      <c r="Y2791" s="42"/>
      <c r="Z2791" s="42"/>
      <c r="AA2791" s="42"/>
      <c r="AB2791" s="42"/>
      <c r="AD2791" s="11"/>
      <c r="AE2791" s="11"/>
      <c r="AG2791" s="11"/>
      <c r="AH2791" s="101"/>
      <c r="AI2791" s="53"/>
      <c r="AJ2791" s="5"/>
      <c r="AL2791" s="42"/>
    </row>
    <row r="2792" spans="3:38">
      <c r="C2792" s="57"/>
      <c r="D2792" s="11"/>
      <c r="E2792" s="11"/>
      <c r="F2792" s="56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42"/>
      <c r="V2792" s="42"/>
      <c r="W2792" s="42"/>
      <c r="X2792" s="42"/>
      <c r="Y2792" s="42"/>
      <c r="Z2792" s="42"/>
      <c r="AA2792" s="42"/>
      <c r="AB2792" s="42"/>
      <c r="AD2792" s="11"/>
      <c r="AE2792" s="11"/>
      <c r="AG2792" s="11"/>
      <c r="AH2792" s="101"/>
      <c r="AI2792" s="53"/>
      <c r="AJ2792" s="5"/>
      <c r="AL2792" s="42"/>
    </row>
    <row r="2793" spans="3:38">
      <c r="C2793" s="57"/>
      <c r="D2793" s="11"/>
      <c r="E2793" s="11"/>
      <c r="F2793" s="56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42"/>
      <c r="V2793" s="42"/>
      <c r="W2793" s="42"/>
      <c r="X2793" s="42"/>
      <c r="Y2793" s="42"/>
      <c r="Z2793" s="42"/>
      <c r="AA2793" s="42"/>
      <c r="AB2793" s="42"/>
      <c r="AD2793" s="11"/>
      <c r="AE2793" s="11"/>
      <c r="AG2793" s="11"/>
      <c r="AH2793" s="101"/>
      <c r="AI2793" s="53"/>
      <c r="AJ2793" s="5"/>
      <c r="AL2793" s="42"/>
    </row>
    <row r="2794" spans="3:38">
      <c r="C2794" s="57"/>
      <c r="D2794" s="11"/>
      <c r="E2794" s="11"/>
      <c r="F2794" s="56"/>
      <c r="G2794" s="11"/>
      <c r="H2794" s="11"/>
      <c r="I2794" s="11"/>
      <c r="J2794" s="11"/>
      <c r="K2794" s="11"/>
      <c r="M2794" s="11"/>
      <c r="N2794" s="11"/>
      <c r="O2794" s="11"/>
      <c r="P2794" s="11"/>
      <c r="Q2794" s="11"/>
      <c r="R2794" s="11"/>
      <c r="S2794" s="11"/>
      <c r="T2794" s="11"/>
      <c r="U2794" s="42"/>
      <c r="V2794" s="42"/>
      <c r="W2794" s="42"/>
      <c r="X2794" s="42"/>
      <c r="Y2794" s="42"/>
      <c r="Z2794" s="42"/>
      <c r="AA2794" s="42"/>
      <c r="AB2794" s="42"/>
      <c r="AD2794" s="11"/>
      <c r="AG2794" s="11"/>
      <c r="AH2794" s="101"/>
      <c r="AI2794" s="53"/>
      <c r="AJ2794" s="5"/>
      <c r="AL2794" s="42"/>
    </row>
    <row r="2795" spans="3:38">
      <c r="C2795" s="57"/>
      <c r="D2795" s="11"/>
      <c r="E2795" s="11"/>
      <c r="F2795" s="56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42"/>
      <c r="V2795" s="42"/>
      <c r="W2795" s="42"/>
      <c r="X2795" s="42"/>
      <c r="Y2795" s="42"/>
      <c r="Z2795" s="42"/>
      <c r="AA2795" s="42"/>
      <c r="AB2795" s="42"/>
      <c r="AD2795" s="11"/>
      <c r="AG2795" s="11"/>
      <c r="AH2795" s="101"/>
      <c r="AI2795" s="53"/>
      <c r="AJ2795" s="5"/>
      <c r="AL2795" s="42"/>
    </row>
    <row r="2796" spans="3:38">
      <c r="C2796" s="57"/>
      <c r="D2796" s="11"/>
      <c r="E2796" s="11"/>
      <c r="F2796" s="56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42"/>
      <c r="V2796" s="42"/>
      <c r="W2796" s="42"/>
      <c r="X2796" s="42"/>
      <c r="Y2796" s="42"/>
      <c r="Z2796" s="42"/>
      <c r="AA2796" s="42"/>
      <c r="AB2796" s="42"/>
      <c r="AD2796" s="11"/>
      <c r="AG2796" s="11"/>
      <c r="AH2796" s="101"/>
      <c r="AI2796" s="53"/>
      <c r="AJ2796" s="5"/>
      <c r="AL2796" s="42"/>
    </row>
    <row r="2797" spans="3:38">
      <c r="C2797" s="57"/>
      <c r="D2797" s="11"/>
      <c r="E2797" s="11"/>
      <c r="F2797" s="56"/>
      <c r="G2797" s="11"/>
      <c r="H2797" s="11"/>
      <c r="I2797" s="11"/>
      <c r="J2797" s="11"/>
      <c r="K2797" s="11"/>
      <c r="M2797" s="11"/>
      <c r="N2797" s="11"/>
      <c r="O2797" s="11"/>
      <c r="P2797" s="11"/>
      <c r="Q2797" s="11"/>
      <c r="R2797" s="11"/>
      <c r="S2797" s="11"/>
      <c r="T2797" s="11"/>
      <c r="U2797" s="42"/>
      <c r="V2797" s="42"/>
      <c r="W2797" s="42"/>
      <c r="X2797" s="42"/>
      <c r="Y2797" s="42"/>
      <c r="Z2797" s="42"/>
      <c r="AA2797" s="42"/>
      <c r="AB2797" s="42"/>
      <c r="AD2797" s="11"/>
      <c r="AG2797" s="11"/>
      <c r="AH2797" s="101"/>
      <c r="AI2797" s="53"/>
      <c r="AJ2797" s="5"/>
      <c r="AL2797" s="42"/>
    </row>
    <row r="2798" spans="3:38">
      <c r="C2798" s="57"/>
      <c r="D2798" s="11"/>
      <c r="E2798" s="11"/>
      <c r="F2798" s="56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42"/>
      <c r="V2798" s="42"/>
      <c r="W2798" s="42"/>
      <c r="X2798" s="42"/>
      <c r="Y2798" s="42"/>
      <c r="Z2798" s="42"/>
      <c r="AA2798" s="42"/>
      <c r="AB2798" s="42"/>
      <c r="AD2798" s="11"/>
      <c r="AE2798" s="11"/>
      <c r="AG2798" s="11"/>
      <c r="AH2798" s="101"/>
      <c r="AI2798" s="53"/>
      <c r="AJ2798" s="5"/>
      <c r="AL2798" s="42"/>
    </row>
    <row r="2799" spans="3:38">
      <c r="C2799" s="57"/>
      <c r="D2799" s="11"/>
      <c r="E2799" s="11"/>
      <c r="F2799" s="56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42"/>
      <c r="V2799" s="42"/>
      <c r="W2799" s="42"/>
      <c r="X2799" s="42"/>
      <c r="Y2799" s="42"/>
      <c r="Z2799" s="42"/>
      <c r="AA2799" s="42"/>
      <c r="AB2799" s="42"/>
      <c r="AD2799" s="11"/>
      <c r="AE2799" s="11"/>
      <c r="AG2799" s="11"/>
      <c r="AH2799" s="101"/>
      <c r="AI2799" s="53"/>
      <c r="AJ2799" s="5"/>
      <c r="AL2799" s="42"/>
    </row>
    <row r="2800" spans="3:38">
      <c r="C2800" s="57"/>
      <c r="D2800" s="11"/>
      <c r="E2800" s="11"/>
      <c r="F2800" s="56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42"/>
      <c r="V2800" s="42"/>
      <c r="W2800" s="42"/>
      <c r="X2800" s="42"/>
      <c r="Y2800" s="42"/>
      <c r="Z2800" s="42"/>
      <c r="AA2800" s="42"/>
      <c r="AB2800" s="42"/>
      <c r="AD2800" s="11"/>
      <c r="AE2800" s="11"/>
      <c r="AG2800" s="11"/>
      <c r="AH2800" s="101"/>
      <c r="AI2800" s="53"/>
      <c r="AJ2800" s="5"/>
      <c r="AL2800" s="42"/>
    </row>
    <row r="2801" spans="3:38">
      <c r="C2801" s="57"/>
      <c r="D2801" s="11"/>
      <c r="E2801" s="11"/>
      <c r="F2801" s="56"/>
      <c r="G2801" s="11"/>
      <c r="H2801" s="11"/>
      <c r="I2801" s="11"/>
      <c r="J2801" s="11"/>
      <c r="K2801" s="11"/>
      <c r="M2801" s="11"/>
      <c r="N2801" s="11"/>
      <c r="O2801" s="11"/>
      <c r="Q2801" s="11"/>
      <c r="R2801" s="11"/>
      <c r="S2801" s="11"/>
      <c r="U2801" s="42"/>
      <c r="V2801" s="42"/>
      <c r="W2801" s="42"/>
      <c r="X2801" s="42"/>
      <c r="Y2801" s="42"/>
      <c r="Z2801" s="42"/>
      <c r="AA2801" s="42"/>
      <c r="AB2801" s="42"/>
      <c r="AD2801" s="11"/>
      <c r="AE2801" s="11"/>
      <c r="AG2801" s="11"/>
      <c r="AH2801" s="101"/>
      <c r="AI2801" s="53"/>
      <c r="AJ2801" s="5"/>
      <c r="AL2801" s="42"/>
    </row>
    <row r="2802" spans="3:38">
      <c r="C2802" s="57"/>
      <c r="D2802" s="11"/>
      <c r="E2802" s="11"/>
      <c r="F2802" s="56"/>
      <c r="G2802" s="11"/>
      <c r="H2802" s="11"/>
      <c r="I2802" s="11"/>
      <c r="J2802" s="11"/>
      <c r="K2802" s="11"/>
      <c r="L2802" s="11"/>
      <c r="M2802" s="11"/>
      <c r="N2802" s="11"/>
      <c r="P2802" s="11"/>
      <c r="Q2802" s="11"/>
      <c r="R2802" s="11"/>
      <c r="S2802" s="11"/>
      <c r="T2802" s="11"/>
      <c r="U2802" s="42"/>
      <c r="V2802" s="42"/>
      <c r="W2802" s="42"/>
      <c r="X2802" s="42"/>
      <c r="Y2802" s="42"/>
      <c r="Z2802" s="42"/>
      <c r="AA2802" s="42"/>
      <c r="AB2802" s="42"/>
      <c r="AD2802" s="11"/>
      <c r="AE2802" s="11"/>
      <c r="AG2802" s="11"/>
      <c r="AH2802" s="101"/>
      <c r="AI2802" s="53"/>
      <c r="AJ2802" s="5"/>
      <c r="AL2802" s="42"/>
    </row>
    <row r="2803" spans="3:38">
      <c r="C2803" s="57"/>
      <c r="D2803" s="11"/>
      <c r="E2803" s="11"/>
      <c r="F2803" s="56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42"/>
      <c r="V2803" s="42"/>
      <c r="W2803" s="42"/>
      <c r="X2803" s="42"/>
      <c r="Y2803" s="42"/>
      <c r="Z2803" s="42"/>
      <c r="AA2803" s="42"/>
      <c r="AB2803" s="42"/>
      <c r="AD2803" s="11"/>
      <c r="AE2803" s="11"/>
      <c r="AG2803" s="11"/>
      <c r="AH2803" s="101"/>
      <c r="AI2803" s="53"/>
      <c r="AJ2803" s="5"/>
      <c r="AL2803" s="42"/>
    </row>
    <row r="2804" spans="3:38">
      <c r="C2804" s="57"/>
      <c r="D2804" s="11"/>
      <c r="E2804" s="11"/>
      <c r="F2804" s="56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42"/>
      <c r="V2804" s="42"/>
      <c r="W2804" s="42"/>
      <c r="X2804" s="42"/>
      <c r="Y2804" s="42"/>
      <c r="Z2804" s="42"/>
      <c r="AA2804" s="42"/>
      <c r="AB2804" s="42"/>
      <c r="AD2804" s="11"/>
      <c r="AG2804" s="11"/>
      <c r="AH2804" s="101"/>
      <c r="AI2804" s="53"/>
      <c r="AJ2804" s="5"/>
      <c r="AL2804" s="42"/>
    </row>
    <row r="2805" spans="3:38">
      <c r="C2805" s="57"/>
      <c r="D2805" s="11"/>
      <c r="E2805" s="11"/>
      <c r="F2805" s="56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42"/>
      <c r="V2805" s="42"/>
      <c r="W2805" s="42"/>
      <c r="X2805" s="42"/>
      <c r="Y2805" s="42"/>
      <c r="Z2805" s="42"/>
      <c r="AA2805" s="42"/>
      <c r="AB2805" s="42"/>
      <c r="AD2805" s="11"/>
      <c r="AE2805" s="11"/>
      <c r="AF2805" s="11"/>
      <c r="AG2805" s="11"/>
      <c r="AH2805" s="101"/>
      <c r="AI2805" s="53"/>
      <c r="AJ2805" s="5"/>
      <c r="AL2805" s="42"/>
    </row>
    <row r="2806" spans="3:38">
      <c r="C2806" s="57"/>
      <c r="D2806" s="11"/>
      <c r="E2806" s="11"/>
      <c r="F2806" s="56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42"/>
      <c r="V2806" s="42"/>
      <c r="W2806" s="42"/>
      <c r="X2806" s="42"/>
      <c r="Y2806" s="42"/>
      <c r="Z2806" s="42"/>
      <c r="AA2806" s="42"/>
      <c r="AB2806" s="42"/>
      <c r="AD2806" s="11"/>
      <c r="AF2806" s="11"/>
      <c r="AG2806" s="11"/>
      <c r="AH2806" s="101"/>
      <c r="AI2806" s="53"/>
      <c r="AJ2806" s="5"/>
      <c r="AL2806" s="42"/>
    </row>
    <row r="2807" spans="3:38">
      <c r="C2807" s="57"/>
      <c r="D2807" s="11"/>
      <c r="E2807" s="11"/>
      <c r="F2807" s="56"/>
      <c r="G2807" s="11"/>
      <c r="H2807" s="11"/>
      <c r="I2807" s="11"/>
      <c r="J2807" s="11"/>
      <c r="K2807" s="11"/>
      <c r="M2807" s="11"/>
      <c r="N2807" s="11"/>
      <c r="P2807" s="11"/>
      <c r="Q2807" s="11"/>
      <c r="R2807" s="11"/>
      <c r="S2807" s="11"/>
      <c r="U2807" s="42"/>
      <c r="V2807" s="42"/>
      <c r="W2807" s="42"/>
      <c r="X2807" s="42"/>
      <c r="Y2807" s="42"/>
      <c r="Z2807" s="42"/>
      <c r="AA2807" s="42"/>
      <c r="AB2807" s="42"/>
      <c r="AD2807" s="11"/>
      <c r="AE2807" s="11"/>
      <c r="AG2807" s="11"/>
      <c r="AH2807" s="101"/>
      <c r="AI2807" s="53"/>
      <c r="AJ2807" s="5"/>
      <c r="AL2807" s="42"/>
    </row>
    <row r="2808" spans="3:38">
      <c r="C2808" s="57"/>
      <c r="D2808" s="11"/>
      <c r="E2808" s="11"/>
      <c r="F2808" s="56"/>
      <c r="G2808" s="11"/>
      <c r="H2808" s="11"/>
      <c r="I2808" s="11"/>
      <c r="J2808" s="11"/>
      <c r="K2808" s="11"/>
      <c r="M2808" s="11"/>
      <c r="N2808" s="11"/>
      <c r="O2808" s="11"/>
      <c r="Q2808" s="11"/>
      <c r="R2808" s="11"/>
      <c r="S2808" s="11"/>
      <c r="U2808" s="42"/>
      <c r="V2808" s="42"/>
      <c r="W2808" s="42"/>
      <c r="X2808" s="42"/>
      <c r="Y2808" s="42"/>
      <c r="Z2808" s="42"/>
      <c r="AA2808" s="42"/>
      <c r="AB2808" s="42"/>
      <c r="AD2808" s="11"/>
      <c r="AE2808" s="11"/>
      <c r="AG2808" s="11"/>
      <c r="AH2808" s="101"/>
      <c r="AI2808" s="53"/>
      <c r="AJ2808" s="5"/>
      <c r="AL2808" s="42"/>
    </row>
    <row r="2809" spans="3:38">
      <c r="C2809" s="57"/>
      <c r="D2809" s="11"/>
      <c r="E2809" s="11"/>
      <c r="F2809" s="56"/>
      <c r="G2809" s="11"/>
      <c r="H2809" s="11"/>
      <c r="I2809" s="11"/>
      <c r="J2809" s="11"/>
      <c r="K2809" s="11"/>
      <c r="M2809" s="11"/>
      <c r="N2809" s="11"/>
      <c r="O2809" s="11"/>
      <c r="Q2809" s="11"/>
      <c r="R2809" s="11"/>
      <c r="S2809" s="11"/>
      <c r="U2809" s="42"/>
      <c r="V2809" s="42"/>
      <c r="W2809" s="42"/>
      <c r="X2809" s="42"/>
      <c r="Y2809" s="42"/>
      <c r="Z2809" s="42"/>
      <c r="AA2809" s="42"/>
      <c r="AB2809" s="42"/>
      <c r="AD2809" s="11"/>
      <c r="AG2809" s="11"/>
      <c r="AH2809" s="101"/>
      <c r="AI2809" s="53"/>
      <c r="AJ2809" s="5"/>
      <c r="AL2809" s="42"/>
    </row>
    <row r="2810" spans="3:38">
      <c r="C2810" s="57"/>
      <c r="D2810" s="11"/>
      <c r="E2810" s="11"/>
      <c r="F2810" s="56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42"/>
      <c r="V2810" s="42"/>
      <c r="W2810" s="42"/>
      <c r="X2810" s="42"/>
      <c r="Y2810" s="42"/>
      <c r="Z2810" s="42"/>
      <c r="AA2810" s="42"/>
      <c r="AB2810" s="42"/>
      <c r="AD2810" s="11"/>
      <c r="AG2810" s="11"/>
      <c r="AH2810" s="101"/>
      <c r="AI2810" s="53"/>
      <c r="AJ2810" s="5"/>
      <c r="AL2810" s="42"/>
    </row>
    <row r="2811" spans="3:38">
      <c r="C2811" s="57"/>
      <c r="D2811" s="11"/>
      <c r="E2811" s="11"/>
      <c r="F2811" s="56"/>
      <c r="G2811" s="11"/>
      <c r="H2811" s="11"/>
      <c r="I2811" s="11"/>
      <c r="J2811" s="11"/>
      <c r="K2811" s="11"/>
      <c r="M2811" s="11"/>
      <c r="N2811" s="11"/>
      <c r="O2811" s="11"/>
      <c r="P2811" s="11"/>
      <c r="Q2811" s="11"/>
      <c r="R2811" s="11"/>
      <c r="S2811" s="11"/>
      <c r="T2811" s="11"/>
      <c r="U2811" s="42"/>
      <c r="V2811" s="42"/>
      <c r="W2811" s="42"/>
      <c r="X2811" s="42"/>
      <c r="Y2811" s="42"/>
      <c r="Z2811" s="42"/>
      <c r="AA2811" s="42"/>
      <c r="AB2811" s="42"/>
      <c r="AD2811" s="11"/>
      <c r="AF2811" s="11"/>
      <c r="AG2811" s="11"/>
      <c r="AH2811" s="101"/>
      <c r="AI2811" s="53"/>
      <c r="AJ2811" s="5"/>
      <c r="AL2811" s="42"/>
    </row>
    <row r="2812" spans="3:38">
      <c r="C2812" s="57"/>
      <c r="D2812" s="11"/>
      <c r="E2812" s="11"/>
      <c r="F2812" s="56"/>
      <c r="G2812" s="11"/>
      <c r="H2812" s="11"/>
      <c r="I2812" s="11"/>
      <c r="J2812" s="11"/>
      <c r="K2812" s="11"/>
      <c r="M2812" s="11"/>
      <c r="N2812" s="11"/>
      <c r="O2812" s="11"/>
      <c r="Q2812" s="11"/>
      <c r="R2812" s="11"/>
      <c r="S2812" s="11"/>
      <c r="U2812" s="42"/>
      <c r="V2812" s="42"/>
      <c r="W2812" s="42"/>
      <c r="X2812" s="42"/>
      <c r="Y2812" s="42"/>
      <c r="Z2812" s="42"/>
      <c r="AA2812" s="42"/>
      <c r="AB2812" s="42"/>
      <c r="AD2812" s="11"/>
      <c r="AF2812" s="11"/>
      <c r="AG2812" s="11"/>
      <c r="AH2812" s="101"/>
      <c r="AI2812" s="53"/>
      <c r="AJ2812" s="5"/>
      <c r="AL2812" s="42"/>
    </row>
    <row r="2813" spans="3:38">
      <c r="C2813" s="57"/>
      <c r="D2813" s="11"/>
      <c r="E2813" s="11"/>
      <c r="F2813" s="56"/>
      <c r="G2813" s="11"/>
      <c r="H2813" s="11"/>
      <c r="I2813" s="11"/>
      <c r="J2813" s="11"/>
      <c r="K2813" s="11"/>
      <c r="M2813" s="11"/>
      <c r="N2813" s="11"/>
      <c r="O2813" s="11"/>
      <c r="Q2813" s="11"/>
      <c r="R2813" s="11"/>
      <c r="S2813" s="11"/>
      <c r="U2813" s="42"/>
      <c r="V2813" s="42"/>
      <c r="W2813" s="42"/>
      <c r="X2813" s="42"/>
      <c r="Y2813" s="42"/>
      <c r="Z2813" s="42"/>
      <c r="AA2813" s="42"/>
      <c r="AB2813" s="42"/>
      <c r="AD2813" s="11"/>
      <c r="AF2813" s="11"/>
      <c r="AG2813" s="11"/>
      <c r="AH2813" s="101"/>
      <c r="AI2813" s="53"/>
      <c r="AJ2813" s="5"/>
      <c r="AL2813" s="42"/>
    </row>
    <row r="2814" spans="3:38">
      <c r="C2814" s="57"/>
      <c r="D2814" s="11"/>
      <c r="E2814" s="11"/>
      <c r="F2814" s="56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42"/>
      <c r="V2814" s="42"/>
      <c r="W2814" s="42"/>
      <c r="X2814" s="42"/>
      <c r="Y2814" s="42"/>
      <c r="Z2814" s="42"/>
      <c r="AA2814" s="42"/>
      <c r="AB2814" s="42"/>
      <c r="AD2814" s="11"/>
      <c r="AE2814" s="11"/>
      <c r="AG2814" s="11"/>
      <c r="AH2814" s="101"/>
      <c r="AI2814" s="53"/>
      <c r="AJ2814" s="5"/>
      <c r="AL2814" s="42"/>
    </row>
    <row r="2815" spans="3:38">
      <c r="C2815" s="57"/>
      <c r="D2815" s="11"/>
      <c r="E2815" s="11"/>
      <c r="F2815" s="56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42"/>
      <c r="V2815" s="42"/>
      <c r="W2815" s="42"/>
      <c r="X2815" s="42"/>
      <c r="Y2815" s="42"/>
      <c r="Z2815" s="42"/>
      <c r="AA2815" s="42"/>
      <c r="AB2815" s="42"/>
      <c r="AD2815" s="11"/>
      <c r="AE2815" s="11"/>
      <c r="AF2815" s="11"/>
      <c r="AG2815" s="11"/>
      <c r="AH2815" s="101"/>
      <c r="AI2815" s="53"/>
      <c r="AJ2815" s="5"/>
      <c r="AL2815" s="42"/>
    </row>
    <row r="2816" spans="3:38">
      <c r="C2816" s="57"/>
      <c r="D2816" s="11"/>
      <c r="E2816" s="11"/>
      <c r="F2816" s="56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42"/>
      <c r="V2816" s="42"/>
      <c r="W2816" s="42"/>
      <c r="X2816" s="42"/>
      <c r="Y2816" s="42"/>
      <c r="Z2816" s="42"/>
      <c r="AA2816" s="42"/>
      <c r="AB2816" s="42"/>
      <c r="AD2816" s="11"/>
      <c r="AE2816" s="11"/>
      <c r="AF2816" s="11"/>
      <c r="AG2816" s="11"/>
      <c r="AH2816" s="101"/>
      <c r="AI2816" s="53"/>
      <c r="AJ2816" s="5"/>
      <c r="AL2816" s="42"/>
    </row>
    <row r="2817" spans="3:38">
      <c r="C2817" s="57"/>
      <c r="D2817" s="11"/>
      <c r="E2817" s="11"/>
      <c r="F2817" s="56"/>
      <c r="G2817" s="11"/>
      <c r="H2817" s="11"/>
      <c r="I2817" s="11"/>
      <c r="J2817" s="11"/>
      <c r="K2817" s="11"/>
      <c r="L2817" s="11"/>
      <c r="M2817" s="11"/>
      <c r="N2817" s="11"/>
      <c r="P2817" s="11"/>
      <c r="Q2817" s="11"/>
      <c r="R2817" s="11"/>
      <c r="S2817" s="11"/>
      <c r="T2817" s="11"/>
      <c r="U2817" s="42"/>
      <c r="V2817" s="42"/>
      <c r="W2817" s="42"/>
      <c r="X2817" s="42"/>
      <c r="Y2817" s="42"/>
      <c r="Z2817" s="42"/>
      <c r="AA2817" s="42"/>
      <c r="AB2817" s="42"/>
      <c r="AD2817" s="11"/>
      <c r="AG2817" s="11"/>
      <c r="AH2817" s="101"/>
      <c r="AI2817" s="53"/>
      <c r="AJ2817" s="5"/>
      <c r="AL2817" s="42"/>
    </row>
    <row r="2818" spans="3:38">
      <c r="C2818" s="57"/>
      <c r="D2818" s="11"/>
      <c r="E2818" s="11"/>
      <c r="F2818" s="56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42"/>
      <c r="V2818" s="42"/>
      <c r="W2818" s="42"/>
      <c r="X2818" s="42"/>
      <c r="Y2818" s="42"/>
      <c r="Z2818" s="42"/>
      <c r="AA2818" s="42"/>
      <c r="AB2818" s="42"/>
      <c r="AD2818" s="11"/>
      <c r="AE2818" s="11"/>
      <c r="AF2818" s="11"/>
      <c r="AG2818" s="11"/>
      <c r="AH2818" s="101"/>
      <c r="AI2818" s="53"/>
      <c r="AJ2818" s="5"/>
      <c r="AL2818" s="42"/>
    </row>
    <row r="2819" spans="3:38">
      <c r="C2819" s="57"/>
      <c r="D2819" s="11"/>
      <c r="E2819" s="11"/>
      <c r="F2819" s="56"/>
      <c r="G2819" s="11"/>
      <c r="H2819" s="11"/>
      <c r="I2819" s="11"/>
      <c r="J2819" s="11"/>
      <c r="K2819" s="11"/>
      <c r="M2819" s="11"/>
      <c r="N2819" s="11"/>
      <c r="O2819" s="11"/>
      <c r="Q2819" s="11"/>
      <c r="R2819" s="11"/>
      <c r="S2819" s="11"/>
      <c r="U2819" s="42"/>
      <c r="V2819" s="42"/>
      <c r="W2819" s="42"/>
      <c r="X2819" s="42"/>
      <c r="Y2819" s="42"/>
      <c r="Z2819" s="42"/>
      <c r="AA2819" s="42"/>
      <c r="AB2819" s="42"/>
      <c r="AD2819" s="11"/>
      <c r="AE2819" s="11"/>
      <c r="AF2819" s="11"/>
      <c r="AG2819" s="11"/>
      <c r="AH2819" s="101"/>
      <c r="AI2819" s="53"/>
      <c r="AJ2819" s="5"/>
      <c r="AL2819" s="42"/>
    </row>
    <row r="2820" spans="3:38">
      <c r="C2820" s="57"/>
      <c r="D2820" s="11"/>
      <c r="E2820" s="11"/>
      <c r="F2820" s="56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42"/>
      <c r="V2820" s="42"/>
      <c r="W2820" s="42"/>
      <c r="X2820" s="42"/>
      <c r="Y2820" s="42"/>
      <c r="Z2820" s="42"/>
      <c r="AA2820" s="42"/>
      <c r="AB2820" s="42"/>
      <c r="AD2820" s="11"/>
      <c r="AF2820" s="11"/>
      <c r="AG2820" s="11"/>
      <c r="AH2820" s="101"/>
      <c r="AI2820" s="53"/>
      <c r="AJ2820" s="5"/>
      <c r="AL2820" s="42"/>
    </row>
    <row r="2821" spans="3:38">
      <c r="C2821" s="57"/>
      <c r="D2821" s="11"/>
      <c r="E2821" s="11"/>
      <c r="F2821" s="56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42"/>
      <c r="V2821" s="42"/>
      <c r="W2821" s="42"/>
      <c r="X2821" s="42"/>
      <c r="Y2821" s="42"/>
      <c r="Z2821" s="42"/>
      <c r="AA2821" s="42"/>
      <c r="AB2821" s="42"/>
      <c r="AD2821" s="11"/>
      <c r="AE2821" s="11"/>
      <c r="AG2821" s="11"/>
      <c r="AH2821" s="101"/>
      <c r="AI2821" s="53"/>
      <c r="AJ2821" s="5"/>
      <c r="AL2821" s="42"/>
    </row>
    <row r="2822" spans="3:38">
      <c r="C2822" s="57"/>
      <c r="D2822" s="11"/>
      <c r="E2822" s="11"/>
      <c r="F2822" s="56"/>
      <c r="G2822" s="11"/>
      <c r="H2822" s="11"/>
      <c r="I2822" s="11"/>
      <c r="J2822" s="11"/>
      <c r="K2822" s="11"/>
      <c r="L2822" s="11"/>
      <c r="M2822" s="11"/>
      <c r="N2822" s="11"/>
      <c r="O2822" s="11"/>
      <c r="Q2822" s="11"/>
      <c r="R2822" s="11"/>
      <c r="S2822" s="11"/>
      <c r="T2822" s="11"/>
      <c r="U2822" s="42"/>
      <c r="V2822" s="42"/>
      <c r="W2822" s="42"/>
      <c r="X2822" s="42"/>
      <c r="Y2822" s="42"/>
      <c r="Z2822" s="42"/>
      <c r="AA2822" s="42"/>
      <c r="AB2822" s="42"/>
      <c r="AD2822" s="11"/>
      <c r="AE2822" s="11"/>
      <c r="AG2822" s="11"/>
      <c r="AH2822" s="101"/>
      <c r="AI2822" s="53"/>
      <c r="AJ2822" s="5"/>
      <c r="AL2822" s="42"/>
    </row>
    <row r="2823" spans="3:38">
      <c r="C2823" s="57"/>
      <c r="D2823" s="11"/>
      <c r="E2823" s="11"/>
      <c r="F2823" s="56"/>
      <c r="G2823" s="11"/>
      <c r="H2823" s="11"/>
      <c r="I2823" s="11"/>
      <c r="J2823" s="11"/>
      <c r="K2823" s="11"/>
      <c r="L2823" s="11"/>
      <c r="M2823" s="11"/>
      <c r="N2823" s="11"/>
      <c r="Q2823" s="11"/>
      <c r="R2823" s="11"/>
      <c r="S2823" s="11"/>
      <c r="T2823" s="11"/>
      <c r="U2823" s="42"/>
      <c r="V2823" s="42"/>
      <c r="W2823" s="42"/>
      <c r="X2823" s="42"/>
      <c r="Y2823" s="42"/>
      <c r="Z2823" s="42"/>
      <c r="AA2823" s="42"/>
      <c r="AB2823" s="42"/>
      <c r="AD2823" s="11"/>
      <c r="AE2823" s="11"/>
      <c r="AG2823" s="11"/>
      <c r="AH2823" s="101"/>
      <c r="AI2823" s="53"/>
      <c r="AJ2823" s="5"/>
      <c r="AL2823" s="42"/>
    </row>
    <row r="2824" spans="3:38">
      <c r="C2824" s="57"/>
      <c r="D2824" s="11"/>
      <c r="E2824" s="11"/>
      <c r="F2824" s="56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42"/>
      <c r="V2824" s="42"/>
      <c r="W2824" s="42"/>
      <c r="X2824" s="42"/>
      <c r="Y2824" s="42"/>
      <c r="Z2824" s="42"/>
      <c r="AA2824" s="42"/>
      <c r="AB2824" s="42"/>
      <c r="AD2824" s="11"/>
      <c r="AG2824" s="11"/>
      <c r="AH2824" s="101"/>
      <c r="AI2824" s="53"/>
      <c r="AJ2824" s="5"/>
      <c r="AL2824" s="42"/>
    </row>
    <row r="2825" spans="3:38">
      <c r="C2825" s="57"/>
      <c r="D2825" s="11"/>
      <c r="E2825" s="11"/>
      <c r="F2825" s="56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42"/>
      <c r="V2825" s="42"/>
      <c r="W2825" s="42"/>
      <c r="X2825" s="42"/>
      <c r="Y2825" s="42"/>
      <c r="Z2825" s="42"/>
      <c r="AA2825" s="42"/>
      <c r="AB2825" s="42"/>
      <c r="AD2825" s="11"/>
      <c r="AE2825" s="11"/>
      <c r="AG2825" s="11"/>
      <c r="AH2825" s="101"/>
      <c r="AI2825" s="53"/>
      <c r="AJ2825" s="5"/>
      <c r="AL2825" s="42"/>
    </row>
    <row r="2826" spans="3:38">
      <c r="C2826" s="57"/>
      <c r="D2826" s="11"/>
      <c r="E2826" s="11"/>
      <c r="F2826" s="56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42"/>
      <c r="V2826" s="42"/>
      <c r="W2826" s="42"/>
      <c r="X2826" s="42"/>
      <c r="Y2826" s="42"/>
      <c r="Z2826" s="42"/>
      <c r="AA2826" s="42"/>
      <c r="AB2826" s="42"/>
      <c r="AD2826" s="11"/>
      <c r="AE2826" s="11"/>
      <c r="AG2826" s="11"/>
      <c r="AH2826" s="101"/>
      <c r="AI2826" s="53"/>
      <c r="AJ2826" s="5"/>
      <c r="AL2826" s="42"/>
    </row>
    <row r="2827" spans="3:38">
      <c r="C2827" s="57"/>
      <c r="D2827" s="11"/>
      <c r="E2827" s="11"/>
      <c r="F2827" s="56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42"/>
      <c r="V2827" s="42"/>
      <c r="W2827" s="42"/>
      <c r="X2827" s="42"/>
      <c r="Y2827" s="42"/>
      <c r="Z2827" s="42"/>
      <c r="AA2827" s="42"/>
      <c r="AB2827" s="42"/>
      <c r="AD2827" s="11"/>
      <c r="AF2827" s="11"/>
      <c r="AG2827" s="11"/>
      <c r="AH2827" s="101"/>
      <c r="AI2827" s="53"/>
      <c r="AJ2827" s="5"/>
      <c r="AL2827" s="42"/>
    </row>
    <row r="2828" spans="3:38">
      <c r="C2828" s="57"/>
      <c r="D2828" s="11"/>
      <c r="E2828" s="11"/>
      <c r="F2828" s="56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42"/>
      <c r="V2828" s="42"/>
      <c r="W2828" s="42"/>
      <c r="X2828" s="42"/>
      <c r="Y2828" s="42"/>
      <c r="Z2828" s="42"/>
      <c r="AA2828" s="42"/>
      <c r="AB2828" s="42"/>
      <c r="AD2828" s="11"/>
      <c r="AF2828" s="11"/>
      <c r="AG2828" s="11"/>
      <c r="AH2828" s="101"/>
      <c r="AI2828" s="53"/>
      <c r="AJ2828" s="5"/>
      <c r="AL2828" s="42"/>
    </row>
    <row r="2829" spans="3:38">
      <c r="C2829" s="57"/>
      <c r="D2829" s="11"/>
      <c r="E2829" s="11"/>
      <c r="F2829" s="56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42"/>
      <c r="V2829" s="42"/>
      <c r="W2829" s="42"/>
      <c r="X2829" s="42"/>
      <c r="Y2829" s="42"/>
      <c r="Z2829" s="42"/>
      <c r="AA2829" s="42"/>
      <c r="AB2829" s="42"/>
      <c r="AD2829" s="11"/>
      <c r="AF2829" s="11"/>
      <c r="AG2829" s="11"/>
      <c r="AH2829" s="101"/>
      <c r="AI2829" s="53"/>
      <c r="AJ2829" s="5"/>
      <c r="AL2829" s="42"/>
    </row>
    <row r="2830" spans="3:38">
      <c r="C2830" s="57"/>
      <c r="D2830" s="11"/>
      <c r="E2830" s="11"/>
      <c r="F2830" s="56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42"/>
      <c r="V2830" s="42"/>
      <c r="W2830" s="42"/>
      <c r="X2830" s="42"/>
      <c r="Y2830" s="42"/>
      <c r="Z2830" s="42"/>
      <c r="AA2830" s="42"/>
      <c r="AB2830" s="42"/>
      <c r="AD2830" s="11"/>
      <c r="AE2830" s="11"/>
      <c r="AG2830" s="11"/>
      <c r="AH2830" s="101"/>
      <c r="AI2830" s="53"/>
      <c r="AJ2830" s="5"/>
      <c r="AL2830" s="42"/>
    </row>
    <row r="2831" spans="3:38">
      <c r="C2831" s="57"/>
      <c r="D2831" s="11"/>
      <c r="E2831" s="11"/>
      <c r="F2831" s="56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42"/>
      <c r="V2831" s="42"/>
      <c r="W2831" s="42"/>
      <c r="X2831" s="42"/>
      <c r="Y2831" s="42"/>
      <c r="Z2831" s="42"/>
      <c r="AA2831" s="42"/>
      <c r="AB2831" s="42"/>
      <c r="AD2831" s="11"/>
      <c r="AE2831" s="11"/>
      <c r="AG2831" s="11"/>
      <c r="AH2831" s="101"/>
      <c r="AI2831" s="53"/>
      <c r="AJ2831" s="5"/>
      <c r="AL2831" s="42"/>
    </row>
    <row r="2832" spans="3:38">
      <c r="C2832" s="57"/>
      <c r="D2832" s="11"/>
      <c r="E2832" s="11"/>
      <c r="F2832" s="56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42"/>
      <c r="V2832" s="42"/>
      <c r="W2832" s="42"/>
      <c r="X2832" s="42"/>
      <c r="Y2832" s="42"/>
      <c r="Z2832" s="42"/>
      <c r="AA2832" s="42"/>
      <c r="AB2832" s="42"/>
      <c r="AD2832" s="11"/>
      <c r="AG2832" s="11"/>
      <c r="AH2832" s="101"/>
      <c r="AI2832" s="53"/>
      <c r="AJ2832" s="5"/>
      <c r="AL2832" s="42"/>
    </row>
    <row r="2833" spans="3:38">
      <c r="C2833" s="57"/>
      <c r="D2833" s="11"/>
      <c r="E2833" s="11"/>
      <c r="F2833" s="56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42"/>
      <c r="V2833" s="42"/>
      <c r="W2833" s="42"/>
      <c r="X2833" s="42"/>
      <c r="Y2833" s="42"/>
      <c r="Z2833" s="42"/>
      <c r="AA2833" s="42"/>
      <c r="AB2833" s="42"/>
      <c r="AD2833" s="11"/>
      <c r="AG2833" s="11"/>
      <c r="AH2833" s="101"/>
      <c r="AI2833" s="53"/>
      <c r="AJ2833" s="5"/>
      <c r="AL2833" s="42"/>
    </row>
    <row r="2834" spans="3:38">
      <c r="C2834" s="57"/>
      <c r="D2834" s="11"/>
      <c r="E2834" s="11"/>
      <c r="F2834" s="56"/>
      <c r="G2834" s="11"/>
      <c r="H2834" s="11"/>
      <c r="I2834" s="11"/>
      <c r="J2834" s="11"/>
      <c r="K2834" s="11"/>
      <c r="M2834" s="11"/>
      <c r="O2834" s="11"/>
      <c r="P2834" s="11"/>
      <c r="Q2834" s="11"/>
      <c r="R2834" s="11"/>
      <c r="S2834" s="11"/>
      <c r="T2834" s="11"/>
      <c r="U2834" s="42"/>
      <c r="V2834" s="42"/>
      <c r="W2834" s="42"/>
      <c r="X2834" s="42"/>
      <c r="Y2834" s="42"/>
      <c r="Z2834" s="42"/>
      <c r="AA2834" s="42"/>
      <c r="AB2834" s="42"/>
      <c r="AD2834" s="11"/>
      <c r="AE2834" s="11"/>
      <c r="AF2834" s="11"/>
      <c r="AG2834" s="11"/>
      <c r="AH2834" s="101"/>
      <c r="AI2834" s="53"/>
      <c r="AJ2834" s="5"/>
      <c r="AL2834" s="42"/>
    </row>
    <row r="2835" spans="3:38">
      <c r="C2835" s="57"/>
      <c r="D2835" s="11"/>
      <c r="E2835" s="11"/>
      <c r="F2835" s="56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42"/>
      <c r="V2835" s="42"/>
      <c r="W2835" s="42"/>
      <c r="X2835" s="42"/>
      <c r="Y2835" s="42"/>
      <c r="Z2835" s="42"/>
      <c r="AA2835" s="42"/>
      <c r="AB2835" s="42"/>
      <c r="AD2835" s="11"/>
      <c r="AE2835" s="11"/>
      <c r="AG2835" s="11"/>
      <c r="AH2835" s="101"/>
      <c r="AI2835" s="53"/>
      <c r="AJ2835" s="5"/>
      <c r="AL2835" s="42"/>
    </row>
    <row r="2836" spans="3:38">
      <c r="C2836" s="57"/>
      <c r="D2836" s="11"/>
      <c r="E2836" s="11"/>
      <c r="F2836" s="56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42"/>
      <c r="V2836" s="42"/>
      <c r="W2836" s="42"/>
      <c r="X2836" s="42"/>
      <c r="Y2836" s="42"/>
      <c r="Z2836" s="42"/>
      <c r="AA2836" s="42"/>
      <c r="AB2836" s="42"/>
      <c r="AC2836" s="11"/>
      <c r="AD2836" s="11"/>
      <c r="AG2836" s="11"/>
      <c r="AH2836" s="101"/>
      <c r="AI2836" s="53"/>
      <c r="AJ2836" s="5"/>
      <c r="AL2836" s="42"/>
    </row>
    <row r="2837" spans="3:38">
      <c r="C2837" s="57"/>
      <c r="D2837" s="11"/>
      <c r="E2837" s="11"/>
      <c r="F2837" s="56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42"/>
      <c r="V2837" s="42"/>
      <c r="W2837" s="42"/>
      <c r="X2837" s="42"/>
      <c r="Y2837" s="42"/>
      <c r="Z2837" s="42"/>
      <c r="AA2837" s="42"/>
      <c r="AB2837" s="42"/>
      <c r="AC2837" s="11"/>
      <c r="AD2837" s="11"/>
      <c r="AG2837" s="11"/>
      <c r="AH2837" s="101"/>
      <c r="AI2837" s="53"/>
      <c r="AJ2837" s="5"/>
      <c r="AL2837" s="42"/>
    </row>
    <row r="2838" spans="3:38">
      <c r="C2838" s="57"/>
      <c r="D2838" s="11"/>
      <c r="E2838" s="11"/>
      <c r="F2838" s="56"/>
      <c r="G2838" s="11"/>
      <c r="H2838" s="11"/>
      <c r="I2838" s="11"/>
      <c r="J2838" s="11"/>
      <c r="K2838" s="11"/>
      <c r="M2838" s="11"/>
      <c r="N2838" s="11"/>
      <c r="O2838" s="11"/>
      <c r="Q2838" s="11"/>
      <c r="R2838" s="11"/>
      <c r="S2838" s="11"/>
      <c r="U2838" s="42"/>
      <c r="V2838" s="42"/>
      <c r="W2838" s="42"/>
      <c r="X2838" s="42"/>
      <c r="Y2838" s="42"/>
      <c r="Z2838" s="42"/>
      <c r="AA2838" s="42"/>
      <c r="AB2838" s="42"/>
      <c r="AC2838" s="11"/>
      <c r="AD2838" s="11"/>
      <c r="AG2838" s="11"/>
      <c r="AH2838" s="101"/>
      <c r="AI2838" s="53"/>
      <c r="AJ2838" s="5"/>
      <c r="AL2838" s="42"/>
    </row>
    <row r="2839" spans="3:38">
      <c r="C2839" s="57"/>
      <c r="D2839" s="11"/>
      <c r="E2839" s="11"/>
      <c r="F2839" s="56"/>
      <c r="G2839" s="11"/>
      <c r="H2839" s="11"/>
      <c r="I2839" s="11"/>
      <c r="J2839" s="11"/>
      <c r="K2839" s="11"/>
      <c r="M2839" s="11"/>
      <c r="N2839" s="11"/>
      <c r="O2839" s="11"/>
      <c r="Q2839" s="11"/>
      <c r="R2839" s="11"/>
      <c r="S2839" s="11"/>
      <c r="U2839" s="42"/>
      <c r="V2839" s="42"/>
      <c r="W2839" s="42"/>
      <c r="X2839" s="42"/>
      <c r="Y2839" s="42"/>
      <c r="Z2839" s="42"/>
      <c r="AA2839" s="42"/>
      <c r="AB2839" s="42"/>
      <c r="AC2839" s="11"/>
      <c r="AD2839" s="11"/>
      <c r="AE2839" s="11"/>
      <c r="AG2839" s="11"/>
      <c r="AH2839" s="101"/>
      <c r="AI2839" s="53"/>
      <c r="AJ2839" s="5"/>
      <c r="AL2839" s="42"/>
    </row>
    <row r="2840" spans="3:38">
      <c r="C2840" s="57"/>
      <c r="D2840" s="11"/>
      <c r="E2840" s="11"/>
      <c r="F2840" s="56"/>
      <c r="G2840" s="11"/>
      <c r="H2840" s="11"/>
      <c r="I2840" s="11"/>
      <c r="J2840" s="11"/>
      <c r="K2840" s="11"/>
      <c r="M2840" s="11"/>
      <c r="N2840" s="11"/>
      <c r="O2840" s="11"/>
      <c r="Q2840" s="11"/>
      <c r="R2840" s="11"/>
      <c r="S2840" s="11"/>
      <c r="U2840" s="42"/>
      <c r="V2840" s="42"/>
      <c r="W2840" s="42"/>
      <c r="X2840" s="42"/>
      <c r="Y2840" s="42"/>
      <c r="Z2840" s="42"/>
      <c r="AA2840" s="42"/>
      <c r="AB2840" s="42"/>
      <c r="AC2840" s="11"/>
      <c r="AD2840" s="11"/>
      <c r="AE2840" s="11"/>
      <c r="AG2840" s="11"/>
      <c r="AH2840" s="101"/>
      <c r="AI2840" s="53"/>
      <c r="AJ2840" s="5"/>
      <c r="AL2840" s="42"/>
    </row>
    <row r="2841" spans="3:38">
      <c r="C2841" s="57"/>
      <c r="D2841" s="11"/>
      <c r="E2841" s="11"/>
      <c r="F2841" s="56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42"/>
      <c r="V2841" s="42"/>
      <c r="W2841" s="42"/>
      <c r="X2841" s="42"/>
      <c r="Y2841" s="42"/>
      <c r="Z2841" s="42"/>
      <c r="AA2841" s="42"/>
      <c r="AB2841" s="42"/>
      <c r="AC2841" s="11"/>
      <c r="AD2841" s="11"/>
      <c r="AE2841" s="11"/>
      <c r="AF2841" s="11"/>
      <c r="AG2841" s="11"/>
      <c r="AH2841" s="101"/>
      <c r="AI2841" s="53"/>
      <c r="AJ2841" s="5"/>
      <c r="AL2841" s="42"/>
    </row>
    <row r="2842" spans="3:38">
      <c r="C2842" s="57"/>
      <c r="D2842" s="11"/>
      <c r="E2842" s="11"/>
      <c r="F2842" s="56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42"/>
      <c r="V2842" s="42"/>
      <c r="W2842" s="42"/>
      <c r="X2842" s="42"/>
      <c r="Y2842" s="42"/>
      <c r="Z2842" s="42"/>
      <c r="AA2842" s="42"/>
      <c r="AB2842" s="42"/>
      <c r="AC2842" s="11"/>
      <c r="AD2842" s="11"/>
      <c r="AE2842" s="11"/>
      <c r="AF2842" s="11"/>
      <c r="AG2842" s="11"/>
      <c r="AH2842" s="101"/>
      <c r="AI2842" s="53"/>
      <c r="AJ2842" s="5"/>
      <c r="AL2842" s="42"/>
    </row>
    <row r="2843" spans="3:38">
      <c r="C2843" s="57"/>
      <c r="D2843" s="11"/>
      <c r="E2843" s="11"/>
      <c r="F2843" s="56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42"/>
      <c r="V2843" s="42"/>
      <c r="W2843" s="42"/>
      <c r="X2843" s="42"/>
      <c r="Y2843" s="42"/>
      <c r="Z2843" s="42"/>
      <c r="AA2843" s="42"/>
      <c r="AB2843" s="42"/>
      <c r="AC2843" s="11"/>
      <c r="AD2843" s="11"/>
      <c r="AE2843" s="11"/>
      <c r="AF2843" s="11"/>
      <c r="AG2843" s="11"/>
      <c r="AH2843" s="101"/>
      <c r="AI2843" s="53"/>
      <c r="AJ2843" s="5"/>
      <c r="AL2843" s="42"/>
    </row>
    <row r="2844" spans="3:38">
      <c r="C2844" s="57"/>
      <c r="D2844" s="11"/>
      <c r="E2844" s="11"/>
      <c r="F2844" s="56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42"/>
      <c r="V2844" s="42"/>
      <c r="W2844" s="42"/>
      <c r="X2844" s="42"/>
      <c r="Y2844" s="42"/>
      <c r="Z2844" s="42"/>
      <c r="AA2844" s="42"/>
      <c r="AB2844" s="42"/>
      <c r="AC2844" s="11"/>
      <c r="AD2844" s="11"/>
      <c r="AG2844" s="11"/>
      <c r="AH2844" s="101"/>
      <c r="AI2844" s="53"/>
      <c r="AJ2844" s="5"/>
      <c r="AL2844" s="42"/>
    </row>
    <row r="2845" spans="3:38">
      <c r="C2845" s="57"/>
      <c r="D2845" s="11"/>
      <c r="E2845" s="11"/>
      <c r="F2845" s="56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42"/>
      <c r="V2845" s="42"/>
      <c r="W2845" s="42"/>
      <c r="X2845" s="42"/>
      <c r="Y2845" s="42"/>
      <c r="Z2845" s="42"/>
      <c r="AA2845" s="42"/>
      <c r="AB2845" s="42"/>
      <c r="AD2845" s="11"/>
      <c r="AF2845" s="11"/>
      <c r="AG2845" s="11"/>
      <c r="AH2845" s="101"/>
      <c r="AI2845" s="53"/>
      <c r="AJ2845" s="5"/>
      <c r="AL2845" s="42"/>
    </row>
    <row r="2846" spans="3:38">
      <c r="C2846" s="57"/>
      <c r="D2846" s="11"/>
      <c r="E2846" s="11"/>
      <c r="F2846" s="56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42"/>
      <c r="V2846" s="42"/>
      <c r="W2846" s="42"/>
      <c r="X2846" s="42"/>
      <c r="Y2846" s="42"/>
      <c r="Z2846" s="42"/>
      <c r="AA2846" s="42"/>
      <c r="AB2846" s="42"/>
      <c r="AD2846" s="11"/>
      <c r="AF2846" s="11"/>
      <c r="AG2846" s="11"/>
      <c r="AH2846" s="101"/>
      <c r="AI2846" s="53"/>
      <c r="AJ2846" s="5"/>
      <c r="AL2846" s="42"/>
    </row>
    <row r="2847" spans="3:38">
      <c r="C2847" s="57"/>
      <c r="D2847" s="11"/>
      <c r="E2847" s="11"/>
      <c r="F2847" s="56"/>
      <c r="G2847" s="11"/>
      <c r="H2847" s="11"/>
      <c r="I2847" s="11"/>
      <c r="J2847" s="11"/>
      <c r="K2847" s="11"/>
      <c r="M2847" s="11"/>
      <c r="N2847" s="11"/>
      <c r="O2847" s="11"/>
      <c r="Q2847" s="11"/>
      <c r="R2847" s="11"/>
      <c r="S2847" s="11"/>
      <c r="U2847" s="42"/>
      <c r="V2847" s="42"/>
      <c r="W2847" s="42"/>
      <c r="X2847" s="42"/>
      <c r="Y2847" s="42"/>
      <c r="Z2847" s="42"/>
      <c r="AA2847" s="42"/>
      <c r="AB2847" s="42"/>
      <c r="AD2847" s="11"/>
      <c r="AF2847" s="11"/>
      <c r="AG2847" s="11"/>
      <c r="AH2847" s="101"/>
      <c r="AI2847" s="53"/>
      <c r="AJ2847" s="5"/>
      <c r="AL2847" s="42"/>
    </row>
    <row r="2848" spans="3:38">
      <c r="C2848" s="57"/>
      <c r="D2848" s="11"/>
      <c r="E2848" s="11"/>
      <c r="F2848" s="56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42"/>
      <c r="V2848" s="42"/>
      <c r="W2848" s="42"/>
      <c r="X2848" s="42"/>
      <c r="Y2848" s="42"/>
      <c r="Z2848" s="42"/>
      <c r="AA2848" s="42"/>
      <c r="AB2848" s="42"/>
      <c r="AD2848" s="11"/>
      <c r="AE2848" s="11"/>
      <c r="AF2848" s="11"/>
      <c r="AG2848" s="11"/>
      <c r="AH2848" s="101"/>
      <c r="AI2848" s="53"/>
      <c r="AJ2848" s="5"/>
      <c r="AL2848" s="42"/>
    </row>
    <row r="2849" spans="3:38">
      <c r="C2849" s="57"/>
      <c r="D2849" s="11"/>
      <c r="E2849" s="11"/>
      <c r="F2849" s="56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42"/>
      <c r="V2849" s="42"/>
      <c r="W2849" s="42"/>
      <c r="X2849" s="42"/>
      <c r="Y2849" s="42"/>
      <c r="Z2849" s="42"/>
      <c r="AA2849" s="42"/>
      <c r="AB2849" s="42"/>
      <c r="AD2849" s="11"/>
      <c r="AG2849" s="11"/>
      <c r="AH2849" s="101"/>
      <c r="AI2849" s="53"/>
      <c r="AJ2849" s="5"/>
      <c r="AL2849" s="42"/>
    </row>
    <row r="2850" spans="3:38">
      <c r="C2850" s="57"/>
      <c r="D2850" s="11"/>
      <c r="E2850" s="11"/>
      <c r="F2850" s="56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42"/>
      <c r="V2850" s="42"/>
      <c r="W2850" s="42"/>
      <c r="X2850" s="42"/>
      <c r="Y2850" s="42"/>
      <c r="Z2850" s="42"/>
      <c r="AA2850" s="42"/>
      <c r="AB2850" s="42"/>
      <c r="AD2850" s="11"/>
      <c r="AE2850" s="11"/>
      <c r="AG2850" s="11"/>
      <c r="AH2850" s="101"/>
      <c r="AI2850" s="53"/>
      <c r="AJ2850" s="5"/>
      <c r="AL2850" s="42"/>
    </row>
    <row r="2851" spans="3:38">
      <c r="C2851" s="57"/>
      <c r="D2851" s="11"/>
      <c r="E2851" s="11"/>
      <c r="F2851" s="56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42"/>
      <c r="V2851" s="42"/>
      <c r="W2851" s="42"/>
      <c r="X2851" s="42"/>
      <c r="Y2851" s="42"/>
      <c r="Z2851" s="42"/>
      <c r="AA2851" s="42"/>
      <c r="AB2851" s="42"/>
      <c r="AD2851" s="11"/>
      <c r="AE2851" s="11"/>
      <c r="AF2851" s="11"/>
      <c r="AG2851" s="11"/>
      <c r="AH2851" s="101"/>
      <c r="AI2851" s="53"/>
      <c r="AJ2851" s="5"/>
      <c r="AL2851" s="42"/>
    </row>
    <row r="2852" spans="3:38">
      <c r="C2852" s="57"/>
      <c r="D2852" s="11"/>
      <c r="E2852" s="11"/>
      <c r="F2852" s="56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42"/>
      <c r="V2852" s="42"/>
      <c r="W2852" s="42"/>
      <c r="X2852" s="42"/>
      <c r="Y2852" s="42"/>
      <c r="Z2852" s="42"/>
      <c r="AA2852" s="42"/>
      <c r="AB2852" s="42"/>
      <c r="AD2852" s="11"/>
      <c r="AF2852" s="11"/>
      <c r="AG2852" s="11"/>
      <c r="AH2852" s="101"/>
      <c r="AI2852" s="53"/>
      <c r="AJ2852" s="5"/>
      <c r="AL2852" s="42"/>
    </row>
    <row r="2853" spans="3:38">
      <c r="C2853" s="57"/>
      <c r="D2853" s="11"/>
      <c r="E2853" s="11"/>
      <c r="F2853" s="56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42"/>
      <c r="V2853" s="42"/>
      <c r="W2853" s="42"/>
      <c r="X2853" s="42"/>
      <c r="Y2853" s="42"/>
      <c r="Z2853" s="42"/>
      <c r="AA2853" s="42"/>
      <c r="AB2853" s="42"/>
      <c r="AD2853" s="11"/>
      <c r="AF2853" s="11"/>
      <c r="AG2853" s="11"/>
      <c r="AH2853" s="101"/>
      <c r="AI2853" s="53"/>
      <c r="AJ2853" s="5"/>
      <c r="AL2853" s="42"/>
    </row>
    <row r="2854" spans="3:38">
      <c r="C2854" s="57"/>
      <c r="D2854" s="11"/>
      <c r="E2854" s="11"/>
      <c r="F2854" s="56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42"/>
      <c r="V2854" s="42"/>
      <c r="W2854" s="42"/>
      <c r="X2854" s="42"/>
      <c r="Y2854" s="42"/>
      <c r="Z2854" s="42"/>
      <c r="AA2854" s="42"/>
      <c r="AB2854" s="42"/>
      <c r="AD2854" s="11"/>
      <c r="AF2854" s="11"/>
      <c r="AG2854" s="11"/>
      <c r="AH2854" s="101"/>
      <c r="AI2854" s="53"/>
      <c r="AJ2854" s="5"/>
      <c r="AL2854" s="42"/>
    </row>
    <row r="2855" spans="3:38">
      <c r="C2855" s="57"/>
      <c r="D2855" s="11"/>
      <c r="E2855" s="11"/>
      <c r="F2855" s="56"/>
      <c r="G2855" s="11"/>
      <c r="H2855" s="11"/>
      <c r="I2855" s="11"/>
      <c r="J2855" s="11"/>
      <c r="K2855" s="11"/>
      <c r="M2855" s="11"/>
      <c r="N2855" s="11"/>
      <c r="P2855" s="11"/>
      <c r="Q2855" s="11"/>
      <c r="R2855" s="11"/>
      <c r="S2855" s="11"/>
      <c r="T2855" s="11"/>
      <c r="U2855" s="42"/>
      <c r="V2855" s="42"/>
      <c r="W2855" s="42"/>
      <c r="X2855" s="42"/>
      <c r="Y2855" s="42"/>
      <c r="Z2855" s="42"/>
      <c r="AA2855" s="42"/>
      <c r="AB2855" s="42"/>
      <c r="AD2855" s="11"/>
      <c r="AF2855" s="11"/>
      <c r="AG2855" s="11"/>
      <c r="AH2855" s="101"/>
      <c r="AI2855" s="53"/>
      <c r="AJ2855" s="5"/>
      <c r="AL2855" s="42"/>
    </row>
    <row r="2856" spans="3:38">
      <c r="C2856" s="57"/>
      <c r="D2856" s="11"/>
      <c r="E2856" s="11"/>
      <c r="F2856" s="56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42"/>
      <c r="V2856" s="42"/>
      <c r="W2856" s="42"/>
      <c r="X2856" s="42"/>
      <c r="Y2856" s="42"/>
      <c r="Z2856" s="42"/>
      <c r="AA2856" s="42"/>
      <c r="AB2856" s="42"/>
      <c r="AD2856" s="11"/>
      <c r="AF2856" s="11"/>
      <c r="AG2856" s="11"/>
      <c r="AH2856" s="101"/>
      <c r="AI2856" s="53"/>
      <c r="AJ2856" s="5"/>
      <c r="AL2856" s="42"/>
    </row>
    <row r="2857" spans="3:38">
      <c r="C2857" s="57"/>
      <c r="D2857" s="11"/>
      <c r="E2857" s="11"/>
      <c r="F2857" s="56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42"/>
      <c r="V2857" s="42"/>
      <c r="W2857" s="42"/>
      <c r="X2857" s="42"/>
      <c r="Y2857" s="42"/>
      <c r="Z2857" s="42"/>
      <c r="AA2857" s="42"/>
      <c r="AB2857" s="42"/>
      <c r="AD2857" s="11"/>
      <c r="AF2857" s="11"/>
      <c r="AG2857" s="11"/>
      <c r="AH2857" s="101"/>
      <c r="AI2857" s="53"/>
      <c r="AJ2857" s="5"/>
      <c r="AL2857" s="42"/>
    </row>
    <row r="2858" spans="3:38">
      <c r="C2858" s="57"/>
      <c r="D2858" s="11"/>
      <c r="E2858" s="11"/>
      <c r="F2858" s="56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42"/>
      <c r="V2858" s="42"/>
      <c r="W2858" s="42"/>
      <c r="X2858" s="42"/>
      <c r="Y2858" s="42"/>
      <c r="Z2858" s="42"/>
      <c r="AA2858" s="42"/>
      <c r="AB2858" s="42"/>
      <c r="AD2858" s="11"/>
      <c r="AE2858" s="11"/>
      <c r="AF2858" s="11"/>
      <c r="AG2858" s="11"/>
      <c r="AH2858" s="101"/>
      <c r="AI2858" s="53"/>
      <c r="AJ2858" s="5"/>
      <c r="AL2858" s="42"/>
    </row>
    <row r="2859" spans="3:38">
      <c r="C2859" s="57"/>
      <c r="D2859" s="11"/>
      <c r="E2859" s="11"/>
      <c r="F2859" s="56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42"/>
      <c r="V2859" s="42"/>
      <c r="W2859" s="42"/>
      <c r="X2859" s="42"/>
      <c r="Y2859" s="42"/>
      <c r="Z2859" s="42"/>
      <c r="AA2859" s="42"/>
      <c r="AB2859" s="42"/>
      <c r="AD2859" s="11"/>
      <c r="AE2859" s="11"/>
      <c r="AF2859" s="11"/>
      <c r="AG2859" s="11"/>
      <c r="AH2859" s="101"/>
      <c r="AI2859" s="53"/>
      <c r="AJ2859" s="5"/>
      <c r="AL2859" s="42"/>
    </row>
    <row r="2860" spans="3:38">
      <c r="C2860" s="57"/>
      <c r="D2860" s="11"/>
      <c r="E2860" s="11"/>
      <c r="F2860" s="56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42"/>
      <c r="V2860" s="42"/>
      <c r="W2860" s="42"/>
      <c r="X2860" s="42"/>
      <c r="Y2860" s="42"/>
      <c r="Z2860" s="42"/>
      <c r="AA2860" s="42"/>
      <c r="AB2860" s="42"/>
      <c r="AD2860" s="11"/>
      <c r="AG2860" s="11"/>
      <c r="AH2860" s="101"/>
      <c r="AI2860" s="53"/>
      <c r="AJ2860" s="5"/>
      <c r="AL2860" s="42"/>
    </row>
    <row r="2861" spans="3:38">
      <c r="C2861" s="57"/>
      <c r="D2861" s="11"/>
      <c r="E2861" s="11"/>
      <c r="F2861" s="56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42"/>
      <c r="V2861" s="42"/>
      <c r="W2861" s="42"/>
      <c r="X2861" s="42"/>
      <c r="Y2861" s="42"/>
      <c r="Z2861" s="42"/>
      <c r="AA2861" s="42"/>
      <c r="AB2861" s="42"/>
      <c r="AD2861" s="11"/>
      <c r="AE2861" s="11"/>
      <c r="AF2861" s="11"/>
      <c r="AG2861" s="11"/>
      <c r="AH2861" s="101"/>
      <c r="AI2861" s="53"/>
      <c r="AJ2861" s="5"/>
      <c r="AL2861" s="42"/>
    </row>
    <row r="2862" spans="3:38">
      <c r="C2862" s="57"/>
      <c r="D2862" s="11"/>
      <c r="E2862" s="11"/>
      <c r="F2862" s="56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42"/>
      <c r="V2862" s="42"/>
      <c r="W2862" s="42"/>
      <c r="X2862" s="42"/>
      <c r="Y2862" s="42"/>
      <c r="Z2862" s="42"/>
      <c r="AA2862" s="42"/>
      <c r="AB2862" s="42"/>
      <c r="AD2862" s="11"/>
      <c r="AE2862" s="11"/>
      <c r="AF2862" s="11"/>
      <c r="AG2862" s="11"/>
      <c r="AH2862" s="101"/>
      <c r="AI2862" s="53"/>
      <c r="AJ2862" s="5"/>
      <c r="AL2862" s="42"/>
    </row>
    <row r="2863" spans="3:38">
      <c r="C2863" s="57"/>
      <c r="D2863" s="11"/>
      <c r="E2863" s="11"/>
      <c r="F2863" s="56"/>
      <c r="G2863" s="11"/>
      <c r="H2863" s="11"/>
      <c r="I2863" s="11"/>
      <c r="J2863" s="11"/>
      <c r="K2863" s="11"/>
      <c r="M2863" s="11"/>
      <c r="N2863" s="11"/>
      <c r="P2863" s="11"/>
      <c r="Q2863" s="11"/>
      <c r="R2863" s="11"/>
      <c r="S2863" s="11"/>
      <c r="U2863" s="42"/>
      <c r="V2863" s="42"/>
      <c r="W2863" s="42"/>
      <c r="X2863" s="42"/>
      <c r="Y2863" s="42"/>
      <c r="Z2863" s="42"/>
      <c r="AA2863" s="42"/>
      <c r="AB2863" s="42"/>
      <c r="AD2863" s="11"/>
      <c r="AG2863" s="11"/>
      <c r="AH2863" s="101"/>
      <c r="AI2863" s="53"/>
      <c r="AJ2863" s="5"/>
      <c r="AL2863" s="42"/>
    </row>
    <row r="2864" spans="3:38">
      <c r="C2864" s="57"/>
      <c r="D2864" s="11"/>
      <c r="E2864" s="11"/>
      <c r="F2864" s="56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42"/>
      <c r="V2864" s="42"/>
      <c r="W2864" s="42"/>
      <c r="X2864" s="42"/>
      <c r="Y2864" s="42"/>
      <c r="Z2864" s="42"/>
      <c r="AA2864" s="42"/>
      <c r="AB2864" s="42"/>
      <c r="AD2864" s="11"/>
      <c r="AF2864" s="11"/>
      <c r="AG2864" s="11"/>
      <c r="AH2864" s="101"/>
      <c r="AI2864" s="53"/>
      <c r="AJ2864" s="5"/>
      <c r="AL2864" s="42"/>
    </row>
    <row r="2865" spans="3:38">
      <c r="C2865" s="57"/>
      <c r="D2865" s="11"/>
      <c r="E2865" s="11"/>
      <c r="F2865" s="56"/>
      <c r="G2865" s="11"/>
      <c r="H2865" s="11"/>
      <c r="I2865" s="11"/>
      <c r="J2865" s="11"/>
      <c r="K2865" s="11"/>
      <c r="M2865" s="11"/>
      <c r="N2865" s="11"/>
      <c r="O2865" s="11"/>
      <c r="P2865" s="11"/>
      <c r="Q2865" s="11"/>
      <c r="R2865" s="11"/>
      <c r="S2865" s="11"/>
      <c r="T2865" s="11"/>
      <c r="U2865" s="42"/>
      <c r="V2865" s="42"/>
      <c r="W2865" s="42"/>
      <c r="X2865" s="42"/>
      <c r="Y2865" s="42"/>
      <c r="Z2865" s="42"/>
      <c r="AA2865" s="42"/>
      <c r="AB2865" s="42"/>
      <c r="AD2865" s="11"/>
      <c r="AF2865" s="11"/>
      <c r="AG2865" s="11"/>
      <c r="AH2865" s="101"/>
      <c r="AI2865" s="53"/>
      <c r="AJ2865" s="5"/>
      <c r="AL2865" s="42"/>
    </row>
    <row r="2866" spans="3:38">
      <c r="C2866" s="57"/>
      <c r="D2866" s="11"/>
      <c r="E2866" s="11"/>
      <c r="F2866" s="56"/>
      <c r="G2866" s="11"/>
      <c r="H2866" s="11"/>
      <c r="I2866" s="11"/>
      <c r="J2866" s="11"/>
      <c r="K2866" s="11"/>
      <c r="M2866" s="11"/>
      <c r="N2866" s="11"/>
      <c r="P2866" s="11"/>
      <c r="Q2866" s="11"/>
      <c r="R2866" s="11"/>
      <c r="S2866" s="11"/>
      <c r="U2866" s="42"/>
      <c r="V2866" s="42"/>
      <c r="W2866" s="42"/>
      <c r="X2866" s="42"/>
      <c r="Y2866" s="42"/>
      <c r="Z2866" s="42"/>
      <c r="AA2866" s="42"/>
      <c r="AB2866" s="42"/>
      <c r="AD2866" s="11"/>
      <c r="AE2866" s="11"/>
      <c r="AG2866" s="11"/>
      <c r="AH2866" s="101"/>
      <c r="AI2866" s="53"/>
      <c r="AJ2866" s="5"/>
      <c r="AL2866" s="42"/>
    </row>
    <row r="2867" spans="3:38">
      <c r="C2867" s="57"/>
      <c r="D2867" s="11"/>
      <c r="E2867" s="11"/>
      <c r="F2867" s="56"/>
      <c r="G2867" s="11"/>
      <c r="H2867" s="11"/>
      <c r="I2867" s="11"/>
      <c r="J2867" s="11"/>
      <c r="K2867" s="11"/>
      <c r="M2867" s="11"/>
      <c r="N2867" s="11"/>
      <c r="P2867" s="11"/>
      <c r="Q2867" s="11"/>
      <c r="R2867" s="11"/>
      <c r="S2867" s="11"/>
      <c r="U2867" s="42"/>
      <c r="V2867" s="42"/>
      <c r="W2867" s="42"/>
      <c r="X2867" s="42"/>
      <c r="Y2867" s="42"/>
      <c r="Z2867" s="42"/>
      <c r="AA2867" s="42"/>
      <c r="AB2867" s="42"/>
      <c r="AD2867" s="11"/>
      <c r="AE2867" s="11"/>
      <c r="AG2867" s="11"/>
      <c r="AH2867" s="101"/>
      <c r="AI2867" s="53"/>
      <c r="AJ2867" s="5"/>
      <c r="AL2867" s="42"/>
    </row>
    <row r="2868" spans="3:38">
      <c r="C2868" s="57"/>
      <c r="D2868" s="11"/>
      <c r="E2868" s="11"/>
      <c r="F2868" s="56"/>
      <c r="G2868" s="11"/>
      <c r="H2868" s="11"/>
      <c r="I2868" s="11"/>
      <c r="J2868" s="11"/>
      <c r="K2868" s="11"/>
      <c r="L2868" s="11"/>
      <c r="M2868" s="11"/>
      <c r="N2868" s="11"/>
      <c r="P2868" s="11"/>
      <c r="Q2868" s="11"/>
      <c r="R2868" s="11"/>
      <c r="S2868" s="11"/>
      <c r="T2868" s="11"/>
      <c r="U2868" s="42"/>
      <c r="V2868" s="42"/>
      <c r="W2868" s="42"/>
      <c r="X2868" s="42"/>
      <c r="Y2868" s="42"/>
      <c r="Z2868" s="42"/>
      <c r="AA2868" s="42"/>
      <c r="AB2868" s="42"/>
      <c r="AD2868" s="11"/>
      <c r="AE2868" s="11"/>
      <c r="AG2868" s="11"/>
      <c r="AH2868" s="101"/>
      <c r="AI2868" s="53"/>
      <c r="AJ2868" s="5"/>
      <c r="AL2868" s="42"/>
    </row>
    <row r="2869" spans="3:38">
      <c r="C2869" s="57"/>
      <c r="D2869" s="11"/>
      <c r="E2869" s="11"/>
      <c r="F2869" s="56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42"/>
      <c r="V2869" s="42"/>
      <c r="W2869" s="42"/>
      <c r="X2869" s="42"/>
      <c r="Y2869" s="42"/>
      <c r="Z2869" s="42"/>
      <c r="AA2869" s="42"/>
      <c r="AB2869" s="42"/>
      <c r="AD2869" s="11"/>
      <c r="AE2869" s="11"/>
      <c r="AG2869" s="11"/>
      <c r="AH2869" s="101"/>
      <c r="AI2869" s="53"/>
      <c r="AJ2869" s="5"/>
      <c r="AL2869" s="42"/>
    </row>
    <row r="2870" spans="3:38">
      <c r="C2870" s="57"/>
      <c r="D2870" s="11"/>
      <c r="E2870" s="11"/>
      <c r="F2870" s="56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42"/>
      <c r="V2870" s="42"/>
      <c r="W2870" s="42"/>
      <c r="X2870" s="42"/>
      <c r="Y2870" s="42"/>
      <c r="Z2870" s="42"/>
      <c r="AA2870" s="42"/>
      <c r="AB2870" s="42"/>
      <c r="AD2870" s="11"/>
      <c r="AG2870" s="11"/>
      <c r="AH2870" s="101"/>
      <c r="AI2870" s="53"/>
      <c r="AJ2870" s="5"/>
      <c r="AL2870" s="42"/>
    </row>
    <row r="2871" spans="3:38">
      <c r="C2871" s="57"/>
      <c r="D2871" s="11"/>
      <c r="E2871" s="11"/>
      <c r="F2871" s="56"/>
      <c r="G2871" s="11"/>
      <c r="H2871" s="11"/>
      <c r="I2871" s="11"/>
      <c r="J2871" s="11"/>
      <c r="K2871" s="11"/>
      <c r="M2871" s="11"/>
      <c r="O2871" s="11"/>
      <c r="P2871" s="11"/>
      <c r="Q2871" s="11"/>
      <c r="R2871" s="11"/>
      <c r="S2871" s="11"/>
      <c r="T2871" s="11"/>
      <c r="U2871" s="42"/>
      <c r="V2871" s="42"/>
      <c r="W2871" s="42"/>
      <c r="X2871" s="42"/>
      <c r="Y2871" s="42"/>
      <c r="Z2871" s="42"/>
      <c r="AA2871" s="42"/>
      <c r="AB2871" s="42"/>
      <c r="AD2871" s="11"/>
      <c r="AE2871" s="11"/>
      <c r="AF2871" s="11"/>
      <c r="AG2871" s="11"/>
      <c r="AH2871" s="101"/>
      <c r="AI2871" s="53"/>
      <c r="AJ2871" s="5"/>
      <c r="AL2871" s="42"/>
    </row>
    <row r="2872" spans="3:38">
      <c r="C2872" s="57"/>
      <c r="D2872" s="11"/>
      <c r="E2872" s="11"/>
      <c r="F2872" s="56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42"/>
      <c r="V2872" s="42"/>
      <c r="W2872" s="42"/>
      <c r="X2872" s="42"/>
      <c r="Y2872" s="42"/>
      <c r="Z2872" s="42"/>
      <c r="AA2872" s="42"/>
      <c r="AB2872" s="42"/>
      <c r="AD2872" s="11"/>
      <c r="AF2872" s="11"/>
      <c r="AG2872" s="11"/>
      <c r="AH2872" s="101"/>
      <c r="AI2872" s="53"/>
      <c r="AJ2872" s="5"/>
      <c r="AL2872" s="42"/>
    </row>
    <row r="2873" spans="3:38">
      <c r="C2873" s="57"/>
      <c r="D2873" s="11"/>
      <c r="E2873" s="11"/>
      <c r="F2873" s="56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42"/>
      <c r="V2873" s="42"/>
      <c r="W2873" s="42"/>
      <c r="X2873" s="42"/>
      <c r="Y2873" s="42"/>
      <c r="Z2873" s="42"/>
      <c r="AA2873" s="42"/>
      <c r="AB2873" s="42"/>
      <c r="AD2873" s="11"/>
      <c r="AE2873" s="11"/>
      <c r="AG2873" s="11"/>
      <c r="AH2873" s="101"/>
      <c r="AI2873" s="53"/>
      <c r="AJ2873" s="5"/>
      <c r="AL2873" s="42"/>
    </row>
    <row r="2874" spans="3:38">
      <c r="C2874" s="57"/>
      <c r="D2874" s="11"/>
      <c r="E2874" s="11"/>
      <c r="F2874" s="56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42"/>
      <c r="V2874" s="42"/>
      <c r="W2874" s="42"/>
      <c r="X2874" s="42"/>
      <c r="Y2874" s="42"/>
      <c r="Z2874" s="42"/>
      <c r="AA2874" s="42"/>
      <c r="AB2874" s="42"/>
      <c r="AD2874" s="11"/>
      <c r="AE2874" s="11"/>
      <c r="AG2874" s="11"/>
      <c r="AH2874" s="101"/>
      <c r="AI2874" s="53"/>
      <c r="AJ2874" s="5"/>
      <c r="AL2874" s="42"/>
    </row>
    <row r="2875" spans="3:38">
      <c r="C2875" s="57"/>
      <c r="D2875" s="11"/>
      <c r="E2875" s="11"/>
      <c r="F2875" s="56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42"/>
      <c r="V2875" s="42"/>
      <c r="W2875" s="42"/>
      <c r="X2875" s="42"/>
      <c r="Y2875" s="42"/>
      <c r="Z2875" s="42"/>
      <c r="AA2875" s="42"/>
      <c r="AB2875" s="42"/>
      <c r="AD2875" s="11"/>
      <c r="AE2875" s="11"/>
      <c r="AF2875" s="11"/>
      <c r="AG2875" s="11"/>
      <c r="AH2875" s="101"/>
      <c r="AI2875" s="53"/>
      <c r="AJ2875" s="5"/>
      <c r="AL2875" s="42"/>
    </row>
    <row r="2876" spans="3:38">
      <c r="C2876" s="57"/>
      <c r="D2876" s="11"/>
      <c r="E2876" s="11"/>
      <c r="F2876" s="56"/>
      <c r="G2876" s="11"/>
      <c r="H2876" s="11"/>
      <c r="I2876" s="11"/>
      <c r="J2876" s="11"/>
      <c r="K2876" s="11"/>
      <c r="M2876" s="11"/>
      <c r="N2876" s="11"/>
      <c r="O2876" s="11"/>
      <c r="P2876" s="11"/>
      <c r="Q2876" s="11"/>
      <c r="R2876" s="11"/>
      <c r="S2876" s="11"/>
      <c r="T2876" s="11"/>
      <c r="U2876" s="42"/>
      <c r="V2876" s="42"/>
      <c r="W2876" s="42"/>
      <c r="X2876" s="42"/>
      <c r="Y2876" s="42"/>
      <c r="Z2876" s="42"/>
      <c r="AA2876" s="42"/>
      <c r="AB2876" s="42"/>
      <c r="AD2876" s="11"/>
      <c r="AF2876" s="11"/>
      <c r="AG2876" s="11"/>
      <c r="AH2876" s="101"/>
      <c r="AI2876" s="53"/>
      <c r="AJ2876" s="5"/>
      <c r="AL2876" s="42"/>
    </row>
    <row r="2877" spans="3:38">
      <c r="C2877" s="57"/>
      <c r="D2877" s="11"/>
      <c r="E2877" s="11"/>
      <c r="F2877" s="56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42"/>
      <c r="V2877" s="42"/>
      <c r="W2877" s="42"/>
      <c r="X2877" s="42"/>
      <c r="Y2877" s="42"/>
      <c r="Z2877" s="42"/>
      <c r="AA2877" s="42"/>
      <c r="AB2877" s="42"/>
      <c r="AD2877" s="11"/>
      <c r="AE2877" s="11"/>
      <c r="AG2877" s="11"/>
      <c r="AH2877" s="101"/>
      <c r="AI2877" s="53"/>
      <c r="AJ2877" s="5"/>
      <c r="AL2877" s="42"/>
    </row>
    <row r="2878" spans="3:38">
      <c r="C2878" s="57"/>
      <c r="D2878" s="11"/>
      <c r="E2878" s="11"/>
      <c r="F2878" s="56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42"/>
      <c r="V2878" s="42"/>
      <c r="W2878" s="42"/>
      <c r="X2878" s="42"/>
      <c r="Y2878" s="42"/>
      <c r="Z2878" s="42"/>
      <c r="AA2878" s="42"/>
      <c r="AB2878" s="42"/>
      <c r="AD2878" s="11"/>
      <c r="AE2878" s="11"/>
      <c r="AF2878" s="11"/>
      <c r="AG2878" s="11"/>
      <c r="AH2878" s="101"/>
      <c r="AI2878" s="53"/>
      <c r="AJ2878" s="5"/>
      <c r="AL2878" s="42"/>
    </row>
    <row r="2879" spans="3:38">
      <c r="C2879" s="57"/>
      <c r="D2879" s="11"/>
      <c r="E2879" s="11"/>
      <c r="F2879" s="56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42"/>
      <c r="V2879" s="42"/>
      <c r="W2879" s="42"/>
      <c r="X2879" s="42"/>
      <c r="Y2879" s="42"/>
      <c r="Z2879" s="42"/>
      <c r="AA2879" s="42"/>
      <c r="AB2879" s="42"/>
      <c r="AD2879" s="11"/>
      <c r="AE2879" s="11"/>
      <c r="AG2879" s="11"/>
      <c r="AH2879" s="101"/>
      <c r="AI2879" s="53"/>
      <c r="AJ2879" s="5"/>
      <c r="AL2879" s="42"/>
    </row>
    <row r="2880" spans="3:38">
      <c r="C2880" s="57"/>
      <c r="D2880" s="11"/>
      <c r="E2880" s="11"/>
      <c r="F2880" s="56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42"/>
      <c r="V2880" s="42"/>
      <c r="W2880" s="42"/>
      <c r="X2880" s="42"/>
      <c r="Y2880" s="42"/>
      <c r="Z2880" s="42"/>
      <c r="AA2880" s="42"/>
      <c r="AB2880" s="42"/>
      <c r="AD2880" s="11"/>
      <c r="AE2880" s="11"/>
      <c r="AF2880" s="11"/>
      <c r="AG2880" s="11"/>
      <c r="AH2880" s="101"/>
      <c r="AI2880" s="53"/>
      <c r="AJ2880" s="5"/>
      <c r="AL2880" s="42"/>
    </row>
    <row r="2881" spans="3:38">
      <c r="C2881" s="57"/>
      <c r="D2881" s="11"/>
      <c r="E2881" s="11"/>
      <c r="F2881" s="56"/>
      <c r="G2881" s="11"/>
      <c r="H2881" s="11"/>
      <c r="I2881" s="11"/>
      <c r="J2881" s="11"/>
      <c r="K2881" s="11"/>
      <c r="M2881" s="11"/>
      <c r="N2881" s="11"/>
      <c r="O2881" s="11"/>
      <c r="P2881" s="11"/>
      <c r="Q2881" s="11"/>
      <c r="R2881" s="11"/>
      <c r="S2881" s="11"/>
      <c r="T2881" s="11"/>
      <c r="U2881" s="42"/>
      <c r="V2881" s="42"/>
      <c r="W2881" s="42"/>
      <c r="X2881" s="42"/>
      <c r="Y2881" s="42"/>
      <c r="Z2881" s="42"/>
      <c r="AA2881" s="42"/>
      <c r="AB2881" s="42"/>
      <c r="AD2881" s="11"/>
      <c r="AE2881" s="11"/>
      <c r="AG2881" s="11"/>
      <c r="AH2881" s="101"/>
      <c r="AI2881" s="53"/>
      <c r="AJ2881" s="5"/>
      <c r="AL2881" s="42"/>
    </row>
    <row r="2882" spans="3:38">
      <c r="C2882" s="57"/>
      <c r="D2882" s="11"/>
      <c r="E2882" s="11"/>
      <c r="F2882" s="56"/>
      <c r="G2882" s="11"/>
      <c r="H2882" s="11"/>
      <c r="I2882" s="11"/>
      <c r="J2882" s="11"/>
      <c r="K2882" s="11"/>
      <c r="M2882" s="11"/>
      <c r="N2882" s="11"/>
      <c r="O2882" s="11"/>
      <c r="P2882" s="11"/>
      <c r="Q2882" s="11"/>
      <c r="R2882" s="11"/>
      <c r="S2882" s="11"/>
      <c r="T2882" s="11"/>
      <c r="U2882" s="42"/>
      <c r="V2882" s="42"/>
      <c r="W2882" s="42"/>
      <c r="X2882" s="42"/>
      <c r="Y2882" s="42"/>
      <c r="Z2882" s="42"/>
      <c r="AA2882" s="42"/>
      <c r="AB2882" s="42"/>
      <c r="AD2882" s="11"/>
      <c r="AE2882" s="11"/>
      <c r="AF2882" s="11"/>
      <c r="AG2882" s="11"/>
      <c r="AH2882" s="101"/>
      <c r="AI2882" s="53"/>
      <c r="AJ2882" s="5"/>
      <c r="AL2882" s="42"/>
    </row>
    <row r="2883" spans="3:38">
      <c r="C2883" s="57"/>
      <c r="D2883" s="11"/>
      <c r="E2883" s="11"/>
      <c r="F2883" s="56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42"/>
      <c r="V2883" s="42"/>
      <c r="W2883" s="42"/>
      <c r="X2883" s="42"/>
      <c r="Y2883" s="42"/>
      <c r="Z2883" s="42"/>
      <c r="AA2883" s="42"/>
      <c r="AB2883" s="42"/>
      <c r="AD2883" s="11"/>
      <c r="AE2883" s="11"/>
      <c r="AG2883" s="11"/>
      <c r="AH2883" s="101"/>
      <c r="AI2883" s="53"/>
      <c r="AJ2883" s="5"/>
      <c r="AL2883" s="42"/>
    </row>
    <row r="2884" spans="3:38">
      <c r="C2884" s="57"/>
      <c r="D2884" s="11"/>
      <c r="E2884" s="11"/>
      <c r="F2884" s="56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42"/>
      <c r="V2884" s="42"/>
      <c r="W2884" s="42"/>
      <c r="X2884" s="42"/>
      <c r="Y2884" s="42"/>
      <c r="Z2884" s="42"/>
      <c r="AA2884" s="42"/>
      <c r="AB2884" s="42"/>
      <c r="AD2884" s="11"/>
      <c r="AG2884" s="11"/>
      <c r="AH2884" s="101"/>
      <c r="AI2884" s="53"/>
      <c r="AJ2884" s="5"/>
      <c r="AL2884" s="42"/>
    </row>
    <row r="2885" spans="3:38">
      <c r="C2885" s="57"/>
      <c r="D2885" s="11"/>
      <c r="E2885" s="11"/>
      <c r="F2885" s="56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42"/>
      <c r="V2885" s="42"/>
      <c r="W2885" s="42"/>
      <c r="X2885" s="42"/>
      <c r="Y2885" s="42"/>
      <c r="Z2885" s="42"/>
      <c r="AA2885" s="42"/>
      <c r="AB2885" s="42"/>
      <c r="AD2885" s="11"/>
      <c r="AE2885" s="11"/>
      <c r="AG2885" s="11"/>
      <c r="AH2885" s="101"/>
      <c r="AI2885" s="53"/>
      <c r="AJ2885" s="5"/>
      <c r="AL2885" s="42"/>
    </row>
    <row r="2886" spans="3:38">
      <c r="C2886" s="57"/>
      <c r="D2886" s="11"/>
      <c r="E2886" s="11"/>
      <c r="F2886" s="56"/>
      <c r="G2886" s="11"/>
      <c r="H2886" s="11"/>
      <c r="I2886" s="11"/>
      <c r="J2886" s="11"/>
      <c r="K2886" s="11"/>
      <c r="M2886" s="11"/>
      <c r="N2886" s="11"/>
      <c r="O2886" s="11"/>
      <c r="Q2886" s="11"/>
      <c r="R2886" s="11"/>
      <c r="S2886" s="11"/>
      <c r="U2886" s="42"/>
      <c r="V2886" s="42"/>
      <c r="W2886" s="42"/>
      <c r="X2886" s="42"/>
      <c r="Y2886" s="42"/>
      <c r="Z2886" s="42"/>
      <c r="AA2886" s="42"/>
      <c r="AB2886" s="42"/>
      <c r="AD2886" s="11"/>
      <c r="AF2886" s="11"/>
      <c r="AG2886" s="11"/>
      <c r="AH2886" s="101"/>
      <c r="AI2886" s="53"/>
      <c r="AJ2886" s="5"/>
      <c r="AL2886" s="42"/>
    </row>
    <row r="2887" spans="3:38">
      <c r="C2887" s="57"/>
      <c r="D2887" s="11"/>
      <c r="E2887" s="11"/>
      <c r="F2887" s="56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42"/>
      <c r="V2887" s="42"/>
      <c r="W2887" s="42"/>
      <c r="X2887" s="42"/>
      <c r="Y2887" s="42"/>
      <c r="Z2887" s="42"/>
      <c r="AA2887" s="42"/>
      <c r="AB2887" s="42"/>
      <c r="AD2887" s="11"/>
      <c r="AF2887" s="11"/>
      <c r="AG2887" s="11"/>
      <c r="AH2887" s="101"/>
      <c r="AI2887" s="53"/>
      <c r="AJ2887" s="5"/>
      <c r="AL2887" s="42"/>
    </row>
    <row r="2888" spans="3:38">
      <c r="C2888" s="57"/>
      <c r="D2888" s="11"/>
      <c r="E2888" s="11"/>
      <c r="F2888" s="56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42"/>
      <c r="V2888" s="42"/>
      <c r="W2888" s="42"/>
      <c r="X2888" s="42"/>
      <c r="Y2888" s="42"/>
      <c r="Z2888" s="42"/>
      <c r="AA2888" s="42"/>
      <c r="AB2888" s="42"/>
      <c r="AD2888" s="11"/>
      <c r="AF2888" s="11"/>
      <c r="AG2888" s="11"/>
      <c r="AH2888" s="101"/>
      <c r="AI2888" s="53"/>
      <c r="AJ2888" s="5"/>
      <c r="AL2888" s="42"/>
    </row>
    <row r="2889" spans="3:38">
      <c r="C2889" s="57"/>
      <c r="D2889" s="11"/>
      <c r="E2889" s="11"/>
      <c r="F2889" s="56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42"/>
      <c r="V2889" s="42"/>
      <c r="W2889" s="42"/>
      <c r="X2889" s="42"/>
      <c r="Y2889" s="42"/>
      <c r="Z2889" s="42"/>
      <c r="AA2889" s="42"/>
      <c r="AB2889" s="42"/>
      <c r="AD2889" s="11"/>
      <c r="AF2889" s="11"/>
      <c r="AG2889" s="11"/>
      <c r="AH2889" s="101"/>
      <c r="AI2889" s="53"/>
      <c r="AJ2889" s="5"/>
      <c r="AL2889" s="42"/>
    </row>
    <row r="2890" spans="3:38">
      <c r="C2890" s="57"/>
      <c r="D2890" s="11"/>
      <c r="E2890" s="11"/>
      <c r="F2890" s="56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42"/>
      <c r="V2890" s="42"/>
      <c r="W2890" s="42"/>
      <c r="X2890" s="42"/>
      <c r="Y2890" s="42"/>
      <c r="Z2890" s="42"/>
      <c r="AA2890" s="42"/>
      <c r="AB2890" s="42"/>
      <c r="AD2890" s="11"/>
      <c r="AF2890" s="11"/>
      <c r="AG2890" s="11"/>
      <c r="AH2890" s="101"/>
      <c r="AI2890" s="53"/>
      <c r="AJ2890" s="5"/>
      <c r="AL2890" s="42"/>
    </row>
    <row r="2891" spans="3:38">
      <c r="C2891" s="57"/>
      <c r="D2891" s="11"/>
      <c r="E2891" s="11"/>
      <c r="F2891" s="56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42"/>
      <c r="V2891" s="42"/>
      <c r="W2891" s="42"/>
      <c r="X2891" s="42"/>
      <c r="Y2891" s="42"/>
      <c r="Z2891" s="42"/>
      <c r="AA2891" s="42"/>
      <c r="AB2891" s="42"/>
      <c r="AD2891" s="11"/>
      <c r="AF2891" s="11"/>
      <c r="AG2891" s="11"/>
      <c r="AH2891" s="101"/>
      <c r="AI2891" s="53"/>
      <c r="AJ2891" s="5"/>
      <c r="AL2891" s="42"/>
    </row>
    <row r="2892" spans="3:38">
      <c r="C2892" s="57"/>
      <c r="D2892" s="11"/>
      <c r="E2892" s="11"/>
      <c r="F2892" s="56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42"/>
      <c r="V2892" s="42"/>
      <c r="W2892" s="42"/>
      <c r="X2892" s="42"/>
      <c r="Y2892" s="42"/>
      <c r="Z2892" s="42"/>
      <c r="AA2892" s="42"/>
      <c r="AB2892" s="42"/>
      <c r="AD2892" s="11"/>
      <c r="AE2892" s="11"/>
      <c r="AF2892" s="11"/>
      <c r="AG2892" s="11"/>
      <c r="AH2892" s="101"/>
      <c r="AI2892" s="53"/>
      <c r="AJ2892" s="5"/>
      <c r="AL2892" s="42"/>
    </row>
    <row r="2893" spans="3:38">
      <c r="C2893" s="57"/>
      <c r="D2893" s="11"/>
      <c r="E2893" s="11"/>
      <c r="F2893" s="56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42"/>
      <c r="V2893" s="42"/>
      <c r="W2893" s="42"/>
      <c r="X2893" s="42"/>
      <c r="Y2893" s="42"/>
      <c r="Z2893" s="42"/>
      <c r="AA2893" s="42"/>
      <c r="AB2893" s="42"/>
      <c r="AC2893" s="11"/>
      <c r="AD2893" s="11"/>
      <c r="AE2893" s="11"/>
      <c r="AG2893" s="11"/>
      <c r="AH2893" s="101"/>
      <c r="AI2893" s="53"/>
      <c r="AJ2893" s="5"/>
      <c r="AL2893" s="42"/>
    </row>
    <row r="2894" spans="3:38">
      <c r="C2894" s="57"/>
      <c r="D2894" s="11"/>
      <c r="E2894" s="11"/>
      <c r="F2894" s="56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42"/>
      <c r="V2894" s="42"/>
      <c r="W2894" s="42"/>
      <c r="X2894" s="42"/>
      <c r="Y2894" s="42"/>
      <c r="Z2894" s="42"/>
      <c r="AA2894" s="42"/>
      <c r="AB2894" s="42"/>
      <c r="AC2894" s="11"/>
      <c r="AD2894" s="11"/>
      <c r="AE2894" s="11"/>
      <c r="AG2894" s="11"/>
      <c r="AH2894" s="101"/>
      <c r="AI2894" s="53"/>
      <c r="AJ2894" s="5"/>
      <c r="AL2894" s="42"/>
    </row>
    <row r="2895" spans="3:38">
      <c r="C2895" s="57"/>
      <c r="D2895" s="11"/>
      <c r="E2895" s="11"/>
      <c r="F2895" s="56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42"/>
      <c r="V2895" s="42"/>
      <c r="W2895" s="42"/>
      <c r="X2895" s="42"/>
      <c r="Y2895" s="42"/>
      <c r="Z2895" s="42"/>
      <c r="AA2895" s="42"/>
      <c r="AB2895" s="42"/>
      <c r="AC2895" s="11"/>
      <c r="AD2895" s="11"/>
      <c r="AE2895" s="11"/>
      <c r="AG2895" s="11"/>
      <c r="AH2895" s="101"/>
      <c r="AI2895" s="53"/>
      <c r="AJ2895" s="5"/>
      <c r="AL2895" s="42"/>
    </row>
    <row r="2896" spans="3:38">
      <c r="C2896" s="57"/>
      <c r="D2896" s="11"/>
      <c r="E2896" s="11"/>
      <c r="F2896" s="56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42"/>
      <c r="V2896" s="42"/>
      <c r="W2896" s="42"/>
      <c r="X2896" s="42"/>
      <c r="Y2896" s="42"/>
      <c r="Z2896" s="42"/>
      <c r="AA2896" s="42"/>
      <c r="AB2896" s="42"/>
      <c r="AD2896" s="11"/>
      <c r="AE2896" s="11"/>
      <c r="AF2896" s="11"/>
      <c r="AG2896" s="11"/>
      <c r="AH2896" s="101"/>
      <c r="AI2896" s="53"/>
      <c r="AJ2896" s="5"/>
      <c r="AL2896" s="42"/>
    </row>
    <row r="2897" spans="3:38">
      <c r="C2897" s="57"/>
      <c r="D2897" s="11"/>
      <c r="E2897" s="11"/>
      <c r="F2897" s="56"/>
      <c r="G2897" s="11"/>
      <c r="H2897" s="11"/>
      <c r="I2897" s="11"/>
      <c r="J2897" s="11"/>
      <c r="K2897" s="11"/>
      <c r="L2897" s="11"/>
      <c r="M2897" s="11"/>
      <c r="N2897" s="11"/>
      <c r="P2897" s="11"/>
      <c r="Q2897" s="11"/>
      <c r="R2897" s="11"/>
      <c r="S2897" s="11"/>
      <c r="T2897" s="11"/>
      <c r="U2897" s="42"/>
      <c r="V2897" s="42"/>
      <c r="W2897" s="42"/>
      <c r="X2897" s="42"/>
      <c r="Y2897" s="42"/>
      <c r="Z2897" s="42"/>
      <c r="AA2897" s="42"/>
      <c r="AB2897" s="42"/>
      <c r="AD2897" s="11"/>
      <c r="AE2897" s="11"/>
      <c r="AG2897" s="11"/>
      <c r="AH2897" s="101"/>
      <c r="AI2897" s="53"/>
      <c r="AJ2897" s="5"/>
      <c r="AL2897" s="42"/>
    </row>
    <row r="2898" spans="3:38">
      <c r="C2898" s="57"/>
      <c r="D2898" s="11"/>
      <c r="E2898" s="11"/>
      <c r="F2898" s="56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42"/>
      <c r="V2898" s="42"/>
      <c r="W2898" s="42"/>
      <c r="X2898" s="42"/>
      <c r="Y2898" s="42"/>
      <c r="Z2898" s="42"/>
      <c r="AA2898" s="42"/>
      <c r="AB2898" s="42"/>
      <c r="AD2898" s="11"/>
      <c r="AE2898" s="11"/>
      <c r="AF2898" s="11"/>
      <c r="AG2898" s="11"/>
      <c r="AH2898" s="101"/>
      <c r="AI2898" s="53"/>
      <c r="AJ2898" s="5"/>
      <c r="AL2898" s="42"/>
    </row>
    <row r="2899" spans="3:38">
      <c r="C2899" s="57"/>
      <c r="D2899" s="11"/>
      <c r="E2899" s="11"/>
      <c r="F2899" s="56"/>
      <c r="G2899" s="11"/>
      <c r="H2899" s="11"/>
      <c r="I2899" s="11"/>
      <c r="J2899" s="11"/>
      <c r="K2899" s="11"/>
      <c r="L2899" s="11"/>
      <c r="M2899" s="11"/>
      <c r="N2899" s="11"/>
      <c r="P2899" s="11"/>
      <c r="Q2899" s="11"/>
      <c r="R2899" s="11"/>
      <c r="S2899" s="11"/>
      <c r="T2899" s="11"/>
      <c r="U2899" s="42"/>
      <c r="V2899" s="42"/>
      <c r="W2899" s="42"/>
      <c r="X2899" s="42"/>
      <c r="Y2899" s="42"/>
      <c r="Z2899" s="42"/>
      <c r="AA2899" s="42"/>
      <c r="AB2899" s="42"/>
      <c r="AD2899" s="11"/>
      <c r="AE2899" s="11"/>
      <c r="AF2899" s="11"/>
      <c r="AG2899" s="11"/>
      <c r="AH2899" s="101"/>
      <c r="AI2899" s="53"/>
      <c r="AJ2899" s="5"/>
      <c r="AL2899" s="42"/>
    </row>
    <row r="2900" spans="3:38">
      <c r="C2900" s="57"/>
      <c r="D2900" s="11"/>
      <c r="E2900" s="11"/>
      <c r="F2900" s="56"/>
      <c r="G2900" s="11"/>
      <c r="H2900" s="11"/>
      <c r="I2900" s="11"/>
      <c r="J2900" s="11"/>
      <c r="K2900" s="11"/>
      <c r="M2900" s="11"/>
      <c r="N2900" s="11"/>
      <c r="O2900" s="11"/>
      <c r="P2900" s="11"/>
      <c r="Q2900" s="11"/>
      <c r="R2900" s="11"/>
      <c r="S2900" s="11"/>
      <c r="T2900" s="11"/>
      <c r="U2900" s="42"/>
      <c r="V2900" s="42"/>
      <c r="W2900" s="42"/>
      <c r="X2900" s="42"/>
      <c r="Y2900" s="42"/>
      <c r="Z2900" s="42"/>
      <c r="AA2900" s="42"/>
      <c r="AB2900" s="42"/>
      <c r="AD2900" s="11"/>
      <c r="AF2900" s="11"/>
      <c r="AG2900" s="11"/>
      <c r="AH2900" s="101"/>
      <c r="AI2900" s="53"/>
      <c r="AJ2900" s="5"/>
      <c r="AL2900" s="42"/>
    </row>
    <row r="2901" spans="3:38">
      <c r="C2901" s="57"/>
      <c r="D2901" s="11"/>
      <c r="E2901" s="11"/>
      <c r="F2901" s="56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42"/>
      <c r="V2901" s="42"/>
      <c r="W2901" s="42"/>
      <c r="X2901" s="42"/>
      <c r="Y2901" s="42"/>
      <c r="Z2901" s="42"/>
      <c r="AA2901" s="42"/>
      <c r="AB2901" s="42"/>
      <c r="AD2901" s="11"/>
      <c r="AF2901" s="11"/>
      <c r="AG2901" s="11"/>
      <c r="AH2901" s="101"/>
      <c r="AI2901" s="53"/>
      <c r="AJ2901" s="5"/>
      <c r="AL2901" s="42"/>
    </row>
    <row r="2902" spans="3:38">
      <c r="C2902" s="57"/>
      <c r="D2902" s="11"/>
      <c r="E2902" s="11"/>
      <c r="F2902" s="56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42"/>
      <c r="V2902" s="42"/>
      <c r="W2902" s="42"/>
      <c r="X2902" s="42"/>
      <c r="Y2902" s="42"/>
      <c r="Z2902" s="42"/>
      <c r="AA2902" s="42"/>
      <c r="AB2902" s="42"/>
      <c r="AD2902" s="11"/>
      <c r="AF2902" s="11"/>
      <c r="AG2902" s="11"/>
      <c r="AH2902" s="101"/>
      <c r="AI2902" s="53"/>
      <c r="AJ2902" s="5"/>
      <c r="AL2902" s="42"/>
    </row>
    <row r="2903" spans="3:38">
      <c r="C2903" s="57"/>
      <c r="D2903" s="11"/>
      <c r="E2903" s="11"/>
      <c r="F2903" s="56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42"/>
      <c r="V2903" s="42"/>
      <c r="W2903" s="42"/>
      <c r="X2903" s="42"/>
      <c r="Y2903" s="42"/>
      <c r="Z2903" s="42"/>
      <c r="AA2903" s="42"/>
      <c r="AB2903" s="42"/>
      <c r="AD2903" s="11"/>
      <c r="AF2903" s="11"/>
      <c r="AG2903" s="11"/>
      <c r="AH2903" s="101"/>
      <c r="AI2903" s="53"/>
      <c r="AJ2903" s="5"/>
      <c r="AL2903" s="42"/>
    </row>
    <row r="2904" spans="3:38">
      <c r="C2904" s="57"/>
      <c r="D2904" s="11"/>
      <c r="E2904" s="11"/>
      <c r="F2904" s="56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42"/>
      <c r="V2904" s="42"/>
      <c r="W2904" s="42"/>
      <c r="X2904" s="42"/>
      <c r="Y2904" s="42"/>
      <c r="Z2904" s="42"/>
      <c r="AA2904" s="42"/>
      <c r="AB2904" s="42"/>
      <c r="AD2904" s="11"/>
      <c r="AG2904" s="11"/>
      <c r="AH2904" s="101"/>
      <c r="AI2904" s="53"/>
      <c r="AJ2904" s="5"/>
      <c r="AL2904" s="42"/>
    </row>
    <row r="2905" spans="3:38">
      <c r="C2905" s="57"/>
      <c r="D2905" s="11"/>
      <c r="E2905" s="11"/>
      <c r="F2905" s="56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42"/>
      <c r="V2905" s="42"/>
      <c r="W2905" s="42"/>
      <c r="X2905" s="42"/>
      <c r="Y2905" s="42"/>
      <c r="Z2905" s="42"/>
      <c r="AA2905" s="42"/>
      <c r="AB2905" s="42"/>
      <c r="AD2905" s="11"/>
      <c r="AE2905" s="11"/>
      <c r="AF2905" s="11"/>
      <c r="AG2905" s="11"/>
      <c r="AH2905" s="101"/>
      <c r="AI2905" s="53"/>
      <c r="AJ2905" s="5"/>
      <c r="AL2905" s="42"/>
    </row>
    <row r="2906" spans="3:38">
      <c r="C2906" s="57"/>
      <c r="D2906" s="11"/>
      <c r="E2906" s="11"/>
      <c r="F2906" s="56"/>
      <c r="G2906" s="11"/>
      <c r="H2906" s="11"/>
      <c r="I2906" s="11"/>
      <c r="J2906" s="11"/>
      <c r="K2906" s="11"/>
      <c r="M2906" s="11"/>
      <c r="N2906" s="11"/>
      <c r="O2906" s="11"/>
      <c r="Q2906" s="11"/>
      <c r="R2906" s="11"/>
      <c r="S2906" s="11"/>
      <c r="U2906" s="42"/>
      <c r="V2906" s="42"/>
      <c r="W2906" s="42"/>
      <c r="X2906" s="42"/>
      <c r="Y2906" s="42"/>
      <c r="Z2906" s="42"/>
      <c r="AA2906" s="42"/>
      <c r="AB2906" s="42"/>
      <c r="AD2906" s="11"/>
      <c r="AE2906" s="11"/>
      <c r="AG2906" s="11"/>
      <c r="AH2906" s="101"/>
      <c r="AI2906" s="53"/>
      <c r="AJ2906" s="5"/>
      <c r="AL2906" s="42"/>
    </row>
    <row r="2907" spans="3:38">
      <c r="C2907" s="57"/>
      <c r="D2907" s="11"/>
      <c r="E2907" s="11"/>
      <c r="F2907" s="56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42"/>
      <c r="V2907" s="42"/>
      <c r="W2907" s="42"/>
      <c r="X2907" s="42"/>
      <c r="Y2907" s="42"/>
      <c r="Z2907" s="42"/>
      <c r="AA2907" s="42"/>
      <c r="AB2907" s="42"/>
      <c r="AD2907" s="11"/>
      <c r="AE2907" s="11"/>
      <c r="AF2907" s="11"/>
      <c r="AG2907" s="11"/>
      <c r="AH2907" s="101"/>
      <c r="AI2907" s="53"/>
      <c r="AJ2907" s="5"/>
      <c r="AL2907" s="42"/>
    </row>
    <row r="2908" spans="3:38">
      <c r="C2908" s="57"/>
      <c r="D2908" s="11"/>
      <c r="E2908" s="11"/>
      <c r="F2908" s="56"/>
      <c r="G2908" s="11"/>
      <c r="H2908" s="11"/>
      <c r="I2908" s="11"/>
      <c r="J2908" s="11"/>
      <c r="K2908" s="11"/>
      <c r="M2908" s="11"/>
      <c r="N2908" s="11"/>
      <c r="O2908" s="11"/>
      <c r="P2908" s="11"/>
      <c r="Q2908" s="11"/>
      <c r="R2908" s="11"/>
      <c r="S2908" s="11"/>
      <c r="T2908" s="11"/>
      <c r="U2908" s="42"/>
      <c r="V2908" s="42"/>
      <c r="W2908" s="42"/>
      <c r="X2908" s="42"/>
      <c r="Y2908" s="42"/>
      <c r="Z2908" s="42"/>
      <c r="AA2908" s="42"/>
      <c r="AB2908" s="42"/>
      <c r="AD2908" s="11"/>
      <c r="AE2908" s="11"/>
      <c r="AF2908" s="11"/>
      <c r="AG2908" s="11"/>
      <c r="AH2908" s="101"/>
      <c r="AI2908" s="53"/>
      <c r="AJ2908" s="5"/>
      <c r="AL2908" s="42"/>
    </row>
    <row r="2909" spans="3:38">
      <c r="C2909" s="57"/>
      <c r="D2909" s="11"/>
      <c r="E2909" s="11"/>
      <c r="F2909" s="56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42"/>
      <c r="V2909" s="42"/>
      <c r="W2909" s="42"/>
      <c r="X2909" s="42"/>
      <c r="Y2909" s="42"/>
      <c r="Z2909" s="42"/>
      <c r="AA2909" s="42"/>
      <c r="AB2909" s="42"/>
      <c r="AD2909" s="11"/>
      <c r="AE2909" s="11"/>
      <c r="AF2909" s="11"/>
      <c r="AG2909" s="11"/>
      <c r="AH2909" s="101"/>
      <c r="AI2909" s="53"/>
      <c r="AJ2909" s="5"/>
      <c r="AL2909" s="42"/>
    </row>
    <row r="2910" spans="3:38">
      <c r="C2910" s="57"/>
      <c r="D2910" s="11"/>
      <c r="E2910" s="11"/>
      <c r="F2910" s="56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42"/>
      <c r="V2910" s="42"/>
      <c r="W2910" s="42"/>
      <c r="X2910" s="42"/>
      <c r="Y2910" s="42"/>
      <c r="Z2910" s="42"/>
      <c r="AA2910" s="42"/>
      <c r="AB2910" s="42"/>
      <c r="AD2910" s="11"/>
      <c r="AE2910" s="11"/>
      <c r="AG2910" s="11"/>
      <c r="AH2910" s="101"/>
      <c r="AI2910" s="53"/>
      <c r="AJ2910" s="5"/>
      <c r="AL2910" s="42"/>
    </row>
    <row r="2911" spans="3:38">
      <c r="C2911" s="57"/>
      <c r="D2911" s="11"/>
      <c r="E2911" s="11"/>
      <c r="F2911" s="56"/>
      <c r="G2911" s="11"/>
      <c r="H2911" s="11"/>
      <c r="I2911" s="11"/>
      <c r="J2911" s="11"/>
      <c r="K2911" s="11"/>
      <c r="L2911" s="11"/>
      <c r="M2911" s="11"/>
      <c r="N2911" s="11"/>
      <c r="P2911" s="11"/>
      <c r="Q2911" s="11"/>
      <c r="R2911" s="11"/>
      <c r="S2911" s="11"/>
      <c r="T2911" s="11"/>
      <c r="U2911" s="42"/>
      <c r="V2911" s="42"/>
      <c r="W2911" s="42"/>
      <c r="X2911" s="42"/>
      <c r="Y2911" s="42"/>
      <c r="Z2911" s="42"/>
      <c r="AA2911" s="42"/>
      <c r="AB2911" s="42"/>
      <c r="AD2911" s="11"/>
      <c r="AE2911" s="11"/>
      <c r="AG2911" s="11"/>
      <c r="AH2911" s="101"/>
      <c r="AI2911" s="53"/>
      <c r="AJ2911" s="5"/>
      <c r="AL2911" s="42"/>
    </row>
    <row r="2912" spans="3:38">
      <c r="C2912" s="57"/>
      <c r="D2912" s="11"/>
      <c r="E2912" s="11"/>
      <c r="F2912" s="56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42"/>
      <c r="V2912" s="42"/>
      <c r="W2912" s="42"/>
      <c r="X2912" s="42"/>
      <c r="Y2912" s="42"/>
      <c r="Z2912" s="42"/>
      <c r="AA2912" s="42"/>
      <c r="AB2912" s="42"/>
      <c r="AD2912" s="11"/>
      <c r="AG2912" s="11"/>
      <c r="AH2912" s="101"/>
      <c r="AI2912" s="53"/>
      <c r="AJ2912" s="5"/>
      <c r="AL2912" s="42"/>
    </row>
    <row r="2913" spans="3:38">
      <c r="C2913" s="57"/>
      <c r="D2913" s="11"/>
      <c r="E2913" s="11"/>
      <c r="F2913" s="56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42"/>
      <c r="V2913" s="42"/>
      <c r="W2913" s="42"/>
      <c r="X2913" s="42"/>
      <c r="Y2913" s="42"/>
      <c r="Z2913" s="42"/>
      <c r="AA2913" s="42"/>
      <c r="AB2913" s="42"/>
      <c r="AD2913" s="11"/>
      <c r="AE2913" s="11"/>
      <c r="AG2913" s="11"/>
      <c r="AH2913" s="101"/>
      <c r="AI2913" s="53"/>
      <c r="AJ2913" s="5"/>
      <c r="AL2913" s="42"/>
    </row>
    <row r="2914" spans="3:38">
      <c r="C2914" s="57"/>
      <c r="D2914" s="11"/>
      <c r="E2914" s="11"/>
      <c r="F2914" s="56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42"/>
      <c r="V2914" s="42"/>
      <c r="W2914" s="42"/>
      <c r="X2914" s="42"/>
      <c r="Y2914" s="42"/>
      <c r="Z2914" s="42"/>
      <c r="AA2914" s="42"/>
      <c r="AB2914" s="42"/>
      <c r="AD2914" s="11"/>
      <c r="AE2914" s="11"/>
      <c r="AF2914" s="11"/>
      <c r="AG2914" s="11"/>
      <c r="AH2914" s="101"/>
      <c r="AI2914" s="53"/>
      <c r="AJ2914" s="5"/>
      <c r="AL2914" s="42"/>
    </row>
    <row r="2915" spans="3:38">
      <c r="C2915" s="57"/>
      <c r="D2915" s="11"/>
      <c r="E2915" s="11"/>
      <c r="F2915" s="56"/>
      <c r="G2915" s="11"/>
      <c r="H2915" s="11"/>
      <c r="I2915" s="11"/>
      <c r="J2915" s="11"/>
      <c r="K2915" s="11"/>
      <c r="M2915" s="11"/>
      <c r="O2915" s="11"/>
      <c r="P2915" s="11"/>
      <c r="Q2915" s="11"/>
      <c r="R2915" s="11"/>
      <c r="S2915" s="11"/>
      <c r="T2915" s="11"/>
      <c r="U2915" s="42"/>
      <c r="V2915" s="42"/>
      <c r="W2915" s="42"/>
      <c r="X2915" s="42"/>
      <c r="Y2915" s="42"/>
      <c r="Z2915" s="42"/>
      <c r="AA2915" s="42"/>
      <c r="AB2915" s="42"/>
      <c r="AC2915" s="11"/>
      <c r="AD2915" s="11"/>
      <c r="AG2915" s="11"/>
      <c r="AH2915" s="101"/>
      <c r="AI2915" s="53"/>
      <c r="AJ2915" s="5"/>
      <c r="AL2915" s="42"/>
    </row>
    <row r="2916" spans="3:38">
      <c r="C2916" s="57"/>
      <c r="D2916" s="11"/>
      <c r="E2916" s="11"/>
      <c r="F2916" s="56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42"/>
      <c r="V2916" s="42"/>
      <c r="W2916" s="42"/>
      <c r="X2916" s="42"/>
      <c r="Y2916" s="42"/>
      <c r="Z2916" s="42"/>
      <c r="AA2916" s="42"/>
      <c r="AB2916" s="42"/>
      <c r="AC2916" s="11"/>
      <c r="AD2916" s="11"/>
      <c r="AG2916" s="11"/>
      <c r="AH2916" s="101"/>
      <c r="AI2916" s="53"/>
      <c r="AJ2916" s="5"/>
      <c r="AL2916" s="42"/>
    </row>
    <row r="2917" spans="3:38">
      <c r="C2917" s="57"/>
      <c r="D2917" s="11"/>
      <c r="E2917" s="11"/>
      <c r="F2917" s="56"/>
      <c r="G2917" s="11"/>
      <c r="H2917" s="11"/>
      <c r="I2917" s="11"/>
      <c r="J2917" s="11"/>
      <c r="K2917" s="11"/>
      <c r="L2917" s="11"/>
      <c r="M2917" s="11"/>
      <c r="N2917" s="11"/>
      <c r="P2917" s="11"/>
      <c r="Q2917" s="11"/>
      <c r="R2917" s="11"/>
      <c r="S2917" s="11"/>
      <c r="T2917" s="11"/>
      <c r="U2917" s="42"/>
      <c r="V2917" s="42"/>
      <c r="W2917" s="42"/>
      <c r="X2917" s="42"/>
      <c r="Y2917" s="42"/>
      <c r="Z2917" s="42"/>
      <c r="AA2917" s="42"/>
      <c r="AB2917" s="42"/>
      <c r="AD2917" s="11"/>
      <c r="AE2917" s="11"/>
      <c r="AG2917" s="11"/>
      <c r="AH2917" s="101"/>
      <c r="AI2917" s="53"/>
      <c r="AJ2917" s="5"/>
      <c r="AL2917" s="42"/>
    </row>
    <row r="2918" spans="3:38">
      <c r="C2918" s="57"/>
      <c r="D2918" s="11"/>
      <c r="E2918" s="11"/>
      <c r="F2918" s="56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42"/>
      <c r="V2918" s="42"/>
      <c r="W2918" s="42"/>
      <c r="X2918" s="42"/>
      <c r="Y2918" s="42"/>
      <c r="Z2918" s="42"/>
      <c r="AA2918" s="42"/>
      <c r="AB2918" s="42"/>
      <c r="AD2918" s="11"/>
      <c r="AE2918" s="11"/>
      <c r="AG2918" s="11"/>
      <c r="AH2918" s="101"/>
      <c r="AI2918" s="53"/>
      <c r="AJ2918" s="5"/>
      <c r="AL2918" s="42"/>
    </row>
    <row r="2919" spans="3:38">
      <c r="C2919" s="57"/>
      <c r="D2919" s="11"/>
      <c r="E2919" s="11"/>
      <c r="F2919" s="56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42"/>
      <c r="V2919" s="42"/>
      <c r="W2919" s="42"/>
      <c r="X2919" s="42"/>
      <c r="Y2919" s="42"/>
      <c r="Z2919" s="42"/>
      <c r="AA2919" s="42"/>
      <c r="AB2919" s="42"/>
      <c r="AD2919" s="11"/>
      <c r="AE2919" s="11"/>
      <c r="AG2919" s="11"/>
      <c r="AH2919" s="101"/>
      <c r="AI2919" s="53"/>
      <c r="AJ2919" s="5"/>
      <c r="AL2919" s="42"/>
    </row>
    <row r="2920" spans="3:38">
      <c r="C2920" s="57"/>
      <c r="D2920" s="11"/>
      <c r="E2920" s="11"/>
      <c r="F2920" s="56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42"/>
      <c r="V2920" s="42"/>
      <c r="W2920" s="42"/>
      <c r="X2920" s="42"/>
      <c r="Y2920" s="42"/>
      <c r="Z2920" s="42"/>
      <c r="AA2920" s="42"/>
      <c r="AB2920" s="42"/>
      <c r="AD2920" s="11"/>
      <c r="AE2920" s="11"/>
      <c r="AF2920" s="11"/>
      <c r="AG2920" s="11"/>
      <c r="AH2920" s="101"/>
      <c r="AI2920" s="53"/>
      <c r="AJ2920" s="5"/>
      <c r="AL2920" s="42"/>
    </row>
    <row r="2921" spans="3:38">
      <c r="C2921" s="57"/>
      <c r="D2921" s="11"/>
      <c r="E2921" s="11"/>
      <c r="F2921" s="56"/>
      <c r="G2921" s="11"/>
      <c r="H2921" s="11"/>
      <c r="I2921" s="11"/>
      <c r="J2921" s="11"/>
      <c r="K2921" s="11"/>
      <c r="M2921" s="11"/>
      <c r="N2921" s="11"/>
      <c r="O2921" s="11"/>
      <c r="Q2921" s="11"/>
      <c r="R2921" s="11"/>
      <c r="S2921" s="11"/>
      <c r="U2921" s="42"/>
      <c r="V2921" s="42"/>
      <c r="W2921" s="42"/>
      <c r="X2921" s="42"/>
      <c r="Y2921" s="42"/>
      <c r="Z2921" s="42"/>
      <c r="AA2921" s="42"/>
      <c r="AB2921" s="42"/>
      <c r="AD2921" s="11"/>
      <c r="AE2921" s="11"/>
      <c r="AF2921" s="11"/>
      <c r="AG2921" s="11"/>
      <c r="AH2921" s="101"/>
      <c r="AI2921" s="53"/>
      <c r="AJ2921" s="5"/>
      <c r="AL2921" s="42"/>
    </row>
    <row r="2922" spans="3:38">
      <c r="C2922" s="57"/>
      <c r="D2922" s="11"/>
      <c r="E2922" s="11"/>
      <c r="F2922" s="56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42"/>
      <c r="V2922" s="42"/>
      <c r="W2922" s="42"/>
      <c r="X2922" s="42"/>
      <c r="Y2922" s="42"/>
      <c r="Z2922" s="42"/>
      <c r="AA2922" s="42"/>
      <c r="AB2922" s="42"/>
      <c r="AD2922" s="11"/>
      <c r="AE2922" s="11"/>
      <c r="AF2922" s="11"/>
      <c r="AG2922" s="11"/>
      <c r="AH2922" s="101"/>
      <c r="AI2922" s="53"/>
      <c r="AJ2922" s="5"/>
      <c r="AL2922" s="42"/>
    </row>
    <row r="2923" spans="3:38">
      <c r="C2923" s="57"/>
      <c r="D2923" s="11"/>
      <c r="E2923" s="11"/>
      <c r="F2923" s="56"/>
      <c r="G2923" s="11"/>
      <c r="H2923" s="11"/>
      <c r="I2923" s="11"/>
      <c r="J2923" s="11"/>
      <c r="K2923" s="11"/>
      <c r="M2923" s="11"/>
      <c r="N2923" s="11"/>
      <c r="O2923" s="11"/>
      <c r="P2923" s="11"/>
      <c r="Q2923" s="11"/>
      <c r="R2923" s="11"/>
      <c r="S2923" s="11"/>
      <c r="T2923" s="11"/>
      <c r="U2923" s="42"/>
      <c r="V2923" s="42"/>
      <c r="W2923" s="42"/>
      <c r="X2923" s="42"/>
      <c r="Y2923" s="42"/>
      <c r="Z2923" s="42"/>
      <c r="AA2923" s="42"/>
      <c r="AB2923" s="42"/>
      <c r="AD2923" s="11"/>
      <c r="AE2923" s="11"/>
      <c r="AG2923" s="11"/>
      <c r="AH2923" s="101"/>
      <c r="AI2923" s="53"/>
      <c r="AJ2923" s="5"/>
      <c r="AL2923" s="42"/>
    </row>
    <row r="2924" spans="3:38">
      <c r="C2924" s="57"/>
      <c r="D2924" s="11"/>
      <c r="E2924" s="11"/>
      <c r="F2924" s="56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42"/>
      <c r="V2924" s="42"/>
      <c r="W2924" s="42"/>
      <c r="X2924" s="42"/>
      <c r="Y2924" s="42"/>
      <c r="Z2924" s="42"/>
      <c r="AA2924" s="42"/>
      <c r="AB2924" s="42"/>
      <c r="AD2924" s="11"/>
      <c r="AE2924" s="11"/>
      <c r="AG2924" s="11"/>
      <c r="AH2924" s="101"/>
      <c r="AI2924" s="53"/>
      <c r="AJ2924" s="5"/>
      <c r="AL2924" s="42"/>
    </row>
    <row r="2925" spans="3:38">
      <c r="C2925" s="57"/>
      <c r="D2925" s="11"/>
      <c r="E2925" s="11"/>
      <c r="F2925" s="56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42"/>
      <c r="V2925" s="42"/>
      <c r="W2925" s="42"/>
      <c r="X2925" s="42"/>
      <c r="Y2925" s="42"/>
      <c r="Z2925" s="42"/>
      <c r="AA2925" s="42"/>
      <c r="AB2925" s="42"/>
      <c r="AD2925" s="11"/>
      <c r="AE2925" s="11"/>
      <c r="AG2925" s="11"/>
      <c r="AH2925" s="101"/>
      <c r="AI2925" s="53"/>
      <c r="AJ2925" s="5"/>
      <c r="AL2925" s="42"/>
    </row>
    <row r="2926" spans="3:38">
      <c r="C2926" s="57"/>
      <c r="D2926" s="11"/>
      <c r="E2926" s="11"/>
      <c r="F2926" s="56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42"/>
      <c r="V2926" s="42"/>
      <c r="W2926" s="42"/>
      <c r="X2926" s="42"/>
      <c r="Y2926" s="42"/>
      <c r="Z2926" s="42"/>
      <c r="AA2926" s="42"/>
      <c r="AB2926" s="42"/>
      <c r="AD2926" s="11"/>
      <c r="AF2926" s="11"/>
      <c r="AG2926" s="11"/>
      <c r="AH2926" s="101"/>
      <c r="AI2926" s="53"/>
      <c r="AJ2926" s="5"/>
      <c r="AL2926" s="42"/>
    </row>
    <row r="2927" spans="3:38">
      <c r="C2927" s="57"/>
      <c r="D2927" s="11"/>
      <c r="E2927" s="11"/>
      <c r="F2927" s="56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42"/>
      <c r="V2927" s="42"/>
      <c r="W2927" s="42"/>
      <c r="X2927" s="42"/>
      <c r="Y2927" s="42"/>
      <c r="Z2927" s="42"/>
      <c r="AA2927" s="42"/>
      <c r="AB2927" s="42"/>
      <c r="AD2927" s="11"/>
      <c r="AE2927" s="11"/>
      <c r="AG2927" s="11"/>
      <c r="AH2927" s="101"/>
      <c r="AI2927" s="53"/>
      <c r="AJ2927" s="5"/>
      <c r="AL2927" s="42"/>
    </row>
    <row r="2928" spans="3:38">
      <c r="C2928" s="57"/>
      <c r="D2928" s="11"/>
      <c r="E2928" s="11"/>
      <c r="F2928" s="56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42"/>
      <c r="V2928" s="42"/>
      <c r="W2928" s="42"/>
      <c r="X2928" s="42"/>
      <c r="Y2928" s="42"/>
      <c r="Z2928" s="42"/>
      <c r="AA2928" s="42"/>
      <c r="AB2928" s="42"/>
      <c r="AD2928" s="11"/>
      <c r="AE2928" s="11"/>
      <c r="AF2928" s="11"/>
      <c r="AG2928" s="11"/>
      <c r="AH2928" s="101"/>
      <c r="AI2928" s="53"/>
      <c r="AJ2928" s="5"/>
      <c r="AL2928" s="42"/>
    </row>
    <row r="2929" spans="3:38">
      <c r="C2929" s="57"/>
      <c r="D2929" s="11"/>
      <c r="E2929" s="11"/>
      <c r="F2929" s="56"/>
      <c r="G2929" s="11"/>
      <c r="H2929" s="11"/>
      <c r="I2929" s="11"/>
      <c r="J2929" s="11"/>
      <c r="K2929" s="11"/>
      <c r="L2929" s="11"/>
      <c r="M2929" s="11"/>
      <c r="N2929" s="11"/>
      <c r="P2929" s="11"/>
      <c r="Q2929" s="11"/>
      <c r="R2929" s="11"/>
      <c r="S2929" s="11"/>
      <c r="T2929" s="11"/>
      <c r="U2929" s="42"/>
      <c r="V2929" s="42"/>
      <c r="W2929" s="42"/>
      <c r="X2929" s="42"/>
      <c r="Y2929" s="42"/>
      <c r="Z2929" s="42"/>
      <c r="AA2929" s="42"/>
      <c r="AB2929" s="42"/>
      <c r="AD2929" s="11"/>
      <c r="AE2929" s="11"/>
      <c r="AF2929" s="11"/>
      <c r="AG2929" s="11"/>
      <c r="AH2929" s="101"/>
      <c r="AI2929" s="53"/>
      <c r="AJ2929" s="5"/>
      <c r="AL2929" s="42"/>
    </row>
    <row r="2930" spans="3:38">
      <c r="C2930" s="57"/>
      <c r="D2930" s="11"/>
      <c r="E2930" s="11"/>
      <c r="F2930" s="56"/>
      <c r="G2930" s="11"/>
      <c r="H2930" s="11"/>
      <c r="I2930" s="11"/>
      <c r="J2930" s="11"/>
      <c r="K2930" s="11"/>
      <c r="M2930" s="11"/>
      <c r="N2930" s="11"/>
      <c r="P2930" s="11"/>
      <c r="Q2930" s="11"/>
      <c r="R2930" s="11"/>
      <c r="S2930" s="11"/>
      <c r="U2930" s="42"/>
      <c r="V2930" s="42"/>
      <c r="W2930" s="42"/>
      <c r="X2930" s="42"/>
      <c r="Y2930" s="42"/>
      <c r="Z2930" s="42"/>
      <c r="AA2930" s="42"/>
      <c r="AB2930" s="42"/>
      <c r="AD2930" s="11"/>
      <c r="AE2930" s="11"/>
      <c r="AF2930" s="11"/>
      <c r="AG2930" s="11"/>
      <c r="AH2930" s="101"/>
      <c r="AI2930" s="53"/>
      <c r="AJ2930" s="5"/>
      <c r="AL2930" s="42"/>
    </row>
    <row r="2931" spans="3:38">
      <c r="C2931" s="57"/>
      <c r="D2931" s="11"/>
      <c r="E2931" s="11"/>
      <c r="F2931" s="56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42"/>
      <c r="V2931" s="42"/>
      <c r="W2931" s="42"/>
      <c r="X2931" s="42"/>
      <c r="Y2931" s="42"/>
      <c r="Z2931" s="42"/>
      <c r="AA2931" s="42"/>
      <c r="AB2931" s="42"/>
      <c r="AD2931" s="11"/>
      <c r="AE2931" s="11"/>
      <c r="AF2931" s="11"/>
      <c r="AG2931" s="11"/>
      <c r="AH2931" s="101"/>
      <c r="AI2931" s="53"/>
      <c r="AJ2931" s="5"/>
      <c r="AL2931" s="42"/>
    </row>
    <row r="2932" spans="3:38">
      <c r="C2932" s="57"/>
      <c r="D2932" s="11"/>
      <c r="E2932" s="11"/>
      <c r="F2932" s="56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42"/>
      <c r="V2932" s="42"/>
      <c r="W2932" s="42"/>
      <c r="X2932" s="42"/>
      <c r="Y2932" s="42"/>
      <c r="Z2932" s="42"/>
      <c r="AA2932" s="42"/>
      <c r="AB2932" s="42"/>
      <c r="AD2932" s="11"/>
      <c r="AG2932" s="11"/>
      <c r="AH2932" s="101"/>
      <c r="AI2932" s="53"/>
      <c r="AJ2932" s="5"/>
      <c r="AL2932" s="42"/>
    </row>
    <row r="2933" spans="3:38">
      <c r="C2933" s="57"/>
      <c r="D2933" s="11"/>
      <c r="E2933" s="11"/>
      <c r="F2933" s="56"/>
      <c r="G2933" s="11"/>
      <c r="H2933" s="11"/>
      <c r="I2933" s="11"/>
      <c r="J2933" s="11"/>
      <c r="K2933" s="11"/>
      <c r="M2933" s="11"/>
      <c r="O2933" s="11"/>
      <c r="P2933" s="11"/>
      <c r="Q2933" s="11"/>
      <c r="R2933" s="11"/>
      <c r="S2933" s="11"/>
      <c r="T2933" s="11"/>
      <c r="U2933" s="42"/>
      <c r="V2933" s="42"/>
      <c r="W2933" s="42"/>
      <c r="X2933" s="42"/>
      <c r="Y2933" s="42"/>
      <c r="Z2933" s="42"/>
      <c r="AA2933" s="42"/>
      <c r="AB2933" s="42"/>
      <c r="AD2933" s="11"/>
      <c r="AE2933" s="11"/>
      <c r="AG2933" s="11"/>
      <c r="AH2933" s="101"/>
      <c r="AI2933" s="53"/>
      <c r="AJ2933" s="5"/>
      <c r="AL2933" s="42"/>
    </row>
    <row r="2934" spans="3:38">
      <c r="C2934" s="57"/>
      <c r="D2934" s="11"/>
      <c r="E2934" s="11"/>
      <c r="F2934" s="56"/>
      <c r="G2934" s="11"/>
      <c r="H2934" s="11"/>
      <c r="I2934" s="11"/>
      <c r="J2934" s="11"/>
      <c r="K2934" s="11"/>
      <c r="M2934" s="11"/>
      <c r="N2934" s="11"/>
      <c r="O2934" s="11"/>
      <c r="Q2934" s="11"/>
      <c r="R2934" s="11"/>
      <c r="S2934" s="11"/>
      <c r="U2934" s="42"/>
      <c r="V2934" s="42"/>
      <c r="W2934" s="42"/>
      <c r="X2934" s="42"/>
      <c r="Y2934" s="42"/>
      <c r="Z2934" s="42"/>
      <c r="AA2934" s="42"/>
      <c r="AB2934" s="42"/>
      <c r="AD2934" s="11"/>
      <c r="AE2934" s="11"/>
      <c r="AG2934" s="11"/>
      <c r="AH2934" s="101"/>
      <c r="AI2934" s="53"/>
      <c r="AJ2934" s="5"/>
      <c r="AL2934" s="42"/>
    </row>
    <row r="2935" spans="3:38">
      <c r="C2935" s="57"/>
      <c r="D2935" s="11"/>
      <c r="E2935" s="11"/>
      <c r="F2935" s="56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42"/>
      <c r="V2935" s="42"/>
      <c r="W2935" s="42"/>
      <c r="X2935" s="42"/>
      <c r="Y2935" s="42"/>
      <c r="Z2935" s="42"/>
      <c r="AA2935" s="42"/>
      <c r="AB2935" s="42"/>
      <c r="AD2935" s="11"/>
      <c r="AE2935" s="11"/>
      <c r="AG2935" s="11"/>
      <c r="AH2935" s="101"/>
      <c r="AI2935" s="53"/>
      <c r="AJ2935" s="5"/>
      <c r="AL2935" s="42"/>
    </row>
    <row r="2936" spans="3:38">
      <c r="C2936" s="57"/>
      <c r="D2936" s="11"/>
      <c r="E2936" s="11"/>
      <c r="F2936" s="56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42"/>
      <c r="V2936" s="42"/>
      <c r="W2936" s="42"/>
      <c r="X2936" s="42"/>
      <c r="Y2936" s="42"/>
      <c r="Z2936" s="42"/>
      <c r="AA2936" s="42"/>
      <c r="AB2936" s="42"/>
      <c r="AD2936" s="11"/>
      <c r="AG2936" s="11"/>
      <c r="AH2936" s="101"/>
      <c r="AI2936" s="53"/>
      <c r="AJ2936" s="5"/>
      <c r="AL2936" s="42"/>
    </row>
    <row r="2937" spans="3:38">
      <c r="C2937" s="57"/>
      <c r="D2937" s="11"/>
      <c r="E2937" s="11"/>
      <c r="F2937" s="56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42"/>
      <c r="V2937" s="42"/>
      <c r="W2937" s="42"/>
      <c r="X2937" s="42"/>
      <c r="Y2937" s="42"/>
      <c r="Z2937" s="42"/>
      <c r="AA2937" s="42"/>
      <c r="AB2937" s="42"/>
      <c r="AD2937" s="11"/>
      <c r="AE2937" s="11"/>
      <c r="AG2937" s="11"/>
      <c r="AH2937" s="101"/>
      <c r="AI2937" s="53"/>
      <c r="AJ2937" s="5"/>
      <c r="AL2937" s="42"/>
    </row>
    <row r="2938" spans="3:38">
      <c r="C2938" s="57"/>
      <c r="D2938" s="11"/>
      <c r="E2938" s="11"/>
      <c r="F2938" s="56"/>
      <c r="G2938" s="11"/>
      <c r="H2938" s="11"/>
      <c r="I2938" s="11"/>
      <c r="J2938" s="11"/>
      <c r="K2938" s="11"/>
      <c r="L2938" s="11"/>
      <c r="M2938" s="11"/>
      <c r="N2938" s="11"/>
      <c r="P2938" s="11"/>
      <c r="Q2938" s="11"/>
      <c r="R2938" s="11"/>
      <c r="S2938" s="11"/>
      <c r="T2938" s="11"/>
      <c r="U2938" s="42"/>
      <c r="V2938" s="42"/>
      <c r="W2938" s="42"/>
      <c r="X2938" s="42"/>
      <c r="Y2938" s="42"/>
      <c r="Z2938" s="42"/>
      <c r="AA2938" s="42"/>
      <c r="AB2938" s="42"/>
      <c r="AD2938" s="11"/>
      <c r="AE2938" s="11"/>
      <c r="AG2938" s="11"/>
      <c r="AH2938" s="101"/>
      <c r="AI2938" s="53"/>
      <c r="AJ2938" s="5"/>
      <c r="AL2938" s="42"/>
    </row>
    <row r="2939" spans="3:38">
      <c r="C2939" s="57"/>
      <c r="D2939" s="11"/>
      <c r="E2939" s="11"/>
      <c r="F2939" s="56"/>
      <c r="G2939" s="11"/>
      <c r="H2939" s="11"/>
      <c r="I2939" s="11"/>
      <c r="J2939" s="11"/>
      <c r="K2939" s="11"/>
      <c r="M2939" s="11"/>
      <c r="O2939" s="11"/>
      <c r="P2939" s="11"/>
      <c r="Q2939" s="11"/>
      <c r="R2939" s="11"/>
      <c r="S2939" s="11"/>
      <c r="T2939" s="11"/>
      <c r="U2939" s="42"/>
      <c r="V2939" s="42"/>
      <c r="W2939" s="42"/>
      <c r="X2939" s="42"/>
      <c r="Y2939" s="42"/>
      <c r="Z2939" s="42"/>
      <c r="AA2939" s="42"/>
      <c r="AB2939" s="42"/>
      <c r="AD2939" s="11"/>
      <c r="AE2939" s="11"/>
      <c r="AG2939" s="11"/>
      <c r="AH2939" s="101"/>
      <c r="AI2939" s="53"/>
      <c r="AJ2939" s="5"/>
      <c r="AL2939" s="42"/>
    </row>
    <row r="2940" spans="3:38">
      <c r="C2940" s="57"/>
      <c r="D2940" s="11"/>
      <c r="E2940" s="11"/>
      <c r="F2940" s="56"/>
      <c r="G2940" s="11"/>
      <c r="H2940" s="11"/>
      <c r="I2940" s="11"/>
      <c r="J2940" s="11"/>
      <c r="K2940" s="11"/>
      <c r="L2940" s="11"/>
      <c r="M2940" s="11"/>
      <c r="N2940" s="11"/>
      <c r="P2940" s="11"/>
      <c r="Q2940" s="11"/>
      <c r="R2940" s="11"/>
      <c r="S2940" s="11"/>
      <c r="T2940" s="11"/>
      <c r="U2940" s="42"/>
      <c r="V2940" s="42"/>
      <c r="W2940" s="42"/>
      <c r="X2940" s="42"/>
      <c r="Y2940" s="42"/>
      <c r="Z2940" s="42"/>
      <c r="AA2940" s="42"/>
      <c r="AB2940" s="42"/>
      <c r="AD2940" s="11"/>
      <c r="AE2940" s="11"/>
      <c r="AF2940" s="11"/>
      <c r="AG2940" s="11"/>
      <c r="AH2940" s="101"/>
      <c r="AI2940" s="53"/>
      <c r="AJ2940" s="5"/>
      <c r="AL2940" s="42"/>
    </row>
    <row r="2941" spans="3:38">
      <c r="C2941" s="57"/>
      <c r="D2941" s="11"/>
      <c r="E2941" s="11"/>
      <c r="F2941" s="56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42"/>
      <c r="V2941" s="42"/>
      <c r="W2941" s="42"/>
      <c r="X2941" s="42"/>
      <c r="Y2941" s="42"/>
      <c r="Z2941" s="42"/>
      <c r="AA2941" s="42"/>
      <c r="AB2941" s="42"/>
      <c r="AD2941" s="11"/>
      <c r="AE2941" s="11"/>
      <c r="AF2941" s="11"/>
      <c r="AG2941" s="11"/>
      <c r="AH2941" s="101"/>
      <c r="AI2941" s="53"/>
      <c r="AJ2941" s="5"/>
      <c r="AL2941" s="42"/>
    </row>
    <row r="2942" spans="3:38">
      <c r="C2942" s="57"/>
      <c r="D2942" s="11"/>
      <c r="E2942" s="11"/>
      <c r="F2942" s="56"/>
      <c r="G2942" s="11"/>
      <c r="H2942" s="11"/>
      <c r="I2942" s="11"/>
      <c r="J2942" s="11"/>
      <c r="K2942" s="11"/>
      <c r="M2942" s="11"/>
      <c r="N2942" s="11"/>
      <c r="O2942" s="11"/>
      <c r="Q2942" s="11"/>
      <c r="R2942" s="11"/>
      <c r="S2942" s="11"/>
      <c r="U2942" s="42"/>
      <c r="V2942" s="42"/>
      <c r="W2942" s="42"/>
      <c r="X2942" s="42"/>
      <c r="Y2942" s="42"/>
      <c r="Z2942" s="42"/>
      <c r="AA2942" s="42"/>
      <c r="AB2942" s="42"/>
      <c r="AD2942" s="11"/>
      <c r="AF2942" s="11"/>
      <c r="AG2942" s="11"/>
      <c r="AH2942" s="101"/>
      <c r="AI2942" s="53"/>
      <c r="AJ2942" s="5"/>
      <c r="AL2942" s="42"/>
    </row>
    <row r="2943" spans="3:38">
      <c r="C2943" s="57"/>
      <c r="D2943" s="11"/>
      <c r="E2943" s="11"/>
      <c r="F2943" s="56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42"/>
      <c r="V2943" s="42"/>
      <c r="W2943" s="42"/>
      <c r="X2943" s="42"/>
      <c r="Y2943" s="42"/>
      <c r="Z2943" s="42"/>
      <c r="AA2943" s="42"/>
      <c r="AB2943" s="42"/>
      <c r="AD2943" s="11"/>
      <c r="AG2943" s="11"/>
      <c r="AH2943" s="101"/>
      <c r="AI2943" s="53"/>
      <c r="AJ2943" s="5"/>
      <c r="AL2943" s="42"/>
    </row>
    <row r="2944" spans="3:38">
      <c r="C2944" s="57"/>
      <c r="D2944" s="11"/>
      <c r="E2944" s="11"/>
      <c r="F2944" s="56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42"/>
      <c r="V2944" s="42"/>
      <c r="W2944" s="42"/>
      <c r="X2944" s="42"/>
      <c r="Y2944" s="42"/>
      <c r="Z2944" s="42"/>
      <c r="AA2944" s="42"/>
      <c r="AB2944" s="42"/>
      <c r="AD2944" s="11"/>
      <c r="AE2944" s="11"/>
      <c r="AG2944" s="11"/>
      <c r="AH2944" s="101"/>
      <c r="AI2944" s="53"/>
      <c r="AJ2944" s="5"/>
      <c r="AL2944" s="42"/>
    </row>
    <row r="2945" spans="3:38">
      <c r="C2945" s="57"/>
      <c r="D2945" s="11"/>
      <c r="E2945" s="11"/>
      <c r="F2945" s="56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42"/>
      <c r="V2945" s="42"/>
      <c r="W2945" s="42"/>
      <c r="X2945" s="42"/>
      <c r="Y2945" s="42"/>
      <c r="Z2945" s="42"/>
      <c r="AA2945" s="42"/>
      <c r="AB2945" s="42"/>
      <c r="AD2945" s="11"/>
      <c r="AE2945" s="11"/>
      <c r="AG2945" s="11"/>
      <c r="AH2945" s="101"/>
      <c r="AI2945" s="53"/>
      <c r="AJ2945" s="5"/>
      <c r="AL2945" s="42"/>
    </row>
    <row r="2946" spans="3:38">
      <c r="C2946" s="57"/>
      <c r="D2946" s="11"/>
      <c r="E2946" s="11"/>
      <c r="F2946" s="56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42"/>
      <c r="V2946" s="42"/>
      <c r="W2946" s="42"/>
      <c r="X2946" s="42"/>
      <c r="Y2946" s="42"/>
      <c r="Z2946" s="42"/>
      <c r="AA2946" s="42"/>
      <c r="AB2946" s="42"/>
      <c r="AD2946" s="11"/>
      <c r="AE2946" s="11"/>
      <c r="AG2946" s="11"/>
      <c r="AH2946" s="101"/>
      <c r="AI2946" s="53"/>
      <c r="AJ2946" s="5"/>
      <c r="AL2946" s="42"/>
    </row>
    <row r="2947" spans="3:38">
      <c r="C2947" s="57"/>
      <c r="D2947" s="11"/>
      <c r="E2947" s="11"/>
      <c r="F2947" s="56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42"/>
      <c r="V2947" s="42"/>
      <c r="W2947" s="42"/>
      <c r="X2947" s="42"/>
      <c r="Y2947" s="42"/>
      <c r="Z2947" s="42"/>
      <c r="AA2947" s="42"/>
      <c r="AB2947" s="42"/>
      <c r="AD2947" s="11"/>
      <c r="AF2947" s="11"/>
      <c r="AG2947" s="11"/>
      <c r="AH2947" s="101"/>
      <c r="AI2947" s="53"/>
      <c r="AJ2947" s="5"/>
      <c r="AL2947" s="42"/>
    </row>
    <row r="2948" spans="3:38">
      <c r="C2948" s="57"/>
      <c r="D2948" s="11"/>
      <c r="E2948" s="11"/>
      <c r="F2948" s="56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42"/>
      <c r="V2948" s="42"/>
      <c r="W2948" s="42"/>
      <c r="X2948" s="42"/>
      <c r="Y2948" s="42"/>
      <c r="Z2948" s="42"/>
      <c r="AA2948" s="42"/>
      <c r="AB2948" s="42"/>
      <c r="AD2948" s="11"/>
      <c r="AE2948" s="11"/>
      <c r="AF2948" s="11"/>
      <c r="AG2948" s="11"/>
      <c r="AH2948" s="101"/>
      <c r="AI2948" s="53"/>
      <c r="AJ2948" s="5"/>
      <c r="AL2948" s="42"/>
    </row>
    <row r="2949" spans="3:38">
      <c r="C2949" s="57"/>
      <c r="D2949" s="11"/>
      <c r="E2949" s="11"/>
      <c r="F2949" s="56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42"/>
      <c r="V2949" s="42"/>
      <c r="W2949" s="42"/>
      <c r="X2949" s="42"/>
      <c r="Y2949" s="42"/>
      <c r="Z2949" s="42"/>
      <c r="AA2949" s="42"/>
      <c r="AB2949" s="42"/>
      <c r="AD2949" s="11"/>
      <c r="AE2949" s="11"/>
      <c r="AG2949" s="11"/>
      <c r="AH2949" s="101"/>
      <c r="AI2949" s="53"/>
      <c r="AJ2949" s="5"/>
      <c r="AL2949" s="42"/>
    </row>
    <row r="2950" spans="3:38">
      <c r="C2950" s="57"/>
      <c r="D2950" s="11"/>
      <c r="E2950" s="11"/>
      <c r="F2950" s="56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42"/>
      <c r="V2950" s="42"/>
      <c r="W2950" s="42"/>
      <c r="X2950" s="42"/>
      <c r="Y2950" s="42"/>
      <c r="Z2950" s="42"/>
      <c r="AA2950" s="42"/>
      <c r="AB2950" s="42"/>
      <c r="AD2950" s="11"/>
      <c r="AE2950" s="11"/>
      <c r="AG2950" s="11"/>
      <c r="AH2950" s="101"/>
      <c r="AI2950" s="53"/>
      <c r="AJ2950" s="5"/>
      <c r="AL2950" s="42"/>
    </row>
    <row r="2951" spans="3:38">
      <c r="C2951" s="57"/>
      <c r="D2951" s="11"/>
      <c r="E2951" s="11"/>
      <c r="F2951" s="56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42"/>
      <c r="V2951" s="42"/>
      <c r="W2951" s="42"/>
      <c r="X2951" s="42"/>
      <c r="Y2951" s="42"/>
      <c r="Z2951" s="42"/>
      <c r="AA2951" s="42"/>
      <c r="AB2951" s="42"/>
      <c r="AD2951" s="11"/>
      <c r="AF2951" s="11"/>
      <c r="AG2951" s="11"/>
      <c r="AH2951" s="101"/>
      <c r="AI2951" s="53"/>
      <c r="AJ2951" s="5"/>
      <c r="AL2951" s="42"/>
    </row>
    <row r="2952" spans="3:38">
      <c r="C2952" s="57"/>
      <c r="D2952" s="11"/>
      <c r="E2952" s="11"/>
      <c r="F2952" s="56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42"/>
      <c r="V2952" s="42"/>
      <c r="W2952" s="42"/>
      <c r="X2952" s="42"/>
      <c r="Y2952" s="42"/>
      <c r="Z2952" s="42"/>
      <c r="AA2952" s="42"/>
      <c r="AB2952" s="42"/>
      <c r="AD2952" s="11"/>
      <c r="AF2952" s="11"/>
      <c r="AG2952" s="11"/>
      <c r="AH2952" s="101"/>
      <c r="AI2952" s="53"/>
      <c r="AJ2952" s="5"/>
      <c r="AL2952" s="42"/>
    </row>
    <row r="2953" spans="3:38">
      <c r="C2953" s="57"/>
      <c r="D2953" s="11"/>
      <c r="E2953" s="11"/>
      <c r="F2953" s="56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42"/>
      <c r="V2953" s="42"/>
      <c r="W2953" s="42"/>
      <c r="X2953" s="42"/>
      <c r="Y2953" s="42"/>
      <c r="Z2953" s="42"/>
      <c r="AA2953" s="42"/>
      <c r="AB2953" s="42"/>
      <c r="AD2953" s="11"/>
      <c r="AE2953" s="11"/>
      <c r="AF2953" s="11"/>
      <c r="AG2953" s="11"/>
      <c r="AH2953" s="101"/>
      <c r="AI2953" s="53"/>
      <c r="AJ2953" s="5"/>
      <c r="AL2953" s="42"/>
    </row>
    <row r="2954" spans="3:38">
      <c r="C2954" s="57"/>
      <c r="D2954" s="11"/>
      <c r="E2954" s="11"/>
      <c r="F2954" s="56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42"/>
      <c r="V2954" s="42"/>
      <c r="W2954" s="42"/>
      <c r="X2954" s="42"/>
      <c r="Y2954" s="42"/>
      <c r="Z2954" s="42"/>
      <c r="AA2954" s="42"/>
      <c r="AB2954" s="42"/>
      <c r="AD2954" s="11"/>
      <c r="AE2954" s="11"/>
      <c r="AF2954" s="11"/>
      <c r="AG2954" s="11"/>
      <c r="AH2954" s="101"/>
      <c r="AI2954" s="53"/>
      <c r="AJ2954" s="5"/>
      <c r="AL2954" s="42"/>
    </row>
    <row r="2955" spans="3:38">
      <c r="C2955" s="57"/>
      <c r="D2955" s="11"/>
      <c r="E2955" s="11"/>
      <c r="F2955" s="56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42"/>
      <c r="V2955" s="42"/>
      <c r="W2955" s="42"/>
      <c r="X2955" s="42"/>
      <c r="Y2955" s="42"/>
      <c r="Z2955" s="42"/>
      <c r="AA2955" s="42"/>
      <c r="AB2955" s="42"/>
      <c r="AD2955" s="11"/>
      <c r="AE2955" s="11"/>
      <c r="AF2955" s="11"/>
      <c r="AG2955" s="11"/>
      <c r="AH2955" s="101"/>
      <c r="AI2955" s="53"/>
      <c r="AJ2955" s="5"/>
      <c r="AL2955" s="42"/>
    </row>
    <row r="2956" spans="3:38">
      <c r="C2956" s="57"/>
      <c r="D2956" s="11"/>
      <c r="E2956" s="11"/>
      <c r="F2956" s="56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42"/>
      <c r="V2956" s="42"/>
      <c r="W2956" s="42"/>
      <c r="X2956" s="42"/>
      <c r="Y2956" s="42"/>
      <c r="Z2956" s="42"/>
      <c r="AA2956" s="42"/>
      <c r="AB2956" s="42"/>
      <c r="AD2956" s="11"/>
      <c r="AE2956" s="11"/>
      <c r="AG2956" s="11"/>
      <c r="AH2956" s="101"/>
      <c r="AI2956" s="53"/>
      <c r="AJ2956" s="5"/>
      <c r="AL2956" s="42"/>
    </row>
    <row r="2957" spans="3:38">
      <c r="C2957" s="57"/>
      <c r="D2957" s="11"/>
      <c r="E2957" s="11"/>
      <c r="F2957" s="56"/>
      <c r="G2957" s="11"/>
      <c r="H2957" s="11"/>
      <c r="I2957" s="11"/>
      <c r="J2957" s="11"/>
      <c r="K2957" s="11"/>
      <c r="M2957" s="11"/>
      <c r="O2957" s="11"/>
      <c r="P2957" s="11"/>
      <c r="Q2957" s="11"/>
      <c r="R2957" s="11"/>
      <c r="S2957" s="11"/>
      <c r="T2957" s="11"/>
      <c r="U2957" s="42"/>
      <c r="V2957" s="42"/>
      <c r="W2957" s="42"/>
      <c r="X2957" s="42"/>
      <c r="Y2957" s="42"/>
      <c r="Z2957" s="42"/>
      <c r="AA2957" s="42"/>
      <c r="AB2957" s="42"/>
      <c r="AD2957" s="11"/>
      <c r="AE2957" s="11"/>
      <c r="AF2957" s="11"/>
      <c r="AG2957" s="11"/>
      <c r="AH2957" s="101"/>
      <c r="AI2957" s="53"/>
      <c r="AJ2957" s="5"/>
      <c r="AL2957" s="42"/>
    </row>
    <row r="2958" spans="3:38">
      <c r="C2958" s="57"/>
      <c r="D2958" s="11"/>
      <c r="E2958" s="11"/>
      <c r="F2958" s="56"/>
      <c r="G2958" s="11"/>
      <c r="H2958" s="11"/>
      <c r="I2958" s="11"/>
      <c r="J2958" s="11"/>
      <c r="K2958" s="11"/>
      <c r="M2958" s="11"/>
      <c r="N2958" s="11"/>
      <c r="P2958" s="11"/>
      <c r="Q2958" s="11"/>
      <c r="R2958" s="11"/>
      <c r="S2958" s="11"/>
      <c r="U2958" s="42"/>
      <c r="V2958" s="42"/>
      <c r="W2958" s="42"/>
      <c r="X2958" s="42"/>
      <c r="Y2958" s="42"/>
      <c r="Z2958" s="42"/>
      <c r="AA2958" s="42"/>
      <c r="AB2958" s="42"/>
      <c r="AD2958" s="11"/>
      <c r="AG2958" s="11"/>
      <c r="AH2958" s="101"/>
      <c r="AI2958" s="53"/>
      <c r="AJ2958" s="5"/>
      <c r="AL2958" s="42"/>
    </row>
    <row r="2959" spans="3:38">
      <c r="C2959" s="57"/>
      <c r="D2959" s="11"/>
      <c r="E2959" s="11"/>
      <c r="F2959" s="56"/>
      <c r="G2959" s="11"/>
      <c r="H2959" s="11"/>
      <c r="I2959" s="11"/>
      <c r="J2959" s="11"/>
      <c r="K2959" s="11"/>
      <c r="M2959" s="11"/>
      <c r="N2959" s="11"/>
      <c r="O2959" s="11"/>
      <c r="P2959" s="11"/>
      <c r="Q2959" s="11"/>
      <c r="R2959" s="11"/>
      <c r="S2959" s="11"/>
      <c r="T2959" s="11"/>
      <c r="U2959" s="42"/>
      <c r="V2959" s="42"/>
      <c r="W2959" s="42"/>
      <c r="X2959" s="42"/>
      <c r="Y2959" s="42"/>
      <c r="Z2959" s="42"/>
      <c r="AA2959" s="42"/>
      <c r="AB2959" s="42"/>
      <c r="AD2959" s="11"/>
      <c r="AF2959" s="11"/>
      <c r="AG2959" s="11"/>
      <c r="AH2959" s="101"/>
      <c r="AI2959" s="53"/>
      <c r="AJ2959" s="5"/>
      <c r="AL2959" s="42"/>
    </row>
    <row r="2960" spans="3:38">
      <c r="C2960" s="57"/>
      <c r="D2960" s="11"/>
      <c r="E2960" s="11"/>
      <c r="F2960" s="56"/>
      <c r="G2960" s="11"/>
      <c r="H2960" s="11"/>
      <c r="I2960" s="11"/>
      <c r="J2960" s="11"/>
      <c r="K2960" s="11"/>
      <c r="M2960" s="11"/>
      <c r="N2960" s="11"/>
      <c r="O2960" s="11"/>
      <c r="P2960" s="11"/>
      <c r="Q2960" s="11"/>
      <c r="R2960" s="11"/>
      <c r="S2960" s="11"/>
      <c r="T2960" s="11"/>
      <c r="U2960" s="42"/>
      <c r="V2960" s="42"/>
      <c r="W2960" s="42"/>
      <c r="X2960" s="42"/>
      <c r="Y2960" s="42"/>
      <c r="Z2960" s="42"/>
      <c r="AA2960" s="42"/>
      <c r="AB2960" s="42"/>
      <c r="AD2960" s="11"/>
      <c r="AF2960" s="11"/>
      <c r="AG2960" s="11"/>
      <c r="AH2960" s="101"/>
      <c r="AI2960" s="53"/>
      <c r="AJ2960" s="5"/>
      <c r="AL2960" s="42"/>
    </row>
    <row r="2961" spans="3:38">
      <c r="C2961" s="57"/>
      <c r="D2961" s="11"/>
      <c r="E2961" s="11"/>
      <c r="F2961" s="56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42"/>
      <c r="V2961" s="42"/>
      <c r="W2961" s="42"/>
      <c r="X2961" s="42"/>
      <c r="Y2961" s="42"/>
      <c r="Z2961" s="42"/>
      <c r="AA2961" s="42"/>
      <c r="AB2961" s="42"/>
      <c r="AD2961" s="11"/>
      <c r="AE2961" s="11"/>
      <c r="AG2961" s="11"/>
      <c r="AH2961" s="101"/>
      <c r="AI2961" s="53"/>
      <c r="AJ2961" s="5"/>
      <c r="AL2961" s="42"/>
    </row>
    <row r="2962" spans="3:38">
      <c r="C2962" s="57"/>
      <c r="D2962" s="11"/>
      <c r="E2962" s="11"/>
      <c r="F2962" s="56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42"/>
      <c r="V2962" s="42"/>
      <c r="W2962" s="42"/>
      <c r="X2962" s="42"/>
      <c r="Y2962" s="42"/>
      <c r="Z2962" s="42"/>
      <c r="AA2962" s="42"/>
      <c r="AB2962" s="42"/>
      <c r="AD2962" s="11"/>
      <c r="AE2962" s="11"/>
      <c r="AG2962" s="11"/>
      <c r="AH2962" s="101"/>
      <c r="AI2962" s="53"/>
      <c r="AJ2962" s="5"/>
      <c r="AL2962" s="42"/>
    </row>
    <row r="2963" spans="3:38">
      <c r="C2963" s="57"/>
      <c r="D2963" s="11"/>
      <c r="E2963" s="11"/>
      <c r="F2963" s="56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42"/>
      <c r="V2963" s="42"/>
      <c r="W2963" s="42"/>
      <c r="X2963" s="42"/>
      <c r="Y2963" s="42"/>
      <c r="Z2963" s="42"/>
      <c r="AA2963" s="42"/>
      <c r="AB2963" s="42"/>
      <c r="AD2963" s="11"/>
      <c r="AE2963" s="11"/>
      <c r="AF2963" s="11"/>
      <c r="AG2963" s="11"/>
      <c r="AH2963" s="101"/>
      <c r="AI2963" s="53"/>
      <c r="AJ2963" s="5"/>
      <c r="AL2963" s="42"/>
    </row>
    <row r="2964" spans="3:38">
      <c r="C2964" s="57"/>
      <c r="D2964" s="11"/>
      <c r="E2964" s="11"/>
      <c r="F2964" s="56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42"/>
      <c r="V2964" s="42"/>
      <c r="W2964" s="42"/>
      <c r="X2964" s="42"/>
      <c r="Y2964" s="42"/>
      <c r="Z2964" s="42"/>
      <c r="AA2964" s="42"/>
      <c r="AB2964" s="42"/>
      <c r="AD2964" s="11"/>
      <c r="AE2964" s="11"/>
      <c r="AF2964" s="11"/>
      <c r="AG2964" s="11"/>
      <c r="AH2964" s="101"/>
      <c r="AI2964" s="53"/>
      <c r="AJ2964" s="5"/>
      <c r="AL2964" s="42"/>
    </row>
    <row r="2965" spans="3:38">
      <c r="C2965" s="57"/>
      <c r="D2965" s="11"/>
      <c r="E2965" s="11"/>
      <c r="F2965" s="56"/>
      <c r="G2965" s="11"/>
      <c r="H2965" s="11"/>
      <c r="I2965" s="11"/>
      <c r="J2965" s="11"/>
      <c r="K2965" s="11"/>
      <c r="M2965" s="11"/>
      <c r="O2965" s="11"/>
      <c r="P2965" s="11"/>
      <c r="Q2965" s="11"/>
      <c r="R2965" s="11"/>
      <c r="S2965" s="11"/>
      <c r="T2965" s="11"/>
      <c r="U2965" s="42"/>
      <c r="V2965" s="42"/>
      <c r="W2965" s="42"/>
      <c r="X2965" s="42"/>
      <c r="Y2965" s="42"/>
      <c r="Z2965" s="42"/>
      <c r="AA2965" s="42"/>
      <c r="AB2965" s="42"/>
      <c r="AD2965" s="11"/>
      <c r="AE2965" s="11"/>
      <c r="AF2965" s="11"/>
      <c r="AG2965" s="11"/>
      <c r="AH2965" s="101"/>
      <c r="AI2965" s="53"/>
      <c r="AJ2965" s="5"/>
      <c r="AL2965" s="42"/>
    </row>
    <row r="2966" spans="3:38">
      <c r="C2966" s="57"/>
      <c r="D2966" s="11"/>
      <c r="E2966" s="11"/>
      <c r="F2966" s="56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42"/>
      <c r="V2966" s="42"/>
      <c r="W2966" s="42"/>
      <c r="X2966" s="42"/>
      <c r="Y2966" s="42"/>
      <c r="Z2966" s="42"/>
      <c r="AA2966" s="42"/>
      <c r="AB2966" s="42"/>
      <c r="AD2966" s="11"/>
      <c r="AF2966" s="11"/>
      <c r="AG2966" s="11"/>
      <c r="AH2966" s="101"/>
      <c r="AI2966" s="53"/>
      <c r="AJ2966" s="5"/>
      <c r="AL2966" s="42"/>
    </row>
    <row r="2967" spans="3:38">
      <c r="C2967" s="57"/>
      <c r="D2967" s="11"/>
      <c r="E2967" s="11"/>
      <c r="F2967" s="56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42"/>
      <c r="V2967" s="42"/>
      <c r="W2967" s="42"/>
      <c r="X2967" s="42"/>
      <c r="Y2967" s="42"/>
      <c r="Z2967" s="42"/>
      <c r="AA2967" s="42"/>
      <c r="AB2967" s="42"/>
      <c r="AD2967" s="11"/>
      <c r="AG2967" s="11"/>
      <c r="AH2967" s="101"/>
      <c r="AI2967" s="53"/>
      <c r="AJ2967" s="5"/>
      <c r="AL2967" s="42"/>
    </row>
    <row r="2968" spans="3:38">
      <c r="C2968" s="57"/>
      <c r="D2968" s="11"/>
      <c r="E2968" s="11"/>
      <c r="F2968" s="56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42"/>
      <c r="V2968" s="42"/>
      <c r="W2968" s="42"/>
      <c r="X2968" s="42"/>
      <c r="Y2968" s="42"/>
      <c r="Z2968" s="42"/>
      <c r="AA2968" s="42"/>
      <c r="AB2968" s="42"/>
      <c r="AD2968" s="11"/>
      <c r="AE2968" s="11"/>
      <c r="AG2968" s="11"/>
      <c r="AH2968" s="101"/>
      <c r="AI2968" s="53"/>
      <c r="AJ2968" s="5"/>
      <c r="AL2968" s="42"/>
    </row>
    <row r="2969" spans="3:38">
      <c r="C2969" s="57"/>
      <c r="D2969" s="11"/>
      <c r="E2969" s="11"/>
      <c r="F2969" s="56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42"/>
      <c r="V2969" s="42"/>
      <c r="W2969" s="42"/>
      <c r="X2969" s="42"/>
      <c r="Y2969" s="42"/>
      <c r="Z2969" s="42"/>
      <c r="AA2969" s="42"/>
      <c r="AB2969" s="42"/>
      <c r="AD2969" s="11"/>
      <c r="AG2969" s="11"/>
      <c r="AH2969" s="101"/>
      <c r="AI2969" s="53"/>
      <c r="AJ2969" s="5"/>
      <c r="AL2969" s="42"/>
    </row>
    <row r="2970" spans="3:38">
      <c r="C2970" s="57"/>
      <c r="D2970" s="11"/>
      <c r="E2970" s="11"/>
      <c r="F2970" s="56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42"/>
      <c r="V2970" s="42"/>
      <c r="W2970" s="42"/>
      <c r="X2970" s="42"/>
      <c r="Y2970" s="42"/>
      <c r="Z2970" s="42"/>
      <c r="AA2970" s="42"/>
      <c r="AB2970" s="42"/>
      <c r="AD2970" s="11"/>
      <c r="AF2970" s="11"/>
      <c r="AG2970" s="11"/>
      <c r="AH2970" s="101"/>
      <c r="AI2970" s="53"/>
      <c r="AJ2970" s="5"/>
      <c r="AL2970" s="42"/>
    </row>
    <row r="2971" spans="3:38">
      <c r="C2971" s="57"/>
      <c r="D2971" s="11"/>
      <c r="E2971" s="11"/>
      <c r="F2971" s="56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42"/>
      <c r="V2971" s="42"/>
      <c r="W2971" s="42"/>
      <c r="X2971" s="42"/>
      <c r="Y2971" s="42"/>
      <c r="Z2971" s="42"/>
      <c r="AA2971" s="42"/>
      <c r="AB2971" s="42"/>
      <c r="AD2971" s="11"/>
      <c r="AE2971" s="11"/>
      <c r="AG2971" s="11"/>
      <c r="AH2971" s="101"/>
      <c r="AI2971" s="53"/>
      <c r="AJ2971" s="5"/>
      <c r="AL2971" s="42"/>
    </row>
    <row r="2972" spans="3:38">
      <c r="C2972" s="57"/>
      <c r="D2972" s="11"/>
      <c r="E2972" s="11"/>
      <c r="F2972" s="56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42"/>
      <c r="V2972" s="42"/>
      <c r="W2972" s="42"/>
      <c r="X2972" s="42"/>
      <c r="Y2972" s="42"/>
      <c r="Z2972" s="42"/>
      <c r="AA2972" s="42"/>
      <c r="AB2972" s="42"/>
      <c r="AD2972" s="11"/>
      <c r="AE2972" s="11"/>
      <c r="AG2972" s="11"/>
      <c r="AH2972" s="101"/>
      <c r="AI2972" s="53"/>
      <c r="AJ2972" s="5"/>
      <c r="AL2972" s="42"/>
    </row>
    <row r="2973" spans="3:38">
      <c r="C2973" s="57"/>
      <c r="D2973" s="11"/>
      <c r="E2973" s="11"/>
      <c r="F2973" s="56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42"/>
      <c r="V2973" s="42"/>
      <c r="W2973" s="42"/>
      <c r="X2973" s="42"/>
      <c r="Y2973" s="42"/>
      <c r="Z2973" s="42"/>
      <c r="AA2973" s="42"/>
      <c r="AB2973" s="42"/>
      <c r="AC2973" s="11"/>
      <c r="AD2973" s="11"/>
      <c r="AF2973" s="11"/>
      <c r="AG2973" s="11"/>
      <c r="AH2973" s="101"/>
      <c r="AI2973" s="53"/>
      <c r="AJ2973" s="5"/>
      <c r="AL2973" s="42"/>
    </row>
    <row r="2974" spans="3:38">
      <c r="C2974" s="57"/>
      <c r="D2974" s="11"/>
      <c r="E2974" s="11"/>
      <c r="F2974" s="56"/>
      <c r="G2974" s="11"/>
      <c r="H2974" s="11"/>
      <c r="I2974" s="11"/>
      <c r="J2974" s="11"/>
      <c r="K2974" s="11"/>
      <c r="L2974" s="11"/>
      <c r="M2974" s="11"/>
      <c r="O2974" s="11"/>
      <c r="P2974" s="11"/>
      <c r="Q2974" s="11"/>
      <c r="R2974" s="11"/>
      <c r="S2974" s="11"/>
      <c r="T2974" s="11"/>
      <c r="U2974" s="42"/>
      <c r="V2974" s="42"/>
      <c r="W2974" s="42"/>
      <c r="X2974" s="42"/>
      <c r="Y2974" s="42"/>
      <c r="Z2974" s="42"/>
      <c r="AA2974" s="42"/>
      <c r="AB2974" s="42"/>
      <c r="AC2974" s="11"/>
      <c r="AD2974" s="11"/>
      <c r="AE2974" s="11"/>
      <c r="AG2974" s="11"/>
      <c r="AH2974" s="101"/>
      <c r="AI2974" s="53"/>
      <c r="AJ2974" s="5"/>
      <c r="AL2974" s="42"/>
    </row>
    <row r="2975" spans="3:38">
      <c r="C2975" s="57"/>
      <c r="D2975" s="11"/>
      <c r="E2975" s="11"/>
      <c r="F2975" s="56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42"/>
      <c r="V2975" s="42"/>
      <c r="W2975" s="42"/>
      <c r="X2975" s="42"/>
      <c r="Y2975" s="42"/>
      <c r="Z2975" s="42"/>
      <c r="AA2975" s="42"/>
      <c r="AB2975" s="42"/>
      <c r="AC2975" s="11"/>
      <c r="AD2975" s="11"/>
      <c r="AE2975" s="11"/>
      <c r="AG2975" s="11"/>
      <c r="AH2975" s="101"/>
      <c r="AI2975" s="53"/>
      <c r="AJ2975" s="5"/>
      <c r="AL2975" s="42"/>
    </row>
    <row r="2976" spans="3:38">
      <c r="C2976" s="57"/>
      <c r="D2976" s="11"/>
      <c r="E2976" s="11"/>
      <c r="F2976" s="56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42"/>
      <c r="V2976" s="42"/>
      <c r="W2976" s="42"/>
      <c r="X2976" s="42"/>
      <c r="Y2976" s="42"/>
      <c r="Z2976" s="42"/>
      <c r="AA2976" s="42"/>
      <c r="AB2976" s="42"/>
      <c r="AC2976" s="11"/>
      <c r="AD2976" s="11"/>
      <c r="AG2976" s="11"/>
      <c r="AH2976" s="101"/>
      <c r="AI2976" s="53"/>
      <c r="AJ2976" s="5"/>
      <c r="AL2976" s="42"/>
    </row>
    <row r="2977" spans="3:38">
      <c r="C2977" s="57"/>
      <c r="D2977" s="11"/>
      <c r="E2977" s="11"/>
      <c r="F2977" s="56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42"/>
      <c r="V2977" s="42"/>
      <c r="W2977" s="42"/>
      <c r="X2977" s="42"/>
      <c r="Y2977" s="42"/>
      <c r="Z2977" s="42"/>
      <c r="AA2977" s="42"/>
      <c r="AB2977" s="42"/>
      <c r="AC2977" s="11"/>
      <c r="AD2977" s="11"/>
      <c r="AE2977" s="11"/>
      <c r="AG2977" s="11"/>
      <c r="AH2977" s="101"/>
      <c r="AI2977" s="53"/>
      <c r="AJ2977" s="5"/>
      <c r="AL2977" s="42"/>
    </row>
    <row r="2978" spans="3:38">
      <c r="C2978" s="57"/>
      <c r="D2978" s="11"/>
      <c r="E2978" s="11"/>
      <c r="F2978" s="56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42"/>
      <c r="V2978" s="42"/>
      <c r="W2978" s="42"/>
      <c r="X2978" s="42"/>
      <c r="Y2978" s="42"/>
      <c r="Z2978" s="42"/>
      <c r="AA2978" s="42"/>
      <c r="AB2978" s="42"/>
      <c r="AC2978" s="11"/>
      <c r="AD2978" s="11"/>
      <c r="AE2978" s="11"/>
      <c r="AG2978" s="11"/>
      <c r="AH2978" s="101"/>
      <c r="AI2978" s="53"/>
      <c r="AJ2978" s="5"/>
      <c r="AL2978" s="42"/>
    </row>
    <row r="2979" spans="3:38">
      <c r="C2979" s="57"/>
      <c r="D2979" s="11"/>
      <c r="E2979" s="11"/>
      <c r="F2979" s="56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42"/>
      <c r="V2979" s="42"/>
      <c r="W2979" s="42"/>
      <c r="X2979" s="42"/>
      <c r="Y2979" s="42"/>
      <c r="Z2979" s="42"/>
      <c r="AA2979" s="42"/>
      <c r="AB2979" s="42"/>
      <c r="AC2979" s="11"/>
      <c r="AD2979" s="11"/>
      <c r="AE2979" s="11"/>
      <c r="AG2979" s="11"/>
      <c r="AH2979" s="101"/>
      <c r="AI2979" s="53"/>
      <c r="AJ2979" s="5"/>
      <c r="AL2979" s="42"/>
    </row>
    <row r="2980" spans="3:38">
      <c r="C2980" s="57"/>
      <c r="D2980" s="11"/>
      <c r="E2980" s="11"/>
      <c r="F2980" s="56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42"/>
      <c r="V2980" s="42"/>
      <c r="W2980" s="42"/>
      <c r="X2980" s="42"/>
      <c r="Y2980" s="42"/>
      <c r="Z2980" s="42"/>
      <c r="AA2980" s="42"/>
      <c r="AB2980" s="42"/>
      <c r="AC2980" s="11"/>
      <c r="AD2980" s="11"/>
      <c r="AE2980" s="11"/>
      <c r="AF2980" s="11"/>
      <c r="AG2980" s="11"/>
      <c r="AH2980" s="101"/>
      <c r="AI2980" s="53"/>
      <c r="AJ2980" s="5"/>
      <c r="AL2980" s="42"/>
    </row>
    <row r="2981" spans="3:38">
      <c r="C2981" s="57"/>
      <c r="D2981" s="11"/>
      <c r="E2981" s="11"/>
      <c r="F2981" s="56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42"/>
      <c r="V2981" s="42"/>
      <c r="W2981" s="42"/>
      <c r="X2981" s="42"/>
      <c r="Y2981" s="42"/>
      <c r="Z2981" s="42"/>
      <c r="AA2981" s="42"/>
      <c r="AB2981" s="42"/>
      <c r="AC2981" s="11"/>
      <c r="AD2981" s="11"/>
      <c r="AE2981" s="11"/>
      <c r="AG2981" s="11"/>
      <c r="AH2981" s="101"/>
      <c r="AI2981" s="53"/>
      <c r="AJ2981" s="5"/>
      <c r="AL2981" s="42"/>
    </row>
    <row r="2982" spans="3:38">
      <c r="C2982" s="57"/>
      <c r="D2982" s="11"/>
      <c r="E2982" s="11"/>
      <c r="F2982" s="56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42"/>
      <c r="V2982" s="42"/>
      <c r="W2982" s="42"/>
      <c r="X2982" s="42"/>
      <c r="Y2982" s="42"/>
      <c r="Z2982" s="42"/>
      <c r="AA2982" s="42"/>
      <c r="AB2982" s="42"/>
      <c r="AC2982" s="11"/>
      <c r="AD2982" s="11"/>
      <c r="AG2982" s="11"/>
      <c r="AH2982" s="101"/>
      <c r="AI2982" s="53"/>
      <c r="AJ2982" s="5"/>
      <c r="AL2982" s="42"/>
    </row>
    <row r="2983" spans="3:38">
      <c r="C2983" s="57"/>
      <c r="D2983" s="11"/>
      <c r="E2983" s="11"/>
      <c r="F2983" s="56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42"/>
      <c r="V2983" s="42"/>
      <c r="W2983" s="42"/>
      <c r="X2983" s="42"/>
      <c r="Y2983" s="42"/>
      <c r="Z2983" s="42"/>
      <c r="AA2983" s="42"/>
      <c r="AB2983" s="42"/>
      <c r="AC2983" s="11"/>
      <c r="AD2983" s="11"/>
      <c r="AE2983" s="11"/>
      <c r="AF2983" s="11"/>
      <c r="AG2983" s="11"/>
      <c r="AH2983" s="101"/>
      <c r="AI2983" s="53"/>
      <c r="AJ2983" s="5"/>
      <c r="AL2983" s="42"/>
    </row>
    <row r="2984" spans="3:38">
      <c r="C2984" s="57"/>
      <c r="D2984" s="11"/>
      <c r="E2984" s="11"/>
      <c r="F2984" s="56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42"/>
      <c r="V2984" s="42"/>
      <c r="W2984" s="42"/>
      <c r="X2984" s="42"/>
      <c r="Y2984" s="42"/>
      <c r="Z2984" s="42"/>
      <c r="AA2984" s="42"/>
      <c r="AB2984" s="42"/>
      <c r="AC2984" s="11"/>
      <c r="AD2984" s="11"/>
      <c r="AF2984" s="11"/>
      <c r="AG2984" s="11"/>
      <c r="AH2984" s="101"/>
      <c r="AI2984" s="53"/>
      <c r="AJ2984" s="5"/>
      <c r="AL2984" s="42"/>
    </row>
    <row r="2985" spans="3:38">
      <c r="C2985" s="57"/>
      <c r="D2985" s="11"/>
      <c r="E2985" s="11"/>
      <c r="F2985" s="56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42"/>
      <c r="V2985" s="42"/>
      <c r="W2985" s="42"/>
      <c r="X2985" s="42"/>
      <c r="Y2985" s="42"/>
      <c r="Z2985" s="42"/>
      <c r="AA2985" s="42"/>
      <c r="AB2985" s="42"/>
      <c r="AC2985" s="11"/>
      <c r="AD2985" s="11"/>
      <c r="AE2985" s="11"/>
      <c r="AF2985" s="11"/>
      <c r="AG2985" s="11"/>
      <c r="AH2985" s="101"/>
      <c r="AI2985" s="53"/>
      <c r="AJ2985" s="5"/>
      <c r="AL2985" s="42"/>
    </row>
    <row r="2986" spans="3:38">
      <c r="C2986" s="57"/>
      <c r="D2986" s="11"/>
      <c r="E2986" s="11"/>
      <c r="F2986" s="56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42"/>
      <c r="V2986" s="42"/>
      <c r="W2986" s="42"/>
      <c r="X2986" s="42"/>
      <c r="Y2986" s="42"/>
      <c r="Z2986" s="42"/>
      <c r="AA2986" s="42"/>
      <c r="AB2986" s="42"/>
      <c r="AC2986" s="11"/>
      <c r="AD2986" s="11"/>
      <c r="AE2986" s="11"/>
      <c r="AG2986" s="11"/>
      <c r="AH2986" s="101"/>
      <c r="AI2986" s="53"/>
      <c r="AJ2986" s="5"/>
      <c r="AL2986" s="42"/>
    </row>
    <row r="2987" spans="3:38">
      <c r="C2987" s="57"/>
      <c r="D2987" s="11"/>
      <c r="E2987" s="11"/>
      <c r="F2987" s="56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42"/>
      <c r="V2987" s="42"/>
      <c r="W2987" s="42"/>
      <c r="X2987" s="42"/>
      <c r="Y2987" s="42"/>
      <c r="Z2987" s="42"/>
      <c r="AA2987" s="42"/>
      <c r="AB2987" s="42"/>
      <c r="AC2987" s="11"/>
      <c r="AD2987" s="11"/>
      <c r="AE2987" s="11"/>
      <c r="AG2987" s="11"/>
      <c r="AH2987" s="101"/>
      <c r="AI2987" s="53"/>
      <c r="AJ2987" s="5"/>
      <c r="AL2987" s="42"/>
    </row>
    <row r="2988" spans="3:38">
      <c r="C2988" s="57"/>
      <c r="D2988" s="11"/>
      <c r="E2988" s="11"/>
      <c r="F2988" s="56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42"/>
      <c r="V2988" s="42"/>
      <c r="W2988" s="42"/>
      <c r="X2988" s="42"/>
      <c r="Y2988" s="42"/>
      <c r="Z2988" s="42"/>
      <c r="AA2988" s="42"/>
      <c r="AB2988" s="42"/>
      <c r="AC2988" s="11"/>
      <c r="AD2988" s="11"/>
      <c r="AE2988" s="11"/>
      <c r="AG2988" s="11"/>
      <c r="AH2988" s="101"/>
      <c r="AI2988" s="53"/>
      <c r="AJ2988" s="5"/>
      <c r="AL2988" s="42"/>
    </row>
    <row r="2989" spans="3:38">
      <c r="C2989" s="57"/>
      <c r="D2989" s="11"/>
      <c r="E2989" s="11"/>
      <c r="F2989" s="56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42"/>
      <c r="V2989" s="42"/>
      <c r="W2989" s="42"/>
      <c r="X2989" s="42"/>
      <c r="Y2989" s="42"/>
      <c r="Z2989" s="42"/>
      <c r="AA2989" s="42"/>
      <c r="AB2989" s="42"/>
      <c r="AC2989" s="11"/>
      <c r="AD2989" s="11"/>
      <c r="AG2989" s="11"/>
      <c r="AH2989" s="101"/>
      <c r="AI2989" s="53"/>
      <c r="AJ2989" s="5"/>
      <c r="AL2989" s="42"/>
    </row>
    <row r="2990" spans="3:38">
      <c r="C2990" s="57"/>
      <c r="D2990" s="11"/>
      <c r="E2990" s="11"/>
      <c r="F2990" s="56"/>
      <c r="G2990" s="11"/>
      <c r="H2990" s="11"/>
      <c r="I2990" s="11"/>
      <c r="J2990" s="11"/>
      <c r="K2990" s="11"/>
      <c r="L2990" s="11"/>
      <c r="M2990" s="11"/>
      <c r="O2990" s="11"/>
      <c r="P2990" s="11"/>
      <c r="Q2990" s="11"/>
      <c r="R2990" s="11"/>
      <c r="S2990" s="11"/>
      <c r="T2990" s="11"/>
      <c r="U2990" s="42"/>
      <c r="V2990" s="42"/>
      <c r="W2990" s="42"/>
      <c r="X2990" s="42"/>
      <c r="Y2990" s="42"/>
      <c r="Z2990" s="42"/>
      <c r="AA2990" s="42"/>
      <c r="AB2990" s="42"/>
      <c r="AD2990" s="11"/>
      <c r="AE2990" s="11"/>
      <c r="AF2990" s="11"/>
      <c r="AG2990" s="11"/>
      <c r="AH2990" s="101"/>
      <c r="AI2990" s="53"/>
      <c r="AJ2990" s="5"/>
      <c r="AL2990" s="42"/>
    </row>
    <row r="2991" spans="3:38">
      <c r="C2991" s="57"/>
      <c r="D2991" s="11"/>
      <c r="E2991" s="11"/>
      <c r="F2991" s="56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42"/>
      <c r="V2991" s="42"/>
      <c r="W2991" s="42"/>
      <c r="X2991" s="42"/>
      <c r="Y2991" s="42"/>
      <c r="Z2991" s="42"/>
      <c r="AA2991" s="42"/>
      <c r="AB2991" s="42"/>
      <c r="AC2991" s="11"/>
      <c r="AD2991" s="11"/>
      <c r="AE2991" s="11"/>
      <c r="AF2991" s="11"/>
      <c r="AG2991" s="11"/>
      <c r="AH2991" s="101"/>
      <c r="AI2991" s="53"/>
      <c r="AJ2991" s="5"/>
      <c r="AL2991" s="42"/>
    </row>
    <row r="2992" spans="3:38">
      <c r="C2992" s="57"/>
      <c r="D2992" s="11"/>
      <c r="E2992" s="11"/>
      <c r="F2992" s="56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42"/>
      <c r="V2992" s="42"/>
      <c r="W2992" s="42"/>
      <c r="X2992" s="42"/>
      <c r="Y2992" s="42"/>
      <c r="Z2992" s="42"/>
      <c r="AA2992" s="42"/>
      <c r="AB2992" s="42"/>
      <c r="AC2992" s="11"/>
      <c r="AD2992" s="11"/>
      <c r="AG2992" s="11"/>
      <c r="AH2992" s="101"/>
      <c r="AI2992" s="53"/>
      <c r="AJ2992" s="5"/>
      <c r="AL2992" s="42"/>
    </row>
    <row r="2993" spans="3:38">
      <c r="C2993" s="57"/>
      <c r="D2993" s="11"/>
      <c r="E2993" s="11"/>
      <c r="F2993" s="56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42"/>
      <c r="V2993" s="42"/>
      <c r="W2993" s="42"/>
      <c r="X2993" s="42"/>
      <c r="Y2993" s="42"/>
      <c r="Z2993" s="42"/>
      <c r="AA2993" s="42"/>
      <c r="AB2993" s="42"/>
      <c r="AC2993" s="11"/>
      <c r="AD2993" s="11"/>
      <c r="AE2993" s="11"/>
      <c r="AG2993" s="11"/>
      <c r="AH2993" s="101"/>
      <c r="AI2993" s="53"/>
      <c r="AJ2993" s="5"/>
      <c r="AL2993" s="42"/>
    </row>
    <row r="2994" spans="3:38">
      <c r="C2994" s="57"/>
      <c r="D2994" s="11"/>
      <c r="E2994" s="11"/>
      <c r="F2994" s="56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42"/>
      <c r="V2994" s="42"/>
      <c r="W2994" s="42"/>
      <c r="X2994" s="42"/>
      <c r="Y2994" s="42"/>
      <c r="Z2994" s="42"/>
      <c r="AA2994" s="42"/>
      <c r="AB2994" s="42"/>
      <c r="AC2994" s="11"/>
      <c r="AD2994" s="11"/>
      <c r="AE2994" s="11"/>
      <c r="AG2994" s="11"/>
      <c r="AH2994" s="101"/>
      <c r="AI2994" s="53"/>
      <c r="AJ2994" s="5"/>
      <c r="AL2994" s="42"/>
    </row>
    <row r="2995" spans="3:38">
      <c r="C2995" s="57"/>
      <c r="D2995" s="11"/>
      <c r="E2995" s="11"/>
      <c r="F2995" s="56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42"/>
      <c r="V2995" s="42"/>
      <c r="W2995" s="42"/>
      <c r="X2995" s="42"/>
      <c r="Y2995" s="42"/>
      <c r="Z2995" s="42"/>
      <c r="AA2995" s="42"/>
      <c r="AB2995" s="42"/>
      <c r="AC2995" s="11"/>
      <c r="AD2995" s="11"/>
      <c r="AE2995" s="11"/>
      <c r="AG2995" s="11"/>
      <c r="AH2995" s="101"/>
      <c r="AI2995" s="53"/>
      <c r="AJ2995" s="5"/>
      <c r="AL2995" s="42"/>
    </row>
    <row r="2996" spans="3:38">
      <c r="C2996" s="57"/>
      <c r="D2996" s="11"/>
      <c r="E2996" s="11"/>
      <c r="F2996" s="56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42"/>
      <c r="V2996" s="42"/>
      <c r="W2996" s="42"/>
      <c r="X2996" s="42"/>
      <c r="Y2996" s="42"/>
      <c r="Z2996" s="42"/>
      <c r="AA2996" s="42"/>
      <c r="AB2996" s="42"/>
      <c r="AC2996" s="11"/>
      <c r="AD2996" s="11"/>
      <c r="AF2996" s="11"/>
      <c r="AG2996" s="11"/>
      <c r="AH2996" s="101"/>
      <c r="AI2996" s="53"/>
      <c r="AJ2996" s="5"/>
      <c r="AL2996" s="42"/>
    </row>
    <row r="2997" spans="3:38">
      <c r="C2997" s="57"/>
      <c r="D2997" s="11"/>
      <c r="E2997" s="11"/>
      <c r="F2997" s="56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42"/>
      <c r="V2997" s="42"/>
      <c r="W2997" s="42"/>
      <c r="X2997" s="42"/>
      <c r="Y2997" s="42"/>
      <c r="Z2997" s="42"/>
      <c r="AA2997" s="42"/>
      <c r="AB2997" s="42"/>
      <c r="AD2997" s="11"/>
      <c r="AE2997" s="11"/>
      <c r="AG2997" s="11"/>
      <c r="AH2997" s="101"/>
      <c r="AI2997" s="53"/>
      <c r="AJ2997" s="5"/>
      <c r="AL2997" s="42"/>
    </row>
    <row r="2998" spans="3:38">
      <c r="C2998" s="57"/>
      <c r="D2998" s="11"/>
      <c r="E2998" s="11"/>
      <c r="F2998" s="56"/>
      <c r="G2998" s="11"/>
      <c r="H2998" s="11"/>
      <c r="I2998" s="11"/>
      <c r="J2998" s="11"/>
      <c r="K2998" s="11"/>
      <c r="L2998" s="11"/>
      <c r="M2998" s="11"/>
      <c r="N2998" s="11"/>
      <c r="Q2998" s="11"/>
      <c r="R2998" s="11"/>
      <c r="S2998" s="11"/>
      <c r="T2998" s="11"/>
      <c r="U2998" s="42"/>
      <c r="V2998" s="42"/>
      <c r="W2998" s="42"/>
      <c r="X2998" s="42"/>
      <c r="Y2998" s="42"/>
      <c r="Z2998" s="42"/>
      <c r="AA2998" s="42"/>
      <c r="AB2998" s="42"/>
      <c r="AD2998" s="11"/>
      <c r="AE2998" s="11"/>
      <c r="AF2998" s="11"/>
      <c r="AG2998" s="11"/>
      <c r="AH2998" s="101"/>
      <c r="AI2998" s="53"/>
      <c r="AJ2998" s="5"/>
      <c r="AL2998" s="42"/>
    </row>
    <row r="2999" spans="3:38">
      <c r="C2999" s="57"/>
      <c r="D2999" s="11"/>
      <c r="E2999" s="11"/>
      <c r="F2999" s="56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42"/>
      <c r="V2999" s="42"/>
      <c r="W2999" s="42"/>
      <c r="X2999" s="42"/>
      <c r="Y2999" s="42"/>
      <c r="Z2999" s="42"/>
      <c r="AA2999" s="42"/>
      <c r="AB2999" s="42"/>
      <c r="AD2999" s="11"/>
      <c r="AE2999" s="11"/>
      <c r="AF2999" s="11"/>
      <c r="AG2999" s="11"/>
      <c r="AH2999" s="101"/>
      <c r="AI2999" s="53"/>
      <c r="AJ2999" s="5"/>
      <c r="AL2999" s="42"/>
    </row>
    <row r="3000" spans="3:38">
      <c r="C3000" s="57"/>
      <c r="D3000" s="11"/>
      <c r="E3000" s="11"/>
      <c r="F3000" s="56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42"/>
      <c r="V3000" s="42"/>
      <c r="W3000" s="42"/>
      <c r="X3000" s="42"/>
      <c r="Y3000" s="42"/>
      <c r="Z3000" s="42"/>
      <c r="AA3000" s="42"/>
      <c r="AB3000" s="42"/>
      <c r="AD3000" s="11"/>
      <c r="AE3000" s="11"/>
      <c r="AF3000" s="11"/>
      <c r="AG3000" s="11"/>
      <c r="AH3000" s="101"/>
      <c r="AI3000" s="53"/>
      <c r="AJ3000" s="5"/>
      <c r="AL3000" s="42"/>
    </row>
    <row r="3001" spans="3:38">
      <c r="C3001" s="57"/>
      <c r="D3001" s="11"/>
      <c r="E3001" s="11"/>
      <c r="F3001" s="56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42"/>
      <c r="V3001" s="42"/>
      <c r="W3001" s="42"/>
      <c r="X3001" s="42"/>
      <c r="Y3001" s="42"/>
      <c r="Z3001" s="42"/>
      <c r="AA3001" s="42"/>
      <c r="AB3001" s="42"/>
      <c r="AD3001" s="11"/>
      <c r="AE3001" s="11"/>
      <c r="AF3001" s="11"/>
      <c r="AG3001" s="11"/>
      <c r="AH3001" s="101"/>
      <c r="AI3001" s="53"/>
      <c r="AJ3001" s="5"/>
      <c r="AL3001" s="42"/>
    </row>
    <row r="3002" spans="3:38">
      <c r="C3002" s="57"/>
      <c r="D3002" s="11"/>
      <c r="E3002" s="11"/>
      <c r="F3002" s="56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42"/>
      <c r="V3002" s="42"/>
      <c r="W3002" s="42"/>
      <c r="X3002" s="42"/>
      <c r="Y3002" s="42"/>
      <c r="Z3002" s="42"/>
      <c r="AA3002" s="42"/>
      <c r="AB3002" s="42"/>
      <c r="AD3002" s="11"/>
      <c r="AF3002" s="11"/>
      <c r="AG3002" s="11"/>
      <c r="AH3002" s="101"/>
      <c r="AI3002" s="53"/>
      <c r="AJ3002" s="5"/>
      <c r="AL3002" s="42"/>
    </row>
    <row r="3003" spans="3:38">
      <c r="C3003" s="57"/>
      <c r="D3003" s="11"/>
      <c r="E3003" s="11"/>
      <c r="F3003" s="56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42"/>
      <c r="V3003" s="42"/>
      <c r="W3003" s="42"/>
      <c r="X3003" s="42"/>
      <c r="Y3003" s="42"/>
      <c r="Z3003" s="42"/>
      <c r="AA3003" s="42"/>
      <c r="AB3003" s="42"/>
      <c r="AD3003" s="11"/>
      <c r="AF3003" s="11"/>
      <c r="AG3003" s="11"/>
      <c r="AH3003" s="101"/>
      <c r="AI3003" s="53"/>
      <c r="AJ3003" s="5"/>
      <c r="AL3003" s="42"/>
    </row>
    <row r="3004" spans="3:38">
      <c r="C3004" s="57"/>
      <c r="D3004" s="11"/>
      <c r="E3004" s="11"/>
      <c r="F3004" s="56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42"/>
      <c r="V3004" s="42"/>
      <c r="W3004" s="42"/>
      <c r="X3004" s="42"/>
      <c r="Y3004" s="42"/>
      <c r="Z3004" s="42"/>
      <c r="AA3004" s="42"/>
      <c r="AB3004" s="42"/>
      <c r="AD3004" s="11"/>
      <c r="AF3004" s="11"/>
      <c r="AG3004" s="11"/>
      <c r="AH3004" s="101"/>
      <c r="AI3004" s="53"/>
      <c r="AJ3004" s="5"/>
      <c r="AL3004" s="42"/>
    </row>
    <row r="3005" spans="3:38">
      <c r="C3005" s="57"/>
      <c r="D3005" s="11"/>
      <c r="E3005" s="11"/>
      <c r="F3005" s="56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42"/>
      <c r="V3005" s="42"/>
      <c r="W3005" s="42"/>
      <c r="X3005" s="42"/>
      <c r="Y3005" s="42"/>
      <c r="Z3005" s="42"/>
      <c r="AA3005" s="42"/>
      <c r="AB3005" s="42"/>
      <c r="AD3005" s="11"/>
      <c r="AF3005" s="11"/>
      <c r="AG3005" s="11"/>
      <c r="AH3005" s="101"/>
      <c r="AI3005" s="53"/>
      <c r="AJ3005" s="5"/>
      <c r="AL3005" s="42"/>
    </row>
    <row r="3006" spans="3:38">
      <c r="C3006" s="57"/>
      <c r="D3006" s="11"/>
      <c r="E3006" s="11"/>
      <c r="F3006" s="56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42"/>
      <c r="V3006" s="42"/>
      <c r="W3006" s="42"/>
      <c r="X3006" s="42"/>
      <c r="Y3006" s="42"/>
      <c r="Z3006" s="42"/>
      <c r="AA3006" s="42"/>
      <c r="AB3006" s="42"/>
      <c r="AD3006" s="11"/>
      <c r="AF3006" s="11"/>
      <c r="AG3006" s="11"/>
      <c r="AH3006" s="101"/>
      <c r="AI3006" s="53"/>
      <c r="AJ3006" s="5"/>
      <c r="AL3006" s="42"/>
    </row>
    <row r="3007" spans="3:38">
      <c r="C3007" s="57"/>
      <c r="D3007" s="11"/>
      <c r="E3007" s="11"/>
      <c r="F3007" s="56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42"/>
      <c r="V3007" s="42"/>
      <c r="W3007" s="42"/>
      <c r="X3007" s="42"/>
      <c r="Y3007" s="42"/>
      <c r="Z3007" s="42"/>
      <c r="AA3007" s="42"/>
      <c r="AB3007" s="42"/>
      <c r="AD3007" s="11"/>
      <c r="AE3007" s="11"/>
      <c r="AG3007" s="11"/>
      <c r="AH3007" s="101"/>
      <c r="AI3007" s="53"/>
      <c r="AJ3007" s="5"/>
      <c r="AL3007" s="42"/>
    </row>
    <row r="3008" spans="3:38">
      <c r="C3008" s="57"/>
      <c r="D3008" s="11"/>
      <c r="E3008" s="11"/>
      <c r="F3008" s="56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42"/>
      <c r="V3008" s="42"/>
      <c r="W3008" s="42"/>
      <c r="X3008" s="42"/>
      <c r="Y3008" s="42"/>
      <c r="Z3008" s="42"/>
      <c r="AA3008" s="42"/>
      <c r="AB3008" s="42"/>
      <c r="AD3008" s="11"/>
      <c r="AE3008" s="11"/>
      <c r="AG3008" s="11"/>
      <c r="AH3008" s="101"/>
      <c r="AI3008" s="53"/>
      <c r="AJ3008" s="5"/>
      <c r="AL3008" s="42"/>
    </row>
    <row r="3009" spans="3:38">
      <c r="C3009" s="57"/>
      <c r="D3009" s="11"/>
      <c r="E3009" s="11"/>
      <c r="F3009" s="56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42"/>
      <c r="V3009" s="42"/>
      <c r="W3009" s="42"/>
      <c r="X3009" s="42"/>
      <c r="Y3009" s="42"/>
      <c r="Z3009" s="42"/>
      <c r="AA3009" s="42"/>
      <c r="AB3009" s="42"/>
      <c r="AD3009" s="11"/>
      <c r="AF3009" s="11"/>
      <c r="AG3009" s="11"/>
      <c r="AH3009" s="101"/>
      <c r="AI3009" s="53"/>
      <c r="AJ3009" s="5"/>
      <c r="AL3009" s="42"/>
    </row>
    <row r="3010" spans="3:38">
      <c r="C3010" s="57"/>
      <c r="D3010" s="11"/>
      <c r="E3010" s="11"/>
      <c r="F3010" s="56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42"/>
      <c r="V3010" s="42"/>
      <c r="W3010" s="42"/>
      <c r="X3010" s="42"/>
      <c r="Y3010" s="42"/>
      <c r="Z3010" s="42"/>
      <c r="AA3010" s="42"/>
      <c r="AB3010" s="42"/>
      <c r="AD3010" s="11"/>
      <c r="AF3010" s="11"/>
      <c r="AG3010" s="11"/>
      <c r="AH3010" s="101"/>
      <c r="AI3010" s="53"/>
      <c r="AJ3010" s="5"/>
      <c r="AL3010" s="42"/>
    </row>
    <row r="3011" spans="3:38">
      <c r="C3011" s="57"/>
      <c r="D3011" s="11"/>
      <c r="E3011" s="11"/>
      <c r="F3011" s="56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42"/>
      <c r="V3011" s="42"/>
      <c r="W3011" s="42"/>
      <c r="X3011" s="42"/>
      <c r="Y3011" s="42"/>
      <c r="Z3011" s="42"/>
      <c r="AA3011" s="42"/>
      <c r="AB3011" s="42"/>
      <c r="AD3011" s="11"/>
      <c r="AE3011" s="11"/>
      <c r="AF3011" s="11"/>
      <c r="AG3011" s="11"/>
      <c r="AH3011" s="101"/>
      <c r="AI3011" s="53"/>
      <c r="AJ3011" s="5"/>
      <c r="AL3011" s="42"/>
    </row>
    <row r="3012" spans="3:38">
      <c r="C3012" s="57"/>
      <c r="D3012" s="11"/>
      <c r="E3012" s="11"/>
      <c r="F3012" s="56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42"/>
      <c r="V3012" s="42"/>
      <c r="W3012" s="42"/>
      <c r="X3012" s="42"/>
      <c r="Y3012" s="42"/>
      <c r="Z3012" s="42"/>
      <c r="AA3012" s="42"/>
      <c r="AB3012" s="42"/>
      <c r="AC3012" s="11"/>
      <c r="AD3012" s="11"/>
      <c r="AE3012" s="11"/>
      <c r="AG3012" s="11"/>
      <c r="AH3012" s="101"/>
      <c r="AI3012" s="53"/>
      <c r="AJ3012" s="5"/>
      <c r="AL3012" s="42"/>
    </row>
    <row r="3013" spans="3:38">
      <c r="C3013" s="57"/>
      <c r="D3013" s="11"/>
      <c r="E3013" s="11"/>
      <c r="F3013" s="56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42"/>
      <c r="V3013" s="42"/>
      <c r="W3013" s="42"/>
      <c r="X3013" s="42"/>
      <c r="Y3013" s="42"/>
      <c r="Z3013" s="42"/>
      <c r="AA3013" s="42"/>
      <c r="AB3013" s="42"/>
      <c r="AC3013" s="11"/>
      <c r="AD3013" s="11"/>
      <c r="AF3013" s="11"/>
      <c r="AG3013" s="11"/>
      <c r="AH3013" s="101"/>
      <c r="AI3013" s="53"/>
      <c r="AJ3013" s="5"/>
      <c r="AL3013" s="42"/>
    </row>
    <row r="3014" spans="3:38">
      <c r="C3014" s="57"/>
      <c r="D3014" s="11"/>
      <c r="E3014" s="11"/>
      <c r="F3014" s="56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42"/>
      <c r="V3014" s="42"/>
      <c r="W3014" s="42"/>
      <c r="X3014" s="42"/>
      <c r="Y3014" s="42"/>
      <c r="Z3014" s="42"/>
      <c r="AA3014" s="42"/>
      <c r="AB3014" s="42"/>
      <c r="AC3014" s="11"/>
      <c r="AD3014" s="11"/>
      <c r="AF3014" s="11"/>
      <c r="AG3014" s="11"/>
      <c r="AH3014" s="101"/>
      <c r="AI3014" s="53"/>
      <c r="AJ3014" s="5"/>
      <c r="AL3014" s="42"/>
    </row>
    <row r="3015" spans="3:38">
      <c r="C3015" s="57"/>
      <c r="D3015" s="11"/>
      <c r="E3015" s="11"/>
      <c r="F3015" s="56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42"/>
      <c r="V3015" s="42"/>
      <c r="W3015" s="42"/>
      <c r="X3015" s="42"/>
      <c r="Y3015" s="42"/>
      <c r="Z3015" s="42"/>
      <c r="AA3015" s="42"/>
      <c r="AB3015" s="42"/>
      <c r="AC3015" s="11"/>
      <c r="AD3015" s="11"/>
      <c r="AF3015" s="11"/>
      <c r="AG3015" s="11"/>
      <c r="AH3015" s="101"/>
      <c r="AI3015" s="53"/>
      <c r="AJ3015" s="5"/>
      <c r="AL3015" s="42"/>
    </row>
    <row r="3016" spans="3:38">
      <c r="C3016" s="57"/>
      <c r="D3016" s="11"/>
      <c r="E3016" s="11"/>
      <c r="F3016" s="56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42"/>
      <c r="V3016" s="42"/>
      <c r="W3016" s="42"/>
      <c r="X3016" s="42"/>
      <c r="Y3016" s="42"/>
      <c r="Z3016" s="42"/>
      <c r="AA3016" s="42"/>
      <c r="AB3016" s="42"/>
      <c r="AC3016" s="11"/>
      <c r="AD3016" s="11"/>
      <c r="AF3016" s="11"/>
      <c r="AG3016" s="11"/>
      <c r="AH3016" s="101"/>
      <c r="AI3016" s="53"/>
      <c r="AJ3016" s="5"/>
      <c r="AL3016" s="42"/>
    </row>
    <row r="3017" spans="3:38">
      <c r="C3017" s="57"/>
      <c r="D3017" s="11"/>
      <c r="E3017" s="11"/>
      <c r="F3017" s="56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42"/>
      <c r="V3017" s="42"/>
      <c r="W3017" s="42"/>
      <c r="X3017" s="42"/>
      <c r="Y3017" s="42"/>
      <c r="Z3017" s="42"/>
      <c r="AA3017" s="42"/>
      <c r="AB3017" s="42"/>
      <c r="AC3017" s="11"/>
      <c r="AD3017" s="11"/>
      <c r="AF3017" s="11"/>
      <c r="AG3017" s="11"/>
      <c r="AH3017" s="101"/>
      <c r="AI3017" s="53"/>
      <c r="AJ3017" s="5"/>
      <c r="AL3017" s="42"/>
    </row>
    <row r="3018" spans="3:38">
      <c r="C3018" s="57"/>
      <c r="D3018" s="11"/>
      <c r="E3018" s="11"/>
      <c r="F3018" s="56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42"/>
      <c r="V3018" s="42"/>
      <c r="W3018" s="42"/>
      <c r="X3018" s="42"/>
      <c r="Y3018" s="42"/>
      <c r="Z3018" s="42"/>
      <c r="AA3018" s="42"/>
      <c r="AB3018" s="42"/>
      <c r="AC3018" s="11"/>
      <c r="AD3018" s="11"/>
      <c r="AE3018" s="11"/>
      <c r="AG3018" s="11"/>
      <c r="AH3018" s="101"/>
      <c r="AI3018" s="53"/>
      <c r="AJ3018" s="5"/>
      <c r="AL3018" s="42"/>
    </row>
    <row r="3019" spans="3:38">
      <c r="C3019" s="57"/>
      <c r="D3019" s="11"/>
      <c r="E3019" s="11"/>
      <c r="F3019" s="56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42"/>
      <c r="V3019" s="42"/>
      <c r="W3019" s="42"/>
      <c r="X3019" s="42"/>
      <c r="Y3019" s="42"/>
      <c r="Z3019" s="42"/>
      <c r="AA3019" s="42"/>
      <c r="AB3019" s="42"/>
      <c r="AC3019" s="11"/>
      <c r="AD3019" s="11"/>
      <c r="AE3019" s="11"/>
      <c r="AG3019" s="11"/>
      <c r="AH3019" s="101"/>
      <c r="AI3019" s="53"/>
      <c r="AJ3019" s="5"/>
      <c r="AL3019" s="42"/>
    </row>
    <row r="3020" spans="3:38">
      <c r="C3020" s="57"/>
      <c r="D3020" s="11"/>
      <c r="E3020" s="11"/>
      <c r="F3020" s="56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42"/>
      <c r="V3020" s="42"/>
      <c r="W3020" s="42"/>
      <c r="X3020" s="42"/>
      <c r="Y3020" s="42"/>
      <c r="Z3020" s="42"/>
      <c r="AA3020" s="42"/>
      <c r="AB3020" s="42"/>
      <c r="AC3020" s="11"/>
      <c r="AD3020" s="11"/>
      <c r="AE3020" s="11"/>
      <c r="AG3020" s="11"/>
      <c r="AH3020" s="101"/>
      <c r="AI3020" s="53"/>
      <c r="AJ3020" s="5"/>
      <c r="AL3020" s="42"/>
    </row>
    <row r="3021" spans="3:38">
      <c r="C3021" s="57"/>
      <c r="D3021" s="11"/>
      <c r="E3021" s="11"/>
      <c r="F3021" s="56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42"/>
      <c r="V3021" s="42"/>
      <c r="W3021" s="42"/>
      <c r="X3021" s="42"/>
      <c r="Y3021" s="42"/>
      <c r="Z3021" s="42"/>
      <c r="AA3021" s="42"/>
      <c r="AB3021" s="42"/>
      <c r="AC3021" s="11"/>
      <c r="AD3021" s="11"/>
      <c r="AE3021" s="11"/>
      <c r="AF3021" s="11"/>
      <c r="AG3021" s="11"/>
      <c r="AH3021" s="101"/>
      <c r="AI3021" s="53"/>
      <c r="AJ3021" s="5"/>
      <c r="AL3021" s="42"/>
    </row>
    <row r="3022" spans="3:38">
      <c r="C3022" s="57"/>
      <c r="D3022" s="11"/>
      <c r="E3022" s="11"/>
      <c r="F3022" s="56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42"/>
      <c r="V3022" s="42"/>
      <c r="W3022" s="42"/>
      <c r="X3022" s="42"/>
      <c r="Y3022" s="42"/>
      <c r="Z3022" s="42"/>
      <c r="AA3022" s="42"/>
      <c r="AB3022" s="42"/>
      <c r="AD3022" s="11"/>
      <c r="AE3022" s="11"/>
      <c r="AG3022" s="11"/>
      <c r="AH3022" s="101"/>
      <c r="AI3022" s="53"/>
      <c r="AJ3022" s="5"/>
      <c r="AL3022" s="42"/>
    </row>
    <row r="3023" spans="3:38">
      <c r="C3023" s="57"/>
      <c r="D3023" s="11"/>
      <c r="E3023" s="11"/>
      <c r="F3023" s="56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42"/>
      <c r="V3023" s="42"/>
      <c r="W3023" s="42"/>
      <c r="X3023" s="42"/>
      <c r="Y3023" s="42"/>
      <c r="Z3023" s="42"/>
      <c r="AA3023" s="42"/>
      <c r="AB3023" s="42"/>
      <c r="AD3023" s="11"/>
      <c r="AG3023" s="11"/>
      <c r="AH3023" s="101"/>
      <c r="AI3023" s="53"/>
      <c r="AJ3023" s="5"/>
      <c r="AL3023" s="42"/>
    </row>
    <row r="3024" spans="3:38">
      <c r="C3024" s="57"/>
      <c r="D3024" s="11"/>
      <c r="E3024" s="11"/>
      <c r="F3024" s="56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42"/>
      <c r="V3024" s="42"/>
      <c r="W3024" s="42"/>
      <c r="X3024" s="42"/>
      <c r="Y3024" s="42"/>
      <c r="Z3024" s="42"/>
      <c r="AA3024" s="42"/>
      <c r="AB3024" s="42"/>
      <c r="AD3024" s="11"/>
      <c r="AG3024" s="11"/>
      <c r="AH3024" s="101"/>
      <c r="AI3024" s="53"/>
      <c r="AJ3024" s="5"/>
      <c r="AL3024" s="42"/>
    </row>
    <row r="3025" spans="3:38">
      <c r="C3025" s="57"/>
      <c r="D3025" s="11"/>
      <c r="E3025" s="11"/>
      <c r="F3025" s="56"/>
      <c r="G3025" s="11"/>
      <c r="H3025" s="11"/>
      <c r="I3025" s="11"/>
      <c r="J3025" s="11"/>
      <c r="K3025" s="11"/>
      <c r="M3025" s="11"/>
      <c r="O3025" s="11"/>
      <c r="P3025" s="11"/>
      <c r="Q3025" s="11"/>
      <c r="R3025" s="11"/>
      <c r="S3025" s="11"/>
      <c r="T3025" s="11"/>
      <c r="U3025" s="42"/>
      <c r="V3025" s="42"/>
      <c r="W3025" s="42"/>
      <c r="X3025" s="42"/>
      <c r="Y3025" s="42"/>
      <c r="Z3025" s="42"/>
      <c r="AA3025" s="42"/>
      <c r="AB3025" s="42"/>
      <c r="AD3025" s="11"/>
      <c r="AE3025" s="11"/>
      <c r="AF3025" s="11"/>
      <c r="AG3025" s="11"/>
      <c r="AH3025" s="101"/>
      <c r="AI3025" s="53"/>
      <c r="AJ3025" s="5"/>
      <c r="AL3025" s="42"/>
    </row>
    <row r="3026" spans="3:38">
      <c r="C3026" s="57"/>
      <c r="D3026" s="11"/>
      <c r="E3026" s="11"/>
      <c r="F3026" s="56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42"/>
      <c r="V3026" s="42"/>
      <c r="W3026" s="42"/>
      <c r="X3026" s="42"/>
      <c r="Y3026" s="42"/>
      <c r="Z3026" s="42"/>
      <c r="AA3026" s="42"/>
      <c r="AB3026" s="42"/>
      <c r="AD3026" s="11"/>
      <c r="AE3026" s="11"/>
      <c r="AF3026" s="11"/>
      <c r="AG3026" s="11"/>
      <c r="AH3026" s="101"/>
      <c r="AI3026" s="53"/>
      <c r="AJ3026" s="5"/>
      <c r="AL3026" s="42"/>
    </row>
    <row r="3027" spans="3:38">
      <c r="C3027" s="57"/>
      <c r="D3027" s="11"/>
      <c r="E3027" s="11"/>
      <c r="F3027" s="56"/>
      <c r="G3027" s="11"/>
      <c r="H3027" s="11"/>
      <c r="I3027" s="11"/>
      <c r="J3027" s="11"/>
      <c r="K3027" s="11"/>
      <c r="L3027" s="11"/>
      <c r="M3027" s="11"/>
      <c r="N3027" s="11"/>
      <c r="P3027" s="11"/>
      <c r="Q3027" s="11"/>
      <c r="R3027" s="11"/>
      <c r="S3027" s="11"/>
      <c r="T3027" s="11"/>
      <c r="U3027" s="42"/>
      <c r="V3027" s="42"/>
      <c r="W3027" s="42"/>
      <c r="X3027" s="42"/>
      <c r="Y3027" s="42"/>
      <c r="Z3027" s="42"/>
      <c r="AA3027" s="42"/>
      <c r="AB3027" s="42"/>
      <c r="AD3027" s="11"/>
      <c r="AF3027" s="11"/>
      <c r="AG3027" s="11"/>
      <c r="AH3027" s="101"/>
      <c r="AI3027" s="53"/>
      <c r="AJ3027" s="5"/>
      <c r="AL3027" s="42"/>
    </row>
    <row r="3028" spans="3:38">
      <c r="C3028" s="57"/>
      <c r="D3028" s="11"/>
      <c r="E3028" s="11"/>
      <c r="F3028" s="56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42"/>
      <c r="V3028" s="42"/>
      <c r="W3028" s="42"/>
      <c r="X3028" s="42"/>
      <c r="Y3028" s="42"/>
      <c r="Z3028" s="42"/>
      <c r="AA3028" s="42"/>
      <c r="AB3028" s="42"/>
      <c r="AD3028" s="11"/>
      <c r="AF3028" s="11"/>
      <c r="AG3028" s="11"/>
      <c r="AH3028" s="101"/>
      <c r="AI3028" s="53"/>
      <c r="AJ3028" s="5"/>
      <c r="AL3028" s="42"/>
    </row>
    <row r="3029" spans="3:38">
      <c r="C3029" s="57"/>
      <c r="D3029" s="11"/>
      <c r="E3029" s="11"/>
      <c r="F3029" s="56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42"/>
      <c r="V3029" s="42"/>
      <c r="W3029" s="42"/>
      <c r="X3029" s="42"/>
      <c r="Y3029" s="42"/>
      <c r="Z3029" s="42"/>
      <c r="AA3029" s="42"/>
      <c r="AB3029" s="42"/>
      <c r="AD3029" s="11"/>
      <c r="AF3029" s="11"/>
      <c r="AG3029" s="11"/>
      <c r="AH3029" s="101"/>
      <c r="AI3029" s="53"/>
      <c r="AJ3029" s="5"/>
      <c r="AL3029" s="42"/>
    </row>
    <row r="3030" spans="3:38">
      <c r="C3030" s="57"/>
      <c r="D3030" s="11"/>
      <c r="E3030" s="11"/>
      <c r="F3030" s="56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42"/>
      <c r="V3030" s="42"/>
      <c r="W3030" s="42"/>
      <c r="X3030" s="42"/>
      <c r="Y3030" s="42"/>
      <c r="Z3030" s="42"/>
      <c r="AA3030" s="42"/>
      <c r="AB3030" s="42"/>
      <c r="AD3030" s="11"/>
      <c r="AG3030" s="11"/>
      <c r="AH3030" s="101"/>
      <c r="AI3030" s="53"/>
      <c r="AJ3030" s="5"/>
      <c r="AL3030" s="42"/>
    </row>
    <row r="3031" spans="3:38">
      <c r="C3031" s="57"/>
      <c r="D3031" s="11"/>
      <c r="E3031" s="11"/>
      <c r="F3031" s="56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42"/>
      <c r="V3031" s="42"/>
      <c r="W3031" s="42"/>
      <c r="X3031" s="42"/>
      <c r="Y3031" s="42"/>
      <c r="Z3031" s="42"/>
      <c r="AA3031" s="42"/>
      <c r="AB3031" s="42"/>
      <c r="AD3031" s="11"/>
      <c r="AE3031" s="11"/>
      <c r="AG3031" s="11"/>
      <c r="AH3031" s="101"/>
      <c r="AI3031" s="53"/>
      <c r="AJ3031" s="5"/>
      <c r="AL3031" s="42"/>
    </row>
    <row r="3032" spans="3:38">
      <c r="C3032" s="57"/>
      <c r="D3032" s="11"/>
      <c r="E3032" s="11"/>
      <c r="F3032" s="56"/>
      <c r="G3032" s="11"/>
      <c r="H3032" s="11"/>
      <c r="I3032" s="11"/>
      <c r="J3032" s="11"/>
      <c r="K3032" s="11"/>
      <c r="L3032" s="11"/>
      <c r="M3032" s="11"/>
      <c r="N3032" s="11"/>
      <c r="O3032" s="11"/>
      <c r="Q3032" s="11"/>
      <c r="R3032" s="11"/>
      <c r="S3032" s="11"/>
      <c r="T3032" s="11"/>
      <c r="U3032" s="42"/>
      <c r="V3032" s="42"/>
      <c r="W3032" s="42"/>
      <c r="X3032" s="42"/>
      <c r="Y3032" s="42"/>
      <c r="Z3032" s="42"/>
      <c r="AA3032" s="42"/>
      <c r="AB3032" s="42"/>
      <c r="AD3032" s="11"/>
      <c r="AE3032" s="11"/>
      <c r="AG3032" s="11"/>
      <c r="AH3032" s="101"/>
      <c r="AI3032" s="53"/>
      <c r="AJ3032" s="5"/>
      <c r="AL3032" s="42"/>
    </row>
    <row r="3033" spans="3:38">
      <c r="C3033" s="57"/>
      <c r="D3033" s="11"/>
      <c r="E3033" s="11"/>
      <c r="F3033" s="56"/>
      <c r="G3033" s="11"/>
      <c r="H3033" s="11"/>
      <c r="I3033" s="11"/>
      <c r="J3033" s="11"/>
      <c r="K3033" s="11"/>
      <c r="M3033" s="11"/>
      <c r="N3033" s="11"/>
      <c r="O3033" s="11"/>
      <c r="Q3033" s="11"/>
      <c r="R3033" s="11"/>
      <c r="S3033" s="11"/>
      <c r="U3033" s="42"/>
      <c r="V3033" s="42"/>
      <c r="W3033" s="42"/>
      <c r="X3033" s="42"/>
      <c r="Y3033" s="42"/>
      <c r="Z3033" s="42"/>
      <c r="AA3033" s="42"/>
      <c r="AB3033" s="42"/>
      <c r="AD3033" s="11"/>
      <c r="AF3033" s="11"/>
      <c r="AG3033" s="11"/>
      <c r="AH3033" s="101"/>
      <c r="AI3033" s="53"/>
      <c r="AJ3033" s="5"/>
      <c r="AL3033" s="42"/>
    </row>
    <row r="3034" spans="3:38">
      <c r="C3034" s="57"/>
      <c r="D3034" s="11"/>
      <c r="E3034" s="11"/>
      <c r="F3034" s="56"/>
      <c r="G3034" s="11"/>
      <c r="H3034" s="11"/>
      <c r="I3034" s="11"/>
      <c r="J3034" s="11"/>
      <c r="K3034" s="11"/>
      <c r="M3034" s="11"/>
      <c r="N3034" s="11"/>
      <c r="O3034" s="11"/>
      <c r="Q3034" s="11"/>
      <c r="R3034" s="11"/>
      <c r="S3034" s="11"/>
      <c r="U3034" s="42"/>
      <c r="V3034" s="42"/>
      <c r="W3034" s="42"/>
      <c r="X3034" s="42"/>
      <c r="Y3034" s="42"/>
      <c r="Z3034" s="42"/>
      <c r="AA3034" s="42"/>
      <c r="AB3034" s="42"/>
      <c r="AD3034" s="11"/>
      <c r="AE3034" s="11"/>
      <c r="AF3034" s="11"/>
      <c r="AG3034" s="11"/>
      <c r="AH3034" s="101"/>
      <c r="AI3034" s="53"/>
      <c r="AJ3034" s="5"/>
      <c r="AL3034" s="42"/>
    </row>
    <row r="3035" spans="3:38">
      <c r="C3035" s="57"/>
      <c r="D3035" s="11"/>
      <c r="E3035" s="11"/>
      <c r="F3035" s="56"/>
      <c r="G3035" s="11"/>
      <c r="H3035" s="11"/>
      <c r="I3035" s="11"/>
      <c r="J3035" s="11"/>
      <c r="K3035" s="11"/>
      <c r="M3035" s="11"/>
      <c r="N3035" s="11"/>
      <c r="O3035" s="11"/>
      <c r="Q3035" s="11"/>
      <c r="R3035" s="11"/>
      <c r="S3035" s="11"/>
      <c r="U3035" s="42"/>
      <c r="V3035" s="42"/>
      <c r="W3035" s="42"/>
      <c r="X3035" s="42"/>
      <c r="Y3035" s="42"/>
      <c r="Z3035" s="42"/>
      <c r="AA3035" s="42"/>
      <c r="AB3035" s="42"/>
      <c r="AD3035" s="11"/>
      <c r="AF3035" s="11"/>
      <c r="AG3035" s="11"/>
      <c r="AH3035" s="101"/>
      <c r="AI3035" s="53"/>
      <c r="AJ3035" s="5"/>
      <c r="AL3035" s="42"/>
    </row>
    <row r="3036" spans="3:38">
      <c r="C3036" s="57"/>
      <c r="D3036" s="11"/>
      <c r="E3036" s="11"/>
      <c r="F3036" s="56"/>
      <c r="G3036" s="11"/>
      <c r="H3036" s="11"/>
      <c r="I3036" s="11"/>
      <c r="J3036" s="11"/>
      <c r="K3036" s="11"/>
      <c r="M3036" s="11"/>
      <c r="N3036" s="11"/>
      <c r="Q3036" s="11"/>
      <c r="R3036" s="11"/>
      <c r="S3036" s="11"/>
      <c r="U3036" s="42"/>
      <c r="V3036" s="42"/>
      <c r="W3036" s="42"/>
      <c r="X3036" s="42"/>
      <c r="Y3036" s="42"/>
      <c r="Z3036" s="42"/>
      <c r="AA3036" s="42"/>
      <c r="AB3036" s="42"/>
      <c r="AD3036" s="11"/>
      <c r="AE3036" s="11"/>
      <c r="AF3036" s="11"/>
      <c r="AG3036" s="11"/>
      <c r="AH3036" s="101"/>
      <c r="AI3036" s="53"/>
      <c r="AJ3036" s="5"/>
      <c r="AL3036" s="42"/>
    </row>
    <row r="3037" spans="3:38">
      <c r="C3037" s="57"/>
      <c r="D3037" s="11"/>
      <c r="E3037" s="11"/>
      <c r="F3037" s="56"/>
      <c r="G3037" s="11"/>
      <c r="H3037" s="11"/>
      <c r="I3037" s="11"/>
      <c r="J3037" s="11"/>
      <c r="K3037" s="11"/>
      <c r="L3037" s="11"/>
      <c r="M3037" s="11"/>
      <c r="N3037" s="11"/>
      <c r="Q3037" s="11"/>
      <c r="R3037" s="11"/>
      <c r="S3037" s="11"/>
      <c r="T3037" s="11"/>
      <c r="U3037" s="42"/>
      <c r="V3037" s="42"/>
      <c r="W3037" s="42"/>
      <c r="X3037" s="42"/>
      <c r="Y3037" s="42"/>
      <c r="Z3037" s="42"/>
      <c r="AA3037" s="42"/>
      <c r="AB3037" s="42"/>
      <c r="AD3037" s="11"/>
      <c r="AE3037" s="11"/>
      <c r="AG3037" s="11"/>
      <c r="AH3037" s="101"/>
      <c r="AI3037" s="53"/>
      <c r="AJ3037" s="5"/>
      <c r="AL3037" s="42"/>
    </row>
    <row r="3038" spans="3:38">
      <c r="C3038" s="57"/>
      <c r="D3038" s="11"/>
      <c r="E3038" s="11"/>
      <c r="F3038" s="56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42"/>
      <c r="V3038" s="42"/>
      <c r="W3038" s="42"/>
      <c r="X3038" s="42"/>
      <c r="Y3038" s="42"/>
      <c r="Z3038" s="42"/>
      <c r="AA3038" s="42"/>
      <c r="AB3038" s="42"/>
      <c r="AD3038" s="11"/>
      <c r="AE3038" s="11"/>
      <c r="AG3038" s="11"/>
      <c r="AH3038" s="101"/>
      <c r="AI3038" s="53"/>
      <c r="AJ3038" s="5"/>
      <c r="AL3038" s="42"/>
    </row>
    <row r="3039" spans="3:38">
      <c r="C3039" s="57"/>
      <c r="D3039" s="11"/>
      <c r="E3039" s="11"/>
      <c r="F3039" s="56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42"/>
      <c r="V3039" s="42"/>
      <c r="W3039" s="42"/>
      <c r="X3039" s="42"/>
      <c r="Y3039" s="42"/>
      <c r="Z3039" s="42"/>
      <c r="AA3039" s="42"/>
      <c r="AB3039" s="42"/>
      <c r="AD3039" s="11"/>
      <c r="AF3039" s="11"/>
      <c r="AG3039" s="11"/>
      <c r="AH3039" s="101"/>
      <c r="AI3039" s="53"/>
      <c r="AJ3039" s="5"/>
      <c r="AL3039" s="42"/>
    </row>
    <row r="3040" spans="3:38">
      <c r="C3040" s="57"/>
      <c r="D3040" s="11"/>
      <c r="E3040" s="11"/>
      <c r="F3040" s="56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42"/>
      <c r="V3040" s="42"/>
      <c r="W3040" s="42"/>
      <c r="X3040" s="42"/>
      <c r="Y3040" s="42"/>
      <c r="Z3040" s="42"/>
      <c r="AA3040" s="42"/>
      <c r="AB3040" s="42"/>
      <c r="AD3040" s="11"/>
      <c r="AF3040" s="11"/>
      <c r="AG3040" s="11"/>
      <c r="AH3040" s="101"/>
      <c r="AI3040" s="53"/>
      <c r="AJ3040" s="5"/>
      <c r="AL3040" s="42"/>
    </row>
    <row r="3041" spans="3:38">
      <c r="C3041" s="57"/>
      <c r="D3041" s="11"/>
      <c r="E3041" s="11"/>
      <c r="F3041" s="56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42"/>
      <c r="V3041" s="42"/>
      <c r="W3041" s="42"/>
      <c r="X3041" s="42"/>
      <c r="Y3041" s="42"/>
      <c r="Z3041" s="42"/>
      <c r="AA3041" s="42"/>
      <c r="AB3041" s="42"/>
      <c r="AD3041" s="11"/>
      <c r="AF3041" s="11"/>
      <c r="AG3041" s="11"/>
      <c r="AH3041" s="101"/>
      <c r="AI3041" s="53"/>
      <c r="AJ3041" s="5"/>
      <c r="AL3041" s="42"/>
    </row>
    <row r="3042" spans="3:38">
      <c r="C3042" s="57"/>
      <c r="D3042" s="11"/>
      <c r="E3042" s="11"/>
      <c r="F3042" s="56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42"/>
      <c r="V3042" s="42"/>
      <c r="W3042" s="42"/>
      <c r="X3042" s="42"/>
      <c r="Y3042" s="42"/>
      <c r="Z3042" s="42"/>
      <c r="AA3042" s="42"/>
      <c r="AB3042" s="42"/>
      <c r="AD3042" s="11"/>
      <c r="AE3042" s="11"/>
      <c r="AG3042" s="11"/>
      <c r="AH3042" s="101"/>
      <c r="AI3042" s="53"/>
      <c r="AJ3042" s="5"/>
      <c r="AL3042" s="42"/>
    </row>
    <row r="3043" spans="3:38">
      <c r="C3043" s="57"/>
      <c r="D3043" s="11"/>
      <c r="E3043" s="11"/>
      <c r="F3043" s="56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42"/>
      <c r="V3043" s="42"/>
      <c r="W3043" s="42"/>
      <c r="X3043" s="42"/>
      <c r="Y3043" s="42"/>
      <c r="Z3043" s="42"/>
      <c r="AA3043" s="42"/>
      <c r="AB3043" s="42"/>
      <c r="AD3043" s="11"/>
      <c r="AE3043" s="11"/>
      <c r="AF3043" s="11"/>
      <c r="AG3043" s="11"/>
      <c r="AH3043" s="101"/>
      <c r="AI3043" s="53"/>
      <c r="AJ3043" s="5"/>
      <c r="AL3043" s="42"/>
    </row>
    <row r="3044" spans="3:38">
      <c r="C3044" s="57"/>
      <c r="D3044" s="11"/>
      <c r="E3044" s="11"/>
      <c r="F3044" s="56"/>
      <c r="G3044" s="11"/>
      <c r="H3044" s="11"/>
      <c r="I3044" s="11"/>
      <c r="J3044" s="11"/>
      <c r="K3044" s="11"/>
      <c r="M3044" s="11"/>
      <c r="N3044" s="11"/>
      <c r="O3044" s="11"/>
      <c r="P3044" s="11"/>
      <c r="Q3044" s="11"/>
      <c r="R3044" s="11"/>
      <c r="S3044" s="11"/>
      <c r="T3044" s="11"/>
      <c r="U3044" s="42"/>
      <c r="V3044" s="42"/>
      <c r="W3044" s="42"/>
      <c r="X3044" s="42"/>
      <c r="Y3044" s="42"/>
      <c r="Z3044" s="42"/>
      <c r="AA3044" s="42"/>
      <c r="AB3044" s="42"/>
      <c r="AD3044" s="11"/>
      <c r="AE3044" s="11"/>
      <c r="AF3044" s="11"/>
      <c r="AG3044" s="11"/>
      <c r="AH3044" s="101"/>
      <c r="AI3044" s="53"/>
      <c r="AJ3044" s="5"/>
      <c r="AL3044" s="42"/>
    </row>
    <row r="3045" spans="3:38">
      <c r="C3045" s="57"/>
      <c r="D3045" s="11"/>
      <c r="E3045" s="11"/>
      <c r="F3045" s="56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42"/>
      <c r="V3045" s="42"/>
      <c r="W3045" s="42"/>
      <c r="X3045" s="42"/>
      <c r="Y3045" s="42"/>
      <c r="Z3045" s="42"/>
      <c r="AA3045" s="42"/>
      <c r="AB3045" s="42"/>
      <c r="AD3045" s="11"/>
      <c r="AG3045" s="11"/>
      <c r="AH3045" s="101"/>
      <c r="AI3045" s="53"/>
      <c r="AJ3045" s="5"/>
      <c r="AL3045" s="42"/>
    </row>
    <row r="3046" spans="3:38">
      <c r="C3046" s="57"/>
      <c r="D3046" s="11"/>
      <c r="E3046" s="11"/>
      <c r="F3046" s="56"/>
      <c r="G3046" s="11"/>
      <c r="H3046" s="11"/>
      <c r="I3046" s="11"/>
      <c r="J3046" s="11"/>
      <c r="K3046" s="11"/>
      <c r="M3046" s="11"/>
      <c r="O3046" s="11"/>
      <c r="P3046" s="11"/>
      <c r="Q3046" s="11"/>
      <c r="R3046" s="11"/>
      <c r="S3046" s="11"/>
      <c r="T3046" s="11"/>
      <c r="U3046" s="42"/>
      <c r="V3046" s="42"/>
      <c r="W3046" s="42"/>
      <c r="X3046" s="42"/>
      <c r="Y3046" s="42"/>
      <c r="Z3046" s="42"/>
      <c r="AA3046" s="42"/>
      <c r="AB3046" s="42"/>
      <c r="AD3046" s="11"/>
      <c r="AE3046" s="11"/>
      <c r="AF3046" s="11"/>
      <c r="AG3046" s="11"/>
      <c r="AH3046" s="101"/>
      <c r="AI3046" s="53"/>
      <c r="AJ3046" s="5"/>
      <c r="AL3046" s="42"/>
    </row>
    <row r="3047" spans="3:38">
      <c r="C3047" s="57"/>
      <c r="D3047" s="11"/>
      <c r="E3047" s="11"/>
      <c r="F3047" s="56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42"/>
      <c r="V3047" s="42"/>
      <c r="W3047" s="42"/>
      <c r="X3047" s="42"/>
      <c r="Y3047" s="42"/>
      <c r="Z3047" s="42"/>
      <c r="AA3047" s="42"/>
      <c r="AB3047" s="42"/>
      <c r="AD3047" s="11"/>
      <c r="AE3047" s="11"/>
      <c r="AG3047" s="11"/>
      <c r="AH3047" s="101"/>
      <c r="AI3047" s="53"/>
      <c r="AJ3047" s="5"/>
      <c r="AL3047" s="42"/>
    </row>
    <row r="3048" spans="3:38">
      <c r="C3048" s="57"/>
      <c r="D3048" s="11"/>
      <c r="E3048" s="11"/>
      <c r="F3048" s="56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42"/>
      <c r="V3048" s="42"/>
      <c r="W3048" s="42"/>
      <c r="X3048" s="42"/>
      <c r="Y3048" s="42"/>
      <c r="Z3048" s="42"/>
      <c r="AA3048" s="42"/>
      <c r="AB3048" s="42"/>
      <c r="AC3048" s="11"/>
      <c r="AD3048" s="11"/>
      <c r="AE3048" s="11"/>
      <c r="AF3048" s="11"/>
      <c r="AG3048" s="11"/>
      <c r="AH3048" s="101"/>
      <c r="AI3048" s="53"/>
      <c r="AJ3048" s="5"/>
      <c r="AL3048" s="42"/>
    </row>
    <row r="3049" spans="3:38">
      <c r="C3049" s="57"/>
      <c r="D3049" s="11"/>
      <c r="E3049" s="11"/>
      <c r="F3049" s="56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42"/>
      <c r="V3049" s="42"/>
      <c r="W3049" s="42"/>
      <c r="X3049" s="42"/>
      <c r="Y3049" s="42"/>
      <c r="Z3049" s="42"/>
      <c r="AA3049" s="42"/>
      <c r="AB3049" s="42"/>
      <c r="AC3049" s="11"/>
      <c r="AD3049" s="11"/>
      <c r="AE3049" s="11"/>
      <c r="AG3049" s="11"/>
      <c r="AH3049" s="101"/>
      <c r="AI3049" s="53"/>
      <c r="AJ3049" s="5"/>
      <c r="AL3049" s="42"/>
    </row>
    <row r="3050" spans="3:38">
      <c r="C3050" s="57"/>
      <c r="D3050" s="11"/>
      <c r="E3050" s="11"/>
      <c r="F3050" s="56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42"/>
      <c r="V3050" s="42"/>
      <c r="W3050" s="42"/>
      <c r="X3050" s="42"/>
      <c r="Y3050" s="42"/>
      <c r="Z3050" s="42"/>
      <c r="AA3050" s="42"/>
      <c r="AB3050" s="42"/>
      <c r="AC3050" s="11"/>
      <c r="AD3050" s="11"/>
      <c r="AE3050" s="11"/>
      <c r="AG3050" s="11"/>
      <c r="AH3050" s="101"/>
      <c r="AI3050" s="53"/>
      <c r="AJ3050" s="5"/>
      <c r="AL3050" s="42"/>
    </row>
    <row r="3051" spans="3:38">
      <c r="C3051" s="57"/>
      <c r="D3051" s="11"/>
      <c r="E3051" s="11"/>
      <c r="F3051" s="56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42"/>
      <c r="V3051" s="42"/>
      <c r="W3051" s="42"/>
      <c r="X3051" s="42"/>
      <c r="Y3051" s="42"/>
      <c r="Z3051" s="42"/>
      <c r="AA3051" s="42"/>
      <c r="AB3051" s="42"/>
      <c r="AC3051" s="11"/>
      <c r="AD3051" s="11"/>
      <c r="AE3051" s="11"/>
      <c r="AG3051" s="11"/>
      <c r="AH3051" s="101"/>
      <c r="AI3051" s="53"/>
      <c r="AJ3051" s="5"/>
      <c r="AL3051" s="42"/>
    </row>
    <row r="3052" spans="3:38">
      <c r="C3052" s="57"/>
      <c r="D3052" s="11"/>
      <c r="E3052" s="11"/>
      <c r="F3052" s="56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42"/>
      <c r="V3052" s="42"/>
      <c r="W3052" s="42"/>
      <c r="X3052" s="42"/>
      <c r="Y3052" s="42"/>
      <c r="Z3052" s="42"/>
      <c r="AA3052" s="42"/>
      <c r="AB3052" s="42"/>
      <c r="AC3052" s="11"/>
      <c r="AD3052" s="11"/>
      <c r="AE3052" s="11"/>
      <c r="AG3052" s="11"/>
      <c r="AH3052" s="101"/>
      <c r="AI3052" s="53"/>
      <c r="AJ3052" s="5"/>
      <c r="AL3052" s="42"/>
    </row>
    <row r="3053" spans="3:38">
      <c r="C3053" s="57"/>
      <c r="D3053" s="11"/>
      <c r="E3053" s="11"/>
      <c r="F3053" s="56"/>
      <c r="G3053" s="11"/>
      <c r="H3053" s="11"/>
      <c r="I3053" s="11"/>
      <c r="J3053" s="11"/>
      <c r="K3053" s="11"/>
      <c r="M3053" s="11"/>
      <c r="N3053" s="11"/>
      <c r="O3053" s="11"/>
      <c r="Q3053" s="11"/>
      <c r="R3053" s="11"/>
      <c r="S3053" s="11"/>
      <c r="U3053" s="42"/>
      <c r="V3053" s="42"/>
      <c r="W3053" s="42"/>
      <c r="X3053" s="42"/>
      <c r="Y3053" s="42"/>
      <c r="Z3053" s="42"/>
      <c r="AA3053" s="42"/>
      <c r="AB3053" s="42"/>
      <c r="AC3053" s="11"/>
      <c r="AD3053" s="11"/>
      <c r="AF3053" s="11"/>
      <c r="AG3053" s="11"/>
      <c r="AH3053" s="101"/>
      <c r="AI3053" s="53"/>
      <c r="AJ3053" s="5"/>
      <c r="AL3053" s="42"/>
    </row>
    <row r="3054" spans="3:38">
      <c r="C3054" s="57"/>
      <c r="D3054" s="11"/>
      <c r="E3054" s="11"/>
      <c r="F3054" s="56"/>
      <c r="G3054" s="11"/>
      <c r="H3054" s="11"/>
      <c r="I3054" s="11"/>
      <c r="J3054" s="11"/>
      <c r="K3054" s="11"/>
      <c r="L3054" s="11"/>
      <c r="M3054" s="11"/>
      <c r="N3054" s="11"/>
      <c r="O3054" s="11"/>
      <c r="Q3054" s="11"/>
      <c r="R3054" s="11"/>
      <c r="S3054" s="11"/>
      <c r="T3054" s="11"/>
      <c r="U3054" s="42"/>
      <c r="V3054" s="42"/>
      <c r="W3054" s="42"/>
      <c r="X3054" s="42"/>
      <c r="Y3054" s="42"/>
      <c r="Z3054" s="42"/>
      <c r="AA3054" s="42"/>
      <c r="AB3054" s="42"/>
      <c r="AC3054" s="11"/>
      <c r="AD3054" s="11"/>
      <c r="AF3054" s="11"/>
      <c r="AG3054" s="11"/>
      <c r="AH3054" s="101"/>
      <c r="AI3054" s="53"/>
      <c r="AJ3054" s="5"/>
      <c r="AL3054" s="42"/>
    </row>
    <row r="3055" spans="3:38">
      <c r="C3055" s="57"/>
      <c r="D3055" s="11"/>
      <c r="E3055" s="11"/>
      <c r="F3055" s="56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42"/>
      <c r="V3055" s="42"/>
      <c r="W3055" s="42"/>
      <c r="X3055" s="42"/>
      <c r="Y3055" s="42"/>
      <c r="Z3055" s="42"/>
      <c r="AA3055" s="42"/>
      <c r="AB3055" s="42"/>
      <c r="AC3055" s="11"/>
      <c r="AD3055" s="11"/>
      <c r="AF3055" s="11"/>
      <c r="AG3055" s="11"/>
      <c r="AH3055" s="101"/>
      <c r="AI3055" s="53"/>
      <c r="AJ3055" s="5"/>
      <c r="AL3055" s="42"/>
    </row>
    <row r="3056" spans="3:38">
      <c r="C3056" s="57"/>
      <c r="D3056" s="11"/>
      <c r="E3056" s="11"/>
      <c r="F3056" s="56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42"/>
      <c r="V3056" s="42"/>
      <c r="W3056" s="42"/>
      <c r="X3056" s="42"/>
      <c r="Y3056" s="42"/>
      <c r="Z3056" s="42"/>
      <c r="AA3056" s="42"/>
      <c r="AB3056" s="42"/>
      <c r="AC3056" s="11"/>
      <c r="AD3056" s="11"/>
      <c r="AF3056" s="11"/>
      <c r="AG3056" s="11"/>
      <c r="AH3056" s="101"/>
      <c r="AI3056" s="53"/>
      <c r="AJ3056" s="5"/>
      <c r="AL3056" s="42"/>
    </row>
    <row r="3057" spans="3:38">
      <c r="C3057" s="57"/>
      <c r="D3057" s="11"/>
      <c r="E3057" s="11"/>
      <c r="F3057" s="56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42"/>
      <c r="V3057" s="42"/>
      <c r="W3057" s="42"/>
      <c r="X3057" s="42"/>
      <c r="Y3057" s="42"/>
      <c r="Z3057" s="42"/>
      <c r="AA3057" s="42"/>
      <c r="AB3057" s="42"/>
      <c r="AC3057" s="11"/>
      <c r="AD3057" s="11"/>
      <c r="AF3057" s="11"/>
      <c r="AG3057" s="11"/>
      <c r="AH3057" s="101"/>
      <c r="AI3057" s="53"/>
      <c r="AJ3057" s="5"/>
      <c r="AL3057" s="42"/>
    </row>
    <row r="3058" spans="3:38">
      <c r="C3058" s="57"/>
      <c r="D3058" s="11"/>
      <c r="E3058" s="11"/>
      <c r="F3058" s="56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42"/>
      <c r="V3058" s="42"/>
      <c r="W3058" s="42"/>
      <c r="X3058" s="42"/>
      <c r="Y3058" s="42"/>
      <c r="Z3058" s="42"/>
      <c r="AA3058" s="42"/>
      <c r="AB3058" s="42"/>
      <c r="AD3058" s="11"/>
      <c r="AG3058" s="11"/>
      <c r="AH3058" s="101"/>
      <c r="AI3058" s="53"/>
      <c r="AJ3058" s="5"/>
      <c r="AL3058" s="42"/>
    </row>
    <row r="3059" spans="3:38">
      <c r="C3059" s="57"/>
      <c r="D3059" s="11"/>
      <c r="E3059" s="11"/>
      <c r="F3059" s="56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42"/>
      <c r="V3059" s="42"/>
      <c r="W3059" s="42"/>
      <c r="X3059" s="42"/>
      <c r="Y3059" s="42"/>
      <c r="Z3059" s="42"/>
      <c r="AA3059" s="42"/>
      <c r="AB3059" s="42"/>
      <c r="AD3059" s="11"/>
      <c r="AE3059" s="11"/>
      <c r="AF3059" s="11"/>
      <c r="AG3059" s="11"/>
      <c r="AH3059" s="101"/>
      <c r="AI3059" s="53"/>
      <c r="AJ3059" s="5"/>
      <c r="AL3059" s="42"/>
    </row>
    <row r="3060" spans="3:38">
      <c r="C3060" s="57"/>
      <c r="D3060" s="11"/>
      <c r="E3060" s="11"/>
      <c r="F3060" s="56"/>
      <c r="G3060" s="11"/>
      <c r="H3060" s="11"/>
      <c r="I3060" s="11"/>
      <c r="J3060" s="11"/>
      <c r="K3060" s="11"/>
      <c r="M3060" s="11"/>
      <c r="N3060" s="11"/>
      <c r="Q3060" s="11"/>
      <c r="R3060" s="11"/>
      <c r="S3060" s="11"/>
      <c r="U3060" s="42"/>
      <c r="V3060" s="42"/>
      <c r="W3060" s="42"/>
      <c r="X3060" s="42"/>
      <c r="Y3060" s="42"/>
      <c r="Z3060" s="42"/>
      <c r="AA3060" s="42"/>
      <c r="AB3060" s="42"/>
      <c r="AD3060" s="11"/>
      <c r="AE3060" s="11"/>
      <c r="AF3060" s="11"/>
      <c r="AG3060" s="11"/>
      <c r="AH3060" s="101"/>
      <c r="AI3060" s="53"/>
      <c r="AJ3060" s="5"/>
      <c r="AL3060" s="42"/>
    </row>
    <row r="3061" spans="3:38">
      <c r="C3061" s="57"/>
      <c r="D3061" s="11"/>
      <c r="E3061" s="11"/>
      <c r="F3061" s="56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42"/>
      <c r="V3061" s="42"/>
      <c r="W3061" s="42"/>
      <c r="X3061" s="42"/>
      <c r="Y3061" s="42"/>
      <c r="Z3061" s="42"/>
      <c r="AA3061" s="42"/>
      <c r="AB3061" s="42"/>
      <c r="AD3061" s="11"/>
      <c r="AE3061" s="11"/>
      <c r="AF3061" s="11"/>
      <c r="AG3061" s="11"/>
      <c r="AH3061" s="101"/>
      <c r="AI3061" s="53"/>
      <c r="AJ3061" s="5"/>
      <c r="AL3061" s="42"/>
    </row>
    <row r="3062" spans="3:38">
      <c r="C3062" s="57"/>
      <c r="D3062" s="11"/>
      <c r="E3062" s="11"/>
      <c r="F3062" s="56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42"/>
      <c r="V3062" s="42"/>
      <c r="W3062" s="42"/>
      <c r="X3062" s="42"/>
      <c r="Y3062" s="42"/>
      <c r="Z3062" s="42"/>
      <c r="AA3062" s="42"/>
      <c r="AB3062" s="42"/>
      <c r="AD3062" s="11"/>
      <c r="AE3062" s="11"/>
      <c r="AG3062" s="11"/>
      <c r="AH3062" s="101"/>
      <c r="AI3062" s="53"/>
      <c r="AJ3062" s="5"/>
      <c r="AL3062" s="42"/>
    </row>
    <row r="3063" spans="3:38">
      <c r="C3063" s="57"/>
      <c r="D3063" s="11"/>
      <c r="E3063" s="11"/>
      <c r="F3063" s="56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42"/>
      <c r="V3063" s="42"/>
      <c r="W3063" s="42"/>
      <c r="X3063" s="42"/>
      <c r="Y3063" s="42"/>
      <c r="Z3063" s="42"/>
      <c r="AA3063" s="42"/>
      <c r="AB3063" s="42"/>
      <c r="AD3063" s="11"/>
      <c r="AE3063" s="11"/>
      <c r="AG3063" s="11"/>
      <c r="AH3063" s="101"/>
      <c r="AI3063" s="53"/>
      <c r="AJ3063" s="5"/>
      <c r="AL3063" s="42"/>
    </row>
    <row r="3064" spans="3:38">
      <c r="C3064" s="57"/>
      <c r="D3064" s="11"/>
      <c r="E3064" s="11"/>
      <c r="F3064" s="56"/>
      <c r="G3064" s="11"/>
      <c r="H3064" s="11"/>
      <c r="I3064" s="11"/>
      <c r="J3064" s="11"/>
      <c r="K3064" s="11"/>
      <c r="M3064" s="11"/>
      <c r="N3064" s="11"/>
      <c r="O3064" s="11"/>
      <c r="P3064" s="11"/>
      <c r="Q3064" s="11"/>
      <c r="R3064" s="11"/>
      <c r="S3064" s="11"/>
      <c r="T3064" s="11"/>
      <c r="U3064" s="42"/>
      <c r="V3064" s="42"/>
      <c r="W3064" s="42"/>
      <c r="X3064" s="42"/>
      <c r="Y3064" s="42"/>
      <c r="Z3064" s="42"/>
      <c r="AA3064" s="42"/>
      <c r="AB3064" s="42"/>
      <c r="AD3064" s="11"/>
      <c r="AE3064" s="11"/>
      <c r="AG3064" s="11"/>
      <c r="AH3064" s="101"/>
      <c r="AI3064" s="53"/>
      <c r="AJ3064" s="5"/>
      <c r="AL3064" s="42"/>
    </row>
    <row r="3065" spans="3:38">
      <c r="C3065" s="57"/>
      <c r="D3065" s="11"/>
      <c r="E3065" s="11"/>
      <c r="F3065" s="56"/>
      <c r="G3065" s="11"/>
      <c r="H3065" s="11"/>
      <c r="I3065" s="11"/>
      <c r="J3065" s="11"/>
      <c r="K3065" s="11"/>
      <c r="M3065" s="11"/>
      <c r="N3065" s="11"/>
      <c r="O3065" s="11"/>
      <c r="Q3065" s="11"/>
      <c r="R3065" s="11"/>
      <c r="S3065" s="11"/>
      <c r="U3065" s="42"/>
      <c r="V3065" s="42"/>
      <c r="W3065" s="42"/>
      <c r="X3065" s="42"/>
      <c r="Y3065" s="42"/>
      <c r="Z3065" s="42"/>
      <c r="AA3065" s="42"/>
      <c r="AB3065" s="42"/>
      <c r="AD3065" s="11"/>
      <c r="AF3065" s="11"/>
      <c r="AG3065" s="11"/>
      <c r="AH3065" s="101"/>
      <c r="AI3065" s="53"/>
      <c r="AJ3065" s="5"/>
      <c r="AL3065" s="42"/>
    </row>
    <row r="3066" spans="3:38">
      <c r="C3066" s="57"/>
      <c r="D3066" s="11"/>
      <c r="E3066" s="11"/>
      <c r="F3066" s="56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42"/>
      <c r="V3066" s="42"/>
      <c r="W3066" s="42"/>
      <c r="X3066" s="42"/>
      <c r="Y3066" s="42"/>
      <c r="Z3066" s="42"/>
      <c r="AA3066" s="42"/>
      <c r="AB3066" s="42"/>
      <c r="AD3066" s="11"/>
      <c r="AE3066" s="11"/>
      <c r="AG3066" s="11"/>
      <c r="AH3066" s="101"/>
      <c r="AI3066" s="53"/>
      <c r="AJ3066" s="5"/>
      <c r="AL3066" s="42"/>
    </row>
    <row r="3067" spans="3:38">
      <c r="C3067" s="57"/>
      <c r="D3067" s="11"/>
      <c r="E3067" s="11"/>
      <c r="F3067" s="56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42"/>
      <c r="V3067" s="42"/>
      <c r="W3067" s="42"/>
      <c r="X3067" s="42"/>
      <c r="Y3067" s="42"/>
      <c r="Z3067" s="42"/>
      <c r="AA3067" s="42"/>
      <c r="AB3067" s="42"/>
      <c r="AD3067" s="11"/>
      <c r="AE3067" s="11"/>
      <c r="AF3067" s="11"/>
      <c r="AG3067" s="11"/>
      <c r="AH3067" s="101"/>
      <c r="AI3067" s="53"/>
      <c r="AJ3067" s="5"/>
      <c r="AL3067" s="42"/>
    </row>
    <row r="3068" spans="3:38">
      <c r="C3068" s="57"/>
      <c r="D3068" s="11"/>
      <c r="E3068" s="11"/>
      <c r="F3068" s="56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42"/>
      <c r="V3068" s="42"/>
      <c r="W3068" s="42"/>
      <c r="X3068" s="42"/>
      <c r="Y3068" s="42"/>
      <c r="Z3068" s="42"/>
      <c r="AA3068" s="42"/>
      <c r="AB3068" s="42"/>
      <c r="AD3068" s="11"/>
      <c r="AE3068" s="11"/>
      <c r="AF3068" s="11"/>
      <c r="AG3068" s="11"/>
      <c r="AH3068" s="101"/>
      <c r="AI3068" s="53"/>
      <c r="AJ3068" s="5"/>
      <c r="AL3068" s="42"/>
    </row>
    <row r="3069" spans="3:38">
      <c r="C3069" s="57"/>
      <c r="D3069" s="11"/>
      <c r="E3069" s="11"/>
      <c r="F3069" s="56"/>
      <c r="G3069" s="11"/>
      <c r="H3069" s="11"/>
      <c r="I3069" s="11"/>
      <c r="J3069" s="11"/>
      <c r="K3069" s="11"/>
      <c r="M3069" s="11"/>
      <c r="O3069" s="11"/>
      <c r="P3069" s="11"/>
      <c r="Q3069" s="11"/>
      <c r="R3069" s="11"/>
      <c r="S3069" s="11"/>
      <c r="T3069" s="11"/>
      <c r="U3069" s="42"/>
      <c r="V3069" s="42"/>
      <c r="W3069" s="42"/>
      <c r="X3069" s="42"/>
      <c r="Y3069" s="42"/>
      <c r="Z3069" s="42"/>
      <c r="AA3069" s="42"/>
      <c r="AB3069" s="42"/>
      <c r="AD3069" s="11"/>
      <c r="AE3069" s="11"/>
      <c r="AG3069" s="11"/>
      <c r="AH3069" s="101"/>
      <c r="AI3069" s="53"/>
      <c r="AJ3069" s="5"/>
      <c r="AL3069" s="42"/>
    </row>
    <row r="3070" spans="3:38">
      <c r="C3070" s="57"/>
      <c r="D3070" s="11"/>
      <c r="E3070" s="11"/>
      <c r="F3070" s="56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42"/>
      <c r="V3070" s="42"/>
      <c r="W3070" s="42"/>
      <c r="X3070" s="42"/>
      <c r="Y3070" s="42"/>
      <c r="Z3070" s="42"/>
      <c r="AA3070" s="42"/>
      <c r="AB3070" s="42"/>
      <c r="AD3070" s="11"/>
      <c r="AE3070" s="11"/>
      <c r="AF3070" s="11"/>
      <c r="AG3070" s="11"/>
      <c r="AH3070" s="101"/>
      <c r="AI3070" s="53"/>
      <c r="AJ3070" s="5"/>
      <c r="AL3070" s="42"/>
    </row>
    <row r="3071" spans="3:38">
      <c r="C3071" s="57"/>
      <c r="D3071" s="11"/>
      <c r="E3071" s="11"/>
      <c r="F3071" s="56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42"/>
      <c r="V3071" s="42"/>
      <c r="W3071" s="42"/>
      <c r="X3071" s="42"/>
      <c r="Y3071" s="42"/>
      <c r="Z3071" s="42"/>
      <c r="AA3071" s="42"/>
      <c r="AB3071" s="42"/>
      <c r="AD3071" s="11"/>
      <c r="AE3071" s="11"/>
      <c r="AF3071" s="11"/>
      <c r="AG3071" s="11"/>
      <c r="AH3071" s="101"/>
      <c r="AI3071" s="53"/>
      <c r="AJ3071" s="5"/>
      <c r="AL3071" s="42"/>
    </row>
    <row r="3072" spans="3:38">
      <c r="C3072" s="57"/>
      <c r="D3072" s="11"/>
      <c r="E3072" s="11"/>
      <c r="F3072" s="56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42"/>
      <c r="V3072" s="42"/>
      <c r="W3072" s="42"/>
      <c r="X3072" s="42"/>
      <c r="Y3072" s="42"/>
      <c r="Z3072" s="42"/>
      <c r="AA3072" s="42"/>
      <c r="AB3072" s="42"/>
      <c r="AD3072" s="11"/>
      <c r="AE3072" s="11"/>
      <c r="AG3072" s="11"/>
      <c r="AH3072" s="101"/>
      <c r="AI3072" s="53"/>
      <c r="AJ3072" s="5"/>
      <c r="AL3072" s="42"/>
    </row>
    <row r="3073" spans="3:38">
      <c r="C3073" s="57"/>
      <c r="D3073" s="11"/>
      <c r="E3073" s="11"/>
      <c r="F3073" s="56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42"/>
      <c r="V3073" s="42"/>
      <c r="W3073" s="42"/>
      <c r="X3073" s="42"/>
      <c r="Y3073" s="42"/>
      <c r="Z3073" s="42"/>
      <c r="AA3073" s="42"/>
      <c r="AB3073" s="42"/>
      <c r="AD3073" s="11"/>
      <c r="AE3073" s="11"/>
      <c r="AF3073" s="11"/>
      <c r="AG3073" s="11"/>
      <c r="AH3073" s="101"/>
      <c r="AI3073" s="53"/>
      <c r="AJ3073" s="5"/>
      <c r="AL3073" s="42"/>
    </row>
    <row r="3074" spans="3:38">
      <c r="C3074" s="57"/>
      <c r="D3074" s="11"/>
      <c r="E3074" s="11"/>
      <c r="F3074" s="56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42"/>
      <c r="V3074" s="42"/>
      <c r="W3074" s="42"/>
      <c r="X3074" s="42"/>
      <c r="Y3074" s="42"/>
      <c r="Z3074" s="42"/>
      <c r="AA3074" s="42"/>
      <c r="AB3074" s="42"/>
      <c r="AD3074" s="11"/>
      <c r="AG3074" s="11"/>
      <c r="AH3074" s="101"/>
      <c r="AI3074" s="53"/>
      <c r="AJ3074" s="5"/>
      <c r="AL3074" s="42"/>
    </row>
    <row r="3075" spans="3:38">
      <c r="C3075" s="57"/>
      <c r="D3075" s="11"/>
      <c r="E3075" s="11"/>
      <c r="F3075" s="56"/>
      <c r="G3075" s="11"/>
      <c r="H3075" s="11"/>
      <c r="I3075" s="11"/>
      <c r="J3075" s="11"/>
      <c r="K3075" s="11"/>
      <c r="M3075" s="11"/>
      <c r="N3075" s="11"/>
      <c r="O3075" s="11"/>
      <c r="P3075" s="11"/>
      <c r="Q3075" s="11"/>
      <c r="R3075" s="11"/>
      <c r="S3075" s="11"/>
      <c r="T3075" s="11"/>
      <c r="U3075" s="42"/>
      <c r="V3075" s="42"/>
      <c r="W3075" s="42"/>
      <c r="X3075" s="42"/>
      <c r="Y3075" s="42"/>
      <c r="Z3075" s="42"/>
      <c r="AA3075" s="42"/>
      <c r="AB3075" s="42"/>
      <c r="AD3075" s="11"/>
      <c r="AE3075" s="11"/>
      <c r="AF3075" s="11"/>
      <c r="AG3075" s="11"/>
      <c r="AH3075" s="101"/>
      <c r="AI3075" s="53"/>
      <c r="AJ3075" s="5"/>
      <c r="AL3075" s="42"/>
    </row>
    <row r="3076" spans="3:38">
      <c r="C3076" s="57"/>
      <c r="D3076" s="11"/>
      <c r="E3076" s="11"/>
      <c r="F3076" s="56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42"/>
      <c r="V3076" s="42"/>
      <c r="W3076" s="42"/>
      <c r="X3076" s="42"/>
      <c r="Y3076" s="42"/>
      <c r="Z3076" s="42"/>
      <c r="AA3076" s="42"/>
      <c r="AB3076" s="42"/>
      <c r="AD3076" s="11"/>
      <c r="AF3076" s="11"/>
      <c r="AG3076" s="11"/>
      <c r="AH3076" s="101"/>
      <c r="AI3076" s="53"/>
      <c r="AJ3076" s="5"/>
      <c r="AL3076" s="42"/>
    </row>
    <row r="3077" spans="3:38">
      <c r="C3077" s="57"/>
      <c r="D3077" s="11"/>
      <c r="E3077" s="11"/>
      <c r="F3077" s="56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42"/>
      <c r="V3077" s="42"/>
      <c r="W3077" s="42"/>
      <c r="X3077" s="42"/>
      <c r="Y3077" s="42"/>
      <c r="Z3077" s="42"/>
      <c r="AA3077" s="42"/>
      <c r="AB3077" s="42"/>
      <c r="AD3077" s="11"/>
      <c r="AG3077" s="11"/>
      <c r="AH3077" s="101"/>
      <c r="AI3077" s="53"/>
      <c r="AJ3077" s="5"/>
      <c r="AL3077" s="42"/>
    </row>
    <row r="3078" spans="3:38">
      <c r="C3078" s="57"/>
      <c r="D3078" s="11"/>
      <c r="E3078" s="11"/>
      <c r="F3078" s="56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42"/>
      <c r="V3078" s="42"/>
      <c r="W3078" s="42"/>
      <c r="X3078" s="42"/>
      <c r="Y3078" s="42"/>
      <c r="Z3078" s="42"/>
      <c r="AA3078" s="42"/>
      <c r="AB3078" s="42"/>
      <c r="AD3078" s="11"/>
      <c r="AG3078" s="11"/>
      <c r="AH3078" s="101"/>
      <c r="AI3078" s="53"/>
      <c r="AJ3078" s="5"/>
      <c r="AL3078" s="42"/>
    </row>
    <row r="3079" spans="3:38">
      <c r="C3079" s="57"/>
      <c r="D3079" s="11"/>
      <c r="E3079" s="11"/>
      <c r="F3079" s="56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42"/>
      <c r="V3079" s="42"/>
      <c r="W3079" s="42"/>
      <c r="X3079" s="42"/>
      <c r="Y3079" s="42"/>
      <c r="Z3079" s="42"/>
      <c r="AA3079" s="42"/>
      <c r="AB3079" s="42"/>
      <c r="AD3079" s="11"/>
      <c r="AF3079" s="11"/>
      <c r="AG3079" s="11"/>
      <c r="AH3079" s="101"/>
      <c r="AI3079" s="53"/>
      <c r="AJ3079" s="5"/>
      <c r="AL3079" s="42"/>
    </row>
    <row r="3080" spans="3:38">
      <c r="C3080" s="57"/>
      <c r="D3080" s="11"/>
      <c r="E3080" s="11"/>
      <c r="F3080" s="56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42"/>
      <c r="V3080" s="42"/>
      <c r="W3080" s="42"/>
      <c r="X3080" s="42"/>
      <c r="Y3080" s="42"/>
      <c r="Z3080" s="42"/>
      <c r="AA3080" s="42"/>
      <c r="AB3080" s="42"/>
      <c r="AD3080" s="11"/>
      <c r="AF3080" s="11"/>
      <c r="AG3080" s="11"/>
      <c r="AH3080" s="101"/>
      <c r="AI3080" s="53"/>
      <c r="AJ3080" s="5"/>
      <c r="AL3080" s="42"/>
    </row>
    <row r="3081" spans="3:38">
      <c r="C3081" s="57"/>
      <c r="D3081" s="11"/>
      <c r="E3081" s="11"/>
      <c r="F3081" s="56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42"/>
      <c r="V3081" s="42"/>
      <c r="W3081" s="42"/>
      <c r="X3081" s="42"/>
      <c r="Y3081" s="42"/>
      <c r="Z3081" s="42"/>
      <c r="AA3081" s="42"/>
      <c r="AB3081" s="42"/>
      <c r="AD3081" s="11"/>
      <c r="AF3081" s="11"/>
      <c r="AG3081" s="11"/>
      <c r="AH3081" s="101"/>
      <c r="AI3081" s="53"/>
      <c r="AJ3081" s="5"/>
      <c r="AL3081" s="42"/>
    </row>
    <row r="3082" spans="3:38">
      <c r="C3082" s="57"/>
      <c r="D3082" s="11"/>
      <c r="E3082" s="11"/>
      <c r="F3082" s="56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42"/>
      <c r="V3082" s="42"/>
      <c r="W3082" s="42"/>
      <c r="X3082" s="42"/>
      <c r="Y3082" s="42"/>
      <c r="Z3082" s="42"/>
      <c r="AA3082" s="42"/>
      <c r="AB3082" s="42"/>
      <c r="AC3082" s="11"/>
      <c r="AD3082" s="11"/>
      <c r="AG3082" s="11"/>
      <c r="AH3082" s="101"/>
      <c r="AI3082" s="53"/>
      <c r="AJ3082" s="5"/>
      <c r="AL3082" s="42"/>
    </row>
    <row r="3083" spans="3:38">
      <c r="C3083" s="57"/>
      <c r="D3083" s="11"/>
      <c r="E3083" s="11"/>
      <c r="F3083" s="56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42"/>
      <c r="V3083" s="42"/>
      <c r="W3083" s="42"/>
      <c r="X3083" s="42"/>
      <c r="Y3083" s="42"/>
      <c r="Z3083" s="42"/>
      <c r="AA3083" s="42"/>
      <c r="AB3083" s="42"/>
      <c r="AC3083" s="11"/>
      <c r="AD3083" s="11"/>
      <c r="AE3083" s="11"/>
      <c r="AF3083" s="11"/>
      <c r="AG3083" s="11"/>
      <c r="AH3083" s="101"/>
      <c r="AI3083" s="53"/>
      <c r="AJ3083" s="5"/>
      <c r="AL3083" s="42"/>
    </row>
    <row r="3084" spans="3:38">
      <c r="C3084" s="57"/>
      <c r="D3084" s="11"/>
      <c r="E3084" s="11"/>
      <c r="F3084" s="56"/>
      <c r="G3084" s="11"/>
      <c r="H3084" s="11"/>
      <c r="I3084" s="11"/>
      <c r="J3084" s="11"/>
      <c r="K3084" s="11"/>
      <c r="M3084" s="11"/>
      <c r="O3084" s="11"/>
      <c r="P3084" s="11"/>
      <c r="Q3084" s="11"/>
      <c r="R3084" s="11"/>
      <c r="S3084" s="11"/>
      <c r="T3084" s="11"/>
      <c r="U3084" s="42"/>
      <c r="V3084" s="42"/>
      <c r="W3084" s="42"/>
      <c r="X3084" s="42"/>
      <c r="Y3084" s="42"/>
      <c r="Z3084" s="42"/>
      <c r="AA3084" s="42"/>
      <c r="AB3084" s="42"/>
      <c r="AD3084" s="11"/>
      <c r="AE3084" s="11"/>
      <c r="AG3084" s="11"/>
      <c r="AH3084" s="101"/>
      <c r="AI3084" s="53"/>
      <c r="AJ3084" s="5"/>
      <c r="AL3084" s="42"/>
    </row>
    <row r="3085" spans="3:38">
      <c r="C3085" s="57"/>
      <c r="D3085" s="11"/>
      <c r="E3085" s="11"/>
      <c r="F3085" s="56"/>
      <c r="G3085" s="11"/>
      <c r="H3085" s="11"/>
      <c r="I3085" s="11"/>
      <c r="J3085" s="11"/>
      <c r="K3085" s="11"/>
      <c r="L3085" s="11"/>
      <c r="M3085" s="11"/>
      <c r="N3085" s="11"/>
      <c r="P3085" s="11"/>
      <c r="Q3085" s="11"/>
      <c r="R3085" s="11"/>
      <c r="S3085" s="11"/>
      <c r="T3085" s="11"/>
      <c r="U3085" s="42"/>
      <c r="V3085" s="42"/>
      <c r="W3085" s="42"/>
      <c r="X3085" s="42"/>
      <c r="Y3085" s="42"/>
      <c r="Z3085" s="42"/>
      <c r="AA3085" s="42"/>
      <c r="AB3085" s="42"/>
      <c r="AD3085" s="11"/>
      <c r="AE3085" s="11"/>
      <c r="AF3085" s="11"/>
      <c r="AG3085" s="11"/>
      <c r="AH3085" s="101"/>
      <c r="AI3085" s="53"/>
      <c r="AJ3085" s="5"/>
      <c r="AL3085" s="42"/>
    </row>
    <row r="3086" spans="3:38">
      <c r="C3086" s="57"/>
      <c r="D3086" s="11"/>
      <c r="E3086" s="11"/>
      <c r="F3086" s="56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42"/>
      <c r="V3086" s="42"/>
      <c r="W3086" s="42"/>
      <c r="X3086" s="42"/>
      <c r="Y3086" s="42"/>
      <c r="Z3086" s="42"/>
      <c r="AA3086" s="42"/>
      <c r="AB3086" s="42"/>
      <c r="AD3086" s="11"/>
      <c r="AE3086" s="11"/>
      <c r="AF3086" s="11"/>
      <c r="AG3086" s="11"/>
      <c r="AH3086" s="101"/>
      <c r="AI3086" s="53"/>
      <c r="AJ3086" s="5"/>
      <c r="AL3086" s="42"/>
    </row>
    <row r="3087" spans="3:38">
      <c r="C3087" s="57"/>
      <c r="D3087" s="11"/>
      <c r="E3087" s="11"/>
      <c r="F3087" s="56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42"/>
      <c r="V3087" s="42"/>
      <c r="W3087" s="42"/>
      <c r="X3087" s="42"/>
      <c r="Y3087" s="42"/>
      <c r="Z3087" s="42"/>
      <c r="AA3087" s="42"/>
      <c r="AB3087" s="42"/>
      <c r="AD3087" s="11"/>
      <c r="AF3087" s="11"/>
      <c r="AG3087" s="11"/>
      <c r="AH3087" s="101"/>
      <c r="AI3087" s="53"/>
      <c r="AJ3087" s="5"/>
      <c r="AL3087" s="42"/>
    </row>
    <row r="3088" spans="3:38">
      <c r="C3088" s="57"/>
      <c r="D3088" s="11"/>
      <c r="E3088" s="11"/>
      <c r="F3088" s="56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42"/>
      <c r="V3088" s="42"/>
      <c r="W3088" s="42"/>
      <c r="X3088" s="42"/>
      <c r="Y3088" s="42"/>
      <c r="Z3088" s="42"/>
      <c r="AA3088" s="42"/>
      <c r="AB3088" s="42"/>
      <c r="AD3088" s="11"/>
      <c r="AE3088" s="11"/>
      <c r="AG3088" s="11"/>
      <c r="AH3088" s="101"/>
      <c r="AI3088" s="53"/>
      <c r="AJ3088" s="5"/>
      <c r="AL3088" s="42"/>
    </row>
    <row r="3089" spans="3:38">
      <c r="C3089" s="57"/>
      <c r="D3089" s="11"/>
      <c r="E3089" s="11"/>
      <c r="F3089" s="56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42"/>
      <c r="V3089" s="42"/>
      <c r="W3089" s="42"/>
      <c r="X3089" s="42"/>
      <c r="Y3089" s="42"/>
      <c r="Z3089" s="42"/>
      <c r="AA3089" s="42"/>
      <c r="AB3089" s="42"/>
      <c r="AD3089" s="11"/>
      <c r="AF3089" s="11"/>
      <c r="AG3089" s="11"/>
      <c r="AH3089" s="101"/>
      <c r="AI3089" s="53"/>
      <c r="AJ3089" s="5"/>
      <c r="AL3089" s="42"/>
    </row>
    <row r="3090" spans="3:38">
      <c r="C3090" s="57"/>
      <c r="D3090" s="11"/>
      <c r="E3090" s="11"/>
      <c r="F3090" s="56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42"/>
      <c r="V3090" s="42"/>
      <c r="W3090" s="42"/>
      <c r="X3090" s="42"/>
      <c r="Y3090" s="42"/>
      <c r="Z3090" s="42"/>
      <c r="AA3090" s="42"/>
      <c r="AB3090" s="42"/>
      <c r="AD3090" s="11"/>
      <c r="AE3090" s="11"/>
      <c r="AF3090" s="11"/>
      <c r="AG3090" s="11"/>
      <c r="AH3090" s="101"/>
      <c r="AI3090" s="53"/>
      <c r="AJ3090" s="5"/>
      <c r="AL3090" s="42"/>
    </row>
    <row r="3091" spans="3:38">
      <c r="C3091" s="57"/>
      <c r="D3091" s="11"/>
      <c r="E3091" s="11"/>
      <c r="F3091" s="56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42"/>
      <c r="V3091" s="42"/>
      <c r="W3091" s="42"/>
      <c r="X3091" s="42"/>
      <c r="Y3091" s="42"/>
      <c r="Z3091" s="42"/>
      <c r="AA3091" s="42"/>
      <c r="AB3091" s="42"/>
      <c r="AD3091" s="11"/>
      <c r="AE3091" s="11"/>
      <c r="AF3091" s="11"/>
      <c r="AG3091" s="11"/>
      <c r="AH3091" s="101"/>
      <c r="AI3091" s="53"/>
      <c r="AJ3091" s="5"/>
      <c r="AL3091" s="42"/>
    </row>
    <row r="3092" spans="3:38">
      <c r="C3092" s="57"/>
      <c r="D3092" s="11"/>
      <c r="E3092" s="11"/>
      <c r="F3092" s="56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42"/>
      <c r="V3092" s="42"/>
      <c r="W3092" s="42"/>
      <c r="X3092" s="42"/>
      <c r="Y3092" s="42"/>
      <c r="Z3092" s="42"/>
      <c r="AA3092" s="42"/>
      <c r="AB3092" s="42"/>
      <c r="AD3092" s="11"/>
      <c r="AE3092" s="11"/>
      <c r="AG3092" s="11"/>
      <c r="AH3092" s="101"/>
      <c r="AI3092" s="53"/>
      <c r="AJ3092" s="5"/>
      <c r="AL3092" s="42"/>
    </row>
    <row r="3093" spans="3:38">
      <c r="C3093" s="57"/>
      <c r="D3093" s="11"/>
      <c r="E3093" s="11"/>
      <c r="F3093" s="56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42"/>
      <c r="V3093" s="42"/>
      <c r="W3093" s="42"/>
      <c r="X3093" s="42"/>
      <c r="Y3093" s="42"/>
      <c r="Z3093" s="42"/>
      <c r="AA3093" s="42"/>
      <c r="AB3093" s="42"/>
      <c r="AD3093" s="11"/>
      <c r="AE3093" s="11"/>
      <c r="AG3093" s="11"/>
      <c r="AH3093" s="101"/>
      <c r="AI3093" s="53"/>
      <c r="AJ3093" s="5"/>
      <c r="AL3093" s="42"/>
    </row>
    <row r="3094" spans="3:38">
      <c r="C3094" s="57"/>
      <c r="D3094" s="11"/>
      <c r="E3094" s="11"/>
      <c r="F3094" s="56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42"/>
      <c r="V3094" s="42"/>
      <c r="W3094" s="42"/>
      <c r="X3094" s="42"/>
      <c r="Y3094" s="42"/>
      <c r="Z3094" s="42"/>
      <c r="AA3094" s="42"/>
      <c r="AB3094" s="42"/>
      <c r="AD3094" s="11"/>
      <c r="AE3094" s="11"/>
      <c r="AG3094" s="11"/>
      <c r="AH3094" s="101"/>
      <c r="AI3094" s="53"/>
      <c r="AJ3094" s="5"/>
      <c r="AL3094" s="42"/>
    </row>
    <row r="3095" spans="3:38">
      <c r="C3095" s="57"/>
      <c r="D3095" s="11"/>
      <c r="E3095" s="11"/>
      <c r="F3095" s="56"/>
      <c r="G3095" s="11"/>
      <c r="H3095" s="11"/>
      <c r="I3095" s="11"/>
      <c r="J3095" s="11"/>
      <c r="K3095" s="11"/>
      <c r="M3095" s="11"/>
      <c r="N3095" s="11"/>
      <c r="O3095" s="11"/>
      <c r="Q3095" s="11"/>
      <c r="R3095" s="11"/>
      <c r="S3095" s="11"/>
      <c r="U3095" s="42"/>
      <c r="V3095" s="42"/>
      <c r="W3095" s="42"/>
      <c r="X3095" s="42"/>
      <c r="Y3095" s="42"/>
      <c r="Z3095" s="42"/>
      <c r="AA3095" s="42"/>
      <c r="AB3095" s="42"/>
      <c r="AD3095" s="11"/>
      <c r="AE3095" s="11"/>
      <c r="AG3095" s="11"/>
      <c r="AH3095" s="101"/>
      <c r="AI3095" s="53"/>
      <c r="AJ3095" s="5"/>
      <c r="AL3095" s="42"/>
    </row>
    <row r="3096" spans="3:38">
      <c r="C3096" s="57"/>
      <c r="D3096" s="11"/>
      <c r="E3096" s="11"/>
      <c r="F3096" s="56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42"/>
      <c r="V3096" s="42"/>
      <c r="W3096" s="42"/>
      <c r="X3096" s="42"/>
      <c r="Y3096" s="42"/>
      <c r="Z3096" s="42"/>
      <c r="AA3096" s="42"/>
      <c r="AB3096" s="42"/>
      <c r="AD3096" s="11"/>
      <c r="AE3096" s="11"/>
      <c r="AG3096" s="11"/>
      <c r="AH3096" s="101"/>
      <c r="AI3096" s="53"/>
      <c r="AJ3096" s="5"/>
      <c r="AL3096" s="42"/>
    </row>
    <row r="3097" spans="3:38">
      <c r="C3097" s="57"/>
      <c r="D3097" s="11"/>
      <c r="E3097" s="11"/>
      <c r="F3097" s="56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42"/>
      <c r="V3097" s="42"/>
      <c r="W3097" s="42"/>
      <c r="X3097" s="42"/>
      <c r="Y3097" s="42"/>
      <c r="Z3097" s="42"/>
      <c r="AA3097" s="42"/>
      <c r="AB3097" s="42"/>
      <c r="AC3097" s="11"/>
      <c r="AD3097" s="11"/>
      <c r="AG3097" s="11"/>
      <c r="AH3097" s="101"/>
      <c r="AI3097" s="53"/>
      <c r="AJ3097" s="5"/>
      <c r="AL3097" s="42"/>
    </row>
    <row r="3098" spans="3:38">
      <c r="C3098" s="57"/>
      <c r="D3098" s="11"/>
      <c r="E3098" s="11"/>
      <c r="F3098" s="56"/>
      <c r="G3098" s="11"/>
      <c r="H3098" s="11"/>
      <c r="I3098" s="11"/>
      <c r="J3098" s="11"/>
      <c r="K3098" s="11"/>
      <c r="M3098" s="11"/>
      <c r="P3098" s="11"/>
      <c r="Q3098" s="11"/>
      <c r="R3098" s="11"/>
      <c r="S3098" s="11"/>
      <c r="U3098" s="42"/>
      <c r="V3098" s="42"/>
      <c r="W3098" s="42"/>
      <c r="X3098" s="42"/>
      <c r="Y3098" s="42"/>
      <c r="Z3098" s="42"/>
      <c r="AA3098" s="42"/>
      <c r="AB3098" s="42"/>
      <c r="AC3098" s="11"/>
      <c r="AD3098" s="11"/>
      <c r="AE3098" s="11"/>
      <c r="AG3098" s="11"/>
      <c r="AH3098" s="101"/>
      <c r="AI3098" s="53"/>
      <c r="AJ3098" s="5"/>
      <c r="AL3098" s="42"/>
    </row>
    <row r="3099" spans="3:38">
      <c r="C3099" s="57"/>
      <c r="D3099" s="11"/>
      <c r="E3099" s="11"/>
      <c r="F3099" s="56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42"/>
      <c r="V3099" s="42"/>
      <c r="W3099" s="42"/>
      <c r="X3099" s="42"/>
      <c r="Y3099" s="42"/>
      <c r="Z3099" s="42"/>
      <c r="AA3099" s="42"/>
      <c r="AB3099" s="42"/>
      <c r="AC3099" s="11"/>
      <c r="AD3099" s="11"/>
      <c r="AE3099" s="11"/>
      <c r="AF3099" s="11"/>
      <c r="AG3099" s="11"/>
      <c r="AH3099" s="101"/>
      <c r="AI3099" s="53"/>
      <c r="AJ3099" s="5"/>
      <c r="AL3099" s="42"/>
    </row>
    <row r="3100" spans="3:38">
      <c r="C3100" s="57"/>
      <c r="D3100" s="11"/>
      <c r="E3100" s="11"/>
      <c r="F3100" s="56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42"/>
      <c r="V3100" s="42"/>
      <c r="W3100" s="42"/>
      <c r="X3100" s="42"/>
      <c r="Y3100" s="42"/>
      <c r="Z3100" s="42"/>
      <c r="AA3100" s="42"/>
      <c r="AB3100" s="42"/>
      <c r="AD3100" s="11"/>
      <c r="AF3100" s="11"/>
      <c r="AG3100" s="11"/>
      <c r="AH3100" s="101"/>
      <c r="AI3100" s="53"/>
      <c r="AJ3100" s="5"/>
      <c r="AL3100" s="42"/>
    </row>
    <row r="3101" spans="3:38">
      <c r="C3101" s="57"/>
      <c r="D3101" s="11"/>
      <c r="E3101" s="11"/>
      <c r="F3101" s="56"/>
      <c r="G3101" s="11"/>
      <c r="H3101" s="11"/>
      <c r="I3101" s="11"/>
      <c r="J3101" s="11"/>
      <c r="K3101" s="11"/>
      <c r="L3101" s="11"/>
      <c r="M3101" s="11"/>
      <c r="N3101" s="11"/>
      <c r="Q3101" s="11"/>
      <c r="R3101" s="11"/>
      <c r="S3101" s="11"/>
      <c r="T3101" s="11"/>
      <c r="U3101" s="42"/>
      <c r="V3101" s="42"/>
      <c r="W3101" s="42"/>
      <c r="X3101" s="42"/>
      <c r="Y3101" s="42"/>
      <c r="Z3101" s="42"/>
      <c r="AA3101" s="42"/>
      <c r="AB3101" s="42"/>
      <c r="AD3101" s="11"/>
      <c r="AF3101" s="11"/>
      <c r="AG3101" s="11"/>
      <c r="AH3101" s="101"/>
      <c r="AI3101" s="53"/>
      <c r="AJ3101" s="5"/>
      <c r="AL3101" s="42"/>
    </row>
    <row r="3102" spans="3:38">
      <c r="C3102" s="57"/>
      <c r="D3102" s="11"/>
      <c r="E3102" s="11"/>
      <c r="F3102" s="56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42"/>
      <c r="V3102" s="42"/>
      <c r="W3102" s="42"/>
      <c r="X3102" s="42"/>
      <c r="Y3102" s="42"/>
      <c r="Z3102" s="42"/>
      <c r="AA3102" s="42"/>
      <c r="AB3102" s="42"/>
      <c r="AD3102" s="11"/>
      <c r="AE3102" s="11"/>
      <c r="AF3102" s="11"/>
      <c r="AG3102" s="11"/>
      <c r="AH3102" s="101"/>
      <c r="AI3102" s="53"/>
      <c r="AJ3102" s="5"/>
      <c r="AL3102" s="42"/>
    </row>
    <row r="3103" spans="3:38">
      <c r="C3103" s="57"/>
      <c r="D3103" s="11"/>
      <c r="E3103" s="11"/>
      <c r="F3103" s="56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42"/>
      <c r="V3103" s="42"/>
      <c r="W3103" s="42"/>
      <c r="X3103" s="42"/>
      <c r="Y3103" s="42"/>
      <c r="Z3103" s="42"/>
      <c r="AA3103" s="42"/>
      <c r="AB3103" s="42"/>
      <c r="AD3103" s="11"/>
      <c r="AF3103" s="11"/>
      <c r="AG3103" s="11"/>
      <c r="AH3103" s="101"/>
      <c r="AI3103" s="53"/>
      <c r="AJ3103" s="5"/>
      <c r="AL3103" s="42"/>
    </row>
    <row r="3104" spans="3:38">
      <c r="C3104" s="57"/>
      <c r="D3104" s="11"/>
      <c r="E3104" s="11"/>
      <c r="F3104" s="56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42"/>
      <c r="V3104" s="42"/>
      <c r="W3104" s="42"/>
      <c r="X3104" s="42"/>
      <c r="Y3104" s="42"/>
      <c r="Z3104" s="42"/>
      <c r="AA3104" s="42"/>
      <c r="AB3104" s="42"/>
      <c r="AD3104" s="11"/>
      <c r="AE3104" s="11"/>
      <c r="AG3104" s="11"/>
      <c r="AH3104" s="101"/>
      <c r="AI3104" s="53"/>
      <c r="AJ3104" s="5"/>
      <c r="AL3104" s="42"/>
    </row>
    <row r="3105" spans="3:38">
      <c r="C3105" s="57"/>
      <c r="D3105" s="11"/>
      <c r="E3105" s="11"/>
      <c r="F3105" s="56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42"/>
      <c r="V3105" s="42"/>
      <c r="W3105" s="42"/>
      <c r="X3105" s="42"/>
      <c r="Y3105" s="42"/>
      <c r="Z3105" s="42"/>
      <c r="AA3105" s="42"/>
      <c r="AB3105" s="42"/>
      <c r="AD3105" s="11"/>
      <c r="AE3105" s="11"/>
      <c r="AG3105" s="11"/>
      <c r="AH3105" s="101"/>
      <c r="AI3105" s="53"/>
      <c r="AJ3105" s="5"/>
      <c r="AL3105" s="42"/>
    </row>
    <row r="3106" spans="3:38">
      <c r="C3106" s="57"/>
      <c r="D3106" s="11"/>
      <c r="E3106" s="11"/>
      <c r="F3106" s="56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42"/>
      <c r="V3106" s="42"/>
      <c r="W3106" s="42"/>
      <c r="X3106" s="42"/>
      <c r="Y3106" s="42"/>
      <c r="Z3106" s="42"/>
      <c r="AA3106" s="42"/>
      <c r="AB3106" s="42"/>
      <c r="AD3106" s="11"/>
      <c r="AE3106" s="11"/>
      <c r="AG3106" s="11"/>
      <c r="AH3106" s="101"/>
      <c r="AI3106" s="53"/>
      <c r="AJ3106" s="5"/>
      <c r="AL3106" s="42"/>
    </row>
    <row r="3107" spans="3:38">
      <c r="C3107" s="57"/>
      <c r="D3107" s="11"/>
      <c r="E3107" s="11"/>
      <c r="F3107" s="56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42"/>
      <c r="V3107" s="42"/>
      <c r="W3107" s="42"/>
      <c r="X3107" s="42"/>
      <c r="Y3107" s="42"/>
      <c r="Z3107" s="42"/>
      <c r="AA3107" s="42"/>
      <c r="AB3107" s="42"/>
      <c r="AD3107" s="11"/>
      <c r="AE3107" s="11"/>
      <c r="AF3107" s="11"/>
      <c r="AG3107" s="11"/>
      <c r="AH3107" s="101"/>
      <c r="AI3107" s="53"/>
      <c r="AJ3107" s="5"/>
      <c r="AL3107" s="42"/>
    </row>
    <row r="3108" spans="3:38">
      <c r="C3108" s="57"/>
      <c r="D3108" s="11"/>
      <c r="E3108" s="11"/>
      <c r="F3108" s="56"/>
      <c r="G3108" s="11"/>
      <c r="H3108" s="11"/>
      <c r="I3108" s="11"/>
      <c r="J3108" s="11"/>
      <c r="K3108" s="11"/>
      <c r="M3108" s="11"/>
      <c r="N3108" s="11"/>
      <c r="O3108" s="11"/>
      <c r="P3108" s="11"/>
      <c r="Q3108" s="11"/>
      <c r="R3108" s="11"/>
      <c r="S3108" s="11"/>
      <c r="T3108" s="11"/>
      <c r="U3108" s="42"/>
      <c r="V3108" s="42"/>
      <c r="W3108" s="42"/>
      <c r="X3108" s="42"/>
      <c r="Y3108" s="42"/>
      <c r="Z3108" s="42"/>
      <c r="AA3108" s="42"/>
      <c r="AB3108" s="42"/>
      <c r="AD3108" s="11"/>
      <c r="AE3108" s="11"/>
      <c r="AF3108" s="11"/>
      <c r="AG3108" s="11"/>
      <c r="AH3108" s="101"/>
      <c r="AI3108" s="53"/>
      <c r="AJ3108" s="5"/>
      <c r="AL3108" s="42"/>
    </row>
    <row r="3109" spans="3:38">
      <c r="C3109" s="57"/>
      <c r="D3109" s="11"/>
      <c r="E3109" s="11"/>
      <c r="F3109" s="56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42"/>
      <c r="V3109" s="42"/>
      <c r="W3109" s="42"/>
      <c r="X3109" s="42"/>
      <c r="Y3109" s="42"/>
      <c r="Z3109" s="42"/>
      <c r="AA3109" s="42"/>
      <c r="AB3109" s="42"/>
      <c r="AD3109" s="11"/>
      <c r="AF3109" s="11"/>
      <c r="AG3109" s="11"/>
      <c r="AH3109" s="101"/>
      <c r="AI3109" s="53"/>
      <c r="AJ3109" s="5"/>
      <c r="AL3109" s="42"/>
    </row>
    <row r="3110" spans="3:38">
      <c r="C3110" s="57"/>
      <c r="D3110" s="11"/>
      <c r="E3110" s="11"/>
      <c r="F3110" s="56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42"/>
      <c r="V3110" s="42"/>
      <c r="W3110" s="42"/>
      <c r="X3110" s="42"/>
      <c r="Y3110" s="42"/>
      <c r="Z3110" s="42"/>
      <c r="AA3110" s="42"/>
      <c r="AB3110" s="42"/>
      <c r="AD3110" s="11"/>
      <c r="AF3110" s="11"/>
      <c r="AG3110" s="11"/>
      <c r="AH3110" s="101"/>
      <c r="AI3110" s="53"/>
      <c r="AJ3110" s="5"/>
      <c r="AL3110" s="42"/>
    </row>
    <row r="3111" spans="3:38">
      <c r="C3111" s="57"/>
      <c r="D3111" s="11"/>
      <c r="E3111" s="11"/>
      <c r="F3111" s="56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U3111" s="42"/>
      <c r="V3111" s="42"/>
      <c r="W3111" s="42"/>
      <c r="X3111" s="42"/>
      <c r="Y3111" s="42"/>
      <c r="Z3111" s="42"/>
      <c r="AA3111" s="42"/>
      <c r="AB3111" s="42"/>
      <c r="AD3111" s="11"/>
      <c r="AF3111" s="11"/>
      <c r="AG3111" s="11"/>
      <c r="AH3111" s="101"/>
      <c r="AI3111" s="53"/>
      <c r="AJ3111" s="5"/>
      <c r="AL3111" s="42"/>
    </row>
    <row r="3112" spans="3:38">
      <c r="C3112" s="57"/>
      <c r="D3112" s="11"/>
      <c r="E3112" s="11"/>
      <c r="F3112" s="56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U3112" s="42"/>
      <c r="V3112" s="42"/>
      <c r="W3112" s="42"/>
      <c r="X3112" s="42"/>
      <c r="Y3112" s="42"/>
      <c r="Z3112" s="42"/>
      <c r="AA3112" s="42"/>
      <c r="AB3112" s="42"/>
      <c r="AD3112" s="11"/>
      <c r="AF3112" s="11"/>
      <c r="AG3112" s="11"/>
      <c r="AH3112" s="101"/>
      <c r="AI3112" s="53"/>
      <c r="AJ3112" s="5"/>
      <c r="AL3112" s="42"/>
    </row>
    <row r="3113" spans="3:38">
      <c r="C3113" s="57"/>
      <c r="D3113" s="11"/>
      <c r="E3113" s="11"/>
      <c r="F3113" s="56"/>
      <c r="G3113" s="11"/>
      <c r="H3113" s="11"/>
      <c r="I3113" s="11"/>
      <c r="J3113" s="11"/>
      <c r="K3113" s="11"/>
      <c r="M3113" s="11"/>
      <c r="N3113" s="11"/>
      <c r="O3113" s="11"/>
      <c r="Q3113" s="11"/>
      <c r="R3113" s="11"/>
      <c r="S3113" s="11"/>
      <c r="U3113" s="42"/>
      <c r="V3113" s="42"/>
      <c r="W3113" s="42"/>
      <c r="X3113" s="42"/>
      <c r="Y3113" s="42"/>
      <c r="Z3113" s="42"/>
      <c r="AA3113" s="42"/>
      <c r="AB3113" s="42"/>
      <c r="AC3113" s="11"/>
      <c r="AD3113" s="11"/>
      <c r="AE3113" s="11"/>
      <c r="AG3113" s="11"/>
      <c r="AH3113" s="101"/>
      <c r="AI3113" s="53"/>
      <c r="AJ3113" s="5"/>
      <c r="AL3113" s="42"/>
    </row>
    <row r="3114" spans="3:38">
      <c r="C3114" s="57"/>
      <c r="D3114" s="11"/>
      <c r="E3114" s="11"/>
      <c r="F3114" s="56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42"/>
      <c r="V3114" s="42"/>
      <c r="W3114" s="42"/>
      <c r="X3114" s="42"/>
      <c r="Y3114" s="42"/>
      <c r="Z3114" s="42"/>
      <c r="AA3114" s="42"/>
      <c r="AB3114" s="42"/>
      <c r="AC3114" s="11"/>
      <c r="AD3114" s="11"/>
      <c r="AE3114" s="11"/>
      <c r="AF3114" s="11"/>
      <c r="AG3114" s="11"/>
      <c r="AH3114" s="101"/>
      <c r="AI3114" s="53"/>
      <c r="AJ3114" s="5"/>
      <c r="AL3114" s="42"/>
    </row>
    <row r="3115" spans="3:38">
      <c r="C3115" s="57"/>
      <c r="D3115" s="11"/>
      <c r="E3115" s="11"/>
      <c r="F3115" s="56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42"/>
      <c r="V3115" s="42"/>
      <c r="W3115" s="42"/>
      <c r="X3115" s="42"/>
      <c r="Y3115" s="42"/>
      <c r="Z3115" s="42"/>
      <c r="AA3115" s="42"/>
      <c r="AB3115" s="42"/>
      <c r="AC3115" s="11"/>
      <c r="AD3115" s="11"/>
      <c r="AE3115" s="11"/>
      <c r="AF3115" s="11"/>
      <c r="AG3115" s="11"/>
      <c r="AH3115" s="101"/>
      <c r="AI3115" s="53"/>
      <c r="AJ3115" s="5"/>
      <c r="AL3115" s="42"/>
    </row>
    <row r="3116" spans="3:38">
      <c r="C3116" s="57"/>
      <c r="D3116" s="11"/>
      <c r="E3116" s="11"/>
      <c r="F3116" s="56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42"/>
      <c r="V3116" s="42"/>
      <c r="W3116" s="42"/>
      <c r="X3116" s="42"/>
      <c r="Y3116" s="42"/>
      <c r="Z3116" s="42"/>
      <c r="AA3116" s="42"/>
      <c r="AB3116" s="42"/>
      <c r="AC3116" s="11"/>
      <c r="AD3116" s="11"/>
      <c r="AE3116" s="11"/>
      <c r="AG3116" s="11"/>
      <c r="AH3116" s="101"/>
      <c r="AI3116" s="53"/>
      <c r="AJ3116" s="5"/>
      <c r="AL3116" s="42"/>
    </row>
    <row r="3117" spans="3:38">
      <c r="C3117" s="57"/>
      <c r="D3117" s="11"/>
      <c r="E3117" s="11"/>
      <c r="F3117" s="56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42"/>
      <c r="V3117" s="42"/>
      <c r="W3117" s="42"/>
      <c r="X3117" s="42"/>
      <c r="Y3117" s="42"/>
      <c r="Z3117" s="42"/>
      <c r="AA3117" s="42"/>
      <c r="AB3117" s="42"/>
      <c r="AC3117" s="11"/>
      <c r="AD3117" s="11"/>
      <c r="AG3117" s="11"/>
      <c r="AH3117" s="101"/>
      <c r="AI3117" s="53"/>
      <c r="AJ3117" s="5"/>
      <c r="AL3117" s="42"/>
    </row>
    <row r="3118" spans="3:38">
      <c r="C3118" s="57"/>
      <c r="D3118" s="11"/>
      <c r="E3118" s="11"/>
      <c r="F3118" s="56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42"/>
      <c r="V3118" s="42"/>
      <c r="W3118" s="42"/>
      <c r="X3118" s="42"/>
      <c r="Y3118" s="42"/>
      <c r="Z3118" s="42"/>
      <c r="AA3118" s="42"/>
      <c r="AB3118" s="42"/>
      <c r="AC3118" s="11"/>
      <c r="AD3118" s="11"/>
      <c r="AE3118" s="11"/>
      <c r="AG3118" s="11"/>
      <c r="AH3118" s="101"/>
      <c r="AI3118" s="53"/>
      <c r="AJ3118" s="5"/>
      <c r="AL3118" s="42"/>
    </row>
    <row r="3119" spans="3:38">
      <c r="C3119" s="57"/>
      <c r="D3119" s="11"/>
      <c r="E3119" s="11"/>
      <c r="F3119" s="56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42"/>
      <c r="V3119" s="42"/>
      <c r="W3119" s="42"/>
      <c r="X3119" s="42"/>
      <c r="Y3119" s="42"/>
      <c r="Z3119" s="42"/>
      <c r="AA3119" s="42"/>
      <c r="AB3119" s="42"/>
      <c r="AD3119" s="11"/>
      <c r="AF3119" s="11"/>
      <c r="AG3119" s="11"/>
      <c r="AH3119" s="101"/>
      <c r="AI3119" s="53"/>
      <c r="AJ3119" s="5"/>
      <c r="AL3119" s="42"/>
    </row>
    <row r="3120" spans="3:38">
      <c r="C3120" s="57"/>
      <c r="D3120" s="11"/>
      <c r="E3120" s="11"/>
      <c r="F3120" s="56"/>
      <c r="G3120" s="11"/>
      <c r="H3120" s="11"/>
      <c r="I3120" s="11"/>
      <c r="J3120" s="11"/>
      <c r="K3120" s="11"/>
      <c r="L3120" s="11"/>
      <c r="M3120" s="11"/>
      <c r="O3120" s="11"/>
      <c r="P3120" s="11"/>
      <c r="Q3120" s="11"/>
      <c r="R3120" s="11"/>
      <c r="S3120" s="11"/>
      <c r="T3120" s="11"/>
      <c r="U3120" s="42"/>
      <c r="V3120" s="42"/>
      <c r="W3120" s="42"/>
      <c r="X3120" s="42"/>
      <c r="Y3120" s="42"/>
      <c r="Z3120" s="42"/>
      <c r="AA3120" s="42"/>
      <c r="AB3120" s="42"/>
      <c r="AD3120" s="11"/>
      <c r="AF3120" s="11"/>
      <c r="AG3120" s="11"/>
      <c r="AH3120" s="101"/>
      <c r="AI3120" s="53"/>
      <c r="AJ3120" s="5"/>
      <c r="AL3120" s="42"/>
    </row>
    <row r="3121" spans="3:38">
      <c r="C3121" s="57"/>
      <c r="D3121" s="11"/>
      <c r="E3121" s="11"/>
      <c r="F3121" s="56"/>
      <c r="G3121" s="11"/>
      <c r="H3121" s="11"/>
      <c r="I3121" s="11"/>
      <c r="J3121" s="11"/>
      <c r="K3121" s="11"/>
      <c r="M3121" s="11"/>
      <c r="N3121" s="11"/>
      <c r="P3121" s="11"/>
      <c r="Q3121" s="11"/>
      <c r="R3121" s="11"/>
      <c r="S3121" s="11"/>
      <c r="U3121" s="42"/>
      <c r="V3121" s="42"/>
      <c r="W3121" s="42"/>
      <c r="X3121" s="42"/>
      <c r="Y3121" s="42"/>
      <c r="Z3121" s="42"/>
      <c r="AA3121" s="42"/>
      <c r="AB3121" s="42"/>
      <c r="AD3121" s="11"/>
      <c r="AF3121" s="11"/>
      <c r="AG3121" s="11"/>
      <c r="AH3121" s="101"/>
      <c r="AI3121" s="53"/>
      <c r="AJ3121" s="5"/>
      <c r="AL3121" s="42"/>
    </row>
    <row r="3122" spans="3:38">
      <c r="C3122" s="57"/>
      <c r="D3122" s="11"/>
      <c r="E3122" s="11"/>
      <c r="F3122" s="56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42"/>
      <c r="V3122" s="42"/>
      <c r="W3122" s="42"/>
      <c r="X3122" s="42"/>
      <c r="Y3122" s="42"/>
      <c r="Z3122" s="42"/>
      <c r="AA3122" s="42"/>
      <c r="AB3122" s="42"/>
      <c r="AD3122" s="11"/>
      <c r="AF3122" s="11"/>
      <c r="AG3122" s="11"/>
      <c r="AH3122" s="101"/>
      <c r="AI3122" s="53"/>
      <c r="AJ3122" s="5"/>
      <c r="AL3122" s="42"/>
    </row>
    <row r="3123" spans="3:38">
      <c r="C3123" s="57"/>
      <c r="D3123" s="11"/>
      <c r="E3123" s="11"/>
      <c r="F3123" s="56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42"/>
      <c r="V3123" s="42"/>
      <c r="W3123" s="42"/>
      <c r="X3123" s="42"/>
      <c r="Y3123" s="42"/>
      <c r="Z3123" s="42"/>
      <c r="AA3123" s="42"/>
      <c r="AB3123" s="42"/>
      <c r="AD3123" s="11"/>
      <c r="AF3123" s="11"/>
      <c r="AG3123" s="11"/>
      <c r="AH3123" s="101"/>
      <c r="AI3123" s="53"/>
      <c r="AJ3123" s="5"/>
      <c r="AL3123" s="42"/>
    </row>
    <row r="3124" spans="3:38">
      <c r="C3124" s="57"/>
      <c r="D3124" s="11"/>
      <c r="E3124" s="11"/>
      <c r="F3124" s="56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42"/>
      <c r="V3124" s="42"/>
      <c r="W3124" s="42"/>
      <c r="X3124" s="42"/>
      <c r="Y3124" s="42"/>
      <c r="Z3124" s="42"/>
      <c r="AA3124" s="42"/>
      <c r="AB3124" s="42"/>
      <c r="AD3124" s="11"/>
      <c r="AG3124" s="11"/>
      <c r="AH3124" s="101"/>
      <c r="AI3124" s="53"/>
      <c r="AJ3124" s="5"/>
      <c r="AL3124" s="42"/>
    </row>
    <row r="3125" spans="3:38">
      <c r="C3125" s="57"/>
      <c r="D3125" s="11"/>
      <c r="E3125" s="11"/>
      <c r="F3125" s="56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42"/>
      <c r="V3125" s="42"/>
      <c r="W3125" s="42"/>
      <c r="X3125" s="42"/>
      <c r="Y3125" s="42"/>
      <c r="Z3125" s="42"/>
      <c r="AA3125" s="42"/>
      <c r="AB3125" s="42"/>
      <c r="AD3125" s="11"/>
      <c r="AG3125" s="11"/>
      <c r="AH3125" s="101"/>
      <c r="AI3125" s="53"/>
      <c r="AJ3125" s="5"/>
      <c r="AL3125" s="42"/>
    </row>
    <row r="3126" spans="3:38">
      <c r="C3126" s="57"/>
      <c r="D3126" s="11"/>
      <c r="E3126" s="11"/>
      <c r="F3126" s="56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42"/>
      <c r="V3126" s="42"/>
      <c r="W3126" s="42"/>
      <c r="X3126" s="42"/>
      <c r="Y3126" s="42"/>
      <c r="Z3126" s="42"/>
      <c r="AA3126" s="42"/>
      <c r="AB3126" s="42"/>
      <c r="AC3126" s="11"/>
      <c r="AD3126" s="11"/>
      <c r="AG3126" s="11"/>
      <c r="AH3126" s="101"/>
      <c r="AI3126" s="53"/>
      <c r="AJ3126" s="5"/>
      <c r="AL3126" s="42"/>
    </row>
    <row r="3127" spans="3:38">
      <c r="C3127" s="57"/>
      <c r="D3127" s="11"/>
      <c r="E3127" s="11"/>
      <c r="F3127" s="56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42"/>
      <c r="V3127" s="42"/>
      <c r="W3127" s="42"/>
      <c r="X3127" s="42"/>
      <c r="Y3127" s="42"/>
      <c r="Z3127" s="42"/>
      <c r="AA3127" s="42"/>
      <c r="AB3127" s="42"/>
      <c r="AC3127" s="11"/>
      <c r="AD3127" s="11"/>
      <c r="AF3127" s="11"/>
      <c r="AG3127" s="11"/>
      <c r="AH3127" s="101"/>
      <c r="AI3127" s="53"/>
      <c r="AJ3127" s="5"/>
      <c r="AL3127" s="42"/>
    </row>
    <row r="3128" spans="3:38">
      <c r="C3128" s="57"/>
      <c r="D3128" s="11"/>
      <c r="E3128" s="11"/>
      <c r="F3128" s="56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42"/>
      <c r="V3128" s="42"/>
      <c r="W3128" s="42"/>
      <c r="X3128" s="42"/>
      <c r="Y3128" s="42"/>
      <c r="Z3128" s="42"/>
      <c r="AA3128" s="42"/>
      <c r="AB3128" s="42"/>
      <c r="AD3128" s="11"/>
      <c r="AF3128" s="11"/>
      <c r="AG3128" s="11"/>
      <c r="AH3128" s="101"/>
      <c r="AI3128" s="53"/>
      <c r="AJ3128" s="5"/>
      <c r="AL3128" s="42"/>
    </row>
    <row r="3129" spans="3:38">
      <c r="C3129" s="57"/>
      <c r="D3129" s="11"/>
      <c r="E3129" s="11"/>
      <c r="F3129" s="56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42"/>
      <c r="V3129" s="42"/>
      <c r="W3129" s="42"/>
      <c r="X3129" s="42"/>
      <c r="Y3129" s="42"/>
      <c r="Z3129" s="42"/>
      <c r="AA3129" s="42"/>
      <c r="AB3129" s="42"/>
      <c r="AD3129" s="11"/>
      <c r="AF3129" s="11"/>
      <c r="AG3129" s="11"/>
      <c r="AH3129" s="101"/>
      <c r="AI3129" s="53"/>
      <c r="AJ3129" s="5"/>
      <c r="AL3129" s="42"/>
    </row>
    <row r="3130" spans="3:38">
      <c r="C3130" s="57"/>
      <c r="D3130" s="11"/>
      <c r="E3130" s="11"/>
      <c r="F3130" s="56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42"/>
      <c r="V3130" s="42"/>
      <c r="W3130" s="42"/>
      <c r="X3130" s="42"/>
      <c r="Y3130" s="42"/>
      <c r="Z3130" s="42"/>
      <c r="AA3130" s="42"/>
      <c r="AB3130" s="42"/>
      <c r="AD3130" s="11"/>
      <c r="AE3130" s="11"/>
      <c r="AG3130" s="11"/>
      <c r="AH3130" s="101"/>
      <c r="AI3130" s="53"/>
      <c r="AJ3130" s="5"/>
      <c r="AL3130" s="42"/>
    </row>
    <row r="3131" spans="3:38">
      <c r="C3131" s="57"/>
      <c r="D3131" s="11"/>
      <c r="E3131" s="11"/>
      <c r="F3131" s="56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42"/>
      <c r="V3131" s="42"/>
      <c r="W3131" s="42"/>
      <c r="X3131" s="42"/>
      <c r="Y3131" s="42"/>
      <c r="Z3131" s="42"/>
      <c r="AA3131" s="42"/>
      <c r="AB3131" s="42"/>
      <c r="AD3131" s="11"/>
      <c r="AE3131" s="11"/>
      <c r="AG3131" s="11"/>
      <c r="AH3131" s="101"/>
      <c r="AI3131" s="53"/>
      <c r="AJ3131" s="5"/>
      <c r="AL3131" s="42"/>
    </row>
    <row r="3132" spans="3:38">
      <c r="C3132" s="57"/>
      <c r="D3132" s="11"/>
      <c r="E3132" s="11"/>
      <c r="F3132" s="56"/>
      <c r="G3132" s="11"/>
      <c r="H3132" s="11"/>
      <c r="I3132" s="11"/>
      <c r="J3132" s="11"/>
      <c r="K3132" s="11"/>
      <c r="M3132" s="11"/>
      <c r="N3132" s="11"/>
      <c r="O3132" s="11"/>
      <c r="P3132" s="11"/>
      <c r="Q3132" s="11"/>
      <c r="R3132" s="11"/>
      <c r="S3132" s="11"/>
      <c r="T3132" s="11"/>
      <c r="U3132" s="42"/>
      <c r="V3132" s="42"/>
      <c r="W3132" s="42"/>
      <c r="X3132" s="42"/>
      <c r="Y3132" s="42"/>
      <c r="Z3132" s="42"/>
      <c r="AA3132" s="42"/>
      <c r="AB3132" s="42"/>
      <c r="AD3132" s="11"/>
      <c r="AG3132" s="11"/>
      <c r="AH3132" s="101"/>
      <c r="AI3132" s="53"/>
      <c r="AJ3132" s="5"/>
      <c r="AL3132" s="42"/>
    </row>
    <row r="3133" spans="3:38">
      <c r="C3133" s="57"/>
      <c r="D3133" s="11"/>
      <c r="E3133" s="11"/>
      <c r="F3133" s="56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42"/>
      <c r="V3133" s="42"/>
      <c r="W3133" s="42"/>
      <c r="X3133" s="42"/>
      <c r="Y3133" s="42"/>
      <c r="Z3133" s="42"/>
      <c r="AA3133" s="42"/>
      <c r="AB3133" s="42"/>
      <c r="AD3133" s="11"/>
      <c r="AE3133" s="11"/>
      <c r="AF3133" s="11"/>
      <c r="AG3133" s="11"/>
      <c r="AH3133" s="101"/>
      <c r="AI3133" s="53"/>
      <c r="AJ3133" s="5"/>
      <c r="AL3133" s="42"/>
    </row>
    <row r="3134" spans="3:38">
      <c r="C3134" s="57"/>
      <c r="D3134" s="11"/>
      <c r="E3134" s="11"/>
      <c r="F3134" s="56"/>
      <c r="G3134" s="11"/>
      <c r="H3134" s="11"/>
      <c r="I3134" s="11"/>
      <c r="J3134" s="11"/>
      <c r="K3134" s="11"/>
      <c r="M3134" s="11"/>
      <c r="N3134" s="11"/>
      <c r="Q3134" s="11"/>
      <c r="R3134" s="11"/>
      <c r="S3134" s="11"/>
      <c r="U3134" s="42"/>
      <c r="V3134" s="42"/>
      <c r="W3134" s="42"/>
      <c r="X3134" s="42"/>
      <c r="Y3134" s="42"/>
      <c r="Z3134" s="42"/>
      <c r="AA3134" s="42"/>
      <c r="AB3134" s="42"/>
      <c r="AD3134" s="11"/>
      <c r="AF3134" s="11"/>
      <c r="AG3134" s="11"/>
      <c r="AH3134" s="101"/>
      <c r="AI3134" s="53"/>
      <c r="AJ3134" s="5"/>
      <c r="AL3134" s="42"/>
    </row>
    <row r="3135" spans="3:38">
      <c r="C3135" s="57"/>
      <c r="D3135" s="11"/>
      <c r="E3135" s="11"/>
      <c r="F3135" s="56"/>
      <c r="G3135" s="11"/>
      <c r="H3135" s="11"/>
      <c r="I3135" s="11"/>
      <c r="J3135" s="11"/>
      <c r="K3135" s="11"/>
      <c r="L3135" s="11"/>
      <c r="M3135" s="11"/>
      <c r="N3135" s="11"/>
      <c r="Q3135" s="11"/>
      <c r="R3135" s="11"/>
      <c r="S3135" s="11"/>
      <c r="T3135" s="11"/>
      <c r="U3135" s="42"/>
      <c r="V3135" s="42"/>
      <c r="W3135" s="42"/>
      <c r="X3135" s="42"/>
      <c r="Y3135" s="42"/>
      <c r="Z3135" s="42"/>
      <c r="AA3135" s="42"/>
      <c r="AB3135" s="42"/>
      <c r="AD3135" s="11"/>
      <c r="AE3135" s="11"/>
      <c r="AF3135" s="11"/>
      <c r="AG3135" s="11"/>
      <c r="AH3135" s="101"/>
      <c r="AI3135" s="53"/>
      <c r="AJ3135" s="5"/>
      <c r="AL3135" s="42"/>
    </row>
    <row r="3136" spans="3:38">
      <c r="C3136" s="57"/>
      <c r="D3136" s="11"/>
      <c r="E3136" s="11"/>
      <c r="F3136" s="56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42"/>
      <c r="V3136" s="42"/>
      <c r="W3136" s="42"/>
      <c r="X3136" s="42"/>
      <c r="Y3136" s="42"/>
      <c r="Z3136" s="42"/>
      <c r="AA3136" s="42"/>
      <c r="AB3136" s="42"/>
      <c r="AD3136" s="11"/>
      <c r="AE3136" s="11"/>
      <c r="AG3136" s="11"/>
      <c r="AH3136" s="101"/>
      <c r="AI3136" s="53"/>
      <c r="AJ3136" s="5"/>
      <c r="AL3136" s="42"/>
    </row>
    <row r="3137" spans="3:38">
      <c r="C3137" s="57"/>
      <c r="D3137" s="11"/>
      <c r="E3137" s="11"/>
      <c r="F3137" s="56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42"/>
      <c r="V3137" s="42"/>
      <c r="W3137" s="42"/>
      <c r="X3137" s="42"/>
      <c r="Y3137" s="42"/>
      <c r="Z3137" s="42"/>
      <c r="AA3137" s="42"/>
      <c r="AB3137" s="42"/>
      <c r="AD3137" s="11"/>
      <c r="AE3137" s="11"/>
      <c r="AF3137" s="11"/>
      <c r="AG3137" s="11"/>
      <c r="AH3137" s="101"/>
      <c r="AI3137" s="53"/>
      <c r="AJ3137" s="5"/>
      <c r="AL3137" s="42"/>
    </row>
    <row r="3138" spans="3:38">
      <c r="C3138" s="57"/>
      <c r="D3138" s="11"/>
      <c r="E3138" s="11"/>
      <c r="F3138" s="56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42"/>
      <c r="V3138" s="42"/>
      <c r="W3138" s="42"/>
      <c r="X3138" s="42"/>
      <c r="Y3138" s="42"/>
      <c r="Z3138" s="42"/>
      <c r="AA3138" s="42"/>
      <c r="AB3138" s="42"/>
      <c r="AD3138" s="11"/>
      <c r="AF3138" s="11"/>
      <c r="AG3138" s="11"/>
      <c r="AH3138" s="101"/>
      <c r="AI3138" s="53"/>
      <c r="AJ3138" s="5"/>
      <c r="AL3138" s="42"/>
    </row>
    <row r="3139" spans="3:38">
      <c r="C3139" s="57"/>
      <c r="D3139" s="11"/>
      <c r="E3139" s="11"/>
      <c r="F3139" s="56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42"/>
      <c r="V3139" s="42"/>
      <c r="W3139" s="42"/>
      <c r="X3139" s="42"/>
      <c r="Y3139" s="42"/>
      <c r="Z3139" s="42"/>
      <c r="AA3139" s="42"/>
      <c r="AB3139" s="42"/>
      <c r="AD3139" s="11"/>
      <c r="AF3139" s="11"/>
      <c r="AG3139" s="11"/>
      <c r="AH3139" s="101"/>
      <c r="AI3139" s="53"/>
      <c r="AJ3139" s="5"/>
      <c r="AL3139" s="42"/>
    </row>
    <row r="3140" spans="3:38">
      <c r="C3140" s="57"/>
      <c r="D3140" s="11"/>
      <c r="E3140" s="11"/>
      <c r="F3140" s="56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42"/>
      <c r="V3140" s="42"/>
      <c r="W3140" s="42"/>
      <c r="X3140" s="42"/>
      <c r="Y3140" s="42"/>
      <c r="Z3140" s="42"/>
      <c r="AA3140" s="42"/>
      <c r="AB3140" s="42"/>
      <c r="AD3140" s="11"/>
      <c r="AF3140" s="11"/>
      <c r="AG3140" s="11"/>
      <c r="AH3140" s="101"/>
      <c r="AI3140" s="53"/>
      <c r="AJ3140" s="5"/>
      <c r="AL3140" s="42"/>
    </row>
    <row r="3141" spans="3:38">
      <c r="C3141" s="57"/>
      <c r="D3141" s="11"/>
      <c r="E3141" s="11"/>
      <c r="F3141" s="56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42"/>
      <c r="V3141" s="42"/>
      <c r="W3141" s="42"/>
      <c r="X3141" s="42"/>
      <c r="Y3141" s="42"/>
      <c r="Z3141" s="42"/>
      <c r="AA3141" s="42"/>
      <c r="AB3141" s="42"/>
      <c r="AD3141" s="11"/>
      <c r="AE3141" s="11"/>
      <c r="AG3141" s="11"/>
      <c r="AH3141" s="101"/>
      <c r="AI3141" s="53"/>
      <c r="AJ3141" s="5"/>
      <c r="AL3141" s="42"/>
    </row>
    <row r="3142" spans="3:38">
      <c r="C3142" s="57"/>
      <c r="D3142" s="11"/>
      <c r="E3142" s="11"/>
      <c r="F3142" s="56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42"/>
      <c r="V3142" s="42"/>
      <c r="W3142" s="42"/>
      <c r="X3142" s="42"/>
      <c r="Y3142" s="42"/>
      <c r="Z3142" s="42"/>
      <c r="AA3142" s="42"/>
      <c r="AB3142" s="42"/>
      <c r="AD3142" s="11"/>
      <c r="AE3142" s="11"/>
      <c r="AF3142" s="11"/>
      <c r="AG3142" s="11"/>
      <c r="AH3142" s="101"/>
      <c r="AI3142" s="53"/>
      <c r="AJ3142" s="5"/>
      <c r="AL3142" s="42"/>
    </row>
    <row r="3143" spans="3:38">
      <c r="C3143" s="57"/>
      <c r="D3143" s="11"/>
      <c r="E3143" s="11"/>
      <c r="F3143" s="56"/>
      <c r="G3143" s="11"/>
      <c r="H3143" s="11"/>
      <c r="I3143" s="11"/>
      <c r="J3143" s="11"/>
      <c r="K3143" s="11"/>
      <c r="M3143" s="11"/>
      <c r="N3143" s="11"/>
      <c r="O3143" s="11"/>
      <c r="Q3143" s="11"/>
      <c r="R3143" s="11"/>
      <c r="S3143" s="11"/>
      <c r="U3143" s="42"/>
      <c r="V3143" s="42"/>
      <c r="W3143" s="42"/>
      <c r="X3143" s="42"/>
      <c r="Y3143" s="42"/>
      <c r="Z3143" s="42"/>
      <c r="AA3143" s="42"/>
      <c r="AB3143" s="42"/>
      <c r="AD3143" s="11"/>
      <c r="AE3143" s="11"/>
      <c r="AG3143" s="11"/>
      <c r="AH3143" s="101"/>
      <c r="AI3143" s="53"/>
      <c r="AJ3143" s="5"/>
      <c r="AL3143" s="42"/>
    </row>
    <row r="3144" spans="3:38">
      <c r="C3144" s="57"/>
      <c r="D3144" s="11"/>
      <c r="E3144" s="11"/>
      <c r="F3144" s="56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42"/>
      <c r="V3144" s="42"/>
      <c r="W3144" s="42"/>
      <c r="X3144" s="42"/>
      <c r="Y3144" s="42"/>
      <c r="Z3144" s="42"/>
      <c r="AA3144" s="42"/>
      <c r="AB3144" s="42"/>
      <c r="AD3144" s="11"/>
      <c r="AG3144" s="11"/>
      <c r="AH3144" s="101"/>
      <c r="AI3144" s="53"/>
      <c r="AJ3144" s="5"/>
      <c r="AL3144" s="42"/>
    </row>
    <row r="3145" spans="3:38">
      <c r="C3145" s="57"/>
      <c r="D3145" s="11"/>
      <c r="E3145" s="11"/>
      <c r="F3145" s="56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42"/>
      <c r="V3145" s="42"/>
      <c r="W3145" s="42"/>
      <c r="X3145" s="42"/>
      <c r="Y3145" s="42"/>
      <c r="Z3145" s="42"/>
      <c r="AA3145" s="42"/>
      <c r="AB3145" s="42"/>
      <c r="AD3145" s="11"/>
      <c r="AE3145" s="11"/>
      <c r="AG3145" s="11"/>
      <c r="AH3145" s="101"/>
      <c r="AI3145" s="53"/>
      <c r="AJ3145" s="5"/>
      <c r="AL3145" s="42"/>
    </row>
    <row r="3146" spans="3:38">
      <c r="C3146" s="57"/>
      <c r="D3146" s="11"/>
      <c r="E3146" s="11"/>
      <c r="F3146" s="56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42"/>
      <c r="V3146" s="42"/>
      <c r="W3146" s="42"/>
      <c r="X3146" s="42"/>
      <c r="Y3146" s="42"/>
      <c r="Z3146" s="42"/>
      <c r="AA3146" s="42"/>
      <c r="AB3146" s="42"/>
      <c r="AD3146" s="11"/>
      <c r="AE3146" s="11"/>
      <c r="AG3146" s="11"/>
      <c r="AH3146" s="101"/>
      <c r="AI3146" s="53"/>
      <c r="AJ3146" s="5"/>
      <c r="AL3146" s="42"/>
    </row>
    <row r="3147" spans="3:38">
      <c r="C3147" s="57"/>
      <c r="D3147" s="11"/>
      <c r="E3147" s="11"/>
      <c r="F3147" s="56"/>
      <c r="G3147" s="11"/>
      <c r="H3147" s="11"/>
      <c r="I3147" s="11"/>
      <c r="J3147" s="11"/>
      <c r="K3147" s="11"/>
      <c r="M3147" s="11"/>
      <c r="N3147" s="11"/>
      <c r="O3147" s="11"/>
      <c r="Q3147" s="11"/>
      <c r="R3147" s="11"/>
      <c r="S3147" s="11"/>
      <c r="U3147" s="42"/>
      <c r="V3147" s="42"/>
      <c r="W3147" s="42"/>
      <c r="X3147" s="42"/>
      <c r="Y3147" s="42"/>
      <c r="Z3147" s="42"/>
      <c r="AA3147" s="42"/>
      <c r="AB3147" s="42"/>
      <c r="AD3147" s="11"/>
      <c r="AF3147" s="11"/>
      <c r="AG3147" s="11"/>
      <c r="AH3147" s="101"/>
      <c r="AI3147" s="53"/>
      <c r="AJ3147" s="5"/>
      <c r="AL3147" s="42"/>
    </row>
    <row r="3148" spans="3:38">
      <c r="C3148" s="57"/>
      <c r="D3148" s="11"/>
      <c r="E3148" s="11"/>
      <c r="F3148" s="56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42"/>
      <c r="V3148" s="42"/>
      <c r="W3148" s="42"/>
      <c r="X3148" s="42"/>
      <c r="Y3148" s="42"/>
      <c r="Z3148" s="42"/>
      <c r="AA3148" s="42"/>
      <c r="AB3148" s="42"/>
      <c r="AD3148" s="11"/>
      <c r="AF3148" s="11"/>
      <c r="AG3148" s="11"/>
      <c r="AH3148" s="101"/>
      <c r="AI3148" s="53"/>
      <c r="AJ3148" s="5"/>
      <c r="AL3148" s="42"/>
    </row>
    <row r="3149" spans="3:38">
      <c r="C3149" s="57"/>
      <c r="D3149" s="11"/>
      <c r="E3149" s="11"/>
      <c r="F3149" s="56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42"/>
      <c r="V3149" s="42"/>
      <c r="W3149" s="42"/>
      <c r="X3149" s="42"/>
      <c r="Y3149" s="42"/>
      <c r="Z3149" s="42"/>
      <c r="AA3149" s="42"/>
      <c r="AB3149" s="42"/>
      <c r="AD3149" s="11"/>
      <c r="AF3149" s="11"/>
      <c r="AG3149" s="11"/>
      <c r="AH3149" s="101"/>
      <c r="AI3149" s="53"/>
      <c r="AJ3149" s="5"/>
      <c r="AL3149" s="42"/>
    </row>
    <row r="3150" spans="3:38">
      <c r="C3150" s="57"/>
      <c r="D3150" s="11"/>
      <c r="E3150" s="11"/>
      <c r="F3150" s="56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42"/>
      <c r="V3150" s="42"/>
      <c r="W3150" s="42"/>
      <c r="X3150" s="42"/>
      <c r="Y3150" s="42"/>
      <c r="Z3150" s="42"/>
      <c r="AA3150" s="42"/>
      <c r="AB3150" s="42"/>
      <c r="AD3150" s="11"/>
      <c r="AG3150" s="11"/>
      <c r="AH3150" s="101"/>
      <c r="AI3150" s="53"/>
      <c r="AJ3150" s="5"/>
      <c r="AL3150" s="42"/>
    </row>
    <row r="3151" spans="3:38">
      <c r="C3151" s="57"/>
      <c r="D3151" s="11"/>
      <c r="E3151" s="11"/>
      <c r="F3151" s="56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42"/>
      <c r="V3151" s="42"/>
      <c r="W3151" s="42"/>
      <c r="X3151" s="42"/>
      <c r="Y3151" s="42"/>
      <c r="Z3151" s="42"/>
      <c r="AA3151" s="42"/>
      <c r="AB3151" s="42"/>
      <c r="AD3151" s="11"/>
      <c r="AE3151" s="11"/>
      <c r="AF3151" s="11"/>
      <c r="AG3151" s="11"/>
      <c r="AH3151" s="101"/>
      <c r="AI3151" s="53"/>
      <c r="AJ3151" s="5"/>
      <c r="AL3151" s="42"/>
    </row>
    <row r="3152" spans="3:38">
      <c r="C3152" s="57"/>
      <c r="D3152" s="11"/>
      <c r="E3152" s="11"/>
      <c r="F3152" s="56"/>
      <c r="G3152" s="11"/>
      <c r="H3152" s="11"/>
      <c r="I3152" s="11"/>
      <c r="J3152" s="11"/>
      <c r="K3152" s="11"/>
      <c r="M3152" s="11"/>
      <c r="O3152" s="11"/>
      <c r="P3152" s="11"/>
      <c r="Q3152" s="11"/>
      <c r="R3152" s="11"/>
      <c r="S3152" s="11"/>
      <c r="T3152" s="11"/>
      <c r="U3152" s="42"/>
      <c r="V3152" s="42"/>
      <c r="W3152" s="42"/>
      <c r="X3152" s="42"/>
      <c r="Y3152" s="42"/>
      <c r="Z3152" s="42"/>
      <c r="AA3152" s="42"/>
      <c r="AB3152" s="42"/>
      <c r="AD3152" s="11"/>
      <c r="AE3152" s="11"/>
      <c r="AG3152" s="11"/>
      <c r="AH3152" s="101"/>
      <c r="AI3152" s="53"/>
      <c r="AJ3152" s="5"/>
      <c r="AL3152" s="42"/>
    </row>
    <row r="3153" spans="3:38">
      <c r="C3153" s="57"/>
      <c r="D3153" s="11"/>
      <c r="E3153" s="11"/>
      <c r="F3153" s="56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42"/>
      <c r="V3153" s="42"/>
      <c r="W3153" s="42"/>
      <c r="X3153" s="42"/>
      <c r="Y3153" s="42"/>
      <c r="Z3153" s="42"/>
      <c r="AA3153" s="42"/>
      <c r="AB3153" s="42"/>
      <c r="AD3153" s="11"/>
      <c r="AE3153" s="11"/>
      <c r="AG3153" s="11"/>
      <c r="AH3153" s="101"/>
      <c r="AI3153" s="53"/>
      <c r="AJ3153" s="5"/>
      <c r="AL3153" s="42"/>
    </row>
    <row r="3154" spans="3:38">
      <c r="C3154" s="57"/>
      <c r="D3154" s="11"/>
      <c r="E3154" s="11"/>
      <c r="F3154" s="56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42"/>
      <c r="V3154" s="42"/>
      <c r="W3154" s="42"/>
      <c r="X3154" s="42"/>
      <c r="Y3154" s="42"/>
      <c r="Z3154" s="42"/>
      <c r="AA3154" s="42"/>
      <c r="AB3154" s="42"/>
      <c r="AD3154" s="11"/>
      <c r="AE3154" s="11"/>
      <c r="AG3154" s="11"/>
      <c r="AH3154" s="101"/>
      <c r="AI3154" s="53"/>
      <c r="AJ3154" s="5"/>
      <c r="AL3154" s="42"/>
    </row>
    <row r="3155" spans="3:38">
      <c r="C3155" s="57"/>
      <c r="D3155" s="11"/>
      <c r="E3155" s="11"/>
      <c r="F3155" s="56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42"/>
      <c r="V3155" s="42"/>
      <c r="W3155" s="42"/>
      <c r="X3155" s="42"/>
      <c r="Y3155" s="42"/>
      <c r="Z3155" s="42"/>
      <c r="AA3155" s="42"/>
      <c r="AB3155" s="42"/>
      <c r="AD3155" s="11"/>
      <c r="AE3155" s="11"/>
      <c r="AG3155" s="11"/>
      <c r="AH3155" s="101"/>
      <c r="AI3155" s="53"/>
      <c r="AJ3155" s="5"/>
      <c r="AL3155" s="42"/>
    </row>
    <row r="3156" spans="3:38">
      <c r="C3156" s="57"/>
      <c r="D3156" s="11"/>
      <c r="E3156" s="11"/>
      <c r="F3156" s="56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42"/>
      <c r="V3156" s="42"/>
      <c r="W3156" s="42"/>
      <c r="X3156" s="42"/>
      <c r="Y3156" s="42"/>
      <c r="Z3156" s="42"/>
      <c r="AA3156" s="42"/>
      <c r="AB3156" s="42"/>
      <c r="AD3156" s="11"/>
      <c r="AE3156" s="11"/>
      <c r="AF3156" s="11"/>
      <c r="AG3156" s="11"/>
      <c r="AH3156" s="101"/>
      <c r="AI3156" s="53"/>
      <c r="AJ3156" s="5"/>
      <c r="AL3156" s="42"/>
    </row>
    <row r="3157" spans="3:38">
      <c r="C3157" s="57"/>
      <c r="D3157" s="11"/>
      <c r="E3157" s="11"/>
      <c r="F3157" s="56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42"/>
      <c r="V3157" s="42"/>
      <c r="W3157" s="42"/>
      <c r="X3157" s="42"/>
      <c r="Y3157" s="42"/>
      <c r="Z3157" s="42"/>
      <c r="AA3157" s="42"/>
      <c r="AB3157" s="42"/>
      <c r="AD3157" s="11"/>
      <c r="AE3157" s="11"/>
      <c r="AF3157" s="11"/>
      <c r="AG3157" s="11"/>
      <c r="AH3157" s="101"/>
      <c r="AI3157" s="53"/>
      <c r="AJ3157" s="5"/>
      <c r="AL3157" s="42"/>
    </row>
    <row r="3158" spans="3:38">
      <c r="C3158" s="57"/>
      <c r="D3158" s="11"/>
      <c r="E3158" s="11"/>
      <c r="F3158" s="56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42"/>
      <c r="V3158" s="42"/>
      <c r="W3158" s="42"/>
      <c r="X3158" s="42"/>
      <c r="Y3158" s="42"/>
      <c r="Z3158" s="42"/>
      <c r="AA3158" s="42"/>
      <c r="AB3158" s="42"/>
      <c r="AD3158" s="11"/>
      <c r="AE3158" s="11"/>
      <c r="AF3158" s="11"/>
      <c r="AG3158" s="11"/>
      <c r="AH3158" s="101"/>
      <c r="AI3158" s="53"/>
      <c r="AJ3158" s="5"/>
      <c r="AL3158" s="42"/>
    </row>
    <row r="3159" spans="3:38">
      <c r="C3159" s="57"/>
      <c r="D3159" s="11"/>
      <c r="E3159" s="11"/>
      <c r="F3159" s="56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42"/>
      <c r="V3159" s="42"/>
      <c r="W3159" s="42"/>
      <c r="X3159" s="42"/>
      <c r="Y3159" s="42"/>
      <c r="Z3159" s="42"/>
      <c r="AA3159" s="42"/>
      <c r="AB3159" s="42"/>
      <c r="AD3159" s="11"/>
      <c r="AE3159" s="11"/>
      <c r="AG3159" s="11"/>
      <c r="AH3159" s="101"/>
      <c r="AI3159" s="53"/>
      <c r="AJ3159" s="5"/>
      <c r="AL3159" s="42"/>
    </row>
    <row r="3160" spans="3:38">
      <c r="C3160" s="57"/>
      <c r="D3160" s="11"/>
      <c r="E3160" s="11"/>
      <c r="F3160" s="56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42"/>
      <c r="V3160" s="42"/>
      <c r="W3160" s="42"/>
      <c r="X3160" s="42"/>
      <c r="Y3160" s="42"/>
      <c r="Z3160" s="42"/>
      <c r="AA3160" s="42"/>
      <c r="AB3160" s="42"/>
      <c r="AD3160" s="11"/>
      <c r="AE3160" s="11"/>
      <c r="AF3160" s="11"/>
      <c r="AG3160" s="11"/>
      <c r="AH3160" s="101"/>
      <c r="AI3160" s="53"/>
      <c r="AJ3160" s="5"/>
      <c r="AL3160" s="42"/>
    </row>
    <row r="3161" spans="3:38">
      <c r="C3161" s="57"/>
      <c r="D3161" s="11"/>
      <c r="E3161" s="11"/>
      <c r="F3161" s="56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42"/>
      <c r="V3161" s="42"/>
      <c r="W3161" s="42"/>
      <c r="X3161" s="42"/>
      <c r="Y3161" s="42"/>
      <c r="Z3161" s="42"/>
      <c r="AA3161" s="42"/>
      <c r="AB3161" s="42"/>
      <c r="AD3161" s="11"/>
      <c r="AE3161" s="11"/>
      <c r="AG3161" s="11"/>
      <c r="AH3161" s="101"/>
      <c r="AI3161" s="53"/>
      <c r="AJ3161" s="5"/>
      <c r="AL3161" s="42"/>
    </row>
    <row r="3162" spans="3:38">
      <c r="C3162" s="57"/>
      <c r="D3162" s="11"/>
      <c r="E3162" s="11"/>
      <c r="F3162" s="56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42"/>
      <c r="V3162" s="42"/>
      <c r="W3162" s="42"/>
      <c r="X3162" s="42"/>
      <c r="Y3162" s="42"/>
      <c r="Z3162" s="42"/>
      <c r="AA3162" s="42"/>
      <c r="AB3162" s="42"/>
      <c r="AD3162" s="11"/>
      <c r="AF3162" s="11"/>
      <c r="AG3162" s="11"/>
      <c r="AH3162" s="101"/>
      <c r="AI3162" s="53"/>
      <c r="AJ3162" s="5"/>
      <c r="AL3162" s="42"/>
    </row>
    <row r="3163" spans="3:38">
      <c r="C3163" s="57"/>
      <c r="D3163" s="11"/>
      <c r="E3163" s="11"/>
      <c r="F3163" s="56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42"/>
      <c r="V3163" s="42"/>
      <c r="W3163" s="42"/>
      <c r="X3163" s="42"/>
      <c r="Y3163" s="42"/>
      <c r="Z3163" s="42"/>
      <c r="AA3163" s="42"/>
      <c r="AB3163" s="42"/>
      <c r="AD3163" s="11"/>
      <c r="AE3163" s="11"/>
      <c r="AF3163" s="11"/>
      <c r="AG3163" s="11"/>
      <c r="AH3163" s="101"/>
      <c r="AI3163" s="53"/>
      <c r="AJ3163" s="5"/>
      <c r="AL3163" s="42"/>
    </row>
    <row r="3164" spans="3:38">
      <c r="C3164" s="57"/>
      <c r="D3164" s="11"/>
      <c r="E3164" s="11"/>
      <c r="F3164" s="56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42"/>
      <c r="V3164" s="42"/>
      <c r="W3164" s="42"/>
      <c r="X3164" s="42"/>
      <c r="Y3164" s="42"/>
      <c r="Z3164" s="42"/>
      <c r="AA3164" s="42"/>
      <c r="AB3164" s="42"/>
      <c r="AD3164" s="11"/>
      <c r="AE3164" s="11"/>
      <c r="AF3164" s="11"/>
      <c r="AG3164" s="11"/>
      <c r="AH3164" s="101"/>
      <c r="AI3164" s="53"/>
      <c r="AJ3164" s="5"/>
      <c r="AL3164" s="42"/>
    </row>
    <row r="3165" spans="3:38">
      <c r="C3165" s="57"/>
      <c r="D3165" s="11"/>
      <c r="E3165" s="11"/>
      <c r="F3165" s="56"/>
      <c r="G3165" s="11"/>
      <c r="H3165" s="11"/>
      <c r="I3165" s="11"/>
      <c r="J3165" s="11"/>
      <c r="K3165" s="11"/>
      <c r="L3165" s="11"/>
      <c r="M3165" s="11"/>
      <c r="N3165" s="11"/>
      <c r="P3165" s="11"/>
      <c r="Q3165" s="11"/>
      <c r="R3165" s="11"/>
      <c r="S3165" s="11"/>
      <c r="T3165" s="11"/>
      <c r="U3165" s="42"/>
      <c r="V3165" s="42"/>
      <c r="W3165" s="42"/>
      <c r="X3165" s="42"/>
      <c r="Y3165" s="42"/>
      <c r="Z3165" s="42"/>
      <c r="AA3165" s="42"/>
      <c r="AB3165" s="42"/>
      <c r="AD3165" s="11"/>
      <c r="AE3165" s="11"/>
      <c r="AG3165" s="11"/>
      <c r="AH3165" s="101"/>
      <c r="AI3165" s="53"/>
      <c r="AJ3165" s="5"/>
      <c r="AL3165" s="42"/>
    </row>
    <row r="3166" spans="3:38">
      <c r="C3166" s="57"/>
      <c r="D3166" s="11"/>
      <c r="E3166" s="11"/>
      <c r="F3166" s="56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42"/>
      <c r="V3166" s="42"/>
      <c r="W3166" s="42"/>
      <c r="X3166" s="42"/>
      <c r="Y3166" s="42"/>
      <c r="Z3166" s="42"/>
      <c r="AA3166" s="42"/>
      <c r="AB3166" s="42"/>
      <c r="AD3166" s="11"/>
      <c r="AE3166" s="11"/>
      <c r="AG3166" s="11"/>
      <c r="AH3166" s="101"/>
      <c r="AI3166" s="53"/>
      <c r="AJ3166" s="5"/>
      <c r="AL3166" s="42"/>
    </row>
    <row r="3167" spans="3:38">
      <c r="C3167" s="57"/>
      <c r="D3167" s="11"/>
      <c r="E3167" s="11"/>
      <c r="F3167" s="56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42"/>
      <c r="V3167" s="42"/>
      <c r="W3167" s="42"/>
      <c r="X3167" s="42"/>
      <c r="Y3167" s="42"/>
      <c r="Z3167" s="42"/>
      <c r="AA3167" s="42"/>
      <c r="AB3167" s="42"/>
      <c r="AD3167" s="11"/>
      <c r="AE3167" s="11"/>
      <c r="AG3167" s="11"/>
      <c r="AH3167" s="101"/>
      <c r="AI3167" s="53"/>
      <c r="AJ3167" s="5"/>
      <c r="AL3167" s="42"/>
    </row>
    <row r="3168" spans="3:38">
      <c r="C3168" s="57"/>
      <c r="D3168" s="11"/>
      <c r="E3168" s="11"/>
      <c r="F3168" s="56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42"/>
      <c r="V3168" s="42"/>
      <c r="W3168" s="42"/>
      <c r="X3168" s="42"/>
      <c r="Y3168" s="42"/>
      <c r="Z3168" s="42"/>
      <c r="AA3168" s="42"/>
      <c r="AB3168" s="42"/>
      <c r="AD3168" s="11"/>
      <c r="AG3168" s="11"/>
      <c r="AH3168" s="101"/>
      <c r="AI3168" s="53"/>
      <c r="AJ3168" s="5"/>
      <c r="AL3168" s="42"/>
    </row>
    <row r="3169" spans="3:38">
      <c r="C3169" s="57"/>
      <c r="D3169" s="11"/>
      <c r="E3169" s="11"/>
      <c r="F3169" s="56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42"/>
      <c r="V3169" s="42"/>
      <c r="W3169" s="42"/>
      <c r="X3169" s="42"/>
      <c r="Y3169" s="42"/>
      <c r="Z3169" s="42"/>
      <c r="AA3169" s="42"/>
      <c r="AB3169" s="42"/>
      <c r="AD3169" s="11"/>
      <c r="AG3169" s="11"/>
      <c r="AH3169" s="101"/>
      <c r="AI3169" s="53"/>
      <c r="AJ3169" s="5"/>
      <c r="AL3169" s="42"/>
    </row>
    <row r="3170" spans="3:38">
      <c r="C3170" s="57"/>
      <c r="D3170" s="11"/>
      <c r="E3170" s="11"/>
      <c r="F3170" s="56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42"/>
      <c r="V3170" s="42"/>
      <c r="W3170" s="42"/>
      <c r="X3170" s="42"/>
      <c r="Y3170" s="42"/>
      <c r="Z3170" s="42"/>
      <c r="AA3170" s="42"/>
      <c r="AB3170" s="42"/>
      <c r="AD3170" s="11"/>
      <c r="AF3170" s="11"/>
      <c r="AG3170" s="11"/>
      <c r="AH3170" s="101"/>
      <c r="AI3170" s="53"/>
      <c r="AJ3170" s="5"/>
      <c r="AL3170" s="42"/>
    </row>
    <row r="3171" spans="3:38">
      <c r="C3171" s="57"/>
      <c r="D3171" s="11"/>
      <c r="E3171" s="11"/>
      <c r="F3171" s="56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42"/>
      <c r="V3171" s="42"/>
      <c r="W3171" s="42"/>
      <c r="X3171" s="42"/>
      <c r="Y3171" s="42"/>
      <c r="Z3171" s="42"/>
      <c r="AA3171" s="42"/>
      <c r="AB3171" s="42"/>
      <c r="AD3171" s="11"/>
      <c r="AF3171" s="11"/>
      <c r="AG3171" s="11"/>
      <c r="AH3171" s="101"/>
      <c r="AI3171" s="53"/>
      <c r="AJ3171" s="5"/>
      <c r="AL3171" s="42"/>
    </row>
    <row r="3172" spans="3:38">
      <c r="C3172" s="57"/>
      <c r="D3172" s="11"/>
      <c r="E3172" s="11"/>
      <c r="F3172" s="56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42"/>
      <c r="V3172" s="42"/>
      <c r="W3172" s="42"/>
      <c r="X3172" s="42"/>
      <c r="Y3172" s="42"/>
      <c r="Z3172" s="42"/>
      <c r="AA3172" s="42"/>
      <c r="AB3172" s="42"/>
      <c r="AD3172" s="11"/>
      <c r="AE3172" s="11"/>
      <c r="AG3172" s="11"/>
      <c r="AH3172" s="101"/>
      <c r="AI3172" s="53"/>
      <c r="AJ3172" s="5"/>
      <c r="AL3172" s="42"/>
    </row>
    <row r="3173" spans="3:38">
      <c r="C3173" s="57"/>
      <c r="D3173" s="11"/>
      <c r="E3173" s="11"/>
      <c r="F3173" s="56"/>
      <c r="G3173" s="11"/>
      <c r="H3173" s="11"/>
      <c r="I3173" s="11"/>
      <c r="J3173" s="11"/>
      <c r="K3173" s="11"/>
      <c r="M3173" s="11"/>
      <c r="N3173" s="11"/>
      <c r="O3173" s="11"/>
      <c r="P3173" s="11"/>
      <c r="Q3173" s="11"/>
      <c r="R3173" s="11"/>
      <c r="S3173" s="11"/>
      <c r="T3173" s="11"/>
      <c r="U3173" s="42"/>
      <c r="V3173" s="42"/>
      <c r="W3173" s="42"/>
      <c r="X3173" s="42"/>
      <c r="Y3173" s="42"/>
      <c r="Z3173" s="42"/>
      <c r="AA3173" s="42"/>
      <c r="AB3173" s="42"/>
      <c r="AD3173" s="11"/>
      <c r="AE3173" s="11"/>
      <c r="AG3173" s="11"/>
      <c r="AH3173" s="101"/>
      <c r="AI3173" s="53"/>
      <c r="AJ3173" s="5"/>
      <c r="AL3173" s="42"/>
    </row>
    <row r="3174" spans="3:38">
      <c r="C3174" s="57"/>
      <c r="D3174" s="11"/>
      <c r="E3174" s="11"/>
      <c r="F3174" s="56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42"/>
      <c r="V3174" s="42"/>
      <c r="W3174" s="42"/>
      <c r="X3174" s="42"/>
      <c r="Y3174" s="42"/>
      <c r="Z3174" s="42"/>
      <c r="AA3174" s="42"/>
      <c r="AB3174" s="42"/>
      <c r="AD3174" s="11"/>
      <c r="AE3174" s="11"/>
      <c r="AG3174" s="11"/>
      <c r="AH3174" s="101"/>
      <c r="AI3174" s="53"/>
      <c r="AJ3174" s="5"/>
      <c r="AL3174" s="42"/>
    </row>
    <row r="3175" spans="3:38">
      <c r="C3175" s="57"/>
      <c r="D3175" s="11"/>
      <c r="E3175" s="11"/>
      <c r="F3175" s="56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42"/>
      <c r="V3175" s="42"/>
      <c r="W3175" s="42"/>
      <c r="X3175" s="42"/>
      <c r="Y3175" s="42"/>
      <c r="Z3175" s="42"/>
      <c r="AA3175" s="42"/>
      <c r="AB3175" s="42"/>
      <c r="AD3175" s="11"/>
      <c r="AE3175" s="11"/>
      <c r="AF3175" s="11"/>
      <c r="AG3175" s="11"/>
      <c r="AH3175" s="101"/>
      <c r="AI3175" s="53"/>
      <c r="AJ3175" s="5"/>
      <c r="AL3175" s="42"/>
    </row>
    <row r="3176" spans="3:38">
      <c r="C3176" s="57"/>
      <c r="D3176" s="11"/>
      <c r="E3176" s="11"/>
      <c r="F3176" s="56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42"/>
      <c r="V3176" s="42"/>
      <c r="W3176" s="42"/>
      <c r="X3176" s="42"/>
      <c r="Y3176" s="42"/>
      <c r="Z3176" s="42"/>
      <c r="AA3176" s="42"/>
      <c r="AB3176" s="42"/>
      <c r="AD3176" s="11"/>
      <c r="AG3176" s="11"/>
      <c r="AH3176" s="101"/>
      <c r="AI3176" s="53"/>
      <c r="AJ3176" s="5"/>
      <c r="AL3176" s="42"/>
    </row>
    <row r="3177" spans="3:38">
      <c r="C3177" s="57"/>
      <c r="D3177" s="11"/>
      <c r="E3177" s="11"/>
      <c r="F3177" s="56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42"/>
      <c r="V3177" s="42"/>
      <c r="W3177" s="42"/>
      <c r="X3177" s="42"/>
      <c r="Y3177" s="42"/>
      <c r="Z3177" s="42"/>
      <c r="AA3177" s="42"/>
      <c r="AB3177" s="42"/>
      <c r="AD3177" s="11"/>
      <c r="AE3177" s="11"/>
      <c r="AF3177" s="11"/>
      <c r="AG3177" s="11"/>
      <c r="AH3177" s="101"/>
      <c r="AI3177" s="53"/>
      <c r="AJ3177" s="5"/>
      <c r="AL3177" s="42"/>
    </row>
    <row r="3178" spans="3:38">
      <c r="C3178" s="57"/>
      <c r="D3178" s="11"/>
      <c r="E3178" s="11"/>
      <c r="F3178" s="56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42"/>
      <c r="V3178" s="42"/>
      <c r="W3178" s="42"/>
      <c r="X3178" s="42"/>
      <c r="Y3178" s="42"/>
      <c r="Z3178" s="42"/>
      <c r="AA3178" s="42"/>
      <c r="AB3178" s="42"/>
      <c r="AD3178" s="11"/>
      <c r="AG3178" s="11"/>
      <c r="AH3178" s="101"/>
      <c r="AI3178" s="53"/>
      <c r="AJ3178" s="5"/>
      <c r="AL3178" s="42"/>
    </row>
    <row r="3179" spans="3:38">
      <c r="C3179" s="57"/>
      <c r="D3179" s="11"/>
      <c r="E3179" s="11"/>
      <c r="F3179" s="56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42"/>
      <c r="V3179" s="42"/>
      <c r="W3179" s="42"/>
      <c r="X3179" s="42"/>
      <c r="Y3179" s="42"/>
      <c r="Z3179" s="42"/>
      <c r="AA3179" s="42"/>
      <c r="AB3179" s="42"/>
      <c r="AD3179" s="11"/>
      <c r="AF3179" s="11"/>
      <c r="AG3179" s="11"/>
      <c r="AH3179" s="101"/>
      <c r="AI3179" s="53"/>
      <c r="AJ3179" s="5"/>
      <c r="AL3179" s="42"/>
    </row>
    <row r="3180" spans="3:38">
      <c r="C3180" s="57"/>
      <c r="D3180" s="11"/>
      <c r="E3180" s="11"/>
      <c r="F3180" s="56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42"/>
      <c r="V3180" s="42"/>
      <c r="W3180" s="42"/>
      <c r="X3180" s="42"/>
      <c r="Y3180" s="42"/>
      <c r="Z3180" s="42"/>
      <c r="AA3180" s="42"/>
      <c r="AB3180" s="42"/>
      <c r="AD3180" s="11"/>
      <c r="AG3180" s="11"/>
      <c r="AH3180" s="101"/>
      <c r="AI3180" s="53"/>
      <c r="AJ3180" s="5"/>
      <c r="AL3180" s="42"/>
    </row>
    <row r="3181" spans="3:38">
      <c r="C3181" s="57"/>
      <c r="D3181" s="11"/>
      <c r="E3181" s="11"/>
      <c r="F3181" s="56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42"/>
      <c r="V3181" s="42"/>
      <c r="W3181" s="42"/>
      <c r="X3181" s="42"/>
      <c r="Y3181" s="42"/>
      <c r="Z3181" s="42"/>
      <c r="AA3181" s="42"/>
      <c r="AB3181" s="42"/>
      <c r="AD3181" s="11"/>
      <c r="AF3181" s="11"/>
      <c r="AG3181" s="11"/>
      <c r="AH3181" s="101"/>
      <c r="AI3181" s="53"/>
      <c r="AJ3181" s="5"/>
      <c r="AL3181" s="42"/>
    </row>
    <row r="3182" spans="3:38">
      <c r="C3182" s="57"/>
      <c r="D3182" s="11"/>
      <c r="E3182" s="11"/>
      <c r="F3182" s="56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42"/>
      <c r="V3182" s="42"/>
      <c r="W3182" s="42"/>
      <c r="X3182" s="42"/>
      <c r="Y3182" s="42"/>
      <c r="Z3182" s="42"/>
      <c r="AA3182" s="42"/>
      <c r="AB3182" s="42"/>
      <c r="AD3182" s="11"/>
      <c r="AG3182" s="11"/>
      <c r="AH3182" s="101"/>
      <c r="AI3182" s="53"/>
      <c r="AJ3182" s="5"/>
      <c r="AL3182" s="42"/>
    </row>
    <row r="3183" spans="3:38">
      <c r="C3183" s="57"/>
      <c r="D3183" s="11"/>
      <c r="E3183" s="11"/>
      <c r="F3183" s="56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42"/>
      <c r="V3183" s="42"/>
      <c r="W3183" s="42"/>
      <c r="X3183" s="42"/>
      <c r="Y3183" s="42"/>
      <c r="Z3183" s="42"/>
      <c r="AA3183" s="42"/>
      <c r="AB3183" s="42"/>
      <c r="AD3183" s="11"/>
      <c r="AF3183" s="11"/>
      <c r="AG3183" s="11"/>
      <c r="AH3183" s="101"/>
      <c r="AI3183" s="53"/>
      <c r="AJ3183" s="5"/>
      <c r="AL3183" s="42"/>
    </row>
    <row r="3184" spans="3:38">
      <c r="C3184" s="57"/>
      <c r="D3184" s="11"/>
      <c r="E3184" s="11"/>
      <c r="F3184" s="56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42"/>
      <c r="V3184" s="42"/>
      <c r="W3184" s="42"/>
      <c r="X3184" s="42"/>
      <c r="Y3184" s="42"/>
      <c r="Z3184" s="42"/>
      <c r="AA3184" s="42"/>
      <c r="AB3184" s="42"/>
      <c r="AD3184" s="11"/>
      <c r="AF3184" s="11"/>
      <c r="AG3184" s="11"/>
      <c r="AH3184" s="101"/>
      <c r="AI3184" s="53"/>
      <c r="AJ3184" s="5"/>
      <c r="AL3184" s="42"/>
    </row>
    <row r="3185" spans="3:38">
      <c r="C3185" s="57"/>
      <c r="D3185" s="11"/>
      <c r="E3185" s="11"/>
      <c r="F3185" s="56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42"/>
      <c r="V3185" s="42"/>
      <c r="W3185" s="42"/>
      <c r="X3185" s="42"/>
      <c r="Y3185" s="42"/>
      <c r="Z3185" s="42"/>
      <c r="AA3185" s="42"/>
      <c r="AB3185" s="42"/>
      <c r="AD3185" s="11"/>
      <c r="AG3185" s="11"/>
      <c r="AH3185" s="101"/>
      <c r="AI3185" s="53"/>
      <c r="AJ3185" s="5"/>
      <c r="AL3185" s="42"/>
    </row>
    <row r="3186" spans="3:38">
      <c r="C3186" s="57"/>
      <c r="D3186" s="11"/>
      <c r="E3186" s="11"/>
      <c r="F3186" s="56"/>
      <c r="G3186" s="11"/>
      <c r="H3186" s="11"/>
      <c r="I3186" s="11"/>
      <c r="J3186" s="11"/>
      <c r="K3186" s="11"/>
      <c r="M3186" s="11"/>
      <c r="N3186" s="11"/>
      <c r="P3186" s="11"/>
      <c r="Q3186" s="11"/>
      <c r="R3186" s="11"/>
      <c r="S3186" s="11"/>
      <c r="U3186" s="42"/>
      <c r="V3186" s="42"/>
      <c r="W3186" s="42"/>
      <c r="X3186" s="42"/>
      <c r="Y3186" s="42"/>
      <c r="Z3186" s="42"/>
      <c r="AA3186" s="42"/>
      <c r="AB3186" s="42"/>
      <c r="AD3186" s="11"/>
      <c r="AF3186" s="11"/>
      <c r="AG3186" s="11"/>
      <c r="AH3186" s="101"/>
      <c r="AI3186" s="53"/>
      <c r="AJ3186" s="5"/>
      <c r="AL3186" s="42"/>
    </row>
    <row r="3187" spans="3:38">
      <c r="C3187" s="57"/>
      <c r="D3187" s="11"/>
      <c r="E3187" s="11"/>
      <c r="F3187" s="56"/>
      <c r="G3187" s="11"/>
      <c r="H3187" s="11"/>
      <c r="I3187" s="11"/>
      <c r="J3187" s="11"/>
      <c r="K3187" s="11"/>
      <c r="M3187" s="11"/>
      <c r="N3187" s="11"/>
      <c r="O3187" s="11"/>
      <c r="Q3187" s="11"/>
      <c r="R3187" s="11"/>
      <c r="S3187" s="11"/>
      <c r="U3187" s="42"/>
      <c r="V3187" s="42"/>
      <c r="W3187" s="42"/>
      <c r="X3187" s="42"/>
      <c r="Y3187" s="42"/>
      <c r="Z3187" s="42"/>
      <c r="AA3187" s="42"/>
      <c r="AB3187" s="42"/>
      <c r="AD3187" s="11"/>
      <c r="AF3187" s="11"/>
      <c r="AG3187" s="11"/>
      <c r="AH3187" s="101"/>
      <c r="AI3187" s="53"/>
      <c r="AJ3187" s="5"/>
      <c r="AL3187" s="42"/>
    </row>
    <row r="3188" spans="3:38">
      <c r="C3188" s="57"/>
      <c r="D3188" s="11"/>
      <c r="E3188" s="11"/>
      <c r="F3188" s="56"/>
      <c r="G3188" s="11"/>
      <c r="H3188" s="11"/>
      <c r="I3188" s="11"/>
      <c r="J3188" s="11"/>
      <c r="K3188" s="11"/>
      <c r="M3188" s="11"/>
      <c r="N3188" s="11"/>
      <c r="O3188" s="11"/>
      <c r="Q3188" s="11"/>
      <c r="R3188" s="11"/>
      <c r="S3188" s="11"/>
      <c r="U3188" s="42"/>
      <c r="V3188" s="42"/>
      <c r="W3188" s="42"/>
      <c r="X3188" s="42"/>
      <c r="Y3188" s="42"/>
      <c r="Z3188" s="42"/>
      <c r="AA3188" s="42"/>
      <c r="AB3188" s="42"/>
      <c r="AD3188" s="11"/>
      <c r="AF3188" s="11"/>
      <c r="AG3188" s="11"/>
      <c r="AH3188" s="101"/>
      <c r="AI3188" s="53"/>
      <c r="AJ3188" s="5"/>
    </row>
    <row r="3189" spans="3:38">
      <c r="C3189" s="57"/>
      <c r="D3189" s="11"/>
      <c r="E3189" s="11"/>
      <c r="F3189" s="56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42"/>
      <c r="V3189" s="42"/>
      <c r="W3189" s="42"/>
      <c r="X3189" s="42"/>
      <c r="Y3189" s="42"/>
      <c r="Z3189" s="42"/>
      <c r="AA3189" s="42"/>
      <c r="AB3189" s="42"/>
      <c r="AD3189" s="11"/>
      <c r="AG3189" s="11"/>
      <c r="AH3189" s="101"/>
      <c r="AI3189" s="53"/>
      <c r="AJ3189" s="5"/>
    </row>
    <row r="3190" spans="3:38">
      <c r="C3190" s="57"/>
      <c r="D3190" s="11"/>
      <c r="E3190" s="11"/>
      <c r="F3190" s="56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42"/>
      <c r="V3190" s="42"/>
      <c r="W3190" s="42"/>
      <c r="X3190" s="42"/>
      <c r="Y3190" s="42"/>
      <c r="Z3190" s="42"/>
      <c r="AA3190" s="42"/>
      <c r="AB3190" s="42"/>
      <c r="AD3190" s="11"/>
      <c r="AF3190" s="11"/>
      <c r="AG3190" s="11"/>
      <c r="AH3190" s="101"/>
      <c r="AI3190" s="53"/>
      <c r="AJ3190" s="5"/>
    </row>
    <row r="3191" spans="3:38">
      <c r="C3191" s="57"/>
      <c r="D3191" s="11"/>
      <c r="E3191" s="11"/>
      <c r="F3191" s="56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42"/>
      <c r="V3191" s="42"/>
      <c r="W3191" s="42"/>
      <c r="X3191" s="42"/>
      <c r="Y3191" s="42"/>
      <c r="Z3191" s="42"/>
      <c r="AA3191" s="42"/>
      <c r="AB3191" s="42"/>
      <c r="AD3191" s="11"/>
      <c r="AF3191" s="11"/>
      <c r="AG3191" s="11"/>
      <c r="AH3191" s="101"/>
      <c r="AI3191" s="53"/>
      <c r="AJ3191" s="5"/>
    </row>
    <row r="3192" spans="3:38">
      <c r="C3192" s="57"/>
      <c r="D3192" s="11"/>
      <c r="E3192" s="11"/>
      <c r="F3192" s="56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42"/>
      <c r="V3192" s="42"/>
      <c r="W3192" s="42"/>
      <c r="X3192" s="42"/>
      <c r="Y3192" s="42"/>
      <c r="Z3192" s="42"/>
      <c r="AA3192" s="42"/>
      <c r="AB3192" s="42"/>
      <c r="AD3192" s="11"/>
      <c r="AG3192" s="11"/>
      <c r="AH3192" s="101"/>
      <c r="AI3192" s="53"/>
      <c r="AJ3192" s="5"/>
    </row>
    <row r="3193" spans="3:38">
      <c r="C3193" s="57"/>
      <c r="D3193" s="11"/>
      <c r="E3193" s="11"/>
      <c r="F3193" s="56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42"/>
      <c r="V3193" s="42"/>
      <c r="W3193" s="42"/>
      <c r="X3193" s="42"/>
      <c r="Y3193" s="42"/>
      <c r="Z3193" s="42"/>
      <c r="AA3193" s="42"/>
      <c r="AB3193" s="42"/>
      <c r="AD3193" s="11"/>
      <c r="AF3193" s="11"/>
      <c r="AG3193" s="11"/>
      <c r="AH3193" s="101"/>
      <c r="AI3193" s="53"/>
      <c r="AJ3193" s="5"/>
    </row>
    <row r="3194" spans="3:38">
      <c r="C3194" s="57"/>
      <c r="D3194" s="11"/>
      <c r="E3194" s="11"/>
      <c r="F3194" s="56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42"/>
      <c r="V3194" s="42"/>
      <c r="W3194" s="42"/>
      <c r="X3194" s="42"/>
      <c r="Y3194" s="42"/>
      <c r="Z3194" s="42"/>
      <c r="AA3194" s="42"/>
      <c r="AB3194" s="42"/>
      <c r="AD3194" s="11"/>
      <c r="AG3194" s="11"/>
      <c r="AH3194" s="101"/>
      <c r="AI3194" s="53"/>
      <c r="AJ3194" s="5"/>
    </row>
    <row r="3195" spans="3:38">
      <c r="C3195" s="57"/>
      <c r="D3195" s="11"/>
      <c r="E3195" s="11"/>
      <c r="F3195" s="56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42"/>
      <c r="V3195" s="42"/>
      <c r="W3195" s="42"/>
      <c r="X3195" s="42"/>
      <c r="Y3195" s="42"/>
      <c r="Z3195" s="42"/>
      <c r="AA3195" s="42"/>
      <c r="AB3195" s="42"/>
      <c r="AD3195" s="11"/>
      <c r="AG3195" s="11"/>
      <c r="AH3195" s="101"/>
      <c r="AI3195" s="53"/>
      <c r="AJ3195" s="5"/>
    </row>
    <row r="3196" spans="3:38">
      <c r="C3196" s="57"/>
      <c r="D3196" s="11"/>
      <c r="E3196" s="11"/>
      <c r="F3196" s="56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42"/>
      <c r="V3196" s="42"/>
      <c r="W3196" s="42"/>
      <c r="X3196" s="42"/>
      <c r="Y3196" s="42"/>
      <c r="Z3196" s="42"/>
      <c r="AA3196" s="42"/>
      <c r="AB3196" s="42"/>
      <c r="AD3196" s="11"/>
      <c r="AG3196" s="11"/>
      <c r="AH3196" s="101"/>
      <c r="AI3196" s="53"/>
      <c r="AJ3196" s="5"/>
    </row>
    <row r="3197" spans="3:38">
      <c r="C3197" s="57"/>
      <c r="D3197" s="11"/>
      <c r="E3197" s="11"/>
      <c r="F3197" s="56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42"/>
      <c r="V3197" s="42"/>
      <c r="W3197" s="42"/>
      <c r="X3197" s="42"/>
      <c r="Y3197" s="42"/>
      <c r="Z3197" s="42"/>
      <c r="AA3197" s="42"/>
      <c r="AB3197" s="42"/>
      <c r="AD3197" s="11"/>
      <c r="AG3197" s="11"/>
      <c r="AH3197" s="101"/>
      <c r="AI3197" s="53"/>
      <c r="AJ3197" s="5"/>
    </row>
    <row r="3198" spans="3:38">
      <c r="C3198" s="57"/>
      <c r="D3198" s="11"/>
      <c r="E3198" s="11"/>
      <c r="F3198" s="56"/>
      <c r="G3198" s="11"/>
      <c r="H3198" s="11"/>
      <c r="I3198" s="11"/>
      <c r="J3198" s="11"/>
      <c r="K3198" s="11"/>
      <c r="M3198" s="11"/>
      <c r="O3198" s="11"/>
      <c r="P3198" s="11"/>
      <c r="Q3198" s="11"/>
      <c r="R3198" s="11"/>
      <c r="S3198" s="11"/>
      <c r="T3198" s="11"/>
      <c r="U3198" s="42"/>
      <c r="V3198" s="42"/>
      <c r="W3198" s="42"/>
      <c r="X3198" s="42"/>
      <c r="Y3198" s="42"/>
      <c r="Z3198" s="42"/>
      <c r="AA3198" s="42"/>
      <c r="AB3198" s="42"/>
      <c r="AD3198" s="11"/>
      <c r="AF3198" s="11"/>
      <c r="AG3198" s="11"/>
      <c r="AH3198" s="101"/>
      <c r="AI3198" s="53"/>
      <c r="AJ3198" s="5"/>
    </row>
    <row r="3199" spans="3:38">
      <c r="C3199" s="57"/>
      <c r="D3199" s="11"/>
      <c r="E3199" s="11"/>
      <c r="F3199" s="56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42"/>
      <c r="V3199" s="42"/>
      <c r="W3199" s="42"/>
      <c r="X3199" s="42"/>
      <c r="Y3199" s="42"/>
      <c r="Z3199" s="42"/>
      <c r="AA3199" s="42"/>
      <c r="AB3199" s="42"/>
      <c r="AD3199" s="11"/>
      <c r="AF3199" s="11"/>
      <c r="AG3199" s="11"/>
      <c r="AH3199" s="101"/>
      <c r="AI3199" s="53"/>
      <c r="AJ3199" s="5"/>
    </row>
    <row r="3200" spans="3:38">
      <c r="C3200" s="57"/>
      <c r="D3200" s="11"/>
      <c r="E3200" s="11"/>
      <c r="F3200" s="56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42"/>
      <c r="V3200" s="42"/>
      <c r="W3200" s="42"/>
      <c r="X3200" s="42"/>
      <c r="Y3200" s="42"/>
      <c r="Z3200" s="42"/>
      <c r="AA3200" s="42"/>
      <c r="AB3200" s="42"/>
      <c r="AD3200" s="11"/>
      <c r="AG3200" s="11"/>
      <c r="AH3200" s="101"/>
      <c r="AI3200" s="53"/>
      <c r="AJ3200" s="5"/>
    </row>
    <row r="3201" spans="3:36">
      <c r="C3201" s="57"/>
      <c r="D3201" s="11"/>
      <c r="E3201" s="11"/>
      <c r="F3201" s="56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42"/>
      <c r="V3201" s="42"/>
      <c r="W3201" s="42"/>
      <c r="X3201" s="42"/>
      <c r="Y3201" s="42"/>
      <c r="Z3201" s="42"/>
      <c r="AA3201" s="42"/>
      <c r="AB3201" s="42"/>
      <c r="AD3201" s="11"/>
      <c r="AE3201" s="11"/>
      <c r="AG3201" s="11"/>
      <c r="AH3201" s="101"/>
      <c r="AI3201" s="53"/>
      <c r="AJ3201" s="5"/>
    </row>
    <row r="3202" spans="3:36">
      <c r="C3202" s="57"/>
      <c r="D3202" s="11"/>
      <c r="E3202" s="11"/>
      <c r="F3202" s="56"/>
      <c r="G3202" s="11"/>
      <c r="H3202" s="11"/>
      <c r="I3202" s="11"/>
      <c r="J3202" s="11"/>
      <c r="K3202" s="11"/>
      <c r="M3202" s="11"/>
      <c r="N3202" s="11"/>
      <c r="P3202" s="11"/>
      <c r="Q3202" s="11"/>
      <c r="R3202" s="11"/>
      <c r="S3202" s="11"/>
      <c r="U3202" s="42"/>
      <c r="V3202" s="42"/>
      <c r="W3202" s="42"/>
      <c r="X3202" s="42"/>
      <c r="Y3202" s="42"/>
      <c r="Z3202" s="42"/>
      <c r="AA3202" s="42"/>
      <c r="AB3202" s="42"/>
      <c r="AD3202" s="11"/>
      <c r="AE3202" s="11"/>
      <c r="AF3202" s="11"/>
      <c r="AG3202" s="11"/>
      <c r="AH3202" s="101"/>
      <c r="AI3202" s="53"/>
      <c r="AJ3202" s="5"/>
    </row>
    <row r="3203" spans="3:36">
      <c r="C3203" s="57"/>
      <c r="D3203" s="11"/>
      <c r="E3203" s="11"/>
      <c r="F3203" s="56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42"/>
      <c r="V3203" s="42"/>
      <c r="W3203" s="42"/>
      <c r="X3203" s="42"/>
      <c r="Y3203" s="42"/>
      <c r="Z3203" s="42"/>
      <c r="AA3203" s="42"/>
      <c r="AB3203" s="42"/>
      <c r="AD3203" s="11"/>
      <c r="AE3203" s="11"/>
      <c r="AG3203" s="11"/>
      <c r="AH3203" s="101"/>
      <c r="AI3203" s="53"/>
      <c r="AJ3203" s="5"/>
    </row>
    <row r="3204" spans="3:36">
      <c r="C3204" s="57"/>
      <c r="D3204" s="11"/>
      <c r="E3204" s="11"/>
      <c r="F3204" s="56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42"/>
      <c r="V3204" s="42"/>
      <c r="W3204" s="42"/>
      <c r="X3204" s="42"/>
      <c r="Y3204" s="42"/>
      <c r="Z3204" s="42"/>
      <c r="AA3204" s="42"/>
      <c r="AB3204" s="42"/>
      <c r="AD3204" s="11"/>
      <c r="AE3204" s="11"/>
      <c r="AG3204" s="11"/>
      <c r="AH3204" s="101"/>
      <c r="AI3204" s="53"/>
      <c r="AJ3204" s="5"/>
    </row>
    <row r="3205" spans="3:36">
      <c r="C3205" s="57"/>
      <c r="D3205" s="11"/>
      <c r="E3205" s="11"/>
      <c r="F3205" s="56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42"/>
      <c r="V3205" s="42"/>
      <c r="W3205" s="42"/>
      <c r="X3205" s="42"/>
      <c r="Y3205" s="42"/>
      <c r="Z3205" s="42"/>
      <c r="AA3205" s="42"/>
      <c r="AB3205" s="42"/>
      <c r="AD3205" s="11"/>
      <c r="AE3205" s="11"/>
      <c r="AG3205" s="11"/>
      <c r="AH3205" s="101"/>
      <c r="AI3205" s="53"/>
      <c r="AJ3205" s="5"/>
    </row>
    <row r="3206" spans="3:36">
      <c r="C3206" s="57"/>
      <c r="D3206" s="11"/>
      <c r="E3206" s="11"/>
      <c r="F3206" s="56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42"/>
      <c r="V3206" s="42"/>
      <c r="W3206" s="42"/>
      <c r="X3206" s="42"/>
      <c r="Y3206" s="42"/>
      <c r="Z3206" s="42"/>
      <c r="AA3206" s="42"/>
      <c r="AB3206" s="42"/>
      <c r="AD3206" s="11"/>
      <c r="AE3206" s="11"/>
      <c r="AF3206" s="11"/>
      <c r="AG3206" s="11"/>
      <c r="AH3206" s="101"/>
      <c r="AI3206" s="53"/>
      <c r="AJ3206" s="5"/>
    </row>
    <row r="3207" spans="3:36">
      <c r="C3207" s="57"/>
      <c r="D3207" s="11"/>
      <c r="E3207" s="11"/>
      <c r="F3207" s="56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42"/>
      <c r="V3207" s="42"/>
      <c r="W3207" s="42"/>
      <c r="X3207" s="42"/>
      <c r="Y3207" s="42"/>
      <c r="Z3207" s="42"/>
      <c r="AA3207" s="42"/>
      <c r="AB3207" s="42"/>
      <c r="AD3207" s="11"/>
      <c r="AE3207" s="11"/>
      <c r="AF3207" s="11"/>
      <c r="AG3207" s="11"/>
      <c r="AH3207" s="101"/>
      <c r="AI3207" s="53"/>
      <c r="AJ3207" s="5"/>
    </row>
    <row r="3208" spans="3:36">
      <c r="C3208" s="57"/>
      <c r="D3208" s="11"/>
      <c r="E3208" s="11"/>
      <c r="F3208" s="56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42"/>
      <c r="V3208" s="42"/>
      <c r="W3208" s="42"/>
      <c r="X3208" s="42"/>
      <c r="Y3208" s="42"/>
      <c r="Z3208" s="42"/>
      <c r="AA3208" s="42"/>
      <c r="AB3208" s="42"/>
      <c r="AD3208" s="11"/>
      <c r="AE3208" s="11"/>
      <c r="AF3208" s="11"/>
      <c r="AG3208" s="11"/>
      <c r="AH3208" s="101"/>
      <c r="AI3208" s="53"/>
      <c r="AJ3208" s="5"/>
    </row>
    <row r="3209" spans="3:36">
      <c r="C3209" s="57"/>
      <c r="D3209" s="11"/>
      <c r="E3209" s="11"/>
      <c r="F3209" s="56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42"/>
      <c r="V3209" s="42"/>
      <c r="W3209" s="42"/>
      <c r="X3209" s="42"/>
      <c r="Y3209" s="42"/>
      <c r="Z3209" s="42"/>
      <c r="AA3209" s="42"/>
      <c r="AB3209" s="42"/>
      <c r="AD3209" s="11"/>
      <c r="AF3209" s="11"/>
      <c r="AG3209" s="11"/>
      <c r="AH3209" s="101"/>
      <c r="AI3209" s="53"/>
      <c r="AJ3209" s="5"/>
    </row>
    <row r="3210" spans="3:36">
      <c r="C3210" s="57"/>
      <c r="D3210" s="11"/>
      <c r="E3210" s="11"/>
      <c r="F3210" s="56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42"/>
      <c r="V3210" s="42"/>
      <c r="W3210" s="42"/>
      <c r="X3210" s="42"/>
      <c r="Y3210" s="42"/>
      <c r="Z3210" s="42"/>
      <c r="AA3210" s="42"/>
      <c r="AB3210" s="42"/>
      <c r="AD3210" s="11"/>
      <c r="AE3210" s="11"/>
      <c r="AF3210" s="11"/>
      <c r="AG3210" s="11"/>
      <c r="AH3210" s="101"/>
      <c r="AI3210" s="53"/>
      <c r="AJ3210" s="5"/>
    </row>
    <row r="3211" spans="3:36">
      <c r="C3211" s="57"/>
      <c r="D3211" s="11"/>
      <c r="E3211" s="11"/>
      <c r="F3211" s="56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42"/>
      <c r="V3211" s="42"/>
      <c r="W3211" s="42"/>
      <c r="X3211" s="42"/>
      <c r="Y3211" s="42"/>
      <c r="Z3211" s="42"/>
      <c r="AA3211" s="42"/>
      <c r="AB3211" s="42"/>
      <c r="AD3211" s="11"/>
      <c r="AE3211" s="11"/>
      <c r="AG3211" s="11"/>
      <c r="AH3211" s="101"/>
      <c r="AI3211" s="53"/>
      <c r="AJ3211" s="5"/>
    </row>
    <row r="3212" spans="3:36">
      <c r="C3212" s="57"/>
      <c r="D3212" s="11"/>
      <c r="E3212" s="11"/>
      <c r="F3212" s="56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42"/>
      <c r="V3212" s="42"/>
      <c r="W3212" s="42"/>
      <c r="X3212" s="42"/>
      <c r="Y3212" s="42"/>
      <c r="Z3212" s="42"/>
      <c r="AA3212" s="42"/>
      <c r="AB3212" s="42"/>
      <c r="AD3212" s="11"/>
      <c r="AE3212" s="11"/>
      <c r="AF3212" s="11"/>
      <c r="AG3212" s="11"/>
      <c r="AH3212" s="101"/>
      <c r="AI3212" s="53"/>
      <c r="AJ3212" s="5"/>
    </row>
    <row r="3213" spans="3:36">
      <c r="C3213" s="57"/>
      <c r="D3213" s="11"/>
      <c r="E3213" s="11"/>
      <c r="F3213" s="56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42"/>
      <c r="V3213" s="42"/>
      <c r="W3213" s="42"/>
      <c r="X3213" s="42"/>
      <c r="Y3213" s="42"/>
      <c r="Z3213" s="42"/>
      <c r="AA3213" s="42"/>
      <c r="AB3213" s="42"/>
      <c r="AD3213" s="11"/>
      <c r="AE3213" s="11"/>
      <c r="AF3213" s="11"/>
      <c r="AG3213" s="11"/>
      <c r="AH3213" s="101"/>
      <c r="AI3213" s="53"/>
      <c r="AJ3213" s="5"/>
    </row>
    <row r="3214" spans="3:36">
      <c r="C3214" s="57"/>
      <c r="D3214" s="11"/>
      <c r="E3214" s="11"/>
      <c r="F3214" s="56"/>
      <c r="G3214" s="11"/>
      <c r="H3214" s="11"/>
      <c r="I3214" s="11"/>
      <c r="J3214" s="11"/>
      <c r="K3214" s="11"/>
      <c r="M3214" s="11"/>
      <c r="N3214" s="11"/>
      <c r="O3214" s="11"/>
      <c r="Q3214" s="11"/>
      <c r="R3214" s="11"/>
      <c r="S3214" s="11"/>
      <c r="U3214" s="42"/>
      <c r="V3214" s="42"/>
      <c r="W3214" s="42"/>
      <c r="X3214" s="42"/>
      <c r="Y3214" s="42"/>
      <c r="Z3214" s="42"/>
      <c r="AA3214" s="42"/>
      <c r="AB3214" s="42"/>
      <c r="AD3214" s="11"/>
      <c r="AE3214" s="11"/>
      <c r="AF3214" s="11"/>
      <c r="AG3214" s="11"/>
      <c r="AH3214" s="101"/>
      <c r="AI3214" s="53"/>
      <c r="AJ3214" s="5"/>
    </row>
    <row r="3215" spans="3:36">
      <c r="C3215" s="57"/>
      <c r="D3215" s="11"/>
      <c r="E3215" s="11"/>
      <c r="F3215" s="56"/>
      <c r="G3215" s="11"/>
      <c r="H3215" s="11"/>
      <c r="I3215" s="11"/>
      <c r="J3215" s="11"/>
      <c r="K3215" s="11"/>
      <c r="M3215" s="11"/>
      <c r="N3215" s="11"/>
      <c r="O3215" s="11"/>
      <c r="Q3215" s="11"/>
      <c r="R3215" s="11"/>
      <c r="S3215" s="11"/>
      <c r="U3215" s="42"/>
      <c r="V3215" s="42"/>
      <c r="W3215" s="42"/>
      <c r="X3215" s="42"/>
      <c r="Y3215" s="42"/>
      <c r="Z3215" s="42"/>
      <c r="AA3215" s="42"/>
      <c r="AB3215" s="42"/>
      <c r="AD3215" s="11"/>
      <c r="AE3215" s="11"/>
      <c r="AF3215" s="11"/>
      <c r="AG3215" s="11"/>
      <c r="AH3215" s="101"/>
      <c r="AI3215" s="53"/>
      <c r="AJ3215" s="5"/>
    </row>
    <row r="3216" spans="3:36">
      <c r="C3216" s="57"/>
      <c r="D3216" s="11"/>
      <c r="E3216" s="11"/>
      <c r="F3216" s="56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42"/>
      <c r="V3216" s="42"/>
      <c r="W3216" s="42"/>
      <c r="X3216" s="42"/>
      <c r="Y3216" s="42"/>
      <c r="Z3216" s="42"/>
      <c r="AA3216" s="42"/>
      <c r="AB3216" s="42"/>
      <c r="AD3216" s="11"/>
      <c r="AE3216" s="11"/>
      <c r="AG3216" s="11"/>
      <c r="AH3216" s="101"/>
      <c r="AI3216" s="53"/>
      <c r="AJ3216" s="5"/>
    </row>
    <row r="3217" spans="3:36">
      <c r="C3217" s="57"/>
      <c r="D3217" s="11"/>
      <c r="E3217" s="11"/>
      <c r="F3217" s="56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42"/>
      <c r="V3217" s="42"/>
      <c r="W3217" s="42"/>
      <c r="X3217" s="42"/>
      <c r="Y3217" s="42"/>
      <c r="Z3217" s="42"/>
      <c r="AA3217" s="42"/>
      <c r="AB3217" s="42"/>
      <c r="AD3217" s="11"/>
      <c r="AE3217" s="11"/>
      <c r="AF3217" s="11"/>
      <c r="AG3217" s="11"/>
      <c r="AH3217" s="101"/>
      <c r="AI3217" s="53"/>
      <c r="AJ3217" s="5"/>
    </row>
    <row r="3218" spans="3:36">
      <c r="C3218" s="57"/>
      <c r="D3218" s="11"/>
      <c r="E3218" s="11"/>
      <c r="F3218" s="56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42"/>
      <c r="V3218" s="42"/>
      <c r="W3218" s="42"/>
      <c r="X3218" s="42"/>
      <c r="Y3218" s="42"/>
      <c r="Z3218" s="42"/>
      <c r="AA3218" s="42"/>
      <c r="AB3218" s="42"/>
      <c r="AD3218" s="11"/>
      <c r="AE3218" s="11"/>
      <c r="AF3218" s="11"/>
      <c r="AG3218" s="11"/>
      <c r="AH3218" s="101"/>
      <c r="AI3218" s="53"/>
      <c r="AJ3218" s="5"/>
    </row>
    <row r="3219" spans="3:36">
      <c r="C3219" s="57"/>
      <c r="D3219" s="11"/>
      <c r="E3219" s="11"/>
      <c r="F3219" s="56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42"/>
      <c r="V3219" s="42"/>
      <c r="W3219" s="42"/>
      <c r="X3219" s="42"/>
      <c r="Y3219" s="42"/>
      <c r="Z3219" s="42"/>
      <c r="AA3219" s="42"/>
      <c r="AB3219" s="42"/>
      <c r="AD3219" s="11"/>
      <c r="AE3219" s="11"/>
      <c r="AF3219" s="11"/>
      <c r="AG3219" s="11"/>
      <c r="AH3219" s="101"/>
      <c r="AI3219" s="53"/>
      <c r="AJ3219" s="5"/>
    </row>
    <row r="3220" spans="3:36">
      <c r="C3220" s="57"/>
      <c r="D3220" s="11"/>
      <c r="E3220" s="11"/>
      <c r="F3220" s="56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42"/>
      <c r="V3220" s="42"/>
      <c r="W3220" s="42"/>
      <c r="X3220" s="42"/>
      <c r="Y3220" s="42"/>
      <c r="Z3220" s="42"/>
      <c r="AA3220" s="42"/>
      <c r="AB3220" s="42"/>
      <c r="AD3220" s="11"/>
      <c r="AF3220" s="11"/>
      <c r="AG3220" s="11"/>
      <c r="AH3220" s="101"/>
      <c r="AI3220" s="53"/>
      <c r="AJ3220" s="5"/>
    </row>
    <row r="3221" spans="3:36">
      <c r="C3221" s="57"/>
      <c r="D3221" s="11"/>
      <c r="E3221" s="11"/>
      <c r="F3221" s="56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42"/>
      <c r="V3221" s="42"/>
      <c r="W3221" s="42"/>
      <c r="X3221" s="42"/>
      <c r="Y3221" s="42"/>
      <c r="Z3221" s="42"/>
      <c r="AA3221" s="42"/>
      <c r="AB3221" s="42"/>
      <c r="AD3221" s="11"/>
      <c r="AE3221" s="11"/>
      <c r="AG3221" s="11"/>
      <c r="AH3221" s="101"/>
      <c r="AI3221" s="53"/>
      <c r="AJ3221" s="5"/>
    </row>
    <row r="3222" spans="3:36">
      <c r="C3222" s="57"/>
      <c r="D3222" s="11"/>
      <c r="E3222" s="11"/>
      <c r="F3222" s="56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42"/>
      <c r="V3222" s="42"/>
      <c r="W3222" s="42"/>
      <c r="X3222" s="42"/>
      <c r="Y3222" s="42"/>
      <c r="Z3222" s="42"/>
      <c r="AA3222" s="42"/>
      <c r="AB3222" s="42"/>
      <c r="AD3222" s="11"/>
      <c r="AE3222" s="11"/>
      <c r="AG3222" s="11"/>
      <c r="AH3222" s="101"/>
      <c r="AI3222" s="53"/>
      <c r="AJ3222" s="5"/>
    </row>
    <row r="3223" spans="3:36">
      <c r="C3223" s="57"/>
      <c r="D3223" s="11"/>
      <c r="E3223" s="11"/>
      <c r="F3223" s="56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42"/>
      <c r="V3223" s="42"/>
      <c r="W3223" s="42"/>
      <c r="X3223" s="42"/>
      <c r="Y3223" s="42"/>
      <c r="Z3223" s="42"/>
      <c r="AA3223" s="42"/>
      <c r="AB3223" s="42"/>
      <c r="AD3223" s="11"/>
      <c r="AE3223" s="11"/>
      <c r="AG3223" s="11"/>
      <c r="AH3223" s="101"/>
      <c r="AI3223" s="53"/>
      <c r="AJ3223" s="5"/>
    </row>
    <row r="3224" spans="3:36">
      <c r="C3224" s="57"/>
      <c r="D3224" s="11"/>
      <c r="E3224" s="11"/>
      <c r="F3224" s="56"/>
      <c r="G3224" s="11"/>
      <c r="H3224" s="11"/>
      <c r="I3224" s="11"/>
      <c r="J3224" s="11"/>
      <c r="K3224" s="11"/>
      <c r="M3224" s="11"/>
      <c r="O3224" s="11"/>
      <c r="P3224" s="11"/>
      <c r="Q3224" s="11"/>
      <c r="R3224" s="11"/>
      <c r="S3224" s="11"/>
      <c r="T3224" s="11"/>
      <c r="U3224" s="42"/>
      <c r="V3224" s="42"/>
      <c r="W3224" s="42"/>
      <c r="X3224" s="42"/>
      <c r="Y3224" s="42"/>
      <c r="Z3224" s="42"/>
      <c r="AA3224" s="42"/>
      <c r="AB3224" s="42"/>
      <c r="AD3224" s="11"/>
      <c r="AE3224" s="11"/>
      <c r="AG3224" s="11"/>
      <c r="AH3224" s="101"/>
      <c r="AI3224" s="53"/>
      <c r="AJ3224" s="5"/>
    </row>
    <row r="3225" spans="3:36">
      <c r="C3225" s="57"/>
      <c r="D3225" s="11"/>
      <c r="E3225" s="11"/>
      <c r="F3225" s="56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42"/>
      <c r="V3225" s="42"/>
      <c r="W3225" s="42"/>
      <c r="X3225" s="42"/>
      <c r="Y3225" s="42"/>
      <c r="Z3225" s="42"/>
      <c r="AA3225" s="42"/>
      <c r="AB3225" s="42"/>
      <c r="AD3225" s="11"/>
      <c r="AE3225" s="11"/>
      <c r="AF3225" s="11"/>
      <c r="AG3225" s="11"/>
      <c r="AH3225" s="101"/>
      <c r="AI3225" s="53"/>
      <c r="AJ3225" s="5"/>
    </row>
    <row r="3226" spans="3:36">
      <c r="C3226" s="57"/>
      <c r="D3226" s="11"/>
      <c r="E3226" s="11"/>
      <c r="F3226" s="56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42"/>
      <c r="V3226" s="42"/>
      <c r="W3226" s="42"/>
      <c r="X3226" s="42"/>
      <c r="Y3226" s="42"/>
      <c r="Z3226" s="42"/>
      <c r="AA3226" s="42"/>
      <c r="AB3226" s="42"/>
      <c r="AD3226" s="11"/>
      <c r="AE3226" s="11"/>
      <c r="AG3226" s="11"/>
      <c r="AH3226" s="101"/>
      <c r="AI3226" s="53"/>
      <c r="AJ3226" s="5"/>
    </row>
    <row r="3227" spans="3:36">
      <c r="C3227" s="57"/>
      <c r="D3227" s="11"/>
      <c r="E3227" s="11"/>
      <c r="F3227" s="56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42"/>
      <c r="V3227" s="42"/>
      <c r="W3227" s="42"/>
      <c r="X3227" s="42"/>
      <c r="Y3227" s="42"/>
      <c r="Z3227" s="42"/>
      <c r="AA3227" s="42"/>
      <c r="AB3227" s="42"/>
      <c r="AD3227" s="11"/>
      <c r="AE3227" s="11"/>
      <c r="AF3227" s="11"/>
      <c r="AG3227" s="11"/>
      <c r="AH3227" s="101"/>
      <c r="AI3227" s="53"/>
      <c r="AJ3227" s="5"/>
    </row>
    <row r="3228" spans="3:36">
      <c r="C3228" s="57"/>
      <c r="D3228" s="11"/>
      <c r="E3228" s="11"/>
      <c r="F3228" s="56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42"/>
      <c r="V3228" s="42"/>
      <c r="W3228" s="42"/>
      <c r="X3228" s="42"/>
      <c r="Y3228" s="42"/>
      <c r="Z3228" s="42"/>
      <c r="AA3228" s="42"/>
      <c r="AB3228" s="42"/>
      <c r="AD3228" s="11"/>
      <c r="AE3228" s="11"/>
      <c r="AF3228" s="11"/>
      <c r="AG3228" s="11"/>
      <c r="AH3228" s="101"/>
      <c r="AI3228" s="53"/>
      <c r="AJ3228" s="5"/>
    </row>
    <row r="3229" spans="3:36">
      <c r="C3229" s="57"/>
      <c r="D3229" s="11"/>
      <c r="E3229" s="11"/>
      <c r="F3229" s="56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42"/>
      <c r="V3229" s="42"/>
      <c r="W3229" s="42"/>
      <c r="X3229" s="42"/>
      <c r="Y3229" s="42"/>
      <c r="Z3229" s="42"/>
      <c r="AA3229" s="42"/>
      <c r="AB3229" s="42"/>
      <c r="AD3229" s="11"/>
      <c r="AF3229" s="11"/>
      <c r="AG3229" s="11"/>
      <c r="AH3229" s="101"/>
      <c r="AI3229" s="53"/>
      <c r="AJ3229" s="5"/>
    </row>
    <row r="3230" spans="3:36">
      <c r="C3230" s="57"/>
      <c r="D3230" s="11"/>
      <c r="E3230" s="11"/>
      <c r="F3230" s="56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42"/>
      <c r="V3230" s="42"/>
      <c r="W3230" s="42"/>
      <c r="X3230" s="42"/>
      <c r="Y3230" s="42"/>
      <c r="Z3230" s="42"/>
      <c r="AA3230" s="42"/>
      <c r="AB3230" s="42"/>
      <c r="AD3230" s="11"/>
      <c r="AF3230" s="11"/>
      <c r="AG3230" s="11"/>
      <c r="AH3230" s="101"/>
      <c r="AI3230" s="53"/>
      <c r="AJ3230" s="5"/>
    </row>
    <row r="3231" spans="3:36">
      <c r="C3231" s="57"/>
      <c r="D3231" s="11"/>
      <c r="E3231" s="11"/>
      <c r="F3231" s="56"/>
      <c r="G3231" s="11"/>
      <c r="H3231" s="11"/>
      <c r="I3231" s="11"/>
      <c r="J3231" s="11"/>
      <c r="K3231" s="11"/>
      <c r="M3231" s="11"/>
      <c r="N3231" s="11"/>
      <c r="Q3231" s="11"/>
      <c r="R3231" s="11"/>
      <c r="S3231" s="11"/>
      <c r="U3231" s="42"/>
      <c r="V3231" s="42"/>
      <c r="W3231" s="42"/>
      <c r="X3231" s="42"/>
      <c r="Y3231" s="42"/>
      <c r="Z3231" s="42"/>
      <c r="AA3231" s="42"/>
      <c r="AB3231" s="42"/>
      <c r="AD3231" s="11"/>
      <c r="AE3231" s="11"/>
      <c r="AG3231" s="11"/>
      <c r="AH3231" s="101"/>
      <c r="AI3231" s="53"/>
      <c r="AJ3231" s="5"/>
    </row>
    <row r="3232" spans="3:36">
      <c r="C3232" s="57"/>
      <c r="D3232" s="11"/>
      <c r="E3232" s="11"/>
      <c r="F3232" s="56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42"/>
      <c r="V3232" s="42"/>
      <c r="W3232" s="42"/>
      <c r="X3232" s="42"/>
      <c r="Y3232" s="42"/>
      <c r="Z3232" s="42"/>
      <c r="AA3232" s="42"/>
      <c r="AB3232" s="42"/>
      <c r="AD3232" s="11"/>
      <c r="AE3232" s="11"/>
      <c r="AF3232" s="11"/>
      <c r="AG3232" s="11"/>
      <c r="AH3232" s="101"/>
      <c r="AI3232" s="53"/>
      <c r="AJ3232" s="5"/>
    </row>
    <row r="3233" spans="3:36">
      <c r="C3233" s="57"/>
      <c r="D3233" s="11"/>
      <c r="E3233" s="11"/>
      <c r="F3233" s="56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42"/>
      <c r="V3233" s="42"/>
      <c r="W3233" s="42"/>
      <c r="X3233" s="42"/>
      <c r="Y3233" s="42"/>
      <c r="Z3233" s="42"/>
      <c r="AA3233" s="42"/>
      <c r="AB3233" s="42"/>
      <c r="AD3233" s="11"/>
      <c r="AE3233" s="11"/>
      <c r="AF3233" s="11"/>
      <c r="AG3233" s="11"/>
      <c r="AH3233" s="101"/>
      <c r="AI3233" s="53"/>
      <c r="AJ3233" s="5"/>
    </row>
    <row r="3234" spans="3:36">
      <c r="C3234" s="57"/>
      <c r="D3234" s="11"/>
      <c r="E3234" s="11"/>
      <c r="F3234" s="56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42"/>
      <c r="V3234" s="42"/>
      <c r="W3234" s="42"/>
      <c r="X3234" s="42"/>
      <c r="Y3234" s="42"/>
      <c r="Z3234" s="42"/>
      <c r="AA3234" s="42"/>
      <c r="AB3234" s="42"/>
      <c r="AD3234" s="11"/>
      <c r="AE3234" s="11"/>
      <c r="AF3234" s="11"/>
      <c r="AG3234" s="11"/>
      <c r="AH3234" s="101"/>
      <c r="AI3234" s="53"/>
      <c r="AJ3234" s="5"/>
    </row>
    <row r="3235" spans="3:36">
      <c r="C3235" s="57"/>
      <c r="D3235" s="11"/>
      <c r="E3235" s="11"/>
      <c r="F3235" s="56"/>
      <c r="G3235" s="11"/>
      <c r="H3235" s="11"/>
      <c r="I3235" s="11"/>
      <c r="J3235" s="11"/>
      <c r="K3235" s="11"/>
      <c r="M3235" s="11"/>
      <c r="N3235" s="11"/>
      <c r="O3235" s="11"/>
      <c r="P3235" s="11"/>
      <c r="Q3235" s="11"/>
      <c r="R3235" s="11"/>
      <c r="S3235" s="11"/>
      <c r="T3235" s="11"/>
      <c r="U3235" s="42"/>
      <c r="V3235" s="42"/>
      <c r="W3235" s="42"/>
      <c r="X3235" s="42"/>
      <c r="Y3235" s="42"/>
      <c r="Z3235" s="42"/>
      <c r="AA3235" s="42"/>
      <c r="AB3235" s="42"/>
      <c r="AD3235" s="11"/>
      <c r="AE3235" s="11"/>
      <c r="AG3235" s="11"/>
      <c r="AH3235" s="101"/>
      <c r="AI3235" s="53"/>
      <c r="AJ3235" s="5"/>
    </row>
    <row r="3236" spans="3:36">
      <c r="C3236" s="57"/>
      <c r="D3236" s="11"/>
      <c r="E3236" s="11"/>
      <c r="F3236" s="56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42"/>
      <c r="V3236" s="42"/>
      <c r="W3236" s="42"/>
      <c r="X3236" s="42"/>
      <c r="Y3236" s="42"/>
      <c r="Z3236" s="42"/>
      <c r="AA3236" s="42"/>
      <c r="AB3236" s="42"/>
      <c r="AD3236" s="11"/>
      <c r="AG3236" s="11"/>
      <c r="AH3236" s="101"/>
      <c r="AI3236" s="53"/>
      <c r="AJ3236" s="5"/>
    </row>
    <row r="3237" spans="3:36">
      <c r="C3237" s="57"/>
      <c r="D3237" s="11"/>
      <c r="E3237" s="11"/>
      <c r="F3237" s="56"/>
      <c r="G3237" s="11"/>
      <c r="H3237" s="11"/>
      <c r="I3237" s="11"/>
      <c r="J3237" s="11"/>
      <c r="K3237" s="11"/>
      <c r="M3237" s="11"/>
      <c r="O3237" s="11"/>
      <c r="P3237" s="11"/>
      <c r="Q3237" s="11"/>
      <c r="R3237" s="11"/>
      <c r="S3237" s="11"/>
      <c r="T3237" s="11"/>
      <c r="U3237" s="42"/>
      <c r="V3237" s="42"/>
      <c r="W3237" s="42"/>
      <c r="X3237" s="42"/>
      <c r="Y3237" s="42"/>
      <c r="Z3237" s="42"/>
      <c r="AA3237" s="42"/>
      <c r="AB3237" s="42"/>
      <c r="AD3237" s="11"/>
      <c r="AE3237" s="11"/>
      <c r="AG3237" s="11"/>
      <c r="AH3237" s="101"/>
      <c r="AI3237" s="53"/>
      <c r="AJ3237" s="5"/>
    </row>
    <row r="3238" spans="3:36">
      <c r="C3238" s="57"/>
      <c r="D3238" s="11"/>
      <c r="E3238" s="11"/>
      <c r="F3238" s="56"/>
      <c r="G3238" s="11"/>
      <c r="H3238" s="11"/>
      <c r="I3238" s="11"/>
      <c r="J3238" s="11"/>
      <c r="K3238" s="11"/>
      <c r="L3238" s="11"/>
      <c r="M3238" s="11"/>
      <c r="N3238" s="11"/>
      <c r="O3238" s="11"/>
      <c r="Q3238" s="11"/>
      <c r="R3238" s="11"/>
      <c r="S3238" s="11"/>
      <c r="T3238" s="11"/>
      <c r="U3238" s="42"/>
      <c r="V3238" s="42"/>
      <c r="W3238" s="42"/>
      <c r="X3238" s="42"/>
      <c r="Y3238" s="42"/>
      <c r="Z3238" s="42"/>
      <c r="AA3238" s="42"/>
      <c r="AB3238" s="42"/>
      <c r="AD3238" s="11"/>
      <c r="AE3238" s="11"/>
      <c r="AF3238" s="11"/>
      <c r="AG3238" s="11"/>
      <c r="AH3238" s="101"/>
      <c r="AI3238" s="53"/>
      <c r="AJ3238" s="5"/>
    </row>
    <row r="3239" spans="3:36">
      <c r="C3239" s="57"/>
      <c r="D3239" s="11"/>
      <c r="E3239" s="11"/>
      <c r="F3239" s="56"/>
      <c r="G3239" s="11"/>
      <c r="H3239" s="11"/>
      <c r="I3239" s="11"/>
      <c r="J3239" s="11"/>
      <c r="K3239" s="11"/>
      <c r="L3239" s="11"/>
      <c r="M3239" s="11"/>
      <c r="N3239" s="11"/>
      <c r="P3239" s="11"/>
      <c r="Q3239" s="11"/>
      <c r="R3239" s="11"/>
      <c r="S3239" s="11"/>
      <c r="T3239" s="11"/>
      <c r="U3239" s="42"/>
      <c r="V3239" s="42"/>
      <c r="W3239" s="42"/>
      <c r="X3239" s="42"/>
      <c r="Y3239" s="42"/>
      <c r="Z3239" s="42"/>
      <c r="AA3239" s="42"/>
      <c r="AB3239" s="42"/>
      <c r="AD3239" s="11"/>
      <c r="AF3239" s="11"/>
      <c r="AG3239" s="11"/>
      <c r="AH3239" s="101"/>
      <c r="AI3239" s="53"/>
      <c r="AJ3239" s="5"/>
    </row>
    <row r="3240" spans="3:36">
      <c r="C3240" s="57"/>
      <c r="D3240" s="11"/>
      <c r="E3240" s="11"/>
      <c r="F3240" s="56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42"/>
      <c r="V3240" s="42"/>
      <c r="W3240" s="42"/>
      <c r="X3240" s="42"/>
      <c r="Y3240" s="42"/>
      <c r="Z3240" s="42"/>
      <c r="AA3240" s="42"/>
      <c r="AB3240" s="42"/>
      <c r="AD3240" s="11"/>
      <c r="AF3240" s="11"/>
      <c r="AG3240" s="11"/>
      <c r="AH3240" s="101"/>
      <c r="AI3240" s="53"/>
      <c r="AJ3240" s="5"/>
    </row>
    <row r="3241" spans="3:36">
      <c r="C3241" s="57"/>
      <c r="D3241" s="11"/>
      <c r="E3241" s="11"/>
      <c r="F3241" s="56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42"/>
      <c r="V3241" s="42"/>
      <c r="W3241" s="42"/>
      <c r="X3241" s="42"/>
      <c r="Y3241" s="42"/>
      <c r="Z3241" s="42"/>
      <c r="AA3241" s="42"/>
      <c r="AB3241" s="42"/>
      <c r="AD3241" s="11"/>
      <c r="AF3241" s="11"/>
      <c r="AG3241" s="11"/>
      <c r="AH3241" s="101"/>
      <c r="AI3241" s="53"/>
      <c r="AJ3241" s="5"/>
    </row>
    <row r="3242" spans="3:36">
      <c r="C3242" s="57"/>
      <c r="D3242" s="11"/>
      <c r="E3242" s="11"/>
      <c r="F3242" s="56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42"/>
      <c r="V3242" s="42"/>
      <c r="W3242" s="42"/>
      <c r="X3242" s="42"/>
      <c r="Y3242" s="42"/>
      <c r="Z3242" s="42"/>
      <c r="AA3242" s="42"/>
      <c r="AB3242" s="42"/>
      <c r="AD3242" s="11"/>
      <c r="AE3242" s="11"/>
      <c r="AF3242" s="11"/>
      <c r="AG3242" s="11"/>
      <c r="AH3242" s="101"/>
      <c r="AI3242" s="53"/>
      <c r="AJ3242" s="5"/>
    </row>
    <row r="3243" spans="3:36">
      <c r="C3243" s="57"/>
      <c r="D3243" s="11"/>
      <c r="E3243" s="11"/>
      <c r="F3243" s="56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42"/>
      <c r="V3243" s="42"/>
      <c r="W3243" s="42"/>
      <c r="X3243" s="42"/>
      <c r="Y3243" s="42"/>
      <c r="Z3243" s="42"/>
      <c r="AA3243" s="42"/>
      <c r="AB3243" s="42"/>
      <c r="AD3243" s="11"/>
      <c r="AF3243" s="11"/>
      <c r="AG3243" s="11"/>
      <c r="AH3243" s="101"/>
      <c r="AI3243" s="53"/>
      <c r="AJ3243" s="5"/>
    </row>
    <row r="3244" spans="3:36">
      <c r="C3244" s="57"/>
      <c r="D3244" s="11"/>
      <c r="E3244" s="11"/>
      <c r="F3244" s="56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42"/>
      <c r="V3244" s="42"/>
      <c r="W3244" s="42"/>
      <c r="X3244" s="42"/>
      <c r="Y3244" s="42"/>
      <c r="Z3244" s="42"/>
      <c r="AA3244" s="42"/>
      <c r="AB3244" s="42"/>
      <c r="AD3244" s="11"/>
      <c r="AG3244" s="11"/>
      <c r="AH3244" s="101"/>
      <c r="AI3244" s="53"/>
      <c r="AJ3244" s="5"/>
    </row>
    <row r="3245" spans="3:36">
      <c r="C3245" s="57"/>
      <c r="D3245" s="11"/>
      <c r="E3245" s="11"/>
      <c r="F3245" s="56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42"/>
      <c r="V3245" s="42"/>
      <c r="W3245" s="42"/>
      <c r="X3245" s="42"/>
      <c r="Y3245" s="42"/>
      <c r="Z3245" s="42"/>
      <c r="AA3245" s="42"/>
      <c r="AB3245" s="42"/>
      <c r="AD3245" s="11"/>
      <c r="AG3245" s="11"/>
      <c r="AH3245" s="101"/>
      <c r="AI3245" s="53"/>
      <c r="AJ3245" s="5"/>
    </row>
    <row r="3246" spans="3:36">
      <c r="C3246" s="57"/>
      <c r="D3246" s="11"/>
      <c r="E3246" s="11"/>
      <c r="F3246" s="56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42"/>
      <c r="V3246" s="42"/>
      <c r="W3246" s="42"/>
      <c r="X3246" s="42"/>
      <c r="Y3246" s="42"/>
      <c r="Z3246" s="42"/>
      <c r="AA3246" s="42"/>
      <c r="AB3246" s="42"/>
      <c r="AD3246" s="11"/>
      <c r="AG3246" s="11"/>
      <c r="AH3246" s="101"/>
      <c r="AI3246" s="53"/>
      <c r="AJ3246" s="5"/>
    </row>
    <row r="3247" spans="3:36">
      <c r="C3247" s="57"/>
      <c r="D3247" s="11"/>
      <c r="E3247" s="11"/>
      <c r="F3247" s="56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42"/>
      <c r="V3247" s="42"/>
      <c r="W3247" s="42"/>
      <c r="X3247" s="42"/>
      <c r="Y3247" s="42"/>
      <c r="Z3247" s="42"/>
      <c r="AA3247" s="42"/>
      <c r="AB3247" s="42"/>
      <c r="AD3247" s="11"/>
      <c r="AE3247" s="11"/>
      <c r="AG3247" s="11"/>
      <c r="AH3247" s="101"/>
      <c r="AI3247" s="53"/>
      <c r="AJ3247" s="5"/>
    </row>
    <row r="3248" spans="3:36">
      <c r="C3248" s="57"/>
      <c r="D3248" s="11"/>
      <c r="E3248" s="11"/>
      <c r="F3248" s="56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42"/>
      <c r="V3248" s="42"/>
      <c r="W3248" s="42"/>
      <c r="X3248" s="42"/>
      <c r="Y3248" s="42"/>
      <c r="Z3248" s="42"/>
      <c r="AA3248" s="42"/>
      <c r="AB3248" s="42"/>
      <c r="AD3248" s="11"/>
      <c r="AE3248" s="11"/>
      <c r="AF3248" s="11"/>
      <c r="AG3248" s="11"/>
      <c r="AH3248" s="101"/>
      <c r="AI3248" s="53"/>
      <c r="AJ3248" s="5"/>
    </row>
    <row r="3249" spans="3:36">
      <c r="C3249" s="57"/>
      <c r="D3249" s="11"/>
      <c r="E3249" s="11"/>
      <c r="F3249" s="56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42"/>
      <c r="V3249" s="42"/>
      <c r="W3249" s="42"/>
      <c r="X3249" s="42"/>
      <c r="Y3249" s="42"/>
      <c r="Z3249" s="42"/>
      <c r="AA3249" s="42"/>
      <c r="AB3249" s="42"/>
      <c r="AD3249" s="11"/>
      <c r="AE3249" s="11"/>
      <c r="AF3249" s="11"/>
      <c r="AG3249" s="11"/>
      <c r="AH3249" s="101"/>
      <c r="AI3249" s="53"/>
      <c r="AJ3249" s="5"/>
    </row>
    <row r="3250" spans="3:36">
      <c r="C3250" s="57"/>
      <c r="D3250" s="11"/>
      <c r="E3250" s="11"/>
      <c r="F3250" s="56"/>
      <c r="G3250" s="11"/>
      <c r="H3250" s="11"/>
      <c r="I3250" s="11"/>
      <c r="J3250" s="11"/>
      <c r="K3250" s="11"/>
      <c r="L3250" s="11"/>
      <c r="M3250" s="11"/>
      <c r="N3250" s="11"/>
      <c r="Q3250" s="11"/>
      <c r="R3250" s="11"/>
      <c r="S3250" s="11"/>
      <c r="T3250" s="11"/>
      <c r="U3250" s="42"/>
      <c r="V3250" s="42"/>
      <c r="W3250" s="42"/>
      <c r="X3250" s="42"/>
      <c r="Y3250" s="42"/>
      <c r="Z3250" s="42"/>
      <c r="AA3250" s="42"/>
      <c r="AB3250" s="42"/>
      <c r="AD3250" s="11"/>
      <c r="AE3250" s="11"/>
      <c r="AG3250" s="11"/>
      <c r="AH3250" s="101"/>
      <c r="AI3250" s="53"/>
      <c r="AJ3250" s="5"/>
    </row>
    <row r="3251" spans="3:36">
      <c r="C3251" s="57"/>
      <c r="D3251" s="11"/>
      <c r="E3251" s="11"/>
      <c r="F3251" s="56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42"/>
      <c r="V3251" s="42"/>
      <c r="W3251" s="42"/>
      <c r="X3251" s="42"/>
      <c r="Y3251" s="42"/>
      <c r="Z3251" s="42"/>
      <c r="AA3251" s="42"/>
      <c r="AB3251" s="42"/>
      <c r="AD3251" s="11"/>
      <c r="AE3251" s="11"/>
      <c r="AF3251" s="11"/>
      <c r="AG3251" s="11"/>
      <c r="AH3251" s="101"/>
      <c r="AI3251" s="53"/>
      <c r="AJ3251" s="5"/>
    </row>
    <row r="3252" spans="3:36">
      <c r="C3252" s="57"/>
      <c r="D3252" s="11"/>
      <c r="E3252" s="11"/>
      <c r="F3252" s="56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42"/>
      <c r="V3252" s="42"/>
      <c r="W3252" s="42"/>
      <c r="X3252" s="42"/>
      <c r="Y3252" s="42"/>
      <c r="Z3252" s="42"/>
      <c r="AA3252" s="42"/>
      <c r="AB3252" s="42"/>
      <c r="AD3252" s="11"/>
      <c r="AE3252" s="11"/>
      <c r="AG3252" s="11"/>
      <c r="AH3252" s="101"/>
      <c r="AI3252" s="53"/>
      <c r="AJ3252" s="5"/>
    </row>
    <row r="3253" spans="3:36">
      <c r="C3253" s="57"/>
      <c r="D3253" s="11"/>
      <c r="E3253" s="11"/>
      <c r="F3253" s="56"/>
      <c r="G3253" s="11"/>
      <c r="H3253" s="11"/>
      <c r="I3253" s="11"/>
      <c r="J3253" s="11"/>
      <c r="K3253" s="11"/>
      <c r="M3253" s="11"/>
      <c r="N3253" s="11"/>
      <c r="O3253" s="11"/>
      <c r="P3253" s="11"/>
      <c r="Q3253" s="11"/>
      <c r="R3253" s="11"/>
      <c r="S3253" s="11"/>
      <c r="T3253" s="11"/>
      <c r="U3253" s="42"/>
      <c r="V3253" s="42"/>
      <c r="W3253" s="42"/>
      <c r="X3253" s="42"/>
      <c r="Y3253" s="42"/>
      <c r="Z3253" s="42"/>
      <c r="AA3253" s="42"/>
      <c r="AB3253" s="42"/>
      <c r="AD3253" s="11"/>
      <c r="AE3253" s="11"/>
      <c r="AG3253" s="11"/>
      <c r="AH3253" s="101"/>
      <c r="AI3253" s="53"/>
      <c r="AJ3253" s="5"/>
    </row>
    <row r="3254" spans="3:36">
      <c r="C3254" s="57"/>
      <c r="D3254" s="11"/>
      <c r="E3254" s="11"/>
      <c r="F3254" s="56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42"/>
      <c r="V3254" s="42"/>
      <c r="W3254" s="42"/>
      <c r="X3254" s="42"/>
      <c r="Y3254" s="42"/>
      <c r="Z3254" s="42"/>
      <c r="AA3254" s="42"/>
      <c r="AB3254" s="42"/>
      <c r="AD3254" s="11"/>
      <c r="AE3254" s="11"/>
      <c r="AG3254" s="11"/>
      <c r="AH3254" s="101"/>
      <c r="AI3254" s="53"/>
      <c r="AJ3254" s="5"/>
    </row>
    <row r="3255" spans="3:36">
      <c r="C3255" s="57"/>
      <c r="D3255" s="11"/>
      <c r="E3255" s="11"/>
      <c r="F3255" s="56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42"/>
      <c r="V3255" s="42"/>
      <c r="W3255" s="42"/>
      <c r="X3255" s="42"/>
      <c r="Y3255" s="42"/>
      <c r="Z3255" s="42"/>
      <c r="AA3255" s="42"/>
      <c r="AB3255" s="42"/>
      <c r="AD3255" s="11"/>
      <c r="AG3255" s="11"/>
      <c r="AH3255" s="101"/>
      <c r="AI3255" s="53"/>
      <c r="AJ3255" s="5"/>
    </row>
    <row r="3256" spans="3:36">
      <c r="C3256" s="57"/>
      <c r="D3256" s="11"/>
      <c r="E3256" s="11"/>
      <c r="F3256" s="56"/>
      <c r="G3256" s="11"/>
      <c r="H3256" s="11"/>
      <c r="I3256" s="11"/>
      <c r="J3256" s="11"/>
      <c r="K3256" s="11"/>
      <c r="M3256" s="11"/>
      <c r="O3256" s="11"/>
      <c r="P3256" s="11"/>
      <c r="Q3256" s="11"/>
      <c r="R3256" s="11"/>
      <c r="S3256" s="11"/>
      <c r="T3256" s="11"/>
      <c r="U3256" s="42"/>
      <c r="V3256" s="42"/>
      <c r="W3256" s="42"/>
      <c r="X3256" s="42"/>
      <c r="Y3256" s="42"/>
      <c r="Z3256" s="42"/>
      <c r="AA3256" s="42"/>
      <c r="AB3256" s="42"/>
      <c r="AD3256" s="11"/>
      <c r="AE3256" s="11"/>
      <c r="AG3256" s="11"/>
      <c r="AH3256" s="101"/>
      <c r="AI3256" s="53"/>
      <c r="AJ3256" s="5"/>
    </row>
    <row r="3257" spans="3:36">
      <c r="C3257" s="57"/>
      <c r="D3257" s="11"/>
      <c r="E3257" s="11"/>
      <c r="F3257" s="56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42"/>
      <c r="V3257" s="42"/>
      <c r="W3257" s="42"/>
      <c r="X3257" s="42"/>
      <c r="Y3257" s="42"/>
      <c r="Z3257" s="42"/>
      <c r="AA3257" s="42"/>
      <c r="AB3257" s="42"/>
      <c r="AD3257" s="11"/>
      <c r="AG3257" s="11"/>
      <c r="AH3257" s="101"/>
      <c r="AI3257" s="53"/>
      <c r="AJ3257" s="5"/>
    </row>
    <row r="3258" spans="3:36">
      <c r="C3258" s="57"/>
      <c r="D3258" s="11"/>
      <c r="E3258" s="11"/>
      <c r="F3258" s="56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42"/>
      <c r="V3258" s="42"/>
      <c r="W3258" s="42"/>
      <c r="X3258" s="42"/>
      <c r="Y3258" s="42"/>
      <c r="Z3258" s="42"/>
      <c r="AA3258" s="42"/>
      <c r="AB3258" s="42"/>
      <c r="AD3258" s="11"/>
      <c r="AE3258" s="11"/>
      <c r="AF3258" s="11"/>
      <c r="AG3258" s="11"/>
      <c r="AH3258" s="101"/>
      <c r="AI3258" s="53"/>
      <c r="AJ3258" s="5"/>
    </row>
    <row r="3259" spans="3:36">
      <c r="C3259" s="57"/>
      <c r="D3259" s="11"/>
      <c r="E3259" s="11"/>
      <c r="F3259" s="56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42"/>
      <c r="V3259" s="42"/>
      <c r="W3259" s="42"/>
      <c r="X3259" s="42"/>
      <c r="Y3259" s="42"/>
      <c r="Z3259" s="42"/>
      <c r="AA3259" s="42"/>
      <c r="AB3259" s="42"/>
      <c r="AD3259" s="11"/>
      <c r="AE3259" s="11"/>
      <c r="AG3259" s="11"/>
      <c r="AH3259" s="101"/>
      <c r="AI3259" s="53"/>
      <c r="AJ3259" s="5"/>
    </row>
    <row r="3260" spans="3:36">
      <c r="C3260" s="57"/>
      <c r="D3260" s="11"/>
      <c r="E3260" s="11"/>
      <c r="F3260" s="56"/>
      <c r="G3260" s="11"/>
      <c r="H3260" s="11"/>
      <c r="I3260" s="11"/>
      <c r="J3260" s="11"/>
      <c r="K3260" s="11"/>
      <c r="L3260" s="11"/>
      <c r="M3260" s="11"/>
      <c r="N3260" s="11"/>
      <c r="P3260" s="11"/>
      <c r="Q3260" s="11"/>
      <c r="R3260" s="11"/>
      <c r="S3260" s="11"/>
      <c r="T3260" s="11"/>
      <c r="U3260" s="42"/>
      <c r="V3260" s="42"/>
      <c r="W3260" s="42"/>
      <c r="X3260" s="42"/>
      <c r="Y3260" s="42"/>
      <c r="Z3260" s="42"/>
      <c r="AA3260" s="42"/>
      <c r="AB3260" s="42"/>
      <c r="AD3260" s="11"/>
      <c r="AE3260" s="11"/>
      <c r="AG3260" s="11"/>
      <c r="AH3260" s="101"/>
      <c r="AI3260" s="53"/>
      <c r="AJ3260" s="5"/>
    </row>
    <row r="3261" spans="3:36">
      <c r="C3261" s="57"/>
      <c r="D3261" s="11"/>
      <c r="E3261" s="11"/>
      <c r="F3261" s="56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42"/>
      <c r="V3261" s="42"/>
      <c r="W3261" s="42"/>
      <c r="X3261" s="42"/>
      <c r="Y3261" s="42"/>
      <c r="Z3261" s="42"/>
      <c r="AA3261" s="42"/>
      <c r="AB3261" s="42"/>
      <c r="AD3261" s="11"/>
      <c r="AE3261" s="11"/>
      <c r="AG3261" s="11"/>
      <c r="AH3261" s="101"/>
      <c r="AI3261" s="53"/>
      <c r="AJ3261" s="5"/>
    </row>
    <row r="3262" spans="3:36">
      <c r="C3262" s="57"/>
      <c r="D3262" s="11"/>
      <c r="E3262" s="11"/>
      <c r="F3262" s="56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42"/>
      <c r="V3262" s="42"/>
      <c r="W3262" s="42"/>
      <c r="X3262" s="42"/>
      <c r="Y3262" s="42"/>
      <c r="Z3262" s="42"/>
      <c r="AA3262" s="42"/>
      <c r="AB3262" s="42"/>
      <c r="AD3262" s="11"/>
      <c r="AE3262" s="11"/>
      <c r="AF3262" s="11"/>
      <c r="AG3262" s="11"/>
      <c r="AH3262" s="101"/>
      <c r="AI3262" s="53"/>
      <c r="AJ3262" s="5"/>
    </row>
    <row r="3263" spans="3:36">
      <c r="C3263" s="57"/>
      <c r="D3263" s="11"/>
      <c r="E3263" s="11"/>
      <c r="F3263" s="56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42"/>
      <c r="V3263" s="42"/>
      <c r="W3263" s="42"/>
      <c r="X3263" s="42"/>
      <c r="Y3263" s="42"/>
      <c r="Z3263" s="42"/>
      <c r="AA3263" s="42"/>
      <c r="AB3263" s="42"/>
      <c r="AD3263" s="11"/>
      <c r="AE3263" s="11"/>
      <c r="AF3263" s="11"/>
      <c r="AG3263" s="11"/>
      <c r="AH3263" s="101"/>
      <c r="AI3263" s="53"/>
      <c r="AJ3263" s="5"/>
    </row>
    <row r="3264" spans="3:36">
      <c r="C3264" s="57"/>
      <c r="D3264" s="11"/>
      <c r="E3264" s="11"/>
      <c r="F3264" s="56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42"/>
      <c r="V3264" s="42"/>
      <c r="W3264" s="42"/>
      <c r="X3264" s="42"/>
      <c r="Y3264" s="42"/>
      <c r="Z3264" s="42"/>
      <c r="AA3264" s="42"/>
      <c r="AB3264" s="42"/>
      <c r="AD3264" s="11"/>
      <c r="AE3264" s="11"/>
      <c r="AG3264" s="11"/>
      <c r="AH3264" s="101"/>
      <c r="AI3264" s="53"/>
      <c r="AJ3264" s="5"/>
    </row>
    <row r="3265" spans="3:36">
      <c r="C3265" s="57"/>
      <c r="D3265" s="11"/>
      <c r="E3265" s="11"/>
      <c r="F3265" s="56"/>
      <c r="G3265" s="11"/>
      <c r="H3265" s="11"/>
      <c r="I3265" s="11"/>
      <c r="J3265" s="11"/>
      <c r="K3265" s="11"/>
      <c r="M3265" s="11"/>
      <c r="O3265" s="11"/>
      <c r="P3265" s="11"/>
      <c r="Q3265" s="11"/>
      <c r="R3265" s="11"/>
      <c r="S3265" s="11"/>
      <c r="T3265" s="11"/>
      <c r="U3265" s="42"/>
      <c r="V3265" s="42"/>
      <c r="W3265" s="42"/>
      <c r="X3265" s="42"/>
      <c r="Y3265" s="42"/>
      <c r="Z3265" s="42"/>
      <c r="AA3265" s="42"/>
      <c r="AB3265" s="42"/>
      <c r="AD3265" s="11"/>
      <c r="AE3265" s="11"/>
      <c r="AF3265" s="11"/>
      <c r="AG3265" s="11"/>
      <c r="AH3265" s="101"/>
      <c r="AI3265" s="53"/>
      <c r="AJ3265" s="5"/>
    </row>
    <row r="3266" spans="3:36">
      <c r="C3266" s="57"/>
      <c r="D3266" s="11"/>
      <c r="E3266" s="11"/>
      <c r="F3266" s="56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42"/>
      <c r="V3266" s="42"/>
      <c r="W3266" s="42"/>
      <c r="X3266" s="42"/>
      <c r="Y3266" s="42"/>
      <c r="Z3266" s="42"/>
      <c r="AA3266" s="42"/>
      <c r="AB3266" s="42"/>
      <c r="AD3266" s="11"/>
      <c r="AE3266" s="11"/>
      <c r="AF3266" s="11"/>
      <c r="AG3266" s="11"/>
      <c r="AH3266" s="101"/>
      <c r="AI3266" s="53"/>
      <c r="AJ3266" s="5"/>
    </row>
    <row r="3267" spans="3:36">
      <c r="C3267" s="57"/>
      <c r="D3267" s="11"/>
      <c r="E3267" s="11"/>
      <c r="F3267" s="56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42"/>
      <c r="V3267" s="42"/>
      <c r="W3267" s="42"/>
      <c r="X3267" s="42"/>
      <c r="Y3267" s="42"/>
      <c r="Z3267" s="42"/>
      <c r="AA3267" s="42"/>
      <c r="AB3267" s="42"/>
      <c r="AD3267" s="11"/>
      <c r="AE3267" s="11"/>
      <c r="AG3267" s="11"/>
      <c r="AH3267" s="101"/>
      <c r="AI3267" s="53"/>
      <c r="AJ3267" s="5"/>
    </row>
    <row r="3268" spans="3:36">
      <c r="C3268" s="57"/>
      <c r="D3268" s="11"/>
      <c r="E3268" s="11"/>
      <c r="F3268" s="56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42"/>
      <c r="V3268" s="42"/>
      <c r="W3268" s="42"/>
      <c r="X3268" s="42"/>
      <c r="Y3268" s="42"/>
      <c r="Z3268" s="42"/>
      <c r="AA3268" s="42"/>
      <c r="AB3268" s="42"/>
      <c r="AD3268" s="11"/>
      <c r="AE3268" s="11"/>
      <c r="AG3268" s="11"/>
      <c r="AH3268" s="101"/>
      <c r="AI3268" s="53"/>
      <c r="AJ3268" s="5"/>
    </row>
    <row r="3269" spans="3:36">
      <c r="C3269" s="57"/>
      <c r="D3269" s="11"/>
      <c r="E3269" s="11"/>
      <c r="F3269" s="56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42"/>
      <c r="V3269" s="42"/>
      <c r="W3269" s="42"/>
      <c r="X3269" s="42"/>
      <c r="Y3269" s="42"/>
      <c r="Z3269" s="42"/>
      <c r="AA3269" s="42"/>
      <c r="AB3269" s="42"/>
      <c r="AD3269" s="11"/>
      <c r="AE3269" s="11"/>
      <c r="AG3269" s="11"/>
      <c r="AH3269" s="101"/>
      <c r="AI3269" s="53"/>
      <c r="AJ3269" s="5"/>
    </row>
    <row r="3270" spans="3:36">
      <c r="C3270" s="57"/>
      <c r="D3270" s="11"/>
      <c r="E3270" s="11"/>
      <c r="F3270" s="56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42"/>
      <c r="V3270" s="42"/>
      <c r="W3270" s="42"/>
      <c r="X3270" s="42"/>
      <c r="Y3270" s="42"/>
      <c r="Z3270" s="42"/>
      <c r="AA3270" s="42"/>
      <c r="AB3270" s="42"/>
      <c r="AD3270" s="11"/>
      <c r="AE3270" s="11"/>
      <c r="AG3270" s="11"/>
      <c r="AH3270" s="101"/>
      <c r="AI3270" s="53"/>
      <c r="AJ3270" s="5"/>
    </row>
    <row r="3271" spans="3:36">
      <c r="C3271" s="57"/>
      <c r="D3271" s="11"/>
      <c r="E3271" s="11"/>
      <c r="F3271" s="56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42"/>
      <c r="V3271" s="42"/>
      <c r="W3271" s="42"/>
      <c r="X3271" s="42"/>
      <c r="Y3271" s="42"/>
      <c r="Z3271" s="42"/>
      <c r="AA3271" s="42"/>
      <c r="AB3271" s="42"/>
      <c r="AD3271" s="11"/>
      <c r="AE3271" s="11"/>
      <c r="AF3271" s="11"/>
      <c r="AG3271" s="11"/>
      <c r="AH3271" s="101"/>
      <c r="AI3271" s="53"/>
      <c r="AJ3271" s="5"/>
    </row>
    <row r="3272" spans="3:36">
      <c r="C3272" s="57"/>
      <c r="D3272" s="11"/>
      <c r="E3272" s="11"/>
      <c r="F3272" s="56"/>
      <c r="G3272" s="11"/>
      <c r="H3272" s="11"/>
      <c r="I3272" s="11"/>
      <c r="J3272" s="11"/>
      <c r="K3272" s="11"/>
      <c r="M3272" s="11"/>
      <c r="O3272" s="11"/>
      <c r="P3272" s="11"/>
      <c r="Q3272" s="11"/>
      <c r="R3272" s="11"/>
      <c r="S3272" s="11"/>
      <c r="T3272" s="11"/>
      <c r="U3272" s="42"/>
      <c r="V3272" s="42"/>
      <c r="W3272" s="42"/>
      <c r="X3272" s="42"/>
      <c r="Y3272" s="42"/>
      <c r="Z3272" s="42"/>
      <c r="AA3272" s="42"/>
      <c r="AB3272" s="42"/>
      <c r="AD3272" s="11"/>
      <c r="AF3272" s="11"/>
      <c r="AG3272" s="11"/>
      <c r="AH3272" s="101"/>
      <c r="AI3272" s="53"/>
      <c r="AJ3272" s="5"/>
    </row>
    <row r="3273" spans="3:36">
      <c r="C3273" s="57"/>
      <c r="D3273" s="11"/>
      <c r="E3273" s="11"/>
      <c r="F3273" s="56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42"/>
      <c r="V3273" s="42"/>
      <c r="W3273" s="42"/>
      <c r="X3273" s="42"/>
      <c r="Y3273" s="42"/>
      <c r="Z3273" s="42"/>
      <c r="AA3273" s="42"/>
      <c r="AB3273" s="42"/>
      <c r="AD3273" s="11"/>
      <c r="AF3273" s="11"/>
      <c r="AG3273" s="11"/>
      <c r="AH3273" s="101"/>
      <c r="AI3273" s="53"/>
      <c r="AJ3273" s="5"/>
    </row>
    <row r="3274" spans="3:36">
      <c r="C3274" s="57"/>
      <c r="D3274" s="11"/>
      <c r="E3274" s="11"/>
      <c r="F3274" s="56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42"/>
      <c r="V3274" s="42"/>
      <c r="W3274" s="42"/>
      <c r="X3274" s="42"/>
      <c r="Y3274" s="42"/>
      <c r="Z3274" s="42"/>
      <c r="AA3274" s="42"/>
      <c r="AB3274" s="42"/>
      <c r="AD3274" s="11"/>
      <c r="AE3274" s="11"/>
      <c r="AF3274" s="11"/>
      <c r="AG3274" s="11"/>
      <c r="AH3274" s="101"/>
      <c r="AI3274" s="53"/>
      <c r="AJ3274" s="5"/>
    </row>
    <row r="3275" spans="3:36">
      <c r="C3275" s="57"/>
      <c r="D3275" s="11"/>
      <c r="E3275" s="11"/>
      <c r="F3275" s="56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42"/>
      <c r="V3275" s="42"/>
      <c r="W3275" s="42"/>
      <c r="X3275" s="42"/>
      <c r="Y3275" s="42"/>
      <c r="Z3275" s="42"/>
      <c r="AA3275" s="42"/>
      <c r="AB3275" s="42"/>
      <c r="AD3275" s="11"/>
      <c r="AF3275" s="11"/>
      <c r="AG3275" s="11"/>
      <c r="AH3275" s="101"/>
      <c r="AI3275" s="53"/>
      <c r="AJ3275" s="5"/>
    </row>
    <row r="3276" spans="3:36">
      <c r="C3276" s="57"/>
      <c r="D3276" s="11"/>
      <c r="E3276" s="11"/>
      <c r="F3276" s="56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42"/>
      <c r="V3276" s="42"/>
      <c r="W3276" s="42"/>
      <c r="X3276" s="42"/>
      <c r="Y3276" s="42"/>
      <c r="Z3276" s="42"/>
      <c r="AA3276" s="42"/>
      <c r="AB3276" s="42"/>
      <c r="AD3276" s="11"/>
      <c r="AE3276" s="11"/>
      <c r="AG3276" s="11"/>
      <c r="AH3276" s="101"/>
      <c r="AI3276" s="53"/>
      <c r="AJ3276" s="5"/>
    </row>
    <row r="3277" spans="3:36">
      <c r="C3277" s="57"/>
      <c r="D3277" s="11"/>
      <c r="E3277" s="11"/>
      <c r="F3277" s="56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42"/>
      <c r="V3277" s="42"/>
      <c r="W3277" s="42"/>
      <c r="X3277" s="42"/>
      <c r="Y3277" s="42"/>
      <c r="Z3277" s="42"/>
      <c r="AA3277" s="42"/>
      <c r="AB3277" s="42"/>
      <c r="AD3277" s="11"/>
      <c r="AF3277" s="11"/>
      <c r="AG3277" s="11"/>
      <c r="AH3277" s="101"/>
      <c r="AI3277" s="53"/>
      <c r="AJ3277" s="5"/>
    </row>
    <row r="3278" spans="3:36">
      <c r="C3278" s="57"/>
      <c r="D3278" s="11"/>
      <c r="E3278" s="11"/>
      <c r="F3278" s="56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42"/>
      <c r="V3278" s="42"/>
      <c r="W3278" s="42"/>
      <c r="X3278" s="42"/>
      <c r="Y3278" s="42"/>
      <c r="Z3278" s="42"/>
      <c r="AA3278" s="42"/>
      <c r="AB3278" s="42"/>
      <c r="AD3278" s="11"/>
      <c r="AF3278" s="11"/>
      <c r="AG3278" s="11"/>
      <c r="AH3278" s="101"/>
      <c r="AI3278" s="53"/>
      <c r="AJ3278" s="5"/>
    </row>
    <row r="3279" spans="3:36">
      <c r="C3279" s="57"/>
      <c r="D3279" s="11"/>
      <c r="E3279" s="11"/>
      <c r="F3279" s="56"/>
      <c r="G3279" s="11"/>
      <c r="H3279" s="11"/>
      <c r="I3279" s="11"/>
      <c r="J3279" s="11"/>
      <c r="K3279" s="11"/>
      <c r="L3279" s="11"/>
      <c r="M3279" s="11"/>
      <c r="N3279" s="11"/>
      <c r="P3279" s="11"/>
      <c r="Q3279" s="11"/>
      <c r="R3279" s="11"/>
      <c r="S3279" s="11"/>
      <c r="T3279" s="11"/>
      <c r="U3279" s="42"/>
      <c r="V3279" s="42"/>
      <c r="W3279" s="42"/>
      <c r="X3279" s="42"/>
      <c r="Y3279" s="42"/>
      <c r="Z3279" s="42"/>
      <c r="AA3279" s="42"/>
      <c r="AB3279" s="42"/>
      <c r="AC3279" s="11"/>
      <c r="AD3279" s="11"/>
      <c r="AE3279" s="11"/>
      <c r="AF3279" s="11"/>
      <c r="AG3279" s="11"/>
      <c r="AH3279" s="101"/>
      <c r="AI3279" s="53"/>
      <c r="AJ3279" s="5"/>
    </row>
    <row r="3280" spans="3:36">
      <c r="C3280" s="57"/>
      <c r="D3280" s="11"/>
      <c r="E3280" s="11"/>
      <c r="F3280" s="56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42"/>
      <c r="V3280" s="42"/>
      <c r="W3280" s="42"/>
      <c r="X3280" s="42"/>
      <c r="Y3280" s="42"/>
      <c r="Z3280" s="42"/>
      <c r="AA3280" s="42"/>
      <c r="AB3280" s="42"/>
      <c r="AC3280" s="11"/>
      <c r="AD3280" s="11"/>
      <c r="AG3280" s="11"/>
      <c r="AH3280" s="101"/>
      <c r="AI3280" s="53"/>
      <c r="AJ3280" s="5"/>
    </row>
    <row r="3281" spans="3:36">
      <c r="C3281" s="57"/>
      <c r="D3281" s="11"/>
      <c r="E3281" s="11"/>
      <c r="F3281" s="56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U3281" s="42"/>
      <c r="V3281" s="42"/>
      <c r="W3281" s="42"/>
      <c r="X3281" s="42"/>
      <c r="Y3281" s="42"/>
      <c r="Z3281" s="42"/>
      <c r="AA3281" s="42"/>
      <c r="AB3281" s="42"/>
      <c r="AD3281" s="11"/>
      <c r="AE3281" s="11"/>
      <c r="AF3281" s="11"/>
      <c r="AG3281" s="11"/>
      <c r="AH3281" s="101"/>
      <c r="AI3281" s="53"/>
      <c r="AJ3281" s="5"/>
    </row>
    <row r="3282" spans="3:36">
      <c r="C3282" s="57"/>
      <c r="D3282" s="11"/>
      <c r="E3282" s="11"/>
      <c r="F3282" s="56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U3282" s="42"/>
      <c r="V3282" s="42"/>
      <c r="W3282" s="42"/>
      <c r="X3282" s="42"/>
      <c r="Y3282" s="42"/>
      <c r="Z3282" s="42"/>
      <c r="AA3282" s="42"/>
      <c r="AB3282" s="42"/>
      <c r="AD3282" s="11"/>
      <c r="AE3282" s="11"/>
      <c r="AF3282" s="11"/>
      <c r="AG3282" s="11"/>
      <c r="AH3282" s="101"/>
      <c r="AI3282" s="53"/>
      <c r="AJ3282" s="5"/>
    </row>
    <row r="3283" spans="3:36">
      <c r="C3283" s="57"/>
      <c r="D3283" s="11"/>
      <c r="E3283" s="11"/>
      <c r="F3283" s="56"/>
      <c r="G3283" s="11"/>
      <c r="H3283" s="11"/>
      <c r="I3283" s="11"/>
      <c r="J3283" s="11"/>
      <c r="K3283" s="11"/>
      <c r="M3283" s="11"/>
      <c r="N3283" s="11"/>
      <c r="O3283" s="11"/>
      <c r="P3283" s="11"/>
      <c r="Q3283" s="11"/>
      <c r="R3283" s="11"/>
      <c r="S3283" s="11"/>
      <c r="T3283" s="11"/>
      <c r="U3283" s="42"/>
      <c r="V3283" s="42"/>
      <c r="W3283" s="42"/>
      <c r="X3283" s="42"/>
      <c r="Y3283" s="42"/>
      <c r="Z3283" s="42"/>
      <c r="AA3283" s="42"/>
      <c r="AB3283" s="42"/>
      <c r="AD3283" s="11"/>
      <c r="AE3283" s="11"/>
      <c r="AF3283" s="11"/>
      <c r="AG3283" s="11"/>
      <c r="AH3283" s="101"/>
      <c r="AI3283" s="53"/>
      <c r="AJ3283" s="5"/>
    </row>
    <row r="3284" spans="3:36">
      <c r="C3284" s="57"/>
      <c r="D3284" s="11"/>
      <c r="E3284" s="11"/>
      <c r="F3284" s="56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42"/>
      <c r="V3284" s="42"/>
      <c r="W3284" s="42"/>
      <c r="X3284" s="42"/>
      <c r="Y3284" s="42"/>
      <c r="Z3284" s="42"/>
      <c r="AA3284" s="42"/>
      <c r="AB3284" s="42"/>
      <c r="AD3284" s="11"/>
      <c r="AE3284" s="11"/>
      <c r="AG3284" s="11"/>
      <c r="AH3284" s="101"/>
      <c r="AI3284" s="53"/>
      <c r="AJ3284" s="5"/>
    </row>
    <row r="3285" spans="3:36">
      <c r="C3285" s="57"/>
      <c r="D3285" s="11"/>
      <c r="E3285" s="11"/>
      <c r="F3285" s="56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42"/>
      <c r="V3285" s="42"/>
      <c r="W3285" s="42"/>
      <c r="X3285" s="42"/>
      <c r="Y3285" s="42"/>
      <c r="Z3285" s="42"/>
      <c r="AA3285" s="42"/>
      <c r="AB3285" s="42"/>
      <c r="AD3285" s="11"/>
      <c r="AE3285" s="11"/>
      <c r="AG3285" s="11"/>
      <c r="AH3285" s="101"/>
      <c r="AI3285" s="53"/>
      <c r="AJ3285" s="5"/>
    </row>
    <row r="3286" spans="3:36">
      <c r="C3286" s="57"/>
      <c r="D3286" s="11"/>
      <c r="E3286" s="11"/>
      <c r="F3286" s="56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42"/>
      <c r="V3286" s="42"/>
      <c r="W3286" s="42"/>
      <c r="X3286" s="42"/>
      <c r="Y3286" s="42"/>
      <c r="Z3286" s="42"/>
      <c r="AA3286" s="42"/>
      <c r="AB3286" s="42"/>
      <c r="AD3286" s="11"/>
      <c r="AF3286" s="11"/>
      <c r="AG3286" s="11"/>
      <c r="AH3286" s="101"/>
      <c r="AI3286" s="53"/>
      <c r="AJ3286" s="5"/>
    </row>
    <row r="3287" spans="3:36">
      <c r="C3287" s="57"/>
      <c r="D3287" s="11"/>
      <c r="E3287" s="11"/>
      <c r="F3287" s="56"/>
      <c r="G3287" s="11"/>
      <c r="H3287" s="11"/>
      <c r="I3287" s="11"/>
      <c r="J3287" s="11"/>
      <c r="K3287" s="11"/>
      <c r="M3287" s="11"/>
      <c r="O3287" s="11"/>
      <c r="P3287" s="11"/>
      <c r="Q3287" s="11"/>
      <c r="R3287" s="11"/>
      <c r="S3287" s="11"/>
      <c r="T3287" s="11"/>
      <c r="U3287" s="42"/>
      <c r="V3287" s="42"/>
      <c r="W3287" s="42"/>
      <c r="X3287" s="42"/>
      <c r="Y3287" s="42"/>
      <c r="Z3287" s="42"/>
      <c r="AA3287" s="42"/>
      <c r="AB3287" s="42"/>
      <c r="AD3287" s="11"/>
      <c r="AF3287" s="11"/>
      <c r="AG3287" s="11"/>
      <c r="AH3287" s="101"/>
      <c r="AI3287" s="53"/>
      <c r="AJ3287" s="5"/>
    </row>
    <row r="3288" spans="3:36">
      <c r="C3288" s="57"/>
      <c r="D3288" s="11"/>
      <c r="E3288" s="11"/>
      <c r="F3288" s="56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42"/>
      <c r="V3288" s="42"/>
      <c r="W3288" s="42"/>
      <c r="X3288" s="42"/>
      <c r="Y3288" s="42"/>
      <c r="Z3288" s="42"/>
      <c r="AA3288" s="42"/>
      <c r="AB3288" s="42"/>
      <c r="AD3288" s="11"/>
      <c r="AE3288" s="11"/>
      <c r="AF3288" s="11"/>
      <c r="AG3288" s="11"/>
      <c r="AH3288" s="101"/>
      <c r="AI3288" s="53"/>
      <c r="AJ3288" s="5"/>
    </row>
    <row r="3289" spans="3:36">
      <c r="C3289" s="57"/>
      <c r="D3289" s="11"/>
      <c r="E3289" s="11"/>
      <c r="F3289" s="56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42"/>
      <c r="V3289" s="42"/>
      <c r="W3289" s="42"/>
      <c r="X3289" s="42"/>
      <c r="Y3289" s="42"/>
      <c r="Z3289" s="42"/>
      <c r="AA3289" s="42"/>
      <c r="AB3289" s="42"/>
      <c r="AD3289" s="11"/>
      <c r="AE3289" s="11"/>
      <c r="AF3289" s="11"/>
      <c r="AG3289" s="11"/>
      <c r="AH3289" s="101"/>
      <c r="AI3289" s="53"/>
      <c r="AJ3289" s="5"/>
    </row>
    <row r="3290" spans="3:36">
      <c r="C3290" s="57"/>
      <c r="D3290" s="11"/>
      <c r="E3290" s="11"/>
      <c r="F3290" s="56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42"/>
      <c r="V3290" s="42"/>
      <c r="W3290" s="42"/>
      <c r="X3290" s="42"/>
      <c r="Y3290" s="42"/>
      <c r="Z3290" s="42"/>
      <c r="AA3290" s="42"/>
      <c r="AB3290" s="42"/>
      <c r="AD3290" s="11"/>
      <c r="AE3290" s="11"/>
      <c r="AF3290" s="11"/>
      <c r="AG3290" s="11"/>
      <c r="AH3290" s="101"/>
      <c r="AI3290" s="53"/>
      <c r="AJ3290" s="5"/>
    </row>
    <row r="3291" spans="3:36">
      <c r="C3291" s="57"/>
      <c r="D3291" s="11"/>
      <c r="E3291" s="11"/>
      <c r="F3291" s="56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42"/>
      <c r="V3291" s="42"/>
      <c r="W3291" s="42"/>
      <c r="X3291" s="42"/>
      <c r="Y3291" s="42"/>
      <c r="Z3291" s="42"/>
      <c r="AA3291" s="42"/>
      <c r="AB3291" s="42"/>
      <c r="AD3291" s="11"/>
      <c r="AE3291" s="11"/>
      <c r="AF3291" s="11"/>
      <c r="AG3291" s="11"/>
      <c r="AH3291" s="101"/>
      <c r="AI3291" s="53"/>
      <c r="AJ3291" s="5"/>
    </row>
    <row r="3292" spans="3:36">
      <c r="C3292" s="57"/>
      <c r="D3292" s="11"/>
      <c r="E3292" s="11"/>
      <c r="F3292" s="56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42"/>
      <c r="V3292" s="42"/>
      <c r="W3292" s="42"/>
      <c r="X3292" s="42"/>
      <c r="Y3292" s="42"/>
      <c r="Z3292" s="42"/>
      <c r="AA3292" s="42"/>
      <c r="AB3292" s="42"/>
      <c r="AD3292" s="11"/>
      <c r="AE3292" s="11"/>
      <c r="AG3292" s="11"/>
      <c r="AH3292" s="101"/>
      <c r="AI3292" s="53"/>
      <c r="AJ3292" s="5"/>
    </row>
    <row r="3293" spans="3:36">
      <c r="C3293" s="57"/>
      <c r="D3293" s="11"/>
      <c r="E3293" s="11"/>
      <c r="F3293" s="56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42"/>
      <c r="V3293" s="42"/>
      <c r="W3293" s="42"/>
      <c r="X3293" s="42"/>
      <c r="Y3293" s="42"/>
      <c r="Z3293" s="42"/>
      <c r="AA3293" s="42"/>
      <c r="AB3293" s="42"/>
      <c r="AD3293" s="11"/>
      <c r="AE3293" s="11"/>
      <c r="AF3293" s="11"/>
      <c r="AG3293" s="11"/>
      <c r="AH3293" s="101"/>
      <c r="AI3293" s="53"/>
      <c r="AJ3293" s="5"/>
    </row>
    <row r="3294" spans="3:36">
      <c r="C3294" s="57"/>
      <c r="D3294" s="11"/>
      <c r="E3294" s="11"/>
      <c r="F3294" s="56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42"/>
      <c r="V3294" s="42"/>
      <c r="W3294" s="42"/>
      <c r="X3294" s="42"/>
      <c r="Y3294" s="42"/>
      <c r="Z3294" s="42"/>
      <c r="AA3294" s="42"/>
      <c r="AB3294" s="42"/>
      <c r="AD3294" s="11"/>
      <c r="AE3294" s="11"/>
      <c r="AF3294" s="11"/>
      <c r="AG3294" s="11"/>
      <c r="AH3294" s="101"/>
      <c r="AI3294" s="53"/>
      <c r="AJ3294" s="5"/>
    </row>
    <row r="3295" spans="3:36">
      <c r="C3295" s="57"/>
      <c r="D3295" s="11"/>
      <c r="E3295" s="11"/>
      <c r="F3295" s="56"/>
      <c r="G3295" s="11"/>
      <c r="H3295" s="11"/>
      <c r="I3295" s="11"/>
      <c r="J3295" s="11"/>
      <c r="K3295" s="11"/>
      <c r="L3295" s="11"/>
      <c r="M3295" s="11"/>
      <c r="O3295" s="11"/>
      <c r="P3295" s="11"/>
      <c r="Q3295" s="11"/>
      <c r="R3295" s="11"/>
      <c r="S3295" s="11"/>
      <c r="T3295" s="11"/>
      <c r="U3295" s="42"/>
      <c r="V3295" s="42"/>
      <c r="W3295" s="42"/>
      <c r="X3295" s="42"/>
      <c r="Y3295" s="42"/>
      <c r="Z3295" s="42"/>
      <c r="AA3295" s="42"/>
      <c r="AB3295" s="42"/>
      <c r="AD3295" s="11"/>
      <c r="AG3295" s="11"/>
      <c r="AH3295" s="101"/>
      <c r="AI3295" s="53"/>
      <c r="AJ3295" s="5"/>
    </row>
    <row r="3296" spans="3:36">
      <c r="C3296" s="57"/>
      <c r="D3296" s="11"/>
      <c r="E3296" s="11"/>
      <c r="F3296" s="56"/>
      <c r="G3296" s="11"/>
      <c r="H3296" s="11"/>
      <c r="I3296" s="11"/>
      <c r="J3296" s="11"/>
      <c r="K3296" s="11"/>
      <c r="L3296" s="11"/>
      <c r="M3296" s="11"/>
      <c r="O3296" s="11"/>
      <c r="P3296" s="11"/>
      <c r="Q3296" s="11"/>
      <c r="R3296" s="11"/>
      <c r="S3296" s="11"/>
      <c r="T3296" s="11"/>
      <c r="U3296" s="42"/>
      <c r="V3296" s="42"/>
      <c r="W3296" s="42"/>
      <c r="X3296" s="42"/>
      <c r="Y3296" s="42"/>
      <c r="Z3296" s="42"/>
      <c r="AA3296" s="42"/>
      <c r="AB3296" s="42"/>
      <c r="AD3296" s="11"/>
      <c r="AF3296" s="11"/>
      <c r="AG3296" s="11"/>
      <c r="AH3296" s="101"/>
      <c r="AI3296" s="53"/>
      <c r="AJ3296" s="5"/>
    </row>
    <row r="3297" spans="3:36">
      <c r="C3297" s="57"/>
      <c r="D3297" s="11"/>
      <c r="E3297" s="11"/>
      <c r="F3297" s="56"/>
      <c r="G3297" s="11"/>
      <c r="H3297" s="11"/>
      <c r="I3297" s="11"/>
      <c r="J3297" s="11"/>
      <c r="K3297" s="11"/>
      <c r="L3297" s="11"/>
      <c r="M3297" s="11"/>
      <c r="O3297" s="11"/>
      <c r="P3297" s="11"/>
      <c r="Q3297" s="11"/>
      <c r="R3297" s="11"/>
      <c r="S3297" s="11"/>
      <c r="T3297" s="11"/>
      <c r="U3297" s="42"/>
      <c r="V3297" s="42"/>
      <c r="W3297" s="42"/>
      <c r="X3297" s="42"/>
      <c r="Y3297" s="42"/>
      <c r="Z3297" s="42"/>
      <c r="AA3297" s="42"/>
      <c r="AB3297" s="42"/>
      <c r="AD3297" s="11"/>
      <c r="AF3297" s="11"/>
      <c r="AG3297" s="11"/>
      <c r="AH3297" s="101"/>
      <c r="AI3297" s="53"/>
      <c r="AJ3297" s="5"/>
    </row>
    <row r="3298" spans="3:36">
      <c r="C3298" s="57"/>
      <c r="D3298" s="11"/>
      <c r="E3298" s="11"/>
      <c r="F3298" s="56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42"/>
      <c r="V3298" s="42"/>
      <c r="W3298" s="42"/>
      <c r="X3298" s="42"/>
      <c r="Y3298" s="42"/>
      <c r="Z3298" s="42"/>
      <c r="AA3298" s="42"/>
      <c r="AB3298" s="42"/>
      <c r="AD3298" s="11"/>
      <c r="AF3298" s="11"/>
      <c r="AG3298" s="11"/>
      <c r="AH3298" s="101"/>
      <c r="AI3298" s="53"/>
      <c r="AJ3298" s="5"/>
    </row>
    <row r="3299" spans="3:36">
      <c r="C3299" s="57"/>
      <c r="D3299" s="11"/>
      <c r="E3299" s="11"/>
      <c r="F3299" s="56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42"/>
      <c r="V3299" s="42"/>
      <c r="W3299" s="42"/>
      <c r="X3299" s="42"/>
      <c r="Y3299" s="42"/>
      <c r="Z3299" s="42"/>
      <c r="AA3299" s="42"/>
      <c r="AB3299" s="42"/>
      <c r="AD3299" s="11"/>
      <c r="AF3299" s="11"/>
      <c r="AG3299" s="11"/>
      <c r="AH3299" s="101"/>
      <c r="AI3299" s="53"/>
      <c r="AJ3299" s="5"/>
    </row>
    <row r="3300" spans="3:36">
      <c r="C3300" s="57"/>
      <c r="D3300" s="11"/>
      <c r="E3300" s="11"/>
      <c r="F3300" s="56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42"/>
      <c r="V3300" s="42"/>
      <c r="W3300" s="42"/>
      <c r="X3300" s="42"/>
      <c r="Y3300" s="42"/>
      <c r="Z3300" s="42"/>
      <c r="AA3300" s="42"/>
      <c r="AB3300" s="42"/>
      <c r="AD3300" s="11"/>
      <c r="AF3300" s="11"/>
      <c r="AG3300" s="11"/>
      <c r="AH3300" s="101"/>
      <c r="AI3300" s="53"/>
      <c r="AJ3300" s="5"/>
    </row>
    <row r="3301" spans="3:36">
      <c r="C3301" s="57"/>
      <c r="D3301" s="11"/>
      <c r="E3301" s="11"/>
      <c r="F3301" s="56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42"/>
      <c r="V3301" s="42"/>
      <c r="W3301" s="42"/>
      <c r="X3301" s="42"/>
      <c r="Y3301" s="42"/>
      <c r="Z3301" s="42"/>
      <c r="AA3301" s="42"/>
      <c r="AB3301" s="42"/>
      <c r="AD3301" s="11"/>
      <c r="AF3301" s="11"/>
      <c r="AG3301" s="11"/>
      <c r="AH3301" s="101"/>
      <c r="AI3301" s="53"/>
      <c r="AJ3301" s="5"/>
    </row>
    <row r="3302" spans="3:36">
      <c r="C3302" s="57"/>
      <c r="D3302" s="11"/>
      <c r="E3302" s="11"/>
      <c r="F3302" s="56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42"/>
      <c r="V3302" s="42"/>
      <c r="W3302" s="42"/>
      <c r="X3302" s="42"/>
      <c r="Y3302" s="42"/>
      <c r="Z3302" s="42"/>
      <c r="AA3302" s="42"/>
      <c r="AB3302" s="42"/>
      <c r="AD3302" s="11"/>
      <c r="AE3302" s="11"/>
      <c r="AF3302" s="11"/>
      <c r="AG3302" s="11"/>
      <c r="AH3302" s="101"/>
      <c r="AI3302" s="53"/>
      <c r="AJ3302" s="5"/>
    </row>
    <row r="3303" spans="3:36">
      <c r="C3303" s="57"/>
      <c r="D3303" s="11"/>
      <c r="E3303" s="11"/>
      <c r="F3303" s="56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42"/>
      <c r="V3303" s="42"/>
      <c r="W3303" s="42"/>
      <c r="X3303" s="42"/>
      <c r="Y3303" s="42"/>
      <c r="Z3303" s="42"/>
      <c r="AA3303" s="42"/>
      <c r="AB3303" s="42"/>
      <c r="AD3303" s="11"/>
      <c r="AE3303" s="11"/>
      <c r="AG3303" s="11"/>
      <c r="AH3303" s="101"/>
      <c r="AI3303" s="53"/>
      <c r="AJ3303" s="5"/>
    </row>
    <row r="3304" spans="3:36">
      <c r="C3304" s="57"/>
      <c r="D3304" s="11"/>
      <c r="E3304" s="11"/>
      <c r="F3304" s="56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U3304" s="42"/>
      <c r="V3304" s="42"/>
      <c r="W3304" s="42"/>
      <c r="X3304" s="42"/>
      <c r="Y3304" s="42"/>
      <c r="Z3304" s="42"/>
      <c r="AA3304" s="42"/>
      <c r="AB3304" s="42"/>
      <c r="AD3304" s="11"/>
      <c r="AE3304" s="11"/>
      <c r="AG3304" s="11"/>
      <c r="AH3304" s="101"/>
      <c r="AI3304" s="53"/>
      <c r="AJ3304" s="5"/>
    </row>
    <row r="3305" spans="3:36">
      <c r="C3305" s="57"/>
      <c r="D3305" s="11"/>
      <c r="E3305" s="11"/>
      <c r="F3305" s="56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42"/>
      <c r="V3305" s="42"/>
      <c r="W3305" s="42"/>
      <c r="X3305" s="42"/>
      <c r="Y3305" s="42"/>
      <c r="Z3305" s="42"/>
      <c r="AA3305" s="42"/>
      <c r="AB3305" s="42"/>
      <c r="AD3305" s="11"/>
      <c r="AE3305" s="11"/>
      <c r="AF3305" s="11"/>
      <c r="AG3305" s="11"/>
      <c r="AH3305" s="101"/>
      <c r="AI3305" s="53"/>
      <c r="AJ3305" s="5"/>
    </row>
    <row r="3306" spans="3:36">
      <c r="C3306" s="57"/>
      <c r="D3306" s="11"/>
      <c r="E3306" s="11"/>
      <c r="F3306" s="56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42"/>
      <c r="V3306" s="42"/>
      <c r="W3306" s="42"/>
      <c r="X3306" s="42"/>
      <c r="Y3306" s="42"/>
      <c r="Z3306" s="42"/>
      <c r="AA3306" s="42"/>
      <c r="AB3306" s="42"/>
      <c r="AD3306" s="11"/>
      <c r="AE3306" s="11"/>
      <c r="AG3306" s="11"/>
      <c r="AH3306" s="101"/>
      <c r="AI3306" s="53"/>
      <c r="AJ3306" s="5"/>
    </row>
    <row r="3307" spans="3:36">
      <c r="C3307" s="57"/>
      <c r="D3307" s="11"/>
      <c r="E3307" s="11"/>
      <c r="F3307" s="56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42"/>
      <c r="V3307" s="42"/>
      <c r="W3307" s="42"/>
      <c r="X3307" s="42"/>
      <c r="Y3307" s="42"/>
      <c r="Z3307" s="42"/>
      <c r="AA3307" s="42"/>
      <c r="AB3307" s="42"/>
      <c r="AD3307" s="11"/>
      <c r="AE3307" s="11"/>
      <c r="AF3307" s="11"/>
      <c r="AG3307" s="11"/>
      <c r="AH3307" s="101"/>
      <c r="AI3307" s="53"/>
      <c r="AJ3307" s="5"/>
    </row>
    <row r="3308" spans="3:36">
      <c r="C3308" s="57"/>
      <c r="D3308" s="11"/>
      <c r="E3308" s="11"/>
      <c r="F3308" s="56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42"/>
      <c r="V3308" s="42"/>
      <c r="W3308" s="42"/>
      <c r="X3308" s="42"/>
      <c r="Y3308" s="42"/>
      <c r="Z3308" s="42"/>
      <c r="AA3308" s="42"/>
      <c r="AB3308" s="42"/>
      <c r="AD3308" s="11"/>
      <c r="AE3308" s="11"/>
      <c r="AF3308" s="11"/>
      <c r="AG3308" s="11"/>
      <c r="AH3308" s="101"/>
      <c r="AI3308" s="53"/>
      <c r="AJ3308" s="5"/>
    </row>
    <row r="3309" spans="3:36">
      <c r="C3309" s="57"/>
      <c r="D3309" s="11"/>
      <c r="E3309" s="11"/>
      <c r="F3309" s="56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42"/>
      <c r="V3309" s="42"/>
      <c r="W3309" s="42"/>
      <c r="X3309" s="42"/>
      <c r="Y3309" s="42"/>
      <c r="Z3309" s="42"/>
      <c r="AA3309" s="42"/>
      <c r="AB3309" s="42"/>
      <c r="AD3309" s="11"/>
      <c r="AG3309" s="11"/>
      <c r="AH3309" s="101"/>
      <c r="AI3309" s="53"/>
      <c r="AJ3309" s="5"/>
    </row>
    <row r="3310" spans="3:36">
      <c r="C3310" s="57"/>
      <c r="D3310" s="11"/>
      <c r="E3310" s="11"/>
      <c r="F3310" s="56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42"/>
      <c r="V3310" s="42"/>
      <c r="W3310" s="42"/>
      <c r="X3310" s="42"/>
      <c r="Y3310" s="42"/>
      <c r="Z3310" s="42"/>
      <c r="AA3310" s="42"/>
      <c r="AB3310" s="42"/>
      <c r="AD3310" s="11"/>
      <c r="AE3310" s="11"/>
      <c r="AF3310" s="11"/>
      <c r="AG3310" s="11"/>
      <c r="AH3310" s="101"/>
      <c r="AI3310" s="53"/>
      <c r="AJ3310" s="5"/>
    </row>
    <row r="3311" spans="3:36">
      <c r="C3311" s="57"/>
      <c r="D3311" s="11"/>
      <c r="E3311" s="11"/>
      <c r="F3311" s="56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42"/>
      <c r="V3311" s="42"/>
      <c r="W3311" s="42"/>
      <c r="X3311" s="42"/>
      <c r="Y3311" s="42"/>
      <c r="Z3311" s="42"/>
      <c r="AA3311" s="42"/>
      <c r="AB3311" s="42"/>
      <c r="AD3311" s="11"/>
      <c r="AE3311" s="11"/>
      <c r="AF3311" s="11"/>
      <c r="AG3311" s="11"/>
      <c r="AH3311" s="101"/>
      <c r="AI3311" s="53"/>
      <c r="AJ3311" s="5"/>
    </row>
    <row r="3312" spans="3:36">
      <c r="C3312" s="57"/>
      <c r="D3312" s="11"/>
      <c r="E3312" s="11"/>
      <c r="F3312" s="56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42"/>
      <c r="V3312" s="42"/>
      <c r="W3312" s="42"/>
      <c r="X3312" s="42"/>
      <c r="Y3312" s="42"/>
      <c r="Z3312" s="42"/>
      <c r="AA3312" s="42"/>
      <c r="AB3312" s="42"/>
      <c r="AD3312" s="11"/>
      <c r="AF3312" s="11"/>
      <c r="AG3312" s="11"/>
      <c r="AH3312" s="101"/>
      <c r="AI3312" s="53"/>
      <c r="AJ3312" s="5"/>
    </row>
    <row r="3313" spans="3:36">
      <c r="C3313" s="57"/>
      <c r="D3313" s="11"/>
      <c r="E3313" s="11"/>
      <c r="F3313" s="56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42"/>
      <c r="V3313" s="42"/>
      <c r="W3313" s="42"/>
      <c r="X3313" s="42"/>
      <c r="Y3313" s="42"/>
      <c r="Z3313" s="42"/>
      <c r="AA3313" s="42"/>
      <c r="AB3313" s="42"/>
      <c r="AD3313" s="11"/>
      <c r="AE3313" s="11"/>
      <c r="AF3313" s="11"/>
      <c r="AG3313" s="11"/>
      <c r="AH3313" s="101"/>
      <c r="AI3313" s="53"/>
      <c r="AJ3313" s="5"/>
    </row>
    <row r="3314" spans="3:36">
      <c r="C3314" s="57"/>
      <c r="D3314" s="11"/>
      <c r="E3314" s="11"/>
      <c r="F3314" s="56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42"/>
      <c r="V3314" s="42"/>
      <c r="W3314" s="42"/>
      <c r="X3314" s="42"/>
      <c r="Y3314" s="42"/>
      <c r="Z3314" s="42"/>
      <c r="AA3314" s="42"/>
      <c r="AB3314" s="42"/>
      <c r="AD3314" s="11"/>
      <c r="AF3314" s="11"/>
      <c r="AG3314" s="11"/>
      <c r="AH3314" s="101"/>
      <c r="AI3314" s="53"/>
      <c r="AJ3314" s="5"/>
    </row>
    <row r="3315" spans="3:36">
      <c r="C3315" s="57"/>
      <c r="D3315" s="11"/>
      <c r="E3315" s="11"/>
      <c r="F3315" s="56"/>
      <c r="G3315" s="11"/>
      <c r="H3315" s="11"/>
      <c r="I3315" s="11"/>
      <c r="J3315" s="11"/>
      <c r="K3315" s="11"/>
      <c r="L3315" s="11"/>
      <c r="M3315" s="11"/>
      <c r="N3315" s="11"/>
      <c r="P3315" s="11"/>
      <c r="Q3315" s="11"/>
      <c r="R3315" s="11"/>
      <c r="S3315" s="11"/>
      <c r="T3315" s="11"/>
      <c r="U3315" s="42"/>
      <c r="V3315" s="42"/>
      <c r="W3315" s="42"/>
      <c r="X3315" s="42"/>
      <c r="Y3315" s="42"/>
      <c r="Z3315" s="42"/>
      <c r="AA3315" s="42"/>
      <c r="AB3315" s="42"/>
      <c r="AD3315" s="11"/>
      <c r="AF3315" s="11"/>
      <c r="AG3315" s="11"/>
      <c r="AH3315" s="101"/>
      <c r="AI3315" s="53"/>
      <c r="AJ3315" s="5"/>
    </row>
    <row r="3316" spans="3:36">
      <c r="C3316" s="57"/>
      <c r="D3316" s="11"/>
      <c r="E3316" s="11"/>
      <c r="F3316" s="56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42"/>
      <c r="V3316" s="42"/>
      <c r="W3316" s="42"/>
      <c r="X3316" s="42"/>
      <c r="Y3316" s="42"/>
      <c r="Z3316" s="42"/>
      <c r="AA3316" s="42"/>
      <c r="AB3316" s="42"/>
      <c r="AD3316" s="11"/>
      <c r="AG3316" s="11"/>
      <c r="AH3316" s="101"/>
      <c r="AI3316" s="53"/>
      <c r="AJ3316" s="5"/>
    </row>
    <row r="3317" spans="3:36">
      <c r="C3317" s="57"/>
      <c r="D3317" s="11"/>
      <c r="E3317" s="11"/>
      <c r="F3317" s="56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42"/>
      <c r="V3317" s="42"/>
      <c r="W3317" s="42"/>
      <c r="X3317" s="42"/>
      <c r="Y3317" s="42"/>
      <c r="Z3317" s="42"/>
      <c r="AA3317" s="42"/>
      <c r="AB3317" s="42"/>
      <c r="AD3317" s="11"/>
      <c r="AE3317" s="11"/>
      <c r="AF3317" s="11"/>
      <c r="AG3317" s="11"/>
      <c r="AH3317" s="101"/>
      <c r="AI3317" s="53"/>
      <c r="AJ3317" s="5"/>
    </row>
    <row r="3318" spans="3:36">
      <c r="C3318" s="57"/>
      <c r="D3318" s="11"/>
      <c r="E3318" s="11"/>
      <c r="F3318" s="56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42"/>
      <c r="V3318" s="42"/>
      <c r="W3318" s="42"/>
      <c r="X3318" s="42"/>
      <c r="Y3318" s="42"/>
      <c r="Z3318" s="42"/>
      <c r="AA3318" s="42"/>
      <c r="AB3318" s="42"/>
      <c r="AD3318" s="11"/>
      <c r="AE3318" s="11"/>
      <c r="AF3318" s="11"/>
      <c r="AG3318" s="11"/>
      <c r="AH3318" s="101"/>
      <c r="AI3318" s="53"/>
      <c r="AJ3318" s="5"/>
    </row>
    <row r="3319" spans="3:36">
      <c r="C3319" s="57"/>
      <c r="D3319" s="11"/>
      <c r="E3319" s="11"/>
      <c r="F3319" s="56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42"/>
      <c r="V3319" s="42"/>
      <c r="W3319" s="42"/>
      <c r="X3319" s="42"/>
      <c r="Y3319" s="42"/>
      <c r="Z3319" s="42"/>
      <c r="AA3319" s="42"/>
      <c r="AB3319" s="42"/>
      <c r="AD3319" s="11"/>
      <c r="AF3319" s="11"/>
      <c r="AG3319" s="11"/>
      <c r="AH3319" s="101"/>
      <c r="AI3319" s="53"/>
      <c r="AJ3319" s="5"/>
    </row>
    <row r="3320" spans="3:36">
      <c r="C3320" s="57"/>
      <c r="D3320" s="11"/>
      <c r="E3320" s="11"/>
      <c r="F3320" s="56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42"/>
      <c r="V3320" s="42"/>
      <c r="W3320" s="42"/>
      <c r="X3320" s="42"/>
      <c r="Y3320" s="42"/>
      <c r="Z3320" s="42"/>
      <c r="AA3320" s="42"/>
      <c r="AB3320" s="42"/>
      <c r="AD3320" s="11"/>
      <c r="AE3320" s="11"/>
      <c r="AG3320" s="11"/>
      <c r="AH3320" s="101"/>
      <c r="AI3320" s="53"/>
      <c r="AJ3320" s="5"/>
    </row>
    <row r="3321" spans="3:36">
      <c r="C3321" s="57"/>
      <c r="D3321" s="11"/>
      <c r="E3321" s="11"/>
      <c r="F3321" s="56"/>
      <c r="G3321" s="11"/>
      <c r="H3321" s="11"/>
      <c r="I3321" s="11"/>
      <c r="J3321" s="11"/>
      <c r="K3321" s="11"/>
      <c r="M3321" s="11"/>
      <c r="N3321" s="11"/>
      <c r="O3321" s="11"/>
      <c r="P3321" s="11"/>
      <c r="Q3321" s="11"/>
      <c r="R3321" s="11"/>
      <c r="S3321" s="11"/>
      <c r="T3321" s="11"/>
      <c r="U3321" s="42"/>
      <c r="V3321" s="42"/>
      <c r="W3321" s="42"/>
      <c r="X3321" s="42"/>
      <c r="Y3321" s="42"/>
      <c r="Z3321" s="42"/>
      <c r="AA3321" s="42"/>
      <c r="AB3321" s="42"/>
      <c r="AD3321" s="11"/>
      <c r="AF3321" s="11"/>
      <c r="AG3321" s="11"/>
      <c r="AH3321" s="101"/>
      <c r="AI3321" s="53"/>
      <c r="AJ3321" s="5"/>
    </row>
    <row r="3322" spans="3:36">
      <c r="C3322" s="57"/>
      <c r="D3322" s="11"/>
      <c r="E3322" s="11"/>
      <c r="F3322" s="56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42"/>
      <c r="V3322" s="42"/>
      <c r="W3322" s="42"/>
      <c r="X3322" s="42"/>
      <c r="Y3322" s="42"/>
      <c r="Z3322" s="42"/>
      <c r="AA3322" s="42"/>
      <c r="AB3322" s="42"/>
      <c r="AD3322" s="11"/>
      <c r="AE3322" s="11"/>
      <c r="AF3322" s="11"/>
      <c r="AG3322" s="11"/>
      <c r="AH3322" s="101"/>
      <c r="AI3322" s="53"/>
      <c r="AJ3322" s="5"/>
    </row>
    <row r="3323" spans="3:36">
      <c r="C3323" s="57"/>
      <c r="D3323" s="11"/>
      <c r="E3323" s="11"/>
      <c r="F3323" s="56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42"/>
      <c r="V3323" s="42"/>
      <c r="W3323" s="42"/>
      <c r="X3323" s="42"/>
      <c r="Y3323" s="42"/>
      <c r="Z3323" s="42"/>
      <c r="AA3323" s="42"/>
      <c r="AB3323" s="42"/>
      <c r="AD3323" s="11"/>
      <c r="AE3323" s="11"/>
      <c r="AF3323" s="11"/>
      <c r="AG3323" s="11"/>
      <c r="AH3323" s="101"/>
      <c r="AI3323" s="53"/>
      <c r="AJ3323" s="5"/>
    </row>
    <row r="3324" spans="3:36">
      <c r="C3324" s="57"/>
      <c r="D3324" s="11"/>
      <c r="E3324" s="11"/>
      <c r="F3324" s="56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42"/>
      <c r="V3324" s="42"/>
      <c r="W3324" s="42"/>
      <c r="X3324" s="42"/>
      <c r="Y3324" s="42"/>
      <c r="Z3324" s="42"/>
      <c r="AA3324" s="42"/>
      <c r="AB3324" s="42"/>
      <c r="AD3324" s="11"/>
      <c r="AE3324" s="11"/>
      <c r="AG3324" s="11"/>
      <c r="AH3324" s="101"/>
      <c r="AI3324" s="53"/>
      <c r="AJ3324" s="5"/>
    </row>
    <row r="3325" spans="3:36">
      <c r="C3325" s="57"/>
      <c r="D3325" s="11"/>
      <c r="E3325" s="11"/>
      <c r="F3325" s="56"/>
      <c r="G3325" s="11"/>
      <c r="H3325" s="11"/>
      <c r="I3325" s="11"/>
      <c r="J3325" s="11"/>
      <c r="K3325" s="11"/>
      <c r="M3325" s="11"/>
      <c r="N3325" s="11"/>
      <c r="O3325" s="11"/>
      <c r="P3325" s="11"/>
      <c r="Q3325" s="11"/>
      <c r="R3325" s="11"/>
      <c r="S3325" s="11"/>
      <c r="T3325" s="11"/>
      <c r="U3325" s="42"/>
      <c r="V3325" s="42"/>
      <c r="W3325" s="42"/>
      <c r="X3325" s="42"/>
      <c r="Y3325" s="42"/>
      <c r="Z3325" s="42"/>
      <c r="AA3325" s="42"/>
      <c r="AB3325" s="42"/>
      <c r="AD3325" s="11"/>
      <c r="AE3325" s="11"/>
      <c r="AG3325" s="11"/>
      <c r="AH3325" s="101"/>
      <c r="AI3325" s="53"/>
      <c r="AJ3325" s="5"/>
    </row>
    <row r="3326" spans="3:36">
      <c r="C3326" s="57"/>
      <c r="D3326" s="11"/>
      <c r="E3326" s="11"/>
      <c r="F3326" s="56"/>
      <c r="G3326" s="11"/>
      <c r="H3326" s="11"/>
      <c r="I3326" s="11"/>
      <c r="J3326" s="11"/>
      <c r="K3326" s="11"/>
      <c r="M3326" s="11"/>
      <c r="N3326" s="11"/>
      <c r="Q3326" s="11"/>
      <c r="R3326" s="11"/>
      <c r="S3326" s="11"/>
      <c r="U3326" s="42"/>
      <c r="V3326" s="42"/>
      <c r="W3326" s="42"/>
      <c r="X3326" s="42"/>
      <c r="Y3326" s="42"/>
      <c r="Z3326" s="42"/>
      <c r="AA3326" s="42"/>
      <c r="AB3326" s="42"/>
      <c r="AD3326" s="11"/>
      <c r="AE3326" s="11"/>
      <c r="AG3326" s="11"/>
      <c r="AH3326" s="101"/>
      <c r="AI3326" s="53"/>
      <c r="AJ3326" s="5"/>
    </row>
    <row r="3327" spans="3:36">
      <c r="C3327" s="57"/>
      <c r="D3327" s="11"/>
      <c r="E3327" s="11"/>
      <c r="F3327" s="56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42"/>
      <c r="V3327" s="42"/>
      <c r="W3327" s="42"/>
      <c r="X3327" s="42"/>
      <c r="Y3327" s="42"/>
      <c r="Z3327" s="42"/>
      <c r="AA3327" s="42"/>
      <c r="AB3327" s="42"/>
      <c r="AD3327" s="11"/>
      <c r="AF3327" s="11"/>
      <c r="AG3327" s="11"/>
      <c r="AH3327" s="101"/>
      <c r="AI3327" s="53"/>
      <c r="AJ3327" s="5"/>
    </row>
    <row r="3328" spans="3:36">
      <c r="C3328" s="57"/>
      <c r="D3328" s="11"/>
      <c r="E3328" s="11"/>
      <c r="F3328" s="56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U3328" s="42"/>
      <c r="V3328" s="42"/>
      <c r="W3328" s="42"/>
      <c r="X3328" s="42"/>
      <c r="Y3328" s="42"/>
      <c r="Z3328" s="42"/>
      <c r="AA3328" s="42"/>
      <c r="AB3328" s="42"/>
      <c r="AD3328" s="11"/>
      <c r="AF3328" s="11"/>
      <c r="AG3328" s="11"/>
      <c r="AH3328" s="101"/>
      <c r="AI3328" s="53"/>
      <c r="AJ3328" s="5"/>
    </row>
    <row r="3329" spans="3:36">
      <c r="C3329" s="57"/>
      <c r="D3329" s="11"/>
      <c r="E3329" s="11"/>
      <c r="F3329" s="56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42"/>
      <c r="V3329" s="42"/>
      <c r="W3329" s="42"/>
      <c r="X3329" s="42"/>
      <c r="Y3329" s="42"/>
      <c r="Z3329" s="42"/>
      <c r="AA3329" s="42"/>
      <c r="AB3329" s="42"/>
      <c r="AD3329" s="11"/>
      <c r="AF3329" s="11"/>
      <c r="AG3329" s="11"/>
      <c r="AH3329" s="101"/>
      <c r="AI3329" s="53"/>
      <c r="AJ3329" s="5"/>
    </row>
    <row r="3330" spans="3:36">
      <c r="C3330" s="57"/>
      <c r="D3330" s="11"/>
      <c r="E3330" s="11"/>
      <c r="F3330" s="56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42"/>
      <c r="V3330" s="42"/>
      <c r="W3330" s="42"/>
      <c r="X3330" s="42"/>
      <c r="Y3330" s="42"/>
      <c r="Z3330" s="42"/>
      <c r="AA3330" s="42"/>
      <c r="AB3330" s="42"/>
      <c r="AD3330" s="11"/>
      <c r="AF3330" s="11"/>
      <c r="AG3330" s="11"/>
      <c r="AH3330" s="101"/>
      <c r="AI3330" s="53"/>
      <c r="AJ3330" s="5"/>
    </row>
    <row r="3331" spans="3:36">
      <c r="C3331" s="57"/>
      <c r="D3331" s="11"/>
      <c r="E3331" s="11"/>
      <c r="F3331" s="56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42"/>
      <c r="V3331" s="42"/>
      <c r="W3331" s="42"/>
      <c r="X3331" s="42"/>
      <c r="Y3331" s="42"/>
      <c r="Z3331" s="42"/>
      <c r="AA3331" s="42"/>
      <c r="AB3331" s="42"/>
      <c r="AD3331" s="11"/>
      <c r="AE3331" s="11"/>
      <c r="AG3331" s="11"/>
      <c r="AH3331" s="101"/>
      <c r="AI3331" s="53"/>
      <c r="AJ3331" s="5"/>
    </row>
    <row r="3332" spans="3:36">
      <c r="C3332" s="57"/>
      <c r="D3332" s="11"/>
      <c r="E3332" s="11"/>
      <c r="F3332" s="56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42"/>
      <c r="V3332" s="42"/>
      <c r="W3332" s="42"/>
      <c r="X3332" s="42"/>
      <c r="Y3332" s="42"/>
      <c r="Z3332" s="42"/>
      <c r="AA3332" s="42"/>
      <c r="AB3332" s="42"/>
      <c r="AD3332" s="11"/>
      <c r="AE3332" s="11"/>
      <c r="AG3332" s="11"/>
      <c r="AH3332" s="101"/>
      <c r="AI3332" s="53"/>
      <c r="AJ3332" s="5"/>
    </row>
    <row r="3333" spans="3:36">
      <c r="C3333" s="57"/>
      <c r="D3333" s="11"/>
      <c r="E3333" s="11"/>
      <c r="F3333" s="56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42"/>
      <c r="V3333" s="42"/>
      <c r="W3333" s="42"/>
      <c r="X3333" s="42"/>
      <c r="Y3333" s="42"/>
      <c r="Z3333" s="42"/>
      <c r="AA3333" s="42"/>
      <c r="AB3333" s="42"/>
      <c r="AD3333" s="11"/>
      <c r="AE3333" s="11"/>
      <c r="AF3333" s="11"/>
      <c r="AG3333" s="11"/>
      <c r="AH3333" s="101"/>
      <c r="AI3333" s="53"/>
      <c r="AJ3333" s="5"/>
    </row>
    <row r="3334" spans="3:36">
      <c r="C3334" s="57"/>
      <c r="D3334" s="11"/>
      <c r="E3334" s="11"/>
      <c r="F3334" s="56"/>
      <c r="G3334" s="11"/>
      <c r="H3334" s="11"/>
      <c r="I3334" s="11"/>
      <c r="J3334" s="11"/>
      <c r="K3334" s="11"/>
      <c r="L3334" s="11"/>
      <c r="M3334" s="11"/>
      <c r="N3334" s="11"/>
      <c r="Q3334" s="11"/>
      <c r="R3334" s="11"/>
      <c r="S3334" s="11"/>
      <c r="T3334" s="11"/>
      <c r="U3334" s="42"/>
      <c r="V3334" s="42"/>
      <c r="W3334" s="42"/>
      <c r="X3334" s="42"/>
      <c r="Y3334" s="42"/>
      <c r="Z3334" s="42"/>
      <c r="AA3334" s="42"/>
      <c r="AB3334" s="42"/>
      <c r="AD3334" s="11"/>
      <c r="AE3334" s="11"/>
      <c r="AG3334" s="11"/>
      <c r="AH3334" s="101"/>
      <c r="AI3334" s="53"/>
      <c r="AJ3334" s="5"/>
    </row>
    <row r="3335" spans="3:36">
      <c r="C3335" s="57"/>
      <c r="D3335" s="11"/>
      <c r="E3335" s="11"/>
      <c r="F3335" s="56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42"/>
      <c r="V3335" s="42"/>
      <c r="W3335" s="42"/>
      <c r="X3335" s="42"/>
      <c r="Y3335" s="42"/>
      <c r="Z3335" s="42"/>
      <c r="AA3335" s="42"/>
      <c r="AB3335" s="42"/>
      <c r="AD3335" s="11"/>
      <c r="AE3335" s="11"/>
      <c r="AF3335" s="11"/>
      <c r="AG3335" s="11"/>
      <c r="AH3335" s="101"/>
      <c r="AI3335" s="53"/>
      <c r="AJ3335" s="5"/>
    </row>
    <row r="3336" spans="3:36">
      <c r="C3336" s="57"/>
      <c r="D3336" s="11"/>
      <c r="E3336" s="11"/>
      <c r="F3336" s="56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42"/>
      <c r="V3336" s="42"/>
      <c r="W3336" s="42"/>
      <c r="X3336" s="42"/>
      <c r="Y3336" s="42"/>
      <c r="Z3336" s="42"/>
      <c r="AA3336" s="42"/>
      <c r="AB3336" s="42"/>
      <c r="AD3336" s="11"/>
      <c r="AE3336" s="11"/>
      <c r="AF3336" s="11"/>
      <c r="AG3336" s="11"/>
      <c r="AH3336" s="101"/>
      <c r="AI3336" s="53"/>
      <c r="AJ3336" s="5"/>
    </row>
    <row r="3337" spans="3:36">
      <c r="C3337" s="57"/>
      <c r="D3337" s="11"/>
      <c r="E3337" s="11"/>
      <c r="F3337" s="56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42"/>
      <c r="V3337" s="42"/>
      <c r="W3337" s="42"/>
      <c r="X3337" s="42"/>
      <c r="Y3337" s="42"/>
      <c r="Z3337" s="42"/>
      <c r="AA3337" s="42"/>
      <c r="AB3337" s="42"/>
      <c r="AD3337" s="11"/>
      <c r="AE3337" s="11"/>
      <c r="AG3337" s="11"/>
      <c r="AH3337" s="101"/>
      <c r="AI3337" s="53"/>
      <c r="AJ3337" s="5"/>
    </row>
    <row r="3338" spans="3:36">
      <c r="C3338" s="57"/>
      <c r="D3338" s="11"/>
      <c r="E3338" s="11"/>
      <c r="F3338" s="56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42"/>
      <c r="V3338" s="42"/>
      <c r="W3338" s="42"/>
      <c r="X3338" s="42"/>
      <c r="Y3338" s="42"/>
      <c r="Z3338" s="42"/>
      <c r="AA3338" s="42"/>
      <c r="AB3338" s="42"/>
      <c r="AD3338" s="11"/>
      <c r="AE3338" s="11"/>
      <c r="AF3338" s="11"/>
      <c r="AG3338" s="11"/>
      <c r="AH3338" s="101"/>
      <c r="AI3338" s="53"/>
      <c r="AJ3338" s="5"/>
    </row>
    <row r="3339" spans="3:36">
      <c r="C3339" s="57"/>
      <c r="D3339" s="11"/>
      <c r="E3339" s="11"/>
      <c r="F3339" s="56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42"/>
      <c r="V3339" s="42"/>
      <c r="W3339" s="42"/>
      <c r="X3339" s="42"/>
      <c r="Y3339" s="42"/>
      <c r="Z3339" s="42"/>
      <c r="AA3339" s="42"/>
      <c r="AB3339" s="42"/>
      <c r="AD3339" s="11"/>
      <c r="AE3339" s="11"/>
      <c r="AF3339" s="11"/>
      <c r="AG3339" s="11"/>
      <c r="AH3339" s="101"/>
      <c r="AI3339" s="53"/>
      <c r="AJ3339" s="5"/>
    </row>
    <row r="3340" spans="3:36">
      <c r="C3340" s="57"/>
      <c r="D3340" s="11"/>
      <c r="E3340" s="11"/>
      <c r="F3340" s="56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42"/>
      <c r="V3340" s="42"/>
      <c r="W3340" s="42"/>
      <c r="X3340" s="42"/>
      <c r="Y3340" s="42"/>
      <c r="Z3340" s="42"/>
      <c r="AA3340" s="42"/>
      <c r="AB3340" s="42"/>
      <c r="AD3340" s="11"/>
      <c r="AE3340" s="11"/>
      <c r="AG3340" s="11"/>
      <c r="AH3340" s="101"/>
      <c r="AI3340" s="53"/>
      <c r="AJ3340" s="5"/>
    </row>
    <row r="3341" spans="3:36">
      <c r="C3341" s="57"/>
      <c r="D3341" s="11"/>
      <c r="E3341" s="11"/>
      <c r="F3341" s="56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42"/>
      <c r="V3341" s="42"/>
      <c r="W3341" s="42"/>
      <c r="X3341" s="42"/>
      <c r="Y3341" s="42"/>
      <c r="Z3341" s="42"/>
      <c r="AA3341" s="42"/>
      <c r="AB3341" s="42"/>
      <c r="AD3341" s="11"/>
      <c r="AE3341" s="11"/>
      <c r="AG3341" s="11"/>
      <c r="AH3341" s="101"/>
      <c r="AI3341" s="53"/>
      <c r="AJ3341" s="5"/>
    </row>
    <row r="3342" spans="3:36">
      <c r="C3342" s="57"/>
      <c r="D3342" s="11"/>
      <c r="E3342" s="11"/>
      <c r="F3342" s="56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42"/>
      <c r="V3342" s="42"/>
      <c r="W3342" s="42"/>
      <c r="X3342" s="42"/>
      <c r="Y3342" s="42"/>
      <c r="Z3342" s="42"/>
      <c r="AA3342" s="42"/>
      <c r="AB3342" s="42"/>
      <c r="AD3342" s="11"/>
      <c r="AE3342" s="11"/>
      <c r="AG3342" s="11"/>
      <c r="AH3342" s="101"/>
      <c r="AI3342" s="53"/>
      <c r="AJ3342" s="5"/>
    </row>
    <row r="3343" spans="3:36">
      <c r="C3343" s="57"/>
      <c r="D3343" s="11"/>
      <c r="E3343" s="11"/>
      <c r="F3343" s="56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42"/>
      <c r="V3343" s="42"/>
      <c r="W3343" s="42"/>
      <c r="X3343" s="42"/>
      <c r="Y3343" s="42"/>
      <c r="Z3343" s="42"/>
      <c r="AA3343" s="42"/>
      <c r="AB3343" s="42"/>
      <c r="AD3343" s="11"/>
      <c r="AF3343" s="11"/>
      <c r="AG3343" s="11"/>
      <c r="AH3343" s="101"/>
      <c r="AI3343" s="53"/>
      <c r="AJ3343" s="5"/>
    </row>
    <row r="3344" spans="3:36">
      <c r="C3344" s="57"/>
      <c r="D3344" s="11"/>
      <c r="E3344" s="11"/>
      <c r="F3344" s="56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42"/>
      <c r="V3344" s="42"/>
      <c r="W3344" s="42"/>
      <c r="X3344" s="42"/>
      <c r="Y3344" s="42"/>
      <c r="Z3344" s="42"/>
      <c r="AA3344" s="42"/>
      <c r="AB3344" s="42"/>
      <c r="AD3344" s="11"/>
      <c r="AE3344" s="11"/>
      <c r="AF3344" s="11"/>
      <c r="AG3344" s="11"/>
      <c r="AH3344" s="101"/>
      <c r="AI3344" s="53"/>
      <c r="AJ3344" s="5"/>
    </row>
    <row r="3345" spans="3:36">
      <c r="C3345" s="57"/>
      <c r="D3345" s="11"/>
      <c r="E3345" s="11"/>
      <c r="F3345" s="56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42"/>
      <c r="V3345" s="42"/>
      <c r="W3345" s="42"/>
      <c r="X3345" s="42"/>
      <c r="Y3345" s="42"/>
      <c r="Z3345" s="42"/>
      <c r="AA3345" s="42"/>
      <c r="AB3345" s="42"/>
      <c r="AD3345" s="11"/>
      <c r="AE3345" s="11"/>
      <c r="AF3345" s="11"/>
      <c r="AG3345" s="11"/>
      <c r="AH3345" s="101"/>
      <c r="AI3345" s="53"/>
      <c r="AJ3345" s="5"/>
    </row>
    <row r="3346" spans="3:36">
      <c r="C3346" s="57"/>
      <c r="D3346" s="11"/>
      <c r="E3346" s="11"/>
      <c r="F3346" s="56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42"/>
      <c r="V3346" s="42"/>
      <c r="W3346" s="42"/>
      <c r="X3346" s="42"/>
      <c r="Y3346" s="42"/>
      <c r="Z3346" s="42"/>
      <c r="AA3346" s="42"/>
      <c r="AB3346" s="42"/>
      <c r="AD3346" s="11"/>
      <c r="AE3346" s="11"/>
      <c r="AF3346" s="11"/>
      <c r="AG3346" s="11"/>
      <c r="AH3346" s="101"/>
      <c r="AI3346" s="53"/>
      <c r="AJ3346" s="5"/>
    </row>
    <row r="3347" spans="3:36">
      <c r="C3347" s="57"/>
      <c r="D3347" s="11"/>
      <c r="E3347" s="11"/>
      <c r="F3347" s="56"/>
      <c r="G3347" s="11"/>
      <c r="H3347" s="11"/>
      <c r="I3347" s="11"/>
      <c r="J3347" s="11"/>
      <c r="K3347" s="11"/>
      <c r="L3347" s="11"/>
      <c r="M3347" s="11"/>
      <c r="N3347" s="11"/>
      <c r="P3347" s="11"/>
      <c r="Q3347" s="11"/>
      <c r="R3347" s="11"/>
      <c r="S3347" s="11"/>
      <c r="T3347" s="11"/>
      <c r="U3347" s="42"/>
      <c r="V3347" s="42"/>
      <c r="W3347" s="42"/>
      <c r="X3347" s="42"/>
      <c r="Y3347" s="42"/>
      <c r="Z3347" s="42"/>
      <c r="AA3347" s="42"/>
      <c r="AB3347" s="42"/>
      <c r="AD3347" s="11"/>
      <c r="AE3347" s="11"/>
      <c r="AF3347" s="11"/>
      <c r="AG3347" s="11"/>
      <c r="AH3347" s="101"/>
      <c r="AI3347" s="53"/>
      <c r="AJ3347" s="5"/>
    </row>
    <row r="3348" spans="3:36">
      <c r="C3348" s="57"/>
      <c r="D3348" s="11"/>
      <c r="E3348" s="11"/>
      <c r="F3348" s="56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42"/>
      <c r="V3348" s="42"/>
      <c r="W3348" s="42"/>
      <c r="X3348" s="42"/>
      <c r="Y3348" s="42"/>
      <c r="Z3348" s="42"/>
      <c r="AA3348" s="42"/>
      <c r="AB3348" s="42"/>
      <c r="AD3348" s="11"/>
      <c r="AE3348" s="11"/>
      <c r="AF3348" s="11"/>
      <c r="AG3348" s="11"/>
      <c r="AH3348" s="101"/>
      <c r="AI3348" s="53"/>
      <c r="AJ3348" s="5"/>
    </row>
    <row r="3349" spans="3:36">
      <c r="C3349" s="57"/>
      <c r="D3349" s="11"/>
      <c r="E3349" s="11"/>
      <c r="F3349" s="56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42"/>
      <c r="V3349" s="42"/>
      <c r="W3349" s="42"/>
      <c r="X3349" s="42"/>
      <c r="Y3349" s="42"/>
      <c r="Z3349" s="42"/>
      <c r="AA3349" s="42"/>
      <c r="AB3349" s="42"/>
      <c r="AD3349" s="11"/>
      <c r="AF3349" s="11"/>
      <c r="AG3349" s="11"/>
      <c r="AH3349" s="101"/>
      <c r="AI3349" s="53"/>
      <c r="AJ3349" s="5"/>
    </row>
    <row r="3350" spans="3:36">
      <c r="C3350" s="57"/>
      <c r="D3350" s="11"/>
      <c r="E3350" s="11"/>
      <c r="F3350" s="56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42"/>
      <c r="V3350" s="42"/>
      <c r="W3350" s="42"/>
      <c r="X3350" s="42"/>
      <c r="Y3350" s="42"/>
      <c r="Z3350" s="42"/>
      <c r="AA3350" s="42"/>
      <c r="AB3350" s="42"/>
      <c r="AD3350" s="11"/>
      <c r="AF3350" s="11"/>
      <c r="AG3350" s="11"/>
      <c r="AH3350" s="101"/>
      <c r="AI3350" s="53"/>
      <c r="AJ3350" s="5"/>
    </row>
    <row r="3351" spans="3:36">
      <c r="C3351" s="57"/>
      <c r="D3351" s="11"/>
      <c r="E3351" s="11"/>
      <c r="F3351" s="56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42"/>
      <c r="V3351" s="42"/>
      <c r="W3351" s="42"/>
      <c r="X3351" s="42"/>
      <c r="Y3351" s="42"/>
      <c r="Z3351" s="42"/>
      <c r="AA3351" s="42"/>
      <c r="AB3351" s="42"/>
      <c r="AD3351" s="11"/>
      <c r="AE3351" s="11"/>
      <c r="AF3351" s="11"/>
      <c r="AG3351" s="11"/>
      <c r="AH3351" s="101"/>
      <c r="AI3351" s="53"/>
      <c r="AJ3351" s="5"/>
    </row>
    <row r="3352" spans="3:36">
      <c r="C3352" s="57"/>
      <c r="D3352" s="11"/>
      <c r="E3352" s="11"/>
      <c r="F3352" s="56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42"/>
      <c r="V3352" s="42"/>
      <c r="W3352" s="42"/>
      <c r="X3352" s="42"/>
      <c r="Y3352" s="42"/>
      <c r="Z3352" s="42"/>
      <c r="AA3352" s="42"/>
      <c r="AB3352" s="42"/>
      <c r="AD3352" s="11"/>
      <c r="AE3352" s="11"/>
      <c r="AF3352" s="11"/>
      <c r="AG3352" s="11"/>
      <c r="AH3352" s="101"/>
      <c r="AI3352" s="53"/>
      <c r="AJ3352" s="5"/>
    </row>
    <row r="3353" spans="3:36">
      <c r="C3353" s="57"/>
      <c r="D3353" s="11"/>
      <c r="E3353" s="11"/>
      <c r="F3353" s="56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42"/>
      <c r="V3353" s="42"/>
      <c r="W3353" s="42"/>
      <c r="X3353" s="42"/>
      <c r="Y3353" s="42"/>
      <c r="Z3353" s="42"/>
      <c r="AA3353" s="42"/>
      <c r="AB3353" s="42"/>
      <c r="AD3353" s="11"/>
      <c r="AE3353" s="11"/>
      <c r="AF3353" s="11"/>
      <c r="AG3353" s="11"/>
      <c r="AH3353" s="101"/>
      <c r="AI3353" s="53"/>
      <c r="AJ3353" s="5"/>
    </row>
    <row r="3354" spans="3:36">
      <c r="C3354" s="57"/>
      <c r="D3354" s="11"/>
      <c r="E3354" s="11"/>
      <c r="F3354" s="56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42"/>
      <c r="V3354" s="42"/>
      <c r="W3354" s="42"/>
      <c r="X3354" s="42"/>
      <c r="Y3354" s="42"/>
      <c r="Z3354" s="42"/>
      <c r="AA3354" s="42"/>
      <c r="AB3354" s="42"/>
      <c r="AD3354" s="11"/>
      <c r="AG3354" s="11"/>
      <c r="AH3354" s="101"/>
      <c r="AI3354" s="53"/>
      <c r="AJ3354" s="5"/>
    </row>
    <row r="3355" spans="3:36">
      <c r="C3355" s="57"/>
      <c r="D3355" s="11"/>
      <c r="E3355" s="11"/>
      <c r="F3355" s="56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42"/>
      <c r="V3355" s="42"/>
      <c r="W3355" s="42"/>
      <c r="X3355" s="42"/>
      <c r="Y3355" s="42"/>
      <c r="Z3355" s="42"/>
      <c r="AA3355" s="42"/>
      <c r="AB3355" s="42"/>
      <c r="AD3355" s="11"/>
      <c r="AE3355" s="11"/>
      <c r="AF3355" s="11"/>
      <c r="AG3355" s="11"/>
      <c r="AH3355" s="101"/>
      <c r="AI3355" s="53"/>
      <c r="AJ3355" s="5"/>
    </row>
    <row r="3356" spans="3:36">
      <c r="C3356" s="57"/>
      <c r="D3356" s="11"/>
      <c r="E3356" s="11"/>
      <c r="F3356" s="56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42"/>
      <c r="V3356" s="42"/>
      <c r="W3356" s="42"/>
      <c r="X3356" s="42"/>
      <c r="Y3356" s="42"/>
      <c r="Z3356" s="42"/>
      <c r="AA3356" s="42"/>
      <c r="AB3356" s="42"/>
      <c r="AD3356" s="11"/>
      <c r="AE3356" s="11"/>
      <c r="AF3356" s="11"/>
      <c r="AG3356" s="11"/>
      <c r="AH3356" s="101"/>
      <c r="AI3356" s="53"/>
      <c r="AJ3356" s="5"/>
    </row>
    <row r="3357" spans="3:36">
      <c r="C3357" s="57"/>
      <c r="D3357" s="11"/>
      <c r="E3357" s="11"/>
      <c r="F3357" s="56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42"/>
      <c r="V3357" s="42"/>
      <c r="W3357" s="42"/>
      <c r="X3357" s="42"/>
      <c r="Y3357" s="42"/>
      <c r="Z3357" s="42"/>
      <c r="AA3357" s="42"/>
      <c r="AB3357" s="42"/>
      <c r="AD3357" s="11"/>
      <c r="AE3357" s="11"/>
      <c r="AF3357" s="11"/>
      <c r="AG3357" s="11"/>
      <c r="AH3357" s="101"/>
      <c r="AI3357" s="53"/>
      <c r="AJ3357" s="5"/>
    </row>
    <row r="3358" spans="3:36">
      <c r="C3358" s="57"/>
      <c r="D3358" s="11"/>
      <c r="E3358" s="11"/>
      <c r="F3358" s="56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42"/>
      <c r="V3358" s="42"/>
      <c r="W3358" s="42"/>
      <c r="X3358" s="42"/>
      <c r="Y3358" s="42"/>
      <c r="Z3358" s="42"/>
      <c r="AA3358" s="42"/>
      <c r="AB3358" s="42"/>
      <c r="AD3358" s="11"/>
      <c r="AG3358" s="11"/>
      <c r="AH3358" s="101"/>
      <c r="AI3358" s="53"/>
      <c r="AJ3358" s="5"/>
    </row>
    <row r="3359" spans="3:36">
      <c r="C3359" s="57"/>
      <c r="D3359" s="11"/>
      <c r="E3359" s="11"/>
      <c r="F3359" s="56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42"/>
      <c r="V3359" s="42"/>
      <c r="W3359" s="42"/>
      <c r="X3359" s="42"/>
      <c r="Y3359" s="42"/>
      <c r="Z3359" s="42"/>
      <c r="AA3359" s="42"/>
      <c r="AB3359" s="42"/>
      <c r="AD3359" s="11"/>
      <c r="AE3359" s="11"/>
      <c r="AF3359" s="11"/>
      <c r="AG3359" s="11"/>
      <c r="AH3359" s="101"/>
      <c r="AI3359" s="53"/>
      <c r="AJ3359" s="5"/>
    </row>
    <row r="3360" spans="3:36">
      <c r="C3360" s="57"/>
      <c r="D3360" s="11"/>
      <c r="E3360" s="11"/>
      <c r="F3360" s="56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42"/>
      <c r="V3360" s="42"/>
      <c r="W3360" s="42"/>
      <c r="X3360" s="42"/>
      <c r="Y3360" s="42"/>
      <c r="Z3360" s="42"/>
      <c r="AA3360" s="42"/>
      <c r="AB3360" s="42"/>
      <c r="AD3360" s="11"/>
      <c r="AE3360" s="11"/>
      <c r="AF3360" s="11"/>
      <c r="AG3360" s="11"/>
      <c r="AH3360" s="101"/>
      <c r="AI3360" s="53"/>
      <c r="AJ3360" s="5"/>
    </row>
    <row r="3361" spans="3:36">
      <c r="C3361" s="57"/>
      <c r="D3361" s="11"/>
      <c r="E3361" s="11"/>
      <c r="F3361" s="56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42"/>
      <c r="V3361" s="42"/>
      <c r="W3361" s="42"/>
      <c r="X3361" s="42"/>
      <c r="Y3361" s="42"/>
      <c r="Z3361" s="42"/>
      <c r="AA3361" s="42"/>
      <c r="AB3361" s="42"/>
      <c r="AD3361" s="11"/>
      <c r="AE3361" s="11"/>
      <c r="AG3361" s="11"/>
      <c r="AH3361" s="101"/>
      <c r="AI3361" s="53"/>
      <c r="AJ3361" s="5"/>
    </row>
    <row r="3362" spans="3:36">
      <c r="C3362" s="57"/>
      <c r="D3362" s="11"/>
      <c r="E3362" s="11"/>
      <c r="F3362" s="56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42"/>
      <c r="V3362" s="42"/>
      <c r="W3362" s="42"/>
      <c r="X3362" s="42"/>
      <c r="Y3362" s="42"/>
      <c r="Z3362" s="42"/>
      <c r="AA3362" s="42"/>
      <c r="AB3362" s="42"/>
      <c r="AD3362" s="11"/>
      <c r="AE3362" s="11"/>
      <c r="AG3362" s="11"/>
      <c r="AH3362" s="101"/>
      <c r="AI3362" s="53"/>
      <c r="AJ3362" s="5"/>
    </row>
    <row r="3363" spans="3:36">
      <c r="C3363" s="57"/>
      <c r="D3363" s="11"/>
      <c r="E3363" s="11"/>
      <c r="F3363" s="56"/>
      <c r="G3363" s="11"/>
      <c r="H3363" s="11"/>
      <c r="I3363" s="11"/>
      <c r="J3363" s="11"/>
      <c r="K3363" s="11"/>
      <c r="M3363" s="11"/>
      <c r="N3363" s="11"/>
      <c r="P3363" s="11"/>
      <c r="Q3363" s="11"/>
      <c r="R3363" s="11"/>
      <c r="S3363" s="11"/>
      <c r="U3363" s="42"/>
      <c r="V3363" s="42"/>
      <c r="W3363" s="42"/>
      <c r="X3363" s="42"/>
      <c r="Y3363" s="42"/>
      <c r="Z3363" s="42"/>
      <c r="AA3363" s="42"/>
      <c r="AB3363" s="42"/>
      <c r="AD3363" s="11"/>
      <c r="AG3363" s="11"/>
      <c r="AH3363" s="101"/>
      <c r="AI3363" s="53"/>
      <c r="AJ3363" s="5"/>
    </row>
    <row r="3364" spans="3:36">
      <c r="C3364" s="57"/>
      <c r="D3364" s="11"/>
      <c r="E3364" s="11"/>
      <c r="F3364" s="56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42"/>
      <c r="V3364" s="42"/>
      <c r="W3364" s="42"/>
      <c r="X3364" s="42"/>
      <c r="Y3364" s="42"/>
      <c r="Z3364" s="42"/>
      <c r="AA3364" s="42"/>
      <c r="AB3364" s="42"/>
      <c r="AD3364" s="11"/>
      <c r="AE3364" s="11"/>
      <c r="AF3364" s="11"/>
      <c r="AG3364" s="11"/>
      <c r="AH3364" s="101"/>
      <c r="AI3364" s="53"/>
      <c r="AJ3364" s="5"/>
    </row>
    <row r="3365" spans="3:36">
      <c r="C3365" s="57"/>
      <c r="D3365" s="11"/>
      <c r="E3365" s="11"/>
      <c r="F3365" s="56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42"/>
      <c r="V3365" s="42"/>
      <c r="W3365" s="42"/>
      <c r="X3365" s="42"/>
      <c r="Y3365" s="42"/>
      <c r="Z3365" s="42"/>
      <c r="AA3365" s="42"/>
      <c r="AB3365" s="42"/>
      <c r="AD3365" s="11"/>
      <c r="AE3365" s="11"/>
      <c r="AG3365" s="11"/>
      <c r="AH3365" s="101"/>
      <c r="AI3365" s="53"/>
      <c r="AJ3365" s="5"/>
    </row>
    <row r="3366" spans="3:36">
      <c r="C3366" s="57"/>
      <c r="D3366" s="11"/>
      <c r="E3366" s="11"/>
      <c r="F3366" s="56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42"/>
      <c r="V3366" s="42"/>
      <c r="W3366" s="42"/>
      <c r="X3366" s="42"/>
      <c r="Y3366" s="42"/>
      <c r="Z3366" s="42"/>
      <c r="AA3366" s="42"/>
      <c r="AB3366" s="42"/>
      <c r="AD3366" s="11"/>
      <c r="AE3366" s="11"/>
      <c r="AF3366" s="11"/>
      <c r="AG3366" s="11"/>
      <c r="AH3366" s="101"/>
      <c r="AI3366" s="53"/>
      <c r="AJ3366" s="5"/>
    </row>
    <row r="3367" spans="3:36">
      <c r="C3367" s="57"/>
      <c r="D3367" s="11"/>
      <c r="E3367" s="11"/>
      <c r="F3367" s="56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42"/>
      <c r="V3367" s="42"/>
      <c r="W3367" s="42"/>
      <c r="X3367" s="42"/>
      <c r="Y3367" s="42"/>
      <c r="Z3367" s="42"/>
      <c r="AA3367" s="42"/>
      <c r="AB3367" s="42"/>
      <c r="AD3367" s="11"/>
      <c r="AE3367" s="11"/>
      <c r="AG3367" s="11"/>
      <c r="AH3367" s="101"/>
      <c r="AI3367" s="53"/>
      <c r="AJ3367" s="5"/>
    </row>
    <row r="3368" spans="3:36">
      <c r="C3368" s="57"/>
      <c r="D3368" s="11"/>
      <c r="E3368" s="11"/>
      <c r="F3368" s="56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42"/>
      <c r="V3368" s="42"/>
      <c r="W3368" s="42"/>
      <c r="X3368" s="42"/>
      <c r="Y3368" s="42"/>
      <c r="Z3368" s="42"/>
      <c r="AA3368" s="42"/>
      <c r="AB3368" s="42"/>
      <c r="AD3368" s="11"/>
      <c r="AE3368" s="11"/>
      <c r="AF3368" s="11"/>
      <c r="AG3368" s="11"/>
      <c r="AH3368" s="101"/>
      <c r="AI3368" s="53"/>
      <c r="AJ3368" s="5"/>
    </row>
    <row r="3369" spans="3:36">
      <c r="C3369" s="57"/>
      <c r="D3369" s="11"/>
      <c r="E3369" s="11"/>
      <c r="F3369" s="56"/>
      <c r="G3369" s="11"/>
      <c r="H3369" s="11"/>
      <c r="I3369" s="11"/>
      <c r="J3369" s="11"/>
      <c r="K3369" s="11"/>
      <c r="M3369" s="11"/>
      <c r="N3369" s="11"/>
      <c r="O3369" s="11"/>
      <c r="P3369" s="11"/>
      <c r="Q3369" s="11"/>
      <c r="R3369" s="11"/>
      <c r="S3369" s="11"/>
      <c r="T3369" s="11"/>
      <c r="U3369" s="42"/>
      <c r="V3369" s="42"/>
      <c r="W3369" s="42"/>
      <c r="X3369" s="42"/>
      <c r="Y3369" s="42"/>
      <c r="Z3369" s="42"/>
      <c r="AA3369" s="42"/>
      <c r="AB3369" s="42"/>
      <c r="AD3369" s="11"/>
      <c r="AE3369" s="11"/>
      <c r="AF3369" s="11"/>
      <c r="AG3369" s="11"/>
      <c r="AH3369" s="101"/>
      <c r="AI3369" s="53"/>
      <c r="AJ3369" s="5"/>
    </row>
    <row r="3370" spans="3:36">
      <c r="C3370" s="57"/>
      <c r="D3370" s="11"/>
      <c r="E3370" s="11"/>
      <c r="F3370" s="56"/>
      <c r="G3370" s="11"/>
      <c r="H3370" s="11"/>
      <c r="I3370" s="11"/>
      <c r="J3370" s="11"/>
      <c r="K3370" s="11"/>
      <c r="M3370" s="11"/>
      <c r="N3370" s="11"/>
      <c r="O3370" s="11"/>
      <c r="P3370" s="11"/>
      <c r="Q3370" s="11"/>
      <c r="R3370" s="11"/>
      <c r="S3370" s="11"/>
      <c r="T3370" s="11"/>
      <c r="U3370" s="42"/>
      <c r="V3370" s="42"/>
      <c r="W3370" s="42"/>
      <c r="X3370" s="42"/>
      <c r="Y3370" s="42"/>
      <c r="Z3370" s="42"/>
      <c r="AA3370" s="42"/>
      <c r="AB3370" s="42"/>
      <c r="AD3370" s="11"/>
      <c r="AE3370" s="11"/>
      <c r="AG3370" s="11"/>
      <c r="AH3370" s="101"/>
      <c r="AI3370" s="53"/>
      <c r="AJ3370" s="5"/>
    </row>
    <row r="3371" spans="3:36">
      <c r="C3371" s="57"/>
      <c r="D3371" s="11"/>
      <c r="E3371" s="11"/>
      <c r="F3371" s="56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42"/>
      <c r="V3371" s="42"/>
      <c r="W3371" s="42"/>
      <c r="X3371" s="42"/>
      <c r="Y3371" s="42"/>
      <c r="Z3371" s="42"/>
      <c r="AA3371" s="42"/>
      <c r="AB3371" s="42"/>
      <c r="AD3371" s="11"/>
      <c r="AE3371" s="11"/>
      <c r="AF3371" s="11"/>
      <c r="AG3371" s="11"/>
      <c r="AH3371" s="101"/>
      <c r="AI3371" s="53"/>
      <c r="AJ3371" s="5"/>
    </row>
    <row r="3372" spans="3:36">
      <c r="C3372" s="57"/>
      <c r="D3372" s="11"/>
      <c r="E3372" s="11"/>
      <c r="F3372" s="56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42"/>
      <c r="V3372" s="42"/>
      <c r="W3372" s="42"/>
      <c r="X3372" s="42"/>
      <c r="Y3372" s="42"/>
      <c r="Z3372" s="42"/>
      <c r="AA3372" s="42"/>
      <c r="AB3372" s="42"/>
      <c r="AD3372" s="11"/>
      <c r="AE3372" s="11"/>
      <c r="AF3372" s="11"/>
      <c r="AG3372" s="11"/>
      <c r="AH3372" s="101"/>
      <c r="AI3372" s="53"/>
      <c r="AJ3372" s="5"/>
    </row>
    <row r="3373" spans="3:36">
      <c r="C3373" s="57"/>
      <c r="D3373" s="11"/>
      <c r="E3373" s="11"/>
      <c r="F3373" s="56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42"/>
      <c r="V3373" s="42"/>
      <c r="W3373" s="42"/>
      <c r="X3373" s="42"/>
      <c r="Y3373" s="42"/>
      <c r="Z3373" s="42"/>
      <c r="AA3373" s="42"/>
      <c r="AB3373" s="42"/>
      <c r="AD3373" s="11"/>
      <c r="AE3373" s="11"/>
      <c r="AG3373" s="11"/>
      <c r="AH3373" s="101"/>
      <c r="AI3373" s="53"/>
      <c r="AJ3373" s="5"/>
    </row>
    <row r="3374" spans="3:36">
      <c r="C3374" s="57"/>
      <c r="D3374" s="11"/>
      <c r="E3374" s="11"/>
      <c r="F3374" s="56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42"/>
      <c r="V3374" s="42"/>
      <c r="W3374" s="42"/>
      <c r="X3374" s="42"/>
      <c r="Y3374" s="42"/>
      <c r="Z3374" s="42"/>
      <c r="AA3374" s="42"/>
      <c r="AB3374" s="42"/>
      <c r="AD3374" s="11"/>
      <c r="AF3374" s="11"/>
      <c r="AG3374" s="11"/>
      <c r="AH3374" s="101"/>
      <c r="AI3374" s="53"/>
      <c r="AJ3374" s="5"/>
    </row>
    <row r="3375" spans="3:36">
      <c r="C3375" s="57"/>
      <c r="D3375" s="11"/>
      <c r="E3375" s="11"/>
      <c r="F3375" s="56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42"/>
      <c r="V3375" s="42"/>
      <c r="W3375" s="42"/>
      <c r="X3375" s="42"/>
      <c r="Y3375" s="42"/>
      <c r="Z3375" s="42"/>
      <c r="AA3375" s="42"/>
      <c r="AB3375" s="42"/>
      <c r="AD3375" s="11"/>
      <c r="AE3375" s="11"/>
      <c r="AF3375" s="11"/>
      <c r="AG3375" s="11"/>
      <c r="AH3375" s="101"/>
      <c r="AI3375" s="53"/>
      <c r="AJ3375" s="5"/>
    </row>
    <row r="3376" spans="3:36">
      <c r="C3376" s="57"/>
      <c r="D3376" s="11"/>
      <c r="E3376" s="11"/>
      <c r="F3376" s="56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42"/>
      <c r="V3376" s="42"/>
      <c r="W3376" s="42"/>
      <c r="X3376" s="42"/>
      <c r="Y3376" s="42"/>
      <c r="Z3376" s="42"/>
      <c r="AA3376" s="42"/>
      <c r="AB3376" s="42"/>
      <c r="AD3376" s="11"/>
      <c r="AE3376" s="11"/>
      <c r="AG3376" s="11"/>
      <c r="AH3376" s="101"/>
      <c r="AI3376" s="53"/>
      <c r="AJ3376" s="5"/>
    </row>
    <row r="3377" spans="3:36">
      <c r="C3377" s="57"/>
      <c r="D3377" s="11"/>
      <c r="E3377" s="11"/>
      <c r="F3377" s="56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42"/>
      <c r="V3377" s="42"/>
      <c r="W3377" s="42"/>
      <c r="X3377" s="42"/>
      <c r="Y3377" s="42"/>
      <c r="Z3377" s="42"/>
      <c r="AA3377" s="42"/>
      <c r="AB3377" s="42"/>
      <c r="AD3377" s="11"/>
      <c r="AE3377" s="11"/>
      <c r="AG3377" s="11"/>
      <c r="AH3377" s="101"/>
      <c r="AI3377" s="53"/>
      <c r="AJ3377" s="5"/>
    </row>
    <row r="3378" spans="3:36">
      <c r="C3378" s="57"/>
      <c r="D3378" s="11"/>
      <c r="E3378" s="11"/>
      <c r="F3378" s="56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42"/>
      <c r="V3378" s="42"/>
      <c r="W3378" s="42"/>
      <c r="X3378" s="42"/>
      <c r="Y3378" s="42"/>
      <c r="Z3378" s="42"/>
      <c r="AA3378" s="42"/>
      <c r="AB3378" s="42"/>
      <c r="AD3378" s="11"/>
      <c r="AE3378" s="11"/>
      <c r="AG3378" s="11"/>
      <c r="AH3378" s="101"/>
      <c r="AI3378" s="53"/>
      <c r="AJ3378" s="5"/>
    </row>
    <row r="3379" spans="3:36">
      <c r="C3379" s="57"/>
      <c r="D3379" s="11"/>
      <c r="E3379" s="11"/>
      <c r="F3379" s="56"/>
      <c r="G3379" s="11"/>
      <c r="H3379" s="11"/>
      <c r="I3379" s="11"/>
      <c r="J3379" s="11"/>
      <c r="K3379" s="11"/>
      <c r="M3379" s="11"/>
      <c r="O3379" s="11"/>
      <c r="P3379" s="11"/>
      <c r="Q3379" s="11"/>
      <c r="R3379" s="11"/>
      <c r="S3379" s="11"/>
      <c r="T3379" s="11"/>
      <c r="U3379" s="42"/>
      <c r="V3379" s="42"/>
      <c r="W3379" s="42"/>
      <c r="X3379" s="42"/>
      <c r="Y3379" s="42"/>
      <c r="Z3379" s="42"/>
      <c r="AA3379" s="42"/>
      <c r="AB3379" s="42"/>
      <c r="AD3379" s="11"/>
      <c r="AE3379" s="11"/>
      <c r="AG3379" s="11"/>
      <c r="AH3379" s="101"/>
      <c r="AI3379" s="53"/>
      <c r="AJ3379" s="5"/>
    </row>
    <row r="3380" spans="3:36">
      <c r="C3380" s="57"/>
      <c r="D3380" s="11"/>
      <c r="E3380" s="11"/>
      <c r="F3380" s="56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42"/>
      <c r="V3380" s="42"/>
      <c r="W3380" s="42"/>
      <c r="X3380" s="42"/>
      <c r="Y3380" s="42"/>
      <c r="Z3380" s="42"/>
      <c r="AA3380" s="42"/>
      <c r="AB3380" s="42"/>
      <c r="AD3380" s="11"/>
      <c r="AE3380" s="11"/>
      <c r="AG3380" s="11"/>
      <c r="AH3380" s="101"/>
      <c r="AI3380" s="53"/>
      <c r="AJ3380" s="5"/>
    </row>
    <row r="3381" spans="3:36">
      <c r="C3381" s="57"/>
      <c r="D3381" s="11"/>
      <c r="E3381" s="11"/>
      <c r="F3381" s="56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42"/>
      <c r="V3381" s="42"/>
      <c r="W3381" s="42"/>
      <c r="X3381" s="42"/>
      <c r="Y3381" s="42"/>
      <c r="Z3381" s="42"/>
      <c r="AA3381" s="42"/>
      <c r="AB3381" s="42"/>
      <c r="AD3381" s="11"/>
      <c r="AE3381" s="11"/>
      <c r="AF3381" s="11"/>
      <c r="AG3381" s="11"/>
      <c r="AH3381" s="101"/>
      <c r="AI3381" s="53"/>
      <c r="AJ3381" s="5"/>
    </row>
    <row r="3382" spans="3:36">
      <c r="C3382" s="57"/>
      <c r="D3382" s="11"/>
      <c r="E3382" s="11"/>
      <c r="F3382" s="56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42"/>
      <c r="V3382" s="42"/>
      <c r="W3382" s="42"/>
      <c r="X3382" s="42"/>
      <c r="Y3382" s="42"/>
      <c r="Z3382" s="42"/>
      <c r="AA3382" s="42"/>
      <c r="AB3382" s="42"/>
      <c r="AD3382" s="11"/>
      <c r="AE3382" s="11"/>
      <c r="AF3382" s="11"/>
      <c r="AG3382" s="11"/>
      <c r="AH3382" s="101"/>
      <c r="AI3382" s="53"/>
      <c r="AJ3382" s="5"/>
    </row>
    <row r="3383" spans="3:36">
      <c r="C3383" s="57"/>
      <c r="D3383" s="11"/>
      <c r="E3383" s="11"/>
      <c r="F3383" s="56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42"/>
      <c r="V3383" s="42"/>
      <c r="W3383" s="42"/>
      <c r="X3383" s="42"/>
      <c r="Y3383" s="42"/>
      <c r="Z3383" s="42"/>
      <c r="AA3383" s="42"/>
      <c r="AB3383" s="42"/>
      <c r="AD3383" s="11"/>
      <c r="AE3383" s="11"/>
      <c r="AG3383" s="11"/>
      <c r="AH3383" s="101"/>
      <c r="AI3383" s="53"/>
      <c r="AJ3383" s="5"/>
    </row>
    <row r="3384" spans="3:36">
      <c r="C3384" s="57"/>
      <c r="D3384" s="11"/>
      <c r="E3384" s="11"/>
      <c r="F3384" s="56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42"/>
      <c r="V3384" s="42"/>
      <c r="W3384" s="42"/>
      <c r="X3384" s="42"/>
      <c r="Y3384" s="42"/>
      <c r="Z3384" s="42"/>
      <c r="AA3384" s="42"/>
      <c r="AB3384" s="42"/>
      <c r="AD3384" s="11"/>
      <c r="AE3384" s="11"/>
      <c r="AG3384" s="11"/>
      <c r="AH3384" s="101"/>
      <c r="AI3384" s="53"/>
      <c r="AJ3384" s="5"/>
    </row>
    <row r="3385" spans="3:36">
      <c r="C3385" s="57"/>
      <c r="D3385" s="11"/>
      <c r="E3385" s="11"/>
      <c r="F3385" s="56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42"/>
      <c r="V3385" s="42"/>
      <c r="W3385" s="42"/>
      <c r="X3385" s="42"/>
      <c r="Y3385" s="42"/>
      <c r="Z3385" s="42"/>
      <c r="AA3385" s="42"/>
      <c r="AB3385" s="42"/>
      <c r="AD3385" s="11"/>
      <c r="AE3385" s="11"/>
      <c r="AF3385" s="11"/>
      <c r="AG3385" s="11"/>
      <c r="AH3385" s="101"/>
      <c r="AI3385" s="53"/>
      <c r="AJ3385" s="5"/>
    </row>
    <row r="3386" spans="3:36">
      <c r="C3386" s="57"/>
      <c r="D3386" s="11"/>
      <c r="E3386" s="11"/>
      <c r="F3386" s="56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42"/>
      <c r="V3386" s="42"/>
      <c r="W3386" s="42"/>
      <c r="X3386" s="42"/>
      <c r="Y3386" s="42"/>
      <c r="Z3386" s="42"/>
      <c r="AA3386" s="42"/>
      <c r="AB3386" s="42"/>
      <c r="AD3386" s="11"/>
      <c r="AE3386" s="11"/>
      <c r="AG3386" s="11"/>
      <c r="AH3386" s="101"/>
      <c r="AI3386" s="53"/>
      <c r="AJ3386" s="5"/>
    </row>
    <row r="3387" spans="3:36">
      <c r="C3387" s="57"/>
      <c r="D3387" s="11"/>
      <c r="E3387" s="11"/>
      <c r="F3387" s="56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42"/>
      <c r="V3387" s="42"/>
      <c r="W3387" s="42"/>
      <c r="X3387" s="42"/>
      <c r="Y3387" s="42"/>
      <c r="Z3387" s="42"/>
      <c r="AA3387" s="42"/>
      <c r="AB3387" s="42"/>
      <c r="AD3387" s="11"/>
      <c r="AE3387" s="11"/>
      <c r="AF3387" s="11"/>
      <c r="AG3387" s="11"/>
      <c r="AH3387" s="101"/>
      <c r="AI3387" s="53"/>
      <c r="AJ3387" s="5"/>
    </row>
    <row r="3388" spans="3:36">
      <c r="C3388" s="57"/>
      <c r="D3388" s="11"/>
      <c r="E3388" s="11"/>
      <c r="F3388" s="56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42"/>
      <c r="V3388" s="42"/>
      <c r="W3388" s="42"/>
      <c r="X3388" s="42"/>
      <c r="Y3388" s="42"/>
      <c r="Z3388" s="42"/>
      <c r="AA3388" s="42"/>
      <c r="AB3388" s="42"/>
      <c r="AD3388" s="11"/>
      <c r="AE3388" s="11"/>
      <c r="AF3388" s="11"/>
      <c r="AG3388" s="11"/>
      <c r="AH3388" s="101"/>
      <c r="AI3388" s="53"/>
      <c r="AJ3388" s="5"/>
    </row>
    <row r="3389" spans="3:36">
      <c r="C3389" s="57"/>
      <c r="D3389" s="11"/>
      <c r="E3389" s="11"/>
      <c r="F3389" s="56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42"/>
      <c r="V3389" s="42"/>
      <c r="W3389" s="42"/>
      <c r="X3389" s="42"/>
      <c r="Y3389" s="42"/>
      <c r="Z3389" s="42"/>
      <c r="AA3389" s="42"/>
      <c r="AB3389" s="42"/>
      <c r="AD3389" s="11"/>
      <c r="AE3389" s="11"/>
      <c r="AG3389" s="11"/>
      <c r="AH3389" s="101"/>
      <c r="AI3389" s="53"/>
      <c r="AJ3389" s="5"/>
    </row>
    <row r="3390" spans="3:36">
      <c r="C3390" s="57"/>
      <c r="D3390" s="11"/>
      <c r="E3390" s="11"/>
      <c r="F3390" s="56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42"/>
      <c r="V3390" s="42"/>
      <c r="W3390" s="42"/>
      <c r="X3390" s="42"/>
      <c r="Y3390" s="42"/>
      <c r="Z3390" s="42"/>
      <c r="AA3390" s="42"/>
      <c r="AB3390" s="42"/>
      <c r="AD3390" s="11"/>
      <c r="AE3390" s="11"/>
      <c r="AF3390" s="11"/>
      <c r="AG3390" s="11"/>
      <c r="AH3390" s="101"/>
      <c r="AI3390" s="53"/>
      <c r="AJ3390" s="5"/>
    </row>
    <row r="3391" spans="3:36">
      <c r="C3391" s="57"/>
      <c r="D3391" s="11"/>
      <c r="E3391" s="11"/>
      <c r="F3391" s="56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42"/>
      <c r="V3391" s="42"/>
      <c r="W3391" s="42"/>
      <c r="X3391" s="42"/>
      <c r="Y3391" s="42"/>
      <c r="Z3391" s="42"/>
      <c r="AA3391" s="42"/>
      <c r="AB3391" s="42"/>
      <c r="AD3391" s="11"/>
      <c r="AE3391" s="11"/>
      <c r="AG3391" s="11"/>
      <c r="AH3391" s="101"/>
      <c r="AI3391" s="53"/>
      <c r="AJ3391" s="5"/>
    </row>
    <row r="3392" spans="3:36">
      <c r="C3392" s="57"/>
      <c r="D3392" s="11"/>
      <c r="E3392" s="11"/>
      <c r="F3392" s="56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42"/>
      <c r="V3392" s="42"/>
      <c r="W3392" s="42"/>
      <c r="X3392" s="42"/>
      <c r="Y3392" s="42"/>
      <c r="Z3392" s="42"/>
      <c r="AA3392" s="42"/>
      <c r="AB3392" s="42"/>
      <c r="AD3392" s="11"/>
      <c r="AF3392" s="11"/>
      <c r="AG3392" s="11"/>
      <c r="AH3392" s="101"/>
      <c r="AI3392" s="53"/>
      <c r="AJ3392" s="5"/>
    </row>
    <row r="3393" spans="3:36">
      <c r="C3393" s="57"/>
      <c r="D3393" s="11"/>
      <c r="E3393" s="11"/>
      <c r="F3393" s="56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42"/>
      <c r="V3393" s="42"/>
      <c r="W3393" s="42"/>
      <c r="X3393" s="42"/>
      <c r="Y3393" s="42"/>
      <c r="Z3393" s="42"/>
      <c r="AA3393" s="42"/>
      <c r="AB3393" s="42"/>
      <c r="AD3393" s="11"/>
      <c r="AE3393" s="11"/>
      <c r="AG3393" s="11"/>
      <c r="AH3393" s="101"/>
      <c r="AI3393" s="53"/>
      <c r="AJ3393" s="5"/>
    </row>
    <row r="3394" spans="3:36">
      <c r="C3394" s="57"/>
      <c r="D3394" s="11"/>
      <c r="E3394" s="11"/>
      <c r="F3394" s="56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42"/>
      <c r="V3394" s="42"/>
      <c r="W3394" s="42"/>
      <c r="X3394" s="42"/>
      <c r="Y3394" s="42"/>
      <c r="Z3394" s="42"/>
      <c r="AA3394" s="42"/>
      <c r="AB3394" s="42"/>
      <c r="AD3394" s="11"/>
      <c r="AE3394" s="11"/>
      <c r="AG3394" s="11"/>
      <c r="AH3394" s="101"/>
      <c r="AI3394" s="53"/>
      <c r="AJ3394" s="5"/>
    </row>
    <row r="3395" spans="3:36">
      <c r="C3395" s="57"/>
      <c r="D3395" s="11"/>
      <c r="E3395" s="11"/>
      <c r="F3395" s="56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42"/>
      <c r="V3395" s="42"/>
      <c r="W3395" s="42"/>
      <c r="X3395" s="42"/>
      <c r="Y3395" s="42"/>
      <c r="Z3395" s="42"/>
      <c r="AA3395" s="42"/>
      <c r="AB3395" s="42"/>
      <c r="AD3395" s="11"/>
      <c r="AE3395" s="11"/>
      <c r="AG3395" s="11"/>
      <c r="AH3395" s="101"/>
      <c r="AI3395" s="53"/>
      <c r="AJ3395" s="5"/>
    </row>
    <row r="3396" spans="3:36">
      <c r="C3396" s="57"/>
      <c r="D3396" s="11"/>
      <c r="E3396" s="11"/>
      <c r="F3396" s="56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42"/>
      <c r="V3396" s="42"/>
      <c r="W3396" s="42"/>
      <c r="X3396" s="42"/>
      <c r="Y3396" s="42"/>
      <c r="Z3396" s="42"/>
      <c r="AA3396" s="42"/>
      <c r="AB3396" s="42"/>
      <c r="AD3396" s="11"/>
      <c r="AE3396" s="11"/>
      <c r="AG3396" s="11"/>
      <c r="AH3396" s="101"/>
      <c r="AI3396" s="53"/>
      <c r="AJ3396" s="5"/>
    </row>
    <row r="3397" spans="3:36">
      <c r="C3397" s="57"/>
      <c r="D3397" s="11"/>
      <c r="E3397" s="11"/>
      <c r="F3397" s="56"/>
      <c r="G3397" s="11"/>
      <c r="H3397" s="11"/>
      <c r="I3397" s="11"/>
      <c r="J3397" s="11"/>
      <c r="K3397" s="11"/>
      <c r="M3397" s="11"/>
      <c r="N3397" s="11"/>
      <c r="Q3397" s="11"/>
      <c r="R3397" s="11"/>
      <c r="S3397" s="11"/>
      <c r="U3397" s="42"/>
      <c r="V3397" s="42"/>
      <c r="W3397" s="42"/>
      <c r="X3397" s="42"/>
      <c r="Y3397" s="42"/>
      <c r="Z3397" s="42"/>
      <c r="AA3397" s="42"/>
      <c r="AB3397" s="42"/>
      <c r="AD3397" s="11"/>
      <c r="AE3397" s="11"/>
      <c r="AG3397" s="11"/>
      <c r="AH3397" s="101"/>
      <c r="AI3397" s="53"/>
      <c r="AJ3397" s="5"/>
    </row>
    <row r="3398" spans="3:36">
      <c r="C3398" s="57"/>
      <c r="D3398" s="11"/>
      <c r="E3398" s="11"/>
      <c r="F3398" s="56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42"/>
      <c r="V3398" s="42"/>
      <c r="W3398" s="42"/>
      <c r="X3398" s="42"/>
      <c r="Y3398" s="42"/>
      <c r="Z3398" s="42"/>
      <c r="AA3398" s="42"/>
      <c r="AB3398" s="42"/>
      <c r="AD3398" s="11"/>
      <c r="AE3398" s="11"/>
      <c r="AG3398" s="11"/>
      <c r="AH3398" s="101"/>
      <c r="AI3398" s="53"/>
      <c r="AJ3398" s="5"/>
    </row>
    <row r="3399" spans="3:36">
      <c r="C3399" s="57"/>
      <c r="D3399" s="11"/>
      <c r="E3399" s="11"/>
      <c r="F3399" s="56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42"/>
      <c r="V3399" s="42"/>
      <c r="W3399" s="42"/>
      <c r="X3399" s="42"/>
      <c r="Y3399" s="42"/>
      <c r="Z3399" s="42"/>
      <c r="AA3399" s="42"/>
      <c r="AB3399" s="42"/>
      <c r="AD3399" s="11"/>
      <c r="AE3399" s="11"/>
      <c r="AG3399" s="11"/>
      <c r="AH3399" s="101"/>
      <c r="AI3399" s="53"/>
      <c r="AJ3399" s="5"/>
    </row>
    <row r="3400" spans="3:36">
      <c r="C3400" s="57"/>
      <c r="D3400" s="11"/>
      <c r="E3400" s="11"/>
      <c r="F3400" s="56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42"/>
      <c r="V3400" s="42"/>
      <c r="W3400" s="42"/>
      <c r="X3400" s="42"/>
      <c r="Y3400" s="42"/>
      <c r="Z3400" s="42"/>
      <c r="AA3400" s="42"/>
      <c r="AB3400" s="42"/>
      <c r="AD3400" s="11"/>
      <c r="AE3400" s="11"/>
      <c r="AG3400" s="11"/>
      <c r="AH3400" s="101"/>
      <c r="AI3400" s="53"/>
      <c r="AJ3400" s="5"/>
    </row>
    <row r="3401" spans="3:36">
      <c r="C3401" s="57"/>
      <c r="D3401" s="11"/>
      <c r="E3401" s="11"/>
      <c r="F3401" s="56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42"/>
      <c r="V3401" s="42"/>
      <c r="W3401" s="42"/>
      <c r="X3401" s="42"/>
      <c r="Y3401" s="42"/>
      <c r="Z3401" s="42"/>
      <c r="AA3401" s="42"/>
      <c r="AB3401" s="42"/>
      <c r="AD3401" s="11"/>
      <c r="AE3401" s="11"/>
      <c r="AF3401" s="11"/>
      <c r="AG3401" s="11"/>
      <c r="AH3401" s="101"/>
      <c r="AI3401" s="53"/>
      <c r="AJ3401" s="5"/>
    </row>
    <row r="3402" spans="3:36">
      <c r="C3402" s="57"/>
      <c r="D3402" s="11"/>
      <c r="E3402" s="11"/>
      <c r="F3402" s="56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42"/>
      <c r="V3402" s="42"/>
      <c r="W3402" s="42"/>
      <c r="X3402" s="42"/>
      <c r="Y3402" s="42"/>
      <c r="Z3402" s="42"/>
      <c r="AA3402" s="42"/>
      <c r="AB3402" s="42"/>
      <c r="AD3402" s="11"/>
      <c r="AE3402" s="11"/>
      <c r="AF3402" s="11"/>
      <c r="AG3402" s="11"/>
      <c r="AH3402" s="101"/>
      <c r="AI3402" s="53"/>
      <c r="AJ3402" s="5"/>
    </row>
    <row r="3403" spans="3:36">
      <c r="C3403" s="57"/>
      <c r="D3403" s="11"/>
      <c r="E3403" s="11"/>
      <c r="F3403" s="56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42"/>
      <c r="V3403" s="42"/>
      <c r="W3403" s="42"/>
      <c r="X3403" s="42"/>
      <c r="Y3403" s="42"/>
      <c r="Z3403" s="42"/>
      <c r="AA3403" s="42"/>
      <c r="AB3403" s="42"/>
      <c r="AD3403" s="11"/>
      <c r="AE3403" s="11"/>
      <c r="AG3403" s="11"/>
      <c r="AH3403" s="101"/>
      <c r="AI3403" s="53"/>
      <c r="AJ3403" s="5"/>
    </row>
    <row r="3404" spans="3:36">
      <c r="C3404" s="57"/>
      <c r="D3404" s="11"/>
      <c r="E3404" s="11"/>
      <c r="F3404" s="56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42"/>
      <c r="V3404" s="42"/>
      <c r="W3404" s="42"/>
      <c r="X3404" s="42"/>
      <c r="Y3404" s="42"/>
      <c r="Z3404" s="42"/>
      <c r="AA3404" s="42"/>
      <c r="AB3404" s="42"/>
      <c r="AD3404" s="11"/>
      <c r="AE3404" s="11"/>
      <c r="AF3404" s="11"/>
      <c r="AG3404" s="11"/>
      <c r="AH3404" s="101"/>
      <c r="AI3404" s="53"/>
      <c r="AJ3404" s="5"/>
    </row>
    <row r="3405" spans="3:36">
      <c r="C3405" s="57"/>
      <c r="D3405" s="11"/>
      <c r="E3405" s="11"/>
      <c r="F3405" s="56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42"/>
      <c r="V3405" s="42"/>
      <c r="W3405" s="42"/>
      <c r="X3405" s="42"/>
      <c r="Y3405" s="42"/>
      <c r="Z3405" s="42"/>
      <c r="AA3405" s="42"/>
      <c r="AB3405" s="42"/>
      <c r="AD3405" s="11"/>
      <c r="AE3405" s="11"/>
      <c r="AG3405" s="11"/>
      <c r="AH3405" s="101"/>
      <c r="AI3405" s="53"/>
      <c r="AJ3405" s="5"/>
    </row>
    <row r="3406" spans="3:36">
      <c r="C3406" s="57"/>
      <c r="D3406" s="11"/>
      <c r="E3406" s="11"/>
      <c r="F3406" s="56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42"/>
      <c r="V3406" s="42"/>
      <c r="W3406" s="42"/>
      <c r="X3406" s="42"/>
      <c r="Y3406" s="42"/>
      <c r="Z3406" s="42"/>
      <c r="AA3406" s="42"/>
      <c r="AB3406" s="42"/>
      <c r="AD3406" s="11"/>
      <c r="AF3406" s="11"/>
      <c r="AG3406" s="11"/>
      <c r="AH3406" s="101"/>
      <c r="AI3406" s="53"/>
      <c r="AJ3406" s="5"/>
    </row>
    <row r="3407" spans="3:36">
      <c r="C3407" s="57"/>
      <c r="D3407" s="11"/>
      <c r="E3407" s="11"/>
      <c r="F3407" s="56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42"/>
      <c r="V3407" s="42"/>
      <c r="W3407" s="42"/>
      <c r="X3407" s="42"/>
      <c r="Y3407" s="42"/>
      <c r="Z3407" s="42"/>
      <c r="AA3407" s="42"/>
      <c r="AB3407" s="42"/>
      <c r="AC3407" s="11"/>
      <c r="AD3407" s="11"/>
      <c r="AE3407" s="11"/>
      <c r="AG3407" s="11"/>
      <c r="AH3407" s="101"/>
      <c r="AI3407" s="53"/>
      <c r="AJ3407" s="5"/>
    </row>
    <row r="3408" spans="3:36">
      <c r="C3408" s="57"/>
      <c r="D3408" s="11"/>
      <c r="E3408" s="11"/>
      <c r="F3408" s="56"/>
      <c r="G3408" s="11"/>
      <c r="H3408" s="11"/>
      <c r="I3408" s="11"/>
      <c r="J3408" s="11"/>
      <c r="K3408" s="11"/>
      <c r="M3408" s="11"/>
      <c r="N3408" s="11"/>
      <c r="O3408" s="11"/>
      <c r="P3408" s="11"/>
      <c r="Q3408" s="11"/>
      <c r="R3408" s="11"/>
      <c r="S3408" s="11"/>
      <c r="T3408" s="11"/>
      <c r="U3408" s="42"/>
      <c r="V3408" s="42"/>
      <c r="W3408" s="42"/>
      <c r="X3408" s="42"/>
      <c r="Y3408" s="42"/>
      <c r="Z3408" s="42"/>
      <c r="AA3408" s="42"/>
      <c r="AB3408" s="42"/>
      <c r="AC3408" s="11"/>
      <c r="AD3408" s="11"/>
      <c r="AE3408" s="11"/>
      <c r="AG3408" s="11"/>
      <c r="AH3408" s="101"/>
      <c r="AI3408" s="53"/>
      <c r="AJ3408" s="5"/>
    </row>
    <row r="3409" spans="3:36">
      <c r="C3409" s="57"/>
      <c r="D3409" s="11"/>
      <c r="E3409" s="11"/>
      <c r="F3409" s="56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42"/>
      <c r="V3409" s="42"/>
      <c r="W3409" s="42"/>
      <c r="X3409" s="42"/>
      <c r="Y3409" s="42"/>
      <c r="Z3409" s="42"/>
      <c r="AA3409" s="42"/>
      <c r="AB3409" s="42"/>
      <c r="AC3409" s="11"/>
      <c r="AD3409" s="11"/>
      <c r="AG3409" s="11"/>
      <c r="AH3409" s="101"/>
      <c r="AI3409" s="53"/>
      <c r="AJ3409" s="5"/>
    </row>
    <row r="3410" spans="3:36">
      <c r="C3410" s="57"/>
      <c r="D3410" s="11"/>
      <c r="E3410" s="11"/>
      <c r="F3410" s="56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42"/>
      <c r="V3410" s="42"/>
      <c r="W3410" s="42"/>
      <c r="X3410" s="42"/>
      <c r="Y3410" s="42"/>
      <c r="Z3410" s="42"/>
      <c r="AA3410" s="42"/>
      <c r="AB3410" s="42"/>
      <c r="AC3410" s="11"/>
      <c r="AD3410" s="11"/>
      <c r="AE3410" s="11"/>
      <c r="AF3410" s="11"/>
      <c r="AG3410" s="11"/>
      <c r="AH3410" s="101"/>
      <c r="AI3410" s="53"/>
      <c r="AJ3410" s="5"/>
    </row>
    <row r="3411" spans="3:36">
      <c r="C3411" s="57"/>
      <c r="D3411" s="11"/>
      <c r="E3411" s="11"/>
      <c r="F3411" s="56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42"/>
      <c r="V3411" s="42"/>
      <c r="W3411" s="42"/>
      <c r="X3411" s="42"/>
      <c r="Y3411" s="42"/>
      <c r="Z3411" s="42"/>
      <c r="AA3411" s="42"/>
      <c r="AB3411" s="42"/>
      <c r="AC3411" s="11"/>
      <c r="AD3411" s="11"/>
      <c r="AE3411" s="11"/>
      <c r="AF3411" s="11"/>
      <c r="AG3411" s="11"/>
      <c r="AH3411" s="101"/>
      <c r="AI3411" s="53"/>
      <c r="AJ3411" s="5"/>
    </row>
    <row r="3412" spans="3:36">
      <c r="C3412" s="57"/>
      <c r="D3412" s="11"/>
      <c r="E3412" s="11"/>
      <c r="F3412" s="56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42"/>
      <c r="V3412" s="42"/>
      <c r="W3412" s="42"/>
      <c r="X3412" s="42"/>
      <c r="Y3412" s="42"/>
      <c r="Z3412" s="42"/>
      <c r="AA3412" s="42"/>
      <c r="AB3412" s="42"/>
      <c r="AC3412" s="11"/>
      <c r="AD3412" s="11"/>
      <c r="AE3412" s="11"/>
      <c r="AG3412" s="11"/>
      <c r="AH3412" s="101"/>
      <c r="AI3412" s="53"/>
      <c r="AJ3412" s="5"/>
    </row>
    <row r="3413" spans="3:36">
      <c r="C3413" s="57"/>
      <c r="D3413" s="11"/>
      <c r="E3413" s="11"/>
      <c r="F3413" s="56"/>
      <c r="G3413" s="11"/>
      <c r="H3413" s="11"/>
      <c r="I3413" s="11"/>
      <c r="J3413" s="11"/>
      <c r="K3413" s="11"/>
      <c r="M3413" s="11"/>
      <c r="O3413" s="11"/>
      <c r="P3413" s="11"/>
      <c r="Q3413" s="11"/>
      <c r="R3413" s="11"/>
      <c r="S3413" s="11"/>
      <c r="T3413" s="11"/>
      <c r="U3413" s="42"/>
      <c r="V3413" s="42"/>
      <c r="W3413" s="42"/>
      <c r="X3413" s="42"/>
      <c r="Y3413" s="42"/>
      <c r="Z3413" s="42"/>
      <c r="AA3413" s="42"/>
      <c r="AB3413" s="42"/>
      <c r="AD3413" s="11"/>
      <c r="AE3413" s="11"/>
      <c r="AG3413" s="11"/>
      <c r="AH3413" s="101"/>
      <c r="AI3413" s="53"/>
      <c r="AJ3413" s="5"/>
    </row>
    <row r="3414" spans="3:36">
      <c r="C3414" s="57"/>
      <c r="D3414" s="11"/>
      <c r="E3414" s="11"/>
      <c r="F3414" s="56"/>
      <c r="G3414" s="11"/>
      <c r="H3414" s="11"/>
      <c r="I3414" s="11"/>
      <c r="J3414" s="11"/>
      <c r="K3414" s="11"/>
      <c r="L3414" s="11"/>
      <c r="M3414" s="11"/>
      <c r="N3414" s="11"/>
      <c r="P3414" s="11"/>
      <c r="Q3414" s="11"/>
      <c r="R3414" s="11"/>
      <c r="S3414" s="11"/>
      <c r="T3414" s="11"/>
      <c r="U3414" s="42"/>
      <c r="V3414" s="42"/>
      <c r="W3414" s="42"/>
      <c r="X3414" s="42"/>
      <c r="Y3414" s="42"/>
      <c r="Z3414" s="42"/>
      <c r="AA3414" s="42"/>
      <c r="AB3414" s="42"/>
      <c r="AD3414" s="11"/>
      <c r="AE3414" s="11"/>
      <c r="AF3414" s="11"/>
      <c r="AG3414" s="11"/>
      <c r="AH3414" s="101"/>
      <c r="AI3414" s="53"/>
      <c r="AJ3414" s="5"/>
    </row>
    <row r="3415" spans="3:36">
      <c r="C3415" s="57"/>
      <c r="D3415" s="11"/>
      <c r="E3415" s="11"/>
      <c r="F3415" s="56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42"/>
      <c r="V3415" s="42"/>
      <c r="W3415" s="42"/>
      <c r="X3415" s="42"/>
      <c r="Y3415" s="42"/>
      <c r="Z3415" s="42"/>
      <c r="AA3415" s="42"/>
      <c r="AB3415" s="42"/>
      <c r="AD3415" s="11"/>
      <c r="AF3415" s="11"/>
      <c r="AG3415" s="11"/>
      <c r="AH3415" s="101"/>
      <c r="AI3415" s="53"/>
      <c r="AJ3415" s="5"/>
    </row>
    <row r="3416" spans="3:36">
      <c r="C3416" s="57"/>
      <c r="D3416" s="11"/>
      <c r="E3416" s="11"/>
      <c r="F3416" s="56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42"/>
      <c r="V3416" s="42"/>
      <c r="W3416" s="42"/>
      <c r="X3416" s="42"/>
      <c r="Y3416" s="42"/>
      <c r="Z3416" s="42"/>
      <c r="AA3416" s="42"/>
      <c r="AB3416" s="42"/>
      <c r="AD3416" s="11"/>
      <c r="AE3416" s="11"/>
      <c r="AG3416" s="11"/>
      <c r="AH3416" s="101"/>
      <c r="AI3416" s="53"/>
      <c r="AJ3416" s="5"/>
    </row>
    <row r="3417" spans="3:36">
      <c r="C3417" s="57"/>
      <c r="D3417" s="11"/>
      <c r="E3417" s="11"/>
      <c r="F3417" s="56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42"/>
      <c r="V3417" s="42"/>
      <c r="W3417" s="42"/>
      <c r="X3417" s="42"/>
      <c r="Y3417" s="42"/>
      <c r="Z3417" s="42"/>
      <c r="AA3417" s="42"/>
      <c r="AB3417" s="42"/>
      <c r="AD3417" s="11"/>
      <c r="AE3417" s="11"/>
      <c r="AG3417" s="11"/>
      <c r="AH3417" s="101"/>
      <c r="AI3417" s="53"/>
      <c r="AJ3417" s="5"/>
    </row>
    <row r="3418" spans="3:36">
      <c r="C3418" s="57"/>
      <c r="D3418" s="11"/>
      <c r="E3418" s="11"/>
      <c r="F3418" s="56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42"/>
      <c r="V3418" s="42"/>
      <c r="W3418" s="42"/>
      <c r="X3418" s="42"/>
      <c r="Y3418" s="42"/>
      <c r="Z3418" s="42"/>
      <c r="AA3418" s="42"/>
      <c r="AB3418" s="42"/>
      <c r="AD3418" s="11"/>
      <c r="AE3418" s="11"/>
      <c r="AG3418" s="11"/>
      <c r="AH3418" s="101"/>
      <c r="AI3418" s="53"/>
      <c r="AJ3418" s="5"/>
    </row>
    <row r="3419" spans="3:36">
      <c r="C3419" s="57"/>
      <c r="D3419" s="11"/>
      <c r="E3419" s="11"/>
      <c r="F3419" s="56"/>
      <c r="G3419" s="11"/>
      <c r="H3419" s="11"/>
      <c r="I3419" s="11"/>
      <c r="J3419" s="11"/>
      <c r="K3419" s="11"/>
      <c r="M3419" s="11"/>
      <c r="N3419" s="11"/>
      <c r="O3419" s="11"/>
      <c r="Q3419" s="11"/>
      <c r="R3419" s="11"/>
      <c r="S3419" s="11"/>
      <c r="U3419" s="42"/>
      <c r="V3419" s="42"/>
      <c r="W3419" s="42"/>
      <c r="X3419" s="42"/>
      <c r="Y3419" s="42"/>
      <c r="Z3419" s="42"/>
      <c r="AA3419" s="42"/>
      <c r="AB3419" s="42"/>
      <c r="AD3419" s="11"/>
      <c r="AE3419" s="11"/>
      <c r="AF3419" s="11"/>
      <c r="AG3419" s="11"/>
      <c r="AH3419" s="101"/>
      <c r="AI3419" s="53"/>
      <c r="AJ3419" s="5"/>
    </row>
    <row r="3420" spans="3:36">
      <c r="C3420" s="57"/>
      <c r="D3420" s="11"/>
      <c r="E3420" s="11"/>
      <c r="F3420" s="56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42"/>
      <c r="V3420" s="42"/>
      <c r="W3420" s="42"/>
      <c r="X3420" s="42"/>
      <c r="Y3420" s="42"/>
      <c r="Z3420" s="42"/>
      <c r="AA3420" s="42"/>
      <c r="AB3420" s="42"/>
      <c r="AD3420" s="11"/>
      <c r="AE3420" s="11"/>
      <c r="AG3420" s="11"/>
      <c r="AH3420" s="101"/>
      <c r="AI3420" s="53"/>
      <c r="AJ3420" s="5"/>
    </row>
    <row r="3421" spans="3:36">
      <c r="C3421" s="57"/>
      <c r="D3421" s="11"/>
      <c r="E3421" s="11"/>
      <c r="F3421" s="56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42"/>
      <c r="V3421" s="42"/>
      <c r="W3421" s="42"/>
      <c r="X3421" s="42"/>
      <c r="Y3421" s="42"/>
      <c r="Z3421" s="42"/>
      <c r="AA3421" s="42"/>
      <c r="AB3421" s="42"/>
      <c r="AD3421" s="11"/>
      <c r="AE3421" s="11"/>
      <c r="AF3421" s="11"/>
      <c r="AG3421" s="11"/>
      <c r="AH3421" s="101"/>
      <c r="AI3421" s="53"/>
      <c r="AJ3421" s="5"/>
    </row>
    <row r="3422" spans="3:36">
      <c r="C3422" s="57"/>
      <c r="D3422" s="11"/>
      <c r="E3422" s="11"/>
      <c r="F3422" s="56"/>
      <c r="G3422" s="11"/>
      <c r="H3422" s="11"/>
      <c r="I3422" s="11"/>
      <c r="J3422" s="11"/>
      <c r="K3422" s="11"/>
      <c r="M3422" s="11"/>
      <c r="N3422" s="11"/>
      <c r="P3422" s="11"/>
      <c r="Q3422" s="11"/>
      <c r="R3422" s="11"/>
      <c r="S3422" s="11"/>
      <c r="U3422" s="42"/>
      <c r="V3422" s="42"/>
      <c r="W3422" s="42"/>
      <c r="X3422" s="42"/>
      <c r="Y3422" s="42"/>
      <c r="Z3422" s="42"/>
      <c r="AA3422" s="42"/>
      <c r="AB3422" s="42"/>
      <c r="AD3422" s="11"/>
      <c r="AE3422" s="11"/>
      <c r="AF3422" s="11"/>
      <c r="AG3422" s="11"/>
      <c r="AH3422" s="101"/>
      <c r="AI3422" s="53"/>
      <c r="AJ3422" s="5"/>
    </row>
    <row r="3423" spans="3:36">
      <c r="C3423" s="57"/>
      <c r="D3423" s="11"/>
      <c r="E3423" s="11"/>
      <c r="F3423" s="56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42"/>
      <c r="V3423" s="42"/>
      <c r="W3423" s="42"/>
      <c r="X3423" s="42"/>
      <c r="Y3423" s="42"/>
      <c r="Z3423" s="42"/>
      <c r="AA3423" s="42"/>
      <c r="AB3423" s="42"/>
      <c r="AD3423" s="11"/>
      <c r="AE3423" s="11"/>
      <c r="AF3423" s="11"/>
      <c r="AG3423" s="11"/>
      <c r="AH3423" s="101"/>
      <c r="AI3423" s="53"/>
      <c r="AJ3423" s="5"/>
    </row>
    <row r="3424" spans="3:36">
      <c r="C3424" s="57"/>
      <c r="D3424" s="11"/>
      <c r="E3424" s="11"/>
      <c r="F3424" s="56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42"/>
      <c r="V3424" s="42"/>
      <c r="W3424" s="42"/>
      <c r="X3424" s="42"/>
      <c r="Y3424" s="42"/>
      <c r="Z3424" s="42"/>
      <c r="AA3424" s="42"/>
      <c r="AB3424" s="42"/>
      <c r="AD3424" s="11"/>
      <c r="AE3424" s="11"/>
      <c r="AF3424" s="11"/>
      <c r="AG3424" s="11"/>
      <c r="AH3424" s="101"/>
      <c r="AI3424" s="53"/>
      <c r="AJ3424" s="5"/>
    </row>
    <row r="3425" spans="3:36">
      <c r="C3425" s="57"/>
      <c r="D3425" s="11"/>
      <c r="E3425" s="11"/>
      <c r="F3425" s="56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42"/>
      <c r="V3425" s="42"/>
      <c r="W3425" s="42"/>
      <c r="X3425" s="42"/>
      <c r="Y3425" s="42"/>
      <c r="Z3425" s="42"/>
      <c r="AA3425" s="42"/>
      <c r="AB3425" s="42"/>
      <c r="AD3425" s="11"/>
      <c r="AG3425" s="11"/>
      <c r="AH3425" s="101"/>
      <c r="AI3425" s="53"/>
      <c r="AJ3425" s="5"/>
    </row>
    <row r="3426" spans="3:36">
      <c r="C3426" s="57"/>
      <c r="D3426" s="11"/>
      <c r="E3426" s="11"/>
      <c r="F3426" s="56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42"/>
      <c r="V3426" s="42"/>
      <c r="W3426" s="42"/>
      <c r="X3426" s="42"/>
      <c r="Y3426" s="42"/>
      <c r="Z3426" s="42"/>
      <c r="AA3426" s="42"/>
      <c r="AB3426" s="42"/>
      <c r="AD3426" s="11"/>
      <c r="AG3426" s="11"/>
      <c r="AH3426" s="101"/>
      <c r="AI3426" s="53"/>
      <c r="AJ3426" s="5"/>
    </row>
    <row r="3427" spans="3:36">
      <c r="C3427" s="57"/>
      <c r="D3427" s="11"/>
      <c r="E3427" s="11"/>
      <c r="F3427" s="56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42"/>
      <c r="V3427" s="42"/>
      <c r="W3427" s="42"/>
      <c r="X3427" s="42"/>
      <c r="Y3427" s="42"/>
      <c r="Z3427" s="42"/>
      <c r="AA3427" s="42"/>
      <c r="AB3427" s="42"/>
      <c r="AD3427" s="11"/>
      <c r="AE3427" s="11"/>
      <c r="AF3427" s="11"/>
      <c r="AG3427" s="11"/>
      <c r="AH3427" s="101"/>
      <c r="AI3427" s="53"/>
      <c r="AJ3427" s="5"/>
    </row>
    <row r="3428" spans="3:36">
      <c r="C3428" s="57"/>
      <c r="D3428" s="11"/>
      <c r="E3428" s="11"/>
      <c r="F3428" s="56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42"/>
      <c r="V3428" s="42"/>
      <c r="W3428" s="42"/>
      <c r="X3428" s="42"/>
      <c r="Y3428" s="42"/>
      <c r="Z3428" s="42"/>
      <c r="AA3428" s="42"/>
      <c r="AB3428" s="42"/>
      <c r="AC3428" s="11"/>
      <c r="AD3428" s="11"/>
      <c r="AF3428" s="11"/>
      <c r="AG3428" s="11"/>
      <c r="AH3428" s="101"/>
      <c r="AI3428" s="53"/>
      <c r="AJ3428" s="5"/>
    </row>
    <row r="3429" spans="3:36">
      <c r="C3429" s="57"/>
      <c r="D3429" s="11"/>
      <c r="E3429" s="11"/>
      <c r="F3429" s="56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42"/>
      <c r="V3429" s="42"/>
      <c r="W3429" s="42"/>
      <c r="X3429" s="42"/>
      <c r="Y3429" s="42"/>
      <c r="Z3429" s="42"/>
      <c r="AA3429" s="42"/>
      <c r="AB3429" s="42"/>
      <c r="AD3429" s="11"/>
      <c r="AE3429" s="11"/>
      <c r="AF3429" s="11"/>
      <c r="AG3429" s="11"/>
      <c r="AH3429" s="101"/>
      <c r="AI3429" s="53"/>
      <c r="AJ3429" s="5"/>
    </row>
    <row r="3430" spans="3:36">
      <c r="C3430" s="57"/>
      <c r="D3430" s="11"/>
      <c r="E3430" s="11"/>
      <c r="F3430" s="56"/>
      <c r="G3430" s="11"/>
      <c r="H3430" s="11"/>
      <c r="I3430" s="11"/>
      <c r="J3430" s="11"/>
      <c r="K3430" s="11"/>
      <c r="M3430" s="11"/>
      <c r="N3430" s="11"/>
      <c r="O3430" s="11"/>
      <c r="Q3430" s="11"/>
      <c r="R3430" s="11"/>
      <c r="S3430" s="11"/>
      <c r="U3430" s="42"/>
      <c r="V3430" s="42"/>
      <c r="W3430" s="42"/>
      <c r="X3430" s="42"/>
      <c r="Y3430" s="42"/>
      <c r="Z3430" s="42"/>
      <c r="AA3430" s="42"/>
      <c r="AB3430" s="42"/>
      <c r="AD3430" s="11"/>
      <c r="AE3430" s="11"/>
      <c r="AF3430" s="11"/>
      <c r="AG3430" s="11"/>
      <c r="AH3430" s="101"/>
      <c r="AI3430" s="53"/>
      <c r="AJ3430" s="5"/>
    </row>
    <row r="3431" spans="3:36">
      <c r="C3431" s="57"/>
      <c r="D3431" s="11"/>
      <c r="E3431" s="11"/>
      <c r="F3431" s="56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42"/>
      <c r="V3431" s="42"/>
      <c r="W3431" s="42"/>
      <c r="X3431" s="42"/>
      <c r="Y3431" s="42"/>
      <c r="Z3431" s="42"/>
      <c r="AA3431" s="42"/>
      <c r="AB3431" s="42"/>
      <c r="AD3431" s="11"/>
      <c r="AE3431" s="11"/>
      <c r="AG3431" s="11"/>
      <c r="AH3431" s="101"/>
      <c r="AI3431" s="53"/>
      <c r="AJ3431" s="5"/>
    </row>
    <row r="3432" spans="3:36">
      <c r="C3432" s="57"/>
      <c r="D3432" s="11"/>
      <c r="E3432" s="11"/>
      <c r="F3432" s="56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42"/>
      <c r="V3432" s="42"/>
      <c r="W3432" s="42"/>
      <c r="X3432" s="42"/>
      <c r="Y3432" s="42"/>
      <c r="Z3432" s="42"/>
      <c r="AA3432" s="42"/>
      <c r="AB3432" s="42"/>
      <c r="AD3432" s="11"/>
      <c r="AE3432" s="11"/>
      <c r="AG3432" s="11"/>
      <c r="AH3432" s="101"/>
      <c r="AI3432" s="53"/>
      <c r="AJ3432" s="5"/>
    </row>
    <row r="3433" spans="3:36">
      <c r="C3433" s="57"/>
      <c r="D3433" s="11"/>
      <c r="E3433" s="11"/>
      <c r="F3433" s="56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42"/>
      <c r="V3433" s="42"/>
      <c r="W3433" s="42"/>
      <c r="X3433" s="42"/>
      <c r="Y3433" s="42"/>
      <c r="Z3433" s="42"/>
      <c r="AA3433" s="42"/>
      <c r="AB3433" s="42"/>
      <c r="AD3433" s="11"/>
      <c r="AE3433" s="11"/>
      <c r="AG3433" s="11"/>
      <c r="AH3433" s="101"/>
      <c r="AI3433" s="53"/>
      <c r="AJ3433" s="5"/>
    </row>
    <row r="3434" spans="3:36">
      <c r="C3434" s="57"/>
      <c r="D3434" s="11"/>
      <c r="E3434" s="11"/>
      <c r="F3434" s="56"/>
      <c r="G3434" s="11"/>
      <c r="H3434" s="11"/>
      <c r="I3434" s="11"/>
      <c r="J3434" s="11"/>
      <c r="K3434" s="11"/>
      <c r="L3434" s="11"/>
      <c r="M3434" s="11"/>
      <c r="N3434" s="11"/>
      <c r="O3434" s="11"/>
      <c r="Q3434" s="11"/>
      <c r="R3434" s="11"/>
      <c r="S3434" s="11"/>
      <c r="T3434" s="11"/>
      <c r="U3434" s="42"/>
      <c r="V3434" s="42"/>
      <c r="W3434" s="42"/>
      <c r="X3434" s="42"/>
      <c r="Y3434" s="42"/>
      <c r="Z3434" s="42"/>
      <c r="AA3434" s="42"/>
      <c r="AB3434" s="42"/>
      <c r="AD3434" s="11"/>
      <c r="AE3434" s="11"/>
      <c r="AG3434" s="11"/>
      <c r="AH3434" s="101"/>
      <c r="AI3434" s="53"/>
      <c r="AJ3434" s="5"/>
    </row>
    <row r="3435" spans="3:36">
      <c r="C3435" s="57"/>
      <c r="D3435" s="11"/>
      <c r="E3435" s="11"/>
      <c r="F3435" s="56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42"/>
      <c r="V3435" s="42"/>
      <c r="W3435" s="42"/>
      <c r="X3435" s="42"/>
      <c r="Y3435" s="42"/>
      <c r="Z3435" s="42"/>
      <c r="AA3435" s="42"/>
      <c r="AB3435" s="42"/>
      <c r="AD3435" s="11"/>
      <c r="AG3435" s="11"/>
      <c r="AH3435" s="101"/>
      <c r="AI3435" s="53"/>
      <c r="AJ3435" s="5"/>
    </row>
    <row r="3436" spans="3:36">
      <c r="C3436" s="57"/>
      <c r="D3436" s="11"/>
      <c r="E3436" s="11"/>
      <c r="F3436" s="56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42"/>
      <c r="V3436" s="42"/>
      <c r="W3436" s="42"/>
      <c r="X3436" s="42"/>
      <c r="Y3436" s="42"/>
      <c r="Z3436" s="42"/>
      <c r="AA3436" s="42"/>
      <c r="AB3436" s="42"/>
      <c r="AD3436" s="11"/>
      <c r="AE3436" s="11"/>
      <c r="AF3436" s="11"/>
      <c r="AG3436" s="11"/>
      <c r="AH3436" s="101"/>
      <c r="AI3436" s="53"/>
      <c r="AJ3436" s="5"/>
    </row>
    <row r="3437" spans="3:36">
      <c r="C3437" s="57"/>
      <c r="D3437" s="11"/>
      <c r="E3437" s="11"/>
      <c r="F3437" s="56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42"/>
      <c r="V3437" s="42"/>
      <c r="W3437" s="42"/>
      <c r="X3437" s="42"/>
      <c r="Y3437" s="42"/>
      <c r="Z3437" s="42"/>
      <c r="AA3437" s="42"/>
      <c r="AB3437" s="42"/>
      <c r="AD3437" s="11"/>
      <c r="AE3437" s="11"/>
      <c r="AF3437" s="11"/>
      <c r="AG3437" s="11"/>
      <c r="AH3437" s="101"/>
      <c r="AI3437" s="53"/>
      <c r="AJ3437" s="5"/>
    </row>
    <row r="3438" spans="3:36">
      <c r="C3438" s="57"/>
      <c r="D3438" s="11"/>
      <c r="E3438" s="11"/>
      <c r="F3438" s="56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42"/>
      <c r="V3438" s="42"/>
      <c r="W3438" s="42"/>
      <c r="X3438" s="42"/>
      <c r="Y3438" s="42"/>
      <c r="Z3438" s="42"/>
      <c r="AA3438" s="42"/>
      <c r="AB3438" s="42"/>
      <c r="AD3438" s="11"/>
      <c r="AE3438" s="11"/>
      <c r="AF3438" s="11"/>
      <c r="AG3438" s="11"/>
      <c r="AH3438" s="101"/>
      <c r="AI3438" s="53"/>
      <c r="AJ3438" s="5"/>
    </row>
    <row r="3439" spans="3:36">
      <c r="C3439" s="57"/>
      <c r="D3439" s="11"/>
      <c r="E3439" s="11"/>
      <c r="F3439" s="56"/>
      <c r="G3439" s="11"/>
      <c r="H3439" s="11"/>
      <c r="I3439" s="11"/>
      <c r="J3439" s="11"/>
      <c r="K3439" s="11"/>
      <c r="M3439" s="11"/>
      <c r="N3439" s="11"/>
      <c r="O3439" s="11"/>
      <c r="Q3439" s="11"/>
      <c r="R3439" s="11"/>
      <c r="S3439" s="11"/>
      <c r="U3439" s="42"/>
      <c r="V3439" s="42"/>
      <c r="W3439" s="42"/>
      <c r="X3439" s="42"/>
      <c r="Y3439" s="42"/>
      <c r="Z3439" s="42"/>
      <c r="AA3439" s="42"/>
      <c r="AB3439" s="42"/>
      <c r="AD3439" s="11"/>
      <c r="AE3439" s="11"/>
      <c r="AF3439" s="11"/>
      <c r="AG3439" s="11"/>
      <c r="AH3439" s="101"/>
      <c r="AI3439" s="53"/>
      <c r="AJ3439" s="5"/>
    </row>
    <row r="3440" spans="3:36">
      <c r="C3440" s="57"/>
      <c r="D3440" s="11"/>
      <c r="E3440" s="11"/>
      <c r="F3440" s="56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42"/>
      <c r="V3440" s="42"/>
      <c r="W3440" s="42"/>
      <c r="X3440" s="42"/>
      <c r="Y3440" s="42"/>
      <c r="Z3440" s="42"/>
      <c r="AA3440" s="42"/>
      <c r="AB3440" s="42"/>
      <c r="AD3440" s="11"/>
      <c r="AE3440" s="11"/>
      <c r="AF3440" s="11"/>
      <c r="AG3440" s="11"/>
      <c r="AH3440" s="101"/>
      <c r="AI3440" s="53"/>
      <c r="AJ3440" s="5"/>
    </row>
    <row r="3441" spans="3:36">
      <c r="C3441" s="57"/>
      <c r="D3441" s="11"/>
      <c r="E3441" s="11"/>
      <c r="F3441" s="56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42"/>
      <c r="V3441" s="42"/>
      <c r="W3441" s="42"/>
      <c r="X3441" s="42"/>
      <c r="Y3441" s="42"/>
      <c r="Z3441" s="42"/>
      <c r="AA3441" s="42"/>
      <c r="AB3441" s="42"/>
      <c r="AD3441" s="11"/>
      <c r="AE3441" s="11"/>
      <c r="AF3441" s="11"/>
      <c r="AG3441" s="11"/>
      <c r="AH3441" s="101"/>
      <c r="AI3441" s="53"/>
      <c r="AJ3441" s="5"/>
    </row>
    <row r="3442" spans="3:36">
      <c r="C3442" s="57"/>
      <c r="D3442" s="11"/>
      <c r="E3442" s="11"/>
      <c r="F3442" s="56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42"/>
      <c r="V3442" s="42"/>
      <c r="W3442" s="42"/>
      <c r="X3442" s="42"/>
      <c r="Y3442" s="42"/>
      <c r="Z3442" s="42"/>
      <c r="AA3442" s="42"/>
      <c r="AB3442" s="42"/>
      <c r="AD3442" s="11"/>
      <c r="AG3442" s="11"/>
      <c r="AH3442" s="101"/>
      <c r="AI3442" s="53"/>
      <c r="AJ3442" s="5"/>
    </row>
    <row r="3443" spans="3:36">
      <c r="C3443" s="57"/>
      <c r="D3443" s="11"/>
      <c r="E3443" s="11"/>
      <c r="F3443" s="56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42"/>
      <c r="V3443" s="42"/>
      <c r="W3443" s="42"/>
      <c r="X3443" s="42"/>
      <c r="Y3443" s="42"/>
      <c r="Z3443" s="42"/>
      <c r="AA3443" s="42"/>
      <c r="AB3443" s="42"/>
      <c r="AD3443" s="11"/>
      <c r="AF3443" s="11"/>
      <c r="AG3443" s="11"/>
      <c r="AH3443" s="101"/>
      <c r="AI3443" s="53"/>
      <c r="AJ3443" s="5"/>
    </row>
    <row r="3444" spans="3:36">
      <c r="C3444" s="57"/>
      <c r="D3444" s="11"/>
      <c r="E3444" s="11"/>
      <c r="F3444" s="56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42"/>
      <c r="V3444" s="42"/>
      <c r="W3444" s="42"/>
      <c r="X3444" s="42"/>
      <c r="Y3444" s="42"/>
      <c r="Z3444" s="42"/>
      <c r="AA3444" s="42"/>
      <c r="AB3444" s="42"/>
      <c r="AD3444" s="11"/>
      <c r="AF3444" s="11"/>
      <c r="AG3444" s="11"/>
      <c r="AH3444" s="101"/>
      <c r="AI3444" s="53"/>
      <c r="AJ3444" s="5"/>
    </row>
    <row r="3445" spans="3:36">
      <c r="C3445" s="57"/>
      <c r="D3445" s="11"/>
      <c r="E3445" s="11"/>
      <c r="F3445" s="56"/>
      <c r="G3445" s="11"/>
      <c r="H3445" s="11"/>
      <c r="I3445" s="11"/>
      <c r="J3445" s="11"/>
      <c r="K3445" s="11"/>
      <c r="M3445" s="11"/>
      <c r="O3445" s="11"/>
      <c r="P3445" s="11"/>
      <c r="Q3445" s="11"/>
      <c r="R3445" s="11"/>
      <c r="S3445" s="11"/>
      <c r="T3445" s="11"/>
      <c r="U3445" s="42"/>
      <c r="V3445" s="42"/>
      <c r="W3445" s="42"/>
      <c r="X3445" s="42"/>
      <c r="Y3445" s="42"/>
      <c r="Z3445" s="42"/>
      <c r="AA3445" s="42"/>
      <c r="AB3445" s="42"/>
      <c r="AD3445" s="11"/>
      <c r="AE3445" s="11"/>
      <c r="AG3445" s="11"/>
      <c r="AH3445" s="101"/>
      <c r="AI3445" s="53"/>
      <c r="AJ3445" s="5"/>
    </row>
    <row r="3446" spans="3:36">
      <c r="C3446" s="57"/>
      <c r="D3446" s="11"/>
      <c r="E3446" s="11"/>
      <c r="F3446" s="56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42"/>
      <c r="V3446" s="42"/>
      <c r="W3446" s="42"/>
      <c r="X3446" s="42"/>
      <c r="Y3446" s="42"/>
      <c r="Z3446" s="42"/>
      <c r="AA3446" s="42"/>
      <c r="AB3446" s="42"/>
      <c r="AD3446" s="11"/>
      <c r="AG3446" s="11"/>
      <c r="AH3446" s="101"/>
      <c r="AI3446" s="53"/>
      <c r="AJ3446" s="5"/>
    </row>
    <row r="3447" spans="3:36">
      <c r="C3447" s="57"/>
      <c r="D3447" s="11"/>
      <c r="E3447" s="11"/>
      <c r="F3447" s="56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42"/>
      <c r="V3447" s="42"/>
      <c r="W3447" s="42"/>
      <c r="X3447" s="42"/>
      <c r="Y3447" s="42"/>
      <c r="Z3447" s="42"/>
      <c r="AA3447" s="42"/>
      <c r="AB3447" s="42"/>
      <c r="AD3447" s="11"/>
      <c r="AF3447" s="11"/>
      <c r="AG3447" s="11"/>
      <c r="AH3447" s="101"/>
      <c r="AI3447" s="53"/>
      <c r="AJ3447" s="5"/>
    </row>
    <row r="3448" spans="3:36">
      <c r="C3448" s="57"/>
      <c r="D3448" s="11"/>
      <c r="E3448" s="11"/>
      <c r="F3448" s="56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42"/>
      <c r="V3448" s="42"/>
      <c r="W3448" s="42"/>
      <c r="X3448" s="42"/>
      <c r="Y3448" s="42"/>
      <c r="Z3448" s="42"/>
      <c r="AA3448" s="42"/>
      <c r="AB3448" s="42"/>
      <c r="AD3448" s="11"/>
      <c r="AG3448" s="11"/>
      <c r="AH3448" s="101"/>
      <c r="AI3448" s="53"/>
      <c r="AJ3448" s="5"/>
    </row>
    <row r="3449" spans="3:36">
      <c r="C3449" s="57"/>
      <c r="D3449" s="11"/>
      <c r="E3449" s="11"/>
      <c r="F3449" s="56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42"/>
      <c r="V3449" s="42"/>
      <c r="W3449" s="42"/>
      <c r="X3449" s="42"/>
      <c r="Y3449" s="42"/>
      <c r="Z3449" s="42"/>
      <c r="AA3449" s="42"/>
      <c r="AB3449" s="42"/>
      <c r="AD3449" s="11"/>
      <c r="AG3449" s="11"/>
      <c r="AH3449" s="101"/>
      <c r="AI3449" s="53"/>
      <c r="AJ3449" s="5"/>
    </row>
    <row r="3450" spans="3:36">
      <c r="C3450" s="57"/>
      <c r="D3450" s="11"/>
      <c r="E3450" s="11"/>
      <c r="F3450" s="56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42"/>
      <c r="V3450" s="42"/>
      <c r="W3450" s="42"/>
      <c r="X3450" s="42"/>
      <c r="Y3450" s="42"/>
      <c r="Z3450" s="42"/>
      <c r="AA3450" s="42"/>
      <c r="AB3450" s="42"/>
      <c r="AD3450" s="11"/>
      <c r="AE3450" s="11"/>
      <c r="AF3450" s="11"/>
      <c r="AG3450" s="11"/>
      <c r="AH3450" s="101"/>
      <c r="AI3450" s="53"/>
      <c r="AJ3450" s="5"/>
    </row>
    <row r="3451" spans="3:36">
      <c r="C3451" s="57"/>
      <c r="D3451" s="11"/>
      <c r="E3451" s="11"/>
      <c r="F3451" s="56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42"/>
      <c r="V3451" s="42"/>
      <c r="W3451" s="42"/>
      <c r="X3451" s="42"/>
      <c r="Y3451" s="42"/>
      <c r="Z3451" s="42"/>
      <c r="AA3451" s="42"/>
      <c r="AB3451" s="42"/>
      <c r="AD3451" s="11"/>
      <c r="AE3451" s="11"/>
      <c r="AG3451" s="11"/>
      <c r="AH3451" s="101"/>
      <c r="AI3451" s="53"/>
      <c r="AJ3451" s="5"/>
    </row>
    <row r="3452" spans="3:36">
      <c r="C3452" s="57"/>
      <c r="D3452" s="11"/>
      <c r="E3452" s="11"/>
      <c r="F3452" s="56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42"/>
      <c r="V3452" s="42"/>
      <c r="W3452" s="42"/>
      <c r="X3452" s="42"/>
      <c r="Y3452" s="42"/>
      <c r="Z3452" s="42"/>
      <c r="AA3452" s="42"/>
      <c r="AB3452" s="42"/>
      <c r="AD3452" s="11"/>
      <c r="AE3452" s="11"/>
      <c r="AG3452" s="11"/>
      <c r="AH3452" s="101"/>
      <c r="AI3452" s="53"/>
      <c r="AJ3452" s="5"/>
    </row>
    <row r="3453" spans="3:36">
      <c r="C3453" s="57"/>
      <c r="D3453" s="11"/>
      <c r="E3453" s="11"/>
      <c r="F3453" s="56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42"/>
      <c r="V3453" s="42"/>
      <c r="W3453" s="42"/>
      <c r="X3453" s="42"/>
      <c r="Y3453" s="42"/>
      <c r="Z3453" s="42"/>
      <c r="AA3453" s="42"/>
      <c r="AB3453" s="42"/>
      <c r="AD3453" s="11"/>
      <c r="AE3453" s="11"/>
      <c r="AG3453" s="11"/>
      <c r="AH3453" s="101"/>
      <c r="AI3453" s="53"/>
      <c r="AJ3453" s="5"/>
    </row>
    <row r="3454" spans="3:36">
      <c r="C3454" s="57"/>
      <c r="D3454" s="11"/>
      <c r="E3454" s="11"/>
      <c r="F3454" s="56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42"/>
      <c r="V3454" s="42"/>
      <c r="W3454" s="42"/>
      <c r="X3454" s="42"/>
      <c r="Y3454" s="42"/>
      <c r="Z3454" s="42"/>
      <c r="AA3454" s="42"/>
      <c r="AB3454" s="42"/>
      <c r="AD3454" s="11"/>
      <c r="AE3454" s="11"/>
      <c r="AF3454" s="11"/>
      <c r="AG3454" s="11"/>
      <c r="AH3454" s="101"/>
      <c r="AI3454" s="53"/>
      <c r="AJ3454" s="5"/>
    </row>
    <row r="3455" spans="3:36">
      <c r="C3455" s="57"/>
      <c r="D3455" s="11"/>
      <c r="E3455" s="11"/>
      <c r="F3455" s="56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42"/>
      <c r="V3455" s="42"/>
      <c r="W3455" s="42"/>
      <c r="X3455" s="42"/>
      <c r="Y3455" s="42"/>
      <c r="Z3455" s="42"/>
      <c r="AA3455" s="42"/>
      <c r="AB3455" s="42"/>
      <c r="AD3455" s="11"/>
      <c r="AE3455" s="11"/>
      <c r="AF3455" s="11"/>
      <c r="AG3455" s="11"/>
      <c r="AH3455" s="101"/>
      <c r="AI3455" s="53"/>
      <c r="AJ3455" s="5"/>
    </row>
    <row r="3456" spans="3:36">
      <c r="C3456" s="57"/>
      <c r="D3456" s="11"/>
      <c r="E3456" s="11"/>
      <c r="F3456" s="56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42"/>
      <c r="V3456" s="42"/>
      <c r="W3456" s="42"/>
      <c r="X3456" s="42"/>
      <c r="Y3456" s="42"/>
      <c r="Z3456" s="42"/>
      <c r="AA3456" s="42"/>
      <c r="AB3456" s="42"/>
      <c r="AD3456" s="11"/>
      <c r="AF3456" s="11"/>
      <c r="AG3456" s="11"/>
      <c r="AH3456" s="101"/>
      <c r="AI3456" s="53"/>
      <c r="AJ3456" s="5"/>
    </row>
    <row r="3457" spans="3:36">
      <c r="C3457" s="57"/>
      <c r="D3457" s="11"/>
      <c r="E3457" s="11"/>
      <c r="F3457" s="56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42"/>
      <c r="V3457" s="42"/>
      <c r="W3457" s="42"/>
      <c r="X3457" s="42"/>
      <c r="Y3457" s="42"/>
      <c r="Z3457" s="42"/>
      <c r="AA3457" s="42"/>
      <c r="AB3457" s="42"/>
      <c r="AD3457" s="11"/>
      <c r="AE3457" s="11"/>
      <c r="AF3457" s="11"/>
      <c r="AG3457" s="11"/>
      <c r="AH3457" s="101"/>
      <c r="AI3457" s="53"/>
      <c r="AJ3457" s="5"/>
    </row>
    <row r="3458" spans="3:36">
      <c r="C3458" s="57"/>
      <c r="D3458" s="11"/>
      <c r="E3458" s="11"/>
      <c r="F3458" s="56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42"/>
      <c r="V3458" s="42"/>
      <c r="W3458" s="42"/>
      <c r="X3458" s="42"/>
      <c r="Y3458" s="42"/>
      <c r="Z3458" s="42"/>
      <c r="AA3458" s="42"/>
      <c r="AB3458" s="42"/>
      <c r="AD3458" s="11"/>
      <c r="AF3458" s="11"/>
      <c r="AG3458" s="11"/>
      <c r="AH3458" s="101"/>
      <c r="AI3458" s="53"/>
      <c r="AJ3458" s="5"/>
    </row>
    <row r="3459" spans="3:36">
      <c r="C3459" s="57"/>
      <c r="D3459" s="11"/>
      <c r="E3459" s="11"/>
      <c r="F3459" s="56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42"/>
      <c r="V3459" s="42"/>
      <c r="W3459" s="42"/>
      <c r="X3459" s="42"/>
      <c r="Y3459" s="42"/>
      <c r="Z3459" s="42"/>
      <c r="AA3459" s="42"/>
      <c r="AB3459" s="42"/>
      <c r="AD3459" s="11"/>
      <c r="AF3459" s="11"/>
      <c r="AG3459" s="11"/>
      <c r="AH3459" s="101"/>
      <c r="AI3459" s="53"/>
      <c r="AJ3459" s="5"/>
    </row>
    <row r="3460" spans="3:36">
      <c r="C3460" s="57"/>
      <c r="D3460" s="11"/>
      <c r="E3460" s="11"/>
      <c r="F3460" s="56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42"/>
      <c r="V3460" s="42"/>
      <c r="W3460" s="42"/>
      <c r="X3460" s="42"/>
      <c r="Y3460" s="42"/>
      <c r="Z3460" s="42"/>
      <c r="AA3460" s="42"/>
      <c r="AB3460" s="42"/>
      <c r="AD3460" s="11"/>
      <c r="AF3460" s="11"/>
      <c r="AG3460" s="11"/>
      <c r="AH3460" s="101"/>
      <c r="AI3460" s="53"/>
      <c r="AJ3460" s="5"/>
    </row>
    <row r="3461" spans="3:36">
      <c r="C3461" s="57"/>
      <c r="D3461" s="11"/>
      <c r="E3461" s="11"/>
      <c r="F3461" s="56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42"/>
      <c r="V3461" s="42"/>
      <c r="W3461" s="42"/>
      <c r="X3461" s="42"/>
      <c r="Y3461" s="42"/>
      <c r="Z3461" s="42"/>
      <c r="AA3461" s="42"/>
      <c r="AB3461" s="42"/>
      <c r="AD3461" s="11"/>
      <c r="AE3461" s="11"/>
      <c r="AF3461" s="11"/>
      <c r="AG3461" s="11"/>
      <c r="AH3461" s="101"/>
      <c r="AI3461" s="53"/>
      <c r="AJ3461" s="5"/>
    </row>
    <row r="3462" spans="3:36">
      <c r="C3462" s="57"/>
      <c r="D3462" s="11"/>
      <c r="E3462" s="11"/>
      <c r="F3462" s="56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42"/>
      <c r="V3462" s="42"/>
      <c r="W3462" s="42"/>
      <c r="X3462" s="42"/>
      <c r="Y3462" s="42"/>
      <c r="Z3462" s="42"/>
      <c r="AA3462" s="42"/>
      <c r="AB3462" s="42"/>
      <c r="AD3462" s="11"/>
      <c r="AE3462" s="11"/>
      <c r="AF3462" s="11"/>
      <c r="AG3462" s="11"/>
      <c r="AH3462" s="101"/>
      <c r="AI3462" s="53"/>
      <c r="AJ3462" s="5"/>
    </row>
    <row r="3463" spans="3:36">
      <c r="C3463" s="57"/>
      <c r="D3463" s="11"/>
      <c r="E3463" s="11"/>
      <c r="F3463" s="56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42"/>
      <c r="V3463" s="42"/>
      <c r="W3463" s="42"/>
      <c r="X3463" s="42"/>
      <c r="Y3463" s="42"/>
      <c r="Z3463" s="42"/>
      <c r="AA3463" s="42"/>
      <c r="AB3463" s="42"/>
      <c r="AD3463" s="11"/>
      <c r="AE3463" s="11"/>
      <c r="AG3463" s="11"/>
      <c r="AH3463" s="101"/>
      <c r="AI3463" s="53"/>
      <c r="AJ3463" s="5"/>
    </row>
    <row r="3464" spans="3:36">
      <c r="C3464" s="57"/>
      <c r="D3464" s="11"/>
      <c r="E3464" s="11"/>
      <c r="F3464" s="56"/>
      <c r="G3464" s="11"/>
      <c r="H3464" s="11"/>
      <c r="I3464" s="11"/>
      <c r="J3464" s="11"/>
      <c r="K3464" s="11"/>
      <c r="M3464" s="11"/>
      <c r="N3464" s="11"/>
      <c r="O3464" s="11"/>
      <c r="Q3464" s="11"/>
      <c r="R3464" s="11"/>
      <c r="S3464" s="11"/>
      <c r="U3464" s="42"/>
      <c r="V3464" s="42"/>
      <c r="W3464" s="42"/>
      <c r="X3464" s="42"/>
      <c r="Y3464" s="42"/>
      <c r="Z3464" s="42"/>
      <c r="AA3464" s="42"/>
      <c r="AB3464" s="42"/>
      <c r="AD3464" s="11"/>
      <c r="AE3464" s="11"/>
      <c r="AG3464" s="11"/>
      <c r="AH3464" s="101"/>
      <c r="AI3464" s="53"/>
      <c r="AJ3464" s="5"/>
    </row>
    <row r="3465" spans="3:36">
      <c r="C3465" s="57"/>
      <c r="D3465" s="11"/>
      <c r="E3465" s="11"/>
      <c r="F3465" s="56"/>
      <c r="G3465" s="11"/>
      <c r="H3465" s="11"/>
      <c r="I3465" s="11"/>
      <c r="J3465" s="11"/>
      <c r="K3465" s="11"/>
      <c r="M3465" s="11"/>
      <c r="N3465" s="11"/>
      <c r="O3465" s="11"/>
      <c r="P3465" s="11"/>
      <c r="Q3465" s="11"/>
      <c r="R3465" s="11"/>
      <c r="S3465" s="11"/>
      <c r="T3465" s="11"/>
      <c r="U3465" s="42"/>
      <c r="V3465" s="42"/>
      <c r="W3465" s="42"/>
      <c r="X3465" s="42"/>
      <c r="Y3465" s="42"/>
      <c r="Z3465" s="42"/>
      <c r="AA3465" s="42"/>
      <c r="AB3465" s="42"/>
      <c r="AD3465" s="11"/>
      <c r="AE3465" s="11"/>
      <c r="AG3465" s="11"/>
      <c r="AH3465" s="101"/>
      <c r="AI3465" s="53"/>
      <c r="AJ3465" s="5"/>
    </row>
    <row r="3466" spans="3:36">
      <c r="C3466" s="57"/>
      <c r="D3466" s="11"/>
      <c r="E3466" s="11"/>
      <c r="F3466" s="56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42"/>
      <c r="V3466" s="42"/>
      <c r="W3466" s="42"/>
      <c r="X3466" s="42"/>
      <c r="Y3466" s="42"/>
      <c r="Z3466" s="42"/>
      <c r="AA3466" s="42"/>
      <c r="AB3466" s="42"/>
      <c r="AD3466" s="11"/>
      <c r="AE3466" s="11"/>
      <c r="AG3466" s="11"/>
      <c r="AH3466" s="101"/>
      <c r="AI3466" s="53"/>
      <c r="AJ3466" s="5"/>
    </row>
    <row r="3467" spans="3:36">
      <c r="C3467" s="57"/>
      <c r="D3467" s="11"/>
      <c r="E3467" s="11"/>
      <c r="F3467" s="56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42"/>
      <c r="V3467" s="42"/>
      <c r="W3467" s="42"/>
      <c r="X3467" s="42"/>
      <c r="Y3467" s="42"/>
      <c r="Z3467" s="42"/>
      <c r="AA3467" s="42"/>
      <c r="AB3467" s="42"/>
      <c r="AD3467" s="11"/>
      <c r="AG3467" s="11"/>
      <c r="AH3467" s="101"/>
      <c r="AI3467" s="53"/>
      <c r="AJ3467" s="5"/>
    </row>
    <row r="3468" spans="3:36">
      <c r="C3468" s="57"/>
      <c r="D3468" s="11"/>
      <c r="E3468" s="11"/>
      <c r="F3468" s="56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42"/>
      <c r="V3468" s="42"/>
      <c r="W3468" s="42"/>
      <c r="X3468" s="42"/>
      <c r="Y3468" s="42"/>
      <c r="Z3468" s="42"/>
      <c r="AA3468" s="42"/>
      <c r="AB3468" s="42"/>
      <c r="AD3468" s="11"/>
      <c r="AE3468" s="11"/>
      <c r="AF3468" s="11"/>
      <c r="AG3468" s="11"/>
      <c r="AH3468" s="101"/>
      <c r="AI3468" s="53"/>
      <c r="AJ3468" s="5"/>
    </row>
    <row r="3469" spans="3:36">
      <c r="C3469" s="57"/>
      <c r="D3469" s="11"/>
      <c r="E3469" s="11"/>
      <c r="F3469" s="56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42"/>
      <c r="V3469" s="42"/>
      <c r="W3469" s="42"/>
      <c r="X3469" s="42"/>
      <c r="Y3469" s="42"/>
      <c r="Z3469" s="42"/>
      <c r="AA3469" s="42"/>
      <c r="AB3469" s="42"/>
      <c r="AD3469" s="11"/>
      <c r="AE3469" s="11"/>
      <c r="AG3469" s="11"/>
      <c r="AH3469" s="101"/>
      <c r="AI3469" s="53"/>
      <c r="AJ3469" s="5"/>
    </row>
    <row r="3470" spans="3:36">
      <c r="C3470" s="57"/>
      <c r="D3470" s="11"/>
      <c r="E3470" s="11"/>
      <c r="F3470" s="56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42"/>
      <c r="V3470" s="42"/>
      <c r="W3470" s="42"/>
      <c r="X3470" s="42"/>
      <c r="Y3470" s="42"/>
      <c r="Z3470" s="42"/>
      <c r="AA3470" s="42"/>
      <c r="AB3470" s="42"/>
      <c r="AD3470" s="11"/>
      <c r="AE3470" s="11"/>
      <c r="AF3470" s="11"/>
      <c r="AG3470" s="11"/>
      <c r="AH3470" s="101"/>
      <c r="AI3470" s="53"/>
      <c r="AJ3470" s="5"/>
    </row>
    <row r="3471" spans="3:36">
      <c r="C3471" s="57"/>
      <c r="D3471" s="11"/>
      <c r="E3471" s="11"/>
      <c r="F3471" s="56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42"/>
      <c r="V3471" s="42"/>
      <c r="W3471" s="42"/>
      <c r="X3471" s="42"/>
      <c r="Y3471" s="42"/>
      <c r="Z3471" s="42"/>
      <c r="AA3471" s="42"/>
      <c r="AB3471" s="42"/>
      <c r="AD3471" s="11"/>
      <c r="AF3471" s="11"/>
      <c r="AG3471" s="11"/>
      <c r="AH3471" s="101"/>
      <c r="AI3471" s="53"/>
      <c r="AJ3471" s="5"/>
    </row>
    <row r="3472" spans="3:36">
      <c r="C3472" s="57"/>
      <c r="D3472" s="11"/>
      <c r="E3472" s="11"/>
      <c r="F3472" s="56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42"/>
      <c r="V3472" s="42"/>
      <c r="W3472" s="42"/>
      <c r="X3472" s="42"/>
      <c r="Y3472" s="42"/>
      <c r="Z3472" s="42"/>
      <c r="AA3472" s="42"/>
      <c r="AB3472" s="42"/>
      <c r="AD3472" s="11"/>
      <c r="AE3472" s="11"/>
      <c r="AG3472" s="11"/>
      <c r="AH3472" s="101"/>
      <c r="AI3472" s="53"/>
      <c r="AJ3472" s="5"/>
    </row>
    <row r="3473" spans="3:36">
      <c r="C3473" s="57"/>
      <c r="D3473" s="11"/>
      <c r="E3473" s="11"/>
      <c r="F3473" s="56"/>
      <c r="G3473" s="11"/>
      <c r="H3473" s="11"/>
      <c r="I3473" s="11"/>
      <c r="J3473" s="11"/>
      <c r="K3473" s="11"/>
      <c r="M3473" s="11"/>
      <c r="N3473" s="11"/>
      <c r="O3473" s="11"/>
      <c r="P3473" s="11"/>
      <c r="Q3473" s="11"/>
      <c r="R3473" s="11"/>
      <c r="S3473" s="11"/>
      <c r="T3473" s="11"/>
      <c r="U3473" s="42"/>
      <c r="V3473" s="42"/>
      <c r="W3473" s="42"/>
      <c r="X3473" s="42"/>
      <c r="Y3473" s="42"/>
      <c r="Z3473" s="42"/>
      <c r="AA3473" s="42"/>
      <c r="AB3473" s="42"/>
      <c r="AD3473" s="11"/>
      <c r="AE3473" s="11"/>
      <c r="AG3473" s="11"/>
      <c r="AH3473" s="101"/>
      <c r="AI3473" s="53"/>
      <c r="AJ3473" s="5"/>
    </row>
    <row r="3474" spans="3:36">
      <c r="C3474" s="57"/>
      <c r="D3474" s="11"/>
      <c r="E3474" s="11"/>
      <c r="F3474" s="56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42"/>
      <c r="V3474" s="42"/>
      <c r="W3474" s="42"/>
      <c r="X3474" s="42"/>
      <c r="Y3474" s="42"/>
      <c r="Z3474" s="42"/>
      <c r="AA3474" s="42"/>
      <c r="AB3474" s="42"/>
      <c r="AD3474" s="11"/>
      <c r="AE3474" s="11"/>
      <c r="AG3474" s="11"/>
      <c r="AH3474" s="101"/>
      <c r="AI3474" s="53"/>
      <c r="AJ3474" s="5"/>
    </row>
    <row r="3475" spans="3:36">
      <c r="C3475" s="57"/>
      <c r="D3475" s="11"/>
      <c r="E3475" s="11"/>
      <c r="F3475" s="56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42"/>
      <c r="V3475" s="42"/>
      <c r="W3475" s="42"/>
      <c r="X3475" s="42"/>
      <c r="Y3475" s="42"/>
      <c r="Z3475" s="42"/>
      <c r="AA3475" s="42"/>
      <c r="AB3475" s="42"/>
      <c r="AC3475" s="11"/>
      <c r="AD3475" s="11"/>
      <c r="AE3475" s="11"/>
      <c r="AG3475" s="11"/>
      <c r="AH3475" s="101"/>
      <c r="AI3475" s="53"/>
      <c r="AJ3475" s="5"/>
    </row>
    <row r="3476" spans="3:36">
      <c r="C3476" s="57"/>
      <c r="D3476" s="11"/>
      <c r="E3476" s="11"/>
      <c r="F3476" s="56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42"/>
      <c r="V3476" s="42"/>
      <c r="W3476" s="42"/>
      <c r="X3476" s="42"/>
      <c r="Y3476" s="42"/>
      <c r="Z3476" s="42"/>
      <c r="AA3476" s="42"/>
      <c r="AB3476" s="42"/>
      <c r="AC3476" s="11"/>
      <c r="AD3476" s="11"/>
      <c r="AG3476" s="11"/>
      <c r="AH3476" s="101"/>
      <c r="AI3476" s="53"/>
      <c r="AJ3476" s="5"/>
    </row>
    <row r="3477" spans="3:36">
      <c r="C3477" s="57"/>
      <c r="D3477" s="11"/>
      <c r="E3477" s="11"/>
      <c r="F3477" s="56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42"/>
      <c r="V3477" s="42"/>
      <c r="W3477" s="42"/>
      <c r="X3477" s="42"/>
      <c r="Y3477" s="42"/>
      <c r="Z3477" s="42"/>
      <c r="AA3477" s="42"/>
      <c r="AB3477" s="42"/>
      <c r="AC3477" s="11"/>
      <c r="AD3477" s="11"/>
      <c r="AE3477" s="11"/>
      <c r="AG3477" s="11"/>
      <c r="AH3477" s="101"/>
      <c r="AI3477" s="53"/>
      <c r="AJ3477" s="5"/>
    </row>
    <row r="3478" spans="3:36">
      <c r="C3478" s="57"/>
      <c r="D3478" s="11"/>
      <c r="E3478" s="11"/>
      <c r="F3478" s="56"/>
      <c r="G3478" s="11"/>
      <c r="H3478" s="11"/>
      <c r="I3478" s="11"/>
      <c r="J3478" s="11"/>
      <c r="K3478" s="11"/>
      <c r="M3478" s="11"/>
      <c r="O3478" s="11"/>
      <c r="P3478" s="11"/>
      <c r="Q3478" s="11"/>
      <c r="R3478" s="11"/>
      <c r="S3478" s="11"/>
      <c r="T3478" s="11"/>
      <c r="U3478" s="42"/>
      <c r="V3478" s="42"/>
      <c r="W3478" s="42"/>
      <c r="X3478" s="42"/>
      <c r="Y3478" s="42"/>
      <c r="Z3478" s="42"/>
      <c r="AA3478" s="42"/>
      <c r="AB3478" s="42"/>
      <c r="AC3478" s="11"/>
      <c r="AD3478" s="11"/>
      <c r="AE3478" s="11"/>
      <c r="AF3478" s="11"/>
      <c r="AG3478" s="11"/>
      <c r="AH3478" s="101"/>
      <c r="AI3478" s="53"/>
      <c r="AJ3478" s="5"/>
    </row>
    <row r="3479" spans="3:36">
      <c r="C3479" s="57"/>
      <c r="D3479" s="11"/>
      <c r="E3479" s="11"/>
      <c r="F3479" s="56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42"/>
      <c r="V3479" s="42"/>
      <c r="W3479" s="42"/>
      <c r="X3479" s="42"/>
      <c r="Y3479" s="42"/>
      <c r="Z3479" s="42"/>
      <c r="AA3479" s="42"/>
      <c r="AB3479" s="42"/>
      <c r="AC3479" s="11"/>
      <c r="AD3479" s="11"/>
      <c r="AG3479" s="11"/>
      <c r="AH3479" s="101"/>
      <c r="AI3479" s="53"/>
      <c r="AJ3479" s="5"/>
    </row>
    <row r="3480" spans="3:36">
      <c r="C3480" s="57"/>
      <c r="D3480" s="11"/>
      <c r="E3480" s="11"/>
      <c r="F3480" s="56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42"/>
      <c r="V3480" s="42"/>
      <c r="W3480" s="42"/>
      <c r="X3480" s="42"/>
      <c r="Y3480" s="42"/>
      <c r="Z3480" s="42"/>
      <c r="AA3480" s="42"/>
      <c r="AB3480" s="42"/>
      <c r="AC3480" s="11"/>
      <c r="AD3480" s="11"/>
      <c r="AE3480" s="11"/>
      <c r="AG3480" s="11"/>
      <c r="AH3480" s="101"/>
      <c r="AI3480" s="53"/>
      <c r="AJ3480" s="5"/>
    </row>
    <row r="3481" spans="3:36">
      <c r="C3481" s="57"/>
      <c r="D3481" s="11"/>
      <c r="E3481" s="11"/>
      <c r="F3481" s="56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42"/>
      <c r="V3481" s="42"/>
      <c r="W3481" s="42"/>
      <c r="X3481" s="42"/>
      <c r="Y3481" s="42"/>
      <c r="Z3481" s="42"/>
      <c r="AA3481" s="42"/>
      <c r="AB3481" s="42"/>
      <c r="AD3481" s="11"/>
      <c r="AE3481" s="11"/>
      <c r="AG3481" s="11"/>
      <c r="AH3481" s="101"/>
      <c r="AI3481" s="53"/>
      <c r="AJ3481" s="5"/>
    </row>
    <row r="3482" spans="3:36">
      <c r="C3482" s="57"/>
      <c r="D3482" s="11"/>
      <c r="E3482" s="11"/>
      <c r="F3482" s="56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42"/>
      <c r="V3482" s="42"/>
      <c r="W3482" s="42"/>
      <c r="X3482" s="42"/>
      <c r="Y3482" s="42"/>
      <c r="Z3482" s="42"/>
      <c r="AA3482" s="42"/>
      <c r="AB3482" s="42"/>
      <c r="AD3482" s="11"/>
      <c r="AE3482" s="11"/>
      <c r="AG3482" s="11"/>
      <c r="AH3482" s="101"/>
      <c r="AI3482" s="53"/>
      <c r="AJ3482" s="5"/>
    </row>
    <row r="3483" spans="3:36">
      <c r="C3483" s="57"/>
      <c r="D3483" s="11"/>
      <c r="E3483" s="11"/>
      <c r="F3483" s="56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42"/>
      <c r="V3483" s="42"/>
      <c r="W3483" s="42"/>
      <c r="X3483" s="42"/>
      <c r="Y3483" s="42"/>
      <c r="Z3483" s="42"/>
      <c r="AA3483" s="42"/>
      <c r="AB3483" s="42"/>
      <c r="AD3483" s="11"/>
      <c r="AG3483" s="11"/>
      <c r="AH3483" s="101"/>
      <c r="AI3483" s="53"/>
      <c r="AJ3483" s="5"/>
    </row>
    <row r="3484" spans="3:36">
      <c r="C3484" s="57"/>
      <c r="D3484" s="11"/>
      <c r="E3484" s="11"/>
      <c r="F3484" s="56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42"/>
      <c r="V3484" s="42"/>
      <c r="W3484" s="42"/>
      <c r="X3484" s="42"/>
      <c r="Y3484" s="42"/>
      <c r="Z3484" s="42"/>
      <c r="AA3484" s="42"/>
      <c r="AB3484" s="42"/>
      <c r="AD3484" s="11"/>
      <c r="AE3484" s="11"/>
      <c r="AF3484" s="11"/>
      <c r="AG3484" s="11"/>
      <c r="AH3484" s="101"/>
      <c r="AI3484" s="53"/>
      <c r="AJ3484" s="5"/>
    </row>
    <row r="3485" spans="3:36">
      <c r="C3485" s="57"/>
      <c r="D3485" s="11"/>
      <c r="E3485" s="11"/>
      <c r="F3485" s="56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42"/>
      <c r="V3485" s="42"/>
      <c r="W3485" s="42"/>
      <c r="X3485" s="42"/>
      <c r="Y3485" s="42"/>
      <c r="Z3485" s="42"/>
      <c r="AA3485" s="42"/>
      <c r="AB3485" s="42"/>
      <c r="AD3485" s="11"/>
      <c r="AE3485" s="11"/>
      <c r="AF3485" s="11"/>
      <c r="AG3485" s="11"/>
      <c r="AH3485" s="101"/>
      <c r="AI3485" s="53"/>
      <c r="AJ3485" s="5"/>
    </row>
    <row r="3486" spans="3:36">
      <c r="C3486" s="57"/>
      <c r="D3486" s="11"/>
      <c r="E3486" s="11"/>
      <c r="F3486" s="56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42"/>
      <c r="V3486" s="42"/>
      <c r="W3486" s="42"/>
      <c r="X3486" s="42"/>
      <c r="Y3486" s="42"/>
      <c r="Z3486" s="42"/>
      <c r="AA3486" s="42"/>
      <c r="AB3486" s="42"/>
      <c r="AD3486" s="11"/>
      <c r="AE3486" s="11"/>
      <c r="AF3486" s="11"/>
      <c r="AG3486" s="11"/>
      <c r="AH3486" s="101"/>
      <c r="AI3486" s="53"/>
      <c r="AJ3486" s="5"/>
    </row>
    <row r="3487" spans="3:36">
      <c r="C3487" s="57"/>
      <c r="D3487" s="11"/>
      <c r="E3487" s="11"/>
      <c r="F3487" s="56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42"/>
      <c r="V3487" s="42"/>
      <c r="W3487" s="42"/>
      <c r="X3487" s="42"/>
      <c r="Y3487" s="42"/>
      <c r="Z3487" s="42"/>
      <c r="AA3487" s="42"/>
      <c r="AB3487" s="42"/>
      <c r="AD3487" s="11"/>
      <c r="AE3487" s="11"/>
      <c r="AF3487" s="11"/>
      <c r="AG3487" s="11"/>
      <c r="AH3487" s="101"/>
      <c r="AI3487" s="53"/>
      <c r="AJ3487" s="5"/>
    </row>
    <row r="3488" spans="3:36">
      <c r="C3488" s="57"/>
      <c r="D3488" s="11"/>
      <c r="E3488" s="11"/>
      <c r="F3488" s="56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42"/>
      <c r="V3488" s="42"/>
      <c r="W3488" s="42"/>
      <c r="X3488" s="42"/>
      <c r="Y3488" s="42"/>
      <c r="Z3488" s="42"/>
      <c r="AA3488" s="42"/>
      <c r="AB3488" s="42"/>
      <c r="AD3488" s="11"/>
      <c r="AE3488" s="11"/>
      <c r="AG3488" s="11"/>
      <c r="AH3488" s="101"/>
      <c r="AI3488" s="53"/>
      <c r="AJ3488" s="5"/>
    </row>
    <row r="3489" spans="3:36">
      <c r="C3489" s="57"/>
      <c r="D3489" s="11"/>
      <c r="E3489" s="11"/>
      <c r="F3489" s="56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42"/>
      <c r="V3489" s="42"/>
      <c r="W3489" s="42"/>
      <c r="X3489" s="42"/>
      <c r="Y3489" s="42"/>
      <c r="Z3489" s="42"/>
      <c r="AA3489" s="42"/>
      <c r="AB3489" s="42"/>
      <c r="AD3489" s="11"/>
      <c r="AE3489" s="11"/>
      <c r="AG3489" s="11"/>
      <c r="AH3489" s="101"/>
      <c r="AI3489" s="53"/>
      <c r="AJ3489" s="5"/>
    </row>
    <row r="3490" spans="3:36">
      <c r="C3490" s="57"/>
      <c r="D3490" s="11"/>
      <c r="E3490" s="11"/>
      <c r="F3490" s="56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42"/>
      <c r="V3490" s="42"/>
      <c r="W3490" s="42"/>
      <c r="X3490" s="42"/>
      <c r="Y3490" s="42"/>
      <c r="Z3490" s="42"/>
      <c r="AA3490" s="42"/>
      <c r="AB3490" s="42"/>
      <c r="AD3490" s="11"/>
      <c r="AE3490" s="11"/>
      <c r="AG3490" s="11"/>
      <c r="AH3490" s="101"/>
      <c r="AI3490" s="53"/>
      <c r="AJ3490" s="5"/>
    </row>
    <row r="3491" spans="3:36">
      <c r="C3491" s="57"/>
      <c r="D3491" s="11"/>
      <c r="E3491" s="11"/>
      <c r="F3491" s="56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42"/>
      <c r="V3491" s="42"/>
      <c r="W3491" s="42"/>
      <c r="X3491" s="42"/>
      <c r="Y3491" s="42"/>
      <c r="Z3491" s="42"/>
      <c r="AA3491" s="42"/>
      <c r="AB3491" s="42"/>
      <c r="AD3491" s="11"/>
      <c r="AE3491" s="11"/>
      <c r="AG3491" s="11"/>
      <c r="AH3491" s="101"/>
      <c r="AI3491" s="53"/>
      <c r="AJ3491" s="5"/>
    </row>
    <row r="3492" spans="3:36">
      <c r="C3492" s="57"/>
      <c r="D3492" s="11"/>
      <c r="E3492" s="11"/>
      <c r="F3492" s="56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42"/>
      <c r="V3492" s="42"/>
      <c r="W3492" s="42"/>
      <c r="X3492" s="42"/>
      <c r="Y3492" s="42"/>
      <c r="Z3492" s="42"/>
      <c r="AA3492" s="42"/>
      <c r="AB3492" s="42"/>
      <c r="AD3492" s="11"/>
      <c r="AF3492" s="11"/>
      <c r="AG3492" s="11"/>
      <c r="AH3492" s="101"/>
      <c r="AI3492" s="53"/>
      <c r="AJ3492" s="5"/>
    </row>
    <row r="3493" spans="3:36">
      <c r="C3493" s="57"/>
      <c r="D3493" s="11"/>
      <c r="E3493" s="11"/>
      <c r="F3493" s="56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42"/>
      <c r="V3493" s="42"/>
      <c r="W3493" s="42"/>
      <c r="X3493" s="42"/>
      <c r="Y3493" s="42"/>
      <c r="Z3493" s="42"/>
      <c r="AA3493" s="42"/>
      <c r="AB3493" s="42"/>
      <c r="AD3493" s="11"/>
      <c r="AF3493" s="11"/>
      <c r="AG3493" s="11"/>
      <c r="AH3493" s="101"/>
      <c r="AI3493" s="53"/>
      <c r="AJ3493" s="5"/>
    </row>
    <row r="3494" spans="3:36">
      <c r="C3494" s="57"/>
      <c r="D3494" s="11"/>
      <c r="E3494" s="11"/>
      <c r="F3494" s="56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42"/>
      <c r="V3494" s="42"/>
      <c r="W3494" s="42"/>
      <c r="X3494" s="42"/>
      <c r="Y3494" s="42"/>
      <c r="Z3494" s="42"/>
      <c r="AA3494" s="42"/>
      <c r="AB3494" s="42"/>
      <c r="AD3494" s="11"/>
      <c r="AG3494" s="11"/>
      <c r="AH3494" s="101"/>
      <c r="AI3494" s="53"/>
      <c r="AJ3494" s="5"/>
    </row>
    <row r="3495" spans="3:36">
      <c r="C3495" s="57"/>
      <c r="D3495" s="11"/>
      <c r="E3495" s="11"/>
      <c r="F3495" s="56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42"/>
      <c r="V3495" s="42"/>
      <c r="W3495" s="42"/>
      <c r="X3495" s="42"/>
      <c r="Y3495" s="42"/>
      <c r="Z3495" s="42"/>
      <c r="AA3495" s="42"/>
      <c r="AB3495" s="42"/>
      <c r="AD3495" s="11"/>
      <c r="AE3495" s="11"/>
      <c r="AF3495" s="11"/>
      <c r="AG3495" s="11"/>
      <c r="AH3495" s="101"/>
      <c r="AI3495" s="53"/>
      <c r="AJ3495" s="5"/>
    </row>
    <row r="3496" spans="3:36">
      <c r="C3496" s="57"/>
      <c r="D3496" s="11"/>
      <c r="E3496" s="11"/>
      <c r="F3496" s="56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42"/>
      <c r="V3496" s="42"/>
      <c r="W3496" s="42"/>
      <c r="X3496" s="42"/>
      <c r="Y3496" s="42"/>
      <c r="Z3496" s="42"/>
      <c r="AA3496" s="42"/>
      <c r="AB3496" s="42"/>
      <c r="AD3496" s="11"/>
      <c r="AE3496" s="11"/>
      <c r="AF3496" s="11"/>
      <c r="AG3496" s="11"/>
      <c r="AH3496" s="101"/>
      <c r="AI3496" s="53"/>
      <c r="AJ3496" s="5"/>
    </row>
    <row r="3497" spans="3:36">
      <c r="C3497" s="57"/>
      <c r="D3497" s="11"/>
      <c r="E3497" s="11"/>
      <c r="F3497" s="56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42"/>
      <c r="V3497" s="42"/>
      <c r="W3497" s="42"/>
      <c r="X3497" s="42"/>
      <c r="Y3497" s="42"/>
      <c r="Z3497" s="42"/>
      <c r="AA3497" s="42"/>
      <c r="AB3497" s="42"/>
      <c r="AD3497" s="11"/>
      <c r="AE3497" s="11"/>
      <c r="AF3497" s="11"/>
      <c r="AG3497" s="11"/>
      <c r="AH3497" s="101"/>
      <c r="AI3497" s="53"/>
      <c r="AJ3497" s="5"/>
    </row>
    <row r="3498" spans="3:36">
      <c r="C3498" s="57"/>
      <c r="D3498" s="11"/>
      <c r="E3498" s="11"/>
      <c r="F3498" s="56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42"/>
      <c r="V3498" s="42"/>
      <c r="W3498" s="42"/>
      <c r="X3498" s="42"/>
      <c r="Y3498" s="42"/>
      <c r="Z3498" s="42"/>
      <c r="AA3498" s="42"/>
      <c r="AB3498" s="42"/>
      <c r="AD3498" s="11"/>
      <c r="AG3498" s="11"/>
      <c r="AH3498" s="101"/>
      <c r="AI3498" s="53"/>
      <c r="AJ3498" s="5"/>
    </row>
    <row r="3499" spans="3:36">
      <c r="C3499" s="57"/>
      <c r="D3499" s="11"/>
      <c r="E3499" s="11"/>
      <c r="F3499" s="56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42"/>
      <c r="V3499" s="42"/>
      <c r="W3499" s="42"/>
      <c r="X3499" s="42"/>
      <c r="Y3499" s="42"/>
      <c r="Z3499" s="42"/>
      <c r="AA3499" s="42"/>
      <c r="AB3499" s="42"/>
      <c r="AD3499" s="11"/>
      <c r="AG3499" s="11"/>
      <c r="AH3499" s="101"/>
      <c r="AI3499" s="53"/>
      <c r="AJ3499" s="5"/>
    </row>
    <row r="3500" spans="3:36">
      <c r="C3500" s="57"/>
      <c r="D3500" s="11"/>
      <c r="E3500" s="11"/>
      <c r="F3500" s="56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42"/>
      <c r="V3500" s="42"/>
      <c r="W3500" s="42"/>
      <c r="X3500" s="42"/>
      <c r="Y3500" s="42"/>
      <c r="Z3500" s="42"/>
      <c r="AA3500" s="42"/>
      <c r="AB3500" s="42"/>
      <c r="AD3500" s="11"/>
      <c r="AG3500" s="11"/>
      <c r="AH3500" s="101"/>
      <c r="AI3500" s="53"/>
      <c r="AJ3500" s="5"/>
    </row>
    <row r="3501" spans="3:36">
      <c r="C3501" s="57"/>
      <c r="D3501" s="11"/>
      <c r="E3501" s="11"/>
      <c r="F3501" s="56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42"/>
      <c r="V3501" s="42"/>
      <c r="W3501" s="42"/>
      <c r="X3501" s="42"/>
      <c r="Y3501" s="42"/>
      <c r="Z3501" s="42"/>
      <c r="AA3501" s="42"/>
      <c r="AB3501" s="42"/>
      <c r="AD3501" s="11"/>
      <c r="AE3501" s="11"/>
      <c r="AF3501" s="11"/>
      <c r="AG3501" s="11"/>
      <c r="AH3501" s="101"/>
      <c r="AI3501" s="53"/>
      <c r="AJ3501" s="5"/>
    </row>
    <row r="3502" spans="3:36">
      <c r="C3502" s="57"/>
      <c r="D3502" s="11"/>
      <c r="E3502" s="11"/>
      <c r="F3502" s="56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42"/>
      <c r="V3502" s="42"/>
      <c r="W3502" s="42"/>
      <c r="X3502" s="42"/>
      <c r="Y3502" s="42"/>
      <c r="Z3502" s="42"/>
      <c r="AA3502" s="42"/>
      <c r="AB3502" s="42"/>
      <c r="AD3502" s="11"/>
      <c r="AF3502" s="11"/>
      <c r="AG3502" s="11"/>
      <c r="AH3502" s="101"/>
      <c r="AI3502" s="53"/>
      <c r="AJ3502" s="5"/>
    </row>
    <row r="3503" spans="3:36">
      <c r="C3503" s="57"/>
      <c r="D3503" s="11"/>
      <c r="E3503" s="11"/>
      <c r="F3503" s="56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42"/>
      <c r="V3503" s="42"/>
      <c r="W3503" s="42"/>
      <c r="X3503" s="42"/>
      <c r="Y3503" s="42"/>
      <c r="Z3503" s="42"/>
      <c r="AA3503" s="42"/>
      <c r="AB3503" s="42"/>
      <c r="AD3503" s="11"/>
      <c r="AF3503" s="11"/>
      <c r="AG3503" s="11"/>
      <c r="AH3503" s="101"/>
      <c r="AI3503" s="53"/>
      <c r="AJ3503" s="5"/>
    </row>
    <row r="3504" spans="3:36">
      <c r="C3504" s="57"/>
      <c r="D3504" s="11"/>
      <c r="E3504" s="11"/>
      <c r="F3504" s="56"/>
      <c r="G3504" s="11"/>
      <c r="H3504" s="11"/>
      <c r="I3504" s="11"/>
      <c r="J3504" s="11"/>
      <c r="K3504" s="11"/>
      <c r="M3504" s="11"/>
      <c r="N3504" s="11"/>
      <c r="O3504" s="11"/>
      <c r="P3504" s="11"/>
      <c r="Q3504" s="11"/>
      <c r="R3504" s="11"/>
      <c r="S3504" s="11"/>
      <c r="T3504" s="11"/>
      <c r="U3504" s="42"/>
      <c r="V3504" s="42"/>
      <c r="W3504" s="42"/>
      <c r="X3504" s="42"/>
      <c r="Y3504" s="42"/>
      <c r="Z3504" s="42"/>
      <c r="AA3504" s="42"/>
      <c r="AB3504" s="42"/>
      <c r="AD3504" s="11"/>
      <c r="AF3504" s="11"/>
      <c r="AG3504" s="11"/>
      <c r="AH3504" s="101"/>
      <c r="AI3504" s="53"/>
      <c r="AJ3504" s="5"/>
    </row>
    <row r="3505" spans="3:36">
      <c r="C3505" s="57"/>
      <c r="D3505" s="11"/>
      <c r="E3505" s="11"/>
      <c r="F3505" s="56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42"/>
      <c r="V3505" s="42"/>
      <c r="W3505" s="42"/>
      <c r="X3505" s="42"/>
      <c r="Y3505" s="42"/>
      <c r="Z3505" s="42"/>
      <c r="AA3505" s="42"/>
      <c r="AB3505" s="42"/>
      <c r="AD3505" s="11"/>
      <c r="AE3505" s="11"/>
      <c r="AG3505" s="11"/>
      <c r="AH3505" s="101"/>
      <c r="AI3505" s="53"/>
      <c r="AJ3505" s="5"/>
    </row>
    <row r="3506" spans="3:36">
      <c r="C3506" s="57"/>
      <c r="D3506" s="11"/>
      <c r="E3506" s="11"/>
      <c r="F3506" s="56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42"/>
      <c r="V3506" s="42"/>
      <c r="W3506" s="42"/>
      <c r="X3506" s="42"/>
      <c r="Y3506" s="42"/>
      <c r="Z3506" s="42"/>
      <c r="AA3506" s="42"/>
      <c r="AB3506" s="42"/>
      <c r="AD3506" s="11"/>
      <c r="AE3506" s="11"/>
      <c r="AG3506" s="11"/>
      <c r="AH3506" s="101"/>
      <c r="AI3506" s="53"/>
      <c r="AJ3506" s="5"/>
    </row>
    <row r="3507" spans="3:36">
      <c r="C3507" s="57"/>
      <c r="D3507" s="11"/>
      <c r="E3507" s="11"/>
      <c r="F3507" s="56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42"/>
      <c r="V3507" s="42"/>
      <c r="W3507" s="42"/>
      <c r="X3507" s="42"/>
      <c r="Y3507" s="42"/>
      <c r="Z3507" s="42"/>
      <c r="AA3507" s="42"/>
      <c r="AB3507" s="42"/>
      <c r="AD3507" s="11"/>
      <c r="AE3507" s="11"/>
      <c r="AG3507" s="11"/>
      <c r="AH3507" s="101"/>
      <c r="AI3507" s="53"/>
      <c r="AJ3507" s="5"/>
    </row>
    <row r="3508" spans="3:36">
      <c r="C3508" s="57"/>
      <c r="D3508" s="11"/>
      <c r="E3508" s="11"/>
      <c r="F3508" s="56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42"/>
      <c r="V3508" s="42"/>
      <c r="W3508" s="42"/>
      <c r="X3508" s="42"/>
      <c r="Y3508" s="42"/>
      <c r="Z3508" s="42"/>
      <c r="AA3508" s="42"/>
      <c r="AB3508" s="42"/>
      <c r="AD3508" s="11"/>
      <c r="AE3508" s="11"/>
      <c r="AG3508" s="11"/>
      <c r="AH3508" s="101"/>
      <c r="AI3508" s="53"/>
      <c r="AJ3508" s="5"/>
    </row>
    <row r="3509" spans="3:36">
      <c r="C3509" s="57"/>
      <c r="D3509" s="11"/>
      <c r="E3509" s="11"/>
      <c r="F3509" s="56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42"/>
      <c r="V3509" s="42"/>
      <c r="W3509" s="42"/>
      <c r="X3509" s="42"/>
      <c r="Y3509" s="42"/>
      <c r="Z3509" s="42"/>
      <c r="AA3509" s="42"/>
      <c r="AB3509" s="42"/>
      <c r="AD3509" s="11"/>
      <c r="AE3509" s="11"/>
      <c r="AF3509" s="11"/>
      <c r="AG3509" s="11"/>
      <c r="AH3509" s="101"/>
      <c r="AI3509" s="53"/>
      <c r="AJ3509" s="5"/>
    </row>
    <row r="3510" spans="3:36">
      <c r="C3510" s="57"/>
      <c r="D3510" s="11"/>
      <c r="E3510" s="11"/>
      <c r="F3510" s="56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42"/>
      <c r="V3510" s="42"/>
      <c r="W3510" s="42"/>
      <c r="X3510" s="42"/>
      <c r="Y3510" s="42"/>
      <c r="Z3510" s="42"/>
      <c r="AA3510" s="42"/>
      <c r="AB3510" s="42"/>
      <c r="AD3510" s="11"/>
      <c r="AE3510" s="11"/>
      <c r="AG3510" s="11"/>
      <c r="AH3510" s="101"/>
      <c r="AI3510" s="53"/>
      <c r="AJ3510" s="5"/>
    </row>
    <row r="3511" spans="3:36">
      <c r="C3511" s="57"/>
      <c r="D3511" s="11"/>
      <c r="E3511" s="11"/>
      <c r="F3511" s="56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42"/>
      <c r="V3511" s="42"/>
      <c r="W3511" s="42"/>
      <c r="X3511" s="42"/>
      <c r="Y3511" s="42"/>
      <c r="Z3511" s="42"/>
      <c r="AA3511" s="42"/>
      <c r="AB3511" s="42"/>
      <c r="AD3511" s="11"/>
      <c r="AF3511" s="11"/>
      <c r="AG3511" s="11"/>
      <c r="AH3511" s="101"/>
      <c r="AI3511" s="53"/>
      <c r="AJ3511" s="5"/>
    </row>
    <row r="3512" spans="3:36">
      <c r="C3512" s="57"/>
      <c r="D3512" s="11"/>
      <c r="E3512" s="11"/>
      <c r="F3512" s="56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42"/>
      <c r="V3512" s="42"/>
      <c r="W3512" s="42"/>
      <c r="X3512" s="42"/>
      <c r="Y3512" s="42"/>
      <c r="Z3512" s="42"/>
      <c r="AA3512" s="42"/>
      <c r="AB3512" s="42"/>
      <c r="AD3512" s="11"/>
      <c r="AE3512" s="11"/>
      <c r="AF3512" s="11"/>
      <c r="AG3512" s="11"/>
      <c r="AH3512" s="101"/>
      <c r="AI3512" s="53"/>
      <c r="AJ3512" s="5"/>
    </row>
    <row r="3513" spans="3:36">
      <c r="C3513" s="57"/>
      <c r="D3513" s="11"/>
      <c r="E3513" s="11"/>
      <c r="F3513" s="56"/>
      <c r="G3513" s="11"/>
      <c r="H3513" s="11"/>
      <c r="I3513" s="11"/>
      <c r="J3513" s="11"/>
      <c r="K3513" s="11"/>
      <c r="M3513" s="11"/>
      <c r="O3513" s="11"/>
      <c r="P3513" s="11"/>
      <c r="Q3513" s="11"/>
      <c r="R3513" s="11"/>
      <c r="S3513" s="11"/>
      <c r="T3513" s="11"/>
      <c r="U3513" s="42"/>
      <c r="V3513" s="42"/>
      <c r="W3513" s="42"/>
      <c r="X3513" s="42"/>
      <c r="Y3513" s="42"/>
      <c r="Z3513" s="42"/>
      <c r="AA3513" s="42"/>
      <c r="AB3513" s="42"/>
      <c r="AD3513" s="11"/>
      <c r="AE3513" s="11"/>
      <c r="AF3513" s="11"/>
      <c r="AG3513" s="11"/>
      <c r="AH3513" s="101"/>
      <c r="AI3513" s="53"/>
      <c r="AJ3513" s="5"/>
    </row>
    <row r="3514" spans="3:36">
      <c r="C3514" s="57"/>
      <c r="D3514" s="11"/>
      <c r="E3514" s="11"/>
      <c r="F3514" s="56"/>
      <c r="G3514" s="11"/>
      <c r="H3514" s="11"/>
      <c r="I3514" s="11"/>
      <c r="J3514" s="11"/>
      <c r="K3514" s="11"/>
      <c r="M3514" s="11"/>
      <c r="O3514" s="11"/>
      <c r="P3514" s="11"/>
      <c r="Q3514" s="11"/>
      <c r="R3514" s="11"/>
      <c r="S3514" s="11"/>
      <c r="T3514" s="11"/>
      <c r="U3514" s="42"/>
      <c r="V3514" s="42"/>
      <c r="W3514" s="42"/>
      <c r="X3514" s="42"/>
      <c r="Y3514" s="42"/>
      <c r="Z3514" s="42"/>
      <c r="AA3514" s="42"/>
      <c r="AB3514" s="42"/>
      <c r="AD3514" s="11"/>
      <c r="AE3514" s="11"/>
      <c r="AG3514" s="11"/>
      <c r="AH3514" s="101"/>
      <c r="AI3514" s="53"/>
      <c r="AJ3514" s="5"/>
    </row>
    <row r="3515" spans="3:36">
      <c r="C3515" s="57"/>
      <c r="D3515" s="11"/>
      <c r="E3515" s="11"/>
      <c r="F3515" s="56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42"/>
      <c r="V3515" s="42"/>
      <c r="W3515" s="42"/>
      <c r="X3515" s="42"/>
      <c r="Y3515" s="42"/>
      <c r="Z3515" s="42"/>
      <c r="AA3515" s="42"/>
      <c r="AB3515" s="42"/>
      <c r="AD3515" s="11"/>
      <c r="AF3515" s="11"/>
      <c r="AG3515" s="11"/>
      <c r="AH3515" s="101"/>
      <c r="AI3515" s="53"/>
      <c r="AJ3515" s="5"/>
    </row>
    <row r="3516" spans="3:36">
      <c r="C3516" s="57"/>
      <c r="D3516" s="11"/>
      <c r="E3516" s="11"/>
      <c r="F3516" s="56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42"/>
      <c r="V3516" s="42"/>
      <c r="W3516" s="42"/>
      <c r="X3516" s="42"/>
      <c r="Y3516" s="42"/>
      <c r="Z3516" s="42"/>
      <c r="AA3516" s="42"/>
      <c r="AB3516" s="42"/>
      <c r="AD3516" s="11"/>
      <c r="AF3516" s="11"/>
      <c r="AG3516" s="11"/>
      <c r="AH3516" s="101"/>
      <c r="AI3516" s="53"/>
      <c r="AJ3516" s="5"/>
    </row>
    <row r="3517" spans="3:36">
      <c r="C3517" s="57"/>
      <c r="D3517" s="11"/>
      <c r="E3517" s="11"/>
      <c r="F3517" s="56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42"/>
      <c r="V3517" s="42"/>
      <c r="W3517" s="42"/>
      <c r="X3517" s="42"/>
      <c r="Y3517" s="42"/>
      <c r="Z3517" s="42"/>
      <c r="AA3517" s="42"/>
      <c r="AB3517" s="42"/>
      <c r="AD3517" s="11"/>
      <c r="AF3517" s="11"/>
      <c r="AG3517" s="11"/>
      <c r="AH3517" s="101"/>
      <c r="AI3517" s="53"/>
      <c r="AJ3517" s="5"/>
    </row>
    <row r="3518" spans="3:36">
      <c r="C3518" s="57"/>
      <c r="D3518" s="11"/>
      <c r="E3518" s="11"/>
      <c r="F3518" s="56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42"/>
      <c r="V3518" s="42"/>
      <c r="W3518" s="42"/>
      <c r="X3518" s="42"/>
      <c r="Y3518" s="42"/>
      <c r="Z3518" s="42"/>
      <c r="AA3518" s="42"/>
      <c r="AB3518" s="42"/>
      <c r="AD3518" s="11"/>
      <c r="AG3518" s="11"/>
      <c r="AH3518" s="101"/>
      <c r="AI3518" s="53"/>
      <c r="AJ3518" s="5"/>
    </row>
    <row r="3519" spans="3:36">
      <c r="C3519" s="57"/>
      <c r="D3519" s="11"/>
      <c r="E3519" s="11"/>
      <c r="F3519" s="56"/>
      <c r="G3519" s="11"/>
      <c r="H3519" s="11"/>
      <c r="I3519" s="11"/>
      <c r="J3519" s="11"/>
      <c r="K3519" s="11"/>
      <c r="L3519" s="11"/>
      <c r="M3519" s="11"/>
      <c r="N3519" s="11"/>
      <c r="P3519" s="11"/>
      <c r="Q3519" s="11"/>
      <c r="R3519" s="11"/>
      <c r="S3519" s="11"/>
      <c r="T3519" s="11"/>
      <c r="U3519" s="42"/>
      <c r="V3519" s="42"/>
      <c r="W3519" s="42"/>
      <c r="X3519" s="42"/>
      <c r="Y3519" s="42"/>
      <c r="Z3519" s="42"/>
      <c r="AA3519" s="42"/>
      <c r="AB3519" s="42"/>
      <c r="AD3519" s="11"/>
      <c r="AE3519" s="11"/>
      <c r="AG3519" s="11"/>
      <c r="AH3519" s="101"/>
      <c r="AI3519" s="53"/>
      <c r="AJ3519" s="5"/>
    </row>
    <row r="3520" spans="3:36">
      <c r="C3520" s="57"/>
      <c r="D3520" s="11"/>
      <c r="E3520" s="11"/>
      <c r="F3520" s="56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42"/>
      <c r="V3520" s="42"/>
      <c r="W3520" s="42"/>
      <c r="X3520" s="42"/>
      <c r="Y3520" s="42"/>
      <c r="Z3520" s="42"/>
      <c r="AA3520" s="42"/>
      <c r="AB3520" s="42"/>
      <c r="AD3520" s="11"/>
      <c r="AE3520" s="11"/>
      <c r="AG3520" s="11"/>
      <c r="AH3520" s="101"/>
      <c r="AI3520" s="53"/>
      <c r="AJ3520" s="5"/>
    </row>
    <row r="3521" spans="3:36">
      <c r="C3521" s="57"/>
      <c r="D3521" s="11"/>
      <c r="E3521" s="11"/>
      <c r="F3521" s="56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42"/>
      <c r="V3521" s="42"/>
      <c r="W3521" s="42"/>
      <c r="X3521" s="42"/>
      <c r="Y3521" s="42"/>
      <c r="Z3521" s="42"/>
      <c r="AA3521" s="42"/>
      <c r="AB3521" s="42"/>
      <c r="AD3521" s="11"/>
      <c r="AE3521" s="11"/>
      <c r="AF3521" s="11"/>
      <c r="AG3521" s="11"/>
      <c r="AH3521" s="101"/>
      <c r="AI3521" s="53"/>
      <c r="AJ3521" s="5"/>
    </row>
    <row r="3522" spans="3:36">
      <c r="C3522" s="57"/>
      <c r="D3522" s="11"/>
      <c r="E3522" s="11"/>
      <c r="F3522" s="56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42"/>
      <c r="V3522" s="42"/>
      <c r="W3522" s="42"/>
      <c r="X3522" s="42"/>
      <c r="Y3522" s="42"/>
      <c r="Z3522" s="42"/>
      <c r="AA3522" s="42"/>
      <c r="AB3522" s="42"/>
      <c r="AD3522" s="11"/>
      <c r="AF3522" s="11"/>
      <c r="AG3522" s="11"/>
      <c r="AH3522" s="101"/>
      <c r="AI3522" s="53"/>
      <c r="AJ3522" s="5"/>
    </row>
    <row r="3523" spans="3:36">
      <c r="C3523" s="57"/>
      <c r="D3523" s="11"/>
      <c r="E3523" s="11"/>
      <c r="F3523" s="56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42"/>
      <c r="V3523" s="42"/>
      <c r="W3523" s="42"/>
      <c r="X3523" s="42"/>
      <c r="Y3523" s="42"/>
      <c r="Z3523" s="42"/>
      <c r="AA3523" s="42"/>
      <c r="AB3523" s="42"/>
      <c r="AD3523" s="11"/>
      <c r="AF3523" s="11"/>
      <c r="AG3523" s="11"/>
      <c r="AH3523" s="101"/>
      <c r="AI3523" s="53"/>
      <c r="AJ3523" s="5"/>
    </row>
    <row r="3524" spans="3:36">
      <c r="C3524" s="57"/>
      <c r="D3524" s="11"/>
      <c r="E3524" s="11"/>
      <c r="F3524" s="56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42"/>
      <c r="V3524" s="42"/>
      <c r="W3524" s="42"/>
      <c r="X3524" s="42"/>
      <c r="Y3524" s="42"/>
      <c r="Z3524" s="42"/>
      <c r="AA3524" s="42"/>
      <c r="AB3524" s="42"/>
      <c r="AD3524" s="11"/>
      <c r="AE3524" s="11"/>
      <c r="AF3524" s="11"/>
      <c r="AG3524" s="11"/>
      <c r="AH3524" s="101"/>
      <c r="AI3524" s="53"/>
      <c r="AJ3524" s="5"/>
    </row>
    <row r="3525" spans="3:36">
      <c r="C3525" s="57"/>
      <c r="D3525" s="11"/>
      <c r="E3525" s="11"/>
      <c r="F3525" s="56"/>
      <c r="G3525" s="11"/>
      <c r="H3525" s="11"/>
      <c r="I3525" s="11"/>
      <c r="J3525" s="11"/>
      <c r="K3525" s="11"/>
      <c r="M3525" s="11"/>
      <c r="N3525" s="11"/>
      <c r="O3525" s="11"/>
      <c r="P3525" s="11"/>
      <c r="Q3525" s="11"/>
      <c r="R3525" s="11"/>
      <c r="S3525" s="11"/>
      <c r="T3525" s="11"/>
      <c r="U3525" s="42"/>
      <c r="V3525" s="42"/>
      <c r="W3525" s="42"/>
      <c r="X3525" s="42"/>
      <c r="Y3525" s="42"/>
      <c r="Z3525" s="42"/>
      <c r="AA3525" s="42"/>
      <c r="AB3525" s="42"/>
      <c r="AD3525" s="11"/>
      <c r="AE3525" s="11"/>
      <c r="AF3525" s="11"/>
      <c r="AG3525" s="11"/>
      <c r="AH3525" s="101"/>
      <c r="AI3525" s="53"/>
      <c r="AJ3525" s="5"/>
    </row>
    <row r="3526" spans="3:36">
      <c r="C3526" s="57"/>
      <c r="D3526" s="11"/>
      <c r="E3526" s="11"/>
      <c r="F3526" s="56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42"/>
      <c r="V3526" s="42"/>
      <c r="W3526" s="42"/>
      <c r="X3526" s="42"/>
      <c r="Y3526" s="42"/>
      <c r="Z3526" s="42"/>
      <c r="AA3526" s="42"/>
      <c r="AB3526" s="42"/>
      <c r="AD3526" s="11"/>
      <c r="AE3526" s="11"/>
      <c r="AF3526" s="11"/>
      <c r="AG3526" s="11"/>
      <c r="AH3526" s="101"/>
      <c r="AI3526" s="53"/>
      <c r="AJ3526" s="5"/>
    </row>
    <row r="3527" spans="3:36">
      <c r="C3527" s="57"/>
      <c r="D3527" s="11"/>
      <c r="E3527" s="11"/>
      <c r="F3527" s="56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42"/>
      <c r="V3527" s="42"/>
      <c r="W3527" s="42"/>
      <c r="X3527" s="42"/>
      <c r="Y3527" s="42"/>
      <c r="Z3527" s="42"/>
      <c r="AA3527" s="42"/>
      <c r="AB3527" s="42"/>
      <c r="AD3527" s="11"/>
      <c r="AE3527" s="11"/>
      <c r="AG3527" s="11"/>
      <c r="AH3527" s="101"/>
      <c r="AI3527" s="53"/>
      <c r="AJ3527" s="5"/>
    </row>
    <row r="3528" spans="3:36">
      <c r="C3528" s="57"/>
      <c r="D3528" s="11"/>
      <c r="E3528" s="11"/>
      <c r="F3528" s="56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42"/>
      <c r="V3528" s="42"/>
      <c r="W3528" s="42"/>
      <c r="X3528" s="42"/>
      <c r="Y3528" s="42"/>
      <c r="Z3528" s="42"/>
      <c r="AA3528" s="42"/>
      <c r="AB3528" s="42"/>
      <c r="AD3528" s="11"/>
      <c r="AE3528" s="11"/>
      <c r="AG3528" s="11"/>
      <c r="AH3528" s="101"/>
      <c r="AI3528" s="53"/>
      <c r="AJ3528" s="5"/>
    </row>
    <row r="3529" spans="3:36">
      <c r="C3529" s="57"/>
      <c r="D3529" s="11"/>
      <c r="E3529" s="11"/>
      <c r="F3529" s="56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42"/>
      <c r="V3529" s="42"/>
      <c r="W3529" s="42"/>
      <c r="X3529" s="42"/>
      <c r="Y3529" s="42"/>
      <c r="Z3529" s="42"/>
      <c r="AA3529" s="42"/>
      <c r="AB3529" s="42"/>
      <c r="AD3529" s="11"/>
      <c r="AE3529" s="11"/>
      <c r="AG3529" s="11"/>
      <c r="AH3529" s="101"/>
      <c r="AI3529" s="53"/>
      <c r="AJ3529" s="5"/>
    </row>
    <row r="3530" spans="3:36">
      <c r="C3530" s="57"/>
      <c r="D3530" s="11"/>
      <c r="E3530" s="11"/>
      <c r="F3530" s="56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42"/>
      <c r="V3530" s="42"/>
      <c r="W3530" s="42"/>
      <c r="X3530" s="42"/>
      <c r="Y3530" s="42"/>
      <c r="Z3530" s="42"/>
      <c r="AA3530" s="42"/>
      <c r="AB3530" s="42"/>
      <c r="AD3530" s="11"/>
      <c r="AE3530" s="11"/>
      <c r="AG3530" s="11"/>
      <c r="AH3530" s="101"/>
      <c r="AI3530" s="53"/>
      <c r="AJ3530" s="5"/>
    </row>
    <row r="3531" spans="3:36">
      <c r="C3531" s="57"/>
      <c r="D3531" s="11"/>
      <c r="E3531" s="11"/>
      <c r="F3531" s="56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42"/>
      <c r="V3531" s="42"/>
      <c r="W3531" s="42"/>
      <c r="X3531" s="42"/>
      <c r="Y3531" s="42"/>
      <c r="Z3531" s="42"/>
      <c r="AA3531" s="42"/>
      <c r="AB3531" s="42"/>
      <c r="AD3531" s="11"/>
      <c r="AF3531" s="11"/>
      <c r="AG3531" s="11"/>
      <c r="AH3531" s="101"/>
      <c r="AI3531" s="53"/>
      <c r="AJ3531" s="5"/>
    </row>
    <row r="3532" spans="3:36">
      <c r="C3532" s="57"/>
      <c r="D3532" s="11"/>
      <c r="E3532" s="11"/>
      <c r="F3532" s="56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42"/>
      <c r="V3532" s="42"/>
      <c r="W3532" s="42"/>
      <c r="X3532" s="42"/>
      <c r="Y3532" s="42"/>
      <c r="Z3532" s="42"/>
      <c r="AA3532" s="42"/>
      <c r="AB3532" s="42"/>
      <c r="AD3532" s="11"/>
      <c r="AF3532" s="11"/>
      <c r="AG3532" s="11"/>
      <c r="AH3532" s="101"/>
      <c r="AI3532" s="53"/>
      <c r="AJ3532" s="5"/>
    </row>
    <row r="3533" spans="3:36">
      <c r="C3533" s="57"/>
      <c r="D3533" s="11"/>
      <c r="E3533" s="11"/>
      <c r="F3533" s="56"/>
      <c r="G3533" s="11"/>
      <c r="H3533" s="11"/>
      <c r="I3533" s="11"/>
      <c r="J3533" s="11"/>
      <c r="K3533" s="11"/>
      <c r="M3533" s="11"/>
      <c r="N3533" s="11"/>
      <c r="O3533" s="11"/>
      <c r="P3533" s="11"/>
      <c r="Q3533" s="11"/>
      <c r="R3533" s="11"/>
      <c r="S3533" s="11"/>
      <c r="T3533" s="11"/>
      <c r="U3533" s="42"/>
      <c r="V3533" s="42"/>
      <c r="W3533" s="42"/>
      <c r="X3533" s="42"/>
      <c r="Y3533" s="42"/>
      <c r="Z3533" s="42"/>
      <c r="AA3533" s="42"/>
      <c r="AB3533" s="42"/>
      <c r="AD3533" s="11"/>
      <c r="AE3533" s="11"/>
      <c r="AG3533" s="11"/>
      <c r="AH3533" s="101"/>
      <c r="AI3533" s="53"/>
      <c r="AJ3533" s="5"/>
    </row>
    <row r="3534" spans="3:36">
      <c r="C3534" s="57"/>
      <c r="D3534" s="11"/>
      <c r="E3534" s="11"/>
      <c r="F3534" s="56"/>
      <c r="G3534" s="11"/>
      <c r="H3534" s="11"/>
      <c r="I3534" s="11"/>
      <c r="J3534" s="11"/>
      <c r="K3534" s="11"/>
      <c r="M3534" s="11"/>
      <c r="N3534" s="11"/>
      <c r="O3534" s="11"/>
      <c r="P3534" s="11"/>
      <c r="Q3534" s="11"/>
      <c r="R3534" s="11"/>
      <c r="S3534" s="11"/>
      <c r="T3534" s="11"/>
      <c r="U3534" s="42"/>
      <c r="V3534" s="42"/>
      <c r="W3534" s="42"/>
      <c r="X3534" s="42"/>
      <c r="Y3534" s="42"/>
      <c r="Z3534" s="42"/>
      <c r="AA3534" s="42"/>
      <c r="AB3534" s="42"/>
      <c r="AD3534" s="11"/>
      <c r="AF3534" s="11"/>
      <c r="AG3534" s="11"/>
      <c r="AH3534" s="101"/>
      <c r="AI3534" s="53"/>
      <c r="AJ3534" s="5"/>
    </row>
    <row r="3535" spans="3:36">
      <c r="C3535" s="57"/>
      <c r="D3535" s="11"/>
      <c r="E3535" s="11"/>
      <c r="F3535" s="56"/>
      <c r="G3535" s="11"/>
      <c r="H3535" s="11"/>
      <c r="I3535" s="11"/>
      <c r="J3535" s="11"/>
      <c r="K3535" s="11"/>
      <c r="M3535" s="11"/>
      <c r="O3535" s="11"/>
      <c r="P3535" s="11"/>
      <c r="Q3535" s="11"/>
      <c r="R3535" s="11"/>
      <c r="S3535" s="11"/>
      <c r="T3535" s="11"/>
      <c r="U3535" s="42"/>
      <c r="V3535" s="42"/>
      <c r="W3535" s="42"/>
      <c r="X3535" s="42"/>
      <c r="Y3535" s="42"/>
      <c r="Z3535" s="42"/>
      <c r="AA3535" s="42"/>
      <c r="AB3535" s="42"/>
      <c r="AD3535" s="11"/>
      <c r="AE3535" s="11"/>
      <c r="AG3535" s="11"/>
      <c r="AH3535" s="101"/>
      <c r="AI3535" s="53"/>
      <c r="AJ3535" s="5"/>
    </row>
    <row r="3536" spans="3:36">
      <c r="C3536" s="57"/>
      <c r="D3536" s="11"/>
      <c r="E3536" s="11"/>
      <c r="F3536" s="56"/>
      <c r="G3536" s="11"/>
      <c r="H3536" s="11"/>
      <c r="I3536" s="11"/>
      <c r="J3536" s="11"/>
      <c r="K3536" s="11"/>
      <c r="M3536" s="11"/>
      <c r="N3536" s="11"/>
      <c r="O3536" s="11"/>
      <c r="P3536" s="11"/>
      <c r="Q3536" s="11"/>
      <c r="R3536" s="11"/>
      <c r="S3536" s="11"/>
      <c r="T3536" s="11"/>
      <c r="U3536" s="42"/>
      <c r="V3536" s="42"/>
      <c r="W3536" s="42"/>
      <c r="X3536" s="42"/>
      <c r="Y3536" s="42"/>
      <c r="Z3536" s="42"/>
      <c r="AA3536" s="42"/>
      <c r="AB3536" s="42"/>
      <c r="AD3536" s="11"/>
      <c r="AF3536" s="11"/>
      <c r="AG3536" s="11"/>
      <c r="AH3536" s="101"/>
      <c r="AI3536" s="53"/>
      <c r="AJ3536" s="5"/>
    </row>
    <row r="3537" spans="3:36">
      <c r="C3537" s="57"/>
      <c r="D3537" s="11"/>
      <c r="E3537" s="11"/>
      <c r="F3537" s="56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42"/>
      <c r="V3537" s="42"/>
      <c r="W3537" s="42"/>
      <c r="X3537" s="42"/>
      <c r="Y3537" s="42"/>
      <c r="Z3537" s="42"/>
      <c r="AA3537" s="42"/>
      <c r="AB3537" s="42"/>
      <c r="AD3537" s="11"/>
      <c r="AG3537" s="11"/>
      <c r="AH3537" s="101"/>
      <c r="AI3537" s="53"/>
      <c r="AJ3537" s="5"/>
    </row>
    <row r="3538" spans="3:36">
      <c r="C3538" s="57"/>
      <c r="D3538" s="11"/>
      <c r="E3538" s="11"/>
      <c r="F3538" s="56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42"/>
      <c r="V3538" s="42"/>
      <c r="W3538" s="42"/>
      <c r="X3538" s="42"/>
      <c r="Y3538" s="42"/>
      <c r="Z3538" s="42"/>
      <c r="AA3538" s="42"/>
      <c r="AB3538" s="42"/>
      <c r="AD3538" s="11"/>
      <c r="AE3538" s="11"/>
      <c r="AG3538" s="11"/>
      <c r="AH3538" s="101"/>
      <c r="AI3538" s="53"/>
      <c r="AJ3538" s="5"/>
    </row>
    <row r="3539" spans="3:36">
      <c r="C3539" s="57"/>
      <c r="D3539" s="11"/>
      <c r="E3539" s="11"/>
      <c r="F3539" s="56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42"/>
      <c r="V3539" s="42"/>
      <c r="W3539" s="42"/>
      <c r="X3539" s="42"/>
      <c r="Y3539" s="42"/>
      <c r="Z3539" s="42"/>
      <c r="AA3539" s="42"/>
      <c r="AB3539" s="42"/>
      <c r="AD3539" s="11"/>
      <c r="AE3539" s="11"/>
      <c r="AF3539" s="11"/>
      <c r="AG3539" s="11"/>
      <c r="AH3539" s="101"/>
      <c r="AI3539" s="53"/>
      <c r="AJ3539" s="5"/>
    </row>
    <row r="3540" spans="3:36">
      <c r="C3540" s="57"/>
      <c r="D3540" s="11"/>
      <c r="E3540" s="11"/>
      <c r="F3540" s="56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42"/>
      <c r="V3540" s="42"/>
      <c r="W3540" s="42"/>
      <c r="X3540" s="42"/>
      <c r="Y3540" s="42"/>
      <c r="Z3540" s="42"/>
      <c r="AA3540" s="42"/>
      <c r="AB3540" s="42"/>
      <c r="AD3540" s="11"/>
      <c r="AF3540" s="11"/>
      <c r="AG3540" s="11"/>
      <c r="AH3540" s="101"/>
      <c r="AI3540" s="53"/>
      <c r="AJ3540" s="5"/>
    </row>
    <row r="3541" spans="3:36">
      <c r="C3541" s="57"/>
      <c r="D3541" s="11"/>
      <c r="E3541" s="11"/>
      <c r="F3541" s="56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42"/>
      <c r="V3541" s="42"/>
      <c r="W3541" s="42"/>
      <c r="X3541" s="42"/>
      <c r="Y3541" s="42"/>
      <c r="Z3541" s="42"/>
      <c r="AA3541" s="42"/>
      <c r="AB3541" s="42"/>
      <c r="AD3541" s="11"/>
      <c r="AE3541" s="11"/>
      <c r="AF3541" s="11"/>
      <c r="AG3541" s="11"/>
      <c r="AH3541" s="101"/>
      <c r="AI3541" s="53"/>
      <c r="AJ3541" s="5"/>
    </row>
    <row r="3542" spans="3:36">
      <c r="C3542" s="57"/>
      <c r="D3542" s="11"/>
      <c r="E3542" s="11"/>
      <c r="F3542" s="56"/>
      <c r="G3542" s="11"/>
      <c r="H3542" s="11"/>
      <c r="I3542" s="11"/>
      <c r="J3542" s="11"/>
      <c r="K3542" s="11"/>
      <c r="M3542" s="11"/>
      <c r="O3542" s="11"/>
      <c r="P3542" s="11"/>
      <c r="Q3542" s="11"/>
      <c r="R3542" s="11"/>
      <c r="S3542" s="11"/>
      <c r="T3542" s="11"/>
      <c r="U3542" s="42"/>
      <c r="V3542" s="42"/>
      <c r="W3542" s="42"/>
      <c r="X3542" s="42"/>
      <c r="Y3542" s="42"/>
      <c r="Z3542" s="42"/>
      <c r="AA3542" s="42"/>
      <c r="AB3542" s="42"/>
      <c r="AD3542" s="11"/>
      <c r="AE3542" s="11"/>
      <c r="AF3542" s="11"/>
      <c r="AG3542" s="11"/>
      <c r="AH3542" s="101"/>
      <c r="AI3542" s="53"/>
      <c r="AJ3542" s="5"/>
    </row>
    <row r="3543" spans="3:36">
      <c r="C3543" s="57"/>
      <c r="D3543" s="11"/>
      <c r="E3543" s="11"/>
      <c r="F3543" s="56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42"/>
      <c r="V3543" s="42"/>
      <c r="W3543" s="42"/>
      <c r="X3543" s="42"/>
      <c r="Y3543" s="42"/>
      <c r="Z3543" s="42"/>
      <c r="AA3543" s="42"/>
      <c r="AB3543" s="42"/>
      <c r="AD3543" s="11"/>
      <c r="AE3543" s="11"/>
      <c r="AF3543" s="11"/>
      <c r="AG3543" s="11"/>
      <c r="AH3543" s="101"/>
      <c r="AI3543" s="53"/>
      <c r="AJ3543" s="5"/>
    </row>
    <row r="3544" spans="3:36">
      <c r="C3544" s="57"/>
      <c r="D3544" s="11"/>
      <c r="E3544" s="11"/>
      <c r="F3544" s="56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42"/>
      <c r="V3544" s="42"/>
      <c r="W3544" s="42"/>
      <c r="X3544" s="42"/>
      <c r="Y3544" s="42"/>
      <c r="Z3544" s="42"/>
      <c r="AA3544" s="42"/>
      <c r="AB3544" s="42"/>
      <c r="AD3544" s="11"/>
      <c r="AE3544" s="11"/>
      <c r="AF3544" s="11"/>
      <c r="AG3544" s="11"/>
      <c r="AH3544" s="101"/>
      <c r="AI3544" s="53"/>
      <c r="AJ3544" s="5"/>
    </row>
    <row r="3545" spans="3:36">
      <c r="C3545" s="57"/>
      <c r="D3545" s="11"/>
      <c r="E3545" s="11"/>
      <c r="F3545" s="56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42"/>
      <c r="V3545" s="42"/>
      <c r="W3545" s="42"/>
      <c r="X3545" s="42"/>
      <c r="Y3545" s="42"/>
      <c r="Z3545" s="42"/>
      <c r="AA3545" s="42"/>
      <c r="AB3545" s="42"/>
      <c r="AD3545" s="11"/>
      <c r="AE3545" s="11"/>
      <c r="AF3545" s="11"/>
      <c r="AG3545" s="11"/>
      <c r="AH3545" s="101"/>
      <c r="AI3545" s="53"/>
      <c r="AJ3545" s="5"/>
    </row>
    <row r="3546" spans="3:36">
      <c r="C3546" s="57"/>
      <c r="D3546" s="11"/>
      <c r="E3546" s="11"/>
      <c r="F3546" s="56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42"/>
      <c r="V3546" s="42"/>
      <c r="W3546" s="42"/>
      <c r="X3546" s="42"/>
      <c r="Y3546" s="42"/>
      <c r="Z3546" s="42"/>
      <c r="AA3546" s="42"/>
      <c r="AB3546" s="42"/>
      <c r="AC3546" s="11"/>
      <c r="AD3546" s="11"/>
      <c r="AF3546" s="11"/>
      <c r="AG3546" s="11"/>
      <c r="AH3546" s="101"/>
      <c r="AI3546" s="53"/>
      <c r="AJ3546" s="5"/>
    </row>
    <row r="3547" spans="3:36">
      <c r="C3547" s="57"/>
      <c r="D3547" s="11"/>
      <c r="E3547" s="11"/>
      <c r="F3547" s="56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42"/>
      <c r="V3547" s="42"/>
      <c r="W3547" s="42"/>
      <c r="X3547" s="42"/>
      <c r="Y3547" s="42"/>
      <c r="Z3547" s="42"/>
      <c r="AA3547" s="42"/>
      <c r="AB3547" s="42"/>
      <c r="AC3547" s="11"/>
      <c r="AD3547" s="11"/>
      <c r="AF3547" s="11"/>
      <c r="AG3547" s="11"/>
      <c r="AH3547" s="101"/>
      <c r="AI3547" s="53"/>
      <c r="AJ3547" s="5"/>
    </row>
    <row r="3548" spans="3:36">
      <c r="C3548" s="57"/>
      <c r="D3548" s="11"/>
      <c r="E3548" s="11"/>
      <c r="F3548" s="56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42"/>
      <c r="V3548" s="42"/>
      <c r="W3548" s="42"/>
      <c r="X3548" s="42"/>
      <c r="Y3548" s="42"/>
      <c r="Z3548" s="42"/>
      <c r="AA3548" s="42"/>
      <c r="AB3548" s="42"/>
      <c r="AC3548" s="11"/>
      <c r="AD3548" s="11"/>
      <c r="AF3548" s="11"/>
      <c r="AG3548" s="11"/>
      <c r="AH3548" s="101"/>
      <c r="AI3548" s="53"/>
      <c r="AJ3548" s="5"/>
    </row>
    <row r="3549" spans="3:36">
      <c r="C3549" s="57"/>
      <c r="D3549" s="11"/>
      <c r="E3549" s="11"/>
      <c r="F3549" s="56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42"/>
      <c r="V3549" s="42"/>
      <c r="W3549" s="42"/>
      <c r="X3549" s="42"/>
      <c r="Y3549" s="42"/>
      <c r="Z3549" s="42"/>
      <c r="AA3549" s="42"/>
      <c r="AB3549" s="42"/>
      <c r="AC3549" s="11"/>
      <c r="AD3549" s="11"/>
      <c r="AF3549" s="11"/>
      <c r="AG3549" s="11"/>
      <c r="AH3549" s="101"/>
      <c r="AI3549" s="53"/>
      <c r="AJ3549" s="5"/>
    </row>
    <row r="3550" spans="3:36">
      <c r="C3550" s="57"/>
      <c r="D3550" s="11"/>
      <c r="E3550" s="11"/>
      <c r="F3550" s="56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42"/>
      <c r="V3550" s="42"/>
      <c r="W3550" s="42"/>
      <c r="X3550" s="42"/>
      <c r="Y3550" s="42"/>
      <c r="Z3550" s="42"/>
      <c r="AA3550" s="42"/>
      <c r="AB3550" s="42"/>
      <c r="AF3550" s="11"/>
      <c r="AG3550" s="11"/>
      <c r="AH3550" s="101"/>
      <c r="AI3550" s="53"/>
      <c r="AJ3550" s="5"/>
    </row>
    <row r="3551" spans="3:36">
      <c r="C3551" s="57"/>
      <c r="D3551" s="11"/>
      <c r="E3551" s="11"/>
      <c r="F3551" s="56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42"/>
      <c r="V3551" s="42"/>
      <c r="W3551" s="42"/>
      <c r="X3551" s="42"/>
      <c r="Y3551" s="42"/>
      <c r="Z3551" s="42"/>
      <c r="AA3551" s="42"/>
      <c r="AB3551" s="42"/>
      <c r="AD3551" s="11"/>
      <c r="AF3551" s="11"/>
      <c r="AG3551" s="11"/>
      <c r="AH3551" s="101"/>
      <c r="AI3551" s="53"/>
      <c r="AJ3551" s="5"/>
    </row>
    <row r="3552" spans="3:36">
      <c r="C3552" s="57"/>
      <c r="D3552" s="11"/>
      <c r="E3552" s="11"/>
      <c r="F3552" s="56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42"/>
      <c r="V3552" s="42"/>
      <c r="W3552" s="42"/>
      <c r="X3552" s="42"/>
      <c r="Y3552" s="42"/>
      <c r="Z3552" s="42"/>
      <c r="AA3552" s="42"/>
      <c r="AB3552" s="42"/>
      <c r="AD3552" s="11"/>
      <c r="AE3552" s="11"/>
      <c r="AF3552" s="11"/>
      <c r="AG3552" s="11"/>
      <c r="AH3552" s="101"/>
      <c r="AI3552" s="53"/>
      <c r="AJ3552" s="5"/>
    </row>
    <row r="3553" spans="3:36">
      <c r="C3553" s="57"/>
      <c r="D3553" s="11"/>
      <c r="E3553" s="11"/>
      <c r="F3553" s="56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42"/>
      <c r="V3553" s="42"/>
      <c r="W3553" s="42"/>
      <c r="X3553" s="42"/>
      <c r="Y3553" s="42"/>
      <c r="Z3553" s="42"/>
      <c r="AA3553" s="42"/>
      <c r="AB3553" s="42"/>
      <c r="AD3553" s="11"/>
      <c r="AE3553" s="11"/>
      <c r="AF3553" s="11"/>
      <c r="AG3553" s="11"/>
      <c r="AH3553" s="101"/>
      <c r="AI3553" s="53"/>
      <c r="AJ3553" s="5"/>
    </row>
    <row r="3554" spans="3:36">
      <c r="C3554" s="57"/>
      <c r="D3554" s="11"/>
      <c r="E3554" s="11"/>
      <c r="F3554" s="56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42"/>
      <c r="V3554" s="42"/>
      <c r="W3554" s="42"/>
      <c r="X3554" s="42"/>
      <c r="Y3554" s="42"/>
      <c r="Z3554" s="42"/>
      <c r="AA3554" s="42"/>
      <c r="AB3554" s="42"/>
      <c r="AD3554" s="11"/>
      <c r="AE3554" s="11"/>
      <c r="AG3554" s="11"/>
      <c r="AH3554" s="101"/>
      <c r="AI3554" s="53"/>
      <c r="AJ3554" s="5"/>
    </row>
    <row r="3555" spans="3:36">
      <c r="C3555" s="57"/>
      <c r="D3555" s="11"/>
      <c r="E3555" s="11"/>
      <c r="F3555" s="56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42"/>
      <c r="V3555" s="42"/>
      <c r="W3555" s="42"/>
      <c r="X3555" s="42"/>
      <c r="Y3555" s="42"/>
      <c r="Z3555" s="42"/>
      <c r="AA3555" s="42"/>
      <c r="AB3555" s="42"/>
      <c r="AD3555" s="11"/>
      <c r="AE3555" s="11"/>
      <c r="AG3555" s="11"/>
      <c r="AH3555" s="101"/>
      <c r="AI3555" s="53"/>
      <c r="AJ3555" s="5"/>
    </row>
    <row r="3556" spans="3:36">
      <c r="C3556" s="57"/>
      <c r="D3556" s="11"/>
      <c r="E3556" s="11"/>
      <c r="F3556" s="56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42"/>
      <c r="V3556" s="42"/>
      <c r="W3556" s="42"/>
      <c r="X3556" s="42"/>
      <c r="Y3556" s="42"/>
      <c r="Z3556" s="42"/>
      <c r="AA3556" s="42"/>
      <c r="AB3556" s="42"/>
      <c r="AD3556" s="11"/>
      <c r="AE3556" s="11"/>
      <c r="AF3556" s="11"/>
      <c r="AG3556" s="11"/>
      <c r="AH3556" s="101"/>
      <c r="AI3556" s="53"/>
      <c r="AJ3556" s="5"/>
    </row>
    <row r="3557" spans="3:36">
      <c r="C3557" s="57"/>
      <c r="D3557" s="11"/>
      <c r="E3557" s="11"/>
      <c r="F3557" s="56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42"/>
      <c r="V3557" s="42"/>
      <c r="W3557" s="42"/>
      <c r="X3557" s="42"/>
      <c r="Y3557" s="42"/>
      <c r="Z3557" s="42"/>
      <c r="AA3557" s="42"/>
      <c r="AB3557" s="42"/>
      <c r="AD3557" s="11"/>
      <c r="AE3557" s="11"/>
      <c r="AF3557" s="11"/>
      <c r="AG3557" s="11"/>
      <c r="AH3557" s="101"/>
      <c r="AI3557" s="53"/>
      <c r="AJ3557" s="5"/>
    </row>
    <row r="3558" spans="3:36">
      <c r="C3558" s="57"/>
      <c r="D3558" s="11"/>
      <c r="E3558" s="11"/>
      <c r="F3558" s="56"/>
      <c r="G3558" s="11"/>
      <c r="H3558" s="11"/>
      <c r="I3558" s="11"/>
      <c r="J3558" s="11"/>
      <c r="K3558" s="11"/>
      <c r="M3558" s="11"/>
      <c r="O3558" s="11"/>
      <c r="P3558" s="11"/>
      <c r="Q3558" s="11"/>
      <c r="R3558" s="11"/>
      <c r="S3558" s="11"/>
      <c r="T3558" s="11"/>
      <c r="U3558" s="42"/>
      <c r="V3558" s="42"/>
      <c r="W3558" s="42"/>
      <c r="X3558" s="42"/>
      <c r="Y3558" s="42"/>
      <c r="Z3558" s="42"/>
      <c r="AA3558" s="42"/>
      <c r="AB3558" s="42"/>
      <c r="AD3558" s="11"/>
      <c r="AF3558" s="11"/>
      <c r="AG3558" s="11"/>
      <c r="AH3558" s="101"/>
      <c r="AI3558" s="53"/>
      <c r="AJ3558" s="5"/>
    </row>
    <row r="3559" spans="3:36">
      <c r="C3559" s="57"/>
      <c r="D3559" s="11"/>
      <c r="E3559" s="11"/>
      <c r="F3559" s="56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42"/>
      <c r="V3559" s="42"/>
      <c r="W3559" s="42"/>
      <c r="X3559" s="42"/>
      <c r="Y3559" s="42"/>
      <c r="Z3559" s="42"/>
      <c r="AA3559" s="42"/>
      <c r="AB3559" s="42"/>
      <c r="AD3559" s="11"/>
      <c r="AF3559" s="11"/>
      <c r="AG3559" s="11"/>
      <c r="AH3559" s="101"/>
      <c r="AI3559" s="53"/>
      <c r="AJ3559" s="5"/>
    </row>
    <row r="3560" spans="3:36">
      <c r="C3560" s="57"/>
      <c r="D3560" s="11"/>
      <c r="E3560" s="11"/>
      <c r="F3560" s="56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42"/>
      <c r="V3560" s="42"/>
      <c r="W3560" s="42"/>
      <c r="X3560" s="42"/>
      <c r="Y3560" s="42"/>
      <c r="Z3560" s="42"/>
      <c r="AA3560" s="42"/>
      <c r="AB3560" s="42"/>
      <c r="AD3560" s="11"/>
      <c r="AF3560" s="11"/>
      <c r="AG3560" s="11"/>
      <c r="AH3560" s="101"/>
      <c r="AI3560" s="53"/>
      <c r="AJ3560" s="5"/>
    </row>
    <row r="3561" spans="3:36">
      <c r="C3561" s="57"/>
      <c r="D3561" s="11"/>
      <c r="E3561" s="11"/>
      <c r="F3561" s="56"/>
      <c r="G3561" s="11"/>
      <c r="H3561" s="11"/>
      <c r="I3561" s="11"/>
      <c r="J3561" s="11"/>
      <c r="K3561" s="11"/>
      <c r="M3561" s="11"/>
      <c r="N3561" s="11"/>
      <c r="O3561" s="11"/>
      <c r="Q3561" s="11"/>
      <c r="R3561" s="11"/>
      <c r="S3561" s="11"/>
      <c r="U3561" s="42"/>
      <c r="V3561" s="42"/>
      <c r="W3561" s="42"/>
      <c r="X3561" s="42"/>
      <c r="Y3561" s="42"/>
      <c r="Z3561" s="42"/>
      <c r="AA3561" s="42"/>
      <c r="AB3561" s="42"/>
      <c r="AD3561" s="11"/>
      <c r="AF3561" s="11"/>
      <c r="AG3561" s="11"/>
      <c r="AH3561" s="101"/>
      <c r="AI3561" s="53"/>
      <c r="AJ3561" s="5"/>
    </row>
    <row r="3562" spans="3:36">
      <c r="C3562" s="57"/>
      <c r="D3562" s="11"/>
      <c r="E3562" s="11"/>
      <c r="F3562" s="56"/>
      <c r="G3562" s="11"/>
      <c r="H3562" s="11"/>
      <c r="I3562" s="11"/>
      <c r="J3562" s="11"/>
      <c r="K3562" s="11"/>
      <c r="M3562" s="11"/>
      <c r="N3562" s="11"/>
      <c r="O3562" s="11"/>
      <c r="Q3562" s="11"/>
      <c r="R3562" s="11"/>
      <c r="S3562" s="11"/>
      <c r="U3562" s="42"/>
      <c r="V3562" s="42"/>
      <c r="W3562" s="42"/>
      <c r="X3562" s="42"/>
      <c r="Y3562" s="42"/>
      <c r="Z3562" s="42"/>
      <c r="AA3562" s="42"/>
      <c r="AB3562" s="42"/>
      <c r="AD3562" s="11"/>
      <c r="AF3562" s="11"/>
      <c r="AG3562" s="11"/>
      <c r="AH3562" s="101"/>
      <c r="AI3562" s="53"/>
      <c r="AJ3562" s="5"/>
    </row>
    <row r="3563" spans="3:36">
      <c r="C3563" s="57"/>
      <c r="D3563" s="11"/>
      <c r="E3563" s="11"/>
      <c r="F3563" s="56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42"/>
      <c r="V3563" s="42"/>
      <c r="W3563" s="42"/>
      <c r="X3563" s="42"/>
      <c r="Y3563" s="42"/>
      <c r="Z3563" s="42"/>
      <c r="AA3563" s="42"/>
      <c r="AB3563" s="42"/>
      <c r="AD3563" s="11"/>
      <c r="AF3563" s="11"/>
      <c r="AG3563" s="11"/>
      <c r="AH3563" s="101"/>
      <c r="AI3563" s="53"/>
      <c r="AJ3563" s="5"/>
    </row>
    <row r="3564" spans="3:36">
      <c r="C3564" s="57"/>
      <c r="D3564" s="11"/>
      <c r="E3564" s="11"/>
      <c r="F3564" s="56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42"/>
      <c r="V3564" s="42"/>
      <c r="W3564" s="42"/>
      <c r="X3564" s="42"/>
      <c r="Y3564" s="42"/>
      <c r="Z3564" s="42"/>
      <c r="AA3564" s="42"/>
      <c r="AB3564" s="42"/>
      <c r="AD3564" s="11"/>
      <c r="AF3564" s="11"/>
      <c r="AG3564" s="11"/>
      <c r="AH3564" s="101"/>
      <c r="AI3564" s="53"/>
      <c r="AJ3564" s="5"/>
    </row>
    <row r="3565" spans="3:36">
      <c r="C3565" s="57"/>
      <c r="D3565" s="11"/>
      <c r="E3565" s="11"/>
      <c r="F3565" s="56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42"/>
      <c r="V3565" s="42"/>
      <c r="W3565" s="42"/>
      <c r="X3565" s="42"/>
      <c r="Y3565" s="42"/>
      <c r="Z3565" s="42"/>
      <c r="AA3565" s="42"/>
      <c r="AB3565" s="42"/>
      <c r="AD3565" s="11"/>
      <c r="AF3565" s="11"/>
      <c r="AG3565" s="11"/>
      <c r="AH3565" s="101"/>
      <c r="AI3565" s="53"/>
      <c r="AJ3565" s="5"/>
    </row>
    <row r="3566" spans="3:36">
      <c r="C3566" s="57"/>
      <c r="D3566" s="11"/>
      <c r="E3566" s="11"/>
      <c r="F3566" s="56"/>
      <c r="G3566" s="11"/>
      <c r="H3566" s="11"/>
      <c r="I3566" s="11"/>
      <c r="J3566" s="11"/>
      <c r="K3566" s="11"/>
      <c r="M3566" s="11"/>
      <c r="N3566" s="11"/>
      <c r="O3566" s="11"/>
      <c r="P3566" s="11"/>
      <c r="Q3566" s="11"/>
      <c r="R3566" s="11"/>
      <c r="S3566" s="11"/>
      <c r="T3566" s="11"/>
      <c r="U3566" s="42"/>
      <c r="V3566" s="42"/>
      <c r="W3566" s="42"/>
      <c r="X3566" s="42"/>
      <c r="Y3566" s="42"/>
      <c r="Z3566" s="42"/>
      <c r="AA3566" s="42"/>
      <c r="AB3566" s="42"/>
      <c r="AD3566" s="11"/>
      <c r="AF3566" s="11"/>
      <c r="AG3566" s="11"/>
      <c r="AH3566" s="101"/>
      <c r="AI3566" s="53"/>
      <c r="AJ3566" s="5"/>
    </row>
    <row r="3567" spans="3:36">
      <c r="C3567" s="57"/>
      <c r="D3567" s="11"/>
      <c r="E3567" s="11"/>
      <c r="F3567" s="56"/>
      <c r="G3567" s="11"/>
      <c r="H3567" s="11"/>
      <c r="I3567" s="11"/>
      <c r="J3567" s="11"/>
      <c r="K3567" s="11"/>
      <c r="M3567" s="11"/>
      <c r="O3567" s="11"/>
      <c r="P3567" s="11"/>
      <c r="Q3567" s="11"/>
      <c r="R3567" s="11"/>
      <c r="S3567" s="11"/>
      <c r="T3567" s="11"/>
      <c r="U3567" s="42"/>
      <c r="V3567" s="42"/>
      <c r="W3567" s="42"/>
      <c r="X3567" s="42"/>
      <c r="Y3567" s="42"/>
      <c r="Z3567" s="42"/>
      <c r="AA3567" s="42"/>
      <c r="AB3567" s="42"/>
      <c r="AD3567" s="11"/>
      <c r="AE3567" s="11"/>
      <c r="AG3567" s="11"/>
      <c r="AH3567" s="101"/>
      <c r="AI3567" s="53"/>
      <c r="AJ3567" s="5"/>
    </row>
    <row r="3568" spans="3:36">
      <c r="C3568" s="57"/>
      <c r="D3568" s="11"/>
      <c r="E3568" s="11"/>
      <c r="F3568" s="56"/>
      <c r="G3568" s="11"/>
      <c r="H3568" s="11"/>
      <c r="I3568" s="11"/>
      <c r="J3568" s="11"/>
      <c r="K3568" s="11"/>
      <c r="M3568" s="11"/>
      <c r="O3568" s="11"/>
      <c r="P3568" s="11"/>
      <c r="Q3568" s="11"/>
      <c r="R3568" s="11"/>
      <c r="S3568" s="11"/>
      <c r="T3568" s="11"/>
      <c r="U3568" s="42"/>
      <c r="V3568" s="42"/>
      <c r="W3568" s="42"/>
      <c r="X3568" s="42"/>
      <c r="Y3568" s="42"/>
      <c r="Z3568" s="42"/>
      <c r="AA3568" s="42"/>
      <c r="AB3568" s="42"/>
      <c r="AD3568" s="11"/>
      <c r="AE3568" s="11"/>
      <c r="AG3568" s="11"/>
      <c r="AH3568" s="101"/>
      <c r="AI3568" s="53"/>
      <c r="AJ3568" s="5"/>
    </row>
    <row r="3569" spans="3:36">
      <c r="C3569" s="57"/>
      <c r="D3569" s="11"/>
      <c r="E3569" s="11"/>
      <c r="F3569" s="56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42"/>
      <c r="V3569" s="42"/>
      <c r="W3569" s="42"/>
      <c r="X3569" s="42"/>
      <c r="Y3569" s="42"/>
      <c r="Z3569" s="42"/>
      <c r="AA3569" s="42"/>
      <c r="AB3569" s="42"/>
      <c r="AD3569" s="11"/>
      <c r="AE3569" s="11"/>
      <c r="AF3569" s="11"/>
      <c r="AG3569" s="11"/>
      <c r="AH3569" s="101"/>
      <c r="AI3569" s="53"/>
      <c r="AJ3569" s="5"/>
    </row>
    <row r="3570" spans="3:36">
      <c r="C3570" s="57"/>
      <c r="D3570" s="11"/>
      <c r="E3570" s="11"/>
      <c r="F3570" s="56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42"/>
      <c r="V3570" s="42"/>
      <c r="W3570" s="42"/>
      <c r="X3570" s="42"/>
      <c r="Y3570" s="42"/>
      <c r="Z3570" s="42"/>
      <c r="AA3570" s="42"/>
      <c r="AB3570" s="42"/>
      <c r="AD3570" s="11"/>
      <c r="AE3570" s="11"/>
      <c r="AG3570" s="11"/>
      <c r="AH3570" s="101"/>
      <c r="AI3570" s="53"/>
      <c r="AJ3570" s="5"/>
    </row>
    <row r="3571" spans="3:36">
      <c r="C3571" s="57"/>
      <c r="D3571" s="11"/>
      <c r="E3571" s="11"/>
      <c r="F3571" s="56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42"/>
      <c r="V3571" s="42"/>
      <c r="W3571" s="42"/>
      <c r="X3571" s="42"/>
      <c r="Y3571" s="42"/>
      <c r="Z3571" s="42"/>
      <c r="AA3571" s="42"/>
      <c r="AB3571" s="42"/>
      <c r="AD3571" s="11"/>
      <c r="AE3571" s="11"/>
      <c r="AF3571" s="11"/>
      <c r="AG3571" s="11"/>
      <c r="AH3571" s="101"/>
      <c r="AI3571" s="53"/>
      <c r="AJ3571" s="5"/>
    </row>
    <row r="3572" spans="3:36">
      <c r="C3572" s="57"/>
      <c r="D3572" s="11"/>
      <c r="E3572" s="11"/>
      <c r="F3572" s="56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42"/>
      <c r="V3572" s="42"/>
      <c r="W3572" s="42"/>
      <c r="X3572" s="42"/>
      <c r="Y3572" s="42"/>
      <c r="Z3572" s="42"/>
      <c r="AA3572" s="42"/>
      <c r="AB3572" s="42"/>
      <c r="AD3572" s="11"/>
      <c r="AF3572" s="11"/>
      <c r="AG3572" s="11"/>
      <c r="AH3572" s="101"/>
      <c r="AI3572" s="53"/>
      <c r="AJ3572" s="5"/>
    </row>
    <row r="3573" spans="3:36">
      <c r="C3573" s="57"/>
      <c r="D3573" s="11"/>
      <c r="E3573" s="11"/>
      <c r="F3573" s="56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42"/>
      <c r="V3573" s="42"/>
      <c r="W3573" s="42"/>
      <c r="X3573" s="42"/>
      <c r="Y3573" s="42"/>
      <c r="Z3573" s="42"/>
      <c r="AA3573" s="42"/>
      <c r="AB3573" s="42"/>
      <c r="AD3573" s="11"/>
      <c r="AF3573" s="11"/>
      <c r="AG3573" s="11"/>
      <c r="AH3573" s="101"/>
      <c r="AI3573" s="53"/>
      <c r="AJ3573" s="5"/>
    </row>
    <row r="3574" spans="3:36">
      <c r="C3574" s="57"/>
      <c r="D3574" s="11"/>
      <c r="E3574" s="11"/>
      <c r="F3574" s="56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42"/>
      <c r="V3574" s="42"/>
      <c r="W3574" s="42"/>
      <c r="X3574" s="42"/>
      <c r="Y3574" s="42"/>
      <c r="Z3574" s="42"/>
      <c r="AA3574" s="42"/>
      <c r="AB3574" s="42"/>
      <c r="AD3574" s="11"/>
      <c r="AG3574" s="11"/>
      <c r="AH3574" s="101"/>
      <c r="AI3574" s="53"/>
      <c r="AJ3574" s="5"/>
    </row>
    <row r="3575" spans="3:36">
      <c r="C3575" s="57"/>
      <c r="D3575" s="11"/>
      <c r="E3575" s="11"/>
      <c r="F3575" s="56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42"/>
      <c r="V3575" s="42"/>
      <c r="W3575" s="42"/>
      <c r="X3575" s="42"/>
      <c r="Y3575" s="42"/>
      <c r="Z3575" s="42"/>
      <c r="AA3575" s="42"/>
      <c r="AB3575" s="42"/>
      <c r="AD3575" s="11"/>
      <c r="AE3575" s="11"/>
      <c r="AF3575" s="11"/>
      <c r="AG3575" s="11"/>
      <c r="AH3575" s="101"/>
      <c r="AI3575" s="53"/>
      <c r="AJ3575" s="5"/>
    </row>
    <row r="3576" spans="3:36">
      <c r="C3576" s="57"/>
      <c r="D3576" s="11"/>
      <c r="E3576" s="11"/>
      <c r="F3576" s="56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42"/>
      <c r="V3576" s="42"/>
      <c r="W3576" s="42"/>
      <c r="X3576" s="42"/>
      <c r="Y3576" s="42"/>
      <c r="Z3576" s="42"/>
      <c r="AA3576" s="42"/>
      <c r="AB3576" s="42"/>
      <c r="AD3576" s="11"/>
      <c r="AF3576" s="11"/>
      <c r="AG3576" s="11"/>
      <c r="AH3576" s="101"/>
      <c r="AI3576" s="53"/>
      <c r="AJ3576" s="5"/>
    </row>
    <row r="3577" spans="3:36">
      <c r="C3577" s="57"/>
      <c r="D3577" s="11"/>
      <c r="E3577" s="11"/>
      <c r="F3577" s="56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42"/>
      <c r="V3577" s="42"/>
      <c r="W3577" s="42"/>
      <c r="X3577" s="42"/>
      <c r="Y3577" s="42"/>
      <c r="Z3577" s="42"/>
      <c r="AA3577" s="42"/>
      <c r="AB3577" s="42"/>
      <c r="AD3577" s="11"/>
      <c r="AF3577" s="11"/>
      <c r="AG3577" s="11"/>
      <c r="AH3577" s="101"/>
      <c r="AI3577" s="53"/>
      <c r="AJ3577" s="5"/>
    </row>
    <row r="3578" spans="3:36">
      <c r="C3578" s="57"/>
      <c r="D3578" s="11"/>
      <c r="E3578" s="11"/>
      <c r="F3578" s="56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42"/>
      <c r="V3578" s="42"/>
      <c r="W3578" s="42"/>
      <c r="X3578" s="42"/>
      <c r="Y3578" s="42"/>
      <c r="Z3578" s="42"/>
      <c r="AA3578" s="42"/>
      <c r="AB3578" s="42"/>
      <c r="AD3578" s="11"/>
      <c r="AE3578" s="11"/>
      <c r="AG3578" s="11"/>
      <c r="AH3578" s="101"/>
      <c r="AI3578" s="53"/>
      <c r="AJ3578" s="5"/>
    </row>
    <row r="3579" spans="3:36">
      <c r="C3579" s="57"/>
      <c r="D3579" s="11"/>
      <c r="E3579" s="11"/>
      <c r="F3579" s="56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42"/>
      <c r="V3579" s="42"/>
      <c r="W3579" s="42"/>
      <c r="X3579" s="42"/>
      <c r="Y3579" s="42"/>
      <c r="Z3579" s="42"/>
      <c r="AA3579" s="42"/>
      <c r="AB3579" s="42"/>
      <c r="AD3579" s="11"/>
      <c r="AE3579" s="11"/>
      <c r="AG3579" s="11"/>
      <c r="AH3579" s="101"/>
      <c r="AI3579" s="53"/>
      <c r="AJ3579" s="5"/>
    </row>
    <row r="3580" spans="3:36">
      <c r="C3580" s="57"/>
      <c r="D3580" s="11"/>
      <c r="E3580" s="11"/>
      <c r="F3580" s="56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42"/>
      <c r="V3580" s="42"/>
      <c r="W3580" s="42"/>
      <c r="X3580" s="42"/>
      <c r="Y3580" s="42"/>
      <c r="Z3580" s="42"/>
      <c r="AA3580" s="42"/>
      <c r="AB3580" s="42"/>
      <c r="AD3580" s="11"/>
      <c r="AE3580" s="11"/>
      <c r="AG3580" s="11"/>
      <c r="AH3580" s="101"/>
      <c r="AI3580" s="53"/>
      <c r="AJ3580" s="5"/>
    </row>
    <row r="3581" spans="3:36">
      <c r="C3581" s="57"/>
      <c r="D3581" s="11"/>
      <c r="E3581" s="11"/>
      <c r="F3581" s="56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42"/>
      <c r="V3581" s="42"/>
      <c r="W3581" s="42"/>
      <c r="X3581" s="42"/>
      <c r="Y3581" s="42"/>
      <c r="Z3581" s="42"/>
      <c r="AA3581" s="42"/>
      <c r="AB3581" s="42"/>
      <c r="AD3581" s="11"/>
      <c r="AF3581" s="11"/>
      <c r="AG3581" s="11"/>
      <c r="AH3581" s="101"/>
      <c r="AI3581" s="53"/>
      <c r="AJ3581" s="5"/>
    </row>
    <row r="3582" spans="3:36">
      <c r="C3582" s="57"/>
      <c r="D3582" s="11"/>
      <c r="E3582" s="11"/>
      <c r="F3582" s="56"/>
      <c r="G3582" s="11"/>
      <c r="H3582" s="11"/>
      <c r="I3582" s="11"/>
      <c r="J3582" s="11"/>
      <c r="K3582" s="11"/>
      <c r="L3582" s="11"/>
      <c r="M3582" s="11"/>
      <c r="O3582" s="11"/>
      <c r="P3582" s="11"/>
      <c r="Q3582" s="11"/>
      <c r="R3582" s="11"/>
      <c r="S3582" s="11"/>
      <c r="T3582" s="11"/>
      <c r="U3582" s="42"/>
      <c r="V3582" s="42"/>
      <c r="W3582" s="42"/>
      <c r="X3582" s="42"/>
      <c r="Y3582" s="42"/>
      <c r="Z3582" s="42"/>
      <c r="AA3582" s="42"/>
      <c r="AB3582" s="42"/>
      <c r="AD3582" s="11"/>
      <c r="AE3582" s="11"/>
      <c r="AF3582" s="11"/>
      <c r="AG3582" s="11"/>
      <c r="AH3582" s="101"/>
      <c r="AI3582" s="53"/>
      <c r="AJ3582" s="5"/>
    </row>
    <row r="3583" spans="3:36">
      <c r="C3583" s="57"/>
      <c r="D3583" s="11"/>
      <c r="E3583" s="11"/>
      <c r="F3583" s="56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42"/>
      <c r="V3583" s="42"/>
      <c r="W3583" s="42"/>
      <c r="X3583" s="42"/>
      <c r="Y3583" s="42"/>
      <c r="Z3583" s="42"/>
      <c r="AA3583" s="42"/>
      <c r="AB3583" s="42"/>
      <c r="AD3583" s="11"/>
      <c r="AE3583" s="11"/>
      <c r="AF3583" s="11"/>
      <c r="AG3583" s="11"/>
      <c r="AH3583" s="101"/>
      <c r="AI3583" s="53"/>
      <c r="AJ3583" s="5"/>
    </row>
    <row r="3584" spans="3:36">
      <c r="C3584" s="57"/>
      <c r="D3584" s="11"/>
      <c r="E3584" s="11"/>
      <c r="F3584" s="56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42"/>
      <c r="V3584" s="42"/>
      <c r="W3584" s="42"/>
      <c r="X3584" s="42"/>
      <c r="Y3584" s="42"/>
      <c r="Z3584" s="42"/>
      <c r="AA3584" s="42"/>
      <c r="AB3584" s="42"/>
      <c r="AD3584" s="11"/>
      <c r="AE3584" s="11"/>
      <c r="AF3584" s="11"/>
      <c r="AG3584" s="11"/>
      <c r="AH3584" s="101"/>
      <c r="AI3584" s="53"/>
      <c r="AJ3584" s="5"/>
    </row>
    <row r="3585" spans="3:36">
      <c r="C3585" s="57"/>
      <c r="D3585" s="11"/>
      <c r="E3585" s="11"/>
      <c r="F3585" s="56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42"/>
      <c r="V3585" s="42"/>
      <c r="W3585" s="42"/>
      <c r="X3585" s="42"/>
      <c r="Y3585" s="42"/>
      <c r="Z3585" s="42"/>
      <c r="AA3585" s="42"/>
      <c r="AB3585" s="42"/>
      <c r="AD3585" s="11"/>
      <c r="AE3585" s="11"/>
      <c r="AG3585" s="11"/>
      <c r="AH3585" s="101"/>
      <c r="AI3585" s="53"/>
      <c r="AJ3585" s="5"/>
    </row>
    <row r="3586" spans="3:36">
      <c r="C3586" s="57"/>
      <c r="D3586" s="11"/>
      <c r="E3586" s="11"/>
      <c r="F3586" s="56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42"/>
      <c r="V3586" s="42"/>
      <c r="W3586" s="42"/>
      <c r="X3586" s="42"/>
      <c r="Y3586" s="42"/>
      <c r="Z3586" s="42"/>
      <c r="AA3586" s="42"/>
      <c r="AB3586" s="42"/>
      <c r="AD3586" s="11"/>
      <c r="AF3586" s="11"/>
      <c r="AG3586" s="11"/>
      <c r="AH3586" s="101"/>
      <c r="AI3586" s="53"/>
      <c r="AJ3586" s="5"/>
    </row>
    <row r="3587" spans="3:36">
      <c r="C3587" s="57"/>
      <c r="D3587" s="11"/>
      <c r="E3587" s="11"/>
      <c r="F3587" s="56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42"/>
      <c r="V3587" s="42"/>
      <c r="W3587" s="42"/>
      <c r="X3587" s="42"/>
      <c r="Y3587" s="42"/>
      <c r="Z3587" s="42"/>
      <c r="AA3587" s="42"/>
      <c r="AB3587" s="42"/>
      <c r="AD3587" s="11"/>
      <c r="AF3587" s="11"/>
      <c r="AG3587" s="11"/>
      <c r="AH3587" s="101"/>
      <c r="AI3587" s="53"/>
      <c r="AJ3587" s="5"/>
    </row>
    <row r="3588" spans="3:36">
      <c r="C3588" s="57"/>
      <c r="D3588" s="11"/>
      <c r="E3588" s="11"/>
      <c r="F3588" s="56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42"/>
      <c r="V3588" s="42"/>
      <c r="W3588" s="42"/>
      <c r="X3588" s="42"/>
      <c r="Y3588" s="42"/>
      <c r="Z3588" s="42"/>
      <c r="AA3588" s="42"/>
      <c r="AB3588" s="42"/>
      <c r="AD3588" s="11"/>
      <c r="AE3588" s="11"/>
      <c r="AG3588" s="11"/>
      <c r="AH3588" s="101"/>
      <c r="AI3588" s="53"/>
      <c r="AJ3588" s="5"/>
    </row>
    <row r="3589" spans="3:36">
      <c r="C3589" s="57"/>
      <c r="D3589" s="11"/>
      <c r="E3589" s="11"/>
      <c r="F3589" s="56"/>
      <c r="G3589" s="11"/>
      <c r="H3589" s="11"/>
      <c r="I3589" s="11"/>
      <c r="J3589" s="11"/>
      <c r="K3589" s="11"/>
      <c r="L3589" s="11"/>
      <c r="M3589" s="11"/>
      <c r="N3589" s="11"/>
      <c r="O3589" s="11"/>
      <c r="Q3589" s="11"/>
      <c r="R3589" s="11"/>
      <c r="S3589" s="11"/>
      <c r="T3589" s="11"/>
      <c r="U3589" s="42"/>
      <c r="V3589" s="42"/>
      <c r="W3589" s="42"/>
      <c r="X3589" s="42"/>
      <c r="Y3589" s="42"/>
      <c r="Z3589" s="42"/>
      <c r="AA3589" s="42"/>
      <c r="AB3589" s="42"/>
      <c r="AD3589" s="11"/>
      <c r="AE3589" s="11"/>
      <c r="AG3589" s="11"/>
      <c r="AH3589" s="101"/>
      <c r="AI3589" s="53"/>
      <c r="AJ3589" s="5"/>
    </row>
    <row r="3590" spans="3:36">
      <c r="C3590" s="57"/>
      <c r="D3590" s="11"/>
      <c r="E3590" s="11"/>
      <c r="F3590" s="56"/>
      <c r="G3590" s="11"/>
      <c r="H3590" s="11"/>
      <c r="I3590" s="11"/>
      <c r="J3590" s="11"/>
      <c r="K3590" s="11"/>
      <c r="M3590" s="11"/>
      <c r="N3590" s="11"/>
      <c r="O3590" s="11"/>
      <c r="P3590" s="11"/>
      <c r="Q3590" s="11"/>
      <c r="R3590" s="11"/>
      <c r="S3590" s="11"/>
      <c r="T3590" s="11"/>
      <c r="U3590" s="42"/>
      <c r="V3590" s="42"/>
      <c r="W3590" s="42"/>
      <c r="X3590" s="42"/>
      <c r="Y3590" s="42"/>
      <c r="Z3590" s="42"/>
      <c r="AA3590" s="42"/>
      <c r="AB3590" s="42"/>
      <c r="AC3590" s="11"/>
      <c r="AD3590" s="11"/>
      <c r="AG3590" s="11"/>
      <c r="AH3590" s="101"/>
      <c r="AI3590" s="53"/>
      <c r="AJ3590" s="5"/>
    </row>
    <row r="3591" spans="3:36">
      <c r="C3591" s="57"/>
      <c r="D3591" s="11"/>
      <c r="E3591" s="11"/>
      <c r="F3591" s="56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42"/>
      <c r="V3591" s="42"/>
      <c r="W3591" s="42"/>
      <c r="X3591" s="42"/>
      <c r="Y3591" s="42"/>
      <c r="Z3591" s="42"/>
      <c r="AA3591" s="42"/>
      <c r="AB3591" s="42"/>
      <c r="AC3591" s="11"/>
      <c r="AD3591" s="11"/>
      <c r="AE3591" s="11"/>
      <c r="AG3591" s="11"/>
      <c r="AH3591" s="101"/>
      <c r="AI3591" s="53"/>
      <c r="AJ3591" s="5"/>
    </row>
    <row r="3592" spans="3:36">
      <c r="C3592" s="57"/>
      <c r="D3592" s="11"/>
      <c r="E3592" s="11"/>
      <c r="F3592" s="56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42"/>
      <c r="V3592" s="42"/>
      <c r="W3592" s="42"/>
      <c r="X3592" s="42"/>
      <c r="Y3592" s="42"/>
      <c r="Z3592" s="42"/>
      <c r="AA3592" s="42"/>
      <c r="AB3592" s="42"/>
      <c r="AC3592" s="11"/>
      <c r="AD3592" s="11"/>
      <c r="AF3592" s="11"/>
      <c r="AG3592" s="11"/>
      <c r="AH3592" s="101"/>
      <c r="AI3592" s="53"/>
      <c r="AJ3592" s="5"/>
    </row>
    <row r="3593" spans="3:36">
      <c r="C3593" s="57"/>
      <c r="D3593" s="11"/>
      <c r="E3593" s="11"/>
      <c r="F3593" s="56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42"/>
      <c r="V3593" s="42"/>
      <c r="W3593" s="42"/>
      <c r="X3593" s="42"/>
      <c r="Y3593" s="42"/>
      <c r="Z3593" s="42"/>
      <c r="AA3593" s="42"/>
      <c r="AB3593" s="42"/>
      <c r="AC3593" s="11"/>
      <c r="AD3593" s="11"/>
      <c r="AF3593" s="11"/>
      <c r="AG3593" s="11"/>
      <c r="AH3593" s="101"/>
      <c r="AI3593" s="53"/>
      <c r="AJ3593" s="5"/>
    </row>
    <row r="3594" spans="3:36">
      <c r="C3594" s="57"/>
      <c r="D3594" s="11"/>
      <c r="E3594" s="11"/>
      <c r="F3594" s="56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42"/>
      <c r="V3594" s="42"/>
      <c r="W3594" s="42"/>
      <c r="X3594" s="42"/>
      <c r="Y3594" s="42"/>
      <c r="Z3594" s="42"/>
      <c r="AA3594" s="42"/>
      <c r="AB3594" s="42"/>
      <c r="AC3594" s="11"/>
      <c r="AD3594" s="11"/>
      <c r="AE3594" s="11"/>
      <c r="AG3594" s="11"/>
      <c r="AH3594" s="101"/>
      <c r="AI3594" s="53"/>
      <c r="AJ3594" s="5"/>
    </row>
    <row r="3595" spans="3:36">
      <c r="C3595" s="57"/>
      <c r="D3595" s="11"/>
      <c r="E3595" s="11"/>
      <c r="F3595" s="56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42"/>
      <c r="V3595" s="42"/>
      <c r="W3595" s="42"/>
      <c r="X3595" s="42"/>
      <c r="Y3595" s="42"/>
      <c r="Z3595" s="42"/>
      <c r="AA3595" s="42"/>
      <c r="AB3595" s="42"/>
      <c r="AC3595" s="11"/>
      <c r="AD3595" s="11"/>
      <c r="AE3595" s="11"/>
      <c r="AG3595" s="11"/>
      <c r="AH3595" s="101"/>
      <c r="AI3595" s="53"/>
      <c r="AJ3595" s="5"/>
    </row>
    <row r="3596" spans="3:36">
      <c r="C3596" s="57"/>
      <c r="D3596" s="11"/>
      <c r="E3596" s="11"/>
      <c r="F3596" s="56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42"/>
      <c r="V3596" s="42"/>
      <c r="W3596" s="42"/>
      <c r="X3596" s="42"/>
      <c r="Y3596" s="42"/>
      <c r="Z3596" s="42"/>
      <c r="AA3596" s="42"/>
      <c r="AB3596" s="42"/>
      <c r="AD3596" s="11"/>
      <c r="AE3596" s="11"/>
      <c r="AF3596" s="11"/>
      <c r="AG3596" s="11"/>
      <c r="AH3596" s="101"/>
      <c r="AI3596" s="53"/>
      <c r="AJ3596" s="5"/>
    </row>
    <row r="3597" spans="3:36">
      <c r="C3597" s="57"/>
      <c r="D3597" s="11"/>
      <c r="E3597" s="11"/>
      <c r="F3597" s="56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42"/>
      <c r="V3597" s="42"/>
      <c r="W3597" s="42"/>
      <c r="X3597" s="42"/>
      <c r="Y3597" s="42"/>
      <c r="Z3597" s="42"/>
      <c r="AA3597" s="42"/>
      <c r="AB3597" s="42"/>
      <c r="AD3597" s="11"/>
      <c r="AE3597" s="11"/>
      <c r="AF3597" s="11"/>
      <c r="AG3597" s="11"/>
      <c r="AH3597" s="101"/>
      <c r="AI3597" s="53"/>
      <c r="AJ3597" s="5"/>
    </row>
    <row r="3598" spans="3:36">
      <c r="C3598" s="57"/>
      <c r="D3598" s="11"/>
      <c r="E3598" s="11"/>
      <c r="F3598" s="56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42"/>
      <c r="V3598" s="42"/>
      <c r="W3598" s="42"/>
      <c r="X3598" s="42"/>
      <c r="Y3598" s="42"/>
      <c r="Z3598" s="42"/>
      <c r="AA3598" s="42"/>
      <c r="AB3598" s="42"/>
      <c r="AD3598" s="11"/>
      <c r="AE3598" s="11"/>
      <c r="AF3598" s="11"/>
      <c r="AG3598" s="11"/>
      <c r="AH3598" s="101"/>
      <c r="AI3598" s="53"/>
      <c r="AJ3598" s="5"/>
    </row>
    <row r="3599" spans="3:36">
      <c r="C3599" s="57"/>
      <c r="D3599" s="11"/>
      <c r="E3599" s="11"/>
      <c r="F3599" s="56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42"/>
      <c r="V3599" s="42"/>
      <c r="W3599" s="42"/>
      <c r="X3599" s="42"/>
      <c r="Y3599" s="42"/>
      <c r="Z3599" s="42"/>
      <c r="AA3599" s="42"/>
      <c r="AB3599" s="42"/>
      <c r="AD3599" s="11"/>
      <c r="AE3599" s="11"/>
      <c r="AF3599" s="11"/>
      <c r="AG3599" s="11"/>
      <c r="AH3599" s="101"/>
      <c r="AI3599" s="53"/>
      <c r="AJ3599" s="5"/>
    </row>
    <row r="3600" spans="3:36">
      <c r="C3600" s="57"/>
      <c r="D3600" s="11"/>
      <c r="E3600" s="11"/>
      <c r="F3600" s="56"/>
      <c r="G3600" s="11"/>
      <c r="H3600" s="11"/>
      <c r="I3600" s="11"/>
      <c r="J3600" s="11"/>
      <c r="K3600" s="11"/>
      <c r="M3600" s="11"/>
      <c r="O3600" s="11"/>
      <c r="P3600" s="11"/>
      <c r="Q3600" s="11"/>
      <c r="R3600" s="11"/>
      <c r="S3600" s="11"/>
      <c r="T3600" s="11"/>
      <c r="U3600" s="42"/>
      <c r="V3600" s="42"/>
      <c r="W3600" s="42"/>
      <c r="X3600" s="42"/>
      <c r="Y3600" s="42"/>
      <c r="Z3600" s="42"/>
      <c r="AA3600" s="42"/>
      <c r="AB3600" s="42"/>
      <c r="AD3600" s="11"/>
      <c r="AE3600" s="11"/>
      <c r="AF3600" s="11"/>
      <c r="AG3600" s="11"/>
      <c r="AH3600" s="101"/>
      <c r="AI3600" s="53"/>
      <c r="AJ3600" s="5"/>
    </row>
    <row r="3601" spans="3:36">
      <c r="C3601" s="57"/>
      <c r="D3601" s="11"/>
      <c r="E3601" s="11"/>
      <c r="F3601" s="56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42"/>
      <c r="V3601" s="42"/>
      <c r="W3601" s="42"/>
      <c r="X3601" s="42"/>
      <c r="Y3601" s="42"/>
      <c r="Z3601" s="42"/>
      <c r="AA3601" s="42"/>
      <c r="AB3601" s="42"/>
      <c r="AD3601" s="11"/>
      <c r="AE3601" s="11"/>
      <c r="AF3601" s="11"/>
      <c r="AG3601" s="11"/>
      <c r="AH3601" s="101"/>
      <c r="AI3601" s="53"/>
      <c r="AJ3601" s="5"/>
    </row>
    <row r="3602" spans="3:36">
      <c r="C3602" s="57"/>
      <c r="D3602" s="11"/>
      <c r="E3602" s="11"/>
      <c r="F3602" s="56"/>
      <c r="G3602" s="11"/>
      <c r="H3602" s="11"/>
      <c r="I3602" s="11"/>
      <c r="J3602" s="11"/>
      <c r="K3602" s="11"/>
      <c r="M3602" s="11"/>
      <c r="N3602" s="11"/>
      <c r="O3602" s="11"/>
      <c r="P3602" s="11"/>
      <c r="Q3602" s="11"/>
      <c r="R3602" s="11"/>
      <c r="S3602" s="11"/>
      <c r="T3602" s="11"/>
      <c r="U3602" s="42"/>
      <c r="V3602" s="42"/>
      <c r="W3602" s="42"/>
      <c r="X3602" s="42"/>
      <c r="Y3602" s="42"/>
      <c r="Z3602" s="42"/>
      <c r="AA3602" s="42"/>
      <c r="AB3602" s="42"/>
      <c r="AD3602" s="11"/>
      <c r="AE3602" s="11"/>
      <c r="AF3602" s="11"/>
      <c r="AG3602" s="11"/>
      <c r="AH3602" s="101"/>
      <c r="AI3602" s="53"/>
      <c r="AJ3602" s="5"/>
    </row>
    <row r="3603" spans="3:36">
      <c r="C3603" s="57"/>
      <c r="D3603" s="11"/>
      <c r="E3603" s="11"/>
      <c r="F3603" s="56"/>
      <c r="G3603" s="11"/>
      <c r="H3603" s="11"/>
      <c r="I3603" s="11"/>
      <c r="J3603" s="11"/>
      <c r="K3603" s="11"/>
      <c r="M3603" s="11"/>
      <c r="Q3603" s="11"/>
      <c r="R3603" s="11"/>
      <c r="S3603" s="11"/>
      <c r="T3603" s="11"/>
      <c r="U3603" s="42"/>
      <c r="V3603" s="42"/>
      <c r="W3603" s="42"/>
      <c r="X3603" s="42"/>
      <c r="Y3603" s="42"/>
      <c r="Z3603" s="42"/>
      <c r="AA3603" s="42"/>
      <c r="AB3603" s="42"/>
      <c r="AD3603" s="11"/>
      <c r="AE3603" s="11"/>
      <c r="AF3603" s="11"/>
      <c r="AG3603" s="11"/>
      <c r="AH3603" s="101"/>
      <c r="AI3603" s="53"/>
      <c r="AJ3603" s="5"/>
    </row>
    <row r="3604" spans="3:36">
      <c r="C3604" s="57"/>
      <c r="D3604" s="11"/>
      <c r="E3604" s="11"/>
      <c r="F3604" s="56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42"/>
      <c r="V3604" s="42"/>
      <c r="W3604" s="42"/>
      <c r="X3604" s="42"/>
      <c r="Y3604" s="42"/>
      <c r="Z3604" s="42"/>
      <c r="AA3604" s="42"/>
      <c r="AB3604" s="42"/>
      <c r="AD3604" s="11"/>
      <c r="AE3604" s="11"/>
      <c r="AF3604" s="11"/>
      <c r="AG3604" s="11"/>
      <c r="AH3604" s="101"/>
      <c r="AI3604" s="53"/>
      <c r="AJ3604" s="5"/>
    </row>
    <row r="3605" spans="3:36">
      <c r="C3605" s="57"/>
      <c r="D3605" s="11"/>
      <c r="E3605" s="11"/>
      <c r="F3605" s="56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42"/>
      <c r="V3605" s="42"/>
      <c r="W3605" s="42"/>
      <c r="X3605" s="42"/>
      <c r="Y3605" s="42"/>
      <c r="Z3605" s="42"/>
      <c r="AA3605" s="42"/>
      <c r="AB3605" s="42"/>
      <c r="AD3605" s="11"/>
      <c r="AE3605" s="11"/>
      <c r="AF3605" s="11"/>
      <c r="AG3605" s="11"/>
      <c r="AH3605" s="101"/>
      <c r="AI3605" s="53"/>
      <c r="AJ3605" s="5"/>
    </row>
    <row r="3606" spans="3:36">
      <c r="C3606" s="57"/>
      <c r="D3606" s="11"/>
      <c r="E3606" s="11"/>
      <c r="F3606" s="56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42"/>
      <c r="V3606" s="42"/>
      <c r="W3606" s="42"/>
      <c r="X3606" s="42"/>
      <c r="Y3606" s="42"/>
      <c r="Z3606" s="42"/>
      <c r="AA3606" s="42"/>
      <c r="AB3606" s="42"/>
      <c r="AD3606" s="11"/>
      <c r="AE3606" s="11"/>
      <c r="AF3606" s="11"/>
      <c r="AG3606" s="11"/>
      <c r="AH3606" s="101"/>
      <c r="AI3606" s="53"/>
      <c r="AJ3606" s="5"/>
    </row>
    <row r="3607" spans="3:36">
      <c r="C3607" s="57"/>
      <c r="D3607" s="11"/>
      <c r="E3607" s="11"/>
      <c r="F3607" s="56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42"/>
      <c r="V3607" s="42"/>
      <c r="W3607" s="42"/>
      <c r="X3607" s="42"/>
      <c r="Y3607" s="42"/>
      <c r="Z3607" s="42"/>
      <c r="AA3607" s="42"/>
      <c r="AB3607" s="42"/>
      <c r="AD3607" s="11"/>
      <c r="AE3607" s="11"/>
      <c r="AF3607" s="11"/>
      <c r="AG3607" s="11"/>
      <c r="AH3607" s="101"/>
      <c r="AI3607" s="53"/>
      <c r="AJ3607" s="5"/>
    </row>
    <row r="3608" spans="3:36">
      <c r="C3608" s="57"/>
      <c r="D3608" s="11"/>
      <c r="E3608" s="11"/>
      <c r="F3608" s="56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42"/>
      <c r="V3608" s="42"/>
      <c r="W3608" s="42"/>
      <c r="X3608" s="42"/>
      <c r="Y3608" s="42"/>
      <c r="Z3608" s="42"/>
      <c r="AA3608" s="42"/>
      <c r="AB3608" s="42"/>
      <c r="AD3608" s="11"/>
      <c r="AG3608" s="11"/>
      <c r="AH3608" s="101"/>
      <c r="AI3608" s="53"/>
      <c r="AJ3608" s="5"/>
    </row>
    <row r="3609" spans="3:36">
      <c r="C3609" s="57"/>
      <c r="D3609" s="11"/>
      <c r="E3609" s="11"/>
      <c r="F3609" s="56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42"/>
      <c r="V3609" s="42"/>
      <c r="W3609" s="42"/>
      <c r="X3609" s="42"/>
      <c r="Y3609" s="42"/>
      <c r="Z3609" s="42"/>
      <c r="AA3609" s="42"/>
      <c r="AB3609" s="42"/>
      <c r="AD3609" s="11"/>
      <c r="AE3609" s="11"/>
      <c r="AF3609" s="11"/>
      <c r="AG3609" s="11"/>
      <c r="AH3609" s="101"/>
      <c r="AI3609" s="53"/>
      <c r="AJ3609" s="5"/>
    </row>
    <row r="3610" spans="3:36">
      <c r="C3610" s="57"/>
      <c r="D3610" s="11"/>
      <c r="E3610" s="11"/>
      <c r="F3610" s="56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42"/>
      <c r="V3610" s="42"/>
      <c r="W3610" s="42"/>
      <c r="X3610" s="42"/>
      <c r="Y3610" s="42"/>
      <c r="Z3610" s="42"/>
      <c r="AA3610" s="42"/>
      <c r="AB3610" s="42"/>
      <c r="AD3610" s="11"/>
      <c r="AE3610" s="11"/>
      <c r="AF3610" s="11"/>
      <c r="AG3610" s="11"/>
      <c r="AH3610" s="101"/>
      <c r="AI3610" s="53"/>
      <c r="AJ3610" s="5"/>
    </row>
    <row r="3611" spans="3:36">
      <c r="C3611" s="57"/>
      <c r="D3611" s="11"/>
      <c r="E3611" s="11"/>
      <c r="F3611" s="56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42"/>
      <c r="V3611" s="42"/>
      <c r="W3611" s="42"/>
      <c r="X3611" s="42"/>
      <c r="Y3611" s="42"/>
      <c r="Z3611" s="42"/>
      <c r="AA3611" s="42"/>
      <c r="AB3611" s="42"/>
      <c r="AD3611" s="11"/>
      <c r="AE3611" s="11"/>
      <c r="AF3611" s="11"/>
      <c r="AG3611" s="11"/>
      <c r="AH3611" s="101"/>
      <c r="AI3611" s="53"/>
      <c r="AJ3611" s="5"/>
    </row>
    <row r="3612" spans="3:36">
      <c r="C3612" s="57"/>
      <c r="D3612" s="11"/>
      <c r="E3612" s="11"/>
      <c r="F3612" s="56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42"/>
      <c r="V3612" s="42"/>
      <c r="W3612" s="42"/>
      <c r="X3612" s="42"/>
      <c r="Y3612" s="42"/>
      <c r="Z3612" s="42"/>
      <c r="AA3612" s="42"/>
      <c r="AB3612" s="42"/>
      <c r="AD3612" s="11"/>
      <c r="AE3612" s="11"/>
      <c r="AF3612" s="11"/>
      <c r="AG3612" s="11"/>
      <c r="AH3612" s="101"/>
      <c r="AI3612" s="53"/>
      <c r="AJ3612" s="5"/>
    </row>
    <row r="3613" spans="3:36">
      <c r="C3613" s="57"/>
      <c r="D3613" s="11"/>
      <c r="E3613" s="11"/>
      <c r="F3613" s="56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42"/>
      <c r="V3613" s="42"/>
      <c r="W3613" s="42"/>
      <c r="X3613" s="42"/>
      <c r="Y3613" s="42"/>
      <c r="Z3613" s="42"/>
      <c r="AA3613" s="42"/>
      <c r="AB3613" s="42"/>
      <c r="AD3613" s="11"/>
      <c r="AE3613" s="11"/>
      <c r="AF3613" s="11"/>
      <c r="AG3613" s="11"/>
      <c r="AH3613" s="101"/>
      <c r="AI3613" s="53"/>
      <c r="AJ3613" s="5"/>
    </row>
    <row r="3614" spans="3:36">
      <c r="C3614" s="57"/>
      <c r="D3614" s="11"/>
      <c r="E3614" s="11"/>
      <c r="F3614" s="56"/>
      <c r="G3614" s="11"/>
      <c r="H3614" s="11"/>
      <c r="I3614" s="11"/>
      <c r="J3614" s="11"/>
      <c r="K3614" s="11"/>
      <c r="M3614" s="11"/>
      <c r="N3614" s="11"/>
      <c r="O3614" s="11"/>
      <c r="P3614" s="11"/>
      <c r="Q3614" s="11"/>
      <c r="R3614" s="11"/>
      <c r="S3614" s="11"/>
      <c r="T3614" s="11"/>
      <c r="U3614" s="42"/>
      <c r="V3614" s="42"/>
      <c r="W3614" s="42"/>
      <c r="X3614" s="42"/>
      <c r="Y3614" s="42"/>
      <c r="Z3614" s="42"/>
      <c r="AA3614" s="42"/>
      <c r="AB3614" s="42"/>
      <c r="AD3614" s="11"/>
      <c r="AF3614" s="11"/>
      <c r="AG3614" s="11"/>
      <c r="AH3614" s="101"/>
      <c r="AI3614" s="53"/>
      <c r="AJ3614" s="5"/>
    </row>
    <row r="3615" spans="3:36">
      <c r="C3615" s="57"/>
      <c r="D3615" s="11"/>
      <c r="E3615" s="11"/>
      <c r="F3615" s="56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42"/>
      <c r="V3615" s="42"/>
      <c r="W3615" s="42"/>
      <c r="X3615" s="42"/>
      <c r="Y3615" s="42"/>
      <c r="Z3615" s="42"/>
      <c r="AA3615" s="42"/>
      <c r="AB3615" s="42"/>
      <c r="AD3615" s="11"/>
      <c r="AF3615" s="11"/>
      <c r="AG3615" s="11"/>
      <c r="AH3615" s="101"/>
      <c r="AI3615" s="53"/>
      <c r="AJ3615" s="5"/>
    </row>
    <row r="3616" spans="3:36">
      <c r="C3616" s="57"/>
      <c r="D3616" s="11"/>
      <c r="E3616" s="11"/>
      <c r="F3616" s="56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42"/>
      <c r="V3616" s="42"/>
      <c r="W3616" s="42"/>
      <c r="X3616" s="42"/>
      <c r="Y3616" s="42"/>
      <c r="Z3616" s="42"/>
      <c r="AA3616" s="42"/>
      <c r="AB3616" s="42"/>
      <c r="AD3616" s="11"/>
      <c r="AE3616" s="11"/>
      <c r="AF3616" s="11"/>
      <c r="AG3616" s="11"/>
      <c r="AH3616" s="101"/>
      <c r="AI3616" s="53"/>
      <c r="AJ3616" s="5"/>
    </row>
    <row r="3617" spans="3:36">
      <c r="C3617" s="57"/>
      <c r="D3617" s="11"/>
      <c r="E3617" s="11"/>
      <c r="F3617" s="56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42"/>
      <c r="V3617" s="42"/>
      <c r="W3617" s="42"/>
      <c r="X3617" s="42"/>
      <c r="Y3617" s="42"/>
      <c r="Z3617" s="42"/>
      <c r="AA3617" s="42"/>
      <c r="AB3617" s="42"/>
      <c r="AD3617" s="11"/>
      <c r="AE3617" s="11"/>
      <c r="AG3617" s="11"/>
      <c r="AH3617" s="101"/>
      <c r="AI3617" s="53"/>
      <c r="AJ3617" s="5"/>
    </row>
    <row r="3618" spans="3:36">
      <c r="C3618" s="57"/>
      <c r="D3618" s="11"/>
      <c r="E3618" s="11"/>
      <c r="F3618" s="56"/>
      <c r="G3618" s="11"/>
      <c r="H3618" s="11"/>
      <c r="I3618" s="11"/>
      <c r="J3618" s="11"/>
      <c r="K3618" s="11"/>
      <c r="M3618" s="11"/>
      <c r="N3618" s="11"/>
      <c r="Q3618" s="11"/>
      <c r="R3618" s="11"/>
      <c r="S3618" s="11"/>
      <c r="U3618" s="42"/>
      <c r="V3618" s="42"/>
      <c r="W3618" s="42"/>
      <c r="X3618" s="42"/>
      <c r="Y3618" s="42"/>
      <c r="Z3618" s="42"/>
      <c r="AA3618" s="42"/>
      <c r="AB3618" s="42"/>
      <c r="AD3618" s="11"/>
      <c r="AE3618" s="11"/>
      <c r="AF3618" s="11"/>
      <c r="AG3618" s="11"/>
      <c r="AH3618" s="101"/>
      <c r="AI3618" s="53"/>
      <c r="AJ3618" s="5"/>
    </row>
    <row r="3619" spans="3:36">
      <c r="C3619" s="57"/>
      <c r="D3619" s="11"/>
      <c r="E3619" s="11"/>
      <c r="F3619" s="56"/>
      <c r="G3619" s="11"/>
      <c r="H3619" s="11"/>
      <c r="I3619" s="11"/>
      <c r="J3619" s="11"/>
      <c r="K3619" s="11"/>
      <c r="M3619" s="11"/>
      <c r="N3619" s="11"/>
      <c r="O3619" s="11"/>
      <c r="P3619" s="11"/>
      <c r="Q3619" s="11"/>
      <c r="R3619" s="11"/>
      <c r="S3619" s="11"/>
      <c r="T3619" s="11"/>
      <c r="U3619" s="42"/>
      <c r="V3619" s="42"/>
      <c r="W3619" s="42"/>
      <c r="X3619" s="42"/>
      <c r="Y3619" s="42"/>
      <c r="Z3619" s="42"/>
      <c r="AA3619" s="42"/>
      <c r="AB3619" s="42"/>
      <c r="AD3619" s="11"/>
      <c r="AE3619" s="11"/>
      <c r="AG3619" s="11"/>
      <c r="AH3619" s="101"/>
      <c r="AI3619" s="53"/>
      <c r="AJ3619" s="5"/>
    </row>
    <row r="3620" spans="3:36">
      <c r="C3620" s="57"/>
      <c r="D3620" s="11"/>
      <c r="E3620" s="11"/>
      <c r="F3620" s="56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42"/>
      <c r="V3620" s="42"/>
      <c r="W3620" s="42"/>
      <c r="X3620" s="42"/>
      <c r="Y3620" s="42"/>
      <c r="Z3620" s="42"/>
      <c r="AA3620" s="42"/>
      <c r="AB3620" s="42"/>
      <c r="AC3620" s="11"/>
      <c r="AD3620" s="11"/>
      <c r="AE3620" s="11"/>
      <c r="AF3620" s="11"/>
      <c r="AG3620" s="11"/>
      <c r="AH3620" s="101"/>
      <c r="AI3620" s="53"/>
      <c r="AJ3620" s="5"/>
    </row>
    <row r="3621" spans="3:36">
      <c r="C3621" s="57"/>
      <c r="D3621" s="11"/>
      <c r="E3621" s="11"/>
      <c r="F3621" s="56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42"/>
      <c r="V3621" s="42"/>
      <c r="W3621" s="42"/>
      <c r="X3621" s="42"/>
      <c r="Y3621" s="42"/>
      <c r="Z3621" s="42"/>
      <c r="AA3621" s="42"/>
      <c r="AB3621" s="42"/>
      <c r="AC3621" s="11"/>
      <c r="AD3621" s="11"/>
      <c r="AE3621" s="11"/>
      <c r="AF3621" s="11"/>
      <c r="AG3621" s="11"/>
      <c r="AH3621" s="101"/>
      <c r="AI3621" s="53"/>
      <c r="AJ3621" s="5"/>
    </row>
    <row r="3622" spans="3:36">
      <c r="C3622" s="57"/>
      <c r="D3622" s="11"/>
      <c r="E3622" s="11"/>
      <c r="F3622" s="56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42"/>
      <c r="V3622" s="42"/>
      <c r="W3622" s="42"/>
      <c r="X3622" s="42"/>
      <c r="Y3622" s="42"/>
      <c r="Z3622" s="42"/>
      <c r="AA3622" s="42"/>
      <c r="AB3622" s="42"/>
      <c r="AC3622" s="11"/>
      <c r="AD3622" s="11"/>
      <c r="AE3622" s="11"/>
      <c r="AF3622" s="11"/>
      <c r="AG3622" s="11"/>
      <c r="AH3622" s="101"/>
      <c r="AI3622" s="53"/>
      <c r="AJ3622" s="5"/>
    </row>
    <row r="3623" spans="3:36">
      <c r="C3623" s="57"/>
      <c r="D3623" s="11"/>
      <c r="E3623" s="11"/>
      <c r="F3623" s="56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42"/>
      <c r="V3623" s="42"/>
      <c r="W3623" s="42"/>
      <c r="X3623" s="42"/>
      <c r="Y3623" s="42"/>
      <c r="Z3623" s="42"/>
      <c r="AA3623" s="42"/>
      <c r="AB3623" s="42"/>
      <c r="AC3623" s="11"/>
      <c r="AD3623" s="11"/>
      <c r="AE3623" s="11"/>
      <c r="AG3623" s="11"/>
      <c r="AH3623" s="101"/>
      <c r="AI3623" s="53"/>
      <c r="AJ3623" s="5"/>
    </row>
    <row r="3624" spans="3:36">
      <c r="C3624" s="57"/>
      <c r="D3624" s="11"/>
      <c r="E3624" s="11"/>
      <c r="F3624" s="56"/>
      <c r="G3624" s="11"/>
      <c r="H3624" s="11"/>
      <c r="I3624" s="11"/>
      <c r="J3624" s="11"/>
      <c r="K3624" s="11"/>
      <c r="M3624" s="11"/>
      <c r="N3624" s="11"/>
      <c r="O3624" s="11"/>
      <c r="Q3624" s="11"/>
      <c r="R3624" s="11"/>
      <c r="S3624" s="11"/>
      <c r="U3624" s="42"/>
      <c r="V3624" s="42"/>
      <c r="W3624" s="42"/>
      <c r="X3624" s="42"/>
      <c r="Y3624" s="42"/>
      <c r="Z3624" s="42"/>
      <c r="AA3624" s="42"/>
      <c r="AB3624" s="42"/>
      <c r="AC3624" s="11"/>
      <c r="AD3624" s="11"/>
      <c r="AG3624" s="11"/>
      <c r="AH3624" s="101"/>
      <c r="AI3624" s="53"/>
      <c r="AJ3624" s="5"/>
    </row>
    <row r="3625" spans="3:36">
      <c r="C3625" s="57"/>
      <c r="D3625" s="11"/>
      <c r="E3625" s="11"/>
      <c r="F3625" s="56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42"/>
      <c r="V3625" s="42"/>
      <c r="W3625" s="42"/>
      <c r="X3625" s="42"/>
      <c r="Y3625" s="42"/>
      <c r="Z3625" s="42"/>
      <c r="AA3625" s="42"/>
      <c r="AB3625" s="42"/>
      <c r="AC3625" s="11"/>
      <c r="AD3625" s="11"/>
      <c r="AF3625" s="11"/>
      <c r="AG3625" s="11"/>
      <c r="AH3625" s="101"/>
      <c r="AI3625" s="53"/>
      <c r="AJ3625" s="5"/>
    </row>
    <row r="3626" spans="3:36">
      <c r="C3626" s="57"/>
      <c r="D3626" s="11"/>
      <c r="E3626" s="11"/>
      <c r="F3626" s="56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42"/>
      <c r="V3626" s="42"/>
      <c r="W3626" s="42"/>
      <c r="X3626" s="42"/>
      <c r="Y3626" s="42"/>
      <c r="Z3626" s="42"/>
      <c r="AA3626" s="42"/>
      <c r="AB3626" s="42"/>
      <c r="AC3626" s="11"/>
      <c r="AD3626" s="11"/>
      <c r="AF3626" s="11"/>
      <c r="AG3626" s="11"/>
      <c r="AH3626" s="101"/>
      <c r="AI3626" s="53"/>
      <c r="AJ3626" s="5"/>
    </row>
    <row r="3627" spans="3:36">
      <c r="C3627" s="57"/>
      <c r="D3627" s="11"/>
      <c r="E3627" s="11"/>
      <c r="F3627" s="56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42"/>
      <c r="V3627" s="42"/>
      <c r="W3627" s="42"/>
      <c r="X3627" s="42"/>
      <c r="Y3627" s="42"/>
      <c r="Z3627" s="42"/>
      <c r="AA3627" s="42"/>
      <c r="AB3627" s="42"/>
      <c r="AC3627" s="11"/>
      <c r="AD3627" s="11"/>
      <c r="AF3627" s="11"/>
      <c r="AG3627" s="11"/>
      <c r="AH3627" s="101"/>
      <c r="AI3627" s="53"/>
      <c r="AJ3627" s="5"/>
    </row>
    <row r="3628" spans="3:36">
      <c r="C3628" s="57"/>
      <c r="D3628" s="11"/>
      <c r="E3628" s="11"/>
      <c r="F3628" s="56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42"/>
      <c r="V3628" s="42"/>
      <c r="W3628" s="42"/>
      <c r="X3628" s="42"/>
      <c r="Y3628" s="42"/>
      <c r="Z3628" s="42"/>
      <c r="AA3628" s="42"/>
      <c r="AB3628" s="42"/>
      <c r="AC3628" s="11"/>
      <c r="AD3628" s="11"/>
      <c r="AE3628" s="11"/>
      <c r="AF3628" s="11"/>
      <c r="AG3628" s="11"/>
      <c r="AH3628" s="101"/>
      <c r="AI3628" s="53"/>
      <c r="AJ3628" s="5"/>
    </row>
    <row r="3629" spans="3:36">
      <c r="C3629" s="57"/>
      <c r="D3629" s="11"/>
      <c r="E3629" s="11"/>
      <c r="F3629" s="56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42"/>
      <c r="V3629" s="42"/>
      <c r="W3629" s="42"/>
      <c r="X3629" s="42"/>
      <c r="Y3629" s="42"/>
      <c r="Z3629" s="42"/>
      <c r="AA3629" s="42"/>
      <c r="AB3629" s="42"/>
      <c r="AC3629" s="11"/>
      <c r="AD3629" s="11"/>
      <c r="AE3629" s="11"/>
      <c r="AG3629" s="11"/>
      <c r="AH3629" s="101"/>
      <c r="AI3629" s="53"/>
      <c r="AJ3629" s="5"/>
    </row>
    <row r="3630" spans="3:36">
      <c r="C3630" s="57"/>
      <c r="D3630" s="11"/>
      <c r="E3630" s="11"/>
      <c r="F3630" s="56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42"/>
      <c r="V3630" s="42"/>
      <c r="W3630" s="42"/>
      <c r="X3630" s="42"/>
      <c r="Y3630" s="42"/>
      <c r="Z3630" s="42"/>
      <c r="AA3630" s="42"/>
      <c r="AB3630" s="42"/>
      <c r="AD3630" s="11"/>
      <c r="AE3630" s="11"/>
      <c r="AG3630" s="11"/>
      <c r="AH3630" s="101"/>
      <c r="AI3630" s="53"/>
      <c r="AJ3630" s="5"/>
    </row>
    <row r="3631" spans="3:36">
      <c r="C3631" s="57"/>
      <c r="D3631" s="11"/>
      <c r="E3631" s="11"/>
      <c r="F3631" s="56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42"/>
      <c r="V3631" s="42"/>
      <c r="W3631" s="42"/>
      <c r="X3631" s="42"/>
      <c r="Y3631" s="42"/>
      <c r="Z3631" s="42"/>
      <c r="AA3631" s="42"/>
      <c r="AB3631" s="42"/>
      <c r="AD3631" s="11"/>
      <c r="AF3631" s="11"/>
      <c r="AG3631" s="11"/>
      <c r="AH3631" s="101"/>
      <c r="AI3631" s="53"/>
      <c r="AJ3631" s="5"/>
    </row>
    <row r="3632" spans="3:36">
      <c r="C3632" s="57"/>
      <c r="D3632" s="11"/>
      <c r="E3632" s="11"/>
      <c r="F3632" s="56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42"/>
      <c r="V3632" s="42"/>
      <c r="W3632" s="42"/>
      <c r="X3632" s="42"/>
      <c r="Y3632" s="42"/>
      <c r="Z3632" s="42"/>
      <c r="AA3632" s="42"/>
      <c r="AB3632" s="42"/>
      <c r="AD3632" s="11"/>
      <c r="AE3632" s="11"/>
      <c r="AG3632" s="11"/>
      <c r="AH3632" s="101"/>
      <c r="AI3632" s="53"/>
      <c r="AJ3632" s="5"/>
    </row>
    <row r="3633" spans="3:36">
      <c r="C3633" s="57"/>
      <c r="D3633" s="11"/>
      <c r="E3633" s="11"/>
      <c r="F3633" s="56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42"/>
      <c r="V3633" s="42"/>
      <c r="W3633" s="42"/>
      <c r="X3633" s="42"/>
      <c r="Y3633" s="42"/>
      <c r="Z3633" s="42"/>
      <c r="AA3633" s="42"/>
      <c r="AB3633" s="42"/>
      <c r="AD3633" s="11"/>
      <c r="AG3633" s="11"/>
      <c r="AH3633" s="101"/>
      <c r="AI3633" s="53"/>
      <c r="AJ3633" s="5"/>
    </row>
    <row r="3634" spans="3:36">
      <c r="C3634" s="57"/>
      <c r="D3634" s="11"/>
      <c r="E3634" s="11"/>
      <c r="F3634" s="56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42"/>
      <c r="V3634" s="42"/>
      <c r="W3634" s="42"/>
      <c r="X3634" s="42"/>
      <c r="Y3634" s="42"/>
      <c r="Z3634" s="42"/>
      <c r="AA3634" s="42"/>
      <c r="AB3634" s="42"/>
      <c r="AD3634" s="11"/>
      <c r="AE3634" s="11"/>
      <c r="AG3634" s="11"/>
      <c r="AH3634" s="101"/>
      <c r="AI3634" s="53"/>
      <c r="AJ3634" s="5"/>
    </row>
    <row r="3635" spans="3:36">
      <c r="C3635" s="57"/>
      <c r="D3635" s="11"/>
      <c r="E3635" s="11"/>
      <c r="F3635" s="56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42"/>
      <c r="V3635" s="42"/>
      <c r="W3635" s="42"/>
      <c r="X3635" s="42"/>
      <c r="Y3635" s="42"/>
      <c r="Z3635" s="42"/>
      <c r="AA3635" s="42"/>
      <c r="AB3635" s="42"/>
      <c r="AD3635" s="11"/>
      <c r="AE3635" s="11"/>
      <c r="AF3635" s="11"/>
      <c r="AG3635" s="11"/>
      <c r="AH3635" s="101"/>
      <c r="AI3635" s="53"/>
      <c r="AJ3635" s="5"/>
    </row>
    <row r="3636" spans="3:36">
      <c r="C3636" s="57"/>
      <c r="D3636" s="11"/>
      <c r="E3636" s="11"/>
      <c r="F3636" s="56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42"/>
      <c r="V3636" s="42"/>
      <c r="W3636" s="42"/>
      <c r="X3636" s="42"/>
      <c r="Y3636" s="42"/>
      <c r="Z3636" s="42"/>
      <c r="AA3636" s="42"/>
      <c r="AB3636" s="42"/>
      <c r="AD3636" s="11"/>
      <c r="AE3636" s="11"/>
      <c r="AF3636" s="11"/>
      <c r="AG3636" s="11"/>
      <c r="AH3636" s="101"/>
      <c r="AI3636" s="53"/>
      <c r="AJ3636" s="5"/>
    </row>
    <row r="3637" spans="3:36">
      <c r="C3637" s="57"/>
      <c r="D3637" s="11"/>
      <c r="E3637" s="11"/>
      <c r="F3637" s="56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42"/>
      <c r="V3637" s="42"/>
      <c r="W3637" s="42"/>
      <c r="X3637" s="42"/>
      <c r="Y3637" s="42"/>
      <c r="Z3637" s="42"/>
      <c r="AA3637" s="42"/>
      <c r="AB3637" s="42"/>
      <c r="AD3637" s="11"/>
      <c r="AE3637" s="11"/>
      <c r="AF3637" s="11"/>
      <c r="AG3637" s="11"/>
      <c r="AH3637" s="101"/>
      <c r="AI3637" s="53"/>
      <c r="AJ3637" s="5"/>
    </row>
    <row r="3638" spans="3:36">
      <c r="C3638" s="57"/>
      <c r="D3638" s="11"/>
      <c r="E3638" s="11"/>
      <c r="F3638" s="56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42"/>
      <c r="V3638" s="42"/>
      <c r="W3638" s="42"/>
      <c r="X3638" s="42"/>
      <c r="Y3638" s="42"/>
      <c r="Z3638" s="42"/>
      <c r="AA3638" s="42"/>
      <c r="AB3638" s="42"/>
      <c r="AD3638" s="11"/>
      <c r="AE3638" s="11"/>
      <c r="AF3638" s="11"/>
      <c r="AG3638" s="11"/>
      <c r="AH3638" s="101"/>
      <c r="AI3638" s="53"/>
      <c r="AJ3638" s="5"/>
    </row>
    <row r="3639" spans="3:36">
      <c r="C3639" s="57"/>
      <c r="D3639" s="11"/>
      <c r="E3639" s="11"/>
      <c r="F3639" s="56"/>
      <c r="G3639" s="11"/>
      <c r="H3639" s="11"/>
      <c r="I3639" s="11"/>
      <c r="J3639" s="11"/>
      <c r="K3639" s="11"/>
      <c r="M3639" s="11"/>
      <c r="O3639" s="11"/>
      <c r="P3639" s="11"/>
      <c r="Q3639" s="11"/>
      <c r="R3639" s="11"/>
      <c r="S3639" s="11"/>
      <c r="T3639" s="11"/>
      <c r="U3639" s="42"/>
      <c r="V3639" s="42"/>
      <c r="W3639" s="42"/>
      <c r="X3639" s="42"/>
      <c r="Y3639" s="42"/>
      <c r="Z3639" s="42"/>
      <c r="AA3639" s="42"/>
      <c r="AB3639" s="42"/>
      <c r="AD3639" s="11"/>
      <c r="AE3639" s="11"/>
      <c r="AF3639" s="11"/>
      <c r="AG3639" s="11"/>
      <c r="AH3639" s="101"/>
      <c r="AI3639" s="53"/>
      <c r="AJ3639" s="5"/>
    </row>
    <row r="3640" spans="3:36">
      <c r="C3640" s="57"/>
      <c r="D3640" s="11"/>
      <c r="E3640" s="11"/>
      <c r="F3640" s="56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42"/>
      <c r="V3640" s="42"/>
      <c r="W3640" s="42"/>
      <c r="X3640" s="42"/>
      <c r="Y3640" s="42"/>
      <c r="Z3640" s="42"/>
      <c r="AA3640" s="42"/>
      <c r="AB3640" s="42"/>
      <c r="AD3640" s="11"/>
      <c r="AF3640" s="11"/>
      <c r="AG3640" s="11"/>
      <c r="AH3640" s="101"/>
      <c r="AI3640" s="53"/>
      <c r="AJ3640" s="5"/>
    </row>
    <row r="3641" spans="3:36">
      <c r="C3641" s="57"/>
      <c r="D3641" s="11"/>
      <c r="E3641" s="11"/>
      <c r="F3641" s="56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42"/>
      <c r="V3641" s="42"/>
      <c r="W3641" s="42"/>
      <c r="X3641" s="42"/>
      <c r="Y3641" s="42"/>
      <c r="Z3641" s="42"/>
      <c r="AA3641" s="42"/>
      <c r="AB3641" s="42"/>
      <c r="AD3641" s="11"/>
      <c r="AE3641" s="11"/>
      <c r="AG3641" s="11"/>
      <c r="AH3641" s="101"/>
      <c r="AI3641" s="53"/>
      <c r="AJ3641" s="5"/>
    </row>
    <row r="3642" spans="3:36">
      <c r="C3642" s="57"/>
      <c r="D3642" s="11"/>
      <c r="E3642" s="11"/>
      <c r="F3642" s="56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42"/>
      <c r="V3642" s="42"/>
      <c r="W3642" s="42"/>
      <c r="X3642" s="42"/>
      <c r="Y3642" s="42"/>
      <c r="Z3642" s="42"/>
      <c r="AA3642" s="42"/>
      <c r="AB3642" s="42"/>
      <c r="AD3642" s="11"/>
      <c r="AE3642" s="11"/>
      <c r="AF3642" s="11"/>
      <c r="AG3642" s="11"/>
      <c r="AH3642" s="101"/>
      <c r="AI3642" s="53"/>
      <c r="AJ3642" s="5"/>
    </row>
    <row r="3643" spans="3:36">
      <c r="C3643" s="57"/>
      <c r="D3643" s="11"/>
      <c r="E3643" s="11"/>
      <c r="F3643" s="56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42"/>
      <c r="V3643" s="42"/>
      <c r="W3643" s="42"/>
      <c r="X3643" s="42"/>
      <c r="Y3643" s="42"/>
      <c r="Z3643" s="42"/>
      <c r="AA3643" s="42"/>
      <c r="AB3643" s="42"/>
      <c r="AD3643" s="11"/>
      <c r="AE3643" s="11"/>
      <c r="AG3643" s="11"/>
      <c r="AH3643" s="101"/>
      <c r="AI3643" s="53"/>
      <c r="AJ3643" s="5"/>
    </row>
    <row r="3644" spans="3:36">
      <c r="C3644" s="57"/>
      <c r="D3644" s="11"/>
      <c r="E3644" s="11"/>
      <c r="F3644" s="56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42"/>
      <c r="V3644" s="42"/>
      <c r="W3644" s="42"/>
      <c r="X3644" s="42"/>
      <c r="Y3644" s="42"/>
      <c r="Z3644" s="42"/>
      <c r="AA3644" s="42"/>
      <c r="AB3644" s="42"/>
      <c r="AD3644" s="11"/>
      <c r="AF3644" s="11"/>
      <c r="AG3644" s="11"/>
      <c r="AH3644" s="101"/>
      <c r="AI3644" s="53"/>
      <c r="AJ3644" s="5"/>
    </row>
    <row r="3645" spans="3:36">
      <c r="C3645" s="57"/>
      <c r="D3645" s="11"/>
      <c r="E3645" s="11"/>
      <c r="F3645" s="56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42"/>
      <c r="V3645" s="42"/>
      <c r="W3645" s="42"/>
      <c r="X3645" s="42"/>
      <c r="Y3645" s="42"/>
      <c r="Z3645" s="42"/>
      <c r="AA3645" s="42"/>
      <c r="AB3645" s="42"/>
      <c r="AD3645" s="11"/>
      <c r="AF3645" s="11"/>
      <c r="AG3645" s="11"/>
      <c r="AH3645" s="101"/>
      <c r="AI3645" s="53"/>
      <c r="AJ3645" s="5"/>
    </row>
    <row r="3646" spans="3:36">
      <c r="C3646" s="57"/>
      <c r="D3646" s="11"/>
      <c r="E3646" s="11"/>
      <c r="F3646" s="56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42"/>
      <c r="V3646" s="42"/>
      <c r="W3646" s="42"/>
      <c r="X3646" s="42"/>
      <c r="Y3646" s="42"/>
      <c r="Z3646" s="42"/>
      <c r="AA3646" s="42"/>
      <c r="AB3646" s="42"/>
      <c r="AD3646" s="11"/>
      <c r="AE3646" s="11"/>
      <c r="AF3646" s="11"/>
      <c r="AG3646" s="11"/>
      <c r="AH3646" s="101"/>
      <c r="AI3646" s="53"/>
      <c r="AJ3646" s="5"/>
    </row>
    <row r="3647" spans="3:36">
      <c r="C3647" s="57"/>
      <c r="D3647" s="11"/>
      <c r="E3647" s="11"/>
      <c r="F3647" s="56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42"/>
      <c r="V3647" s="42"/>
      <c r="W3647" s="42"/>
      <c r="X3647" s="42"/>
      <c r="Y3647" s="42"/>
      <c r="Z3647" s="42"/>
      <c r="AA3647" s="42"/>
      <c r="AB3647" s="42"/>
      <c r="AD3647" s="11"/>
      <c r="AE3647" s="11"/>
      <c r="AG3647" s="11"/>
      <c r="AH3647" s="101"/>
      <c r="AI3647" s="53"/>
      <c r="AJ3647" s="5"/>
    </row>
    <row r="3648" spans="3:36">
      <c r="C3648" s="57"/>
      <c r="D3648" s="11"/>
      <c r="E3648" s="11"/>
      <c r="F3648" s="56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42"/>
      <c r="V3648" s="42"/>
      <c r="W3648" s="42"/>
      <c r="X3648" s="42"/>
      <c r="Y3648" s="42"/>
      <c r="Z3648" s="42"/>
      <c r="AA3648" s="42"/>
      <c r="AB3648" s="42"/>
      <c r="AD3648" s="11"/>
      <c r="AE3648" s="11"/>
      <c r="AF3648" s="11"/>
      <c r="AG3648" s="11"/>
      <c r="AH3648" s="101"/>
      <c r="AI3648" s="53"/>
      <c r="AJ3648" s="5"/>
    </row>
    <row r="3649" spans="3:36">
      <c r="C3649" s="57"/>
      <c r="D3649" s="11"/>
      <c r="E3649" s="11"/>
      <c r="F3649" s="56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42"/>
      <c r="V3649" s="42"/>
      <c r="W3649" s="42"/>
      <c r="X3649" s="42"/>
      <c r="Y3649" s="42"/>
      <c r="Z3649" s="42"/>
      <c r="AA3649" s="42"/>
      <c r="AB3649" s="42"/>
      <c r="AD3649" s="11"/>
      <c r="AE3649" s="11"/>
      <c r="AG3649" s="11"/>
      <c r="AH3649" s="101"/>
      <c r="AI3649" s="53"/>
      <c r="AJ3649" s="5"/>
    </row>
    <row r="3650" spans="3:36">
      <c r="C3650" s="57"/>
      <c r="D3650" s="11"/>
      <c r="E3650" s="11"/>
      <c r="F3650" s="56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42"/>
      <c r="V3650" s="42"/>
      <c r="W3650" s="42"/>
      <c r="X3650" s="42"/>
      <c r="Y3650" s="42"/>
      <c r="Z3650" s="42"/>
      <c r="AA3650" s="42"/>
      <c r="AB3650" s="42"/>
      <c r="AD3650" s="11"/>
      <c r="AE3650" s="11"/>
      <c r="AF3650" s="11"/>
      <c r="AG3650" s="11"/>
      <c r="AH3650" s="101"/>
      <c r="AI3650" s="53"/>
      <c r="AJ3650" s="5"/>
    </row>
    <row r="3651" spans="3:36">
      <c r="C3651" s="57"/>
      <c r="D3651" s="11"/>
      <c r="E3651" s="11"/>
      <c r="F3651" s="56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42"/>
      <c r="V3651" s="42"/>
      <c r="W3651" s="42"/>
      <c r="X3651" s="42"/>
      <c r="Y3651" s="42"/>
      <c r="Z3651" s="42"/>
      <c r="AA3651" s="42"/>
      <c r="AB3651" s="42"/>
      <c r="AD3651" s="11"/>
      <c r="AF3651" s="11"/>
      <c r="AG3651" s="11"/>
      <c r="AH3651" s="101"/>
      <c r="AI3651" s="53"/>
      <c r="AJ3651" s="5"/>
    </row>
    <row r="3652" spans="3:36">
      <c r="C3652" s="57"/>
      <c r="D3652" s="11"/>
      <c r="E3652" s="11"/>
      <c r="F3652" s="56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42"/>
      <c r="V3652" s="42"/>
      <c r="W3652" s="42"/>
      <c r="X3652" s="42"/>
      <c r="Y3652" s="42"/>
      <c r="Z3652" s="42"/>
      <c r="AA3652" s="42"/>
      <c r="AB3652" s="42"/>
      <c r="AD3652" s="11"/>
      <c r="AF3652" s="11"/>
      <c r="AG3652" s="11"/>
      <c r="AH3652" s="101"/>
      <c r="AI3652" s="53"/>
      <c r="AJ3652" s="5"/>
    </row>
    <row r="3653" spans="3:36">
      <c r="C3653" s="57"/>
      <c r="D3653" s="11"/>
      <c r="E3653" s="11"/>
      <c r="F3653" s="56"/>
      <c r="G3653" s="11"/>
      <c r="H3653" s="11"/>
      <c r="I3653" s="11"/>
      <c r="J3653" s="11"/>
      <c r="K3653" s="11"/>
      <c r="M3653" s="11"/>
      <c r="O3653" s="11"/>
      <c r="P3653" s="11"/>
      <c r="Q3653" s="11"/>
      <c r="R3653" s="11"/>
      <c r="S3653" s="11"/>
      <c r="T3653" s="11"/>
      <c r="U3653" s="42"/>
      <c r="V3653" s="42"/>
      <c r="W3653" s="42"/>
      <c r="X3653" s="42"/>
      <c r="Y3653" s="42"/>
      <c r="Z3653" s="42"/>
      <c r="AA3653" s="42"/>
      <c r="AB3653" s="42"/>
      <c r="AD3653" s="11"/>
      <c r="AF3653" s="11"/>
      <c r="AG3653" s="11"/>
      <c r="AH3653" s="101"/>
      <c r="AI3653" s="53"/>
      <c r="AJ3653" s="5"/>
    </row>
    <row r="3654" spans="3:36">
      <c r="C3654" s="57"/>
      <c r="D3654" s="11"/>
      <c r="E3654" s="11"/>
      <c r="F3654" s="56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42"/>
      <c r="V3654" s="42"/>
      <c r="W3654" s="42"/>
      <c r="X3654" s="42"/>
      <c r="Y3654" s="42"/>
      <c r="Z3654" s="42"/>
      <c r="AA3654" s="42"/>
      <c r="AB3654" s="42"/>
      <c r="AD3654" s="11"/>
      <c r="AE3654" s="11"/>
      <c r="AG3654" s="11"/>
      <c r="AH3654" s="101"/>
      <c r="AI3654" s="53"/>
      <c r="AJ3654" s="5"/>
    </row>
    <row r="3655" spans="3:36">
      <c r="C3655" s="57"/>
      <c r="D3655" s="11"/>
      <c r="E3655" s="11"/>
      <c r="F3655" s="56"/>
      <c r="G3655" s="11"/>
      <c r="H3655" s="11"/>
      <c r="I3655" s="11"/>
      <c r="J3655" s="11"/>
      <c r="K3655" s="11"/>
      <c r="M3655" s="11"/>
      <c r="N3655" s="11"/>
      <c r="O3655" s="11"/>
      <c r="P3655" s="11"/>
      <c r="Q3655" s="11"/>
      <c r="R3655" s="11"/>
      <c r="S3655" s="11"/>
      <c r="U3655" s="42"/>
      <c r="V3655" s="42"/>
      <c r="W3655" s="42"/>
      <c r="X3655" s="42"/>
      <c r="Y3655" s="42"/>
      <c r="Z3655" s="42"/>
      <c r="AA3655" s="42"/>
      <c r="AB3655" s="42"/>
      <c r="AD3655" s="11"/>
      <c r="AE3655" s="11"/>
      <c r="AG3655" s="11"/>
      <c r="AH3655" s="101"/>
      <c r="AI3655" s="53"/>
      <c r="AJ3655" s="5"/>
    </row>
    <row r="3656" spans="3:36" ht="15" customHeight="1">
      <c r="C3656" s="57"/>
      <c r="D3656" s="11"/>
      <c r="E3656" s="11"/>
      <c r="F3656" s="56"/>
      <c r="G3656" s="11"/>
      <c r="H3656" s="11"/>
      <c r="I3656" s="11"/>
      <c r="J3656" s="11"/>
      <c r="K3656" s="11"/>
      <c r="M3656" s="11"/>
      <c r="N3656" s="11"/>
      <c r="O3656" s="11"/>
      <c r="P3656" s="11"/>
      <c r="Q3656" s="11"/>
      <c r="R3656" s="11"/>
      <c r="S3656" s="11"/>
      <c r="T3656" s="11"/>
      <c r="U3656" s="42"/>
      <c r="V3656" s="42"/>
      <c r="W3656" s="42"/>
      <c r="X3656" s="42"/>
      <c r="Y3656" s="42"/>
      <c r="Z3656" s="42"/>
      <c r="AA3656" s="42"/>
      <c r="AB3656" s="42"/>
      <c r="AC3656" s="11"/>
      <c r="AD3656" s="11"/>
      <c r="AG3656" s="11"/>
      <c r="AH3656" s="101"/>
      <c r="AI3656" s="53"/>
      <c r="AJ3656" s="5"/>
    </row>
    <row r="3657" spans="3:36" ht="15" customHeight="1">
      <c r="C3657" s="57"/>
      <c r="D3657" s="11"/>
      <c r="E3657" s="11"/>
      <c r="F3657" s="56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42"/>
      <c r="V3657" s="42"/>
      <c r="W3657" s="42"/>
      <c r="X3657" s="42"/>
      <c r="Y3657" s="42"/>
      <c r="Z3657" s="42"/>
      <c r="AA3657" s="42"/>
      <c r="AB3657" s="42"/>
      <c r="AC3657" s="11"/>
      <c r="AD3657" s="11"/>
      <c r="AE3657" s="11"/>
      <c r="AF3657" s="11"/>
      <c r="AG3657" s="11"/>
      <c r="AH3657" s="101"/>
      <c r="AI3657" s="53"/>
      <c r="AJ3657" s="5"/>
    </row>
    <row r="3658" spans="3:36" ht="15" customHeight="1">
      <c r="C3658" s="57"/>
      <c r="D3658" s="11"/>
      <c r="E3658" s="11"/>
      <c r="F3658" s="56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42"/>
      <c r="V3658" s="42"/>
      <c r="W3658" s="42"/>
      <c r="X3658" s="42"/>
      <c r="Y3658" s="42"/>
      <c r="Z3658" s="42"/>
      <c r="AA3658" s="42"/>
      <c r="AB3658" s="42"/>
      <c r="AC3658" s="11"/>
      <c r="AD3658" s="11"/>
      <c r="AE3658" s="11"/>
      <c r="AF3658" s="11"/>
      <c r="AG3658" s="11"/>
      <c r="AH3658" s="101"/>
      <c r="AI3658" s="53"/>
      <c r="AJ3658" s="5"/>
    </row>
    <row r="3659" spans="3:36" ht="15" customHeight="1">
      <c r="C3659" s="57"/>
      <c r="D3659" s="11"/>
      <c r="E3659" s="11"/>
      <c r="F3659" s="56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42"/>
      <c r="V3659" s="42"/>
      <c r="W3659" s="42"/>
      <c r="X3659" s="42"/>
      <c r="Y3659" s="42"/>
      <c r="Z3659" s="42"/>
      <c r="AA3659" s="42"/>
      <c r="AB3659" s="42"/>
      <c r="AC3659" s="11"/>
      <c r="AD3659" s="11"/>
      <c r="AE3659" s="11"/>
      <c r="AG3659" s="11"/>
      <c r="AH3659" s="101"/>
      <c r="AI3659" s="53"/>
      <c r="AJ3659" s="5"/>
    </row>
    <row r="3660" spans="3:36" ht="15" customHeight="1">
      <c r="C3660" s="57"/>
      <c r="D3660" s="11"/>
      <c r="E3660" s="11"/>
      <c r="F3660" s="56"/>
      <c r="G3660" s="11"/>
      <c r="H3660" s="11"/>
      <c r="I3660" s="11"/>
      <c r="J3660" s="11"/>
      <c r="K3660" s="11"/>
      <c r="M3660" s="11"/>
      <c r="N3660" s="11"/>
      <c r="O3660" s="11"/>
      <c r="Q3660" s="11"/>
      <c r="R3660" s="11"/>
      <c r="S3660" s="11"/>
      <c r="U3660" s="42"/>
      <c r="V3660" s="42"/>
      <c r="W3660" s="42"/>
      <c r="X3660" s="42"/>
      <c r="Y3660" s="42"/>
      <c r="Z3660" s="42"/>
      <c r="AA3660" s="42"/>
      <c r="AB3660" s="42"/>
      <c r="AD3660" s="11"/>
      <c r="AF3660" s="11"/>
      <c r="AG3660" s="11"/>
      <c r="AH3660" s="101"/>
      <c r="AI3660" s="53"/>
      <c r="AJ3660" s="5"/>
    </row>
    <row r="3661" spans="3:36" ht="15" customHeight="1">
      <c r="C3661" s="57"/>
      <c r="D3661" s="11"/>
      <c r="E3661" s="11"/>
      <c r="F3661" s="56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42"/>
      <c r="V3661" s="42"/>
      <c r="W3661" s="42"/>
      <c r="X3661" s="42"/>
      <c r="Y3661" s="42"/>
      <c r="Z3661" s="42"/>
      <c r="AA3661" s="42"/>
      <c r="AB3661" s="42"/>
      <c r="AD3661" s="11"/>
      <c r="AF3661" s="11"/>
      <c r="AG3661" s="11"/>
      <c r="AH3661" s="101"/>
      <c r="AI3661" s="53"/>
      <c r="AJ3661" s="5"/>
    </row>
    <row r="3662" spans="3:36" ht="15" customHeight="1">
      <c r="C3662" s="57"/>
      <c r="D3662" s="11"/>
      <c r="E3662" s="11"/>
      <c r="F3662" s="56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42"/>
      <c r="V3662" s="42"/>
      <c r="W3662" s="42"/>
      <c r="X3662" s="42"/>
      <c r="Y3662" s="42"/>
      <c r="Z3662" s="42"/>
      <c r="AA3662" s="42"/>
      <c r="AB3662" s="42"/>
      <c r="AD3662" s="11"/>
      <c r="AF3662" s="11"/>
      <c r="AG3662" s="11"/>
      <c r="AH3662" s="101"/>
      <c r="AI3662" s="53"/>
      <c r="AJ3662" s="5"/>
    </row>
    <row r="3663" spans="3:36" ht="15" customHeight="1">
      <c r="C3663" s="57"/>
      <c r="D3663" s="11"/>
      <c r="E3663" s="11"/>
      <c r="F3663" s="56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42"/>
      <c r="V3663" s="42"/>
      <c r="W3663" s="42"/>
      <c r="X3663" s="42"/>
      <c r="Y3663" s="42"/>
      <c r="Z3663" s="42"/>
      <c r="AA3663" s="42"/>
      <c r="AB3663" s="42"/>
      <c r="AD3663" s="11"/>
      <c r="AE3663" s="11"/>
      <c r="AG3663" s="11"/>
      <c r="AH3663" s="101"/>
      <c r="AI3663" s="53"/>
      <c r="AJ3663" s="5"/>
    </row>
    <row r="3664" spans="3:36">
      <c r="C3664" s="57"/>
      <c r="D3664" s="11"/>
      <c r="E3664" s="11"/>
      <c r="F3664" s="56"/>
      <c r="G3664" s="11"/>
      <c r="H3664" s="11"/>
      <c r="I3664" s="11"/>
      <c r="J3664" s="11"/>
      <c r="K3664" s="11"/>
      <c r="M3664" s="11"/>
      <c r="N3664" s="11"/>
      <c r="O3664" s="11"/>
      <c r="Q3664" s="11"/>
      <c r="R3664" s="11"/>
      <c r="S3664" s="11"/>
      <c r="U3664" s="42"/>
      <c r="V3664" s="42"/>
      <c r="W3664" s="42"/>
      <c r="X3664" s="42"/>
      <c r="Y3664" s="42"/>
      <c r="Z3664" s="42"/>
      <c r="AA3664" s="42"/>
      <c r="AB3664" s="42"/>
      <c r="AD3664" s="11"/>
      <c r="AE3664" s="11"/>
      <c r="AG3664" s="11"/>
      <c r="AH3664" s="101"/>
      <c r="AI3664" s="53"/>
      <c r="AJ3664" s="5"/>
    </row>
    <row r="3665" spans="3:36" ht="15" customHeight="1">
      <c r="C3665" s="57"/>
      <c r="D3665" s="11"/>
      <c r="E3665" s="11"/>
      <c r="F3665" s="56"/>
      <c r="G3665" s="11"/>
      <c r="H3665" s="11"/>
      <c r="I3665" s="11"/>
      <c r="J3665" s="11"/>
      <c r="K3665" s="11"/>
      <c r="M3665" s="11"/>
      <c r="N3665" s="11"/>
      <c r="O3665" s="11"/>
      <c r="Q3665" s="11"/>
      <c r="R3665" s="11"/>
      <c r="S3665" s="11"/>
      <c r="U3665" s="42"/>
      <c r="V3665" s="42"/>
      <c r="W3665" s="42"/>
      <c r="X3665" s="42"/>
      <c r="Y3665" s="42"/>
      <c r="Z3665" s="42"/>
      <c r="AA3665" s="42"/>
      <c r="AB3665" s="42"/>
      <c r="AD3665" s="11"/>
      <c r="AF3665" s="11"/>
      <c r="AG3665" s="11"/>
      <c r="AH3665" s="101"/>
      <c r="AI3665" s="53"/>
      <c r="AJ3665" s="5"/>
    </row>
    <row r="3666" spans="3:36" ht="15" customHeight="1">
      <c r="C3666" s="57"/>
      <c r="D3666" s="11"/>
      <c r="E3666" s="11"/>
      <c r="F3666" s="56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U3666" s="42"/>
      <c r="V3666" s="42"/>
      <c r="W3666" s="42"/>
      <c r="X3666" s="42"/>
      <c r="Y3666" s="42"/>
      <c r="Z3666" s="42"/>
      <c r="AA3666" s="42"/>
      <c r="AB3666" s="42"/>
      <c r="AD3666" s="11"/>
      <c r="AG3666" s="11"/>
      <c r="AH3666" s="101"/>
      <c r="AI3666" s="53"/>
      <c r="AJ3666" s="5"/>
    </row>
    <row r="3667" spans="3:36" ht="15" customHeight="1">
      <c r="C3667" s="57"/>
      <c r="D3667" s="11"/>
      <c r="E3667" s="11"/>
      <c r="F3667" s="56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42"/>
      <c r="V3667" s="42"/>
      <c r="W3667" s="42"/>
      <c r="X3667" s="42"/>
      <c r="Y3667" s="42"/>
      <c r="Z3667" s="42"/>
      <c r="AA3667" s="42"/>
      <c r="AB3667" s="42"/>
      <c r="AD3667" s="11"/>
      <c r="AF3667" s="11"/>
      <c r="AG3667" s="11"/>
      <c r="AH3667" s="101"/>
      <c r="AI3667" s="53"/>
      <c r="AJ3667" s="5"/>
    </row>
    <row r="3668" spans="3:36" ht="15" customHeight="1">
      <c r="C3668" s="57"/>
      <c r="D3668" s="11"/>
      <c r="E3668" s="11"/>
      <c r="F3668" s="56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42"/>
      <c r="V3668" s="42"/>
      <c r="W3668" s="42"/>
      <c r="X3668" s="42"/>
      <c r="Y3668" s="42"/>
      <c r="Z3668" s="42"/>
      <c r="AA3668" s="42"/>
      <c r="AB3668" s="42"/>
      <c r="AD3668" s="11"/>
      <c r="AF3668" s="11"/>
      <c r="AG3668" s="11"/>
      <c r="AH3668" s="101"/>
      <c r="AI3668" s="53"/>
      <c r="AJ3668" s="5"/>
    </row>
    <row r="3669" spans="3:36" ht="15" customHeight="1">
      <c r="C3669" s="57"/>
      <c r="D3669" s="11"/>
      <c r="E3669" s="11"/>
      <c r="F3669" s="56"/>
      <c r="G3669" s="11"/>
      <c r="H3669" s="11"/>
      <c r="I3669" s="11"/>
      <c r="J3669" s="11"/>
      <c r="K3669" s="11"/>
      <c r="L3669" s="11"/>
      <c r="M3669" s="11"/>
      <c r="N3669" s="11"/>
      <c r="O3669" s="11"/>
      <c r="Q3669" s="11"/>
      <c r="R3669" s="11"/>
      <c r="S3669" s="11"/>
      <c r="T3669" s="11"/>
      <c r="U3669" s="42"/>
      <c r="V3669" s="42"/>
      <c r="W3669" s="42"/>
      <c r="X3669" s="42"/>
      <c r="Y3669" s="42"/>
      <c r="Z3669" s="42"/>
      <c r="AA3669" s="42"/>
      <c r="AB3669" s="42"/>
      <c r="AD3669" s="11"/>
      <c r="AG3669" s="11"/>
      <c r="AH3669" s="101"/>
      <c r="AI3669" s="53"/>
      <c r="AJ3669" s="5"/>
    </row>
    <row r="3670" spans="3:36" ht="15" customHeight="1">
      <c r="C3670" s="57"/>
      <c r="D3670" s="11"/>
      <c r="E3670" s="11"/>
      <c r="F3670" s="56"/>
      <c r="G3670" s="11"/>
      <c r="H3670" s="11"/>
      <c r="I3670" s="11"/>
      <c r="J3670" s="11"/>
      <c r="K3670" s="11"/>
      <c r="M3670" s="11"/>
      <c r="O3670" s="11"/>
      <c r="P3670" s="11"/>
      <c r="Q3670" s="11"/>
      <c r="R3670" s="11"/>
      <c r="S3670" s="11"/>
      <c r="T3670" s="11"/>
      <c r="U3670" s="42"/>
      <c r="V3670" s="42"/>
      <c r="W3670" s="42"/>
      <c r="X3670" s="42"/>
      <c r="Y3670" s="42"/>
      <c r="Z3670" s="42"/>
      <c r="AA3670" s="42"/>
      <c r="AB3670" s="42"/>
      <c r="AD3670" s="11"/>
      <c r="AE3670" s="11"/>
      <c r="AF3670" s="11"/>
      <c r="AG3670" s="11"/>
      <c r="AH3670" s="101"/>
      <c r="AI3670" s="53"/>
      <c r="AJ3670" s="5"/>
    </row>
    <row r="3671" spans="3:36" ht="15" customHeight="1">
      <c r="C3671" s="57"/>
      <c r="D3671" s="11"/>
      <c r="E3671" s="11"/>
      <c r="F3671" s="56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42"/>
      <c r="V3671" s="42"/>
      <c r="W3671" s="42"/>
      <c r="X3671" s="42"/>
      <c r="Y3671" s="42"/>
      <c r="Z3671" s="42"/>
      <c r="AA3671" s="42"/>
      <c r="AB3671" s="42"/>
      <c r="AD3671" s="11"/>
      <c r="AE3671" s="11"/>
      <c r="AG3671" s="11"/>
      <c r="AH3671" s="101"/>
      <c r="AI3671" s="53"/>
      <c r="AJ3671" s="5"/>
    </row>
    <row r="3672" spans="3:36">
      <c r="C3672" s="57"/>
      <c r="D3672" s="11"/>
      <c r="E3672" s="11"/>
      <c r="F3672" s="56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42"/>
      <c r="V3672" s="42"/>
      <c r="W3672" s="42"/>
      <c r="X3672" s="42"/>
      <c r="Y3672" s="42"/>
      <c r="Z3672" s="42"/>
      <c r="AA3672" s="42"/>
      <c r="AB3672" s="42"/>
      <c r="AD3672" s="11"/>
      <c r="AE3672" s="11"/>
      <c r="AF3672" s="11"/>
      <c r="AG3672" s="11"/>
      <c r="AH3672" s="101"/>
      <c r="AI3672" s="53"/>
      <c r="AJ3672" s="5"/>
    </row>
    <row r="3673" spans="3:36" ht="15" customHeight="1">
      <c r="C3673" s="57"/>
      <c r="D3673" s="11"/>
      <c r="E3673" s="11"/>
      <c r="F3673" s="56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42"/>
      <c r="V3673" s="42"/>
      <c r="W3673" s="42"/>
      <c r="X3673" s="42"/>
      <c r="Y3673" s="42"/>
      <c r="Z3673" s="42"/>
      <c r="AA3673" s="42"/>
      <c r="AB3673" s="42"/>
      <c r="AD3673" s="11"/>
      <c r="AF3673" s="11"/>
      <c r="AG3673" s="11"/>
      <c r="AH3673" s="101"/>
      <c r="AI3673" s="53"/>
      <c r="AJ3673" s="5"/>
    </row>
    <row r="3674" spans="3:36" ht="15" customHeight="1">
      <c r="C3674" s="57"/>
      <c r="D3674" s="11"/>
      <c r="E3674" s="11"/>
      <c r="F3674" s="56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42"/>
      <c r="V3674" s="42"/>
      <c r="W3674" s="42"/>
      <c r="X3674" s="42"/>
      <c r="Y3674" s="42"/>
      <c r="Z3674" s="42"/>
      <c r="AA3674" s="42"/>
      <c r="AB3674" s="42"/>
      <c r="AD3674" s="11"/>
      <c r="AF3674" s="11"/>
      <c r="AG3674" s="11"/>
      <c r="AH3674" s="101"/>
      <c r="AI3674" s="53"/>
      <c r="AJ3674" s="5"/>
    </row>
    <row r="3675" spans="3:36" ht="15" customHeight="1">
      <c r="C3675" s="57"/>
      <c r="D3675" s="11"/>
      <c r="E3675" s="11"/>
      <c r="F3675" s="56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42"/>
      <c r="V3675" s="42"/>
      <c r="W3675" s="42"/>
      <c r="X3675" s="42"/>
      <c r="Y3675" s="42"/>
      <c r="Z3675" s="42"/>
      <c r="AA3675" s="42"/>
      <c r="AB3675" s="42"/>
      <c r="AD3675" s="11"/>
      <c r="AF3675" s="11"/>
      <c r="AG3675" s="11"/>
      <c r="AH3675" s="101"/>
      <c r="AI3675" s="53"/>
      <c r="AJ3675" s="5"/>
    </row>
    <row r="3676" spans="3:36" ht="15" customHeight="1">
      <c r="C3676" s="57"/>
      <c r="D3676" s="11"/>
      <c r="E3676" s="11"/>
      <c r="F3676" s="56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42"/>
      <c r="V3676" s="42"/>
      <c r="W3676" s="42"/>
      <c r="X3676" s="42"/>
      <c r="Y3676" s="42"/>
      <c r="Z3676" s="42"/>
      <c r="AA3676" s="42"/>
      <c r="AB3676" s="42"/>
      <c r="AD3676" s="11"/>
      <c r="AF3676" s="11"/>
      <c r="AG3676" s="11"/>
      <c r="AH3676" s="101"/>
      <c r="AI3676" s="53"/>
      <c r="AJ3676" s="5"/>
    </row>
    <row r="3677" spans="3:36" ht="15" customHeight="1">
      <c r="C3677" s="57"/>
      <c r="D3677" s="11"/>
      <c r="E3677" s="11"/>
      <c r="F3677" s="56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42"/>
      <c r="V3677" s="42"/>
      <c r="W3677" s="42"/>
      <c r="X3677" s="42"/>
      <c r="Y3677" s="42"/>
      <c r="Z3677" s="42"/>
      <c r="AA3677" s="42"/>
      <c r="AB3677" s="42"/>
      <c r="AD3677" s="11"/>
      <c r="AE3677" s="11"/>
      <c r="AF3677" s="11"/>
      <c r="AG3677" s="11"/>
      <c r="AH3677" s="101"/>
      <c r="AI3677" s="53"/>
      <c r="AJ3677" s="5"/>
    </row>
    <row r="3678" spans="3:36">
      <c r="C3678" s="57"/>
      <c r="D3678" s="11"/>
      <c r="E3678" s="11"/>
      <c r="F3678" s="56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42"/>
      <c r="V3678" s="42"/>
      <c r="W3678" s="42"/>
      <c r="X3678" s="42"/>
      <c r="Y3678" s="42"/>
      <c r="Z3678" s="42"/>
      <c r="AA3678" s="42"/>
      <c r="AB3678" s="42"/>
      <c r="AD3678" s="11"/>
      <c r="AE3678" s="11"/>
      <c r="AG3678" s="11"/>
      <c r="AH3678" s="101"/>
      <c r="AI3678" s="53"/>
      <c r="AJ3678" s="5"/>
    </row>
    <row r="3679" spans="3:36" ht="15" customHeight="1">
      <c r="C3679" s="57"/>
      <c r="D3679" s="11"/>
      <c r="E3679" s="11"/>
      <c r="F3679" s="56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42"/>
      <c r="V3679" s="42"/>
      <c r="W3679" s="42"/>
      <c r="X3679" s="42"/>
      <c r="Y3679" s="42"/>
      <c r="Z3679" s="42"/>
      <c r="AA3679" s="42"/>
      <c r="AB3679" s="42"/>
      <c r="AD3679" s="11"/>
      <c r="AE3679" s="11"/>
      <c r="AG3679" s="11"/>
      <c r="AH3679" s="101"/>
      <c r="AI3679" s="53"/>
      <c r="AJ3679" s="5"/>
    </row>
    <row r="3680" spans="3:36" ht="15" customHeight="1">
      <c r="C3680" s="57"/>
      <c r="D3680" s="11"/>
      <c r="E3680" s="11"/>
      <c r="F3680" s="56"/>
      <c r="G3680" s="11"/>
      <c r="H3680" s="11"/>
      <c r="I3680" s="11"/>
      <c r="J3680" s="11"/>
      <c r="K3680" s="11"/>
      <c r="M3680" s="11"/>
      <c r="O3680" s="11"/>
      <c r="P3680" s="11"/>
      <c r="Q3680" s="11"/>
      <c r="R3680" s="11"/>
      <c r="S3680" s="11"/>
      <c r="T3680" s="11"/>
      <c r="U3680" s="42"/>
      <c r="V3680" s="42"/>
      <c r="W3680" s="42"/>
      <c r="X3680" s="42"/>
      <c r="Y3680" s="42"/>
      <c r="Z3680" s="42"/>
      <c r="AA3680" s="42"/>
      <c r="AB3680" s="42"/>
      <c r="AD3680" s="11"/>
      <c r="AE3680" s="11"/>
      <c r="AF3680" s="11"/>
      <c r="AG3680" s="11"/>
      <c r="AH3680" s="101"/>
      <c r="AI3680" s="53"/>
      <c r="AJ3680" s="5"/>
    </row>
    <row r="3681" spans="3:36" ht="15" customHeight="1">
      <c r="C3681" s="57"/>
      <c r="D3681" s="11"/>
      <c r="E3681" s="11"/>
      <c r="F3681" s="56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42"/>
      <c r="V3681" s="42"/>
      <c r="W3681" s="42"/>
      <c r="X3681" s="42"/>
      <c r="Y3681" s="42"/>
      <c r="Z3681" s="42"/>
      <c r="AA3681" s="42"/>
      <c r="AB3681" s="42"/>
      <c r="AD3681" s="11"/>
      <c r="AF3681" s="11"/>
      <c r="AG3681" s="11"/>
      <c r="AH3681" s="101"/>
      <c r="AI3681" s="53"/>
      <c r="AJ3681" s="5"/>
    </row>
    <row r="3682" spans="3:36" ht="15" customHeight="1">
      <c r="C3682" s="57"/>
      <c r="D3682" s="11"/>
      <c r="E3682" s="11"/>
      <c r="F3682" s="56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42"/>
      <c r="V3682" s="42"/>
      <c r="W3682" s="42"/>
      <c r="X3682" s="42"/>
      <c r="Y3682" s="42"/>
      <c r="Z3682" s="42"/>
      <c r="AA3682" s="42"/>
      <c r="AB3682" s="42"/>
      <c r="AD3682" s="11"/>
      <c r="AE3682" s="11"/>
      <c r="AG3682" s="11"/>
      <c r="AH3682" s="101"/>
      <c r="AI3682" s="53"/>
      <c r="AJ3682" s="5"/>
    </row>
    <row r="3683" spans="3:36" ht="15" customHeight="1">
      <c r="C3683" s="57"/>
      <c r="D3683" s="11"/>
      <c r="E3683" s="11"/>
      <c r="F3683" s="56"/>
      <c r="G3683" s="11"/>
      <c r="H3683" s="11"/>
      <c r="I3683" s="11"/>
      <c r="J3683" s="11"/>
      <c r="K3683" s="11"/>
      <c r="L3683" s="11"/>
      <c r="M3683" s="11"/>
      <c r="N3683" s="11"/>
      <c r="P3683" s="11"/>
      <c r="Q3683" s="11"/>
      <c r="R3683" s="11"/>
      <c r="S3683" s="11"/>
      <c r="T3683" s="11"/>
      <c r="U3683" s="42"/>
      <c r="V3683" s="42"/>
      <c r="W3683" s="42"/>
      <c r="X3683" s="42"/>
      <c r="Y3683" s="42"/>
      <c r="Z3683" s="42"/>
      <c r="AA3683" s="42"/>
      <c r="AB3683" s="42"/>
      <c r="AD3683" s="11"/>
      <c r="AE3683" s="11"/>
      <c r="AF3683" s="11"/>
      <c r="AG3683" s="11"/>
      <c r="AH3683" s="101"/>
      <c r="AI3683" s="53"/>
      <c r="AJ3683" s="5"/>
    </row>
    <row r="3684" spans="3:36" ht="15" customHeight="1">
      <c r="C3684" s="57"/>
      <c r="D3684" s="11"/>
      <c r="E3684" s="11"/>
      <c r="F3684" s="56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42"/>
      <c r="V3684" s="42"/>
      <c r="W3684" s="42"/>
      <c r="X3684" s="42"/>
      <c r="Y3684" s="42"/>
      <c r="Z3684" s="42"/>
      <c r="AA3684" s="42"/>
      <c r="AB3684" s="42"/>
      <c r="AD3684" s="11"/>
      <c r="AF3684" s="11"/>
      <c r="AG3684" s="11"/>
      <c r="AH3684" s="101"/>
      <c r="AI3684" s="53"/>
      <c r="AJ3684" s="5"/>
    </row>
    <row r="3685" spans="3:36" ht="15" customHeight="1">
      <c r="C3685" s="57"/>
      <c r="D3685" s="11"/>
      <c r="E3685" s="11"/>
      <c r="F3685" s="56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42"/>
      <c r="V3685" s="42"/>
      <c r="W3685" s="42"/>
      <c r="X3685" s="42"/>
      <c r="Y3685" s="42"/>
      <c r="Z3685" s="42"/>
      <c r="AA3685" s="42"/>
      <c r="AB3685" s="42"/>
      <c r="AD3685" s="11"/>
      <c r="AE3685" s="11"/>
      <c r="AF3685" s="11"/>
      <c r="AG3685" s="11"/>
      <c r="AH3685" s="101"/>
      <c r="AI3685" s="53"/>
      <c r="AJ3685" s="5"/>
    </row>
    <row r="3686" spans="3:36" ht="15" customHeight="1">
      <c r="C3686" s="57"/>
      <c r="D3686" s="11"/>
      <c r="E3686" s="11"/>
      <c r="F3686" s="56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42"/>
      <c r="V3686" s="42"/>
      <c r="W3686" s="42"/>
      <c r="X3686" s="42"/>
      <c r="Y3686" s="42"/>
      <c r="Z3686" s="42"/>
      <c r="AA3686" s="42"/>
      <c r="AB3686" s="42"/>
      <c r="AD3686" s="11"/>
      <c r="AE3686" s="11"/>
      <c r="AF3686" s="11"/>
      <c r="AG3686" s="11"/>
      <c r="AH3686" s="101"/>
      <c r="AI3686" s="53"/>
      <c r="AJ3686" s="5"/>
    </row>
    <row r="3687" spans="3:36" ht="15" customHeight="1">
      <c r="C3687" s="57"/>
      <c r="D3687" s="11"/>
      <c r="E3687" s="11"/>
      <c r="F3687" s="56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42"/>
      <c r="V3687" s="42"/>
      <c r="W3687" s="42"/>
      <c r="X3687" s="42"/>
      <c r="Y3687" s="42"/>
      <c r="Z3687" s="42"/>
      <c r="AA3687" s="42"/>
      <c r="AB3687" s="42"/>
      <c r="AD3687" s="11"/>
      <c r="AE3687" s="11"/>
      <c r="AF3687" s="11"/>
      <c r="AG3687" s="11"/>
      <c r="AH3687" s="101"/>
      <c r="AI3687" s="53"/>
      <c r="AJ3687" s="5"/>
    </row>
    <row r="3688" spans="3:36" ht="15" customHeight="1">
      <c r="C3688" s="57"/>
      <c r="D3688" s="11"/>
      <c r="E3688" s="11"/>
      <c r="F3688" s="56"/>
      <c r="G3688" s="11"/>
      <c r="H3688" s="11"/>
      <c r="I3688" s="11"/>
      <c r="J3688" s="11"/>
      <c r="K3688" s="11"/>
      <c r="L3688" s="11"/>
      <c r="M3688" s="11"/>
      <c r="N3688" s="11"/>
      <c r="P3688" s="11"/>
      <c r="Q3688" s="11"/>
      <c r="R3688" s="11"/>
      <c r="S3688" s="11"/>
      <c r="T3688" s="11"/>
      <c r="U3688" s="42"/>
      <c r="V3688" s="42"/>
      <c r="W3688" s="42"/>
      <c r="X3688" s="42"/>
      <c r="Y3688" s="42"/>
      <c r="Z3688" s="42"/>
      <c r="AA3688" s="42"/>
      <c r="AB3688" s="42"/>
      <c r="AD3688" s="11"/>
      <c r="AE3688" s="11"/>
      <c r="AG3688" s="11"/>
      <c r="AH3688" s="101"/>
      <c r="AI3688" s="53"/>
      <c r="AJ3688" s="5"/>
    </row>
    <row r="3689" spans="3:36">
      <c r="C3689" s="57"/>
      <c r="D3689" s="11"/>
      <c r="E3689" s="11"/>
      <c r="F3689" s="56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42"/>
      <c r="V3689" s="42"/>
      <c r="W3689" s="42"/>
      <c r="X3689" s="42"/>
      <c r="Y3689" s="42"/>
      <c r="Z3689" s="42"/>
      <c r="AA3689" s="42"/>
      <c r="AB3689" s="42"/>
      <c r="AC3689" s="11"/>
      <c r="AD3689" s="11"/>
      <c r="AG3689" s="11"/>
      <c r="AH3689" s="101"/>
      <c r="AI3689" s="53"/>
      <c r="AJ3689" s="5"/>
    </row>
    <row r="3690" spans="3:36" ht="15" customHeight="1">
      <c r="C3690" s="57"/>
      <c r="D3690" s="11"/>
      <c r="E3690" s="11"/>
      <c r="F3690" s="56"/>
      <c r="G3690" s="11"/>
      <c r="H3690" s="11"/>
      <c r="I3690" s="11"/>
      <c r="J3690" s="11"/>
      <c r="K3690" s="11"/>
      <c r="M3690" s="11"/>
      <c r="N3690" s="11"/>
      <c r="O3690" s="11"/>
      <c r="P3690" s="11"/>
      <c r="Q3690" s="11"/>
      <c r="R3690" s="11"/>
      <c r="S3690" s="11"/>
      <c r="T3690" s="11"/>
      <c r="U3690" s="42"/>
      <c r="V3690" s="42"/>
      <c r="W3690" s="42"/>
      <c r="X3690" s="42"/>
      <c r="Y3690" s="42"/>
      <c r="Z3690" s="42"/>
      <c r="AA3690" s="42"/>
      <c r="AB3690" s="42"/>
      <c r="AC3690" s="11"/>
      <c r="AD3690" s="11"/>
      <c r="AE3690" s="11"/>
      <c r="AG3690" s="11"/>
      <c r="AH3690" s="101"/>
      <c r="AI3690" s="53"/>
      <c r="AJ3690" s="5"/>
    </row>
    <row r="3691" spans="3:36">
      <c r="C3691" s="57"/>
      <c r="D3691" s="11"/>
      <c r="E3691" s="11"/>
      <c r="F3691" s="56"/>
      <c r="G3691" s="11"/>
      <c r="H3691" s="11"/>
      <c r="I3691" s="11"/>
      <c r="J3691" s="11"/>
      <c r="K3691" s="11"/>
      <c r="L3691" s="11"/>
      <c r="M3691" s="11"/>
      <c r="N3691" s="11"/>
      <c r="P3691" s="11"/>
      <c r="Q3691" s="11"/>
      <c r="R3691" s="11"/>
      <c r="S3691" s="11"/>
      <c r="T3691" s="11"/>
      <c r="U3691" s="42"/>
      <c r="V3691" s="42"/>
      <c r="W3691" s="42"/>
      <c r="X3691" s="42"/>
      <c r="Y3691" s="42"/>
      <c r="Z3691" s="42"/>
      <c r="AA3691" s="42"/>
      <c r="AB3691" s="42"/>
      <c r="AC3691" s="11"/>
      <c r="AD3691" s="11"/>
      <c r="AE3691" s="11"/>
      <c r="AG3691" s="11"/>
      <c r="AH3691" s="101"/>
      <c r="AI3691" s="53"/>
      <c r="AJ3691" s="5"/>
    </row>
    <row r="3692" spans="3:36">
      <c r="C3692" s="57"/>
      <c r="D3692" s="11"/>
      <c r="E3692" s="11"/>
      <c r="F3692" s="56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42"/>
      <c r="V3692" s="42"/>
      <c r="W3692" s="42"/>
      <c r="X3692" s="42"/>
      <c r="Y3692" s="42"/>
      <c r="Z3692" s="42"/>
      <c r="AA3692" s="42"/>
      <c r="AB3692" s="42"/>
      <c r="AC3692" s="11"/>
      <c r="AD3692" s="11"/>
      <c r="AF3692" s="11"/>
      <c r="AG3692" s="11"/>
      <c r="AH3692" s="101"/>
      <c r="AI3692" s="53"/>
      <c r="AJ3692" s="5"/>
    </row>
    <row r="3693" spans="3:36" ht="15" customHeight="1">
      <c r="C3693" s="57"/>
      <c r="D3693" s="11"/>
      <c r="E3693" s="11"/>
      <c r="F3693" s="56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42"/>
      <c r="V3693" s="42"/>
      <c r="W3693" s="42"/>
      <c r="X3693" s="42"/>
      <c r="Y3693" s="42"/>
      <c r="Z3693" s="42"/>
      <c r="AA3693" s="42"/>
      <c r="AB3693" s="42"/>
      <c r="AC3693" s="11"/>
      <c r="AD3693" s="11"/>
      <c r="AF3693" s="11"/>
      <c r="AG3693" s="11"/>
      <c r="AH3693" s="101"/>
      <c r="AI3693" s="53"/>
      <c r="AJ3693" s="5"/>
    </row>
    <row r="3694" spans="3:36" ht="15" customHeight="1">
      <c r="C3694" s="57"/>
      <c r="D3694" s="11"/>
      <c r="E3694" s="11"/>
      <c r="F3694" s="56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42"/>
      <c r="V3694" s="42"/>
      <c r="W3694" s="42"/>
      <c r="X3694" s="42"/>
      <c r="Y3694" s="42"/>
      <c r="Z3694" s="42"/>
      <c r="AA3694" s="42"/>
      <c r="AB3694" s="42"/>
      <c r="AC3694" s="11"/>
      <c r="AD3694" s="11"/>
      <c r="AF3694" s="11"/>
      <c r="AG3694" s="11"/>
      <c r="AH3694" s="101"/>
      <c r="AI3694" s="53"/>
      <c r="AJ3694" s="5"/>
    </row>
    <row r="3695" spans="3:36" ht="15" customHeight="1">
      <c r="C3695" s="57"/>
      <c r="D3695" s="11"/>
      <c r="E3695" s="11"/>
      <c r="F3695" s="56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42"/>
      <c r="V3695" s="42"/>
      <c r="W3695" s="42"/>
      <c r="X3695" s="42"/>
      <c r="Y3695" s="42"/>
      <c r="Z3695" s="42"/>
      <c r="AA3695" s="42"/>
      <c r="AB3695" s="42"/>
      <c r="AD3695" s="11"/>
      <c r="AE3695" s="11"/>
      <c r="AF3695" s="11"/>
      <c r="AG3695" s="11"/>
      <c r="AH3695" s="101"/>
      <c r="AI3695" s="53"/>
      <c r="AJ3695" s="5"/>
    </row>
    <row r="3696" spans="3:36" ht="15" customHeight="1">
      <c r="C3696" s="57"/>
      <c r="D3696" s="11"/>
      <c r="E3696" s="11"/>
      <c r="F3696" s="56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42"/>
      <c r="V3696" s="42"/>
      <c r="W3696" s="42"/>
      <c r="X3696" s="42"/>
      <c r="Y3696" s="42"/>
      <c r="Z3696" s="42"/>
      <c r="AA3696" s="42"/>
      <c r="AB3696" s="42"/>
      <c r="AD3696" s="11"/>
      <c r="AE3696" s="11"/>
      <c r="AF3696" s="11"/>
      <c r="AG3696" s="11"/>
      <c r="AH3696" s="101"/>
      <c r="AI3696" s="53"/>
      <c r="AJ3696" s="5"/>
    </row>
    <row r="3697" spans="3:36" ht="15" customHeight="1">
      <c r="C3697" s="57"/>
      <c r="D3697" s="11"/>
      <c r="E3697" s="11"/>
      <c r="F3697" s="56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42"/>
      <c r="V3697" s="42"/>
      <c r="W3697" s="42"/>
      <c r="X3697" s="42"/>
      <c r="Y3697" s="42"/>
      <c r="Z3697" s="42"/>
      <c r="AA3697" s="42"/>
      <c r="AB3697" s="42"/>
      <c r="AD3697" s="11"/>
      <c r="AE3697" s="11"/>
      <c r="AF3697" s="11"/>
      <c r="AG3697" s="11"/>
      <c r="AH3697" s="101"/>
      <c r="AI3697" s="53"/>
      <c r="AJ3697" s="5"/>
    </row>
    <row r="3698" spans="3:36" ht="15" customHeight="1">
      <c r="C3698" s="57"/>
      <c r="D3698" s="11"/>
      <c r="E3698" s="11"/>
      <c r="F3698" s="56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42"/>
      <c r="V3698" s="42"/>
      <c r="W3698" s="42"/>
      <c r="X3698" s="42"/>
      <c r="Y3698" s="42"/>
      <c r="Z3698" s="42"/>
      <c r="AA3698" s="42"/>
      <c r="AB3698" s="42"/>
      <c r="AD3698" s="11"/>
      <c r="AE3698" s="11"/>
      <c r="AG3698" s="11"/>
      <c r="AH3698" s="101"/>
      <c r="AI3698" s="53"/>
      <c r="AJ3698" s="5"/>
    </row>
    <row r="3699" spans="3:36" ht="15" customHeight="1">
      <c r="C3699" s="57"/>
      <c r="D3699" s="11"/>
      <c r="E3699" s="11"/>
      <c r="F3699" s="56"/>
      <c r="G3699" s="11"/>
      <c r="H3699" s="11"/>
      <c r="I3699" s="11"/>
      <c r="J3699" s="11"/>
      <c r="K3699" s="11"/>
      <c r="L3699" s="11"/>
      <c r="M3699" s="11"/>
      <c r="N3699" s="11"/>
      <c r="P3699" s="11"/>
      <c r="Q3699" s="11"/>
      <c r="R3699" s="11"/>
      <c r="S3699" s="11"/>
      <c r="T3699" s="11"/>
      <c r="U3699" s="42"/>
      <c r="V3699" s="42"/>
      <c r="W3699" s="42"/>
      <c r="X3699" s="42"/>
      <c r="Y3699" s="42"/>
      <c r="Z3699" s="42"/>
      <c r="AA3699" s="42"/>
      <c r="AB3699" s="42"/>
      <c r="AD3699" s="11"/>
      <c r="AE3699" s="11"/>
      <c r="AF3699" s="11"/>
      <c r="AG3699" s="11"/>
      <c r="AH3699" s="101"/>
      <c r="AI3699" s="53"/>
      <c r="AJ3699" s="5"/>
    </row>
    <row r="3700" spans="3:36" ht="15" customHeight="1">
      <c r="C3700" s="57"/>
      <c r="D3700" s="11"/>
      <c r="E3700" s="11"/>
      <c r="F3700" s="56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42"/>
      <c r="V3700" s="42"/>
      <c r="W3700" s="42"/>
      <c r="X3700" s="42"/>
      <c r="Y3700" s="42"/>
      <c r="Z3700" s="42"/>
      <c r="AA3700" s="42"/>
      <c r="AB3700" s="42"/>
      <c r="AD3700" s="11"/>
      <c r="AE3700" s="11"/>
      <c r="AG3700" s="11"/>
      <c r="AH3700" s="101"/>
      <c r="AI3700" s="53"/>
      <c r="AJ3700" s="5"/>
    </row>
    <row r="3701" spans="3:36" ht="15" customHeight="1">
      <c r="C3701" s="57"/>
      <c r="D3701" s="11"/>
      <c r="E3701" s="11"/>
      <c r="F3701" s="56"/>
      <c r="G3701" s="11"/>
      <c r="H3701" s="11"/>
      <c r="I3701" s="11"/>
      <c r="J3701" s="11"/>
      <c r="K3701" s="11"/>
      <c r="L3701" s="11"/>
      <c r="M3701" s="11"/>
      <c r="N3701" s="11"/>
      <c r="P3701" s="11"/>
      <c r="Q3701" s="11"/>
      <c r="R3701" s="11"/>
      <c r="S3701" s="11"/>
      <c r="T3701" s="11"/>
      <c r="U3701" s="42"/>
      <c r="V3701" s="42"/>
      <c r="W3701" s="42"/>
      <c r="X3701" s="42"/>
      <c r="Y3701" s="42"/>
      <c r="Z3701" s="42"/>
      <c r="AA3701" s="42"/>
      <c r="AB3701" s="42"/>
      <c r="AD3701" s="11"/>
      <c r="AE3701" s="11"/>
      <c r="AF3701" s="11"/>
      <c r="AG3701" s="11"/>
      <c r="AH3701" s="101"/>
      <c r="AI3701" s="53"/>
      <c r="AJ3701" s="5"/>
    </row>
    <row r="3702" spans="3:36" ht="15" customHeight="1">
      <c r="C3702" s="57"/>
      <c r="D3702" s="11"/>
      <c r="E3702" s="11"/>
      <c r="F3702" s="56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42"/>
      <c r="V3702" s="42"/>
      <c r="W3702" s="42"/>
      <c r="X3702" s="42"/>
      <c r="Y3702" s="42"/>
      <c r="Z3702" s="42"/>
      <c r="AA3702" s="42"/>
      <c r="AB3702" s="42"/>
      <c r="AD3702" s="11"/>
      <c r="AE3702" s="11"/>
      <c r="AF3702" s="11"/>
      <c r="AG3702" s="11"/>
      <c r="AH3702" s="101"/>
      <c r="AI3702" s="53"/>
      <c r="AJ3702" s="5"/>
    </row>
    <row r="3703" spans="3:36" ht="15" customHeight="1">
      <c r="C3703" s="57"/>
      <c r="D3703" s="11"/>
      <c r="E3703" s="11"/>
      <c r="F3703" s="56"/>
      <c r="G3703" s="11"/>
      <c r="H3703" s="11"/>
      <c r="I3703" s="11"/>
      <c r="J3703" s="11"/>
      <c r="K3703" s="11"/>
      <c r="M3703" s="11"/>
      <c r="N3703" s="11"/>
      <c r="O3703" s="11"/>
      <c r="Q3703" s="11"/>
      <c r="R3703" s="11"/>
      <c r="S3703" s="11"/>
      <c r="U3703" s="42"/>
      <c r="V3703" s="42"/>
      <c r="W3703" s="42"/>
      <c r="X3703" s="42"/>
      <c r="Y3703" s="42"/>
      <c r="Z3703" s="42"/>
      <c r="AA3703" s="42"/>
      <c r="AB3703" s="42"/>
      <c r="AD3703" s="11"/>
      <c r="AE3703" s="11"/>
      <c r="AG3703" s="11"/>
      <c r="AH3703" s="101"/>
      <c r="AI3703" s="53"/>
      <c r="AJ3703" s="5"/>
    </row>
    <row r="3704" spans="3:36" ht="15" customHeight="1">
      <c r="C3704" s="57"/>
      <c r="D3704" s="11"/>
      <c r="E3704" s="11"/>
      <c r="F3704" s="56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42"/>
      <c r="V3704" s="42"/>
      <c r="W3704" s="42"/>
      <c r="X3704" s="42"/>
      <c r="Y3704" s="42"/>
      <c r="Z3704" s="42"/>
      <c r="AA3704" s="42"/>
      <c r="AB3704" s="42"/>
      <c r="AD3704" s="11"/>
      <c r="AF3704" s="11"/>
      <c r="AG3704" s="11"/>
      <c r="AH3704" s="101"/>
      <c r="AI3704" s="53"/>
      <c r="AJ3704" s="5"/>
    </row>
    <row r="3705" spans="3:36">
      <c r="C3705" s="57"/>
      <c r="D3705" s="11"/>
      <c r="E3705" s="11"/>
      <c r="F3705" s="56"/>
      <c r="G3705" s="11"/>
      <c r="H3705" s="11"/>
      <c r="I3705" s="11"/>
      <c r="J3705" s="11"/>
      <c r="K3705" s="11"/>
      <c r="M3705" s="11"/>
      <c r="N3705" s="11"/>
      <c r="O3705" s="11"/>
      <c r="P3705" s="11"/>
      <c r="Q3705" s="11"/>
      <c r="R3705" s="11"/>
      <c r="S3705" s="11"/>
      <c r="T3705" s="11"/>
      <c r="U3705" s="42"/>
      <c r="V3705" s="42"/>
      <c r="W3705" s="42"/>
      <c r="X3705" s="42"/>
      <c r="Y3705" s="42"/>
      <c r="Z3705" s="42"/>
      <c r="AA3705" s="42"/>
      <c r="AB3705" s="42"/>
      <c r="AD3705" s="11"/>
      <c r="AE3705" s="11"/>
      <c r="AF3705" s="11"/>
      <c r="AG3705" s="11"/>
      <c r="AH3705" s="101"/>
      <c r="AI3705" s="53"/>
      <c r="AJ3705" s="5"/>
    </row>
    <row r="3706" spans="3:36" ht="15" customHeight="1">
      <c r="C3706" s="57"/>
      <c r="D3706" s="11"/>
      <c r="E3706" s="11"/>
      <c r="F3706" s="56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42"/>
      <c r="V3706" s="42"/>
      <c r="W3706" s="42"/>
      <c r="X3706" s="42"/>
      <c r="Y3706" s="42"/>
      <c r="Z3706" s="42"/>
      <c r="AA3706" s="42"/>
      <c r="AB3706" s="42"/>
      <c r="AD3706" s="11"/>
      <c r="AE3706" s="11"/>
      <c r="AF3706" s="11"/>
      <c r="AG3706" s="11"/>
      <c r="AH3706" s="101"/>
      <c r="AI3706" s="53"/>
      <c r="AJ3706" s="5"/>
    </row>
    <row r="3707" spans="3:36" ht="15" customHeight="1">
      <c r="C3707" s="57"/>
      <c r="D3707" s="11"/>
      <c r="E3707" s="11"/>
      <c r="F3707" s="56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42"/>
      <c r="V3707" s="42"/>
      <c r="W3707" s="42"/>
      <c r="X3707" s="42"/>
      <c r="Y3707" s="42"/>
      <c r="Z3707" s="42"/>
      <c r="AA3707" s="42"/>
      <c r="AB3707" s="42"/>
      <c r="AD3707" s="11"/>
      <c r="AE3707" s="11"/>
      <c r="AG3707" s="11"/>
      <c r="AH3707" s="101"/>
      <c r="AI3707" s="53"/>
      <c r="AJ3707" s="5"/>
    </row>
    <row r="3708" spans="3:36" ht="15" customHeight="1">
      <c r="C3708" s="57"/>
      <c r="D3708" s="11"/>
      <c r="E3708" s="11"/>
      <c r="F3708" s="56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42"/>
      <c r="V3708" s="42"/>
      <c r="W3708" s="42"/>
      <c r="X3708" s="42"/>
      <c r="Y3708" s="42"/>
      <c r="Z3708" s="42"/>
      <c r="AA3708" s="42"/>
      <c r="AB3708" s="42"/>
      <c r="AD3708" s="11"/>
      <c r="AE3708" s="11"/>
      <c r="AG3708" s="11"/>
      <c r="AH3708" s="101"/>
      <c r="AI3708" s="53"/>
      <c r="AJ3708" s="5"/>
    </row>
    <row r="3709" spans="3:36" ht="15" customHeight="1">
      <c r="C3709" s="57"/>
      <c r="D3709" s="11"/>
      <c r="E3709" s="11"/>
      <c r="F3709" s="56"/>
      <c r="G3709" s="11"/>
      <c r="H3709" s="11"/>
      <c r="I3709" s="11"/>
      <c r="J3709" s="11"/>
      <c r="K3709" s="11"/>
      <c r="M3709" s="11"/>
      <c r="N3709" s="11"/>
      <c r="O3709" s="11"/>
      <c r="P3709" s="11"/>
      <c r="Q3709" s="11"/>
      <c r="R3709" s="11"/>
      <c r="S3709" s="11"/>
      <c r="T3709" s="11"/>
      <c r="U3709" s="42"/>
      <c r="V3709" s="42"/>
      <c r="W3709" s="42"/>
      <c r="X3709" s="42"/>
      <c r="Y3709" s="42"/>
      <c r="Z3709" s="42"/>
      <c r="AA3709" s="42"/>
      <c r="AB3709" s="42"/>
      <c r="AD3709" s="11"/>
      <c r="AE3709" s="11"/>
      <c r="AF3709" s="11"/>
      <c r="AG3709" s="11"/>
      <c r="AH3709" s="101"/>
      <c r="AI3709" s="53"/>
      <c r="AJ3709" s="5"/>
    </row>
    <row r="3710" spans="3:36" ht="15" customHeight="1">
      <c r="C3710" s="57"/>
      <c r="D3710" s="11"/>
      <c r="E3710" s="11"/>
      <c r="F3710" s="56"/>
      <c r="G3710" s="11"/>
      <c r="H3710" s="11"/>
      <c r="I3710" s="11"/>
      <c r="J3710" s="11"/>
      <c r="K3710" s="11"/>
      <c r="M3710" s="11"/>
      <c r="N3710" s="11"/>
      <c r="O3710" s="11"/>
      <c r="P3710" s="11"/>
      <c r="Q3710" s="11"/>
      <c r="R3710" s="11"/>
      <c r="S3710" s="11"/>
      <c r="T3710" s="11"/>
      <c r="U3710" s="42"/>
      <c r="V3710" s="42"/>
      <c r="W3710" s="42"/>
      <c r="X3710" s="42"/>
      <c r="Y3710" s="42"/>
      <c r="Z3710" s="42"/>
      <c r="AA3710" s="42"/>
      <c r="AB3710" s="42"/>
      <c r="AD3710" s="11"/>
      <c r="AE3710" s="11"/>
      <c r="AF3710" s="11"/>
      <c r="AG3710" s="11"/>
      <c r="AH3710" s="101"/>
      <c r="AI3710" s="53"/>
      <c r="AJ3710" s="5"/>
    </row>
    <row r="3711" spans="3:36" ht="15" customHeight="1">
      <c r="C3711" s="57"/>
      <c r="D3711" s="11"/>
      <c r="E3711" s="11"/>
      <c r="F3711" s="56"/>
      <c r="G3711" s="11"/>
      <c r="H3711" s="11"/>
      <c r="I3711" s="11"/>
      <c r="J3711" s="11"/>
      <c r="K3711" s="11"/>
      <c r="M3711" s="11"/>
      <c r="N3711" s="11"/>
      <c r="O3711" s="11"/>
      <c r="P3711" s="11"/>
      <c r="Q3711" s="11"/>
      <c r="R3711" s="11"/>
      <c r="S3711" s="11"/>
      <c r="T3711" s="11"/>
      <c r="U3711" s="42"/>
      <c r="V3711" s="42"/>
      <c r="W3711" s="42"/>
      <c r="X3711" s="42"/>
      <c r="Y3711" s="42"/>
      <c r="Z3711" s="42"/>
      <c r="AA3711" s="42"/>
      <c r="AB3711" s="42"/>
      <c r="AD3711" s="11"/>
      <c r="AE3711" s="11"/>
      <c r="AG3711" s="11"/>
      <c r="AH3711" s="101"/>
      <c r="AI3711" s="53"/>
      <c r="AJ3711" s="5"/>
    </row>
    <row r="3712" spans="3:36" ht="15" customHeight="1">
      <c r="C3712" s="57"/>
      <c r="D3712" s="11"/>
      <c r="E3712" s="11"/>
      <c r="F3712" s="56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42"/>
      <c r="V3712" s="42"/>
      <c r="W3712" s="42"/>
      <c r="X3712" s="42"/>
      <c r="Y3712" s="42"/>
      <c r="Z3712" s="42"/>
      <c r="AA3712" s="42"/>
      <c r="AB3712" s="42"/>
      <c r="AD3712" s="11"/>
      <c r="AE3712" s="11"/>
      <c r="AF3712" s="11"/>
      <c r="AG3712" s="11"/>
      <c r="AH3712" s="101"/>
      <c r="AI3712" s="53"/>
      <c r="AJ3712" s="5"/>
    </row>
    <row r="3713" spans="3:36" ht="15" customHeight="1">
      <c r="C3713" s="57"/>
      <c r="D3713" s="11"/>
      <c r="E3713" s="11"/>
      <c r="F3713" s="56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42"/>
      <c r="V3713" s="42"/>
      <c r="W3713" s="42"/>
      <c r="X3713" s="42"/>
      <c r="Y3713" s="42"/>
      <c r="Z3713" s="42"/>
      <c r="AA3713" s="42"/>
      <c r="AB3713" s="42"/>
      <c r="AD3713" s="11"/>
      <c r="AE3713" s="11"/>
      <c r="AF3713" s="11"/>
      <c r="AG3713" s="11"/>
      <c r="AH3713" s="101"/>
      <c r="AI3713" s="53"/>
      <c r="AJ3713" s="5"/>
    </row>
    <row r="3714" spans="3:36" ht="15" customHeight="1">
      <c r="C3714" s="57"/>
      <c r="D3714" s="11"/>
      <c r="E3714" s="11"/>
      <c r="F3714" s="56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42"/>
      <c r="V3714" s="42"/>
      <c r="W3714" s="42"/>
      <c r="X3714" s="42"/>
      <c r="Y3714" s="42"/>
      <c r="Z3714" s="42"/>
      <c r="AA3714" s="42"/>
      <c r="AB3714" s="42"/>
      <c r="AD3714" s="11"/>
      <c r="AE3714" s="11"/>
      <c r="AF3714" s="11"/>
      <c r="AG3714" s="11"/>
      <c r="AH3714" s="101"/>
      <c r="AI3714" s="53"/>
      <c r="AJ3714" s="5"/>
    </row>
    <row r="3715" spans="3:36" ht="15" customHeight="1">
      <c r="C3715" s="57"/>
      <c r="D3715" s="11"/>
      <c r="E3715" s="11"/>
      <c r="F3715" s="56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42"/>
      <c r="V3715" s="42"/>
      <c r="W3715" s="42"/>
      <c r="X3715" s="42"/>
      <c r="Y3715" s="42"/>
      <c r="Z3715" s="42"/>
      <c r="AA3715" s="42"/>
      <c r="AB3715" s="42"/>
      <c r="AD3715" s="11"/>
      <c r="AE3715" s="11"/>
      <c r="AG3715" s="11"/>
      <c r="AH3715" s="101"/>
      <c r="AI3715" s="53"/>
      <c r="AJ3715" s="5"/>
    </row>
    <row r="3716" spans="3:36" ht="15" customHeight="1">
      <c r="C3716" s="57"/>
      <c r="D3716" s="11"/>
      <c r="E3716" s="11"/>
      <c r="F3716" s="56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42"/>
      <c r="V3716" s="42"/>
      <c r="W3716" s="42"/>
      <c r="X3716" s="42"/>
      <c r="Y3716" s="42"/>
      <c r="Z3716" s="42"/>
      <c r="AA3716" s="42"/>
      <c r="AB3716" s="42"/>
      <c r="AD3716" s="11"/>
      <c r="AE3716" s="11"/>
      <c r="AF3716" s="11"/>
      <c r="AG3716" s="11"/>
      <c r="AH3716" s="101"/>
      <c r="AI3716" s="53"/>
      <c r="AJ3716" s="5"/>
    </row>
    <row r="3717" spans="3:36" ht="15" customHeight="1">
      <c r="C3717" s="57"/>
      <c r="D3717" s="11"/>
      <c r="E3717" s="11"/>
      <c r="F3717" s="56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42"/>
      <c r="V3717" s="42"/>
      <c r="W3717" s="42"/>
      <c r="X3717" s="42"/>
      <c r="Y3717" s="42"/>
      <c r="Z3717" s="42"/>
      <c r="AA3717" s="42"/>
      <c r="AB3717" s="42"/>
      <c r="AD3717" s="11"/>
      <c r="AE3717" s="11"/>
      <c r="AG3717" s="11"/>
      <c r="AH3717" s="101"/>
      <c r="AI3717" s="53"/>
      <c r="AJ3717" s="5"/>
    </row>
    <row r="3718" spans="3:36" ht="15" customHeight="1">
      <c r="C3718" s="57"/>
      <c r="D3718" s="11"/>
      <c r="E3718" s="11"/>
      <c r="F3718" s="56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42"/>
      <c r="V3718" s="42"/>
      <c r="W3718" s="42"/>
      <c r="X3718" s="42"/>
      <c r="Y3718" s="42"/>
      <c r="Z3718" s="42"/>
      <c r="AA3718" s="42"/>
      <c r="AB3718" s="42"/>
      <c r="AD3718" s="11"/>
      <c r="AE3718" s="11"/>
      <c r="AF3718" s="11"/>
      <c r="AG3718" s="11"/>
      <c r="AH3718" s="101"/>
      <c r="AI3718" s="53"/>
      <c r="AJ3718" s="5"/>
    </row>
    <row r="3719" spans="3:36" ht="15" customHeight="1">
      <c r="C3719" s="57"/>
      <c r="D3719" s="11"/>
      <c r="E3719" s="11"/>
      <c r="F3719" s="56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42"/>
      <c r="V3719" s="42"/>
      <c r="W3719" s="42"/>
      <c r="X3719" s="42"/>
      <c r="Y3719" s="42"/>
      <c r="Z3719" s="42"/>
      <c r="AA3719" s="42"/>
      <c r="AB3719" s="42"/>
      <c r="AD3719" s="11"/>
      <c r="AE3719" s="11"/>
      <c r="AF3719" s="11"/>
      <c r="AG3719" s="11"/>
      <c r="AH3719" s="101"/>
      <c r="AI3719" s="53"/>
      <c r="AJ3719" s="5"/>
    </row>
    <row r="3720" spans="3:36" ht="15" customHeight="1">
      <c r="C3720" s="57"/>
      <c r="D3720" s="11"/>
      <c r="E3720" s="11"/>
      <c r="F3720" s="56"/>
      <c r="G3720" s="11"/>
      <c r="H3720" s="11"/>
      <c r="I3720" s="11"/>
      <c r="J3720" s="11"/>
      <c r="K3720" s="11"/>
      <c r="M3720" s="11"/>
      <c r="N3720" s="11"/>
      <c r="O3720" s="11"/>
      <c r="Q3720" s="11"/>
      <c r="R3720" s="11"/>
      <c r="S3720" s="11"/>
      <c r="U3720" s="42"/>
      <c r="V3720" s="42"/>
      <c r="W3720" s="42"/>
      <c r="X3720" s="42"/>
      <c r="Y3720" s="42"/>
      <c r="Z3720" s="42"/>
      <c r="AA3720" s="42"/>
      <c r="AB3720" s="42"/>
      <c r="AD3720" s="11"/>
      <c r="AE3720" s="11"/>
      <c r="AG3720" s="11"/>
      <c r="AH3720" s="101"/>
      <c r="AI3720" s="53"/>
      <c r="AJ3720" s="5"/>
    </row>
    <row r="3721" spans="3:36">
      <c r="C3721" s="57"/>
      <c r="D3721" s="11"/>
      <c r="E3721" s="11"/>
      <c r="F3721" s="56"/>
      <c r="G3721" s="11"/>
      <c r="H3721" s="11"/>
      <c r="I3721" s="11"/>
      <c r="J3721" s="11"/>
      <c r="K3721" s="11"/>
      <c r="M3721" s="11"/>
      <c r="N3721" s="11"/>
      <c r="P3721" s="11"/>
      <c r="Q3721" s="11"/>
      <c r="R3721" s="11"/>
      <c r="S3721" s="11"/>
      <c r="U3721" s="42"/>
      <c r="V3721" s="42"/>
      <c r="W3721" s="42"/>
      <c r="X3721" s="42"/>
      <c r="Y3721" s="42"/>
      <c r="Z3721" s="42"/>
      <c r="AA3721" s="42"/>
      <c r="AB3721" s="42"/>
      <c r="AD3721" s="11"/>
      <c r="AE3721" s="11"/>
      <c r="AG3721" s="11"/>
      <c r="AH3721" s="101"/>
      <c r="AI3721" s="53"/>
      <c r="AJ3721" s="5"/>
    </row>
    <row r="3722" spans="3:36" ht="15" customHeight="1">
      <c r="C3722" s="57"/>
      <c r="D3722" s="11"/>
      <c r="E3722" s="11"/>
      <c r="F3722" s="56"/>
      <c r="G3722" s="11"/>
      <c r="H3722" s="11"/>
      <c r="I3722" s="11"/>
      <c r="J3722" s="11"/>
      <c r="K3722" s="11"/>
      <c r="M3722" s="11"/>
      <c r="N3722" s="11"/>
      <c r="O3722" s="11"/>
      <c r="Q3722" s="11"/>
      <c r="R3722" s="11"/>
      <c r="S3722" s="11"/>
      <c r="U3722" s="42"/>
      <c r="V3722" s="42"/>
      <c r="W3722" s="42"/>
      <c r="X3722" s="42"/>
      <c r="Y3722" s="42"/>
      <c r="Z3722" s="42"/>
      <c r="AA3722" s="42"/>
      <c r="AB3722" s="42"/>
      <c r="AD3722" s="11"/>
      <c r="AE3722" s="11"/>
      <c r="AG3722" s="11"/>
      <c r="AH3722" s="101"/>
      <c r="AI3722" s="53"/>
      <c r="AJ3722" s="5"/>
    </row>
    <row r="3723" spans="3:36">
      <c r="C3723" s="57"/>
      <c r="D3723" s="11"/>
      <c r="E3723" s="11"/>
      <c r="F3723" s="56"/>
      <c r="G3723" s="11"/>
      <c r="H3723" s="11"/>
      <c r="I3723" s="11"/>
      <c r="J3723" s="11"/>
      <c r="K3723" s="11"/>
      <c r="M3723" s="11"/>
      <c r="N3723" s="11"/>
      <c r="O3723" s="11"/>
      <c r="Q3723" s="11"/>
      <c r="R3723" s="11"/>
      <c r="S3723" s="11"/>
      <c r="U3723" s="42"/>
      <c r="V3723" s="42"/>
      <c r="W3723" s="42"/>
      <c r="X3723" s="42"/>
      <c r="Y3723" s="42"/>
      <c r="Z3723" s="42"/>
      <c r="AA3723" s="42"/>
      <c r="AB3723" s="42"/>
      <c r="AD3723" s="11"/>
      <c r="AE3723" s="11"/>
      <c r="AG3723" s="11"/>
      <c r="AH3723" s="101"/>
      <c r="AI3723" s="53"/>
      <c r="AJ3723" s="5"/>
    </row>
    <row r="3724" spans="3:36">
      <c r="C3724" s="57"/>
      <c r="D3724" s="11"/>
      <c r="E3724" s="11"/>
      <c r="F3724" s="56"/>
      <c r="G3724" s="11"/>
      <c r="H3724" s="11"/>
      <c r="I3724" s="11"/>
      <c r="J3724" s="11"/>
      <c r="K3724" s="11"/>
      <c r="L3724" s="11"/>
      <c r="M3724" s="11"/>
      <c r="N3724" s="11"/>
      <c r="O3724" s="11"/>
      <c r="Q3724" s="11"/>
      <c r="R3724" s="11"/>
      <c r="S3724" s="11"/>
      <c r="T3724" s="11"/>
      <c r="U3724" s="42"/>
      <c r="V3724" s="42"/>
      <c r="W3724" s="42"/>
      <c r="X3724" s="42"/>
      <c r="Y3724" s="42"/>
      <c r="Z3724" s="42"/>
      <c r="AA3724" s="42"/>
      <c r="AB3724" s="42"/>
      <c r="AD3724" s="11"/>
      <c r="AG3724" s="11"/>
      <c r="AH3724" s="101"/>
      <c r="AI3724" s="53"/>
      <c r="AJ3724" s="5"/>
    </row>
    <row r="3725" spans="3:36">
      <c r="C3725" s="57"/>
      <c r="D3725" s="11"/>
      <c r="E3725" s="11"/>
      <c r="F3725" s="56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42"/>
      <c r="V3725" s="42"/>
      <c r="W3725" s="42"/>
      <c r="X3725" s="42"/>
      <c r="Y3725" s="42"/>
      <c r="Z3725" s="42"/>
      <c r="AA3725" s="42"/>
      <c r="AB3725" s="42"/>
      <c r="AD3725" s="11"/>
      <c r="AG3725" s="11"/>
      <c r="AH3725" s="101"/>
      <c r="AI3725" s="53"/>
      <c r="AJ3725" s="5"/>
    </row>
    <row r="3726" spans="3:36" ht="15" customHeight="1">
      <c r="C3726" s="57"/>
      <c r="D3726" s="11"/>
      <c r="E3726" s="11"/>
      <c r="F3726" s="56"/>
      <c r="G3726" s="11"/>
      <c r="H3726" s="11"/>
      <c r="I3726" s="11"/>
      <c r="J3726" s="11"/>
      <c r="K3726" s="11"/>
      <c r="M3726" s="11"/>
      <c r="N3726" s="11"/>
      <c r="O3726" s="11"/>
      <c r="P3726" s="11"/>
      <c r="Q3726" s="11"/>
      <c r="R3726" s="11"/>
      <c r="S3726" s="11"/>
      <c r="T3726" s="11"/>
      <c r="U3726" s="42"/>
      <c r="V3726" s="42"/>
      <c r="W3726" s="42"/>
      <c r="X3726" s="42"/>
      <c r="Y3726" s="42"/>
      <c r="Z3726" s="42"/>
      <c r="AA3726" s="42"/>
      <c r="AB3726" s="42"/>
      <c r="AD3726" s="11"/>
      <c r="AE3726" s="11"/>
      <c r="AG3726" s="11"/>
      <c r="AH3726" s="101"/>
      <c r="AI3726" s="53"/>
      <c r="AJ3726" s="5"/>
    </row>
    <row r="3727" spans="3:36" ht="15" customHeight="1">
      <c r="C3727" s="57"/>
      <c r="D3727" s="11"/>
      <c r="E3727" s="11"/>
      <c r="F3727" s="56"/>
      <c r="G3727" s="11"/>
      <c r="H3727" s="11"/>
      <c r="I3727" s="11"/>
      <c r="J3727" s="11"/>
      <c r="K3727" s="11"/>
      <c r="M3727" s="11"/>
      <c r="N3727" s="11"/>
      <c r="O3727" s="11"/>
      <c r="Q3727" s="11"/>
      <c r="R3727" s="11"/>
      <c r="S3727" s="11"/>
      <c r="T3727" s="11"/>
      <c r="U3727" s="42"/>
      <c r="V3727" s="42"/>
      <c r="W3727" s="42"/>
      <c r="X3727" s="42"/>
      <c r="Y3727" s="42"/>
      <c r="Z3727" s="42"/>
      <c r="AA3727" s="42"/>
      <c r="AB3727" s="42"/>
      <c r="AD3727" s="11"/>
      <c r="AE3727" s="11"/>
      <c r="AG3727" s="11"/>
      <c r="AH3727" s="101"/>
      <c r="AI3727" s="53"/>
      <c r="AJ3727" s="5"/>
    </row>
    <row r="3728" spans="3:36" ht="15" customHeight="1">
      <c r="C3728" s="57"/>
      <c r="D3728" s="11"/>
      <c r="E3728" s="11"/>
      <c r="F3728" s="56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42"/>
      <c r="V3728" s="42"/>
      <c r="W3728" s="42"/>
      <c r="X3728" s="42"/>
      <c r="Y3728" s="42"/>
      <c r="Z3728" s="42"/>
      <c r="AA3728" s="42"/>
      <c r="AB3728" s="42"/>
      <c r="AD3728" s="11"/>
      <c r="AE3728" s="11"/>
      <c r="AF3728" s="11"/>
      <c r="AG3728" s="11"/>
      <c r="AH3728" s="101"/>
      <c r="AI3728" s="53"/>
      <c r="AJ3728" s="5"/>
    </row>
    <row r="3729" spans="3:36" ht="15" customHeight="1">
      <c r="C3729" s="57"/>
      <c r="D3729" s="11"/>
      <c r="E3729" s="11"/>
      <c r="F3729" s="56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42"/>
      <c r="V3729" s="42"/>
      <c r="W3729" s="42"/>
      <c r="X3729" s="42"/>
      <c r="Y3729" s="42"/>
      <c r="Z3729" s="42"/>
      <c r="AA3729" s="42"/>
      <c r="AB3729" s="42"/>
      <c r="AD3729" s="11"/>
      <c r="AE3729" s="11"/>
      <c r="AF3729" s="11"/>
      <c r="AG3729" s="11"/>
      <c r="AH3729" s="101"/>
      <c r="AI3729" s="53"/>
      <c r="AJ3729" s="5"/>
    </row>
    <row r="3730" spans="3:36" ht="15" customHeight="1">
      <c r="C3730" s="57"/>
      <c r="D3730" s="11"/>
      <c r="E3730" s="11"/>
      <c r="F3730" s="56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42"/>
      <c r="V3730" s="42"/>
      <c r="W3730" s="42"/>
      <c r="X3730" s="42"/>
      <c r="Y3730" s="42"/>
      <c r="Z3730" s="42"/>
      <c r="AA3730" s="42"/>
      <c r="AB3730" s="42"/>
      <c r="AD3730" s="11"/>
      <c r="AF3730" s="11"/>
      <c r="AG3730" s="11"/>
      <c r="AH3730" s="101"/>
      <c r="AI3730" s="53"/>
      <c r="AJ3730" s="5"/>
    </row>
    <row r="3731" spans="3:36" ht="15" customHeight="1">
      <c r="C3731" s="57"/>
      <c r="D3731" s="11"/>
      <c r="E3731" s="11"/>
      <c r="F3731" s="56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42"/>
      <c r="V3731" s="42"/>
      <c r="W3731" s="42"/>
      <c r="X3731" s="42"/>
      <c r="Y3731" s="42"/>
      <c r="Z3731" s="42"/>
      <c r="AA3731" s="42"/>
      <c r="AB3731" s="42"/>
      <c r="AD3731" s="11"/>
      <c r="AF3731" s="11"/>
      <c r="AG3731" s="11"/>
      <c r="AH3731" s="101"/>
      <c r="AI3731" s="53"/>
      <c r="AJ3731" s="5"/>
    </row>
    <row r="3732" spans="3:36" ht="15" customHeight="1">
      <c r="C3732" s="57"/>
      <c r="D3732" s="11"/>
      <c r="E3732" s="11"/>
      <c r="F3732" s="56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42"/>
      <c r="V3732" s="42"/>
      <c r="W3732" s="42"/>
      <c r="X3732" s="42"/>
      <c r="Y3732" s="42"/>
      <c r="Z3732" s="42"/>
      <c r="AA3732" s="42"/>
      <c r="AB3732" s="42"/>
      <c r="AD3732" s="11"/>
      <c r="AF3732" s="11"/>
      <c r="AG3732" s="11"/>
      <c r="AH3732" s="101"/>
      <c r="AI3732" s="53"/>
      <c r="AJ3732" s="5"/>
    </row>
    <row r="3733" spans="3:36" ht="15" customHeight="1">
      <c r="C3733" s="57"/>
      <c r="D3733" s="11"/>
      <c r="E3733" s="11"/>
      <c r="F3733" s="56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42"/>
      <c r="V3733" s="42"/>
      <c r="W3733" s="42"/>
      <c r="X3733" s="42"/>
      <c r="Y3733" s="42"/>
      <c r="Z3733" s="42"/>
      <c r="AA3733" s="42"/>
      <c r="AB3733" s="42"/>
      <c r="AD3733" s="11"/>
      <c r="AF3733" s="11"/>
      <c r="AG3733" s="11"/>
      <c r="AH3733" s="101"/>
      <c r="AI3733" s="53"/>
      <c r="AJ3733" s="5"/>
    </row>
    <row r="3734" spans="3:36" ht="15" customHeight="1">
      <c r="C3734" s="57"/>
      <c r="D3734" s="11"/>
      <c r="E3734" s="11"/>
      <c r="F3734" s="56"/>
      <c r="G3734" s="11"/>
      <c r="H3734" s="11"/>
      <c r="I3734" s="11"/>
      <c r="J3734" s="11"/>
      <c r="K3734" s="11"/>
      <c r="M3734" s="11"/>
      <c r="O3734" s="11"/>
      <c r="P3734" s="11"/>
      <c r="Q3734" s="11"/>
      <c r="R3734" s="11"/>
      <c r="S3734" s="11"/>
      <c r="T3734" s="11"/>
      <c r="U3734" s="42"/>
      <c r="V3734" s="42"/>
      <c r="W3734" s="42"/>
      <c r="X3734" s="42"/>
      <c r="Y3734" s="42"/>
      <c r="Z3734" s="42"/>
      <c r="AA3734" s="42"/>
      <c r="AB3734" s="42"/>
      <c r="AD3734" s="11"/>
      <c r="AE3734" s="11"/>
      <c r="AG3734" s="11"/>
      <c r="AH3734" s="101"/>
      <c r="AI3734" s="53"/>
      <c r="AJ3734" s="5"/>
    </row>
    <row r="3735" spans="3:36">
      <c r="C3735" s="57"/>
      <c r="D3735" s="11"/>
      <c r="E3735" s="11"/>
      <c r="F3735" s="56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42"/>
      <c r="V3735" s="42"/>
      <c r="W3735" s="42"/>
      <c r="X3735" s="42"/>
      <c r="Y3735" s="42"/>
      <c r="Z3735" s="42"/>
      <c r="AA3735" s="42"/>
      <c r="AB3735" s="42"/>
      <c r="AD3735" s="11"/>
      <c r="AE3735" s="11"/>
      <c r="AF3735" s="11"/>
      <c r="AG3735" s="11"/>
      <c r="AH3735" s="101"/>
      <c r="AI3735" s="53"/>
      <c r="AJ3735" s="5"/>
    </row>
    <row r="3736" spans="3:36">
      <c r="C3736" s="57"/>
      <c r="D3736" s="11"/>
      <c r="E3736" s="11"/>
      <c r="F3736" s="56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42"/>
      <c r="V3736" s="42"/>
      <c r="W3736" s="42"/>
      <c r="X3736" s="42"/>
      <c r="Y3736" s="42"/>
      <c r="Z3736" s="42"/>
      <c r="AA3736" s="42"/>
      <c r="AB3736" s="42"/>
      <c r="AD3736" s="11"/>
      <c r="AE3736" s="11"/>
      <c r="AG3736" s="11"/>
      <c r="AH3736" s="101"/>
      <c r="AI3736" s="53"/>
      <c r="AJ3736" s="5"/>
    </row>
    <row r="3737" spans="3:36">
      <c r="C3737" s="57"/>
      <c r="D3737" s="11"/>
      <c r="E3737" s="11"/>
      <c r="F3737" s="56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42"/>
      <c r="V3737" s="42"/>
      <c r="W3737" s="42"/>
      <c r="X3737" s="42"/>
      <c r="Y3737" s="42"/>
      <c r="Z3737" s="42"/>
      <c r="AA3737" s="42"/>
      <c r="AB3737" s="42"/>
      <c r="AD3737" s="11"/>
      <c r="AE3737" s="11"/>
      <c r="AG3737" s="11"/>
      <c r="AH3737" s="101"/>
      <c r="AI3737" s="53"/>
      <c r="AJ3737" s="5"/>
    </row>
    <row r="3738" spans="3:36" ht="15" customHeight="1">
      <c r="C3738" s="57"/>
      <c r="D3738" s="11"/>
      <c r="E3738" s="11"/>
      <c r="F3738" s="56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42"/>
      <c r="V3738" s="42"/>
      <c r="W3738" s="42"/>
      <c r="X3738" s="42"/>
      <c r="Y3738" s="42"/>
      <c r="Z3738" s="42"/>
      <c r="AA3738" s="42"/>
      <c r="AB3738" s="42"/>
      <c r="AD3738" s="11"/>
      <c r="AE3738" s="11"/>
      <c r="AG3738" s="11"/>
      <c r="AH3738" s="101"/>
      <c r="AI3738" s="53"/>
      <c r="AJ3738" s="5"/>
    </row>
    <row r="3739" spans="3:36" ht="15" customHeight="1">
      <c r="C3739" s="57"/>
      <c r="D3739" s="11"/>
      <c r="E3739" s="11"/>
      <c r="F3739" s="56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42"/>
      <c r="V3739" s="42"/>
      <c r="W3739" s="42"/>
      <c r="X3739" s="42"/>
      <c r="Y3739" s="42"/>
      <c r="Z3739" s="42"/>
      <c r="AA3739" s="42"/>
      <c r="AB3739" s="42"/>
      <c r="AD3739" s="11"/>
      <c r="AE3739" s="11"/>
      <c r="AG3739" s="11"/>
      <c r="AH3739" s="101"/>
      <c r="AI3739" s="53"/>
      <c r="AJ3739" s="5"/>
    </row>
    <row r="3740" spans="3:36" ht="15" customHeight="1">
      <c r="C3740" s="57"/>
      <c r="D3740" s="11"/>
      <c r="E3740" s="11"/>
      <c r="F3740" s="56"/>
      <c r="G3740" s="11"/>
      <c r="H3740" s="11"/>
      <c r="I3740" s="11"/>
      <c r="J3740" s="11"/>
      <c r="K3740" s="11"/>
      <c r="M3740" s="11"/>
      <c r="N3740" s="11"/>
      <c r="P3740" s="11"/>
      <c r="Q3740" s="11"/>
      <c r="R3740" s="11"/>
      <c r="S3740" s="11"/>
      <c r="U3740" s="42"/>
      <c r="V3740" s="42"/>
      <c r="W3740" s="42"/>
      <c r="X3740" s="42"/>
      <c r="Y3740" s="42"/>
      <c r="Z3740" s="42"/>
      <c r="AA3740" s="42"/>
      <c r="AB3740" s="42"/>
      <c r="AD3740" s="11"/>
      <c r="AF3740" s="11"/>
      <c r="AG3740" s="11"/>
      <c r="AH3740" s="101"/>
      <c r="AI3740" s="53"/>
      <c r="AJ3740" s="5"/>
    </row>
    <row r="3741" spans="3:36" ht="15" customHeight="1">
      <c r="C3741" s="57"/>
      <c r="D3741" s="11"/>
      <c r="E3741" s="11"/>
      <c r="F3741" s="56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42"/>
      <c r="V3741" s="42"/>
      <c r="W3741" s="42"/>
      <c r="X3741" s="42"/>
      <c r="Y3741" s="42"/>
      <c r="Z3741" s="42"/>
      <c r="AA3741" s="42"/>
      <c r="AB3741" s="42"/>
      <c r="AD3741" s="11"/>
      <c r="AF3741" s="11"/>
      <c r="AG3741" s="11"/>
      <c r="AH3741" s="101"/>
      <c r="AI3741" s="53"/>
      <c r="AJ3741" s="5"/>
    </row>
    <row r="3742" spans="3:36" ht="15" customHeight="1">
      <c r="C3742" s="57"/>
      <c r="D3742" s="11"/>
      <c r="E3742" s="11"/>
      <c r="F3742" s="56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42"/>
      <c r="V3742" s="42"/>
      <c r="W3742" s="42"/>
      <c r="X3742" s="42"/>
      <c r="Y3742" s="42"/>
      <c r="Z3742" s="42"/>
      <c r="AA3742" s="42"/>
      <c r="AB3742" s="42"/>
      <c r="AC3742" s="11"/>
      <c r="AD3742" s="11"/>
      <c r="AF3742" s="11"/>
      <c r="AG3742" s="11"/>
      <c r="AH3742" s="101"/>
      <c r="AI3742" s="53"/>
      <c r="AJ3742" s="5"/>
    </row>
    <row r="3743" spans="3:36" ht="15" customHeight="1">
      <c r="C3743" s="57"/>
      <c r="D3743" s="11"/>
      <c r="E3743" s="11"/>
      <c r="F3743" s="56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42"/>
      <c r="V3743" s="42"/>
      <c r="W3743" s="42"/>
      <c r="X3743" s="42"/>
      <c r="Y3743" s="42"/>
      <c r="Z3743" s="42"/>
      <c r="AA3743" s="42"/>
      <c r="AB3743" s="42"/>
      <c r="AD3743" s="11"/>
      <c r="AE3743" s="11"/>
      <c r="AF3743" s="11"/>
      <c r="AG3743" s="11"/>
      <c r="AH3743" s="101"/>
      <c r="AI3743" s="53"/>
      <c r="AJ3743" s="5"/>
    </row>
    <row r="3744" spans="3:36" ht="15" customHeight="1">
      <c r="C3744" s="57"/>
      <c r="D3744" s="11"/>
      <c r="E3744" s="11"/>
      <c r="F3744" s="56"/>
      <c r="G3744" s="11"/>
      <c r="H3744" s="11"/>
      <c r="I3744" s="11"/>
      <c r="J3744" s="11"/>
      <c r="K3744" s="11"/>
      <c r="L3744" s="11"/>
      <c r="M3744" s="11"/>
      <c r="O3744" s="11"/>
      <c r="P3744" s="11"/>
      <c r="Q3744" s="11"/>
      <c r="R3744" s="11"/>
      <c r="S3744" s="11"/>
      <c r="T3744" s="11"/>
      <c r="U3744" s="42"/>
      <c r="V3744" s="42"/>
      <c r="W3744" s="42"/>
      <c r="X3744" s="42"/>
      <c r="Y3744" s="42"/>
      <c r="Z3744" s="42"/>
      <c r="AA3744" s="42"/>
      <c r="AB3744" s="42"/>
      <c r="AD3744" s="11"/>
      <c r="AF3744" s="11"/>
      <c r="AG3744" s="11"/>
      <c r="AH3744" s="101"/>
      <c r="AI3744" s="53"/>
      <c r="AJ3744" s="5"/>
    </row>
    <row r="3745" spans="3:36" ht="15" customHeight="1">
      <c r="C3745" s="57"/>
      <c r="D3745" s="11"/>
      <c r="E3745" s="11"/>
      <c r="F3745" s="56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42"/>
      <c r="V3745" s="42"/>
      <c r="W3745" s="42"/>
      <c r="X3745" s="42"/>
      <c r="Y3745" s="42"/>
      <c r="Z3745" s="42"/>
      <c r="AA3745" s="42"/>
      <c r="AB3745" s="42"/>
      <c r="AD3745" s="11"/>
      <c r="AF3745" s="11"/>
      <c r="AG3745" s="11"/>
      <c r="AH3745" s="101"/>
      <c r="AI3745" s="53"/>
      <c r="AJ3745" s="5"/>
    </row>
    <row r="3746" spans="3:36" ht="15" customHeight="1">
      <c r="C3746" s="57"/>
      <c r="D3746" s="11"/>
      <c r="E3746" s="11"/>
      <c r="F3746" s="56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42"/>
      <c r="V3746" s="42"/>
      <c r="W3746" s="42"/>
      <c r="X3746" s="42"/>
      <c r="Y3746" s="42"/>
      <c r="Z3746" s="42"/>
      <c r="AA3746" s="42"/>
      <c r="AB3746" s="42"/>
      <c r="AD3746" s="11"/>
      <c r="AG3746" s="11"/>
      <c r="AH3746" s="101"/>
      <c r="AI3746" s="53"/>
      <c r="AJ3746" s="5"/>
    </row>
    <row r="3747" spans="3:36" ht="15" customHeight="1">
      <c r="C3747" s="57"/>
      <c r="D3747" s="11"/>
      <c r="E3747" s="11"/>
      <c r="F3747" s="56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42"/>
      <c r="V3747" s="42"/>
      <c r="W3747" s="42"/>
      <c r="X3747" s="42"/>
      <c r="Y3747" s="42"/>
      <c r="Z3747" s="42"/>
      <c r="AA3747" s="42"/>
      <c r="AB3747" s="42"/>
      <c r="AD3747" s="11"/>
      <c r="AE3747" s="11"/>
      <c r="AG3747" s="11"/>
      <c r="AH3747" s="101"/>
      <c r="AI3747" s="53"/>
      <c r="AJ3747" s="5"/>
    </row>
    <row r="3748" spans="3:36" ht="15" customHeight="1">
      <c r="C3748" s="57"/>
      <c r="D3748" s="11"/>
      <c r="E3748" s="11"/>
      <c r="F3748" s="56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42"/>
      <c r="V3748" s="42"/>
      <c r="W3748" s="42"/>
      <c r="X3748" s="42"/>
      <c r="Y3748" s="42"/>
      <c r="Z3748" s="42"/>
      <c r="AA3748" s="42"/>
      <c r="AB3748" s="42"/>
      <c r="AD3748" s="11"/>
      <c r="AF3748" s="11"/>
      <c r="AG3748" s="11"/>
      <c r="AH3748" s="101"/>
      <c r="AI3748" s="53"/>
      <c r="AJ3748" s="5"/>
    </row>
    <row r="3749" spans="3:36" ht="15" customHeight="1">
      <c r="C3749" s="57"/>
      <c r="D3749" s="11"/>
      <c r="E3749" s="11"/>
      <c r="F3749" s="56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42"/>
      <c r="V3749" s="42"/>
      <c r="W3749" s="42"/>
      <c r="X3749" s="42"/>
      <c r="Y3749" s="42"/>
      <c r="Z3749" s="42"/>
      <c r="AA3749" s="42"/>
      <c r="AB3749" s="42"/>
      <c r="AD3749" s="11"/>
      <c r="AF3749" s="11"/>
      <c r="AG3749" s="11"/>
      <c r="AH3749" s="101"/>
      <c r="AI3749" s="53"/>
      <c r="AJ3749" s="5"/>
    </row>
    <row r="3750" spans="3:36" ht="15" customHeight="1">
      <c r="C3750" s="57"/>
      <c r="D3750" s="11"/>
      <c r="E3750" s="11"/>
      <c r="F3750" s="56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42"/>
      <c r="V3750" s="42"/>
      <c r="W3750" s="42"/>
      <c r="X3750" s="42"/>
      <c r="Y3750" s="42"/>
      <c r="Z3750" s="42"/>
      <c r="AA3750" s="42"/>
      <c r="AB3750" s="42"/>
      <c r="AD3750" s="11"/>
      <c r="AF3750" s="11"/>
      <c r="AG3750" s="11"/>
      <c r="AH3750" s="101"/>
      <c r="AI3750" s="53"/>
      <c r="AJ3750" s="5"/>
    </row>
    <row r="3751" spans="3:36" ht="15" customHeight="1">
      <c r="C3751" s="57"/>
      <c r="D3751" s="11"/>
      <c r="E3751" s="11"/>
      <c r="F3751" s="56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42"/>
      <c r="V3751" s="42"/>
      <c r="W3751" s="42"/>
      <c r="X3751" s="42"/>
      <c r="Y3751" s="42"/>
      <c r="Z3751" s="42"/>
      <c r="AA3751" s="42"/>
      <c r="AB3751" s="42"/>
      <c r="AD3751" s="11"/>
      <c r="AE3751" s="11"/>
      <c r="AG3751" s="11"/>
      <c r="AH3751" s="101"/>
      <c r="AI3751" s="53"/>
      <c r="AJ3751" s="5"/>
    </row>
    <row r="3752" spans="3:36" ht="15" customHeight="1">
      <c r="C3752" s="57"/>
      <c r="D3752" s="11"/>
      <c r="E3752" s="11"/>
      <c r="F3752" s="56"/>
      <c r="G3752" s="11"/>
      <c r="H3752" s="11"/>
      <c r="I3752" s="11"/>
      <c r="J3752" s="11"/>
      <c r="K3752" s="11"/>
      <c r="M3752" s="11"/>
      <c r="N3752" s="11"/>
      <c r="O3752" s="11"/>
      <c r="P3752" s="11"/>
      <c r="Q3752" s="11"/>
      <c r="R3752" s="11"/>
      <c r="S3752" s="11"/>
      <c r="T3752" s="11"/>
      <c r="U3752" s="42"/>
      <c r="V3752" s="42"/>
      <c r="W3752" s="42"/>
      <c r="X3752" s="42"/>
      <c r="Y3752" s="42"/>
      <c r="Z3752" s="42"/>
      <c r="AA3752" s="42"/>
      <c r="AB3752" s="42"/>
      <c r="AD3752" s="11"/>
      <c r="AE3752" s="11"/>
      <c r="AF3752" s="11"/>
      <c r="AG3752" s="11"/>
      <c r="AH3752" s="101"/>
      <c r="AI3752" s="53"/>
      <c r="AJ3752" s="5"/>
    </row>
    <row r="3753" spans="3:36">
      <c r="C3753" s="57"/>
      <c r="D3753" s="11"/>
      <c r="E3753" s="11"/>
      <c r="F3753" s="56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42"/>
      <c r="V3753" s="42"/>
      <c r="W3753" s="42"/>
      <c r="X3753" s="42"/>
      <c r="Y3753" s="42"/>
      <c r="Z3753" s="42"/>
      <c r="AA3753" s="42"/>
      <c r="AB3753" s="42"/>
      <c r="AD3753" s="11"/>
      <c r="AG3753" s="11"/>
      <c r="AH3753" s="101"/>
      <c r="AI3753" s="53"/>
      <c r="AJ3753" s="5"/>
    </row>
    <row r="3754" spans="3:36" ht="15" customHeight="1">
      <c r="C3754" s="57"/>
      <c r="D3754" s="11"/>
      <c r="E3754" s="11"/>
      <c r="F3754" s="56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42"/>
      <c r="V3754" s="42"/>
      <c r="W3754" s="42"/>
      <c r="X3754" s="42"/>
      <c r="Y3754" s="42"/>
      <c r="Z3754" s="42"/>
      <c r="AA3754" s="42"/>
      <c r="AB3754" s="42"/>
      <c r="AD3754" s="11"/>
      <c r="AE3754" s="11"/>
      <c r="AG3754" s="11"/>
      <c r="AH3754" s="101"/>
      <c r="AI3754" s="53"/>
      <c r="AJ3754" s="5"/>
    </row>
    <row r="3755" spans="3:36" ht="15" customHeight="1">
      <c r="C3755" s="57"/>
      <c r="D3755" s="11"/>
      <c r="E3755" s="11"/>
      <c r="F3755" s="56"/>
      <c r="G3755" s="11"/>
      <c r="H3755" s="11"/>
      <c r="I3755" s="11"/>
      <c r="J3755" s="11"/>
      <c r="K3755" s="11"/>
      <c r="M3755" s="11"/>
      <c r="O3755" s="11"/>
      <c r="P3755" s="11"/>
      <c r="Q3755" s="11"/>
      <c r="R3755" s="11"/>
      <c r="S3755" s="11"/>
      <c r="T3755" s="11"/>
      <c r="U3755" s="42"/>
      <c r="V3755" s="42"/>
      <c r="W3755" s="42"/>
      <c r="X3755" s="42"/>
      <c r="Y3755" s="42"/>
      <c r="Z3755" s="42"/>
      <c r="AA3755" s="42"/>
      <c r="AB3755" s="42"/>
      <c r="AD3755" s="11"/>
      <c r="AE3755" s="11"/>
      <c r="AF3755" s="11"/>
      <c r="AG3755" s="11"/>
      <c r="AH3755" s="101"/>
      <c r="AI3755" s="53"/>
      <c r="AJ3755" s="5"/>
    </row>
    <row r="3756" spans="3:36" ht="15" customHeight="1">
      <c r="C3756" s="57"/>
      <c r="D3756" s="11"/>
      <c r="E3756" s="11"/>
      <c r="F3756" s="56"/>
      <c r="G3756" s="11"/>
      <c r="H3756" s="11"/>
      <c r="I3756" s="11"/>
      <c r="J3756" s="11"/>
      <c r="K3756" s="11"/>
      <c r="M3756" s="11"/>
      <c r="N3756" s="11"/>
      <c r="O3756" s="11"/>
      <c r="P3756" s="11"/>
      <c r="Q3756" s="11"/>
      <c r="R3756" s="11"/>
      <c r="S3756" s="11"/>
      <c r="T3756" s="11"/>
      <c r="U3756" s="42"/>
      <c r="V3756" s="42"/>
      <c r="W3756" s="42"/>
      <c r="X3756" s="42"/>
      <c r="Y3756" s="42"/>
      <c r="Z3756" s="42"/>
      <c r="AA3756" s="42"/>
      <c r="AB3756" s="42"/>
      <c r="AD3756" s="11"/>
      <c r="AE3756" s="11"/>
      <c r="AF3756" s="11"/>
      <c r="AG3756" s="11"/>
      <c r="AH3756" s="101"/>
      <c r="AI3756" s="53"/>
      <c r="AJ3756" s="5"/>
    </row>
    <row r="3757" spans="3:36">
      <c r="C3757" s="57"/>
      <c r="D3757" s="11"/>
      <c r="E3757" s="11"/>
      <c r="F3757" s="56"/>
      <c r="G3757" s="11"/>
      <c r="H3757" s="11"/>
      <c r="I3757" s="11"/>
      <c r="J3757" s="11"/>
      <c r="K3757" s="11"/>
      <c r="M3757" s="11"/>
      <c r="N3757" s="11"/>
      <c r="O3757" s="11"/>
      <c r="Q3757" s="11"/>
      <c r="R3757" s="11"/>
      <c r="S3757" s="11"/>
      <c r="U3757" s="42"/>
      <c r="V3757" s="42"/>
      <c r="W3757" s="42"/>
      <c r="X3757" s="42"/>
      <c r="Y3757" s="42"/>
      <c r="Z3757" s="42"/>
      <c r="AA3757" s="42"/>
      <c r="AB3757" s="42"/>
      <c r="AD3757" s="11"/>
      <c r="AE3757" s="11"/>
      <c r="AF3757" s="11"/>
      <c r="AG3757" s="11"/>
      <c r="AH3757" s="101"/>
      <c r="AI3757" s="53"/>
      <c r="AJ3757" s="5"/>
    </row>
    <row r="3758" spans="3:36" ht="15" customHeight="1">
      <c r="C3758" s="57"/>
      <c r="D3758" s="11"/>
      <c r="E3758" s="11"/>
      <c r="F3758" s="56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42"/>
      <c r="V3758" s="42"/>
      <c r="W3758" s="42"/>
      <c r="X3758" s="42"/>
      <c r="Y3758" s="42"/>
      <c r="Z3758" s="42"/>
      <c r="AA3758" s="42"/>
      <c r="AB3758" s="42"/>
      <c r="AD3758" s="11"/>
      <c r="AF3758" s="11"/>
      <c r="AG3758" s="11"/>
      <c r="AH3758" s="101"/>
      <c r="AI3758" s="53"/>
      <c r="AJ3758" s="5"/>
    </row>
    <row r="3759" spans="3:36">
      <c r="C3759" s="57"/>
      <c r="D3759" s="11"/>
      <c r="E3759" s="11"/>
      <c r="F3759" s="56"/>
      <c r="G3759" s="11"/>
      <c r="H3759" s="11"/>
      <c r="I3759" s="11"/>
      <c r="J3759" s="11"/>
      <c r="K3759" s="11"/>
      <c r="M3759" s="11"/>
      <c r="N3759" s="11"/>
      <c r="O3759" s="11"/>
      <c r="P3759" s="11"/>
      <c r="Q3759" s="11"/>
      <c r="R3759" s="11"/>
      <c r="S3759" s="11"/>
      <c r="T3759" s="11"/>
      <c r="U3759" s="42"/>
      <c r="V3759" s="42"/>
      <c r="W3759" s="42"/>
      <c r="X3759" s="42"/>
      <c r="Y3759" s="42"/>
      <c r="Z3759" s="42"/>
      <c r="AA3759" s="42"/>
      <c r="AB3759" s="42"/>
      <c r="AD3759" s="11"/>
      <c r="AF3759" s="11"/>
      <c r="AG3759" s="11"/>
      <c r="AH3759" s="101"/>
      <c r="AI3759" s="53"/>
      <c r="AJ3759" s="5"/>
    </row>
    <row r="3760" spans="3:36">
      <c r="C3760" s="57"/>
      <c r="D3760" s="11"/>
      <c r="E3760" s="11"/>
      <c r="F3760" s="56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42"/>
      <c r="V3760" s="42"/>
      <c r="W3760" s="42"/>
      <c r="X3760" s="42"/>
      <c r="Y3760" s="42"/>
      <c r="Z3760" s="42"/>
      <c r="AA3760" s="42"/>
      <c r="AB3760" s="42"/>
      <c r="AD3760" s="11"/>
      <c r="AF3760" s="11"/>
      <c r="AG3760" s="11"/>
      <c r="AH3760" s="101"/>
      <c r="AI3760" s="53"/>
      <c r="AJ3760" s="5"/>
    </row>
    <row r="3761" spans="3:36" ht="15" customHeight="1">
      <c r="C3761" s="57"/>
      <c r="D3761" s="11"/>
      <c r="E3761" s="11"/>
      <c r="F3761" s="56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42"/>
      <c r="V3761" s="42"/>
      <c r="W3761" s="42"/>
      <c r="X3761" s="42"/>
      <c r="Y3761" s="42"/>
      <c r="Z3761" s="42"/>
      <c r="AA3761" s="42"/>
      <c r="AB3761" s="42"/>
      <c r="AD3761" s="11"/>
      <c r="AF3761" s="11"/>
      <c r="AG3761" s="11"/>
      <c r="AH3761" s="101"/>
      <c r="AI3761" s="53"/>
      <c r="AJ3761" s="5"/>
    </row>
    <row r="3762" spans="3:36">
      <c r="C3762" s="57"/>
      <c r="D3762" s="11"/>
      <c r="E3762" s="11"/>
      <c r="F3762" s="56"/>
      <c r="G3762" s="11"/>
      <c r="H3762" s="11"/>
      <c r="I3762" s="11"/>
      <c r="J3762" s="11"/>
      <c r="K3762" s="11"/>
      <c r="M3762" s="11"/>
      <c r="O3762" s="11"/>
      <c r="P3762" s="11"/>
      <c r="Q3762" s="11"/>
      <c r="R3762" s="11"/>
      <c r="S3762" s="11"/>
      <c r="T3762" s="11"/>
      <c r="U3762" s="42"/>
      <c r="V3762" s="42"/>
      <c r="W3762" s="42"/>
      <c r="X3762" s="42"/>
      <c r="Y3762" s="42"/>
      <c r="Z3762" s="42"/>
      <c r="AA3762" s="42"/>
      <c r="AB3762" s="42"/>
      <c r="AD3762" s="11"/>
      <c r="AE3762" s="11"/>
      <c r="AG3762" s="11"/>
      <c r="AH3762" s="101"/>
      <c r="AI3762" s="53"/>
      <c r="AJ3762" s="5"/>
    </row>
    <row r="3763" spans="3:36" ht="15" customHeight="1">
      <c r="C3763" s="57"/>
      <c r="D3763" s="11"/>
      <c r="E3763" s="11"/>
      <c r="F3763" s="56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42"/>
      <c r="V3763" s="42"/>
      <c r="W3763" s="42"/>
      <c r="X3763" s="42"/>
      <c r="Y3763" s="42"/>
      <c r="Z3763" s="42"/>
      <c r="AA3763" s="42"/>
      <c r="AB3763" s="42"/>
      <c r="AD3763" s="11"/>
      <c r="AE3763" s="11"/>
      <c r="AG3763" s="11"/>
      <c r="AH3763" s="101"/>
      <c r="AI3763" s="53"/>
      <c r="AJ3763" s="5"/>
    </row>
    <row r="3764" spans="3:36" ht="15" customHeight="1">
      <c r="C3764" s="57"/>
      <c r="D3764" s="11"/>
      <c r="E3764" s="11"/>
      <c r="F3764" s="56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42"/>
      <c r="V3764" s="42"/>
      <c r="W3764" s="42"/>
      <c r="X3764" s="42"/>
      <c r="Y3764" s="42"/>
      <c r="Z3764" s="42"/>
      <c r="AA3764" s="42"/>
      <c r="AB3764" s="42"/>
      <c r="AD3764" s="11"/>
      <c r="AF3764" s="11"/>
      <c r="AG3764" s="11"/>
      <c r="AH3764" s="101"/>
      <c r="AI3764" s="53"/>
      <c r="AJ3764" s="5"/>
    </row>
    <row r="3765" spans="3:36" ht="15" customHeight="1">
      <c r="C3765" s="57"/>
      <c r="D3765" s="11"/>
      <c r="E3765" s="11"/>
      <c r="F3765" s="56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42"/>
      <c r="V3765" s="42"/>
      <c r="W3765" s="42"/>
      <c r="X3765" s="42"/>
      <c r="Y3765" s="42"/>
      <c r="Z3765" s="42"/>
      <c r="AA3765" s="42"/>
      <c r="AB3765" s="42"/>
      <c r="AD3765" s="11"/>
      <c r="AE3765" s="11"/>
      <c r="AF3765" s="11"/>
      <c r="AG3765" s="11"/>
      <c r="AH3765" s="101"/>
      <c r="AI3765" s="53"/>
      <c r="AJ3765" s="5"/>
    </row>
    <row r="3766" spans="3:36" ht="15" customHeight="1">
      <c r="C3766" s="57"/>
      <c r="D3766" s="11"/>
      <c r="E3766" s="11"/>
      <c r="F3766" s="56"/>
      <c r="G3766" s="11"/>
      <c r="H3766" s="11"/>
      <c r="I3766" s="11"/>
      <c r="J3766" s="11"/>
      <c r="K3766" s="11"/>
      <c r="M3766" s="11"/>
      <c r="N3766" s="11"/>
      <c r="P3766" s="11"/>
      <c r="Q3766" s="11"/>
      <c r="R3766" s="11"/>
      <c r="S3766" s="11"/>
      <c r="U3766" s="42"/>
      <c r="V3766" s="42"/>
      <c r="W3766" s="42"/>
      <c r="X3766" s="42"/>
      <c r="Y3766" s="42"/>
      <c r="Z3766" s="42"/>
      <c r="AA3766" s="42"/>
      <c r="AB3766" s="42"/>
      <c r="AD3766" s="11"/>
      <c r="AE3766" s="11"/>
      <c r="AG3766" s="11"/>
      <c r="AH3766" s="101"/>
      <c r="AI3766" s="53"/>
      <c r="AJ3766" s="5"/>
    </row>
    <row r="3767" spans="3:36" ht="15" customHeight="1">
      <c r="C3767" s="57"/>
      <c r="D3767" s="11"/>
      <c r="E3767" s="11"/>
      <c r="F3767" s="56"/>
      <c r="G3767" s="11"/>
      <c r="H3767" s="11"/>
      <c r="I3767" s="11"/>
      <c r="J3767" s="11"/>
      <c r="K3767" s="11"/>
      <c r="M3767" s="11"/>
      <c r="N3767" s="11"/>
      <c r="P3767" s="11"/>
      <c r="Q3767" s="11"/>
      <c r="R3767" s="11"/>
      <c r="S3767" s="11"/>
      <c r="U3767" s="42"/>
      <c r="V3767" s="42"/>
      <c r="W3767" s="42"/>
      <c r="X3767" s="42"/>
      <c r="Y3767" s="42"/>
      <c r="Z3767" s="42"/>
      <c r="AA3767" s="42"/>
      <c r="AB3767" s="42"/>
      <c r="AC3767" s="11"/>
      <c r="AD3767" s="11"/>
      <c r="AE3767" s="11"/>
      <c r="AF3767" s="11"/>
      <c r="AG3767" s="11"/>
      <c r="AH3767" s="101"/>
      <c r="AI3767" s="53"/>
      <c r="AJ3767" s="5"/>
    </row>
    <row r="3768" spans="3:36" ht="15" customHeight="1">
      <c r="C3768" s="57"/>
      <c r="D3768" s="11"/>
      <c r="E3768" s="11"/>
      <c r="F3768" s="56"/>
      <c r="G3768" s="11"/>
      <c r="H3768" s="11"/>
      <c r="I3768" s="11"/>
      <c r="J3768" s="11"/>
      <c r="K3768" s="11"/>
      <c r="M3768" s="11"/>
      <c r="N3768" s="11"/>
      <c r="O3768" s="11"/>
      <c r="P3768" s="11"/>
      <c r="Q3768" s="11"/>
      <c r="R3768" s="11"/>
      <c r="S3768" s="11"/>
      <c r="U3768" s="42"/>
      <c r="V3768" s="42"/>
      <c r="W3768" s="42"/>
      <c r="X3768" s="42"/>
      <c r="Y3768" s="42"/>
      <c r="Z3768" s="42"/>
      <c r="AA3768" s="42"/>
      <c r="AB3768" s="42"/>
      <c r="AC3768" s="11"/>
      <c r="AD3768" s="11"/>
      <c r="AE3768" s="11"/>
      <c r="AF3768" s="11"/>
      <c r="AG3768" s="11"/>
      <c r="AH3768" s="101"/>
      <c r="AI3768" s="53"/>
      <c r="AJ3768" s="5"/>
    </row>
    <row r="3769" spans="3:36">
      <c r="C3769" s="57"/>
      <c r="D3769" s="11"/>
      <c r="E3769" s="11"/>
      <c r="F3769" s="56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42"/>
      <c r="V3769" s="42"/>
      <c r="W3769" s="42"/>
      <c r="X3769" s="42"/>
      <c r="Y3769" s="42"/>
      <c r="Z3769" s="42"/>
      <c r="AA3769" s="42"/>
      <c r="AB3769" s="42"/>
      <c r="AC3769" s="11"/>
      <c r="AD3769" s="11"/>
      <c r="AG3769" s="11"/>
      <c r="AH3769" s="101"/>
      <c r="AI3769" s="53"/>
      <c r="AJ3769" s="5"/>
    </row>
    <row r="3770" spans="3:36" ht="15" customHeight="1">
      <c r="C3770" s="57"/>
      <c r="D3770" s="11"/>
      <c r="E3770" s="11"/>
      <c r="F3770" s="56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42"/>
      <c r="V3770" s="42"/>
      <c r="W3770" s="42"/>
      <c r="X3770" s="42"/>
      <c r="Y3770" s="42"/>
      <c r="Z3770" s="42"/>
      <c r="AA3770" s="42"/>
      <c r="AB3770" s="42"/>
      <c r="AC3770" s="11"/>
      <c r="AD3770" s="11"/>
      <c r="AE3770" s="11"/>
      <c r="AF3770" s="11"/>
      <c r="AG3770" s="11"/>
      <c r="AH3770" s="101"/>
      <c r="AI3770" s="53"/>
      <c r="AJ3770" s="5"/>
    </row>
    <row r="3771" spans="3:36" ht="15" customHeight="1">
      <c r="C3771" s="57"/>
      <c r="D3771" s="11"/>
      <c r="E3771" s="11"/>
      <c r="F3771" s="56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42"/>
      <c r="V3771" s="42"/>
      <c r="W3771" s="42"/>
      <c r="X3771" s="42"/>
      <c r="Y3771" s="42"/>
      <c r="Z3771" s="42"/>
      <c r="AA3771" s="42"/>
      <c r="AB3771" s="42"/>
      <c r="AC3771" s="11"/>
      <c r="AD3771" s="11"/>
      <c r="AE3771" s="11"/>
      <c r="AF3771" s="11"/>
      <c r="AG3771" s="11"/>
      <c r="AH3771" s="101"/>
      <c r="AI3771" s="53"/>
      <c r="AJ3771" s="5"/>
    </row>
    <row r="3772" spans="3:36" ht="15" customHeight="1">
      <c r="C3772" s="57"/>
      <c r="D3772" s="11"/>
      <c r="E3772" s="11"/>
      <c r="F3772" s="56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42"/>
      <c r="V3772" s="42"/>
      <c r="W3772" s="42"/>
      <c r="X3772" s="42"/>
      <c r="Y3772" s="42"/>
      <c r="Z3772" s="42"/>
      <c r="AA3772" s="42"/>
      <c r="AB3772" s="42"/>
      <c r="AC3772" s="11"/>
      <c r="AD3772" s="11"/>
      <c r="AG3772" s="11"/>
      <c r="AH3772" s="101"/>
      <c r="AI3772" s="53"/>
      <c r="AJ3772" s="5"/>
    </row>
    <row r="3773" spans="3:36" ht="15" customHeight="1">
      <c r="C3773" s="57"/>
      <c r="D3773" s="11"/>
      <c r="E3773" s="11"/>
      <c r="F3773" s="56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42"/>
      <c r="V3773" s="42"/>
      <c r="W3773" s="42"/>
      <c r="X3773" s="42"/>
      <c r="Y3773" s="42"/>
      <c r="Z3773" s="42"/>
      <c r="AA3773" s="42"/>
      <c r="AB3773" s="42"/>
      <c r="AD3773" s="11"/>
      <c r="AE3773" s="11"/>
      <c r="AG3773" s="11"/>
      <c r="AH3773" s="101"/>
      <c r="AI3773" s="53"/>
      <c r="AJ3773" s="5"/>
    </row>
    <row r="3774" spans="3:36" ht="15" customHeight="1">
      <c r="C3774" s="57"/>
      <c r="D3774" s="11"/>
      <c r="E3774" s="11"/>
      <c r="F3774" s="56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42"/>
      <c r="V3774" s="42"/>
      <c r="W3774" s="42"/>
      <c r="X3774" s="42"/>
      <c r="Y3774" s="42"/>
      <c r="Z3774" s="42"/>
      <c r="AA3774" s="42"/>
      <c r="AB3774" s="42"/>
      <c r="AD3774" s="11"/>
      <c r="AF3774" s="11"/>
      <c r="AG3774" s="11"/>
      <c r="AH3774" s="101"/>
      <c r="AI3774" s="53"/>
      <c r="AJ3774" s="5"/>
    </row>
    <row r="3775" spans="3:36" ht="15" customHeight="1">
      <c r="C3775" s="57"/>
      <c r="D3775" s="11"/>
      <c r="E3775" s="11"/>
      <c r="F3775" s="56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42"/>
      <c r="V3775" s="42"/>
      <c r="W3775" s="42"/>
      <c r="X3775" s="42"/>
      <c r="Y3775" s="42"/>
      <c r="Z3775" s="42"/>
      <c r="AA3775" s="42"/>
      <c r="AB3775" s="42"/>
      <c r="AD3775" s="11"/>
      <c r="AE3775" s="11"/>
      <c r="AF3775" s="11"/>
      <c r="AG3775" s="11"/>
      <c r="AH3775" s="101"/>
      <c r="AI3775" s="53"/>
      <c r="AJ3775" s="5"/>
    </row>
    <row r="3776" spans="3:36" ht="15" customHeight="1">
      <c r="C3776" s="57"/>
      <c r="D3776" s="11"/>
      <c r="E3776" s="11"/>
      <c r="F3776" s="56"/>
      <c r="G3776" s="11"/>
      <c r="H3776" s="11"/>
      <c r="I3776" s="11"/>
      <c r="J3776" s="11"/>
      <c r="K3776" s="11"/>
      <c r="M3776" s="11"/>
      <c r="O3776" s="11"/>
      <c r="P3776" s="11"/>
      <c r="Q3776" s="11"/>
      <c r="R3776" s="11"/>
      <c r="S3776" s="11"/>
      <c r="T3776" s="11"/>
      <c r="U3776" s="42"/>
      <c r="V3776" s="42"/>
      <c r="W3776" s="42"/>
      <c r="X3776" s="42"/>
      <c r="Y3776" s="42"/>
      <c r="Z3776" s="42"/>
      <c r="AA3776" s="42"/>
      <c r="AB3776" s="42"/>
      <c r="AD3776" s="11"/>
      <c r="AE3776" s="11"/>
      <c r="AG3776" s="11"/>
      <c r="AH3776" s="101"/>
      <c r="AI3776" s="53"/>
      <c r="AJ3776" s="5"/>
    </row>
    <row r="3777" spans="3:36" ht="15" customHeight="1">
      <c r="C3777" s="57"/>
      <c r="D3777" s="11"/>
      <c r="E3777" s="11"/>
      <c r="F3777" s="56"/>
      <c r="G3777" s="11"/>
      <c r="H3777" s="11"/>
      <c r="I3777" s="11"/>
      <c r="J3777" s="11"/>
      <c r="K3777" s="11"/>
      <c r="M3777" s="11"/>
      <c r="N3777" s="11"/>
      <c r="O3777" s="11"/>
      <c r="P3777" s="11"/>
      <c r="Q3777" s="11"/>
      <c r="R3777" s="11"/>
      <c r="S3777" s="11"/>
      <c r="T3777" s="11"/>
      <c r="U3777" s="42"/>
      <c r="V3777" s="42"/>
      <c r="W3777" s="42"/>
      <c r="X3777" s="42"/>
      <c r="Y3777" s="42"/>
      <c r="Z3777" s="42"/>
      <c r="AA3777" s="42"/>
      <c r="AB3777" s="42"/>
      <c r="AD3777" s="11"/>
      <c r="AE3777" s="11"/>
      <c r="AG3777" s="11"/>
      <c r="AH3777" s="101"/>
      <c r="AI3777" s="53"/>
      <c r="AJ3777" s="5"/>
    </row>
    <row r="3778" spans="3:36" ht="15" customHeight="1">
      <c r="C3778" s="57"/>
      <c r="D3778" s="11"/>
      <c r="E3778" s="11"/>
      <c r="F3778" s="56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42"/>
      <c r="V3778" s="42"/>
      <c r="W3778" s="42"/>
      <c r="X3778" s="42"/>
      <c r="Y3778" s="42"/>
      <c r="Z3778" s="42"/>
      <c r="AA3778" s="42"/>
      <c r="AB3778" s="42"/>
      <c r="AD3778" s="11"/>
      <c r="AG3778" s="11"/>
      <c r="AH3778" s="101"/>
      <c r="AI3778" s="53"/>
      <c r="AJ3778" s="5"/>
    </row>
    <row r="3779" spans="3:36" ht="15" customHeight="1">
      <c r="C3779" s="57"/>
      <c r="D3779" s="11"/>
      <c r="E3779" s="11"/>
      <c r="F3779" s="56"/>
      <c r="G3779" s="11"/>
      <c r="H3779" s="11"/>
      <c r="I3779" s="11"/>
      <c r="J3779" s="11"/>
      <c r="K3779" s="11"/>
      <c r="M3779" s="11"/>
      <c r="P3779" s="11"/>
      <c r="Q3779" s="11"/>
      <c r="R3779" s="11"/>
      <c r="S3779" s="11"/>
      <c r="U3779" s="42"/>
      <c r="V3779" s="42"/>
      <c r="W3779" s="42"/>
      <c r="X3779" s="42"/>
      <c r="Y3779" s="42"/>
      <c r="Z3779" s="42"/>
      <c r="AA3779" s="42"/>
      <c r="AB3779" s="42"/>
      <c r="AD3779" s="11"/>
      <c r="AG3779" s="11"/>
      <c r="AH3779" s="101"/>
      <c r="AI3779" s="53"/>
      <c r="AJ3779" s="5"/>
    </row>
    <row r="3780" spans="3:36" ht="15" customHeight="1">
      <c r="C3780" s="57"/>
      <c r="D3780" s="11"/>
      <c r="E3780" s="11"/>
      <c r="F3780" s="56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42"/>
      <c r="V3780" s="42"/>
      <c r="W3780" s="42"/>
      <c r="X3780" s="42"/>
      <c r="Y3780" s="42"/>
      <c r="Z3780" s="42"/>
      <c r="AA3780" s="42"/>
      <c r="AB3780" s="42"/>
      <c r="AD3780" s="11"/>
      <c r="AE3780" s="11"/>
      <c r="AF3780" s="11"/>
      <c r="AG3780" s="11"/>
      <c r="AH3780" s="101"/>
      <c r="AI3780" s="53"/>
      <c r="AJ3780" s="5"/>
    </row>
    <row r="3781" spans="3:36" ht="15" customHeight="1">
      <c r="C3781" s="57"/>
      <c r="D3781" s="11"/>
      <c r="E3781" s="11"/>
      <c r="F3781" s="56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42"/>
      <c r="V3781" s="42"/>
      <c r="W3781" s="42"/>
      <c r="X3781" s="42"/>
      <c r="Y3781" s="42"/>
      <c r="Z3781" s="42"/>
      <c r="AA3781" s="42"/>
      <c r="AB3781" s="42"/>
      <c r="AD3781" s="11"/>
      <c r="AF3781" s="11"/>
      <c r="AG3781" s="11"/>
      <c r="AH3781" s="101"/>
      <c r="AI3781" s="53"/>
      <c r="AJ3781" s="5"/>
    </row>
    <row r="3782" spans="3:36">
      <c r="C3782" s="57"/>
      <c r="D3782" s="11"/>
      <c r="E3782" s="11"/>
      <c r="F3782" s="56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42"/>
      <c r="V3782" s="42"/>
      <c r="W3782" s="42"/>
      <c r="X3782" s="42"/>
      <c r="Y3782" s="42"/>
      <c r="Z3782" s="42"/>
      <c r="AA3782" s="42"/>
      <c r="AB3782" s="42"/>
      <c r="AD3782" s="11"/>
      <c r="AF3782" s="11"/>
      <c r="AG3782" s="11"/>
      <c r="AH3782" s="101"/>
      <c r="AI3782" s="53"/>
      <c r="AJ3782" s="5"/>
    </row>
    <row r="3783" spans="3:36">
      <c r="C3783" s="57"/>
      <c r="D3783" s="11"/>
      <c r="E3783" s="11"/>
      <c r="F3783" s="56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42"/>
      <c r="V3783" s="42"/>
      <c r="W3783" s="42"/>
      <c r="X3783" s="42"/>
      <c r="Y3783" s="42"/>
      <c r="Z3783" s="42"/>
      <c r="AA3783" s="42"/>
      <c r="AB3783" s="42"/>
      <c r="AD3783" s="11"/>
      <c r="AF3783" s="11"/>
      <c r="AG3783" s="11"/>
      <c r="AH3783" s="101"/>
      <c r="AI3783" s="53"/>
      <c r="AJ3783" s="5"/>
    </row>
    <row r="3784" spans="3:36" ht="15" customHeight="1">
      <c r="C3784" s="57"/>
      <c r="D3784" s="11"/>
      <c r="E3784" s="11"/>
      <c r="F3784" s="56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42"/>
      <c r="V3784" s="42"/>
      <c r="W3784" s="42"/>
      <c r="X3784" s="42"/>
      <c r="Y3784" s="42"/>
      <c r="Z3784" s="42"/>
      <c r="AA3784" s="42"/>
      <c r="AB3784" s="42"/>
      <c r="AD3784" s="11"/>
      <c r="AE3784" s="11"/>
      <c r="AF3784" s="11"/>
      <c r="AG3784" s="11"/>
      <c r="AH3784" s="101"/>
      <c r="AI3784" s="53"/>
      <c r="AJ3784" s="5"/>
    </row>
    <row r="3785" spans="3:36" ht="15" customHeight="1">
      <c r="C3785" s="57"/>
      <c r="D3785" s="11"/>
      <c r="E3785" s="11"/>
      <c r="F3785" s="56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42"/>
      <c r="V3785" s="42"/>
      <c r="W3785" s="42"/>
      <c r="X3785" s="42"/>
      <c r="Y3785" s="42"/>
      <c r="Z3785" s="42"/>
      <c r="AA3785" s="42"/>
      <c r="AB3785" s="42"/>
      <c r="AD3785" s="11"/>
      <c r="AE3785" s="11"/>
      <c r="AF3785" s="11"/>
      <c r="AG3785" s="11"/>
      <c r="AH3785" s="101"/>
      <c r="AI3785" s="53"/>
      <c r="AJ3785" s="5"/>
    </row>
    <row r="3786" spans="3:36" ht="15" customHeight="1">
      <c r="C3786" s="57"/>
      <c r="D3786" s="11"/>
      <c r="E3786" s="11"/>
      <c r="F3786" s="56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42"/>
      <c r="V3786" s="42"/>
      <c r="W3786" s="42"/>
      <c r="X3786" s="42"/>
      <c r="Y3786" s="42"/>
      <c r="Z3786" s="42"/>
      <c r="AA3786" s="42"/>
      <c r="AB3786" s="42"/>
      <c r="AD3786" s="11"/>
      <c r="AE3786" s="11"/>
      <c r="AG3786" s="11"/>
      <c r="AH3786" s="101"/>
      <c r="AI3786" s="53"/>
      <c r="AJ3786" s="5"/>
    </row>
    <row r="3787" spans="3:36" ht="15" customHeight="1">
      <c r="C3787" s="57"/>
      <c r="D3787" s="11"/>
      <c r="E3787" s="11"/>
      <c r="F3787" s="56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42"/>
      <c r="V3787" s="42"/>
      <c r="W3787" s="42"/>
      <c r="X3787" s="42"/>
      <c r="Y3787" s="42"/>
      <c r="Z3787" s="42"/>
      <c r="AA3787" s="42"/>
      <c r="AB3787" s="42"/>
      <c r="AD3787" s="11"/>
      <c r="AE3787" s="11"/>
      <c r="AG3787" s="11"/>
      <c r="AH3787" s="101"/>
      <c r="AI3787" s="53"/>
      <c r="AJ3787" s="5"/>
    </row>
    <row r="3788" spans="3:36" ht="15" customHeight="1">
      <c r="C3788" s="57"/>
      <c r="D3788" s="11"/>
      <c r="E3788" s="11"/>
      <c r="F3788" s="56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42"/>
      <c r="V3788" s="42"/>
      <c r="W3788" s="42"/>
      <c r="X3788" s="42"/>
      <c r="Y3788" s="42"/>
      <c r="Z3788" s="42"/>
      <c r="AA3788" s="42"/>
      <c r="AB3788" s="42"/>
      <c r="AD3788" s="11"/>
      <c r="AE3788" s="11"/>
      <c r="AF3788" s="11"/>
      <c r="AG3788" s="11"/>
      <c r="AH3788" s="101"/>
      <c r="AI3788" s="53"/>
      <c r="AJ3788" s="5"/>
    </row>
    <row r="3789" spans="3:36" ht="15" customHeight="1">
      <c r="C3789" s="57"/>
      <c r="D3789" s="11"/>
      <c r="E3789" s="11"/>
      <c r="F3789" s="56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42"/>
      <c r="V3789" s="42"/>
      <c r="W3789" s="42"/>
      <c r="X3789" s="42"/>
      <c r="Y3789" s="42"/>
      <c r="Z3789" s="42"/>
      <c r="AA3789" s="42"/>
      <c r="AB3789" s="42"/>
      <c r="AD3789" s="11"/>
      <c r="AE3789" s="11"/>
      <c r="AF3789" s="11"/>
      <c r="AG3789" s="11"/>
      <c r="AH3789" s="101"/>
      <c r="AI3789" s="53"/>
      <c r="AJ3789" s="5"/>
    </row>
    <row r="3790" spans="3:36" ht="15" customHeight="1">
      <c r="C3790" s="57"/>
      <c r="D3790" s="11"/>
      <c r="E3790" s="11"/>
      <c r="F3790" s="56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U3790" s="42"/>
      <c r="V3790" s="42"/>
      <c r="W3790" s="42"/>
      <c r="X3790" s="42"/>
      <c r="Y3790" s="42"/>
      <c r="Z3790" s="42"/>
      <c r="AA3790" s="42"/>
      <c r="AB3790" s="42"/>
      <c r="AD3790" s="11"/>
      <c r="AE3790" s="11"/>
      <c r="AG3790" s="11"/>
      <c r="AH3790" s="101"/>
      <c r="AI3790" s="53"/>
      <c r="AJ3790" s="5"/>
    </row>
    <row r="3791" spans="3:36" ht="15" customHeight="1">
      <c r="C3791" s="57"/>
      <c r="D3791" s="11"/>
      <c r="E3791" s="11"/>
      <c r="F3791" s="56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U3791" s="42"/>
      <c r="V3791" s="42"/>
      <c r="W3791" s="42"/>
      <c r="X3791" s="42"/>
      <c r="Y3791" s="42"/>
      <c r="Z3791" s="42"/>
      <c r="AA3791" s="42"/>
      <c r="AB3791" s="42"/>
      <c r="AD3791" s="11"/>
      <c r="AE3791" s="11"/>
      <c r="AG3791" s="11"/>
      <c r="AH3791" s="101"/>
      <c r="AI3791" s="53"/>
      <c r="AJ3791" s="5"/>
    </row>
    <row r="3792" spans="3:36" ht="15" customHeight="1">
      <c r="C3792" s="57"/>
      <c r="D3792" s="11"/>
      <c r="E3792" s="11"/>
      <c r="F3792" s="56"/>
      <c r="G3792" s="11"/>
      <c r="H3792" s="11"/>
      <c r="I3792" s="11"/>
      <c r="J3792" s="11"/>
      <c r="K3792" s="11"/>
      <c r="M3792" s="11"/>
      <c r="O3792" s="11"/>
      <c r="P3792" s="11"/>
      <c r="Q3792" s="11"/>
      <c r="R3792" s="11"/>
      <c r="S3792" s="11"/>
      <c r="T3792" s="11"/>
      <c r="U3792" s="42"/>
      <c r="V3792" s="42"/>
      <c r="W3792" s="42"/>
      <c r="X3792" s="42"/>
      <c r="Y3792" s="42"/>
      <c r="Z3792" s="42"/>
      <c r="AA3792" s="42"/>
      <c r="AB3792" s="42"/>
      <c r="AD3792" s="11"/>
      <c r="AE3792" s="11"/>
      <c r="AF3792" s="11"/>
      <c r="AG3792" s="11"/>
      <c r="AH3792" s="101"/>
      <c r="AI3792" s="53"/>
      <c r="AJ3792" s="5"/>
    </row>
    <row r="3793" spans="3:36" ht="15" customHeight="1">
      <c r="C3793" s="57"/>
      <c r="D3793" s="11"/>
      <c r="E3793" s="11"/>
      <c r="F3793" s="56"/>
      <c r="G3793" s="11"/>
      <c r="H3793" s="11"/>
      <c r="I3793" s="11"/>
      <c r="J3793" s="11"/>
      <c r="K3793" s="11"/>
      <c r="M3793" s="11"/>
      <c r="N3793" s="11"/>
      <c r="O3793" s="11"/>
      <c r="Q3793" s="11"/>
      <c r="R3793" s="11"/>
      <c r="S3793" s="11"/>
      <c r="U3793" s="42"/>
      <c r="V3793" s="42"/>
      <c r="W3793" s="42"/>
      <c r="X3793" s="42"/>
      <c r="Y3793" s="42"/>
      <c r="Z3793" s="42"/>
      <c r="AA3793" s="42"/>
      <c r="AB3793" s="42"/>
      <c r="AD3793" s="11"/>
      <c r="AE3793" s="11"/>
      <c r="AG3793" s="11"/>
      <c r="AH3793" s="101"/>
      <c r="AI3793" s="53"/>
      <c r="AJ3793" s="5"/>
    </row>
    <row r="3794" spans="3:36" ht="15" customHeight="1">
      <c r="C3794" s="57"/>
      <c r="D3794" s="11"/>
      <c r="E3794" s="11"/>
      <c r="F3794" s="56"/>
      <c r="G3794" s="11"/>
      <c r="H3794" s="11"/>
      <c r="I3794" s="11"/>
      <c r="J3794" s="11"/>
      <c r="K3794" s="11"/>
      <c r="M3794" s="11"/>
      <c r="N3794" s="11"/>
      <c r="O3794" s="11"/>
      <c r="Q3794" s="11"/>
      <c r="R3794" s="11"/>
      <c r="S3794" s="11"/>
      <c r="U3794" s="42"/>
      <c r="V3794" s="42"/>
      <c r="W3794" s="42"/>
      <c r="X3794" s="42"/>
      <c r="Y3794" s="42"/>
      <c r="Z3794" s="42"/>
      <c r="AA3794" s="42"/>
      <c r="AB3794" s="42"/>
      <c r="AD3794" s="11"/>
      <c r="AE3794" s="11"/>
      <c r="AG3794" s="11"/>
      <c r="AH3794" s="101"/>
      <c r="AI3794" s="53"/>
      <c r="AJ3794" s="5"/>
    </row>
    <row r="3795" spans="3:36">
      <c r="C3795" s="57"/>
      <c r="D3795" s="11"/>
      <c r="E3795" s="11"/>
      <c r="F3795" s="56"/>
      <c r="G3795" s="11"/>
      <c r="H3795" s="11"/>
      <c r="I3795" s="11"/>
      <c r="J3795" s="11"/>
      <c r="K3795" s="11"/>
      <c r="L3795" s="11"/>
      <c r="M3795" s="11"/>
      <c r="N3795" s="11"/>
      <c r="O3795" s="11"/>
      <c r="Q3795" s="11"/>
      <c r="R3795" s="11"/>
      <c r="S3795" s="11"/>
      <c r="T3795" s="11"/>
      <c r="U3795" s="42"/>
      <c r="V3795" s="42"/>
      <c r="W3795" s="42"/>
      <c r="X3795" s="42"/>
      <c r="Y3795" s="42"/>
      <c r="Z3795" s="42"/>
      <c r="AA3795" s="42"/>
      <c r="AB3795" s="42"/>
      <c r="AD3795" s="11"/>
      <c r="AE3795" s="11"/>
      <c r="AG3795" s="11"/>
      <c r="AH3795" s="101"/>
      <c r="AI3795" s="53"/>
      <c r="AJ3795" s="5"/>
    </row>
    <row r="3796" spans="3:36" ht="15" customHeight="1">
      <c r="C3796" s="57"/>
      <c r="D3796" s="11"/>
      <c r="E3796" s="11"/>
      <c r="F3796" s="56"/>
      <c r="G3796" s="11"/>
      <c r="H3796" s="11"/>
      <c r="I3796" s="11"/>
      <c r="J3796" s="11"/>
      <c r="K3796" s="11"/>
      <c r="M3796" s="11"/>
      <c r="N3796" s="11"/>
      <c r="O3796" s="11"/>
      <c r="Q3796" s="11"/>
      <c r="R3796" s="11"/>
      <c r="S3796" s="11"/>
      <c r="U3796" s="42"/>
      <c r="V3796" s="42"/>
      <c r="W3796" s="42"/>
      <c r="X3796" s="42"/>
      <c r="Y3796" s="42"/>
      <c r="Z3796" s="42"/>
      <c r="AA3796" s="42"/>
      <c r="AB3796" s="42"/>
      <c r="AD3796" s="11"/>
      <c r="AE3796" s="11"/>
      <c r="AG3796" s="11"/>
      <c r="AH3796" s="101"/>
      <c r="AI3796" s="53"/>
      <c r="AJ3796" s="5"/>
    </row>
    <row r="3797" spans="3:36" ht="15" customHeight="1">
      <c r="C3797" s="57"/>
      <c r="D3797" s="11"/>
      <c r="E3797" s="11"/>
      <c r="F3797" s="56"/>
      <c r="G3797" s="11"/>
      <c r="H3797" s="11"/>
      <c r="I3797" s="11"/>
      <c r="J3797" s="11"/>
      <c r="K3797" s="11"/>
      <c r="M3797" s="11"/>
      <c r="N3797" s="11"/>
      <c r="O3797" s="11"/>
      <c r="Q3797" s="11"/>
      <c r="R3797" s="11"/>
      <c r="S3797" s="11"/>
      <c r="U3797" s="42"/>
      <c r="V3797" s="42"/>
      <c r="W3797" s="42"/>
      <c r="X3797" s="42"/>
      <c r="Y3797" s="42"/>
      <c r="Z3797" s="42"/>
      <c r="AA3797" s="42"/>
      <c r="AB3797" s="42"/>
      <c r="AD3797" s="11"/>
      <c r="AE3797" s="11"/>
      <c r="AF3797" s="11"/>
      <c r="AG3797" s="11"/>
      <c r="AH3797" s="101"/>
      <c r="AI3797" s="53"/>
      <c r="AJ3797" s="5"/>
    </row>
    <row r="3798" spans="3:36" ht="15" customHeight="1">
      <c r="C3798" s="57"/>
      <c r="D3798" s="11"/>
      <c r="E3798" s="11"/>
      <c r="F3798" s="56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42"/>
      <c r="V3798" s="42"/>
      <c r="W3798" s="42"/>
      <c r="X3798" s="42"/>
      <c r="Y3798" s="42"/>
      <c r="Z3798" s="42"/>
      <c r="AA3798" s="42"/>
      <c r="AB3798" s="42"/>
      <c r="AD3798" s="11"/>
      <c r="AE3798" s="11"/>
      <c r="AF3798" s="11"/>
      <c r="AG3798" s="11"/>
      <c r="AH3798" s="101"/>
      <c r="AI3798" s="53"/>
      <c r="AJ3798" s="5"/>
    </row>
    <row r="3799" spans="3:36" ht="15" customHeight="1">
      <c r="C3799" s="57"/>
      <c r="D3799" s="11"/>
      <c r="E3799" s="11"/>
      <c r="F3799" s="56"/>
      <c r="G3799" s="11"/>
      <c r="H3799" s="11"/>
      <c r="I3799" s="11"/>
      <c r="J3799" s="11"/>
      <c r="K3799" s="11"/>
      <c r="L3799" s="11"/>
      <c r="M3799" s="11"/>
      <c r="N3799" s="11"/>
      <c r="P3799" s="11"/>
      <c r="Q3799" s="11"/>
      <c r="R3799" s="11"/>
      <c r="S3799" s="11"/>
      <c r="T3799" s="11"/>
      <c r="U3799" s="42"/>
      <c r="V3799" s="42"/>
      <c r="W3799" s="42"/>
      <c r="X3799" s="42"/>
      <c r="Y3799" s="42"/>
      <c r="Z3799" s="42"/>
      <c r="AA3799" s="42"/>
      <c r="AB3799" s="42"/>
      <c r="AD3799" s="11"/>
      <c r="AE3799" s="11"/>
      <c r="AF3799" s="11"/>
      <c r="AG3799" s="11"/>
      <c r="AH3799" s="101"/>
      <c r="AI3799" s="53"/>
      <c r="AJ3799" s="5"/>
    </row>
    <row r="3800" spans="3:36">
      <c r="C3800" s="57"/>
      <c r="D3800" s="11"/>
      <c r="E3800" s="11"/>
      <c r="F3800" s="56"/>
      <c r="G3800" s="11"/>
      <c r="H3800" s="11"/>
      <c r="I3800" s="11"/>
      <c r="J3800" s="11"/>
      <c r="K3800" s="11"/>
      <c r="M3800" s="11"/>
      <c r="N3800" s="11"/>
      <c r="O3800" s="11"/>
      <c r="Q3800" s="11"/>
      <c r="R3800" s="11"/>
      <c r="S3800" s="11"/>
      <c r="T3800" s="11"/>
      <c r="U3800" s="42"/>
      <c r="V3800" s="42"/>
      <c r="W3800" s="42"/>
      <c r="X3800" s="42"/>
      <c r="Y3800" s="42"/>
      <c r="Z3800" s="42"/>
      <c r="AA3800" s="42"/>
      <c r="AB3800" s="42"/>
      <c r="AD3800" s="11"/>
      <c r="AF3800" s="11"/>
      <c r="AG3800" s="11"/>
      <c r="AH3800" s="101"/>
      <c r="AI3800" s="53"/>
      <c r="AJ3800" s="5"/>
    </row>
    <row r="3801" spans="3:36" ht="15" customHeight="1">
      <c r="C3801" s="57"/>
      <c r="D3801" s="11"/>
      <c r="E3801" s="11"/>
      <c r="F3801" s="56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42"/>
      <c r="V3801" s="42"/>
      <c r="W3801" s="42"/>
      <c r="X3801" s="42"/>
      <c r="Y3801" s="42"/>
      <c r="Z3801" s="42"/>
      <c r="AA3801" s="42"/>
      <c r="AB3801" s="42"/>
      <c r="AD3801" s="11"/>
      <c r="AE3801" s="11"/>
      <c r="AG3801" s="11"/>
      <c r="AH3801" s="101"/>
      <c r="AI3801" s="53"/>
      <c r="AJ3801" s="5"/>
    </row>
    <row r="3802" spans="3:36" ht="15" customHeight="1">
      <c r="C3802" s="57"/>
      <c r="D3802" s="11"/>
      <c r="E3802" s="11"/>
      <c r="F3802" s="56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42"/>
      <c r="V3802" s="42"/>
      <c r="W3802" s="42"/>
      <c r="X3802" s="42"/>
      <c r="Y3802" s="42"/>
      <c r="Z3802" s="42"/>
      <c r="AA3802" s="42"/>
      <c r="AB3802" s="42"/>
      <c r="AD3802" s="11"/>
      <c r="AE3802" s="11"/>
      <c r="AG3802" s="11"/>
      <c r="AH3802" s="101"/>
      <c r="AI3802" s="53"/>
      <c r="AJ3802" s="5"/>
    </row>
    <row r="3803" spans="3:36">
      <c r="C3803" s="57"/>
      <c r="D3803" s="11"/>
      <c r="E3803" s="11"/>
      <c r="F3803" s="56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42"/>
      <c r="V3803" s="42"/>
      <c r="W3803" s="42"/>
      <c r="X3803" s="42"/>
      <c r="Y3803" s="42"/>
      <c r="Z3803" s="42"/>
      <c r="AA3803" s="42"/>
      <c r="AB3803" s="42"/>
      <c r="AD3803" s="11"/>
      <c r="AE3803" s="11"/>
      <c r="AF3803" s="11"/>
      <c r="AG3803" s="11"/>
      <c r="AH3803" s="101"/>
      <c r="AI3803" s="53"/>
      <c r="AJ3803" s="5"/>
    </row>
    <row r="3804" spans="3:36">
      <c r="C3804" s="57"/>
      <c r="D3804" s="11"/>
      <c r="E3804" s="11"/>
      <c r="F3804" s="56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42"/>
      <c r="V3804" s="42"/>
      <c r="W3804" s="42"/>
      <c r="X3804" s="42"/>
      <c r="Y3804" s="42"/>
      <c r="Z3804" s="42"/>
      <c r="AA3804" s="42"/>
      <c r="AB3804" s="42"/>
      <c r="AD3804" s="11"/>
      <c r="AF3804" s="11"/>
      <c r="AG3804" s="11"/>
      <c r="AH3804" s="101"/>
      <c r="AI3804" s="53"/>
      <c r="AJ3804" s="5"/>
    </row>
    <row r="3805" spans="3:36">
      <c r="C3805" s="57"/>
      <c r="D3805" s="11"/>
      <c r="E3805" s="11"/>
      <c r="F3805" s="56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42"/>
      <c r="V3805" s="42"/>
      <c r="W3805" s="42"/>
      <c r="X3805" s="42"/>
      <c r="Y3805" s="42"/>
      <c r="Z3805" s="42"/>
      <c r="AA3805" s="42"/>
      <c r="AB3805" s="42"/>
      <c r="AD3805" s="11"/>
      <c r="AF3805" s="11"/>
      <c r="AG3805" s="11"/>
      <c r="AH3805" s="101"/>
      <c r="AI3805" s="53"/>
      <c r="AJ3805" s="5"/>
    </row>
    <row r="3806" spans="3:36" ht="15" customHeight="1">
      <c r="C3806" s="57"/>
      <c r="D3806" s="11"/>
      <c r="E3806" s="11"/>
      <c r="F3806" s="56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42"/>
      <c r="V3806" s="42"/>
      <c r="W3806" s="42"/>
      <c r="X3806" s="42"/>
      <c r="Y3806" s="42"/>
      <c r="Z3806" s="42"/>
      <c r="AA3806" s="42"/>
      <c r="AB3806" s="42"/>
      <c r="AD3806" s="11"/>
      <c r="AF3806" s="11"/>
      <c r="AG3806" s="11"/>
      <c r="AH3806" s="101"/>
      <c r="AI3806" s="53"/>
      <c r="AJ3806" s="5"/>
    </row>
    <row r="3807" spans="3:36" ht="15" customHeight="1">
      <c r="C3807" s="57"/>
      <c r="D3807" s="11"/>
      <c r="E3807" s="11"/>
      <c r="F3807" s="56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42"/>
      <c r="V3807" s="42"/>
      <c r="W3807" s="42"/>
      <c r="X3807" s="42"/>
      <c r="Y3807" s="42"/>
      <c r="Z3807" s="42"/>
      <c r="AA3807" s="42"/>
      <c r="AB3807" s="42"/>
      <c r="AD3807" s="11"/>
      <c r="AF3807" s="11"/>
      <c r="AG3807" s="11"/>
      <c r="AH3807" s="101"/>
      <c r="AI3807" s="53"/>
      <c r="AJ3807" s="5"/>
    </row>
    <row r="3808" spans="3:36" ht="15" customHeight="1">
      <c r="C3808" s="57"/>
      <c r="D3808" s="11"/>
      <c r="E3808" s="11"/>
      <c r="F3808" s="56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42"/>
      <c r="V3808" s="42"/>
      <c r="W3808" s="42"/>
      <c r="X3808" s="42"/>
      <c r="Y3808" s="42"/>
      <c r="Z3808" s="42"/>
      <c r="AA3808" s="42"/>
      <c r="AB3808" s="42"/>
      <c r="AD3808" s="11"/>
      <c r="AE3808" s="11"/>
      <c r="AF3808" s="11"/>
      <c r="AG3808" s="11"/>
      <c r="AH3808" s="101"/>
      <c r="AI3808" s="53"/>
      <c r="AJ3808" s="5"/>
    </row>
    <row r="3809" spans="3:36" ht="15" customHeight="1">
      <c r="C3809" s="57"/>
      <c r="D3809" s="11"/>
      <c r="E3809" s="11"/>
      <c r="F3809" s="56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42"/>
      <c r="V3809" s="42"/>
      <c r="W3809" s="42"/>
      <c r="X3809" s="42"/>
      <c r="Y3809" s="42"/>
      <c r="Z3809" s="42"/>
      <c r="AA3809" s="42"/>
      <c r="AB3809" s="42"/>
      <c r="AD3809" s="11"/>
      <c r="AE3809" s="11"/>
      <c r="AF3809" s="11"/>
      <c r="AG3809" s="11"/>
      <c r="AH3809" s="101"/>
      <c r="AI3809" s="53"/>
      <c r="AJ3809" s="5"/>
    </row>
    <row r="3810" spans="3:36" ht="15" customHeight="1">
      <c r="C3810" s="57"/>
      <c r="D3810" s="11"/>
      <c r="E3810" s="11"/>
      <c r="F3810" s="56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42"/>
      <c r="V3810" s="42"/>
      <c r="W3810" s="42"/>
      <c r="X3810" s="42"/>
      <c r="Y3810" s="42"/>
      <c r="Z3810" s="42"/>
      <c r="AA3810" s="42"/>
      <c r="AB3810" s="42"/>
      <c r="AD3810" s="11"/>
      <c r="AE3810" s="11"/>
      <c r="AF3810" s="11"/>
      <c r="AG3810" s="11"/>
      <c r="AH3810" s="101"/>
      <c r="AI3810" s="53"/>
      <c r="AJ3810" s="5"/>
    </row>
    <row r="3811" spans="3:36" ht="15" customHeight="1">
      <c r="C3811" s="57"/>
      <c r="D3811" s="11"/>
      <c r="E3811" s="11"/>
      <c r="F3811" s="56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42"/>
      <c r="V3811" s="42"/>
      <c r="W3811" s="42"/>
      <c r="X3811" s="42"/>
      <c r="Y3811" s="42"/>
      <c r="Z3811" s="42"/>
      <c r="AA3811" s="42"/>
      <c r="AB3811" s="42"/>
      <c r="AD3811" s="11"/>
      <c r="AG3811" s="11"/>
      <c r="AH3811" s="101"/>
      <c r="AI3811" s="53"/>
      <c r="AJ3811" s="5"/>
    </row>
    <row r="3812" spans="3:36" ht="15" customHeight="1">
      <c r="C3812" s="57"/>
      <c r="D3812" s="11"/>
      <c r="E3812" s="11"/>
      <c r="F3812" s="56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42"/>
      <c r="V3812" s="42"/>
      <c r="W3812" s="42"/>
      <c r="X3812" s="42"/>
      <c r="Y3812" s="42"/>
      <c r="Z3812" s="42"/>
      <c r="AA3812" s="42"/>
      <c r="AB3812" s="42"/>
      <c r="AD3812" s="11"/>
      <c r="AE3812" s="11"/>
      <c r="AG3812" s="11"/>
      <c r="AH3812" s="101"/>
      <c r="AI3812" s="53"/>
      <c r="AJ3812" s="5"/>
    </row>
    <row r="3813" spans="3:36" ht="15" customHeight="1">
      <c r="C3813" s="57"/>
      <c r="D3813" s="11"/>
      <c r="E3813" s="11"/>
      <c r="F3813" s="56"/>
      <c r="G3813" s="11"/>
      <c r="H3813" s="11"/>
      <c r="I3813" s="11"/>
      <c r="J3813" s="11"/>
      <c r="K3813" s="11"/>
      <c r="M3813" s="11"/>
      <c r="O3813" s="11"/>
      <c r="P3813" s="11"/>
      <c r="Q3813" s="11"/>
      <c r="R3813" s="11"/>
      <c r="S3813" s="11"/>
      <c r="T3813" s="11"/>
      <c r="U3813" s="42"/>
      <c r="V3813" s="42"/>
      <c r="W3813" s="42"/>
      <c r="X3813" s="42"/>
      <c r="Y3813" s="42"/>
      <c r="Z3813" s="42"/>
      <c r="AA3813" s="42"/>
      <c r="AB3813" s="42"/>
      <c r="AD3813" s="11"/>
      <c r="AF3813" s="11"/>
      <c r="AG3813" s="11"/>
      <c r="AH3813" s="101"/>
      <c r="AI3813" s="53"/>
      <c r="AJ3813" s="5"/>
    </row>
    <row r="3814" spans="3:36" ht="15" customHeight="1">
      <c r="C3814" s="57"/>
      <c r="D3814" s="11"/>
      <c r="E3814" s="11"/>
      <c r="F3814" s="56"/>
      <c r="G3814" s="11"/>
      <c r="H3814" s="11"/>
      <c r="I3814" s="11"/>
      <c r="J3814" s="11"/>
      <c r="K3814" s="11"/>
      <c r="M3814" s="11"/>
      <c r="N3814" s="11"/>
      <c r="O3814" s="11"/>
      <c r="Q3814" s="11"/>
      <c r="R3814" s="11"/>
      <c r="S3814" s="11"/>
      <c r="U3814" s="42"/>
      <c r="V3814" s="42"/>
      <c r="W3814" s="42"/>
      <c r="X3814" s="42"/>
      <c r="Y3814" s="42"/>
      <c r="Z3814" s="42"/>
      <c r="AA3814" s="42"/>
      <c r="AB3814" s="42"/>
      <c r="AD3814" s="11"/>
      <c r="AG3814" s="11"/>
      <c r="AH3814" s="101"/>
      <c r="AI3814" s="53"/>
      <c r="AJ3814" s="5"/>
    </row>
    <row r="3815" spans="3:36" ht="15" customHeight="1">
      <c r="C3815" s="57"/>
      <c r="D3815" s="11"/>
      <c r="E3815" s="11"/>
      <c r="F3815" s="56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42"/>
      <c r="V3815" s="42"/>
      <c r="W3815" s="42"/>
      <c r="X3815" s="42"/>
      <c r="Y3815" s="42"/>
      <c r="Z3815" s="42"/>
      <c r="AA3815" s="42"/>
      <c r="AB3815" s="42"/>
      <c r="AD3815" s="11"/>
      <c r="AE3815" s="11"/>
      <c r="AF3815" s="11"/>
      <c r="AG3815" s="11"/>
      <c r="AH3815" s="101"/>
      <c r="AI3815" s="53"/>
      <c r="AJ3815" s="5"/>
    </row>
    <row r="3816" spans="3:36" ht="15" customHeight="1">
      <c r="C3816" s="57"/>
      <c r="D3816" s="11"/>
      <c r="E3816" s="11"/>
      <c r="F3816" s="56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42"/>
      <c r="V3816" s="42"/>
      <c r="W3816" s="42"/>
      <c r="X3816" s="42"/>
      <c r="Y3816" s="42"/>
      <c r="Z3816" s="42"/>
      <c r="AA3816" s="42"/>
      <c r="AB3816" s="42"/>
      <c r="AD3816" s="11"/>
      <c r="AE3816" s="11"/>
      <c r="AG3816" s="11"/>
      <c r="AH3816" s="101"/>
      <c r="AI3816" s="53"/>
      <c r="AJ3816" s="5"/>
    </row>
    <row r="3817" spans="3:36" ht="15" customHeight="1">
      <c r="C3817" s="57"/>
      <c r="D3817" s="11"/>
      <c r="E3817" s="11"/>
      <c r="F3817" s="56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42"/>
      <c r="V3817" s="42"/>
      <c r="W3817" s="42"/>
      <c r="X3817" s="42"/>
      <c r="Y3817" s="42"/>
      <c r="Z3817" s="42"/>
      <c r="AA3817" s="42"/>
      <c r="AB3817" s="42"/>
      <c r="AD3817" s="11"/>
      <c r="AE3817" s="11"/>
      <c r="AG3817" s="11"/>
      <c r="AH3817" s="101"/>
      <c r="AI3817" s="53"/>
      <c r="AJ3817" s="5"/>
    </row>
    <row r="3818" spans="3:36" ht="15" customHeight="1">
      <c r="C3818" s="57"/>
      <c r="D3818" s="11"/>
      <c r="E3818" s="11"/>
      <c r="F3818" s="56"/>
      <c r="G3818" s="11"/>
      <c r="H3818" s="11"/>
      <c r="I3818" s="11"/>
      <c r="J3818" s="11"/>
      <c r="K3818" s="11"/>
      <c r="M3818" s="11"/>
      <c r="N3818" s="11"/>
      <c r="O3818" s="11"/>
      <c r="Q3818" s="11"/>
      <c r="R3818" s="11"/>
      <c r="S3818" s="11"/>
      <c r="U3818" s="42"/>
      <c r="V3818" s="42"/>
      <c r="W3818" s="42"/>
      <c r="X3818" s="42"/>
      <c r="Y3818" s="42"/>
      <c r="Z3818" s="42"/>
      <c r="AA3818" s="42"/>
      <c r="AB3818" s="42"/>
      <c r="AD3818" s="11"/>
      <c r="AE3818" s="11"/>
      <c r="AG3818" s="11"/>
      <c r="AH3818" s="101"/>
      <c r="AI3818" s="53"/>
      <c r="AJ3818" s="5"/>
    </row>
    <row r="3819" spans="3:36" ht="15" customHeight="1">
      <c r="C3819" s="57"/>
      <c r="D3819" s="11"/>
      <c r="E3819" s="11"/>
      <c r="F3819" s="56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42"/>
      <c r="V3819" s="42"/>
      <c r="W3819" s="42"/>
      <c r="X3819" s="42"/>
      <c r="Y3819" s="42"/>
      <c r="Z3819" s="42"/>
      <c r="AA3819" s="42"/>
      <c r="AB3819" s="42"/>
      <c r="AD3819" s="11"/>
      <c r="AE3819" s="11"/>
      <c r="AG3819" s="11"/>
      <c r="AH3819" s="101"/>
      <c r="AI3819" s="53"/>
      <c r="AJ3819" s="5"/>
    </row>
    <row r="3820" spans="3:36" ht="15" customHeight="1">
      <c r="C3820" s="57"/>
      <c r="D3820" s="11"/>
      <c r="E3820" s="11"/>
      <c r="F3820" s="56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42"/>
      <c r="V3820" s="42"/>
      <c r="W3820" s="42"/>
      <c r="X3820" s="42"/>
      <c r="Y3820" s="42"/>
      <c r="Z3820" s="42"/>
      <c r="AA3820" s="42"/>
      <c r="AB3820" s="42"/>
      <c r="AD3820" s="11"/>
      <c r="AE3820" s="11"/>
      <c r="AG3820" s="11"/>
      <c r="AH3820" s="101"/>
      <c r="AI3820" s="53"/>
      <c r="AJ3820" s="5"/>
    </row>
    <row r="3821" spans="3:36" ht="15" customHeight="1">
      <c r="C3821" s="57"/>
      <c r="D3821" s="11"/>
      <c r="E3821" s="11"/>
      <c r="F3821" s="56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42"/>
      <c r="V3821" s="42"/>
      <c r="W3821" s="42"/>
      <c r="X3821" s="42"/>
      <c r="Y3821" s="42"/>
      <c r="Z3821" s="42"/>
      <c r="AA3821" s="42"/>
      <c r="AB3821" s="42"/>
      <c r="AD3821" s="11"/>
      <c r="AE3821" s="11"/>
      <c r="AG3821" s="11"/>
      <c r="AH3821" s="101"/>
      <c r="AI3821" s="53"/>
      <c r="AJ3821" s="5"/>
    </row>
    <row r="3822" spans="3:36" ht="15" customHeight="1">
      <c r="C3822" s="57"/>
      <c r="D3822" s="11"/>
      <c r="E3822" s="11"/>
      <c r="F3822" s="56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42"/>
      <c r="V3822" s="42"/>
      <c r="W3822" s="42"/>
      <c r="X3822" s="42"/>
      <c r="Y3822" s="42"/>
      <c r="Z3822" s="42"/>
      <c r="AA3822" s="42"/>
      <c r="AB3822" s="42"/>
      <c r="AD3822" s="11"/>
      <c r="AE3822" s="11"/>
      <c r="AG3822" s="11"/>
      <c r="AH3822" s="101"/>
      <c r="AI3822" s="53"/>
      <c r="AJ3822" s="5"/>
    </row>
    <row r="3823" spans="3:36" ht="15" customHeight="1">
      <c r="C3823" s="57"/>
      <c r="D3823" s="11"/>
      <c r="E3823" s="11"/>
      <c r="F3823" s="56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42"/>
      <c r="V3823" s="42"/>
      <c r="W3823" s="42"/>
      <c r="X3823" s="42"/>
      <c r="Y3823" s="42"/>
      <c r="Z3823" s="42"/>
      <c r="AA3823" s="42"/>
      <c r="AB3823" s="42"/>
      <c r="AD3823" s="11"/>
      <c r="AE3823" s="11"/>
      <c r="AG3823" s="11"/>
      <c r="AH3823" s="101"/>
      <c r="AI3823" s="53"/>
      <c r="AJ3823" s="5"/>
    </row>
    <row r="3824" spans="3:36" ht="15" customHeight="1">
      <c r="C3824" s="57"/>
      <c r="D3824" s="11"/>
      <c r="E3824" s="11"/>
      <c r="F3824" s="56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42"/>
      <c r="V3824" s="42"/>
      <c r="W3824" s="42"/>
      <c r="X3824" s="42"/>
      <c r="Y3824" s="42"/>
      <c r="Z3824" s="42"/>
      <c r="AA3824" s="42"/>
      <c r="AB3824" s="42"/>
      <c r="AD3824" s="11"/>
      <c r="AE3824" s="11"/>
      <c r="AG3824" s="11"/>
      <c r="AH3824" s="101"/>
      <c r="AI3824" s="53"/>
      <c r="AJ3824" s="5"/>
    </row>
    <row r="3825" spans="3:36" ht="15" customHeight="1">
      <c r="C3825" s="57"/>
      <c r="D3825" s="11"/>
      <c r="E3825" s="11"/>
      <c r="F3825" s="56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42"/>
      <c r="V3825" s="42"/>
      <c r="W3825" s="42"/>
      <c r="X3825" s="42"/>
      <c r="Y3825" s="42"/>
      <c r="Z3825" s="42"/>
      <c r="AA3825" s="42"/>
      <c r="AB3825" s="42"/>
      <c r="AD3825" s="11"/>
      <c r="AE3825" s="11"/>
      <c r="AF3825" s="11"/>
      <c r="AG3825" s="11"/>
      <c r="AH3825" s="101"/>
      <c r="AI3825" s="53"/>
      <c r="AJ3825" s="5"/>
    </row>
    <row r="3826" spans="3:36" ht="15" customHeight="1">
      <c r="C3826" s="57"/>
      <c r="D3826" s="11"/>
      <c r="E3826" s="11"/>
      <c r="F3826" s="56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42"/>
      <c r="V3826" s="42"/>
      <c r="W3826" s="42"/>
      <c r="X3826" s="42"/>
      <c r="Y3826" s="42"/>
      <c r="Z3826" s="42"/>
      <c r="AA3826" s="42"/>
      <c r="AB3826" s="42"/>
      <c r="AD3826" s="11"/>
      <c r="AF3826" s="11"/>
      <c r="AG3826" s="11"/>
      <c r="AH3826" s="101"/>
      <c r="AI3826" s="53"/>
      <c r="AJ3826" s="5"/>
    </row>
    <row r="3827" spans="3:36" ht="15" customHeight="1">
      <c r="C3827" s="57"/>
      <c r="D3827" s="11"/>
      <c r="E3827" s="11"/>
      <c r="F3827" s="56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42"/>
      <c r="V3827" s="42"/>
      <c r="W3827" s="42"/>
      <c r="X3827" s="42"/>
      <c r="Y3827" s="42"/>
      <c r="Z3827" s="42"/>
      <c r="AA3827" s="42"/>
      <c r="AB3827" s="42"/>
      <c r="AD3827" s="11"/>
      <c r="AF3827" s="11"/>
      <c r="AG3827" s="11"/>
      <c r="AH3827" s="101"/>
      <c r="AI3827" s="53"/>
      <c r="AJ3827" s="5"/>
    </row>
    <row r="3828" spans="3:36" ht="15" customHeight="1">
      <c r="C3828" s="57"/>
      <c r="D3828" s="11"/>
      <c r="E3828" s="11"/>
      <c r="F3828" s="56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42"/>
      <c r="V3828" s="42"/>
      <c r="W3828" s="42"/>
      <c r="X3828" s="42"/>
      <c r="Y3828" s="42"/>
      <c r="Z3828" s="42"/>
      <c r="AA3828" s="42"/>
      <c r="AB3828" s="42"/>
      <c r="AD3828" s="11"/>
      <c r="AE3828" s="11"/>
      <c r="AF3828" s="11"/>
      <c r="AG3828" s="11"/>
      <c r="AH3828" s="101"/>
      <c r="AI3828" s="53"/>
      <c r="AJ3828" s="5"/>
    </row>
    <row r="3829" spans="3:36" ht="15" customHeight="1">
      <c r="C3829" s="57"/>
      <c r="D3829" s="11"/>
      <c r="E3829" s="11"/>
      <c r="F3829" s="56"/>
      <c r="G3829" s="11"/>
      <c r="H3829" s="11"/>
      <c r="I3829" s="11"/>
      <c r="J3829" s="11"/>
      <c r="K3829" s="11"/>
      <c r="M3829" s="11"/>
      <c r="O3829" s="11"/>
      <c r="P3829" s="11"/>
      <c r="Q3829" s="11"/>
      <c r="R3829" s="11"/>
      <c r="S3829" s="11"/>
      <c r="T3829" s="11"/>
      <c r="U3829" s="42"/>
      <c r="V3829" s="42"/>
      <c r="W3829" s="42"/>
      <c r="X3829" s="42"/>
      <c r="Y3829" s="42"/>
      <c r="Z3829" s="42"/>
      <c r="AA3829" s="42"/>
      <c r="AB3829" s="42"/>
      <c r="AD3829" s="11"/>
      <c r="AG3829" s="11"/>
      <c r="AH3829" s="101"/>
      <c r="AI3829" s="53"/>
      <c r="AJ3829" s="5"/>
    </row>
    <row r="3830" spans="3:36" ht="15" customHeight="1">
      <c r="C3830" s="57"/>
      <c r="D3830" s="11"/>
      <c r="E3830" s="11"/>
      <c r="F3830" s="56"/>
      <c r="G3830" s="11"/>
      <c r="H3830" s="11"/>
      <c r="I3830" s="11"/>
      <c r="J3830" s="11"/>
      <c r="K3830" s="11"/>
      <c r="M3830" s="11"/>
      <c r="N3830" s="11"/>
      <c r="O3830" s="11"/>
      <c r="Q3830" s="11"/>
      <c r="R3830" s="11"/>
      <c r="S3830" s="11"/>
      <c r="U3830" s="42"/>
      <c r="V3830" s="42"/>
      <c r="W3830" s="42"/>
      <c r="X3830" s="42"/>
      <c r="Y3830" s="42"/>
      <c r="Z3830" s="42"/>
      <c r="AA3830" s="42"/>
      <c r="AB3830" s="42"/>
      <c r="AD3830" s="11"/>
      <c r="AF3830" s="11"/>
      <c r="AG3830" s="11"/>
      <c r="AH3830" s="101"/>
      <c r="AI3830" s="53"/>
      <c r="AJ3830" s="5"/>
    </row>
    <row r="3831" spans="3:36" ht="15" customHeight="1">
      <c r="C3831" s="57"/>
      <c r="D3831" s="11"/>
      <c r="E3831" s="11"/>
      <c r="F3831" s="56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42"/>
      <c r="V3831" s="42"/>
      <c r="W3831" s="42"/>
      <c r="X3831" s="42"/>
      <c r="Y3831" s="42"/>
      <c r="Z3831" s="42"/>
      <c r="AA3831" s="42"/>
      <c r="AB3831" s="42"/>
      <c r="AD3831" s="11"/>
      <c r="AE3831" s="11"/>
      <c r="AG3831" s="11"/>
      <c r="AH3831" s="101"/>
      <c r="AI3831" s="53"/>
      <c r="AJ3831" s="5"/>
    </row>
    <row r="3832" spans="3:36" ht="15" customHeight="1">
      <c r="C3832" s="57"/>
      <c r="D3832" s="11"/>
      <c r="E3832" s="11"/>
      <c r="F3832" s="56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42"/>
      <c r="V3832" s="42"/>
      <c r="W3832" s="42"/>
      <c r="X3832" s="42"/>
      <c r="Y3832" s="42"/>
      <c r="Z3832" s="42"/>
      <c r="AA3832" s="42"/>
      <c r="AB3832" s="42"/>
      <c r="AD3832" s="11"/>
      <c r="AE3832" s="11"/>
      <c r="AG3832" s="11"/>
      <c r="AH3832" s="101"/>
      <c r="AI3832" s="53"/>
      <c r="AJ3832" s="5"/>
    </row>
    <row r="3833" spans="3:36" ht="15" customHeight="1">
      <c r="C3833" s="57"/>
      <c r="D3833" s="11"/>
      <c r="E3833" s="11"/>
      <c r="F3833" s="56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42"/>
      <c r="V3833" s="42"/>
      <c r="W3833" s="42"/>
      <c r="X3833" s="42"/>
      <c r="Y3833" s="42"/>
      <c r="Z3833" s="42"/>
      <c r="AA3833" s="42"/>
      <c r="AB3833" s="42"/>
      <c r="AD3833" s="11"/>
      <c r="AE3833" s="11"/>
      <c r="AG3833" s="11"/>
      <c r="AH3833" s="101"/>
      <c r="AI3833" s="53"/>
      <c r="AJ3833" s="5"/>
    </row>
    <row r="3834" spans="3:36" ht="15" customHeight="1">
      <c r="C3834" s="57"/>
      <c r="D3834" s="11"/>
      <c r="E3834" s="11"/>
      <c r="F3834" s="56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42"/>
      <c r="V3834" s="42"/>
      <c r="W3834" s="42"/>
      <c r="X3834" s="42"/>
      <c r="Y3834" s="42"/>
      <c r="Z3834" s="42"/>
      <c r="AA3834" s="42"/>
      <c r="AB3834" s="42"/>
      <c r="AD3834" s="11"/>
      <c r="AG3834" s="11"/>
      <c r="AH3834" s="101"/>
      <c r="AI3834" s="53"/>
      <c r="AJ3834" s="5"/>
    </row>
    <row r="3835" spans="3:36" ht="15" customHeight="1">
      <c r="C3835" s="57"/>
      <c r="D3835" s="11"/>
      <c r="E3835" s="11"/>
      <c r="F3835" s="56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42"/>
      <c r="V3835" s="42"/>
      <c r="W3835" s="42"/>
      <c r="X3835" s="42"/>
      <c r="Y3835" s="42"/>
      <c r="Z3835" s="42"/>
      <c r="AA3835" s="42"/>
      <c r="AB3835" s="42"/>
      <c r="AD3835" s="11"/>
      <c r="AE3835" s="11"/>
      <c r="AG3835" s="11"/>
      <c r="AH3835" s="101"/>
      <c r="AI3835" s="53"/>
      <c r="AJ3835" s="5"/>
    </row>
    <row r="3836" spans="3:36" ht="15" customHeight="1">
      <c r="C3836" s="57"/>
      <c r="D3836" s="11"/>
      <c r="E3836" s="11"/>
      <c r="F3836" s="56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42"/>
      <c r="V3836" s="42"/>
      <c r="W3836" s="42"/>
      <c r="X3836" s="42"/>
      <c r="Y3836" s="42"/>
      <c r="Z3836" s="42"/>
      <c r="AA3836" s="42"/>
      <c r="AB3836" s="42"/>
      <c r="AD3836" s="11"/>
      <c r="AE3836" s="11"/>
      <c r="AF3836" s="11"/>
      <c r="AG3836" s="11"/>
      <c r="AH3836" s="101"/>
      <c r="AI3836" s="53"/>
      <c r="AJ3836" s="5"/>
    </row>
    <row r="3837" spans="3:36" ht="15" customHeight="1">
      <c r="C3837" s="57"/>
      <c r="D3837" s="11"/>
      <c r="E3837" s="11"/>
      <c r="F3837" s="56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42"/>
      <c r="V3837" s="42"/>
      <c r="W3837" s="42"/>
      <c r="X3837" s="42"/>
      <c r="Y3837" s="42"/>
      <c r="Z3837" s="42"/>
      <c r="AA3837" s="42"/>
      <c r="AB3837" s="42"/>
      <c r="AD3837" s="11"/>
      <c r="AE3837" s="11"/>
      <c r="AF3837" s="11"/>
      <c r="AG3837" s="11"/>
      <c r="AH3837" s="101"/>
      <c r="AI3837" s="53"/>
      <c r="AJ3837" s="5"/>
    </row>
    <row r="3838" spans="3:36" ht="15" customHeight="1">
      <c r="C3838" s="57"/>
      <c r="D3838" s="11"/>
      <c r="E3838" s="11"/>
      <c r="F3838" s="56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42"/>
      <c r="V3838" s="42"/>
      <c r="W3838" s="42"/>
      <c r="X3838" s="42"/>
      <c r="Y3838" s="42"/>
      <c r="Z3838" s="42"/>
      <c r="AA3838" s="42"/>
      <c r="AB3838" s="42"/>
      <c r="AD3838" s="11"/>
      <c r="AE3838" s="11"/>
      <c r="AG3838" s="11"/>
      <c r="AH3838" s="101"/>
      <c r="AI3838" s="53"/>
      <c r="AJ3838" s="5"/>
    </row>
    <row r="3839" spans="3:36" ht="15" customHeight="1">
      <c r="C3839" s="57"/>
      <c r="D3839" s="11"/>
      <c r="E3839" s="11"/>
      <c r="F3839" s="56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42"/>
      <c r="V3839" s="42"/>
      <c r="W3839" s="42"/>
      <c r="X3839" s="42"/>
      <c r="Y3839" s="42"/>
      <c r="Z3839" s="42"/>
      <c r="AA3839" s="42"/>
      <c r="AB3839" s="42"/>
      <c r="AD3839" s="11"/>
      <c r="AE3839" s="11"/>
      <c r="AG3839" s="11"/>
      <c r="AH3839" s="101"/>
      <c r="AI3839" s="53"/>
      <c r="AJ3839" s="5"/>
    </row>
    <row r="3840" spans="3:36" ht="15" customHeight="1">
      <c r="C3840" s="57"/>
      <c r="D3840" s="11"/>
      <c r="E3840" s="11"/>
      <c r="F3840" s="56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U3840" s="42"/>
      <c r="V3840" s="42"/>
      <c r="W3840" s="42"/>
      <c r="X3840" s="42"/>
      <c r="Y3840" s="42"/>
      <c r="Z3840" s="42"/>
      <c r="AA3840" s="42"/>
      <c r="AB3840" s="42"/>
      <c r="AD3840" s="11"/>
      <c r="AE3840" s="11"/>
      <c r="AG3840" s="11"/>
      <c r="AH3840" s="101"/>
      <c r="AI3840" s="53"/>
      <c r="AJ3840" s="5"/>
    </row>
    <row r="3841" spans="3:36" ht="15" customHeight="1">
      <c r="C3841" s="57"/>
      <c r="D3841" s="11"/>
      <c r="E3841" s="11"/>
      <c r="F3841" s="56"/>
      <c r="G3841" s="11"/>
      <c r="H3841" s="11"/>
      <c r="I3841" s="11"/>
      <c r="J3841" s="11"/>
      <c r="K3841" s="11"/>
      <c r="M3841" s="11"/>
      <c r="N3841" s="11"/>
      <c r="O3841" s="11"/>
      <c r="Q3841" s="11"/>
      <c r="R3841" s="11"/>
      <c r="S3841" s="11"/>
      <c r="U3841" s="42"/>
      <c r="V3841" s="42"/>
      <c r="W3841" s="42"/>
      <c r="X3841" s="42"/>
      <c r="Y3841" s="42"/>
      <c r="Z3841" s="42"/>
      <c r="AA3841" s="42"/>
      <c r="AB3841" s="42"/>
      <c r="AD3841" s="11"/>
      <c r="AE3841" s="11"/>
      <c r="AG3841" s="11"/>
      <c r="AH3841" s="101"/>
      <c r="AI3841" s="53"/>
      <c r="AJ3841" s="5"/>
    </row>
    <row r="3842" spans="3:36">
      <c r="C3842" s="57"/>
      <c r="D3842" s="11"/>
      <c r="E3842" s="11"/>
      <c r="F3842" s="56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42"/>
      <c r="V3842" s="42"/>
      <c r="W3842" s="42"/>
      <c r="X3842" s="42"/>
      <c r="Y3842" s="42"/>
      <c r="Z3842" s="42"/>
      <c r="AA3842" s="42"/>
      <c r="AB3842" s="42"/>
      <c r="AD3842" s="11"/>
      <c r="AE3842" s="11"/>
      <c r="AF3842" s="11"/>
      <c r="AG3842" s="11"/>
      <c r="AH3842" s="101"/>
      <c r="AI3842" s="53"/>
      <c r="AJ3842" s="5"/>
    </row>
    <row r="3843" spans="3:36" ht="15" customHeight="1">
      <c r="C3843" s="57"/>
      <c r="D3843" s="11"/>
      <c r="E3843" s="11"/>
      <c r="F3843" s="56"/>
      <c r="G3843" s="11"/>
      <c r="H3843" s="11"/>
      <c r="I3843" s="11"/>
      <c r="J3843" s="11"/>
      <c r="K3843" s="11"/>
      <c r="M3843" s="11"/>
      <c r="N3843" s="11"/>
      <c r="O3843" s="11"/>
      <c r="Q3843" s="11"/>
      <c r="R3843" s="11"/>
      <c r="S3843" s="11"/>
      <c r="U3843" s="42"/>
      <c r="V3843" s="42"/>
      <c r="W3843" s="42"/>
      <c r="X3843" s="42"/>
      <c r="Y3843" s="42"/>
      <c r="Z3843" s="42"/>
      <c r="AA3843" s="42"/>
      <c r="AB3843" s="42"/>
      <c r="AD3843" s="11"/>
      <c r="AE3843" s="11"/>
      <c r="AG3843" s="11"/>
      <c r="AH3843" s="101"/>
      <c r="AI3843" s="53"/>
      <c r="AJ3843" s="5"/>
    </row>
    <row r="3844" spans="3:36">
      <c r="C3844" s="57"/>
      <c r="D3844" s="11"/>
      <c r="E3844" s="11"/>
      <c r="F3844" s="56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42"/>
      <c r="V3844" s="42"/>
      <c r="W3844" s="42"/>
      <c r="X3844" s="42"/>
      <c r="Y3844" s="42"/>
      <c r="Z3844" s="42"/>
      <c r="AA3844" s="42"/>
      <c r="AB3844" s="42"/>
      <c r="AD3844" s="11"/>
      <c r="AE3844" s="11"/>
      <c r="AG3844" s="11"/>
      <c r="AH3844" s="101"/>
      <c r="AI3844" s="53"/>
      <c r="AJ3844" s="5"/>
    </row>
    <row r="3845" spans="3:36">
      <c r="C3845" s="57"/>
      <c r="D3845" s="11"/>
      <c r="E3845" s="11"/>
      <c r="F3845" s="56"/>
      <c r="G3845" s="11"/>
      <c r="H3845" s="11"/>
      <c r="I3845" s="11"/>
      <c r="J3845" s="11"/>
      <c r="K3845" s="11"/>
      <c r="M3845" s="11"/>
      <c r="O3845" s="11"/>
      <c r="P3845" s="11"/>
      <c r="Q3845" s="11"/>
      <c r="R3845" s="11"/>
      <c r="S3845" s="11"/>
      <c r="T3845" s="11"/>
      <c r="U3845" s="42"/>
      <c r="V3845" s="42"/>
      <c r="W3845" s="42"/>
      <c r="X3845" s="42"/>
      <c r="Y3845" s="42"/>
      <c r="Z3845" s="42"/>
      <c r="AA3845" s="42"/>
      <c r="AB3845" s="42"/>
      <c r="AD3845" s="11"/>
      <c r="AE3845" s="11"/>
      <c r="AF3845" s="11"/>
      <c r="AG3845" s="11"/>
      <c r="AH3845" s="101"/>
      <c r="AI3845" s="53"/>
      <c r="AJ3845" s="5"/>
    </row>
    <row r="3846" spans="3:36">
      <c r="C3846" s="57"/>
      <c r="D3846" s="11"/>
      <c r="E3846" s="11"/>
      <c r="F3846" s="56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42"/>
      <c r="V3846" s="42"/>
      <c r="W3846" s="42"/>
      <c r="X3846" s="42"/>
      <c r="Y3846" s="42"/>
      <c r="Z3846" s="42"/>
      <c r="AA3846" s="42"/>
      <c r="AB3846" s="42"/>
      <c r="AD3846" s="11"/>
      <c r="AF3846" s="11"/>
      <c r="AG3846" s="11"/>
      <c r="AH3846" s="101"/>
      <c r="AI3846" s="53"/>
      <c r="AJ3846" s="5"/>
    </row>
    <row r="3847" spans="3:36" ht="15" customHeight="1">
      <c r="C3847" s="57"/>
      <c r="D3847" s="11"/>
      <c r="E3847" s="11"/>
      <c r="F3847" s="56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42"/>
      <c r="V3847" s="42"/>
      <c r="W3847" s="42"/>
      <c r="X3847" s="42"/>
      <c r="Y3847" s="42"/>
      <c r="Z3847" s="42"/>
      <c r="AA3847" s="42"/>
      <c r="AB3847" s="42"/>
      <c r="AD3847" s="11"/>
      <c r="AE3847" s="11"/>
      <c r="AF3847" s="11"/>
      <c r="AG3847" s="11"/>
      <c r="AH3847" s="101"/>
      <c r="AI3847" s="53"/>
      <c r="AJ3847" s="5"/>
    </row>
    <row r="3848" spans="3:36" ht="15" customHeight="1">
      <c r="C3848" s="57"/>
      <c r="D3848" s="11"/>
      <c r="E3848" s="11"/>
      <c r="F3848" s="56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42"/>
      <c r="V3848" s="42"/>
      <c r="W3848" s="42"/>
      <c r="X3848" s="42"/>
      <c r="Y3848" s="42"/>
      <c r="Z3848" s="42"/>
      <c r="AA3848" s="42"/>
      <c r="AB3848" s="42"/>
      <c r="AD3848" s="11"/>
      <c r="AE3848" s="11"/>
      <c r="AF3848" s="11"/>
      <c r="AG3848" s="11"/>
      <c r="AH3848" s="101"/>
      <c r="AI3848" s="53"/>
      <c r="AJ3848" s="5"/>
    </row>
    <row r="3849" spans="3:36" ht="15" customHeight="1">
      <c r="C3849" s="57"/>
      <c r="D3849" s="11"/>
      <c r="E3849" s="11"/>
      <c r="F3849" s="56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42"/>
      <c r="V3849" s="42"/>
      <c r="W3849" s="42"/>
      <c r="X3849" s="42"/>
      <c r="Y3849" s="42"/>
      <c r="Z3849" s="42"/>
      <c r="AA3849" s="42"/>
      <c r="AB3849" s="42"/>
      <c r="AD3849" s="11"/>
      <c r="AE3849" s="11"/>
      <c r="AF3849" s="11"/>
      <c r="AG3849" s="11"/>
      <c r="AH3849" s="101"/>
      <c r="AI3849" s="53"/>
      <c r="AJ3849" s="5"/>
    </row>
    <row r="3850" spans="3:36" ht="15" customHeight="1">
      <c r="C3850" s="57"/>
      <c r="D3850" s="11"/>
      <c r="E3850" s="11"/>
      <c r="F3850" s="56"/>
      <c r="G3850" s="11"/>
      <c r="H3850" s="11"/>
      <c r="I3850" s="11"/>
      <c r="J3850" s="11"/>
      <c r="K3850" s="11"/>
      <c r="M3850" s="11"/>
      <c r="O3850" s="11"/>
      <c r="P3850" s="11"/>
      <c r="Q3850" s="11"/>
      <c r="R3850" s="11"/>
      <c r="S3850" s="11"/>
      <c r="T3850" s="11"/>
      <c r="U3850" s="42"/>
      <c r="V3850" s="42"/>
      <c r="W3850" s="42"/>
      <c r="X3850" s="42"/>
      <c r="Y3850" s="42"/>
      <c r="Z3850" s="42"/>
      <c r="AA3850" s="42"/>
      <c r="AB3850" s="42"/>
      <c r="AD3850" s="11"/>
      <c r="AG3850" s="11"/>
      <c r="AH3850" s="101"/>
      <c r="AI3850" s="53"/>
      <c r="AJ3850" s="5"/>
    </row>
    <row r="3851" spans="3:36" ht="15" customHeight="1">
      <c r="C3851" s="57"/>
      <c r="D3851" s="11"/>
      <c r="E3851" s="11"/>
      <c r="F3851" s="56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42"/>
      <c r="V3851" s="42"/>
      <c r="W3851" s="42"/>
      <c r="X3851" s="42"/>
      <c r="Y3851" s="42"/>
      <c r="Z3851" s="42"/>
      <c r="AA3851" s="42"/>
      <c r="AB3851" s="42"/>
      <c r="AD3851" s="11"/>
      <c r="AE3851" s="11"/>
      <c r="AG3851" s="11"/>
      <c r="AH3851" s="101"/>
      <c r="AI3851" s="53"/>
      <c r="AJ3851" s="5"/>
    </row>
    <row r="3852" spans="3:36" ht="15" customHeight="1">
      <c r="C3852" s="57"/>
      <c r="D3852" s="11"/>
      <c r="E3852" s="11"/>
      <c r="F3852" s="56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42"/>
      <c r="V3852" s="42"/>
      <c r="W3852" s="42"/>
      <c r="X3852" s="42"/>
      <c r="Y3852" s="42"/>
      <c r="Z3852" s="42"/>
      <c r="AA3852" s="42"/>
      <c r="AB3852" s="42"/>
      <c r="AD3852" s="11"/>
      <c r="AE3852" s="11"/>
      <c r="AG3852" s="11"/>
      <c r="AH3852" s="101"/>
      <c r="AI3852" s="53"/>
      <c r="AJ3852" s="5"/>
    </row>
    <row r="3853" spans="3:36" ht="15" customHeight="1">
      <c r="C3853" s="57"/>
      <c r="D3853" s="11"/>
      <c r="E3853" s="11"/>
      <c r="F3853" s="56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42"/>
      <c r="V3853" s="42"/>
      <c r="W3853" s="42"/>
      <c r="X3853" s="42"/>
      <c r="Y3853" s="42"/>
      <c r="Z3853" s="42"/>
      <c r="AA3853" s="42"/>
      <c r="AB3853" s="42"/>
      <c r="AD3853" s="11"/>
      <c r="AE3853" s="11"/>
      <c r="AF3853" s="11"/>
      <c r="AG3853" s="11"/>
      <c r="AH3853" s="101"/>
      <c r="AI3853" s="53"/>
      <c r="AJ3853" s="5"/>
    </row>
    <row r="3854" spans="3:36" ht="15" customHeight="1">
      <c r="C3854" s="57"/>
      <c r="D3854" s="11"/>
      <c r="E3854" s="11"/>
      <c r="F3854" s="56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42"/>
      <c r="V3854" s="42"/>
      <c r="W3854" s="42"/>
      <c r="X3854" s="42"/>
      <c r="Y3854" s="42"/>
      <c r="Z3854" s="42"/>
      <c r="AA3854" s="42"/>
      <c r="AB3854" s="42"/>
      <c r="AD3854" s="11"/>
      <c r="AF3854" s="11"/>
      <c r="AG3854" s="11"/>
      <c r="AH3854" s="101"/>
      <c r="AI3854" s="53"/>
      <c r="AJ3854" s="5"/>
    </row>
    <row r="3855" spans="3:36" ht="15" customHeight="1">
      <c r="C3855" s="57"/>
      <c r="D3855" s="11"/>
      <c r="E3855" s="11"/>
      <c r="F3855" s="56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42"/>
      <c r="V3855" s="42"/>
      <c r="W3855" s="42"/>
      <c r="X3855" s="42"/>
      <c r="Y3855" s="42"/>
      <c r="Z3855" s="42"/>
      <c r="AA3855" s="42"/>
      <c r="AB3855" s="42"/>
      <c r="AD3855" s="11"/>
      <c r="AF3855" s="11"/>
      <c r="AG3855" s="11"/>
      <c r="AH3855" s="101"/>
      <c r="AI3855" s="53"/>
      <c r="AJ3855" s="5"/>
    </row>
    <row r="3856" spans="3:36" ht="15" customHeight="1">
      <c r="C3856" s="57"/>
      <c r="D3856" s="11"/>
      <c r="E3856" s="11"/>
      <c r="F3856" s="56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42"/>
      <c r="V3856" s="42"/>
      <c r="W3856" s="42"/>
      <c r="X3856" s="42"/>
      <c r="Y3856" s="42"/>
      <c r="Z3856" s="42"/>
      <c r="AA3856" s="42"/>
      <c r="AB3856" s="42"/>
      <c r="AD3856" s="11"/>
      <c r="AE3856" s="11"/>
      <c r="AF3856" s="11"/>
      <c r="AG3856" s="11"/>
      <c r="AH3856" s="101"/>
      <c r="AI3856" s="53"/>
      <c r="AJ3856" s="5"/>
    </row>
    <row r="3857" spans="3:36" ht="15" customHeight="1">
      <c r="C3857" s="57"/>
      <c r="D3857" s="11"/>
      <c r="E3857" s="11"/>
      <c r="F3857" s="56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42"/>
      <c r="V3857" s="42"/>
      <c r="W3857" s="42"/>
      <c r="X3857" s="42"/>
      <c r="Y3857" s="42"/>
      <c r="Z3857" s="42"/>
      <c r="AA3857" s="42"/>
      <c r="AB3857" s="42"/>
      <c r="AD3857" s="11"/>
      <c r="AE3857" s="11"/>
      <c r="AF3857" s="11"/>
      <c r="AG3857" s="11"/>
      <c r="AH3857" s="101"/>
      <c r="AI3857" s="53"/>
      <c r="AJ3857" s="5"/>
    </row>
    <row r="3858" spans="3:36" ht="15" customHeight="1">
      <c r="C3858" s="57"/>
      <c r="D3858" s="11"/>
      <c r="E3858" s="11"/>
      <c r="F3858" s="56"/>
      <c r="G3858" s="11"/>
      <c r="H3858" s="11"/>
      <c r="I3858" s="11"/>
      <c r="J3858" s="11"/>
      <c r="K3858" s="11"/>
      <c r="L3858" s="11"/>
      <c r="M3858" s="11"/>
      <c r="N3858" s="11"/>
      <c r="Q3858" s="11"/>
      <c r="R3858" s="11"/>
      <c r="S3858" s="11"/>
      <c r="T3858" s="11"/>
      <c r="U3858" s="42"/>
      <c r="V3858" s="42"/>
      <c r="W3858" s="42"/>
      <c r="X3858" s="42"/>
      <c r="Y3858" s="42"/>
      <c r="Z3858" s="42"/>
      <c r="AA3858" s="42"/>
      <c r="AB3858" s="42"/>
      <c r="AD3858" s="11"/>
      <c r="AE3858" s="11"/>
      <c r="AG3858" s="11"/>
      <c r="AH3858" s="101"/>
      <c r="AI3858" s="53"/>
      <c r="AJ3858" s="5"/>
    </row>
    <row r="3859" spans="3:36" ht="15" customHeight="1">
      <c r="C3859" s="57"/>
      <c r="D3859" s="11"/>
      <c r="E3859" s="11"/>
      <c r="F3859" s="56"/>
      <c r="G3859" s="11"/>
      <c r="H3859" s="11"/>
      <c r="I3859" s="11"/>
      <c r="J3859" s="11"/>
      <c r="K3859" s="11"/>
      <c r="M3859" s="11"/>
      <c r="O3859" s="11"/>
      <c r="P3859" s="11"/>
      <c r="Q3859" s="11"/>
      <c r="R3859" s="11"/>
      <c r="S3859" s="11"/>
      <c r="T3859" s="11"/>
      <c r="U3859" s="42"/>
      <c r="V3859" s="42"/>
      <c r="W3859" s="42"/>
      <c r="X3859" s="42"/>
      <c r="Y3859" s="42"/>
      <c r="Z3859" s="42"/>
      <c r="AA3859" s="42"/>
      <c r="AB3859" s="42"/>
      <c r="AD3859" s="11"/>
      <c r="AE3859" s="11"/>
      <c r="AG3859" s="11"/>
      <c r="AH3859" s="101"/>
      <c r="AI3859" s="53"/>
      <c r="AJ3859" s="5"/>
    </row>
    <row r="3860" spans="3:36" ht="15" customHeight="1">
      <c r="C3860" s="57"/>
      <c r="D3860" s="11"/>
      <c r="E3860" s="11"/>
      <c r="F3860" s="56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42"/>
      <c r="V3860" s="42"/>
      <c r="W3860" s="42"/>
      <c r="X3860" s="42"/>
      <c r="Y3860" s="42"/>
      <c r="Z3860" s="42"/>
      <c r="AA3860" s="42"/>
      <c r="AB3860" s="42"/>
      <c r="AD3860" s="11"/>
      <c r="AF3860" s="11"/>
      <c r="AG3860" s="11"/>
      <c r="AH3860" s="101"/>
      <c r="AI3860" s="53"/>
      <c r="AJ3860" s="5"/>
    </row>
    <row r="3861" spans="3:36" ht="15" customHeight="1">
      <c r="C3861" s="57"/>
      <c r="D3861" s="11"/>
      <c r="E3861" s="11"/>
      <c r="F3861" s="56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42"/>
      <c r="V3861" s="42"/>
      <c r="W3861" s="42"/>
      <c r="X3861" s="42"/>
      <c r="Y3861" s="42"/>
      <c r="Z3861" s="42"/>
      <c r="AA3861" s="42"/>
      <c r="AB3861" s="42"/>
      <c r="AD3861" s="11"/>
      <c r="AE3861" s="11"/>
      <c r="AG3861" s="11"/>
      <c r="AH3861" s="101"/>
      <c r="AI3861" s="53"/>
      <c r="AJ3861" s="5"/>
    </row>
    <row r="3862" spans="3:36" ht="15" customHeight="1">
      <c r="C3862" s="57"/>
      <c r="D3862" s="11"/>
      <c r="E3862" s="11"/>
      <c r="F3862" s="56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42"/>
      <c r="V3862" s="42"/>
      <c r="W3862" s="42"/>
      <c r="X3862" s="42"/>
      <c r="Y3862" s="42"/>
      <c r="Z3862" s="42"/>
      <c r="AA3862" s="42"/>
      <c r="AB3862" s="42"/>
      <c r="AD3862" s="11"/>
      <c r="AE3862" s="11"/>
      <c r="AG3862" s="11"/>
      <c r="AH3862" s="101"/>
      <c r="AI3862" s="53"/>
      <c r="AJ3862" s="5"/>
    </row>
    <row r="3863" spans="3:36">
      <c r="C3863" s="57"/>
      <c r="D3863" s="11"/>
      <c r="E3863" s="11"/>
      <c r="F3863" s="56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42"/>
      <c r="V3863" s="42"/>
      <c r="W3863" s="42"/>
      <c r="X3863" s="42"/>
      <c r="Y3863" s="42"/>
      <c r="Z3863" s="42"/>
      <c r="AA3863" s="42"/>
      <c r="AB3863" s="42"/>
      <c r="AD3863" s="11"/>
      <c r="AE3863" s="11"/>
      <c r="AG3863" s="11"/>
      <c r="AH3863" s="101"/>
      <c r="AI3863" s="53"/>
      <c r="AJ3863" s="5"/>
    </row>
    <row r="3864" spans="3:36">
      <c r="C3864" s="57"/>
      <c r="D3864" s="11"/>
      <c r="E3864" s="11"/>
      <c r="F3864" s="56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42"/>
      <c r="V3864" s="42"/>
      <c r="W3864" s="42"/>
      <c r="X3864" s="42"/>
      <c r="Y3864" s="42"/>
      <c r="Z3864" s="42"/>
      <c r="AA3864" s="42"/>
      <c r="AB3864" s="42"/>
      <c r="AD3864" s="11"/>
      <c r="AG3864" s="11"/>
      <c r="AH3864" s="101"/>
      <c r="AI3864" s="53"/>
      <c r="AJ3864" s="5"/>
    </row>
    <row r="3865" spans="3:36">
      <c r="C3865" s="57"/>
      <c r="D3865" s="11"/>
      <c r="E3865" s="11"/>
      <c r="F3865" s="56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42"/>
      <c r="V3865" s="42"/>
      <c r="W3865" s="42"/>
      <c r="X3865" s="42"/>
      <c r="Y3865" s="42"/>
      <c r="Z3865" s="42"/>
      <c r="AA3865" s="42"/>
      <c r="AB3865" s="42"/>
      <c r="AD3865" s="11"/>
      <c r="AE3865" s="11"/>
      <c r="AG3865" s="11"/>
      <c r="AH3865" s="101"/>
      <c r="AI3865" s="53"/>
      <c r="AJ3865" s="5"/>
    </row>
    <row r="3866" spans="3:36" ht="15" customHeight="1">
      <c r="C3866" s="57"/>
      <c r="D3866" s="11"/>
      <c r="E3866" s="11"/>
      <c r="F3866" s="56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42"/>
      <c r="V3866" s="42"/>
      <c r="W3866" s="42"/>
      <c r="X3866" s="42"/>
      <c r="Y3866" s="42"/>
      <c r="Z3866" s="42"/>
      <c r="AA3866" s="42"/>
      <c r="AB3866" s="42"/>
      <c r="AD3866" s="11"/>
      <c r="AE3866" s="11"/>
      <c r="AG3866" s="11"/>
      <c r="AH3866" s="101"/>
      <c r="AI3866" s="53"/>
      <c r="AJ3866" s="5"/>
    </row>
    <row r="3867" spans="3:36" ht="15" customHeight="1">
      <c r="C3867" s="57"/>
      <c r="D3867" s="11"/>
      <c r="E3867" s="11"/>
      <c r="F3867" s="56"/>
      <c r="G3867" s="11"/>
      <c r="H3867" s="11"/>
      <c r="I3867" s="11"/>
      <c r="J3867" s="11"/>
      <c r="K3867" s="11"/>
      <c r="M3867" s="11"/>
      <c r="N3867" s="11"/>
      <c r="O3867" s="11"/>
      <c r="P3867" s="11"/>
      <c r="Q3867" s="11"/>
      <c r="R3867" s="11"/>
      <c r="S3867" s="11"/>
      <c r="T3867" s="11"/>
      <c r="U3867" s="42"/>
      <c r="V3867" s="42"/>
      <c r="W3867" s="42"/>
      <c r="X3867" s="42"/>
      <c r="Y3867" s="42"/>
      <c r="Z3867" s="42"/>
      <c r="AA3867" s="42"/>
      <c r="AB3867" s="42"/>
      <c r="AD3867" s="11"/>
      <c r="AE3867" s="11"/>
      <c r="AG3867" s="11"/>
      <c r="AH3867" s="101"/>
      <c r="AI3867" s="53"/>
      <c r="AJ3867" s="5"/>
    </row>
    <row r="3868" spans="3:36">
      <c r="C3868" s="57"/>
      <c r="D3868" s="11"/>
      <c r="E3868" s="11"/>
      <c r="F3868" s="56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42"/>
      <c r="V3868" s="42"/>
      <c r="W3868" s="42"/>
      <c r="X3868" s="42"/>
      <c r="Y3868" s="42"/>
      <c r="Z3868" s="42"/>
      <c r="AA3868" s="42"/>
      <c r="AB3868" s="42"/>
      <c r="AD3868" s="11"/>
      <c r="AF3868" s="11"/>
      <c r="AG3868" s="11"/>
      <c r="AH3868" s="101"/>
      <c r="AI3868" s="53"/>
      <c r="AJ3868" s="5"/>
    </row>
    <row r="3869" spans="3:36">
      <c r="C3869" s="57"/>
      <c r="D3869" s="11"/>
      <c r="E3869" s="11"/>
      <c r="F3869" s="56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42"/>
      <c r="V3869" s="42"/>
      <c r="W3869" s="42"/>
      <c r="X3869" s="42"/>
      <c r="Y3869" s="42"/>
      <c r="Z3869" s="42"/>
      <c r="AA3869" s="42"/>
      <c r="AB3869" s="42"/>
      <c r="AD3869" s="11"/>
      <c r="AE3869" s="11"/>
      <c r="AG3869" s="11"/>
      <c r="AH3869" s="101"/>
      <c r="AI3869" s="53"/>
      <c r="AJ3869" s="5"/>
    </row>
    <row r="3870" spans="3:36">
      <c r="C3870" s="57"/>
      <c r="D3870" s="11"/>
      <c r="E3870" s="11"/>
      <c r="F3870" s="56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42"/>
      <c r="V3870" s="42"/>
      <c r="W3870" s="42"/>
      <c r="X3870" s="42"/>
      <c r="Y3870" s="42"/>
      <c r="Z3870" s="42"/>
      <c r="AA3870" s="42"/>
      <c r="AB3870" s="42"/>
      <c r="AD3870" s="11"/>
      <c r="AE3870" s="11"/>
      <c r="AF3870" s="11"/>
      <c r="AG3870" s="11"/>
      <c r="AH3870" s="101"/>
      <c r="AI3870" s="53"/>
      <c r="AJ3870" s="5"/>
    </row>
    <row r="3871" spans="3:36">
      <c r="C3871" s="57"/>
      <c r="D3871" s="11"/>
      <c r="E3871" s="11"/>
      <c r="F3871" s="56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42"/>
      <c r="V3871" s="42"/>
      <c r="W3871" s="42"/>
      <c r="X3871" s="42"/>
      <c r="Y3871" s="42"/>
      <c r="Z3871" s="42"/>
      <c r="AA3871" s="42"/>
      <c r="AB3871" s="42"/>
      <c r="AC3871" s="11"/>
      <c r="AD3871" s="11"/>
      <c r="AG3871" s="11"/>
      <c r="AH3871" s="101"/>
      <c r="AI3871" s="53"/>
      <c r="AJ3871" s="5"/>
    </row>
    <row r="3872" spans="3:36">
      <c r="C3872" s="57"/>
      <c r="D3872" s="11"/>
      <c r="E3872" s="11"/>
      <c r="F3872" s="56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42"/>
      <c r="V3872" s="42"/>
      <c r="W3872" s="42"/>
      <c r="X3872" s="42"/>
      <c r="Y3872" s="42"/>
      <c r="Z3872" s="42"/>
      <c r="AA3872" s="42"/>
      <c r="AB3872" s="42"/>
      <c r="AC3872" s="11"/>
      <c r="AD3872" s="11"/>
      <c r="AE3872" s="11"/>
      <c r="AF3872" s="11"/>
      <c r="AG3872" s="11"/>
      <c r="AH3872" s="101"/>
      <c r="AI3872" s="53"/>
      <c r="AJ3872" s="5"/>
    </row>
    <row r="3873" spans="3:36" ht="15" customHeight="1">
      <c r="C3873" s="57"/>
      <c r="D3873" s="11"/>
      <c r="E3873" s="11"/>
      <c r="F3873" s="56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42"/>
      <c r="V3873" s="42"/>
      <c r="W3873" s="42"/>
      <c r="X3873" s="42"/>
      <c r="Y3873" s="42"/>
      <c r="Z3873" s="42"/>
      <c r="AA3873" s="42"/>
      <c r="AB3873" s="42"/>
      <c r="AC3873" s="11"/>
      <c r="AD3873" s="11"/>
      <c r="AE3873" s="11"/>
      <c r="AG3873" s="11"/>
      <c r="AH3873" s="101"/>
      <c r="AI3873" s="53"/>
      <c r="AJ3873" s="5"/>
    </row>
    <row r="3874" spans="3:36" ht="15" customHeight="1">
      <c r="C3874" s="57"/>
      <c r="D3874" s="11"/>
      <c r="E3874" s="11"/>
      <c r="F3874" s="56"/>
      <c r="G3874" s="11"/>
      <c r="H3874" s="11"/>
      <c r="I3874" s="11"/>
      <c r="J3874" s="11"/>
      <c r="K3874" s="11"/>
      <c r="L3874" s="11"/>
      <c r="M3874" s="11"/>
      <c r="N3874" s="11"/>
      <c r="Q3874" s="11"/>
      <c r="R3874" s="11"/>
      <c r="S3874" s="11"/>
      <c r="T3874" s="11"/>
      <c r="U3874" s="42"/>
      <c r="V3874" s="42"/>
      <c r="W3874" s="42"/>
      <c r="X3874" s="42"/>
      <c r="Y3874" s="42"/>
      <c r="Z3874" s="42"/>
      <c r="AA3874" s="42"/>
      <c r="AB3874" s="42"/>
      <c r="AC3874" s="11"/>
      <c r="AD3874" s="11"/>
      <c r="AE3874" s="11"/>
      <c r="AG3874" s="11"/>
      <c r="AH3874" s="101"/>
      <c r="AI3874" s="53"/>
      <c r="AJ3874" s="5"/>
    </row>
    <row r="3875" spans="3:36" ht="15" customHeight="1">
      <c r="C3875" s="57"/>
      <c r="D3875" s="11"/>
      <c r="E3875" s="11"/>
      <c r="F3875" s="56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42"/>
      <c r="V3875" s="42"/>
      <c r="W3875" s="42"/>
      <c r="X3875" s="42"/>
      <c r="Y3875" s="42"/>
      <c r="Z3875" s="42"/>
      <c r="AA3875" s="42"/>
      <c r="AB3875" s="42"/>
      <c r="AC3875" s="11"/>
      <c r="AD3875" s="11"/>
      <c r="AG3875" s="11"/>
      <c r="AH3875" s="101"/>
      <c r="AI3875" s="53"/>
      <c r="AJ3875" s="5"/>
    </row>
    <row r="3876" spans="3:36" ht="15" customHeight="1">
      <c r="C3876" s="57"/>
      <c r="D3876" s="11"/>
      <c r="E3876" s="11"/>
      <c r="F3876" s="56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42"/>
      <c r="V3876" s="42"/>
      <c r="W3876" s="42"/>
      <c r="X3876" s="42"/>
      <c r="Y3876" s="42"/>
      <c r="Z3876" s="42"/>
      <c r="AA3876" s="42"/>
      <c r="AB3876" s="42"/>
      <c r="AC3876" s="11"/>
      <c r="AD3876" s="11"/>
      <c r="AG3876" s="11"/>
      <c r="AH3876" s="101"/>
      <c r="AI3876" s="53"/>
      <c r="AJ3876" s="5"/>
    </row>
    <row r="3877" spans="3:36" ht="15" customHeight="1">
      <c r="C3877" s="57"/>
      <c r="D3877" s="11"/>
      <c r="E3877" s="11"/>
      <c r="F3877" s="56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42"/>
      <c r="V3877" s="42"/>
      <c r="W3877" s="42"/>
      <c r="X3877" s="42"/>
      <c r="Y3877" s="42"/>
      <c r="Z3877" s="42"/>
      <c r="AA3877" s="42"/>
      <c r="AB3877" s="42"/>
      <c r="AD3877" s="11"/>
      <c r="AE3877" s="11"/>
      <c r="AF3877" s="11"/>
      <c r="AG3877" s="11"/>
      <c r="AH3877" s="101"/>
      <c r="AI3877" s="53"/>
      <c r="AJ3877" s="5"/>
    </row>
    <row r="3878" spans="3:36" ht="15" customHeight="1">
      <c r="C3878" s="57"/>
      <c r="D3878" s="11"/>
      <c r="E3878" s="11"/>
      <c r="F3878" s="56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42"/>
      <c r="V3878" s="42"/>
      <c r="W3878" s="42"/>
      <c r="X3878" s="42"/>
      <c r="Y3878" s="42"/>
      <c r="Z3878" s="42"/>
      <c r="AA3878" s="42"/>
      <c r="AB3878" s="42"/>
      <c r="AD3878" s="11"/>
      <c r="AE3878" s="11"/>
      <c r="AG3878" s="11"/>
      <c r="AH3878" s="101"/>
      <c r="AI3878" s="53"/>
      <c r="AJ3878" s="5"/>
    </row>
    <row r="3879" spans="3:36" ht="15" customHeight="1">
      <c r="C3879" s="57"/>
      <c r="D3879" s="11"/>
      <c r="E3879" s="11"/>
      <c r="F3879" s="56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42"/>
      <c r="V3879" s="42"/>
      <c r="W3879" s="42"/>
      <c r="X3879" s="42"/>
      <c r="Y3879" s="42"/>
      <c r="Z3879" s="42"/>
      <c r="AA3879" s="42"/>
      <c r="AB3879" s="42"/>
      <c r="AD3879" s="11"/>
      <c r="AE3879" s="11"/>
      <c r="AF3879" s="11"/>
      <c r="AG3879" s="11"/>
      <c r="AH3879" s="101"/>
      <c r="AI3879" s="53"/>
      <c r="AJ3879" s="5"/>
    </row>
    <row r="3880" spans="3:36" ht="15" customHeight="1">
      <c r="C3880" s="57"/>
      <c r="D3880" s="11"/>
      <c r="E3880" s="11"/>
      <c r="F3880" s="56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42"/>
      <c r="V3880" s="42"/>
      <c r="W3880" s="42"/>
      <c r="X3880" s="42"/>
      <c r="Y3880" s="42"/>
      <c r="Z3880" s="42"/>
      <c r="AA3880" s="42"/>
      <c r="AB3880" s="42"/>
      <c r="AD3880" s="11"/>
      <c r="AF3880" s="11"/>
      <c r="AG3880" s="11"/>
      <c r="AH3880" s="101"/>
      <c r="AI3880" s="53"/>
      <c r="AJ3880" s="5"/>
    </row>
    <row r="3881" spans="3:36" ht="15" customHeight="1">
      <c r="C3881" s="57"/>
      <c r="D3881" s="11"/>
      <c r="E3881" s="11"/>
      <c r="F3881" s="56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42"/>
      <c r="V3881" s="42"/>
      <c r="W3881" s="42"/>
      <c r="X3881" s="42"/>
      <c r="Y3881" s="42"/>
      <c r="Z3881" s="42"/>
      <c r="AA3881" s="42"/>
      <c r="AB3881" s="42"/>
      <c r="AD3881" s="11"/>
      <c r="AG3881" s="11"/>
      <c r="AH3881" s="101"/>
      <c r="AI3881" s="53"/>
      <c r="AJ3881" s="5"/>
    </row>
    <row r="3882" spans="3:36">
      <c r="C3882" s="57"/>
      <c r="D3882" s="11"/>
      <c r="E3882" s="11"/>
      <c r="F3882" s="56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42"/>
      <c r="V3882" s="42"/>
      <c r="W3882" s="42"/>
      <c r="X3882" s="42"/>
      <c r="Y3882" s="42"/>
      <c r="Z3882" s="42"/>
      <c r="AA3882" s="42"/>
      <c r="AB3882" s="42"/>
      <c r="AD3882" s="11"/>
      <c r="AE3882" s="11"/>
      <c r="AF3882" s="11"/>
      <c r="AG3882" s="11"/>
      <c r="AH3882" s="101"/>
      <c r="AI3882" s="53"/>
      <c r="AJ3882" s="5"/>
    </row>
    <row r="3883" spans="3:36">
      <c r="C3883" s="57"/>
      <c r="D3883" s="11"/>
      <c r="E3883" s="11"/>
      <c r="F3883" s="56"/>
      <c r="G3883" s="11"/>
      <c r="H3883" s="11"/>
      <c r="I3883" s="11"/>
      <c r="J3883" s="11"/>
      <c r="K3883" s="11"/>
      <c r="M3883" s="11"/>
      <c r="O3883" s="11"/>
      <c r="P3883" s="11"/>
      <c r="Q3883" s="11"/>
      <c r="R3883" s="11"/>
      <c r="S3883" s="11"/>
      <c r="T3883" s="11"/>
      <c r="U3883" s="42"/>
      <c r="V3883" s="42"/>
      <c r="W3883" s="42"/>
      <c r="X3883" s="42"/>
      <c r="Y3883" s="42"/>
      <c r="Z3883" s="42"/>
      <c r="AA3883" s="42"/>
      <c r="AB3883" s="42"/>
      <c r="AD3883" s="11"/>
      <c r="AE3883" s="11"/>
      <c r="AG3883" s="11"/>
      <c r="AH3883" s="101"/>
      <c r="AI3883" s="53"/>
      <c r="AJ3883" s="5"/>
    </row>
    <row r="3884" spans="3:36">
      <c r="C3884" s="57"/>
      <c r="D3884" s="11"/>
      <c r="E3884" s="11"/>
      <c r="F3884" s="56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42"/>
      <c r="V3884" s="42"/>
      <c r="W3884" s="42"/>
      <c r="X3884" s="42"/>
      <c r="Y3884" s="42"/>
      <c r="Z3884" s="42"/>
      <c r="AA3884" s="42"/>
      <c r="AB3884" s="42"/>
      <c r="AD3884" s="11"/>
      <c r="AF3884" s="11"/>
      <c r="AG3884" s="11"/>
      <c r="AH3884" s="101"/>
      <c r="AI3884" s="53"/>
      <c r="AJ3884" s="5"/>
    </row>
    <row r="3885" spans="3:36">
      <c r="C3885" s="57"/>
      <c r="D3885" s="11"/>
      <c r="E3885" s="11"/>
      <c r="F3885" s="56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42"/>
      <c r="V3885" s="42"/>
      <c r="W3885" s="42"/>
      <c r="X3885" s="42"/>
      <c r="Y3885" s="42"/>
      <c r="Z3885" s="42"/>
      <c r="AA3885" s="42"/>
      <c r="AB3885" s="42"/>
      <c r="AD3885" s="11"/>
      <c r="AE3885" s="11"/>
      <c r="AF3885" s="11"/>
      <c r="AG3885" s="11"/>
      <c r="AH3885" s="101"/>
      <c r="AI3885" s="53"/>
      <c r="AJ3885" s="5"/>
    </row>
    <row r="3886" spans="3:36" ht="15" customHeight="1">
      <c r="C3886" s="57"/>
      <c r="D3886" s="11"/>
      <c r="E3886" s="11"/>
      <c r="F3886" s="56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42"/>
      <c r="V3886" s="42"/>
      <c r="W3886" s="42"/>
      <c r="X3886" s="42"/>
      <c r="Y3886" s="42"/>
      <c r="Z3886" s="42"/>
      <c r="AA3886" s="42"/>
      <c r="AB3886" s="42"/>
      <c r="AD3886" s="11"/>
      <c r="AE3886" s="11"/>
      <c r="AG3886" s="11"/>
      <c r="AH3886" s="101"/>
      <c r="AI3886" s="53"/>
      <c r="AJ3886" s="5"/>
    </row>
    <row r="3887" spans="3:36" ht="15" customHeight="1">
      <c r="C3887" s="57"/>
      <c r="D3887" s="11"/>
      <c r="E3887" s="11"/>
      <c r="F3887" s="56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42"/>
      <c r="V3887" s="42"/>
      <c r="W3887" s="42"/>
      <c r="X3887" s="42"/>
      <c r="Y3887" s="42"/>
      <c r="Z3887" s="42"/>
      <c r="AA3887" s="42"/>
      <c r="AB3887" s="42"/>
      <c r="AD3887" s="11"/>
      <c r="AF3887" s="11"/>
      <c r="AG3887" s="11"/>
      <c r="AH3887" s="101"/>
      <c r="AI3887" s="53"/>
      <c r="AJ3887" s="5"/>
    </row>
    <row r="3888" spans="3:36">
      <c r="C3888" s="57"/>
      <c r="D3888" s="11"/>
      <c r="E3888" s="11"/>
      <c r="F3888" s="56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42"/>
      <c r="V3888" s="42"/>
      <c r="W3888" s="42"/>
      <c r="X3888" s="42"/>
      <c r="Y3888" s="42"/>
      <c r="Z3888" s="42"/>
      <c r="AA3888" s="42"/>
      <c r="AB3888" s="42"/>
      <c r="AD3888" s="11"/>
      <c r="AE3888" s="11"/>
      <c r="AG3888" s="11"/>
      <c r="AH3888" s="101"/>
      <c r="AI3888" s="53"/>
      <c r="AJ3888" s="5"/>
    </row>
    <row r="3889" spans="3:36" ht="15" customHeight="1">
      <c r="C3889" s="57"/>
      <c r="D3889" s="11"/>
      <c r="E3889" s="11"/>
      <c r="F3889" s="56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42"/>
      <c r="V3889" s="42"/>
      <c r="W3889" s="42"/>
      <c r="X3889" s="42"/>
      <c r="Y3889" s="42"/>
      <c r="Z3889" s="42"/>
      <c r="AA3889" s="42"/>
      <c r="AB3889" s="42"/>
      <c r="AD3889" s="11"/>
      <c r="AE3889" s="11"/>
      <c r="AF3889" s="11"/>
      <c r="AG3889" s="11"/>
      <c r="AH3889" s="101"/>
      <c r="AI3889" s="53"/>
      <c r="AJ3889" s="5"/>
    </row>
    <row r="3890" spans="3:36" ht="15" customHeight="1">
      <c r="C3890" s="57"/>
      <c r="D3890" s="11"/>
      <c r="E3890" s="11"/>
      <c r="F3890" s="56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42"/>
      <c r="V3890" s="42"/>
      <c r="W3890" s="42"/>
      <c r="X3890" s="42"/>
      <c r="Y3890" s="42"/>
      <c r="Z3890" s="42"/>
      <c r="AA3890" s="42"/>
      <c r="AB3890" s="42"/>
      <c r="AD3890" s="11"/>
      <c r="AE3890" s="11"/>
      <c r="AF3890" s="11"/>
      <c r="AG3890" s="11"/>
      <c r="AH3890" s="101"/>
      <c r="AI3890" s="53"/>
      <c r="AJ3890" s="5"/>
    </row>
    <row r="3891" spans="3:36" ht="15" customHeight="1">
      <c r="C3891" s="57"/>
      <c r="D3891" s="11"/>
      <c r="E3891" s="11"/>
      <c r="F3891" s="56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42"/>
      <c r="V3891" s="42"/>
      <c r="W3891" s="42"/>
      <c r="X3891" s="42"/>
      <c r="Y3891" s="42"/>
      <c r="Z3891" s="42"/>
      <c r="AA3891" s="42"/>
      <c r="AB3891" s="42"/>
      <c r="AD3891" s="11"/>
      <c r="AG3891" s="11"/>
      <c r="AH3891" s="101"/>
      <c r="AI3891" s="53"/>
      <c r="AJ3891" s="5"/>
    </row>
    <row r="3892" spans="3:36" ht="15" customHeight="1">
      <c r="C3892" s="57"/>
      <c r="D3892" s="11"/>
      <c r="E3892" s="11"/>
      <c r="F3892" s="56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42"/>
      <c r="V3892" s="42"/>
      <c r="W3892" s="42"/>
      <c r="X3892" s="42"/>
      <c r="Y3892" s="42"/>
      <c r="Z3892" s="42"/>
      <c r="AA3892" s="42"/>
      <c r="AB3892" s="42"/>
      <c r="AD3892" s="11"/>
      <c r="AE3892" s="11"/>
      <c r="AG3892" s="11"/>
      <c r="AH3892" s="101"/>
      <c r="AI3892" s="53"/>
      <c r="AJ3892" s="5"/>
    </row>
    <row r="3893" spans="3:36" ht="15" customHeight="1">
      <c r="C3893" s="57"/>
      <c r="D3893" s="11"/>
      <c r="E3893" s="11"/>
      <c r="F3893" s="56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42"/>
      <c r="V3893" s="42"/>
      <c r="W3893" s="42"/>
      <c r="X3893" s="42"/>
      <c r="Y3893" s="42"/>
      <c r="Z3893" s="42"/>
      <c r="AA3893" s="42"/>
      <c r="AB3893" s="42"/>
      <c r="AD3893" s="11"/>
      <c r="AE3893" s="11"/>
      <c r="AF3893" s="11"/>
      <c r="AG3893" s="11"/>
      <c r="AH3893" s="101"/>
      <c r="AI3893" s="53"/>
      <c r="AJ3893" s="5"/>
    </row>
    <row r="3894" spans="3:36" ht="15" customHeight="1">
      <c r="C3894" s="57"/>
      <c r="D3894" s="11"/>
      <c r="E3894" s="11"/>
      <c r="F3894" s="56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42"/>
      <c r="V3894" s="42"/>
      <c r="W3894" s="42"/>
      <c r="X3894" s="42"/>
      <c r="Y3894" s="42"/>
      <c r="Z3894" s="42"/>
      <c r="AA3894" s="42"/>
      <c r="AB3894" s="42"/>
      <c r="AD3894" s="11"/>
      <c r="AF3894" s="11"/>
      <c r="AG3894" s="11"/>
      <c r="AH3894" s="101"/>
      <c r="AI3894" s="53"/>
      <c r="AJ3894" s="5"/>
    </row>
    <row r="3895" spans="3:36" ht="15" customHeight="1">
      <c r="C3895" s="57"/>
      <c r="D3895" s="11"/>
      <c r="E3895" s="11"/>
      <c r="F3895" s="56"/>
      <c r="G3895" s="11"/>
      <c r="H3895" s="11"/>
      <c r="I3895" s="11"/>
      <c r="J3895" s="11"/>
      <c r="K3895" s="11"/>
      <c r="M3895" s="11"/>
      <c r="O3895" s="11"/>
      <c r="P3895" s="11"/>
      <c r="Q3895" s="11"/>
      <c r="R3895" s="11"/>
      <c r="S3895" s="11"/>
      <c r="T3895" s="11"/>
      <c r="U3895" s="42"/>
      <c r="V3895" s="42"/>
      <c r="W3895" s="42"/>
      <c r="X3895" s="42"/>
      <c r="Y3895" s="42"/>
      <c r="Z3895" s="42"/>
      <c r="AA3895" s="42"/>
      <c r="AB3895" s="42"/>
      <c r="AD3895" s="11"/>
      <c r="AE3895" s="11"/>
      <c r="AG3895" s="11"/>
      <c r="AH3895" s="101"/>
      <c r="AI3895" s="53"/>
      <c r="AJ3895" s="5"/>
    </row>
    <row r="3896" spans="3:36" ht="15" customHeight="1">
      <c r="C3896" s="57"/>
      <c r="D3896" s="11"/>
      <c r="E3896" s="11"/>
      <c r="F3896" s="56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42"/>
      <c r="V3896" s="42"/>
      <c r="W3896" s="42"/>
      <c r="X3896" s="42"/>
      <c r="Y3896" s="42"/>
      <c r="Z3896" s="42"/>
      <c r="AA3896" s="42"/>
      <c r="AB3896" s="42"/>
      <c r="AD3896" s="11"/>
      <c r="AE3896" s="11"/>
      <c r="AG3896" s="11"/>
      <c r="AH3896" s="101"/>
      <c r="AI3896" s="53"/>
      <c r="AJ3896" s="5"/>
    </row>
    <row r="3897" spans="3:36">
      <c r="C3897" s="57"/>
      <c r="D3897" s="11"/>
      <c r="E3897" s="11"/>
      <c r="F3897" s="56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42"/>
      <c r="V3897" s="42"/>
      <c r="W3897" s="42"/>
      <c r="X3897" s="42"/>
      <c r="Y3897" s="42"/>
      <c r="Z3897" s="42"/>
      <c r="AA3897" s="42"/>
      <c r="AB3897" s="42"/>
      <c r="AD3897" s="11"/>
      <c r="AE3897" s="11"/>
      <c r="AF3897" s="11"/>
      <c r="AG3897" s="11"/>
      <c r="AH3897" s="101"/>
      <c r="AI3897" s="53"/>
      <c r="AJ3897" s="5"/>
    </row>
    <row r="3898" spans="3:36" ht="15" customHeight="1">
      <c r="C3898" s="57"/>
      <c r="D3898" s="11"/>
      <c r="E3898" s="11"/>
      <c r="F3898" s="56"/>
      <c r="G3898" s="11"/>
      <c r="H3898" s="11"/>
      <c r="I3898" s="11"/>
      <c r="J3898" s="11"/>
      <c r="K3898" s="11"/>
      <c r="L3898" s="11"/>
      <c r="M3898" s="11"/>
      <c r="N3898" s="11"/>
      <c r="O3898" s="11"/>
      <c r="Q3898" s="11"/>
      <c r="R3898" s="11"/>
      <c r="S3898" s="11"/>
      <c r="T3898" s="11"/>
      <c r="U3898" s="42"/>
      <c r="V3898" s="42"/>
      <c r="W3898" s="42"/>
      <c r="X3898" s="42"/>
      <c r="Y3898" s="42"/>
      <c r="Z3898" s="42"/>
      <c r="AA3898" s="42"/>
      <c r="AB3898" s="42"/>
      <c r="AD3898" s="11"/>
      <c r="AE3898" s="11"/>
      <c r="AF3898" s="11"/>
      <c r="AG3898" s="11"/>
      <c r="AH3898" s="101"/>
      <c r="AI3898" s="53"/>
      <c r="AJ3898" s="5"/>
    </row>
    <row r="3899" spans="3:36" ht="15" customHeight="1">
      <c r="C3899" s="57"/>
      <c r="D3899" s="11"/>
      <c r="E3899" s="11"/>
      <c r="F3899" s="56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42"/>
      <c r="V3899" s="42"/>
      <c r="W3899" s="42"/>
      <c r="X3899" s="42"/>
      <c r="Y3899" s="42"/>
      <c r="Z3899" s="42"/>
      <c r="AA3899" s="42"/>
      <c r="AB3899" s="42"/>
      <c r="AD3899" s="11"/>
      <c r="AF3899" s="11"/>
      <c r="AG3899" s="11"/>
      <c r="AH3899" s="101"/>
      <c r="AI3899" s="53"/>
      <c r="AJ3899" s="5"/>
    </row>
    <row r="3900" spans="3:36" ht="15" customHeight="1">
      <c r="C3900" s="57"/>
      <c r="D3900" s="11"/>
      <c r="E3900" s="11"/>
      <c r="F3900" s="56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42"/>
      <c r="V3900" s="42"/>
      <c r="W3900" s="42"/>
      <c r="X3900" s="42"/>
      <c r="Y3900" s="42"/>
      <c r="Z3900" s="42"/>
      <c r="AA3900" s="42"/>
      <c r="AB3900" s="42"/>
      <c r="AD3900" s="11"/>
      <c r="AF3900" s="11"/>
      <c r="AG3900" s="11"/>
      <c r="AH3900" s="101"/>
      <c r="AI3900" s="53"/>
      <c r="AJ3900" s="5"/>
    </row>
    <row r="3901" spans="3:36" ht="15" customHeight="1">
      <c r="C3901" s="57"/>
      <c r="D3901" s="11"/>
      <c r="E3901" s="11"/>
      <c r="F3901" s="56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42"/>
      <c r="V3901" s="42"/>
      <c r="W3901" s="42"/>
      <c r="X3901" s="42"/>
      <c r="Y3901" s="42"/>
      <c r="Z3901" s="42"/>
      <c r="AA3901" s="42"/>
      <c r="AB3901" s="42"/>
      <c r="AD3901" s="11"/>
      <c r="AG3901" s="11"/>
      <c r="AH3901" s="101"/>
      <c r="AI3901" s="53"/>
      <c r="AJ3901" s="5"/>
    </row>
    <row r="3902" spans="3:36" ht="15" customHeight="1">
      <c r="C3902" s="57"/>
      <c r="D3902" s="11"/>
      <c r="E3902" s="11"/>
      <c r="F3902" s="56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42"/>
      <c r="V3902" s="42"/>
      <c r="W3902" s="42"/>
      <c r="X3902" s="42"/>
      <c r="Y3902" s="42"/>
      <c r="Z3902" s="42"/>
      <c r="AA3902" s="42"/>
      <c r="AB3902" s="42"/>
      <c r="AD3902" s="11"/>
      <c r="AE3902" s="11"/>
      <c r="AF3902" s="11"/>
      <c r="AG3902" s="11"/>
      <c r="AH3902" s="101"/>
      <c r="AI3902" s="53"/>
      <c r="AJ3902" s="5"/>
    </row>
    <row r="3903" spans="3:36" ht="15" customHeight="1">
      <c r="C3903" s="57"/>
      <c r="D3903" s="11"/>
      <c r="E3903" s="11"/>
      <c r="F3903" s="56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42"/>
      <c r="V3903" s="42"/>
      <c r="W3903" s="42"/>
      <c r="X3903" s="42"/>
      <c r="Y3903" s="42"/>
      <c r="Z3903" s="42"/>
      <c r="AA3903" s="42"/>
      <c r="AB3903" s="42"/>
      <c r="AD3903" s="11"/>
      <c r="AE3903" s="11"/>
      <c r="AF3903" s="11"/>
      <c r="AG3903" s="11"/>
      <c r="AH3903" s="101"/>
      <c r="AI3903" s="53"/>
      <c r="AJ3903" s="5"/>
    </row>
    <row r="3904" spans="3:36" ht="15" customHeight="1">
      <c r="C3904" s="57"/>
      <c r="D3904" s="11"/>
      <c r="E3904" s="11"/>
      <c r="F3904" s="56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42"/>
      <c r="V3904" s="42"/>
      <c r="W3904" s="42"/>
      <c r="X3904" s="42"/>
      <c r="Y3904" s="42"/>
      <c r="Z3904" s="42"/>
      <c r="AA3904" s="42"/>
      <c r="AB3904" s="42"/>
      <c r="AD3904" s="11"/>
      <c r="AE3904" s="11"/>
      <c r="AF3904" s="11"/>
      <c r="AG3904" s="11"/>
      <c r="AH3904" s="101"/>
      <c r="AI3904" s="53"/>
      <c r="AJ3904" s="5"/>
    </row>
    <row r="3905" spans="3:36" ht="15" customHeight="1">
      <c r="C3905" s="57"/>
      <c r="D3905" s="11"/>
      <c r="E3905" s="11"/>
      <c r="F3905" s="56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42"/>
      <c r="V3905" s="42"/>
      <c r="W3905" s="42"/>
      <c r="X3905" s="42"/>
      <c r="Y3905" s="42"/>
      <c r="Z3905" s="42"/>
      <c r="AA3905" s="42"/>
      <c r="AB3905" s="42"/>
      <c r="AD3905" s="11"/>
      <c r="AE3905" s="11"/>
      <c r="AF3905" s="11"/>
      <c r="AG3905" s="11"/>
      <c r="AH3905" s="101"/>
      <c r="AI3905" s="53"/>
      <c r="AJ3905" s="5"/>
    </row>
    <row r="3906" spans="3:36" ht="15" customHeight="1">
      <c r="C3906" s="57"/>
      <c r="D3906" s="11"/>
      <c r="E3906" s="11"/>
      <c r="F3906" s="56"/>
      <c r="G3906" s="11"/>
      <c r="H3906" s="11"/>
      <c r="I3906" s="11"/>
      <c r="J3906" s="11"/>
      <c r="K3906" s="11"/>
      <c r="M3906" s="11"/>
      <c r="P3906" s="11"/>
      <c r="Q3906" s="11"/>
      <c r="R3906" s="11"/>
      <c r="S3906" s="11"/>
      <c r="U3906" s="42"/>
      <c r="V3906" s="42"/>
      <c r="W3906" s="42"/>
      <c r="X3906" s="42"/>
      <c r="Y3906" s="42"/>
      <c r="Z3906" s="42"/>
      <c r="AA3906" s="42"/>
      <c r="AB3906" s="42"/>
      <c r="AD3906" s="11"/>
      <c r="AE3906" s="11"/>
      <c r="AF3906" s="11"/>
      <c r="AG3906" s="11"/>
      <c r="AH3906" s="101"/>
      <c r="AI3906" s="53"/>
      <c r="AJ3906" s="5"/>
    </row>
    <row r="3907" spans="3:36" ht="15" customHeight="1">
      <c r="C3907" s="57"/>
      <c r="D3907" s="11"/>
      <c r="E3907" s="11"/>
      <c r="F3907" s="56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42"/>
      <c r="V3907" s="42"/>
      <c r="W3907" s="42"/>
      <c r="X3907" s="42"/>
      <c r="Y3907" s="42"/>
      <c r="Z3907" s="42"/>
      <c r="AA3907" s="42"/>
      <c r="AB3907" s="42"/>
      <c r="AD3907" s="11"/>
      <c r="AE3907" s="11"/>
      <c r="AF3907" s="11"/>
      <c r="AG3907" s="11"/>
      <c r="AH3907" s="101"/>
      <c r="AI3907" s="53"/>
      <c r="AJ3907" s="5"/>
    </row>
    <row r="3908" spans="3:36" ht="15" customHeight="1">
      <c r="C3908" s="57"/>
      <c r="D3908" s="11"/>
      <c r="E3908" s="11"/>
      <c r="F3908" s="56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42"/>
      <c r="V3908" s="42"/>
      <c r="W3908" s="42"/>
      <c r="X3908" s="42"/>
      <c r="Y3908" s="42"/>
      <c r="Z3908" s="42"/>
      <c r="AA3908" s="42"/>
      <c r="AB3908" s="42"/>
      <c r="AD3908" s="11"/>
      <c r="AE3908" s="11"/>
      <c r="AF3908" s="11"/>
      <c r="AG3908" s="11"/>
      <c r="AH3908" s="101"/>
      <c r="AI3908" s="53"/>
      <c r="AJ3908" s="5"/>
    </row>
    <row r="3909" spans="3:36" ht="15" customHeight="1">
      <c r="C3909" s="57"/>
      <c r="D3909" s="11"/>
      <c r="E3909" s="11"/>
      <c r="F3909" s="56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42"/>
      <c r="V3909" s="42"/>
      <c r="W3909" s="42"/>
      <c r="X3909" s="42"/>
      <c r="Y3909" s="42"/>
      <c r="Z3909" s="42"/>
      <c r="AA3909" s="42"/>
      <c r="AB3909" s="42"/>
      <c r="AD3909" s="11"/>
      <c r="AE3909" s="11"/>
      <c r="AF3909" s="11"/>
      <c r="AG3909" s="11"/>
      <c r="AH3909" s="101"/>
      <c r="AI3909" s="53"/>
      <c r="AJ3909" s="5"/>
    </row>
    <row r="3910" spans="3:36">
      <c r="C3910" s="57"/>
      <c r="D3910" s="11"/>
      <c r="E3910" s="11"/>
      <c r="F3910" s="56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42"/>
      <c r="V3910" s="42"/>
      <c r="W3910" s="42"/>
      <c r="X3910" s="42"/>
      <c r="Y3910" s="42"/>
      <c r="Z3910" s="42"/>
      <c r="AA3910" s="42"/>
      <c r="AB3910" s="42"/>
      <c r="AD3910" s="11"/>
      <c r="AE3910" s="11"/>
      <c r="AF3910" s="11"/>
      <c r="AG3910" s="11"/>
      <c r="AH3910" s="101"/>
      <c r="AI3910" s="53"/>
      <c r="AJ3910" s="5"/>
    </row>
    <row r="3911" spans="3:36" ht="15" customHeight="1">
      <c r="C3911" s="57"/>
      <c r="D3911" s="11"/>
      <c r="E3911" s="11"/>
      <c r="F3911" s="56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42"/>
      <c r="V3911" s="42"/>
      <c r="W3911" s="42"/>
      <c r="X3911" s="42"/>
      <c r="Y3911" s="42"/>
      <c r="Z3911" s="42"/>
      <c r="AA3911" s="42"/>
      <c r="AB3911" s="42"/>
      <c r="AD3911" s="11"/>
      <c r="AE3911" s="11"/>
      <c r="AF3911" s="11"/>
      <c r="AG3911" s="11"/>
      <c r="AH3911" s="101"/>
      <c r="AI3911" s="53"/>
      <c r="AJ3911" s="5"/>
    </row>
    <row r="3912" spans="3:36" ht="15" customHeight="1">
      <c r="C3912" s="57"/>
      <c r="D3912" s="11"/>
      <c r="E3912" s="11"/>
      <c r="F3912" s="56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42"/>
      <c r="V3912" s="42"/>
      <c r="W3912" s="42"/>
      <c r="X3912" s="42"/>
      <c r="Y3912" s="42"/>
      <c r="Z3912" s="42"/>
      <c r="AA3912" s="42"/>
      <c r="AB3912" s="42"/>
      <c r="AD3912" s="11"/>
      <c r="AE3912" s="11"/>
      <c r="AF3912" s="11"/>
      <c r="AG3912" s="11"/>
      <c r="AH3912" s="101"/>
      <c r="AI3912" s="53"/>
      <c r="AJ3912" s="5"/>
    </row>
    <row r="3913" spans="3:36">
      <c r="C3913" s="57"/>
      <c r="D3913" s="11"/>
      <c r="E3913" s="11"/>
      <c r="F3913" s="56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42"/>
      <c r="V3913" s="42"/>
      <c r="W3913" s="42"/>
      <c r="X3913" s="42"/>
      <c r="Y3913" s="42"/>
      <c r="Z3913" s="42"/>
      <c r="AA3913" s="42"/>
      <c r="AB3913" s="42"/>
      <c r="AD3913" s="11"/>
      <c r="AE3913" s="11"/>
      <c r="AG3913" s="11"/>
      <c r="AH3913" s="101"/>
      <c r="AI3913" s="53"/>
      <c r="AJ3913" s="5"/>
    </row>
    <row r="3914" spans="3:36">
      <c r="C3914" s="57"/>
      <c r="D3914" s="11"/>
      <c r="E3914" s="11"/>
      <c r="F3914" s="56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42"/>
      <c r="V3914" s="42"/>
      <c r="W3914" s="42"/>
      <c r="X3914" s="42"/>
      <c r="Y3914" s="42"/>
      <c r="Z3914" s="42"/>
      <c r="AA3914" s="42"/>
      <c r="AB3914" s="42"/>
      <c r="AD3914" s="11"/>
      <c r="AE3914" s="11"/>
      <c r="AG3914" s="11"/>
      <c r="AH3914" s="101"/>
      <c r="AI3914" s="53"/>
      <c r="AJ3914" s="5"/>
    </row>
    <row r="3915" spans="3:36" ht="15" customHeight="1">
      <c r="C3915" s="57"/>
      <c r="D3915" s="11"/>
      <c r="E3915" s="11"/>
      <c r="F3915" s="56"/>
      <c r="G3915" s="11"/>
      <c r="H3915" s="11"/>
      <c r="I3915" s="11"/>
      <c r="J3915" s="11"/>
      <c r="K3915" s="11"/>
      <c r="L3915" s="11"/>
      <c r="M3915" s="11"/>
      <c r="N3915" s="11"/>
      <c r="P3915" s="11"/>
      <c r="Q3915" s="11"/>
      <c r="R3915" s="11"/>
      <c r="S3915" s="11"/>
      <c r="T3915" s="11"/>
      <c r="U3915" s="42"/>
      <c r="V3915" s="42"/>
      <c r="W3915" s="42"/>
      <c r="X3915" s="42"/>
      <c r="Y3915" s="42"/>
      <c r="Z3915" s="42"/>
      <c r="AA3915" s="42"/>
      <c r="AB3915" s="42"/>
      <c r="AD3915" s="11"/>
      <c r="AE3915" s="11"/>
      <c r="AF3915" s="11"/>
      <c r="AG3915" s="11"/>
      <c r="AH3915" s="101"/>
      <c r="AI3915" s="53"/>
      <c r="AJ3915" s="5"/>
    </row>
    <row r="3916" spans="3:36" ht="15" customHeight="1">
      <c r="C3916" s="57"/>
      <c r="D3916" s="11"/>
      <c r="E3916" s="11"/>
      <c r="F3916" s="56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42"/>
      <c r="V3916" s="42"/>
      <c r="W3916" s="42"/>
      <c r="X3916" s="42"/>
      <c r="Y3916" s="42"/>
      <c r="Z3916" s="42"/>
      <c r="AA3916" s="42"/>
      <c r="AB3916" s="42"/>
      <c r="AD3916" s="11"/>
      <c r="AF3916" s="11"/>
      <c r="AG3916" s="11"/>
      <c r="AH3916" s="101"/>
      <c r="AI3916" s="53"/>
      <c r="AJ3916" s="5"/>
    </row>
    <row r="3917" spans="3:36" ht="15" customHeight="1">
      <c r="C3917" s="57"/>
      <c r="D3917" s="11"/>
      <c r="E3917" s="11"/>
      <c r="F3917" s="56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42"/>
      <c r="V3917" s="42"/>
      <c r="W3917" s="42"/>
      <c r="X3917" s="42"/>
      <c r="Y3917" s="42"/>
      <c r="Z3917" s="42"/>
      <c r="AA3917" s="42"/>
      <c r="AB3917" s="42"/>
      <c r="AD3917" s="11"/>
      <c r="AF3917" s="11"/>
      <c r="AG3917" s="11"/>
      <c r="AH3917" s="101"/>
      <c r="AI3917" s="53"/>
      <c r="AJ3917" s="5"/>
    </row>
    <row r="3918" spans="3:36">
      <c r="C3918" s="57"/>
      <c r="D3918" s="11"/>
      <c r="E3918" s="11"/>
      <c r="F3918" s="56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42"/>
      <c r="V3918" s="42"/>
      <c r="W3918" s="42"/>
      <c r="X3918" s="42"/>
      <c r="Y3918" s="42"/>
      <c r="Z3918" s="42"/>
      <c r="AA3918" s="42"/>
      <c r="AB3918" s="42"/>
      <c r="AD3918" s="11"/>
      <c r="AE3918" s="11"/>
      <c r="AG3918" s="11"/>
      <c r="AH3918" s="101"/>
      <c r="AI3918" s="53"/>
      <c r="AJ3918" s="5"/>
    </row>
    <row r="3919" spans="3:36" ht="15" customHeight="1">
      <c r="C3919" s="57"/>
      <c r="D3919" s="11"/>
      <c r="E3919" s="11"/>
      <c r="F3919" s="56"/>
      <c r="G3919" s="11"/>
      <c r="H3919" s="11"/>
      <c r="I3919" s="11"/>
      <c r="J3919" s="11"/>
      <c r="K3919" s="11"/>
      <c r="L3919" s="11"/>
      <c r="M3919" s="11"/>
      <c r="N3919" s="11"/>
      <c r="Q3919" s="11"/>
      <c r="R3919" s="11"/>
      <c r="S3919" s="11"/>
      <c r="T3919" s="11"/>
      <c r="U3919" s="42"/>
      <c r="V3919" s="42"/>
      <c r="W3919" s="42"/>
      <c r="X3919" s="42"/>
      <c r="Y3919" s="42"/>
      <c r="Z3919" s="42"/>
      <c r="AA3919" s="42"/>
      <c r="AB3919" s="42"/>
      <c r="AD3919" s="11"/>
      <c r="AE3919" s="11"/>
      <c r="AG3919" s="11"/>
      <c r="AH3919" s="101"/>
      <c r="AI3919" s="53"/>
      <c r="AJ3919" s="5"/>
    </row>
    <row r="3920" spans="3:36" ht="15" customHeight="1">
      <c r="C3920" s="57"/>
      <c r="D3920" s="11"/>
      <c r="E3920" s="11"/>
      <c r="F3920" s="56"/>
      <c r="G3920" s="11"/>
      <c r="H3920" s="11"/>
      <c r="I3920" s="11"/>
      <c r="J3920" s="11"/>
      <c r="K3920" s="11"/>
      <c r="M3920" s="11"/>
      <c r="N3920" s="11"/>
      <c r="O3920" s="11"/>
      <c r="Q3920" s="11"/>
      <c r="R3920" s="11"/>
      <c r="S3920" s="11"/>
      <c r="U3920" s="42"/>
      <c r="V3920" s="42"/>
      <c r="W3920" s="42"/>
      <c r="X3920" s="42"/>
      <c r="Y3920" s="42"/>
      <c r="Z3920" s="42"/>
      <c r="AA3920" s="42"/>
      <c r="AB3920" s="42"/>
      <c r="AD3920" s="11"/>
      <c r="AG3920" s="11"/>
      <c r="AH3920" s="101"/>
      <c r="AI3920" s="53"/>
      <c r="AJ3920" s="5"/>
    </row>
    <row r="3921" spans="3:36" ht="15" customHeight="1">
      <c r="C3921" s="57"/>
      <c r="D3921" s="11"/>
      <c r="E3921" s="11"/>
      <c r="F3921" s="56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42"/>
      <c r="V3921" s="42"/>
      <c r="W3921" s="42"/>
      <c r="X3921" s="42"/>
      <c r="Y3921" s="42"/>
      <c r="Z3921" s="42"/>
      <c r="AA3921" s="42"/>
      <c r="AB3921" s="42"/>
      <c r="AD3921" s="11"/>
      <c r="AE3921" s="11"/>
      <c r="AG3921" s="11"/>
      <c r="AH3921" s="101"/>
      <c r="AI3921" s="53"/>
      <c r="AJ3921" s="5"/>
    </row>
    <row r="3922" spans="3:36">
      <c r="C3922" s="57"/>
      <c r="D3922" s="11"/>
      <c r="E3922" s="11"/>
      <c r="F3922" s="56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42"/>
      <c r="V3922" s="42"/>
      <c r="W3922" s="42"/>
      <c r="X3922" s="42"/>
      <c r="Y3922" s="42"/>
      <c r="Z3922" s="42"/>
      <c r="AA3922" s="42"/>
      <c r="AB3922" s="42"/>
      <c r="AD3922" s="11"/>
      <c r="AG3922" s="11"/>
      <c r="AH3922" s="101"/>
      <c r="AI3922" s="53"/>
      <c r="AJ3922" s="5"/>
    </row>
    <row r="3923" spans="3:36">
      <c r="C3923" s="57"/>
      <c r="D3923" s="11"/>
      <c r="E3923" s="11"/>
      <c r="F3923" s="56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42"/>
      <c r="V3923" s="42"/>
      <c r="W3923" s="42"/>
      <c r="X3923" s="42"/>
      <c r="Y3923" s="42"/>
      <c r="Z3923" s="42"/>
      <c r="AA3923" s="42"/>
      <c r="AB3923" s="42"/>
      <c r="AD3923" s="11"/>
      <c r="AE3923" s="11"/>
      <c r="AG3923" s="11"/>
      <c r="AH3923" s="101"/>
      <c r="AI3923" s="53"/>
      <c r="AJ3923" s="5"/>
    </row>
    <row r="3924" spans="3:36">
      <c r="C3924" s="57"/>
      <c r="D3924" s="11"/>
      <c r="E3924" s="11"/>
      <c r="F3924" s="56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42"/>
      <c r="V3924" s="42"/>
      <c r="W3924" s="42"/>
      <c r="X3924" s="42"/>
      <c r="Y3924" s="42"/>
      <c r="Z3924" s="42"/>
      <c r="AA3924" s="42"/>
      <c r="AB3924" s="42"/>
      <c r="AD3924" s="11"/>
      <c r="AE3924" s="11"/>
      <c r="AG3924" s="11"/>
      <c r="AH3924" s="101"/>
      <c r="AI3924" s="53"/>
      <c r="AJ3924" s="5"/>
    </row>
    <row r="3925" spans="3:36">
      <c r="C3925" s="57"/>
      <c r="D3925" s="11"/>
      <c r="E3925" s="11"/>
      <c r="F3925" s="56"/>
      <c r="G3925" s="11"/>
      <c r="H3925" s="11"/>
      <c r="I3925" s="11"/>
      <c r="J3925" s="11"/>
      <c r="K3925" s="11"/>
      <c r="M3925" s="11"/>
      <c r="N3925" s="11"/>
      <c r="O3925" s="11"/>
      <c r="P3925" s="11"/>
      <c r="Q3925" s="11"/>
      <c r="R3925" s="11"/>
      <c r="S3925" s="11"/>
      <c r="T3925" s="11"/>
      <c r="U3925" s="42"/>
      <c r="V3925" s="42"/>
      <c r="W3925" s="42"/>
      <c r="X3925" s="42"/>
      <c r="Y3925" s="42"/>
      <c r="Z3925" s="42"/>
      <c r="AA3925" s="42"/>
      <c r="AB3925" s="42"/>
      <c r="AD3925" s="11"/>
      <c r="AE3925" s="11"/>
      <c r="AG3925" s="11"/>
      <c r="AH3925" s="101"/>
      <c r="AI3925" s="53"/>
      <c r="AJ3925" s="5"/>
    </row>
    <row r="3926" spans="3:36">
      <c r="C3926" s="57"/>
      <c r="D3926" s="11"/>
      <c r="E3926" s="11"/>
      <c r="F3926" s="56"/>
      <c r="G3926" s="11"/>
      <c r="H3926" s="11"/>
      <c r="I3926" s="11"/>
      <c r="J3926" s="11"/>
      <c r="K3926" s="11"/>
      <c r="M3926" s="11"/>
      <c r="N3926" s="11"/>
      <c r="O3926" s="11"/>
      <c r="P3926" s="11"/>
      <c r="Q3926" s="11"/>
      <c r="R3926" s="11"/>
      <c r="S3926" s="11"/>
      <c r="T3926" s="11"/>
      <c r="U3926" s="42"/>
      <c r="V3926" s="42"/>
      <c r="W3926" s="42"/>
      <c r="X3926" s="42"/>
      <c r="Y3926" s="42"/>
      <c r="Z3926" s="42"/>
      <c r="AA3926" s="42"/>
      <c r="AB3926" s="42"/>
      <c r="AD3926" s="11"/>
      <c r="AE3926" s="11"/>
      <c r="AF3926" s="11"/>
      <c r="AG3926" s="11"/>
      <c r="AH3926" s="101"/>
      <c r="AI3926" s="53"/>
      <c r="AJ3926" s="5"/>
    </row>
    <row r="3927" spans="3:36">
      <c r="C3927" s="57"/>
      <c r="D3927" s="11"/>
      <c r="E3927" s="11"/>
      <c r="F3927" s="56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42"/>
      <c r="V3927" s="42"/>
      <c r="W3927" s="42"/>
      <c r="X3927" s="42"/>
      <c r="Y3927" s="42"/>
      <c r="Z3927" s="42"/>
      <c r="AA3927" s="42"/>
      <c r="AB3927" s="42"/>
      <c r="AD3927" s="11"/>
      <c r="AF3927" s="11"/>
      <c r="AG3927" s="11"/>
      <c r="AH3927" s="101"/>
      <c r="AI3927" s="53"/>
      <c r="AJ3927" s="5"/>
    </row>
    <row r="3928" spans="3:36" ht="15" customHeight="1">
      <c r="C3928" s="57"/>
      <c r="D3928" s="11"/>
      <c r="E3928" s="11"/>
      <c r="F3928" s="56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42"/>
      <c r="V3928" s="42"/>
      <c r="W3928" s="42"/>
      <c r="X3928" s="42"/>
      <c r="Y3928" s="42"/>
      <c r="Z3928" s="42"/>
      <c r="AA3928" s="42"/>
      <c r="AB3928" s="42"/>
      <c r="AD3928" s="11"/>
      <c r="AE3928" s="11"/>
      <c r="AG3928" s="11"/>
      <c r="AH3928" s="101"/>
      <c r="AI3928" s="53"/>
      <c r="AJ3928" s="5"/>
    </row>
    <row r="3929" spans="3:36" ht="15" customHeight="1">
      <c r="C3929" s="57"/>
      <c r="D3929" s="11"/>
      <c r="E3929" s="11"/>
      <c r="F3929" s="56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42"/>
      <c r="V3929" s="42"/>
      <c r="W3929" s="42"/>
      <c r="X3929" s="42"/>
      <c r="Y3929" s="42"/>
      <c r="Z3929" s="42"/>
      <c r="AA3929" s="42"/>
      <c r="AB3929" s="42"/>
      <c r="AD3929" s="11"/>
      <c r="AE3929" s="11"/>
      <c r="AG3929" s="11"/>
      <c r="AH3929" s="101"/>
      <c r="AI3929" s="53"/>
      <c r="AJ3929" s="5"/>
    </row>
    <row r="3930" spans="3:36">
      <c r="C3930" s="57"/>
      <c r="D3930" s="11"/>
      <c r="E3930" s="11"/>
      <c r="F3930" s="56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42"/>
      <c r="V3930" s="42"/>
      <c r="W3930" s="42"/>
      <c r="X3930" s="42"/>
      <c r="Y3930" s="42"/>
      <c r="Z3930" s="42"/>
      <c r="AA3930" s="42"/>
      <c r="AB3930" s="42"/>
      <c r="AD3930" s="11"/>
      <c r="AE3930" s="11"/>
      <c r="AF3930" s="11"/>
      <c r="AG3930" s="11"/>
      <c r="AH3930" s="101"/>
      <c r="AI3930" s="53"/>
      <c r="AJ3930" s="5"/>
    </row>
    <row r="3931" spans="3:36">
      <c r="C3931" s="57"/>
      <c r="D3931" s="11"/>
      <c r="E3931" s="11"/>
      <c r="F3931" s="56"/>
      <c r="G3931" s="11"/>
      <c r="H3931" s="11"/>
      <c r="I3931" s="11"/>
      <c r="J3931" s="11"/>
      <c r="K3931" s="11"/>
      <c r="M3931" s="11"/>
      <c r="O3931" s="11"/>
      <c r="P3931" s="11"/>
      <c r="Q3931" s="11"/>
      <c r="R3931" s="11"/>
      <c r="S3931" s="11"/>
      <c r="T3931" s="11"/>
      <c r="U3931" s="42"/>
      <c r="V3931" s="42"/>
      <c r="W3931" s="42"/>
      <c r="X3931" s="42"/>
      <c r="Y3931" s="42"/>
      <c r="Z3931" s="42"/>
      <c r="AA3931" s="42"/>
      <c r="AB3931" s="42"/>
      <c r="AD3931" s="11"/>
      <c r="AE3931" s="11"/>
      <c r="AG3931" s="11"/>
      <c r="AH3931" s="101"/>
      <c r="AI3931" s="53"/>
      <c r="AJ3931" s="5"/>
    </row>
    <row r="3932" spans="3:36">
      <c r="C3932" s="57"/>
      <c r="D3932" s="11"/>
      <c r="E3932" s="11"/>
      <c r="F3932" s="56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42"/>
      <c r="V3932" s="42"/>
      <c r="W3932" s="42"/>
      <c r="X3932" s="42"/>
      <c r="Y3932" s="42"/>
      <c r="Z3932" s="42"/>
      <c r="AA3932" s="42"/>
      <c r="AB3932" s="42"/>
      <c r="AD3932" s="11"/>
      <c r="AE3932" s="11"/>
      <c r="AG3932" s="11"/>
      <c r="AH3932" s="101"/>
      <c r="AI3932" s="53"/>
      <c r="AJ3932" s="5"/>
    </row>
    <row r="3933" spans="3:36">
      <c r="C3933" s="57"/>
      <c r="D3933" s="11"/>
      <c r="E3933" s="11"/>
      <c r="F3933" s="56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42"/>
      <c r="V3933" s="42"/>
      <c r="W3933" s="42"/>
      <c r="X3933" s="42"/>
      <c r="Y3933" s="42"/>
      <c r="Z3933" s="42"/>
      <c r="AA3933" s="42"/>
      <c r="AB3933" s="42"/>
      <c r="AD3933" s="11"/>
      <c r="AE3933" s="11"/>
      <c r="AG3933" s="11"/>
      <c r="AH3933" s="101"/>
      <c r="AI3933" s="53"/>
      <c r="AJ3933" s="5"/>
    </row>
    <row r="3934" spans="3:36">
      <c r="C3934" s="57"/>
      <c r="D3934" s="11"/>
      <c r="E3934" s="11"/>
      <c r="F3934" s="56"/>
      <c r="G3934" s="11"/>
      <c r="H3934" s="11"/>
      <c r="I3934" s="11"/>
      <c r="J3934" s="11"/>
      <c r="K3934" s="11"/>
      <c r="L3934" s="11"/>
      <c r="M3934" s="11"/>
      <c r="O3934" s="11"/>
      <c r="P3934" s="11"/>
      <c r="Q3934" s="11"/>
      <c r="R3934" s="11"/>
      <c r="S3934" s="11"/>
      <c r="T3934" s="11"/>
      <c r="U3934" s="42"/>
      <c r="V3934" s="42"/>
      <c r="W3934" s="42"/>
      <c r="X3934" s="42"/>
      <c r="Y3934" s="42"/>
      <c r="Z3934" s="42"/>
      <c r="AA3934" s="42"/>
      <c r="AB3934" s="42"/>
      <c r="AD3934" s="11"/>
      <c r="AE3934" s="11"/>
      <c r="AG3934" s="11"/>
      <c r="AH3934" s="101"/>
      <c r="AI3934" s="53"/>
      <c r="AJ3934" s="5"/>
    </row>
    <row r="3935" spans="3:36">
      <c r="C3935" s="57"/>
      <c r="D3935" s="11"/>
      <c r="E3935" s="11"/>
      <c r="F3935" s="56"/>
      <c r="G3935" s="11"/>
      <c r="H3935" s="11"/>
      <c r="I3935" s="11"/>
      <c r="J3935" s="11"/>
      <c r="K3935" s="11"/>
      <c r="L3935" s="11"/>
      <c r="M3935" s="11"/>
      <c r="O3935" s="11"/>
      <c r="P3935" s="11"/>
      <c r="Q3935" s="11"/>
      <c r="R3935" s="11"/>
      <c r="S3935" s="11"/>
      <c r="T3935" s="11"/>
      <c r="U3935" s="42"/>
      <c r="V3935" s="42"/>
      <c r="W3935" s="42"/>
      <c r="X3935" s="42"/>
      <c r="Y3935" s="42"/>
      <c r="Z3935" s="42"/>
      <c r="AA3935" s="42"/>
      <c r="AB3935" s="42"/>
      <c r="AD3935" s="11"/>
      <c r="AE3935" s="11"/>
      <c r="AF3935" s="11"/>
      <c r="AG3935" s="11"/>
      <c r="AH3935" s="101"/>
      <c r="AI3935" s="53"/>
      <c r="AJ3935" s="5"/>
    </row>
    <row r="3936" spans="3:36">
      <c r="C3936" s="57"/>
      <c r="D3936" s="11"/>
      <c r="E3936" s="11"/>
      <c r="F3936" s="56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42"/>
      <c r="V3936" s="42"/>
      <c r="W3936" s="42"/>
      <c r="X3936" s="42"/>
      <c r="Y3936" s="42"/>
      <c r="Z3936" s="42"/>
      <c r="AA3936" s="42"/>
      <c r="AB3936" s="42"/>
      <c r="AD3936" s="11"/>
      <c r="AE3936" s="11"/>
      <c r="AF3936" s="11"/>
      <c r="AG3936" s="11"/>
      <c r="AH3936" s="101"/>
      <c r="AI3936" s="53"/>
      <c r="AJ3936" s="5"/>
    </row>
    <row r="3937" spans="3:36">
      <c r="C3937" s="57"/>
      <c r="D3937" s="11"/>
      <c r="E3937" s="11"/>
      <c r="F3937" s="56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42"/>
      <c r="V3937" s="42"/>
      <c r="W3937" s="42"/>
      <c r="X3937" s="42"/>
      <c r="Y3937" s="42"/>
      <c r="Z3937" s="42"/>
      <c r="AA3937" s="42"/>
      <c r="AB3937" s="42"/>
      <c r="AD3937" s="11"/>
      <c r="AF3937" s="11"/>
      <c r="AG3937" s="11"/>
      <c r="AH3937" s="101"/>
      <c r="AI3937" s="53"/>
      <c r="AJ3937" s="5"/>
    </row>
    <row r="3938" spans="3:36">
      <c r="C3938" s="57"/>
      <c r="D3938" s="11"/>
      <c r="E3938" s="11"/>
      <c r="F3938" s="56"/>
      <c r="G3938" s="11"/>
      <c r="H3938" s="11"/>
      <c r="I3938" s="11"/>
      <c r="J3938" s="11"/>
      <c r="K3938" s="11"/>
      <c r="L3938" s="11"/>
      <c r="M3938" s="11"/>
      <c r="N3938" s="11"/>
      <c r="P3938" s="11"/>
      <c r="Q3938" s="11"/>
      <c r="R3938" s="11"/>
      <c r="S3938" s="11"/>
      <c r="T3938" s="11"/>
      <c r="U3938" s="42"/>
      <c r="V3938" s="42"/>
      <c r="W3938" s="42"/>
      <c r="X3938" s="42"/>
      <c r="Y3938" s="42"/>
      <c r="Z3938" s="42"/>
      <c r="AA3938" s="42"/>
      <c r="AB3938" s="42"/>
      <c r="AD3938" s="11"/>
      <c r="AF3938" s="11"/>
      <c r="AG3938" s="11"/>
      <c r="AH3938" s="101"/>
      <c r="AI3938" s="53"/>
      <c r="AJ3938" s="5"/>
    </row>
    <row r="3939" spans="3:36">
      <c r="C3939" s="57"/>
      <c r="D3939" s="11"/>
      <c r="E3939" s="11"/>
      <c r="F3939" s="56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42"/>
      <c r="V3939" s="42"/>
      <c r="W3939" s="42"/>
      <c r="X3939" s="42"/>
      <c r="Y3939" s="42"/>
      <c r="Z3939" s="42"/>
      <c r="AA3939" s="42"/>
      <c r="AB3939" s="42"/>
      <c r="AD3939" s="11"/>
      <c r="AF3939" s="11"/>
      <c r="AG3939" s="11"/>
      <c r="AH3939" s="101"/>
      <c r="AI3939" s="53"/>
      <c r="AJ3939" s="5"/>
    </row>
    <row r="3940" spans="3:36">
      <c r="C3940" s="57"/>
      <c r="D3940" s="11"/>
      <c r="E3940" s="11"/>
      <c r="F3940" s="56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42"/>
      <c r="V3940" s="42"/>
      <c r="W3940" s="42"/>
      <c r="X3940" s="42"/>
      <c r="Y3940" s="42"/>
      <c r="Z3940" s="42"/>
      <c r="AA3940" s="42"/>
      <c r="AB3940" s="42"/>
      <c r="AD3940" s="11"/>
      <c r="AF3940" s="11"/>
      <c r="AG3940" s="11"/>
      <c r="AH3940" s="101"/>
      <c r="AI3940" s="53"/>
      <c r="AJ3940" s="5"/>
    </row>
    <row r="3941" spans="3:36" ht="15" customHeight="1">
      <c r="C3941" s="57"/>
      <c r="D3941" s="11"/>
      <c r="E3941" s="11"/>
      <c r="F3941" s="56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42"/>
      <c r="V3941" s="42"/>
      <c r="W3941" s="42"/>
      <c r="X3941" s="42"/>
      <c r="Y3941" s="42"/>
      <c r="Z3941" s="42"/>
      <c r="AA3941" s="42"/>
      <c r="AB3941" s="42"/>
      <c r="AD3941" s="11"/>
      <c r="AE3941" s="11"/>
      <c r="AF3941" s="11"/>
      <c r="AG3941" s="11"/>
      <c r="AH3941" s="101"/>
      <c r="AI3941" s="53"/>
      <c r="AJ3941" s="5"/>
    </row>
    <row r="3942" spans="3:36" ht="15" customHeight="1">
      <c r="C3942" s="57"/>
      <c r="D3942" s="11"/>
      <c r="E3942" s="11"/>
      <c r="F3942" s="56"/>
      <c r="G3942" s="11"/>
      <c r="H3942" s="11"/>
      <c r="I3942" s="11"/>
      <c r="J3942" s="11"/>
      <c r="K3942" s="11"/>
      <c r="L3942" s="11"/>
      <c r="M3942" s="11"/>
      <c r="N3942" s="11"/>
      <c r="P3942" s="11"/>
      <c r="Q3942" s="11"/>
      <c r="R3942" s="11"/>
      <c r="S3942" s="11"/>
      <c r="T3942" s="11"/>
      <c r="U3942" s="42"/>
      <c r="V3942" s="42"/>
      <c r="W3942" s="42"/>
      <c r="X3942" s="42"/>
      <c r="Y3942" s="42"/>
      <c r="Z3942" s="42"/>
      <c r="AA3942" s="42"/>
      <c r="AB3942" s="42"/>
      <c r="AD3942" s="11"/>
      <c r="AE3942" s="11"/>
      <c r="AF3942" s="11"/>
      <c r="AG3942" s="11"/>
      <c r="AH3942" s="101"/>
      <c r="AI3942" s="53"/>
      <c r="AJ3942" s="5"/>
    </row>
    <row r="3943" spans="3:36" ht="15" customHeight="1">
      <c r="C3943" s="57"/>
      <c r="D3943" s="11"/>
      <c r="E3943" s="11"/>
      <c r="F3943" s="56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42"/>
      <c r="V3943" s="42"/>
      <c r="W3943" s="42"/>
      <c r="X3943" s="42"/>
      <c r="Y3943" s="42"/>
      <c r="Z3943" s="42"/>
      <c r="AA3943" s="42"/>
      <c r="AB3943" s="42"/>
      <c r="AD3943" s="11"/>
      <c r="AE3943" s="11"/>
      <c r="AF3943" s="11"/>
      <c r="AG3943" s="11"/>
      <c r="AH3943" s="101"/>
      <c r="AI3943" s="53"/>
      <c r="AJ3943" s="5"/>
    </row>
    <row r="3944" spans="3:36" ht="15" customHeight="1">
      <c r="C3944" s="57"/>
      <c r="D3944" s="11"/>
      <c r="E3944" s="11"/>
      <c r="F3944" s="56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42"/>
      <c r="V3944" s="42"/>
      <c r="W3944" s="42"/>
      <c r="X3944" s="42"/>
      <c r="Y3944" s="42"/>
      <c r="Z3944" s="42"/>
      <c r="AA3944" s="42"/>
      <c r="AB3944" s="42"/>
      <c r="AD3944" s="11"/>
      <c r="AE3944" s="11"/>
      <c r="AF3944" s="11"/>
      <c r="AG3944" s="11"/>
      <c r="AH3944" s="101"/>
      <c r="AI3944" s="53"/>
      <c r="AJ3944" s="5"/>
    </row>
    <row r="3945" spans="3:36" ht="15" customHeight="1">
      <c r="C3945" s="57"/>
      <c r="D3945" s="11"/>
      <c r="E3945" s="11"/>
      <c r="F3945" s="56"/>
      <c r="G3945" s="11"/>
      <c r="H3945" s="11"/>
      <c r="I3945" s="11"/>
      <c r="J3945" s="11"/>
      <c r="K3945" s="11"/>
      <c r="L3945" s="11"/>
      <c r="M3945" s="11"/>
      <c r="N3945" s="11"/>
      <c r="P3945" s="11"/>
      <c r="Q3945" s="11"/>
      <c r="R3945" s="11"/>
      <c r="S3945" s="11"/>
      <c r="T3945" s="11"/>
      <c r="U3945" s="42"/>
      <c r="V3945" s="42"/>
      <c r="W3945" s="42"/>
      <c r="X3945" s="42"/>
      <c r="Y3945" s="42"/>
      <c r="Z3945" s="42"/>
      <c r="AA3945" s="42"/>
      <c r="AB3945" s="42"/>
      <c r="AD3945" s="11"/>
      <c r="AG3945" s="11"/>
      <c r="AH3945" s="101"/>
      <c r="AI3945" s="53"/>
      <c r="AJ3945" s="5"/>
    </row>
    <row r="3946" spans="3:36" ht="15" customHeight="1">
      <c r="C3946" s="57"/>
      <c r="D3946" s="11"/>
      <c r="E3946" s="11"/>
      <c r="F3946" s="56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42"/>
      <c r="V3946" s="42"/>
      <c r="W3946" s="42"/>
      <c r="X3946" s="42"/>
      <c r="Y3946" s="42"/>
      <c r="Z3946" s="42"/>
      <c r="AA3946" s="42"/>
      <c r="AB3946" s="42"/>
      <c r="AD3946" s="11"/>
      <c r="AE3946" s="11"/>
      <c r="AG3946" s="11"/>
      <c r="AH3946" s="101"/>
      <c r="AI3946" s="53"/>
      <c r="AJ3946" s="5"/>
    </row>
    <row r="3947" spans="3:36" ht="15" customHeight="1">
      <c r="C3947" s="57"/>
      <c r="D3947" s="11"/>
      <c r="E3947" s="11"/>
      <c r="F3947" s="56"/>
      <c r="G3947" s="11"/>
      <c r="H3947" s="11"/>
      <c r="I3947" s="11"/>
      <c r="J3947" s="11"/>
      <c r="K3947" s="11"/>
      <c r="M3947" s="11"/>
      <c r="N3947" s="11"/>
      <c r="O3947" s="11"/>
      <c r="Q3947" s="11"/>
      <c r="R3947" s="11"/>
      <c r="S3947" s="11"/>
      <c r="U3947" s="42"/>
      <c r="V3947" s="42"/>
      <c r="W3947" s="42"/>
      <c r="X3947" s="42"/>
      <c r="Y3947" s="42"/>
      <c r="Z3947" s="42"/>
      <c r="AA3947" s="42"/>
      <c r="AB3947" s="42"/>
      <c r="AD3947" s="11"/>
      <c r="AE3947" s="11"/>
      <c r="AG3947" s="11"/>
      <c r="AH3947" s="101"/>
      <c r="AI3947" s="53"/>
      <c r="AJ3947" s="5"/>
    </row>
    <row r="3948" spans="3:36" ht="15" customHeight="1">
      <c r="C3948" s="57"/>
      <c r="D3948" s="11"/>
      <c r="E3948" s="11"/>
      <c r="F3948" s="56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42"/>
      <c r="V3948" s="42"/>
      <c r="W3948" s="42"/>
      <c r="X3948" s="42"/>
      <c r="Y3948" s="42"/>
      <c r="Z3948" s="42"/>
      <c r="AA3948" s="42"/>
      <c r="AB3948" s="42"/>
      <c r="AD3948" s="11"/>
      <c r="AE3948" s="11"/>
      <c r="AG3948" s="11"/>
      <c r="AH3948" s="101"/>
      <c r="AI3948" s="53"/>
      <c r="AJ3948" s="5"/>
    </row>
    <row r="3949" spans="3:36" ht="15" customHeight="1">
      <c r="C3949" s="57"/>
      <c r="D3949" s="11"/>
      <c r="E3949" s="11"/>
      <c r="F3949" s="56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42"/>
      <c r="V3949" s="42"/>
      <c r="W3949" s="42"/>
      <c r="X3949" s="42"/>
      <c r="Y3949" s="42"/>
      <c r="Z3949" s="42"/>
      <c r="AA3949" s="42"/>
      <c r="AB3949" s="42"/>
      <c r="AD3949" s="11"/>
      <c r="AE3949" s="11"/>
      <c r="AG3949" s="11"/>
      <c r="AH3949" s="101"/>
      <c r="AI3949" s="53"/>
      <c r="AJ3949" s="5"/>
    </row>
    <row r="3950" spans="3:36" ht="15" customHeight="1">
      <c r="C3950" s="57"/>
      <c r="D3950" s="11"/>
      <c r="E3950" s="11"/>
      <c r="F3950" s="56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42"/>
      <c r="V3950" s="42"/>
      <c r="W3950" s="42"/>
      <c r="X3950" s="42"/>
      <c r="Y3950" s="42"/>
      <c r="Z3950" s="42"/>
      <c r="AA3950" s="42"/>
      <c r="AB3950" s="42"/>
      <c r="AD3950" s="11"/>
      <c r="AF3950" s="11"/>
      <c r="AG3950" s="11"/>
      <c r="AH3950" s="101"/>
      <c r="AI3950" s="53"/>
      <c r="AJ3950" s="5"/>
    </row>
    <row r="3951" spans="3:36" ht="15" customHeight="1">
      <c r="C3951" s="57"/>
      <c r="D3951" s="11"/>
      <c r="E3951" s="11"/>
      <c r="F3951" s="56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42"/>
      <c r="V3951" s="42"/>
      <c r="W3951" s="42"/>
      <c r="X3951" s="42"/>
      <c r="Y3951" s="42"/>
      <c r="Z3951" s="42"/>
      <c r="AA3951" s="42"/>
      <c r="AB3951" s="42"/>
      <c r="AD3951" s="11"/>
      <c r="AF3951" s="11"/>
      <c r="AG3951" s="11"/>
      <c r="AH3951" s="101"/>
      <c r="AI3951" s="53"/>
      <c r="AJ3951" s="5"/>
    </row>
    <row r="3952" spans="3:36">
      <c r="C3952" s="57"/>
      <c r="D3952" s="11"/>
      <c r="E3952" s="11"/>
      <c r="F3952" s="56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42"/>
      <c r="V3952" s="42"/>
      <c r="W3952" s="42"/>
      <c r="X3952" s="42"/>
      <c r="Y3952" s="42"/>
      <c r="Z3952" s="42"/>
      <c r="AA3952" s="42"/>
      <c r="AB3952" s="42"/>
      <c r="AD3952" s="11"/>
      <c r="AE3952" s="11"/>
      <c r="AF3952" s="11"/>
      <c r="AG3952" s="11"/>
      <c r="AH3952" s="101"/>
      <c r="AI3952" s="53"/>
      <c r="AJ3952" s="5"/>
    </row>
    <row r="3953" spans="3:36">
      <c r="C3953" s="57"/>
      <c r="D3953" s="11"/>
      <c r="E3953" s="11"/>
      <c r="F3953" s="56"/>
      <c r="G3953" s="11"/>
      <c r="H3953" s="11"/>
      <c r="I3953" s="11"/>
      <c r="J3953" s="11"/>
      <c r="K3953" s="11"/>
      <c r="M3953" s="11"/>
      <c r="N3953" s="11"/>
      <c r="Q3953" s="11"/>
      <c r="R3953" s="11"/>
      <c r="S3953" s="11"/>
      <c r="U3953" s="42"/>
      <c r="V3953" s="42"/>
      <c r="W3953" s="42"/>
      <c r="X3953" s="42"/>
      <c r="Y3953" s="42"/>
      <c r="Z3953" s="42"/>
      <c r="AA3953" s="42"/>
      <c r="AB3953" s="42"/>
      <c r="AD3953" s="11"/>
      <c r="AF3953" s="11"/>
      <c r="AG3953" s="11"/>
      <c r="AH3953" s="101"/>
      <c r="AI3953" s="53"/>
      <c r="AJ3953" s="5"/>
    </row>
    <row r="3954" spans="3:36">
      <c r="C3954" s="57"/>
      <c r="D3954" s="11"/>
      <c r="E3954" s="11"/>
      <c r="F3954" s="56"/>
      <c r="G3954" s="11"/>
      <c r="H3954" s="11"/>
      <c r="I3954" s="11"/>
      <c r="J3954" s="11"/>
      <c r="K3954" s="11"/>
      <c r="L3954" s="11"/>
      <c r="M3954" s="11"/>
      <c r="N3954" s="11"/>
      <c r="Q3954" s="11"/>
      <c r="R3954" s="11"/>
      <c r="S3954" s="11"/>
      <c r="T3954" s="11"/>
      <c r="U3954" s="42"/>
      <c r="V3954" s="42"/>
      <c r="W3954" s="42"/>
      <c r="X3954" s="42"/>
      <c r="Y3954" s="42"/>
      <c r="Z3954" s="42"/>
      <c r="AA3954" s="42"/>
      <c r="AB3954" s="42"/>
      <c r="AD3954" s="11"/>
      <c r="AE3954" s="11"/>
      <c r="AF3954" s="11"/>
      <c r="AG3954" s="11"/>
      <c r="AH3954" s="101"/>
      <c r="AI3954" s="53"/>
      <c r="AJ3954" s="5"/>
    </row>
    <row r="3955" spans="3:36" ht="15" customHeight="1">
      <c r="C3955" s="57"/>
      <c r="D3955" s="11"/>
      <c r="E3955" s="11"/>
      <c r="F3955" s="56"/>
      <c r="G3955" s="11"/>
      <c r="H3955" s="11"/>
      <c r="I3955" s="11"/>
      <c r="J3955" s="11"/>
      <c r="K3955" s="11"/>
      <c r="L3955" s="11"/>
      <c r="M3955" s="11"/>
      <c r="N3955" s="11"/>
      <c r="Q3955" s="11"/>
      <c r="R3955" s="11"/>
      <c r="S3955" s="11"/>
      <c r="T3955" s="11"/>
      <c r="U3955" s="42"/>
      <c r="V3955" s="42"/>
      <c r="W3955" s="42"/>
      <c r="X3955" s="42"/>
      <c r="Y3955" s="42"/>
      <c r="Z3955" s="42"/>
      <c r="AA3955" s="42"/>
      <c r="AB3955" s="42"/>
      <c r="AD3955" s="11"/>
      <c r="AE3955" s="11"/>
      <c r="AG3955" s="11"/>
      <c r="AH3955" s="101"/>
      <c r="AI3955" s="53"/>
      <c r="AJ3955" s="5"/>
    </row>
    <row r="3956" spans="3:36" ht="15" customHeight="1">
      <c r="C3956" s="57"/>
      <c r="D3956" s="11"/>
      <c r="E3956" s="11"/>
      <c r="F3956" s="56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42"/>
      <c r="V3956" s="42"/>
      <c r="W3956" s="42"/>
      <c r="X3956" s="42"/>
      <c r="Y3956" s="42"/>
      <c r="Z3956" s="42"/>
      <c r="AA3956" s="42"/>
      <c r="AB3956" s="42"/>
      <c r="AD3956" s="11"/>
      <c r="AE3956" s="11"/>
      <c r="AG3956" s="11"/>
      <c r="AH3956" s="101"/>
      <c r="AI3956" s="53"/>
      <c r="AJ3956" s="5"/>
    </row>
    <row r="3957" spans="3:36">
      <c r="C3957" s="57"/>
      <c r="D3957" s="11"/>
      <c r="E3957" s="11"/>
      <c r="F3957" s="56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42"/>
      <c r="V3957" s="42"/>
      <c r="W3957" s="42"/>
      <c r="X3957" s="42"/>
      <c r="Y3957" s="42"/>
      <c r="Z3957" s="42"/>
      <c r="AA3957" s="42"/>
      <c r="AB3957" s="42"/>
      <c r="AD3957" s="11"/>
      <c r="AE3957" s="11"/>
      <c r="AF3957" s="11"/>
      <c r="AG3957" s="11"/>
      <c r="AH3957" s="101"/>
      <c r="AI3957" s="53"/>
      <c r="AJ3957" s="5"/>
    </row>
    <row r="3958" spans="3:36">
      <c r="C3958" s="57"/>
      <c r="D3958" s="11"/>
      <c r="E3958" s="11"/>
      <c r="F3958" s="56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42"/>
      <c r="V3958" s="42"/>
      <c r="W3958" s="42"/>
      <c r="X3958" s="42"/>
      <c r="Y3958" s="42"/>
      <c r="Z3958" s="42"/>
      <c r="AA3958" s="42"/>
      <c r="AB3958" s="42"/>
      <c r="AD3958" s="11"/>
      <c r="AE3958" s="11"/>
      <c r="AF3958" s="11"/>
      <c r="AG3958" s="11"/>
      <c r="AH3958" s="101"/>
      <c r="AI3958" s="53"/>
      <c r="AJ3958" s="5"/>
    </row>
    <row r="3959" spans="3:36" ht="15" customHeight="1">
      <c r="C3959" s="57"/>
      <c r="D3959" s="11"/>
      <c r="E3959" s="11"/>
      <c r="F3959" s="56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42"/>
      <c r="V3959" s="42"/>
      <c r="W3959" s="42"/>
      <c r="X3959" s="42"/>
      <c r="Y3959" s="42"/>
      <c r="Z3959" s="42"/>
      <c r="AA3959" s="42"/>
      <c r="AB3959" s="42"/>
      <c r="AD3959" s="11"/>
      <c r="AF3959" s="11"/>
      <c r="AG3959" s="11"/>
      <c r="AH3959" s="101"/>
      <c r="AI3959" s="53"/>
      <c r="AJ3959" s="5"/>
    </row>
    <row r="3960" spans="3:36" ht="15" customHeight="1">
      <c r="C3960" s="57"/>
      <c r="D3960" s="11"/>
      <c r="E3960" s="11"/>
      <c r="F3960" s="56"/>
      <c r="G3960" s="11"/>
      <c r="H3960" s="11"/>
      <c r="I3960" s="11"/>
      <c r="J3960" s="11"/>
      <c r="K3960" s="11"/>
      <c r="M3960" s="11"/>
      <c r="N3960" s="11"/>
      <c r="O3960" s="11"/>
      <c r="Q3960" s="11"/>
      <c r="R3960" s="11"/>
      <c r="S3960" s="11"/>
      <c r="U3960" s="42"/>
      <c r="V3960" s="42"/>
      <c r="W3960" s="42"/>
      <c r="X3960" s="42"/>
      <c r="Y3960" s="42"/>
      <c r="Z3960" s="42"/>
      <c r="AA3960" s="42"/>
      <c r="AB3960" s="42"/>
      <c r="AD3960" s="11"/>
      <c r="AE3960" s="11"/>
      <c r="AF3960" s="11"/>
      <c r="AG3960" s="11"/>
      <c r="AH3960" s="101"/>
      <c r="AI3960" s="53"/>
      <c r="AJ3960" s="5"/>
    </row>
    <row r="3961" spans="3:36" ht="15" customHeight="1">
      <c r="C3961" s="57"/>
      <c r="D3961" s="11"/>
      <c r="E3961" s="11"/>
      <c r="F3961" s="56"/>
      <c r="G3961" s="11"/>
      <c r="H3961" s="11"/>
      <c r="I3961" s="11"/>
      <c r="J3961" s="11"/>
      <c r="K3961" s="11"/>
      <c r="M3961" s="11"/>
      <c r="N3961" s="11"/>
      <c r="O3961" s="11"/>
      <c r="Q3961" s="11"/>
      <c r="R3961" s="11"/>
      <c r="S3961" s="11"/>
      <c r="U3961" s="42"/>
      <c r="V3961" s="42"/>
      <c r="W3961" s="42"/>
      <c r="X3961" s="42"/>
      <c r="Y3961" s="42"/>
      <c r="Z3961" s="42"/>
      <c r="AA3961" s="42"/>
      <c r="AB3961" s="42"/>
      <c r="AD3961" s="11"/>
      <c r="AE3961" s="11"/>
      <c r="AG3961" s="11"/>
      <c r="AH3961" s="101"/>
      <c r="AI3961" s="53"/>
      <c r="AJ3961" s="5"/>
    </row>
    <row r="3962" spans="3:36" ht="15" customHeight="1">
      <c r="C3962" s="57"/>
      <c r="D3962" s="11"/>
      <c r="E3962" s="11"/>
      <c r="F3962" s="56"/>
      <c r="G3962" s="11"/>
      <c r="H3962" s="11"/>
      <c r="I3962" s="11"/>
      <c r="J3962" s="11"/>
      <c r="K3962" s="11"/>
      <c r="L3962" s="11"/>
      <c r="M3962" s="11"/>
      <c r="N3962" s="11"/>
      <c r="O3962" s="11"/>
      <c r="Q3962" s="11"/>
      <c r="R3962" s="11"/>
      <c r="S3962" s="11"/>
      <c r="T3962" s="11"/>
      <c r="U3962" s="42"/>
      <c r="V3962" s="42"/>
      <c r="W3962" s="42"/>
      <c r="X3962" s="42"/>
      <c r="Y3962" s="42"/>
      <c r="Z3962" s="42"/>
      <c r="AA3962" s="42"/>
      <c r="AB3962" s="42"/>
      <c r="AD3962" s="11"/>
      <c r="AE3962" s="11"/>
      <c r="AF3962" s="11"/>
      <c r="AG3962" s="11"/>
      <c r="AH3962" s="101"/>
      <c r="AI3962" s="53"/>
      <c r="AJ3962" s="5"/>
    </row>
    <row r="3963" spans="3:36" ht="15" customHeight="1">
      <c r="C3963" s="57"/>
      <c r="D3963" s="11"/>
      <c r="E3963" s="11"/>
      <c r="F3963" s="56"/>
      <c r="G3963" s="11"/>
      <c r="H3963" s="11"/>
      <c r="I3963" s="11"/>
      <c r="J3963" s="11"/>
      <c r="K3963" s="11"/>
      <c r="M3963" s="11"/>
      <c r="N3963" s="11"/>
      <c r="O3963" s="11"/>
      <c r="P3963" s="11"/>
      <c r="Q3963" s="11"/>
      <c r="R3963" s="11"/>
      <c r="S3963" s="11"/>
      <c r="T3963" s="11"/>
      <c r="U3963" s="42"/>
      <c r="V3963" s="42"/>
      <c r="W3963" s="42"/>
      <c r="X3963" s="42"/>
      <c r="Y3963" s="42"/>
      <c r="Z3963" s="42"/>
      <c r="AA3963" s="42"/>
      <c r="AB3963" s="42"/>
      <c r="AD3963" s="11"/>
      <c r="AF3963" s="11"/>
      <c r="AG3963" s="11"/>
      <c r="AH3963" s="101"/>
      <c r="AI3963" s="53"/>
      <c r="AJ3963" s="5"/>
    </row>
    <row r="3964" spans="3:36" ht="15" customHeight="1">
      <c r="C3964" s="57"/>
      <c r="D3964" s="11"/>
      <c r="E3964" s="11"/>
      <c r="F3964" s="56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42"/>
      <c r="V3964" s="42"/>
      <c r="W3964" s="42"/>
      <c r="X3964" s="42"/>
      <c r="Y3964" s="42"/>
      <c r="Z3964" s="42"/>
      <c r="AA3964" s="42"/>
      <c r="AB3964" s="42"/>
      <c r="AD3964" s="11"/>
      <c r="AE3964" s="11"/>
      <c r="AG3964" s="11"/>
      <c r="AH3964" s="101"/>
      <c r="AI3964" s="53"/>
      <c r="AJ3964" s="5"/>
    </row>
    <row r="3965" spans="3:36" ht="15" customHeight="1">
      <c r="C3965" s="57"/>
      <c r="D3965" s="11"/>
      <c r="E3965" s="11"/>
      <c r="F3965" s="56"/>
      <c r="G3965" s="11"/>
      <c r="H3965" s="11"/>
      <c r="I3965" s="11"/>
      <c r="J3965" s="11"/>
      <c r="K3965" s="11"/>
      <c r="L3965" s="11"/>
      <c r="M3965" s="11"/>
      <c r="N3965" s="11"/>
      <c r="O3965" s="11"/>
      <c r="Q3965" s="11"/>
      <c r="R3965" s="11"/>
      <c r="S3965" s="11"/>
      <c r="U3965" s="42"/>
      <c r="V3965" s="42"/>
      <c r="W3965" s="42"/>
      <c r="X3965" s="42"/>
      <c r="Y3965" s="42"/>
      <c r="Z3965" s="42"/>
      <c r="AA3965" s="42"/>
      <c r="AB3965" s="42"/>
      <c r="AD3965" s="11"/>
      <c r="AE3965" s="11"/>
      <c r="AG3965" s="11"/>
      <c r="AH3965" s="101"/>
      <c r="AI3965" s="53"/>
      <c r="AJ3965" s="5"/>
    </row>
    <row r="3966" spans="3:36" ht="15" customHeight="1">
      <c r="C3966" s="57"/>
      <c r="D3966" s="11"/>
      <c r="E3966" s="11"/>
      <c r="F3966" s="56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42"/>
      <c r="V3966" s="42"/>
      <c r="W3966" s="42"/>
      <c r="X3966" s="42"/>
      <c r="Y3966" s="42"/>
      <c r="Z3966" s="42"/>
      <c r="AA3966" s="42"/>
      <c r="AB3966" s="42"/>
      <c r="AD3966" s="11"/>
      <c r="AG3966" s="11"/>
      <c r="AH3966" s="101"/>
      <c r="AI3966" s="53"/>
      <c r="AJ3966" s="5"/>
    </row>
    <row r="3967" spans="3:36" ht="15" customHeight="1">
      <c r="C3967" s="57"/>
      <c r="D3967" s="11"/>
      <c r="E3967" s="11"/>
      <c r="F3967" s="56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42"/>
      <c r="V3967" s="42"/>
      <c r="W3967" s="42"/>
      <c r="X3967" s="42"/>
      <c r="Y3967" s="42"/>
      <c r="Z3967" s="42"/>
      <c r="AA3967" s="42"/>
      <c r="AB3967" s="42"/>
      <c r="AD3967" s="11"/>
      <c r="AF3967" s="11"/>
      <c r="AG3967" s="11"/>
      <c r="AH3967" s="101"/>
      <c r="AI3967" s="53"/>
      <c r="AJ3967" s="5"/>
    </row>
    <row r="3968" spans="3:36" ht="15" customHeight="1">
      <c r="C3968" s="57"/>
      <c r="D3968" s="11"/>
      <c r="E3968" s="11"/>
      <c r="F3968" s="56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42"/>
      <c r="V3968" s="42"/>
      <c r="W3968" s="42"/>
      <c r="X3968" s="42"/>
      <c r="Y3968" s="42"/>
      <c r="Z3968" s="42"/>
      <c r="AA3968" s="42"/>
      <c r="AB3968" s="42"/>
      <c r="AD3968" s="11"/>
      <c r="AE3968" s="11"/>
      <c r="AG3968" s="11"/>
      <c r="AH3968" s="101"/>
      <c r="AI3968" s="53"/>
      <c r="AJ3968" s="5"/>
    </row>
    <row r="3969" spans="3:36">
      <c r="C3969" s="57"/>
      <c r="D3969" s="11"/>
      <c r="E3969" s="11"/>
      <c r="F3969" s="56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42"/>
      <c r="V3969" s="42"/>
      <c r="W3969" s="42"/>
      <c r="X3969" s="42"/>
      <c r="Y3969" s="42"/>
      <c r="Z3969" s="42"/>
      <c r="AA3969" s="42"/>
      <c r="AB3969" s="42"/>
      <c r="AD3969" s="11"/>
      <c r="AE3969" s="11"/>
      <c r="AG3969" s="11"/>
      <c r="AH3969" s="101"/>
      <c r="AI3969" s="53"/>
      <c r="AJ3969" s="5"/>
    </row>
    <row r="3970" spans="3:36" ht="15" customHeight="1">
      <c r="C3970" s="57"/>
      <c r="D3970" s="11"/>
      <c r="E3970" s="11"/>
      <c r="F3970" s="56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42"/>
      <c r="V3970" s="42"/>
      <c r="W3970" s="42"/>
      <c r="X3970" s="42"/>
      <c r="Y3970" s="42"/>
      <c r="Z3970" s="42"/>
      <c r="AA3970" s="42"/>
      <c r="AB3970" s="42"/>
      <c r="AD3970" s="11"/>
      <c r="AE3970" s="11"/>
      <c r="AG3970" s="11"/>
      <c r="AH3970" s="101"/>
      <c r="AI3970" s="53"/>
      <c r="AJ3970" s="5"/>
    </row>
    <row r="3971" spans="3:36" ht="15" customHeight="1">
      <c r="C3971" s="57"/>
      <c r="D3971" s="11"/>
      <c r="E3971" s="11"/>
      <c r="F3971" s="56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42"/>
      <c r="V3971" s="42"/>
      <c r="W3971" s="42"/>
      <c r="X3971" s="42"/>
      <c r="Y3971" s="42"/>
      <c r="Z3971" s="42"/>
      <c r="AA3971" s="42"/>
      <c r="AB3971" s="42"/>
      <c r="AD3971" s="11"/>
      <c r="AG3971" s="11"/>
      <c r="AH3971" s="101"/>
      <c r="AI3971" s="53"/>
      <c r="AJ3971" s="5"/>
    </row>
    <row r="3972" spans="3:36" ht="15" customHeight="1">
      <c r="C3972" s="57"/>
      <c r="D3972" s="11"/>
      <c r="E3972" s="11"/>
      <c r="F3972" s="56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42"/>
      <c r="V3972" s="42"/>
      <c r="W3972" s="42"/>
      <c r="X3972" s="42"/>
      <c r="Y3972" s="42"/>
      <c r="Z3972" s="42"/>
      <c r="AA3972" s="42"/>
      <c r="AB3972" s="42"/>
      <c r="AD3972" s="11"/>
      <c r="AE3972" s="11"/>
      <c r="AF3972" s="11"/>
      <c r="AG3972" s="11"/>
      <c r="AH3972" s="101"/>
      <c r="AI3972" s="53"/>
      <c r="AJ3972" s="5"/>
    </row>
    <row r="3973" spans="3:36" ht="15" customHeight="1">
      <c r="C3973" s="57"/>
      <c r="D3973" s="11"/>
      <c r="E3973" s="11"/>
      <c r="F3973" s="56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42"/>
      <c r="V3973" s="42"/>
      <c r="W3973" s="42"/>
      <c r="X3973" s="42"/>
      <c r="Y3973" s="42"/>
      <c r="Z3973" s="42"/>
      <c r="AA3973" s="42"/>
      <c r="AB3973" s="42"/>
      <c r="AD3973" s="11"/>
      <c r="AG3973" s="11"/>
      <c r="AH3973" s="101"/>
      <c r="AI3973" s="53"/>
      <c r="AJ3973" s="5"/>
    </row>
    <row r="3974" spans="3:36" ht="15" customHeight="1">
      <c r="C3974" s="57"/>
      <c r="D3974" s="11"/>
      <c r="E3974" s="11"/>
      <c r="F3974" s="56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42"/>
      <c r="V3974" s="42"/>
      <c r="W3974" s="42"/>
      <c r="X3974" s="42"/>
      <c r="Y3974" s="42"/>
      <c r="Z3974" s="42"/>
      <c r="AA3974" s="42"/>
      <c r="AB3974" s="42"/>
      <c r="AD3974" s="11"/>
      <c r="AF3974" s="11"/>
      <c r="AG3974" s="11"/>
      <c r="AH3974" s="101"/>
      <c r="AI3974" s="53"/>
      <c r="AJ3974" s="5"/>
    </row>
    <row r="3975" spans="3:36" ht="15" customHeight="1">
      <c r="C3975" s="57"/>
      <c r="D3975" s="11"/>
      <c r="E3975" s="11"/>
      <c r="F3975" s="56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42"/>
      <c r="V3975" s="42"/>
      <c r="W3975" s="42"/>
      <c r="X3975" s="42"/>
      <c r="Y3975" s="42"/>
      <c r="Z3975" s="42"/>
      <c r="AA3975" s="42"/>
      <c r="AB3975" s="42"/>
      <c r="AD3975" s="11"/>
      <c r="AE3975" s="11"/>
      <c r="AG3975" s="11"/>
      <c r="AH3975" s="101"/>
      <c r="AI3975" s="53"/>
      <c r="AJ3975" s="5"/>
    </row>
    <row r="3976" spans="3:36" ht="15" customHeight="1">
      <c r="C3976" s="57"/>
      <c r="D3976" s="11"/>
      <c r="E3976" s="11"/>
      <c r="F3976" s="56"/>
      <c r="G3976" s="11"/>
      <c r="H3976" s="11"/>
      <c r="I3976" s="11"/>
      <c r="J3976" s="11"/>
      <c r="K3976" s="11"/>
      <c r="M3976" s="11"/>
      <c r="O3976" s="11"/>
      <c r="P3976" s="11"/>
      <c r="Q3976" s="11"/>
      <c r="R3976" s="11"/>
      <c r="S3976" s="11"/>
      <c r="T3976" s="11"/>
      <c r="U3976" s="42"/>
      <c r="V3976" s="42"/>
      <c r="W3976" s="42"/>
      <c r="X3976" s="42"/>
      <c r="Y3976" s="42"/>
      <c r="Z3976" s="42"/>
      <c r="AA3976" s="42"/>
      <c r="AB3976" s="42"/>
      <c r="AD3976" s="11"/>
      <c r="AE3976" s="11"/>
      <c r="AF3976" s="11"/>
      <c r="AG3976" s="11"/>
      <c r="AH3976" s="101"/>
      <c r="AI3976" s="53"/>
      <c r="AJ3976" s="5"/>
    </row>
    <row r="3977" spans="3:36" ht="15" customHeight="1">
      <c r="C3977" s="57"/>
      <c r="D3977" s="11"/>
      <c r="E3977" s="11"/>
      <c r="F3977" s="56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42"/>
      <c r="V3977" s="42"/>
      <c r="W3977" s="42"/>
      <c r="X3977" s="42"/>
      <c r="Y3977" s="42"/>
      <c r="Z3977" s="42"/>
      <c r="AA3977" s="42"/>
      <c r="AB3977" s="42"/>
      <c r="AD3977" s="11"/>
      <c r="AG3977" s="11"/>
      <c r="AH3977" s="101"/>
      <c r="AI3977" s="53"/>
      <c r="AJ3977" s="5"/>
    </row>
    <row r="3978" spans="3:36" ht="15" customHeight="1">
      <c r="C3978" s="57"/>
      <c r="D3978" s="11"/>
      <c r="E3978" s="11"/>
      <c r="F3978" s="56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42"/>
      <c r="V3978" s="42"/>
      <c r="W3978" s="42"/>
      <c r="X3978" s="42"/>
      <c r="Y3978" s="42"/>
      <c r="Z3978" s="42"/>
      <c r="AA3978" s="42"/>
      <c r="AB3978" s="42"/>
      <c r="AD3978" s="11"/>
      <c r="AG3978" s="11"/>
      <c r="AH3978" s="101"/>
      <c r="AI3978" s="53"/>
      <c r="AJ3978" s="5"/>
    </row>
    <row r="3979" spans="3:36" ht="15" customHeight="1">
      <c r="C3979" s="57"/>
      <c r="D3979" s="11"/>
      <c r="E3979" s="11"/>
      <c r="F3979" s="56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42"/>
      <c r="V3979" s="42"/>
      <c r="W3979" s="42"/>
      <c r="X3979" s="42"/>
      <c r="Y3979" s="42"/>
      <c r="Z3979" s="42"/>
      <c r="AA3979" s="42"/>
      <c r="AB3979" s="42"/>
      <c r="AD3979" s="11"/>
      <c r="AE3979" s="11"/>
      <c r="AG3979" s="11"/>
      <c r="AH3979" s="101"/>
      <c r="AI3979" s="53"/>
      <c r="AJ3979" s="5"/>
    </row>
    <row r="3980" spans="3:36">
      <c r="C3980" s="57"/>
      <c r="D3980" s="11"/>
      <c r="E3980" s="11"/>
      <c r="F3980" s="56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42"/>
      <c r="V3980" s="42"/>
      <c r="W3980" s="42"/>
      <c r="X3980" s="42"/>
      <c r="Y3980" s="42"/>
      <c r="Z3980" s="42"/>
      <c r="AA3980" s="42"/>
      <c r="AB3980" s="42"/>
      <c r="AE3980" s="11"/>
      <c r="AG3980" s="11"/>
      <c r="AH3980" s="101"/>
      <c r="AI3980" s="53"/>
      <c r="AJ3980" s="5"/>
    </row>
    <row r="3981" spans="3:36" ht="15" customHeight="1">
      <c r="C3981" s="57"/>
      <c r="D3981" s="11"/>
      <c r="E3981" s="11"/>
      <c r="F3981" s="56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42"/>
      <c r="V3981" s="42"/>
      <c r="W3981" s="42"/>
      <c r="X3981" s="42"/>
      <c r="Y3981" s="42"/>
      <c r="Z3981" s="42"/>
      <c r="AA3981" s="42"/>
      <c r="AB3981" s="42"/>
      <c r="AF3981" s="11"/>
      <c r="AG3981" s="11"/>
      <c r="AH3981" s="101"/>
      <c r="AI3981" s="53"/>
      <c r="AJ3981" s="5"/>
    </row>
    <row r="3982" spans="3:36" ht="15" customHeight="1">
      <c r="C3982" s="57"/>
      <c r="D3982" s="11"/>
      <c r="E3982" s="11"/>
      <c r="F3982" s="56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42"/>
      <c r="V3982" s="42"/>
      <c r="W3982" s="42"/>
      <c r="X3982" s="42"/>
      <c r="Y3982" s="42"/>
      <c r="Z3982" s="42"/>
      <c r="AA3982" s="42"/>
      <c r="AB3982" s="42"/>
      <c r="AC3982" s="11"/>
      <c r="AD3982" s="11"/>
      <c r="AF3982" s="11"/>
      <c r="AG3982" s="11"/>
      <c r="AH3982" s="101"/>
      <c r="AI3982" s="53"/>
      <c r="AJ3982" s="5"/>
    </row>
    <row r="3983" spans="3:36" ht="15" customHeight="1">
      <c r="C3983" s="57"/>
      <c r="D3983" s="11"/>
      <c r="E3983" s="11"/>
      <c r="F3983" s="56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42"/>
      <c r="V3983" s="42"/>
      <c r="W3983" s="42"/>
      <c r="X3983" s="42"/>
      <c r="Y3983" s="42"/>
      <c r="Z3983" s="42"/>
      <c r="AA3983" s="42"/>
      <c r="AB3983" s="42"/>
      <c r="AC3983" s="11"/>
      <c r="AD3983" s="11"/>
      <c r="AF3983" s="11"/>
      <c r="AG3983" s="11"/>
      <c r="AH3983" s="101"/>
      <c r="AI3983" s="53"/>
      <c r="AJ3983" s="5"/>
    </row>
    <row r="3984" spans="3:36">
      <c r="C3984" s="57"/>
      <c r="D3984" s="11"/>
      <c r="E3984" s="11"/>
      <c r="F3984" s="56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42"/>
      <c r="V3984" s="42"/>
      <c r="W3984" s="42"/>
      <c r="X3984" s="42"/>
      <c r="Y3984" s="42"/>
      <c r="Z3984" s="42"/>
      <c r="AA3984" s="42"/>
      <c r="AB3984" s="42"/>
      <c r="AC3984" s="11"/>
      <c r="AD3984" s="11"/>
      <c r="AE3984" s="11"/>
      <c r="AF3984" s="11"/>
      <c r="AG3984" s="11"/>
      <c r="AH3984" s="101"/>
      <c r="AI3984" s="53"/>
      <c r="AJ3984" s="5"/>
    </row>
    <row r="3985" spans="3:36">
      <c r="C3985" s="57"/>
      <c r="D3985" s="11"/>
      <c r="E3985" s="11"/>
      <c r="F3985" s="56"/>
      <c r="G3985" s="11"/>
      <c r="H3985" s="11"/>
      <c r="I3985" s="11"/>
      <c r="J3985" s="11"/>
      <c r="K3985" s="11"/>
      <c r="M3985" s="11"/>
      <c r="N3985" s="11"/>
      <c r="O3985" s="11"/>
      <c r="Q3985" s="11"/>
      <c r="R3985" s="11"/>
      <c r="S3985" s="11"/>
      <c r="T3985" s="11"/>
      <c r="U3985" s="42"/>
      <c r="V3985" s="42"/>
      <c r="W3985" s="42"/>
      <c r="X3985" s="42"/>
      <c r="Y3985" s="42"/>
      <c r="Z3985" s="42"/>
      <c r="AA3985" s="42"/>
      <c r="AB3985" s="42"/>
      <c r="AC3985" s="11"/>
      <c r="AD3985" s="11"/>
      <c r="AE3985" s="11"/>
      <c r="AF3985" s="11"/>
      <c r="AG3985" s="11"/>
      <c r="AH3985" s="101"/>
      <c r="AI3985" s="53"/>
      <c r="AJ3985" s="5"/>
    </row>
    <row r="3986" spans="3:36" ht="15" customHeight="1">
      <c r="C3986" s="57"/>
      <c r="D3986" s="11"/>
      <c r="E3986" s="11"/>
      <c r="F3986" s="56"/>
      <c r="G3986" s="11"/>
      <c r="H3986" s="11"/>
      <c r="I3986" s="11"/>
      <c r="J3986" s="11"/>
      <c r="K3986" s="11"/>
      <c r="L3986" s="11"/>
      <c r="M3986" s="11"/>
      <c r="N3986" s="11"/>
      <c r="O3986" s="11"/>
      <c r="Q3986" s="11"/>
      <c r="R3986" s="11"/>
      <c r="S3986" s="11"/>
      <c r="T3986" s="11"/>
      <c r="U3986" s="42"/>
      <c r="V3986" s="42"/>
      <c r="W3986" s="42"/>
      <c r="X3986" s="42"/>
      <c r="Y3986" s="42"/>
      <c r="Z3986" s="42"/>
      <c r="AA3986" s="42"/>
      <c r="AB3986" s="42"/>
      <c r="AC3986" s="11"/>
      <c r="AD3986" s="11"/>
      <c r="AE3986" s="11"/>
      <c r="AG3986" s="11"/>
      <c r="AH3986" s="101"/>
      <c r="AI3986" s="53"/>
      <c r="AJ3986" s="5"/>
    </row>
    <row r="3987" spans="3:36" ht="15" customHeight="1">
      <c r="C3987" s="57"/>
      <c r="D3987" s="11"/>
      <c r="E3987" s="11"/>
      <c r="F3987" s="56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42"/>
      <c r="V3987" s="42"/>
      <c r="W3987" s="42"/>
      <c r="X3987" s="42"/>
      <c r="Y3987" s="42"/>
      <c r="Z3987" s="42"/>
      <c r="AA3987" s="42"/>
      <c r="AB3987" s="42"/>
      <c r="AC3987" s="11"/>
      <c r="AD3987" s="11"/>
      <c r="AG3987" s="11"/>
      <c r="AH3987" s="101"/>
      <c r="AI3987" s="53"/>
      <c r="AJ3987" s="5"/>
    </row>
    <row r="3988" spans="3:36" ht="15" customHeight="1">
      <c r="C3988" s="57"/>
      <c r="D3988" s="11"/>
      <c r="E3988" s="11"/>
      <c r="F3988" s="56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42"/>
      <c r="V3988" s="42"/>
      <c r="W3988" s="42"/>
      <c r="X3988" s="42"/>
      <c r="Y3988" s="42"/>
      <c r="Z3988" s="42"/>
      <c r="AA3988" s="42"/>
      <c r="AB3988" s="42"/>
      <c r="AC3988" s="11"/>
      <c r="AD3988" s="11"/>
      <c r="AG3988" s="11"/>
      <c r="AH3988" s="101"/>
      <c r="AI3988" s="53"/>
      <c r="AJ3988" s="5"/>
    </row>
    <row r="3989" spans="3:36" ht="15" customHeight="1">
      <c r="C3989" s="57"/>
      <c r="D3989" s="11"/>
      <c r="E3989" s="11"/>
      <c r="F3989" s="56"/>
      <c r="G3989" s="11"/>
      <c r="H3989" s="11"/>
      <c r="I3989" s="11"/>
      <c r="J3989" s="11"/>
      <c r="K3989" s="11"/>
      <c r="L3989" s="11"/>
      <c r="M3989" s="11"/>
      <c r="N3989" s="11"/>
      <c r="Q3989" s="11"/>
      <c r="R3989" s="11"/>
      <c r="S3989" s="11"/>
      <c r="T3989" s="11"/>
      <c r="U3989" s="42"/>
      <c r="V3989" s="42"/>
      <c r="W3989" s="42"/>
      <c r="X3989" s="42"/>
      <c r="Y3989" s="42"/>
      <c r="Z3989" s="42"/>
      <c r="AA3989" s="42"/>
      <c r="AB3989" s="42"/>
      <c r="AD3989" s="11"/>
      <c r="AF3989" s="11"/>
      <c r="AG3989" s="11"/>
      <c r="AH3989" s="101"/>
      <c r="AI3989" s="53"/>
      <c r="AJ3989" s="5"/>
    </row>
    <row r="3990" spans="3:36">
      <c r="C3990" s="57"/>
      <c r="D3990" s="11"/>
      <c r="E3990" s="11"/>
      <c r="F3990" s="56"/>
      <c r="G3990" s="11"/>
      <c r="H3990" s="11"/>
      <c r="I3990" s="11"/>
      <c r="J3990" s="11"/>
      <c r="K3990" s="11"/>
      <c r="L3990" s="11"/>
      <c r="M3990" s="11"/>
      <c r="N3990" s="11"/>
      <c r="Q3990" s="11"/>
      <c r="R3990" s="11"/>
      <c r="S3990" s="11"/>
      <c r="T3990" s="11"/>
      <c r="U3990" s="42"/>
      <c r="V3990" s="42"/>
      <c r="W3990" s="42"/>
      <c r="X3990" s="42"/>
      <c r="Y3990" s="42"/>
      <c r="Z3990" s="42"/>
      <c r="AA3990" s="42"/>
      <c r="AB3990" s="42"/>
      <c r="AD3990" s="11"/>
      <c r="AG3990" s="11"/>
      <c r="AH3990" s="101"/>
      <c r="AI3990" s="53"/>
      <c r="AJ3990" s="5"/>
    </row>
    <row r="3991" spans="3:36">
      <c r="C3991" s="57"/>
      <c r="D3991" s="11"/>
      <c r="E3991" s="11"/>
      <c r="F3991" s="56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42"/>
      <c r="V3991" s="42"/>
      <c r="W3991" s="42"/>
      <c r="X3991" s="42"/>
      <c r="Y3991" s="42"/>
      <c r="Z3991" s="42"/>
      <c r="AA3991" s="42"/>
      <c r="AB3991" s="42"/>
      <c r="AD3991" s="11"/>
      <c r="AE3991" s="11"/>
      <c r="AF3991" s="11"/>
      <c r="AG3991" s="11"/>
      <c r="AH3991" s="101"/>
      <c r="AI3991" s="53"/>
      <c r="AJ3991" s="5"/>
    </row>
    <row r="3992" spans="3:36">
      <c r="C3992" s="57"/>
      <c r="D3992" s="11"/>
      <c r="E3992" s="11"/>
      <c r="F3992" s="56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42"/>
      <c r="V3992" s="42"/>
      <c r="W3992" s="42"/>
      <c r="X3992" s="42"/>
      <c r="Y3992" s="42"/>
      <c r="Z3992" s="42"/>
      <c r="AA3992" s="42"/>
      <c r="AB3992" s="42"/>
      <c r="AD3992" s="11"/>
      <c r="AE3992" s="11"/>
      <c r="AG3992" s="11"/>
      <c r="AH3992" s="101"/>
      <c r="AI3992" s="53"/>
      <c r="AJ3992" s="5"/>
    </row>
    <row r="3993" spans="3:36" ht="15" customHeight="1">
      <c r="C3993" s="57"/>
      <c r="D3993" s="11"/>
      <c r="E3993" s="11"/>
      <c r="F3993" s="56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42"/>
      <c r="V3993" s="42"/>
      <c r="W3993" s="42"/>
      <c r="X3993" s="42"/>
      <c r="Y3993" s="42"/>
      <c r="Z3993" s="42"/>
      <c r="AA3993" s="42"/>
      <c r="AB3993" s="42"/>
      <c r="AD3993" s="11"/>
      <c r="AF3993" s="11"/>
      <c r="AG3993" s="11"/>
      <c r="AH3993" s="101"/>
      <c r="AI3993" s="53"/>
      <c r="AJ3993" s="5"/>
    </row>
    <row r="3994" spans="3:36" ht="15" customHeight="1">
      <c r="C3994" s="57"/>
      <c r="D3994" s="11"/>
      <c r="E3994" s="11"/>
      <c r="F3994" s="56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42"/>
      <c r="V3994" s="42"/>
      <c r="W3994" s="42"/>
      <c r="X3994" s="42"/>
      <c r="Y3994" s="42"/>
      <c r="Z3994" s="42"/>
      <c r="AA3994" s="42"/>
      <c r="AB3994" s="42"/>
      <c r="AD3994" s="11"/>
      <c r="AE3994" s="11"/>
      <c r="AG3994" s="11"/>
      <c r="AH3994" s="101"/>
      <c r="AI3994" s="53"/>
      <c r="AJ3994" s="5"/>
    </row>
    <row r="3995" spans="3:36">
      <c r="C3995" s="57"/>
      <c r="D3995" s="11"/>
      <c r="E3995" s="11"/>
      <c r="F3995" s="56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42"/>
      <c r="V3995" s="42"/>
      <c r="W3995" s="42"/>
      <c r="X3995" s="42"/>
      <c r="Y3995" s="42"/>
      <c r="Z3995" s="42"/>
      <c r="AA3995" s="42"/>
      <c r="AB3995" s="42"/>
      <c r="AD3995" s="11"/>
      <c r="AE3995" s="11"/>
      <c r="AF3995" s="11"/>
      <c r="AG3995" s="11"/>
      <c r="AH3995" s="101"/>
      <c r="AI3995" s="53"/>
      <c r="AJ3995" s="5"/>
    </row>
    <row r="3996" spans="3:36" ht="15" customHeight="1">
      <c r="C3996" s="57"/>
      <c r="D3996" s="11"/>
      <c r="E3996" s="11"/>
      <c r="F3996" s="56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42"/>
      <c r="V3996" s="42"/>
      <c r="W3996" s="42"/>
      <c r="X3996" s="42"/>
      <c r="Y3996" s="42"/>
      <c r="Z3996" s="42"/>
      <c r="AA3996" s="42"/>
      <c r="AB3996" s="42"/>
      <c r="AD3996" s="11"/>
      <c r="AE3996" s="11"/>
      <c r="AG3996" s="11"/>
      <c r="AH3996" s="101"/>
      <c r="AI3996" s="53"/>
      <c r="AJ3996" s="5"/>
    </row>
    <row r="3997" spans="3:36" ht="15" customHeight="1">
      <c r="C3997" s="57"/>
      <c r="D3997" s="11"/>
      <c r="E3997" s="11"/>
      <c r="F3997" s="56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42"/>
      <c r="V3997" s="42"/>
      <c r="W3997" s="42"/>
      <c r="X3997" s="42"/>
      <c r="Y3997" s="42"/>
      <c r="Z3997" s="42"/>
      <c r="AA3997" s="42"/>
      <c r="AB3997" s="42"/>
      <c r="AD3997" s="11"/>
      <c r="AE3997" s="11"/>
      <c r="AF3997" s="11"/>
      <c r="AG3997" s="11"/>
      <c r="AH3997" s="101"/>
      <c r="AI3997" s="53"/>
      <c r="AJ3997" s="5"/>
    </row>
    <row r="3998" spans="3:36" ht="15" customHeight="1">
      <c r="C3998" s="57"/>
      <c r="D3998" s="11"/>
      <c r="E3998" s="11"/>
      <c r="F3998" s="56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42"/>
      <c r="V3998" s="42"/>
      <c r="W3998" s="42"/>
      <c r="X3998" s="42"/>
      <c r="Y3998" s="42"/>
      <c r="Z3998" s="42"/>
      <c r="AA3998" s="42"/>
      <c r="AB3998" s="42"/>
      <c r="AD3998" s="11"/>
      <c r="AF3998" s="11"/>
      <c r="AG3998" s="11"/>
      <c r="AH3998" s="101"/>
      <c r="AI3998" s="53"/>
      <c r="AJ3998" s="5"/>
    </row>
    <row r="3999" spans="3:36" ht="15" customHeight="1">
      <c r="C3999" s="57"/>
      <c r="D3999" s="11"/>
      <c r="E3999" s="11"/>
      <c r="F3999" s="56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42"/>
      <c r="V3999" s="42"/>
      <c r="W3999" s="42"/>
      <c r="X3999" s="42"/>
      <c r="Y3999" s="42"/>
      <c r="Z3999" s="42"/>
      <c r="AA3999" s="42"/>
      <c r="AB3999" s="42"/>
      <c r="AD3999" s="11"/>
      <c r="AF3999" s="11"/>
      <c r="AG3999" s="11"/>
      <c r="AH3999" s="101"/>
      <c r="AI3999" s="53"/>
      <c r="AJ3999" s="5"/>
    </row>
    <row r="4000" spans="3:36" ht="15" customHeight="1">
      <c r="C4000" s="57"/>
      <c r="D4000" s="11"/>
      <c r="E4000" s="11"/>
      <c r="F4000" s="56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42"/>
      <c r="V4000" s="42"/>
      <c r="W4000" s="42"/>
      <c r="X4000" s="42"/>
      <c r="Y4000" s="42"/>
      <c r="Z4000" s="42"/>
      <c r="AA4000" s="42"/>
      <c r="AB4000" s="42"/>
      <c r="AD4000" s="11"/>
      <c r="AE4000" s="11"/>
      <c r="AF4000" s="11"/>
      <c r="AG4000" s="11"/>
      <c r="AH4000" s="101"/>
      <c r="AI4000" s="53"/>
      <c r="AJ4000" s="5"/>
    </row>
    <row r="4001" spans="3:36">
      <c r="C4001" s="57"/>
      <c r="D4001" s="11"/>
      <c r="E4001" s="11"/>
      <c r="F4001" s="56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42"/>
      <c r="V4001" s="42"/>
      <c r="W4001" s="42"/>
      <c r="X4001" s="42"/>
      <c r="Y4001" s="42"/>
      <c r="Z4001" s="42"/>
      <c r="AA4001" s="42"/>
      <c r="AB4001" s="42"/>
      <c r="AD4001" s="11"/>
      <c r="AF4001" s="11"/>
      <c r="AG4001" s="11"/>
      <c r="AH4001" s="101"/>
      <c r="AI4001" s="53"/>
      <c r="AJ4001" s="5"/>
    </row>
    <row r="4002" spans="3:36">
      <c r="C4002" s="57"/>
      <c r="D4002" s="11"/>
      <c r="E4002" s="11"/>
      <c r="F4002" s="56"/>
      <c r="G4002" s="11"/>
      <c r="H4002" s="11"/>
      <c r="I4002" s="11"/>
      <c r="J4002" s="11"/>
      <c r="K4002" s="11"/>
      <c r="M4002" s="11"/>
      <c r="O4002" s="11"/>
      <c r="P4002" s="11"/>
      <c r="Q4002" s="11"/>
      <c r="R4002" s="11"/>
      <c r="S4002" s="11"/>
      <c r="T4002" s="11"/>
      <c r="U4002" s="42"/>
      <c r="V4002" s="42"/>
      <c r="W4002" s="42"/>
      <c r="X4002" s="42"/>
      <c r="Y4002" s="42"/>
      <c r="Z4002" s="42"/>
      <c r="AA4002" s="42"/>
      <c r="AB4002" s="42"/>
      <c r="AD4002" s="11"/>
      <c r="AF4002" s="11"/>
      <c r="AG4002" s="11"/>
      <c r="AH4002" s="101"/>
      <c r="AI4002" s="53"/>
      <c r="AJ4002" s="5"/>
    </row>
    <row r="4003" spans="3:36" ht="15" customHeight="1">
      <c r="C4003" s="57"/>
      <c r="D4003" s="11"/>
      <c r="E4003" s="11"/>
      <c r="F4003" s="56"/>
      <c r="G4003" s="11"/>
      <c r="H4003" s="11"/>
      <c r="I4003" s="11"/>
      <c r="J4003" s="11"/>
      <c r="K4003" s="11"/>
      <c r="L4003" s="11"/>
      <c r="M4003" s="11"/>
      <c r="N4003" s="11"/>
      <c r="P4003" s="11"/>
      <c r="Q4003" s="11"/>
      <c r="R4003" s="11"/>
      <c r="S4003" s="11"/>
      <c r="T4003" s="11"/>
      <c r="U4003" s="42"/>
      <c r="V4003" s="42"/>
      <c r="W4003" s="42"/>
      <c r="X4003" s="42"/>
      <c r="Y4003" s="42"/>
      <c r="Z4003" s="42"/>
      <c r="AA4003" s="42"/>
      <c r="AB4003" s="42"/>
      <c r="AD4003" s="11"/>
      <c r="AG4003" s="11"/>
      <c r="AH4003" s="101"/>
      <c r="AI4003" s="53"/>
      <c r="AJ4003" s="5"/>
    </row>
    <row r="4004" spans="3:36" ht="15" customHeight="1">
      <c r="C4004" s="57"/>
      <c r="D4004" s="11"/>
      <c r="E4004" s="11"/>
      <c r="F4004" s="56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42"/>
      <c r="V4004" s="42"/>
      <c r="W4004" s="42"/>
      <c r="X4004" s="42"/>
      <c r="Y4004" s="42"/>
      <c r="Z4004" s="42"/>
      <c r="AA4004" s="42"/>
      <c r="AB4004" s="42"/>
      <c r="AC4004" s="11"/>
      <c r="AD4004" s="11"/>
      <c r="AE4004" s="11"/>
      <c r="AG4004" s="11"/>
      <c r="AH4004" s="101"/>
      <c r="AI4004" s="53"/>
      <c r="AJ4004" s="5"/>
    </row>
    <row r="4005" spans="3:36" ht="15" customHeight="1">
      <c r="C4005" s="57"/>
      <c r="D4005" s="11"/>
      <c r="E4005" s="11"/>
      <c r="F4005" s="56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42"/>
      <c r="V4005" s="42"/>
      <c r="W4005" s="42"/>
      <c r="X4005" s="42"/>
      <c r="Y4005" s="42"/>
      <c r="Z4005" s="42"/>
      <c r="AA4005" s="42"/>
      <c r="AB4005" s="42"/>
      <c r="AC4005" s="11"/>
      <c r="AD4005" s="11"/>
      <c r="AE4005" s="11"/>
      <c r="AG4005" s="11"/>
      <c r="AH4005" s="101"/>
      <c r="AI4005" s="53"/>
      <c r="AJ4005" s="5"/>
    </row>
    <row r="4006" spans="3:36" ht="15" customHeight="1">
      <c r="C4006" s="57"/>
      <c r="D4006" s="11"/>
      <c r="E4006" s="11"/>
      <c r="F4006" s="56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42"/>
      <c r="V4006" s="42"/>
      <c r="W4006" s="42"/>
      <c r="X4006" s="42"/>
      <c r="Y4006" s="42"/>
      <c r="Z4006" s="42"/>
      <c r="AA4006" s="42"/>
      <c r="AB4006" s="42"/>
      <c r="AC4006" s="11"/>
      <c r="AD4006" s="11"/>
      <c r="AE4006" s="11"/>
      <c r="AF4006" s="11"/>
      <c r="AG4006" s="11"/>
      <c r="AH4006" s="101"/>
      <c r="AI4006" s="53"/>
      <c r="AJ4006" s="5"/>
    </row>
    <row r="4007" spans="3:36" ht="15" customHeight="1">
      <c r="C4007" s="57"/>
      <c r="D4007" s="11"/>
      <c r="E4007" s="11"/>
      <c r="F4007" s="56"/>
      <c r="G4007" s="11"/>
      <c r="H4007" s="11"/>
      <c r="I4007" s="11"/>
      <c r="J4007" s="11"/>
      <c r="K4007" s="11"/>
      <c r="M4007" s="11"/>
      <c r="N4007" s="11"/>
      <c r="O4007" s="11"/>
      <c r="P4007" s="11"/>
      <c r="Q4007" s="11"/>
      <c r="R4007" s="11"/>
      <c r="S4007" s="11"/>
      <c r="T4007" s="11"/>
      <c r="U4007" s="42"/>
      <c r="V4007" s="42"/>
      <c r="W4007" s="42"/>
      <c r="X4007" s="42"/>
      <c r="Y4007" s="42"/>
      <c r="Z4007" s="42"/>
      <c r="AA4007" s="42"/>
      <c r="AB4007" s="42"/>
      <c r="AD4007" s="11"/>
      <c r="AE4007" s="11"/>
      <c r="AG4007" s="11"/>
      <c r="AH4007" s="101"/>
      <c r="AI4007" s="53"/>
      <c r="AJ4007" s="5"/>
    </row>
    <row r="4008" spans="3:36" ht="15" customHeight="1">
      <c r="C4008" s="57"/>
      <c r="D4008" s="11"/>
      <c r="E4008" s="11"/>
      <c r="F4008" s="56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42"/>
      <c r="V4008" s="42"/>
      <c r="W4008" s="42"/>
      <c r="X4008" s="42"/>
      <c r="Y4008" s="42"/>
      <c r="Z4008" s="42"/>
      <c r="AA4008" s="42"/>
      <c r="AB4008" s="42"/>
      <c r="AD4008" s="11"/>
      <c r="AE4008" s="11"/>
      <c r="AG4008" s="11"/>
      <c r="AH4008" s="101"/>
      <c r="AI4008" s="53"/>
      <c r="AJ4008" s="5"/>
    </row>
    <row r="4009" spans="3:36" ht="15" customHeight="1">
      <c r="C4009" s="57"/>
      <c r="D4009" s="11"/>
      <c r="E4009" s="11"/>
      <c r="F4009" s="56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42"/>
      <c r="V4009" s="42"/>
      <c r="W4009" s="42"/>
      <c r="X4009" s="42"/>
      <c r="Y4009" s="42"/>
      <c r="Z4009" s="42"/>
      <c r="AA4009" s="42"/>
      <c r="AB4009" s="42"/>
      <c r="AD4009" s="11"/>
      <c r="AF4009" s="11"/>
      <c r="AG4009" s="11"/>
      <c r="AH4009" s="101"/>
      <c r="AI4009" s="53"/>
      <c r="AJ4009" s="5"/>
    </row>
    <row r="4010" spans="3:36">
      <c r="C4010" s="57"/>
      <c r="D4010" s="11"/>
      <c r="E4010" s="11"/>
      <c r="F4010" s="56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42"/>
      <c r="V4010" s="42"/>
      <c r="W4010" s="42"/>
      <c r="X4010" s="42"/>
      <c r="Y4010" s="42"/>
      <c r="Z4010" s="42"/>
      <c r="AA4010" s="42"/>
      <c r="AB4010" s="42"/>
      <c r="AD4010" s="11"/>
      <c r="AF4010" s="11"/>
      <c r="AG4010" s="11"/>
      <c r="AH4010" s="101"/>
      <c r="AI4010" s="53"/>
      <c r="AJ4010" s="5"/>
    </row>
    <row r="4011" spans="3:36">
      <c r="C4011" s="57"/>
      <c r="D4011" s="11"/>
      <c r="E4011" s="11"/>
      <c r="F4011" s="56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42"/>
      <c r="V4011" s="42"/>
      <c r="W4011" s="42"/>
      <c r="X4011" s="42"/>
      <c r="Y4011" s="42"/>
      <c r="Z4011" s="42"/>
      <c r="AA4011" s="42"/>
      <c r="AB4011" s="42"/>
      <c r="AD4011" s="11"/>
      <c r="AF4011" s="11"/>
      <c r="AG4011" s="11"/>
      <c r="AH4011" s="101"/>
      <c r="AI4011" s="53"/>
      <c r="AJ4011" s="5"/>
    </row>
    <row r="4012" spans="3:36" ht="15" customHeight="1">
      <c r="C4012" s="57"/>
      <c r="D4012" s="11"/>
      <c r="E4012" s="11"/>
      <c r="F4012" s="56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42"/>
      <c r="V4012" s="42"/>
      <c r="W4012" s="42"/>
      <c r="X4012" s="42"/>
      <c r="Y4012" s="42"/>
      <c r="Z4012" s="42"/>
      <c r="AA4012" s="42"/>
      <c r="AB4012" s="42"/>
      <c r="AD4012" s="11"/>
      <c r="AE4012" s="11"/>
      <c r="AF4012" s="11"/>
      <c r="AG4012" s="11"/>
      <c r="AH4012" s="101"/>
      <c r="AI4012" s="53"/>
      <c r="AJ4012" s="5"/>
    </row>
    <row r="4013" spans="3:36" ht="15" customHeight="1">
      <c r="C4013" s="57"/>
      <c r="D4013" s="11"/>
      <c r="E4013" s="11"/>
      <c r="F4013" s="56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42"/>
      <c r="V4013" s="42"/>
      <c r="W4013" s="42"/>
      <c r="X4013" s="42"/>
      <c r="Y4013" s="42"/>
      <c r="Z4013" s="42"/>
      <c r="AA4013" s="42"/>
      <c r="AB4013" s="42"/>
      <c r="AD4013" s="11"/>
      <c r="AE4013" s="11"/>
      <c r="AF4013" s="11"/>
      <c r="AG4013" s="11"/>
      <c r="AH4013" s="101"/>
      <c r="AI4013" s="53"/>
      <c r="AJ4013" s="5"/>
    </row>
    <row r="4014" spans="3:36" ht="15" customHeight="1">
      <c r="C4014" s="57"/>
      <c r="D4014" s="11"/>
      <c r="E4014" s="11"/>
      <c r="F4014" s="56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42"/>
      <c r="V4014" s="42"/>
      <c r="W4014" s="42"/>
      <c r="X4014" s="42"/>
      <c r="Y4014" s="42"/>
      <c r="Z4014" s="42"/>
      <c r="AA4014" s="42"/>
      <c r="AB4014" s="42"/>
      <c r="AD4014" s="11"/>
      <c r="AE4014" s="11"/>
      <c r="AF4014" s="11"/>
      <c r="AG4014" s="11"/>
      <c r="AH4014" s="101"/>
      <c r="AI4014" s="53"/>
      <c r="AJ4014" s="5"/>
    </row>
    <row r="4015" spans="3:36">
      <c r="C4015" s="57"/>
      <c r="D4015" s="11"/>
      <c r="E4015" s="11"/>
      <c r="F4015" s="56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42"/>
      <c r="V4015" s="42"/>
      <c r="W4015" s="42"/>
      <c r="X4015" s="42"/>
      <c r="Y4015" s="42"/>
      <c r="Z4015" s="42"/>
      <c r="AA4015" s="42"/>
      <c r="AB4015" s="42"/>
      <c r="AD4015" s="11"/>
      <c r="AG4015" s="11"/>
      <c r="AH4015" s="101"/>
      <c r="AI4015" s="53"/>
      <c r="AJ4015" s="5"/>
    </row>
    <row r="4016" spans="3:36">
      <c r="C4016" s="57"/>
      <c r="D4016" s="11"/>
      <c r="E4016" s="11"/>
      <c r="F4016" s="56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42"/>
      <c r="V4016" s="42"/>
      <c r="W4016" s="42"/>
      <c r="X4016" s="42"/>
      <c r="Y4016" s="42"/>
      <c r="Z4016" s="42"/>
      <c r="AA4016" s="42"/>
      <c r="AB4016" s="42"/>
      <c r="AD4016" s="11"/>
      <c r="AG4016" s="11"/>
      <c r="AH4016" s="101"/>
      <c r="AI4016" s="53"/>
      <c r="AJ4016" s="5"/>
    </row>
    <row r="4017" spans="3:36">
      <c r="C4017" s="57"/>
      <c r="D4017" s="11"/>
      <c r="E4017" s="11"/>
      <c r="F4017" s="56"/>
      <c r="G4017" s="11"/>
      <c r="H4017" s="11"/>
      <c r="I4017" s="11"/>
      <c r="J4017" s="11"/>
      <c r="K4017" s="11"/>
      <c r="M4017" s="11"/>
      <c r="O4017" s="11"/>
      <c r="P4017" s="11"/>
      <c r="Q4017" s="11"/>
      <c r="R4017" s="11"/>
      <c r="S4017" s="11"/>
      <c r="T4017" s="11"/>
      <c r="U4017" s="42"/>
      <c r="V4017" s="42"/>
      <c r="W4017" s="42"/>
      <c r="X4017" s="42"/>
      <c r="Y4017" s="42"/>
      <c r="Z4017" s="42"/>
      <c r="AA4017" s="42"/>
      <c r="AB4017" s="42"/>
      <c r="AD4017" s="11"/>
      <c r="AF4017" s="11"/>
      <c r="AG4017" s="11"/>
      <c r="AH4017" s="101"/>
      <c r="AI4017" s="53"/>
      <c r="AJ4017" s="5"/>
    </row>
    <row r="4018" spans="3:36">
      <c r="C4018" s="57"/>
      <c r="D4018" s="11"/>
      <c r="E4018" s="11"/>
      <c r="F4018" s="56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42"/>
      <c r="V4018" s="42"/>
      <c r="W4018" s="42"/>
      <c r="X4018" s="42"/>
      <c r="Y4018" s="42"/>
      <c r="Z4018" s="42"/>
      <c r="AA4018" s="42"/>
      <c r="AB4018" s="42"/>
      <c r="AD4018" s="11"/>
      <c r="AG4018" s="11"/>
      <c r="AH4018" s="101"/>
      <c r="AI4018" s="53"/>
      <c r="AJ4018" s="5"/>
    </row>
    <row r="4019" spans="3:36" ht="15" customHeight="1">
      <c r="C4019" s="57"/>
      <c r="D4019" s="11"/>
      <c r="E4019" s="11"/>
      <c r="F4019" s="56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42"/>
      <c r="V4019" s="42"/>
      <c r="W4019" s="42"/>
      <c r="X4019" s="42"/>
      <c r="Y4019" s="42"/>
      <c r="Z4019" s="42"/>
      <c r="AA4019" s="42"/>
      <c r="AB4019" s="42"/>
      <c r="AD4019" s="11"/>
      <c r="AF4019" s="11"/>
      <c r="AG4019" s="11"/>
      <c r="AH4019" s="101"/>
      <c r="AI4019" s="53"/>
      <c r="AJ4019" s="5"/>
    </row>
    <row r="4020" spans="3:36" ht="15" customHeight="1">
      <c r="C4020" s="57"/>
      <c r="D4020" s="11"/>
      <c r="E4020" s="11"/>
      <c r="F4020" s="56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42"/>
      <c r="V4020" s="42"/>
      <c r="W4020" s="42"/>
      <c r="X4020" s="42"/>
      <c r="Y4020" s="42"/>
      <c r="Z4020" s="42"/>
      <c r="AA4020" s="42"/>
      <c r="AB4020" s="42"/>
      <c r="AD4020" s="11"/>
      <c r="AE4020" s="11"/>
      <c r="AG4020" s="11"/>
      <c r="AH4020" s="101"/>
      <c r="AI4020" s="53"/>
      <c r="AJ4020" s="5"/>
    </row>
    <row r="4021" spans="3:36" ht="15" customHeight="1">
      <c r="C4021" s="57"/>
      <c r="D4021" s="11"/>
      <c r="E4021" s="11"/>
      <c r="F4021" s="56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42"/>
      <c r="V4021" s="42"/>
      <c r="W4021" s="42"/>
      <c r="X4021" s="42"/>
      <c r="Y4021" s="42"/>
      <c r="Z4021" s="42"/>
      <c r="AA4021" s="42"/>
      <c r="AB4021" s="42"/>
      <c r="AD4021" s="11"/>
      <c r="AE4021" s="11"/>
      <c r="AG4021" s="11"/>
      <c r="AH4021" s="101"/>
      <c r="AI4021" s="53"/>
      <c r="AJ4021" s="5"/>
    </row>
    <row r="4022" spans="3:36" ht="15" customHeight="1">
      <c r="C4022" s="57"/>
      <c r="D4022" s="11"/>
      <c r="E4022" s="11"/>
      <c r="F4022" s="56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42"/>
      <c r="V4022" s="42"/>
      <c r="W4022" s="42"/>
      <c r="X4022" s="42"/>
      <c r="Y4022" s="42"/>
      <c r="Z4022" s="42"/>
      <c r="AA4022" s="42"/>
      <c r="AB4022" s="42"/>
      <c r="AD4022" s="11"/>
      <c r="AE4022" s="11"/>
      <c r="AG4022" s="11"/>
      <c r="AH4022" s="101"/>
      <c r="AI4022" s="53"/>
      <c r="AJ4022" s="5"/>
    </row>
    <row r="4023" spans="3:36" ht="15" customHeight="1">
      <c r="C4023" s="57"/>
      <c r="D4023" s="11"/>
      <c r="E4023" s="11"/>
      <c r="F4023" s="56"/>
      <c r="G4023" s="11"/>
      <c r="H4023" s="11"/>
      <c r="I4023" s="11"/>
      <c r="J4023" s="11"/>
      <c r="K4023" s="11"/>
      <c r="M4023" s="11"/>
      <c r="N4023" s="11"/>
      <c r="O4023" s="11"/>
      <c r="P4023" s="11"/>
      <c r="Q4023" s="11"/>
      <c r="R4023" s="11"/>
      <c r="S4023" s="11"/>
      <c r="T4023" s="11"/>
      <c r="U4023" s="42"/>
      <c r="V4023" s="42"/>
      <c r="W4023" s="42"/>
      <c r="X4023" s="42"/>
      <c r="Y4023" s="42"/>
      <c r="Z4023" s="42"/>
      <c r="AA4023" s="42"/>
      <c r="AB4023" s="42"/>
      <c r="AD4023" s="11"/>
      <c r="AE4023" s="11"/>
      <c r="AF4023" s="11"/>
      <c r="AG4023" s="11"/>
      <c r="AH4023" s="101"/>
      <c r="AI4023" s="53"/>
      <c r="AJ4023" s="5"/>
    </row>
    <row r="4024" spans="3:36" ht="15" customHeight="1">
      <c r="C4024" s="57"/>
      <c r="D4024" s="11"/>
      <c r="E4024" s="11"/>
      <c r="F4024" s="56"/>
      <c r="G4024" s="11"/>
      <c r="H4024" s="11"/>
      <c r="I4024" s="11"/>
      <c r="J4024" s="11"/>
      <c r="K4024" s="11"/>
      <c r="M4024" s="11"/>
      <c r="N4024" s="11"/>
      <c r="O4024" s="11"/>
      <c r="P4024" s="11"/>
      <c r="Q4024" s="11"/>
      <c r="R4024" s="11"/>
      <c r="S4024" s="11"/>
      <c r="T4024" s="11"/>
      <c r="U4024" s="42"/>
      <c r="V4024" s="42"/>
      <c r="W4024" s="42"/>
      <c r="X4024" s="42"/>
      <c r="Y4024" s="42"/>
      <c r="Z4024" s="42"/>
      <c r="AA4024" s="42"/>
      <c r="AB4024" s="42"/>
      <c r="AD4024" s="11"/>
      <c r="AG4024" s="11"/>
      <c r="AH4024" s="101"/>
      <c r="AI4024" s="53"/>
      <c r="AJ4024" s="5"/>
    </row>
    <row r="4025" spans="3:36" ht="15" customHeight="1">
      <c r="C4025" s="57"/>
      <c r="D4025" s="11"/>
      <c r="E4025" s="11"/>
      <c r="F4025" s="56"/>
      <c r="G4025" s="11"/>
      <c r="H4025" s="11"/>
      <c r="I4025" s="11"/>
      <c r="J4025" s="11"/>
      <c r="K4025" s="11"/>
      <c r="M4025" s="11"/>
      <c r="N4025" s="11"/>
      <c r="O4025" s="11"/>
      <c r="Q4025" s="11"/>
      <c r="R4025" s="11"/>
      <c r="S4025" s="11"/>
      <c r="U4025" s="42"/>
      <c r="V4025" s="42"/>
      <c r="W4025" s="42"/>
      <c r="X4025" s="42"/>
      <c r="Y4025" s="42"/>
      <c r="Z4025" s="42"/>
      <c r="AA4025" s="42"/>
      <c r="AB4025" s="42"/>
      <c r="AD4025" s="11"/>
      <c r="AE4025" s="11"/>
      <c r="AG4025" s="11"/>
      <c r="AH4025" s="101"/>
      <c r="AI4025" s="53"/>
      <c r="AJ4025" s="5"/>
    </row>
    <row r="4026" spans="3:36" ht="15" customHeight="1">
      <c r="C4026" s="57"/>
      <c r="D4026" s="11"/>
      <c r="E4026" s="11"/>
      <c r="F4026" s="56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42"/>
      <c r="V4026" s="42"/>
      <c r="W4026" s="42"/>
      <c r="X4026" s="42"/>
      <c r="Y4026" s="42"/>
      <c r="Z4026" s="42"/>
      <c r="AA4026" s="42"/>
      <c r="AB4026" s="42"/>
      <c r="AD4026" s="11"/>
      <c r="AE4026" s="11"/>
      <c r="AG4026" s="11"/>
      <c r="AH4026" s="101"/>
      <c r="AI4026" s="53"/>
      <c r="AJ4026" s="5"/>
    </row>
    <row r="4027" spans="3:36" ht="15" customHeight="1">
      <c r="C4027" s="57"/>
      <c r="D4027" s="11"/>
      <c r="E4027" s="11"/>
      <c r="F4027" s="56"/>
      <c r="G4027" s="11"/>
      <c r="H4027" s="11"/>
      <c r="I4027" s="11"/>
      <c r="J4027" s="11"/>
      <c r="K4027" s="11"/>
      <c r="M4027" s="11"/>
      <c r="O4027" s="11"/>
      <c r="P4027" s="11"/>
      <c r="Q4027" s="11"/>
      <c r="R4027" s="11"/>
      <c r="S4027" s="11"/>
      <c r="T4027" s="11"/>
      <c r="U4027" s="42"/>
      <c r="V4027" s="42"/>
      <c r="W4027" s="42"/>
      <c r="X4027" s="42"/>
      <c r="Y4027" s="42"/>
      <c r="Z4027" s="42"/>
      <c r="AA4027" s="42"/>
      <c r="AB4027" s="42"/>
      <c r="AD4027" s="11"/>
      <c r="AE4027" s="11"/>
      <c r="AF4027" s="11"/>
      <c r="AG4027" s="11"/>
      <c r="AH4027" s="101"/>
      <c r="AI4027" s="53"/>
      <c r="AJ4027" s="5"/>
    </row>
    <row r="4028" spans="3:36" ht="15" customHeight="1">
      <c r="C4028" s="57"/>
      <c r="D4028" s="11"/>
      <c r="E4028" s="11"/>
      <c r="F4028" s="56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42"/>
      <c r="V4028" s="42"/>
      <c r="W4028" s="42"/>
      <c r="X4028" s="42"/>
      <c r="Y4028" s="42"/>
      <c r="Z4028" s="42"/>
      <c r="AA4028" s="42"/>
      <c r="AB4028" s="42"/>
      <c r="AD4028" s="11"/>
      <c r="AE4028" s="11"/>
      <c r="AG4028" s="11"/>
      <c r="AH4028" s="101"/>
      <c r="AI4028" s="53"/>
      <c r="AJ4028" s="5"/>
    </row>
    <row r="4029" spans="3:36" ht="15" customHeight="1">
      <c r="C4029" s="57"/>
      <c r="D4029" s="11"/>
      <c r="E4029" s="11"/>
      <c r="F4029" s="56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42"/>
      <c r="V4029" s="42"/>
      <c r="W4029" s="42"/>
      <c r="X4029" s="42"/>
      <c r="Y4029" s="42"/>
      <c r="Z4029" s="42"/>
      <c r="AA4029" s="42"/>
      <c r="AB4029" s="42"/>
      <c r="AD4029" s="11"/>
      <c r="AG4029" s="11"/>
      <c r="AH4029" s="101"/>
      <c r="AI4029" s="53"/>
      <c r="AJ4029" s="5"/>
    </row>
    <row r="4030" spans="3:36" ht="15" customHeight="1">
      <c r="C4030" s="57"/>
      <c r="D4030" s="11"/>
      <c r="E4030" s="11"/>
      <c r="F4030" s="56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42"/>
      <c r="V4030" s="42"/>
      <c r="W4030" s="42"/>
      <c r="X4030" s="42"/>
      <c r="Y4030" s="42"/>
      <c r="Z4030" s="42"/>
      <c r="AA4030" s="42"/>
      <c r="AB4030" s="42"/>
      <c r="AD4030" s="11"/>
      <c r="AE4030" s="11"/>
      <c r="AF4030" s="11"/>
      <c r="AG4030" s="11"/>
      <c r="AH4030" s="101"/>
      <c r="AI4030" s="53"/>
      <c r="AJ4030" s="5"/>
    </row>
    <row r="4031" spans="3:36" ht="15" customHeight="1">
      <c r="C4031" s="57"/>
      <c r="D4031" s="11"/>
      <c r="E4031" s="11"/>
      <c r="F4031" s="56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42"/>
      <c r="V4031" s="42"/>
      <c r="W4031" s="42"/>
      <c r="X4031" s="42"/>
      <c r="Y4031" s="42"/>
      <c r="Z4031" s="42"/>
      <c r="AA4031" s="42"/>
      <c r="AB4031" s="42"/>
      <c r="AD4031" s="11"/>
      <c r="AF4031" s="11"/>
      <c r="AG4031" s="11"/>
      <c r="AH4031" s="101"/>
      <c r="AI4031" s="53"/>
      <c r="AJ4031" s="5"/>
    </row>
    <row r="4032" spans="3:36" ht="15" customHeight="1">
      <c r="C4032" s="57"/>
      <c r="D4032" s="11"/>
      <c r="E4032" s="11"/>
      <c r="F4032" s="56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42"/>
      <c r="V4032" s="42"/>
      <c r="W4032" s="42"/>
      <c r="X4032" s="42"/>
      <c r="Y4032" s="42"/>
      <c r="Z4032" s="42"/>
      <c r="AA4032" s="42"/>
      <c r="AB4032" s="42"/>
      <c r="AD4032" s="11"/>
      <c r="AF4032" s="11"/>
      <c r="AG4032" s="11"/>
      <c r="AH4032" s="101"/>
      <c r="AI4032" s="53"/>
      <c r="AJ4032" s="5"/>
    </row>
    <row r="4033" spans="3:36" ht="15" customHeight="1">
      <c r="C4033" s="57"/>
      <c r="D4033" s="11"/>
      <c r="E4033" s="11"/>
      <c r="F4033" s="56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42"/>
      <c r="V4033" s="42"/>
      <c r="W4033" s="42"/>
      <c r="X4033" s="42"/>
      <c r="Y4033" s="42"/>
      <c r="Z4033" s="42"/>
      <c r="AA4033" s="42"/>
      <c r="AB4033" s="42"/>
      <c r="AD4033" s="11"/>
      <c r="AF4033" s="11"/>
      <c r="AG4033" s="11"/>
      <c r="AH4033" s="101"/>
      <c r="AI4033" s="53"/>
      <c r="AJ4033" s="5"/>
    </row>
    <row r="4034" spans="3:36" ht="15" customHeight="1">
      <c r="C4034" s="57"/>
      <c r="D4034" s="11"/>
      <c r="E4034" s="11"/>
      <c r="F4034" s="56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42"/>
      <c r="V4034" s="42"/>
      <c r="W4034" s="42"/>
      <c r="X4034" s="42"/>
      <c r="Y4034" s="42"/>
      <c r="Z4034" s="42"/>
      <c r="AA4034" s="42"/>
      <c r="AB4034" s="42"/>
      <c r="AD4034" s="11"/>
      <c r="AE4034" s="11"/>
      <c r="AF4034" s="11"/>
      <c r="AG4034" s="11"/>
      <c r="AH4034" s="101"/>
      <c r="AI4034" s="53"/>
      <c r="AJ4034" s="5"/>
    </row>
    <row r="4035" spans="3:36">
      <c r="C4035" s="57"/>
      <c r="D4035" s="11"/>
      <c r="E4035" s="11"/>
      <c r="F4035" s="56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42"/>
      <c r="V4035" s="42"/>
      <c r="W4035" s="42"/>
      <c r="X4035" s="42"/>
      <c r="Y4035" s="42"/>
      <c r="Z4035" s="42"/>
      <c r="AA4035" s="42"/>
      <c r="AB4035" s="42"/>
      <c r="AD4035" s="11"/>
      <c r="AE4035" s="11"/>
      <c r="AF4035" s="11"/>
      <c r="AG4035" s="11"/>
      <c r="AH4035" s="101"/>
      <c r="AI4035" s="53"/>
      <c r="AJ4035" s="5"/>
    </row>
    <row r="4036" spans="3:36">
      <c r="C4036" s="57"/>
      <c r="D4036" s="11"/>
      <c r="E4036" s="11"/>
      <c r="F4036" s="56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42"/>
      <c r="V4036" s="42"/>
      <c r="W4036" s="42"/>
      <c r="X4036" s="42"/>
      <c r="Y4036" s="42"/>
      <c r="Z4036" s="42"/>
      <c r="AA4036" s="42"/>
      <c r="AB4036" s="42"/>
      <c r="AD4036" s="11"/>
      <c r="AE4036" s="11"/>
      <c r="AG4036" s="11"/>
      <c r="AH4036" s="101"/>
      <c r="AI4036" s="53"/>
      <c r="AJ4036" s="5"/>
    </row>
    <row r="4037" spans="3:36">
      <c r="C4037" s="57"/>
      <c r="D4037" s="11"/>
      <c r="E4037" s="11"/>
      <c r="F4037" s="56"/>
      <c r="G4037" s="11"/>
      <c r="H4037" s="11"/>
      <c r="I4037" s="11"/>
      <c r="J4037" s="11"/>
      <c r="K4037" s="11"/>
      <c r="M4037" s="11"/>
      <c r="N4037" s="11"/>
      <c r="O4037" s="11"/>
      <c r="P4037" s="11"/>
      <c r="Q4037" s="11"/>
      <c r="R4037" s="11"/>
      <c r="S4037" s="11"/>
      <c r="T4037" s="11"/>
      <c r="U4037" s="42"/>
      <c r="V4037" s="42"/>
      <c r="W4037" s="42"/>
      <c r="X4037" s="42"/>
      <c r="Y4037" s="42"/>
      <c r="Z4037" s="42"/>
      <c r="AA4037" s="42"/>
      <c r="AB4037" s="42"/>
      <c r="AD4037" s="11"/>
      <c r="AF4037" s="11"/>
      <c r="AG4037" s="11"/>
      <c r="AH4037" s="101"/>
      <c r="AI4037" s="53"/>
      <c r="AJ4037" s="5"/>
    </row>
    <row r="4038" spans="3:36" ht="15" customHeight="1">
      <c r="C4038" s="57"/>
      <c r="D4038" s="11"/>
      <c r="E4038" s="11"/>
      <c r="F4038" s="56"/>
      <c r="G4038" s="11"/>
      <c r="H4038" s="11"/>
      <c r="I4038" s="11"/>
      <c r="J4038" s="11"/>
      <c r="K4038" s="11"/>
      <c r="M4038" s="11"/>
      <c r="N4038" s="11"/>
      <c r="O4038" s="11"/>
      <c r="P4038" s="11"/>
      <c r="Q4038" s="11"/>
      <c r="R4038" s="11"/>
      <c r="S4038" s="11"/>
      <c r="T4038" s="11"/>
      <c r="U4038" s="42"/>
      <c r="V4038" s="42"/>
      <c r="W4038" s="42"/>
      <c r="X4038" s="42"/>
      <c r="Y4038" s="42"/>
      <c r="Z4038" s="42"/>
      <c r="AA4038" s="42"/>
      <c r="AB4038" s="42"/>
      <c r="AC4038" s="11"/>
      <c r="AD4038" s="11"/>
      <c r="AF4038" s="11"/>
      <c r="AG4038" s="11"/>
      <c r="AH4038" s="101"/>
      <c r="AI4038" s="53"/>
      <c r="AJ4038" s="5"/>
    </row>
    <row r="4039" spans="3:36" ht="15" customHeight="1">
      <c r="C4039" s="57"/>
      <c r="D4039" s="11"/>
      <c r="E4039" s="11"/>
      <c r="F4039" s="56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42"/>
      <c r="V4039" s="42"/>
      <c r="W4039" s="42"/>
      <c r="X4039" s="42"/>
      <c r="Y4039" s="42"/>
      <c r="Z4039" s="42"/>
      <c r="AA4039" s="42"/>
      <c r="AB4039" s="42"/>
      <c r="AC4039" s="11"/>
      <c r="AD4039" s="11"/>
      <c r="AF4039" s="11"/>
      <c r="AG4039" s="11"/>
      <c r="AH4039" s="101"/>
      <c r="AI4039" s="53"/>
      <c r="AJ4039" s="5"/>
    </row>
    <row r="4040" spans="3:36" ht="15" customHeight="1">
      <c r="C4040" s="57"/>
      <c r="D4040" s="11"/>
      <c r="E4040" s="11"/>
      <c r="F4040" s="56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42"/>
      <c r="V4040" s="42"/>
      <c r="W4040" s="42"/>
      <c r="X4040" s="42"/>
      <c r="Y4040" s="42"/>
      <c r="Z4040" s="42"/>
      <c r="AA4040" s="42"/>
      <c r="AB4040" s="42"/>
      <c r="AC4040" s="11"/>
      <c r="AD4040" s="11"/>
      <c r="AG4040" s="11"/>
      <c r="AH4040" s="101"/>
      <c r="AI4040" s="53"/>
      <c r="AJ4040" s="5"/>
    </row>
    <row r="4041" spans="3:36" ht="15" customHeight="1">
      <c r="C4041" s="57"/>
      <c r="D4041" s="11"/>
      <c r="E4041" s="11"/>
      <c r="F4041" s="56"/>
      <c r="G4041" s="11"/>
      <c r="H4041" s="11"/>
      <c r="I4041" s="11"/>
      <c r="J4041" s="11"/>
      <c r="K4041" s="11"/>
      <c r="M4041" s="11"/>
      <c r="N4041" s="11"/>
      <c r="O4041" s="11"/>
      <c r="Q4041" s="11"/>
      <c r="R4041" s="11"/>
      <c r="S4041" s="11"/>
      <c r="U4041" s="42"/>
      <c r="V4041" s="42"/>
      <c r="W4041" s="42"/>
      <c r="X4041" s="42"/>
      <c r="Y4041" s="42"/>
      <c r="Z4041" s="42"/>
      <c r="AA4041" s="42"/>
      <c r="AB4041" s="42"/>
      <c r="AC4041" s="11"/>
      <c r="AD4041" s="11"/>
      <c r="AG4041" s="11"/>
      <c r="AH4041" s="101"/>
      <c r="AI4041" s="53"/>
      <c r="AJ4041" s="5"/>
    </row>
    <row r="4042" spans="3:36" ht="15" customHeight="1">
      <c r="C4042" s="57"/>
      <c r="D4042" s="11"/>
      <c r="E4042" s="11"/>
      <c r="F4042" s="56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42"/>
      <c r="V4042" s="42"/>
      <c r="W4042" s="42"/>
      <c r="X4042" s="42"/>
      <c r="Y4042" s="42"/>
      <c r="Z4042" s="42"/>
      <c r="AA4042" s="42"/>
      <c r="AB4042" s="42"/>
      <c r="AC4042" s="11"/>
      <c r="AD4042" s="11"/>
      <c r="AE4042" s="11"/>
      <c r="AG4042" s="11"/>
      <c r="AH4042" s="101"/>
      <c r="AI4042" s="53"/>
      <c r="AJ4042" s="5"/>
    </row>
    <row r="4043" spans="3:36" ht="15" customHeight="1">
      <c r="C4043" s="57"/>
      <c r="D4043" s="11"/>
      <c r="E4043" s="11"/>
      <c r="F4043" s="56"/>
      <c r="G4043" s="11"/>
      <c r="H4043" s="11"/>
      <c r="I4043" s="11"/>
      <c r="J4043" s="11"/>
      <c r="K4043" s="11"/>
      <c r="L4043" s="11"/>
      <c r="M4043" s="11"/>
      <c r="N4043" s="11"/>
      <c r="P4043" s="11"/>
      <c r="Q4043" s="11"/>
      <c r="R4043" s="11"/>
      <c r="S4043" s="11"/>
      <c r="T4043" s="11"/>
      <c r="U4043" s="42"/>
      <c r="V4043" s="42"/>
      <c r="W4043" s="42"/>
      <c r="X4043" s="42"/>
      <c r="Y4043" s="42"/>
      <c r="Z4043" s="42"/>
      <c r="AA4043" s="42"/>
      <c r="AB4043" s="42"/>
      <c r="AD4043" s="11"/>
      <c r="AE4043" s="11"/>
      <c r="AF4043" s="11"/>
      <c r="AG4043" s="11"/>
      <c r="AH4043" s="101"/>
      <c r="AI4043" s="53"/>
      <c r="AJ4043" s="5"/>
    </row>
    <row r="4044" spans="3:36">
      <c r="C4044" s="57"/>
      <c r="D4044" s="11"/>
      <c r="E4044" s="11"/>
      <c r="F4044" s="56"/>
      <c r="G4044" s="11"/>
      <c r="H4044" s="11"/>
      <c r="I4044" s="11"/>
      <c r="J4044" s="11"/>
      <c r="K4044" s="11"/>
      <c r="M4044" s="11"/>
      <c r="N4044" s="11"/>
      <c r="O4044" s="11"/>
      <c r="P4044" s="11"/>
      <c r="Q4044" s="11"/>
      <c r="R4044" s="11"/>
      <c r="S4044" s="11"/>
      <c r="T4044" s="11"/>
      <c r="U4044" s="42"/>
      <c r="V4044" s="42"/>
      <c r="W4044" s="42"/>
      <c r="X4044" s="42"/>
      <c r="Y4044" s="42"/>
      <c r="Z4044" s="42"/>
      <c r="AA4044" s="42"/>
      <c r="AB4044" s="42"/>
      <c r="AD4044" s="11"/>
      <c r="AE4044" s="11"/>
      <c r="AF4044" s="11"/>
      <c r="AG4044" s="11"/>
      <c r="AH4044" s="101"/>
      <c r="AI4044" s="53"/>
      <c r="AJ4044" s="5"/>
    </row>
    <row r="4045" spans="3:36">
      <c r="C4045" s="57"/>
      <c r="D4045" s="11"/>
      <c r="E4045" s="11"/>
      <c r="F4045" s="56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42"/>
      <c r="V4045" s="42"/>
      <c r="W4045" s="42"/>
      <c r="X4045" s="42"/>
      <c r="Y4045" s="42"/>
      <c r="Z4045" s="42"/>
      <c r="AA4045" s="42"/>
      <c r="AB4045" s="42"/>
      <c r="AD4045" s="11"/>
      <c r="AE4045" s="11"/>
      <c r="AG4045" s="11"/>
      <c r="AH4045" s="101"/>
      <c r="AI4045" s="53"/>
      <c r="AJ4045" s="5"/>
    </row>
    <row r="4046" spans="3:36">
      <c r="C4046" s="57"/>
      <c r="D4046" s="11"/>
      <c r="E4046" s="11"/>
      <c r="F4046" s="56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42"/>
      <c r="V4046" s="42"/>
      <c r="W4046" s="42"/>
      <c r="X4046" s="42"/>
      <c r="Y4046" s="42"/>
      <c r="Z4046" s="42"/>
      <c r="AA4046" s="42"/>
      <c r="AB4046" s="42"/>
      <c r="AD4046" s="11"/>
      <c r="AE4046" s="11"/>
      <c r="AF4046" s="11"/>
      <c r="AG4046" s="11"/>
      <c r="AH4046" s="101"/>
      <c r="AI4046" s="53"/>
      <c r="AJ4046" s="5"/>
    </row>
    <row r="4047" spans="3:36">
      <c r="C4047" s="57"/>
      <c r="D4047" s="11"/>
      <c r="E4047" s="11"/>
      <c r="F4047" s="56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42"/>
      <c r="V4047" s="42"/>
      <c r="W4047" s="42"/>
      <c r="X4047" s="42"/>
      <c r="Y4047" s="42"/>
      <c r="Z4047" s="42"/>
      <c r="AA4047" s="42"/>
      <c r="AB4047" s="42"/>
      <c r="AD4047" s="11"/>
      <c r="AE4047" s="11"/>
      <c r="AF4047" s="11"/>
      <c r="AG4047" s="11"/>
      <c r="AH4047" s="101"/>
      <c r="AI4047" s="53"/>
      <c r="AJ4047" s="5"/>
    </row>
    <row r="4048" spans="3:36" ht="15" customHeight="1">
      <c r="C4048" s="57"/>
      <c r="D4048" s="11"/>
      <c r="E4048" s="11"/>
      <c r="F4048" s="56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42"/>
      <c r="V4048" s="42"/>
      <c r="W4048" s="42"/>
      <c r="X4048" s="42"/>
      <c r="Y4048" s="42"/>
      <c r="Z4048" s="42"/>
      <c r="AA4048" s="42"/>
      <c r="AB4048" s="42"/>
      <c r="AD4048" s="11"/>
      <c r="AG4048" s="11"/>
      <c r="AH4048" s="101"/>
      <c r="AI4048" s="53"/>
      <c r="AJ4048" s="5"/>
    </row>
    <row r="4049" spans="3:36" ht="15" customHeight="1">
      <c r="C4049" s="57"/>
      <c r="D4049" s="11"/>
      <c r="E4049" s="11"/>
      <c r="F4049" s="56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42"/>
      <c r="V4049" s="42"/>
      <c r="W4049" s="42"/>
      <c r="X4049" s="42"/>
      <c r="Y4049" s="42"/>
      <c r="Z4049" s="42"/>
      <c r="AA4049" s="42"/>
      <c r="AB4049" s="42"/>
      <c r="AD4049" s="11"/>
      <c r="AE4049" s="11"/>
      <c r="AF4049" s="11"/>
      <c r="AG4049" s="11"/>
      <c r="AH4049" s="101"/>
      <c r="AI4049" s="53"/>
      <c r="AJ4049" s="5"/>
    </row>
    <row r="4050" spans="3:36" ht="15" customHeight="1">
      <c r="C4050" s="57"/>
      <c r="D4050" s="11"/>
      <c r="E4050" s="11"/>
      <c r="F4050" s="56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42"/>
      <c r="V4050" s="42"/>
      <c r="W4050" s="42"/>
      <c r="X4050" s="42"/>
      <c r="Y4050" s="42"/>
      <c r="Z4050" s="42"/>
      <c r="AA4050" s="42"/>
      <c r="AB4050" s="42"/>
      <c r="AD4050" s="11"/>
      <c r="AE4050" s="11"/>
      <c r="AG4050" s="11"/>
      <c r="AH4050" s="101"/>
      <c r="AI4050" s="53"/>
      <c r="AJ4050" s="5"/>
    </row>
    <row r="4051" spans="3:36" ht="15" customHeight="1">
      <c r="C4051" s="57"/>
      <c r="D4051" s="11"/>
      <c r="E4051" s="11"/>
      <c r="F4051" s="56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42"/>
      <c r="V4051" s="42"/>
      <c r="W4051" s="42"/>
      <c r="X4051" s="42"/>
      <c r="Y4051" s="42"/>
      <c r="Z4051" s="42"/>
      <c r="AA4051" s="42"/>
      <c r="AB4051" s="42"/>
      <c r="AD4051" s="11"/>
      <c r="AF4051" s="11"/>
      <c r="AG4051" s="11"/>
      <c r="AH4051" s="101"/>
      <c r="AI4051" s="53"/>
      <c r="AJ4051" s="5"/>
    </row>
    <row r="4052" spans="3:36" ht="15" customHeight="1">
      <c r="C4052" s="57"/>
      <c r="D4052" s="11"/>
      <c r="E4052" s="11"/>
      <c r="F4052" s="56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42"/>
      <c r="V4052" s="42"/>
      <c r="W4052" s="42"/>
      <c r="X4052" s="42"/>
      <c r="Y4052" s="42"/>
      <c r="Z4052" s="42"/>
      <c r="AA4052" s="42"/>
      <c r="AB4052" s="42"/>
      <c r="AD4052" s="11"/>
      <c r="AG4052" s="11"/>
      <c r="AH4052" s="101"/>
      <c r="AI4052" s="53"/>
      <c r="AJ4052" s="5"/>
    </row>
    <row r="4053" spans="3:36">
      <c r="C4053" s="57"/>
      <c r="D4053" s="11"/>
      <c r="E4053" s="11"/>
      <c r="F4053" s="56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42"/>
      <c r="V4053" s="42"/>
      <c r="W4053" s="42"/>
      <c r="X4053" s="42"/>
      <c r="Y4053" s="42"/>
      <c r="Z4053" s="42"/>
      <c r="AA4053" s="42"/>
      <c r="AB4053" s="42"/>
      <c r="AD4053" s="11"/>
      <c r="AE4053" s="11"/>
      <c r="AG4053" s="11"/>
      <c r="AH4053" s="101"/>
      <c r="AI4053" s="53"/>
      <c r="AJ4053" s="5"/>
    </row>
    <row r="4054" spans="3:36">
      <c r="C4054" s="57"/>
      <c r="D4054" s="11"/>
      <c r="E4054" s="11"/>
      <c r="F4054" s="56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42"/>
      <c r="V4054" s="42"/>
      <c r="W4054" s="42"/>
      <c r="X4054" s="42"/>
      <c r="Y4054" s="42"/>
      <c r="Z4054" s="42"/>
      <c r="AA4054" s="42"/>
      <c r="AB4054" s="42"/>
      <c r="AD4054" s="11"/>
      <c r="AG4054" s="11"/>
      <c r="AH4054" s="101"/>
      <c r="AI4054" s="53"/>
      <c r="AJ4054" s="5"/>
    </row>
    <row r="4055" spans="3:36" ht="15" customHeight="1">
      <c r="C4055" s="57"/>
      <c r="D4055" s="11"/>
      <c r="E4055" s="11"/>
      <c r="F4055" s="56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42"/>
      <c r="V4055" s="42"/>
      <c r="W4055" s="42"/>
      <c r="X4055" s="42"/>
      <c r="Y4055" s="42"/>
      <c r="Z4055" s="42"/>
      <c r="AA4055" s="42"/>
      <c r="AB4055" s="42"/>
      <c r="AD4055" s="11"/>
      <c r="AE4055" s="11"/>
      <c r="AG4055" s="11"/>
      <c r="AH4055" s="101"/>
      <c r="AI4055" s="53"/>
      <c r="AJ4055" s="5"/>
    </row>
    <row r="4056" spans="3:36" ht="15" customHeight="1">
      <c r="C4056" s="57"/>
      <c r="D4056" s="11"/>
      <c r="E4056" s="11"/>
      <c r="F4056" s="56"/>
      <c r="G4056" s="11"/>
      <c r="H4056" s="11"/>
      <c r="I4056" s="11"/>
      <c r="J4056" s="11"/>
      <c r="K4056" s="11"/>
      <c r="M4056" s="11"/>
      <c r="N4056" s="11"/>
      <c r="P4056" s="11"/>
      <c r="Q4056" s="11"/>
      <c r="R4056" s="11"/>
      <c r="S4056" s="11"/>
      <c r="U4056" s="42"/>
      <c r="V4056" s="42"/>
      <c r="W4056" s="42"/>
      <c r="X4056" s="42"/>
      <c r="Y4056" s="42"/>
      <c r="Z4056" s="42"/>
      <c r="AA4056" s="42"/>
      <c r="AB4056" s="42"/>
      <c r="AD4056" s="11"/>
      <c r="AG4056" s="11"/>
      <c r="AH4056" s="101"/>
      <c r="AI4056" s="53"/>
      <c r="AJ4056" s="5"/>
    </row>
    <row r="4057" spans="3:36" ht="15" customHeight="1">
      <c r="C4057" s="57"/>
      <c r="D4057" s="11"/>
      <c r="E4057" s="11"/>
      <c r="F4057" s="56"/>
      <c r="G4057" s="11"/>
      <c r="H4057" s="11"/>
      <c r="I4057" s="11"/>
      <c r="J4057" s="11"/>
      <c r="K4057" s="11"/>
      <c r="M4057" s="11"/>
      <c r="O4057" s="11"/>
      <c r="P4057" s="11"/>
      <c r="Q4057" s="11"/>
      <c r="R4057" s="11"/>
      <c r="S4057" s="11"/>
      <c r="T4057" s="11"/>
      <c r="U4057" s="42"/>
      <c r="V4057" s="42"/>
      <c r="W4057" s="42"/>
      <c r="X4057" s="42"/>
      <c r="Y4057" s="42"/>
      <c r="Z4057" s="42"/>
      <c r="AA4057" s="42"/>
      <c r="AB4057" s="42"/>
      <c r="AD4057" s="11"/>
      <c r="AE4057" s="11"/>
      <c r="AG4057" s="11"/>
      <c r="AH4057" s="101"/>
      <c r="AI4057" s="53"/>
      <c r="AJ4057" s="5"/>
    </row>
    <row r="4058" spans="3:36" ht="15" customHeight="1">
      <c r="C4058" s="57"/>
      <c r="D4058" s="11"/>
      <c r="E4058" s="11"/>
      <c r="F4058" s="56"/>
      <c r="G4058" s="11"/>
      <c r="H4058" s="11"/>
      <c r="I4058" s="11"/>
      <c r="J4058" s="11"/>
      <c r="K4058" s="11"/>
      <c r="M4058" s="11"/>
      <c r="N4058" s="11"/>
      <c r="O4058" s="11"/>
      <c r="P4058" s="11"/>
      <c r="Q4058" s="11"/>
      <c r="R4058" s="11"/>
      <c r="S4058" s="11"/>
      <c r="T4058" s="11"/>
      <c r="U4058" s="42"/>
      <c r="V4058" s="42"/>
      <c r="W4058" s="42"/>
      <c r="X4058" s="42"/>
      <c r="Y4058" s="42"/>
      <c r="Z4058" s="42"/>
      <c r="AA4058" s="42"/>
      <c r="AB4058" s="42"/>
      <c r="AD4058" s="11"/>
      <c r="AE4058" s="11"/>
      <c r="AF4058" s="11"/>
      <c r="AG4058" s="11"/>
      <c r="AH4058" s="101"/>
      <c r="AI4058" s="53"/>
      <c r="AJ4058" s="5"/>
    </row>
    <row r="4059" spans="3:36" ht="15" customHeight="1">
      <c r="C4059" s="57"/>
      <c r="D4059" s="11"/>
      <c r="E4059" s="11"/>
      <c r="F4059" s="56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42"/>
      <c r="V4059" s="42"/>
      <c r="W4059" s="42"/>
      <c r="X4059" s="42"/>
      <c r="Y4059" s="42"/>
      <c r="Z4059" s="42"/>
      <c r="AA4059" s="42"/>
      <c r="AB4059" s="42"/>
      <c r="AD4059" s="11"/>
      <c r="AF4059" s="11"/>
      <c r="AG4059" s="11"/>
      <c r="AH4059" s="101"/>
      <c r="AI4059" s="53"/>
      <c r="AJ4059" s="5"/>
    </row>
    <row r="4060" spans="3:36" ht="15" customHeight="1">
      <c r="C4060" s="57"/>
      <c r="D4060" s="11"/>
      <c r="E4060" s="11"/>
      <c r="F4060" s="56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42"/>
      <c r="V4060" s="42"/>
      <c r="W4060" s="42"/>
      <c r="X4060" s="42"/>
      <c r="Y4060" s="42"/>
      <c r="Z4060" s="42"/>
      <c r="AA4060" s="42"/>
      <c r="AB4060" s="42"/>
      <c r="AD4060" s="11"/>
      <c r="AE4060" s="11"/>
      <c r="AG4060" s="11"/>
      <c r="AH4060" s="101"/>
      <c r="AI4060" s="53"/>
      <c r="AJ4060" s="5"/>
    </row>
    <row r="4061" spans="3:36" ht="15" customHeight="1">
      <c r="C4061" s="57"/>
      <c r="D4061" s="11"/>
      <c r="E4061" s="11"/>
      <c r="F4061" s="56"/>
      <c r="G4061" s="11"/>
      <c r="H4061" s="11"/>
      <c r="I4061" s="11"/>
      <c r="J4061" s="11"/>
      <c r="K4061" s="11"/>
      <c r="M4061" s="11"/>
      <c r="N4061" s="11"/>
      <c r="Q4061" s="11"/>
      <c r="R4061" s="11"/>
      <c r="S4061" s="11"/>
      <c r="U4061" s="42"/>
      <c r="V4061" s="42"/>
      <c r="W4061" s="42"/>
      <c r="X4061" s="42"/>
      <c r="Y4061" s="42"/>
      <c r="Z4061" s="42"/>
      <c r="AA4061" s="42"/>
      <c r="AB4061" s="42"/>
      <c r="AC4061" s="11"/>
      <c r="AD4061" s="11"/>
      <c r="AG4061" s="11"/>
      <c r="AH4061" s="101"/>
      <c r="AI4061" s="53"/>
      <c r="AJ4061" s="5"/>
    </row>
    <row r="4062" spans="3:36" ht="15" customHeight="1">
      <c r="C4062" s="57"/>
      <c r="D4062" s="11"/>
      <c r="E4062" s="11"/>
      <c r="F4062" s="56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42"/>
      <c r="V4062" s="42"/>
      <c r="W4062" s="42"/>
      <c r="X4062" s="42"/>
      <c r="Y4062" s="42"/>
      <c r="Z4062" s="42"/>
      <c r="AA4062" s="42"/>
      <c r="AB4062" s="42"/>
      <c r="AD4062" s="11"/>
      <c r="AF4062" s="11"/>
      <c r="AG4062" s="11"/>
      <c r="AH4062" s="101"/>
      <c r="AI4062" s="53"/>
      <c r="AJ4062" s="5"/>
    </row>
    <row r="4063" spans="3:36" ht="15" customHeight="1">
      <c r="C4063" s="57"/>
      <c r="D4063" s="11"/>
      <c r="E4063" s="11"/>
      <c r="F4063" s="56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42"/>
      <c r="V4063" s="42"/>
      <c r="W4063" s="42"/>
      <c r="X4063" s="42"/>
      <c r="Y4063" s="42"/>
      <c r="Z4063" s="42"/>
      <c r="AA4063" s="42"/>
      <c r="AB4063" s="42"/>
      <c r="AD4063" s="11"/>
      <c r="AE4063" s="11"/>
      <c r="AG4063" s="11"/>
      <c r="AH4063" s="101"/>
      <c r="AI4063" s="53"/>
      <c r="AJ4063" s="5"/>
    </row>
    <row r="4064" spans="3:36">
      <c r="C4064" s="57"/>
      <c r="D4064" s="11"/>
      <c r="E4064" s="11"/>
      <c r="F4064" s="56"/>
      <c r="G4064" s="11"/>
      <c r="H4064" s="11"/>
      <c r="I4064" s="11"/>
      <c r="J4064" s="11"/>
      <c r="K4064" s="11"/>
      <c r="M4064" s="11"/>
      <c r="N4064" s="11"/>
      <c r="O4064" s="11"/>
      <c r="P4064" s="11"/>
      <c r="Q4064" s="11"/>
      <c r="R4064" s="11"/>
      <c r="S4064" s="11"/>
      <c r="T4064" s="11"/>
      <c r="U4064" s="42"/>
      <c r="V4064" s="42"/>
      <c r="W4064" s="42"/>
      <c r="X4064" s="42"/>
      <c r="Y4064" s="42"/>
      <c r="Z4064" s="42"/>
      <c r="AA4064" s="42"/>
      <c r="AB4064" s="42"/>
      <c r="AD4064" s="11"/>
      <c r="AF4064" s="11"/>
      <c r="AG4064" s="11"/>
      <c r="AH4064" s="101"/>
      <c r="AI4064" s="53"/>
      <c r="AJ4064" s="5"/>
    </row>
    <row r="4065" spans="3:36">
      <c r="C4065" s="57"/>
      <c r="D4065" s="11"/>
      <c r="E4065" s="11"/>
      <c r="F4065" s="56"/>
      <c r="G4065" s="11"/>
      <c r="H4065" s="11"/>
      <c r="I4065" s="11"/>
      <c r="J4065" s="11"/>
      <c r="K4065" s="11"/>
      <c r="L4065" s="11"/>
      <c r="M4065" s="11"/>
      <c r="N4065" s="11"/>
      <c r="P4065" s="11"/>
      <c r="Q4065" s="11"/>
      <c r="R4065" s="11"/>
      <c r="S4065" s="11"/>
      <c r="T4065" s="11"/>
      <c r="U4065" s="42"/>
      <c r="V4065" s="42"/>
      <c r="W4065" s="42"/>
      <c r="X4065" s="42"/>
      <c r="Y4065" s="42"/>
      <c r="Z4065" s="42"/>
      <c r="AA4065" s="42"/>
      <c r="AB4065" s="42"/>
      <c r="AD4065" s="11"/>
      <c r="AF4065" s="11"/>
      <c r="AG4065" s="11"/>
      <c r="AH4065" s="101"/>
      <c r="AI4065" s="53"/>
      <c r="AJ4065" s="5"/>
    </row>
    <row r="4066" spans="3:36">
      <c r="C4066" s="57"/>
      <c r="D4066" s="11"/>
      <c r="E4066" s="11"/>
      <c r="F4066" s="56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42"/>
      <c r="V4066" s="42"/>
      <c r="W4066" s="42"/>
      <c r="X4066" s="42"/>
      <c r="Y4066" s="42"/>
      <c r="Z4066" s="42"/>
      <c r="AA4066" s="42"/>
      <c r="AB4066" s="42"/>
      <c r="AD4066" s="11"/>
      <c r="AF4066" s="11"/>
      <c r="AG4066" s="11"/>
      <c r="AH4066" s="101"/>
      <c r="AI4066" s="53"/>
      <c r="AJ4066" s="5"/>
    </row>
    <row r="4067" spans="3:36" ht="15" customHeight="1">
      <c r="C4067" s="57"/>
      <c r="D4067" s="11"/>
      <c r="E4067" s="11"/>
      <c r="F4067" s="56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42"/>
      <c r="V4067" s="42"/>
      <c r="W4067" s="42"/>
      <c r="X4067" s="42"/>
      <c r="Y4067" s="42"/>
      <c r="Z4067" s="42"/>
      <c r="AA4067" s="42"/>
      <c r="AB4067" s="42"/>
      <c r="AD4067" s="11"/>
      <c r="AG4067" s="11"/>
      <c r="AH4067" s="101"/>
      <c r="AI4067" s="53"/>
      <c r="AJ4067" s="5"/>
    </row>
    <row r="4068" spans="3:36" ht="15" customHeight="1">
      <c r="C4068" s="57"/>
      <c r="D4068" s="11"/>
      <c r="E4068" s="11"/>
      <c r="F4068" s="56"/>
      <c r="G4068" s="11"/>
      <c r="H4068" s="11"/>
      <c r="I4068" s="11"/>
      <c r="J4068" s="11"/>
      <c r="K4068" s="11"/>
      <c r="M4068" s="11"/>
      <c r="N4068" s="11"/>
      <c r="P4068" s="11"/>
      <c r="Q4068" s="11"/>
      <c r="R4068" s="11"/>
      <c r="S4068" s="11"/>
      <c r="T4068" s="11"/>
      <c r="U4068" s="42"/>
      <c r="V4068" s="42"/>
      <c r="W4068" s="42"/>
      <c r="X4068" s="42"/>
      <c r="Y4068" s="42"/>
      <c r="Z4068" s="42"/>
      <c r="AA4068" s="42"/>
      <c r="AB4068" s="42"/>
      <c r="AD4068" s="11"/>
      <c r="AF4068" s="11"/>
      <c r="AG4068" s="11"/>
      <c r="AH4068" s="101"/>
      <c r="AI4068" s="53"/>
      <c r="AJ4068" s="5"/>
    </row>
    <row r="4069" spans="3:36" ht="15" customHeight="1">
      <c r="C4069" s="57"/>
      <c r="D4069" s="11"/>
      <c r="E4069" s="11"/>
      <c r="F4069" s="56"/>
      <c r="G4069" s="11"/>
      <c r="H4069" s="11"/>
      <c r="I4069" s="11"/>
      <c r="J4069" s="11"/>
      <c r="K4069" s="11"/>
      <c r="M4069" s="11"/>
      <c r="N4069" s="11"/>
      <c r="P4069" s="11"/>
      <c r="Q4069" s="11"/>
      <c r="R4069" s="11"/>
      <c r="S4069" s="11"/>
      <c r="U4069" s="42"/>
      <c r="V4069" s="42"/>
      <c r="W4069" s="42"/>
      <c r="X4069" s="42"/>
      <c r="Y4069" s="42"/>
      <c r="Z4069" s="42"/>
      <c r="AA4069" s="42"/>
      <c r="AB4069" s="42"/>
      <c r="AD4069" s="11"/>
      <c r="AF4069" s="11"/>
      <c r="AG4069" s="11"/>
      <c r="AH4069" s="101"/>
      <c r="AI4069" s="53"/>
      <c r="AJ4069" s="5"/>
    </row>
    <row r="4070" spans="3:36">
      <c r="C4070" s="57"/>
      <c r="D4070" s="11"/>
      <c r="E4070" s="11"/>
      <c r="F4070" s="56"/>
      <c r="G4070" s="11"/>
      <c r="H4070" s="11"/>
      <c r="I4070" s="11"/>
      <c r="J4070" s="11"/>
      <c r="K4070" s="11"/>
      <c r="M4070" s="11"/>
      <c r="N4070" s="11"/>
      <c r="O4070" s="11"/>
      <c r="Q4070" s="11"/>
      <c r="R4070" s="11"/>
      <c r="S4070" s="11"/>
      <c r="U4070" s="42"/>
      <c r="V4070" s="42"/>
      <c r="W4070" s="42"/>
      <c r="X4070" s="42"/>
      <c r="Y4070" s="42"/>
      <c r="Z4070" s="42"/>
      <c r="AA4070" s="42"/>
      <c r="AB4070" s="42"/>
      <c r="AD4070" s="11"/>
      <c r="AG4070" s="11"/>
      <c r="AH4070" s="101"/>
      <c r="AI4070" s="53"/>
      <c r="AJ4070" s="5"/>
    </row>
    <row r="4071" spans="3:36">
      <c r="C4071" s="57"/>
      <c r="D4071" s="11"/>
      <c r="E4071" s="11"/>
      <c r="F4071" s="56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42"/>
      <c r="V4071" s="42"/>
      <c r="W4071" s="42"/>
      <c r="X4071" s="42"/>
      <c r="Y4071" s="42"/>
      <c r="Z4071" s="42"/>
      <c r="AA4071" s="42"/>
      <c r="AB4071" s="42"/>
      <c r="AD4071" s="11"/>
      <c r="AF4071" s="11"/>
      <c r="AG4071" s="11"/>
      <c r="AH4071" s="101"/>
      <c r="AI4071" s="53"/>
      <c r="AJ4071" s="5"/>
    </row>
    <row r="4072" spans="3:36" ht="15" customHeight="1">
      <c r="C4072" s="57"/>
      <c r="D4072" s="11"/>
      <c r="E4072" s="11"/>
      <c r="F4072" s="56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42"/>
      <c r="V4072" s="42"/>
      <c r="W4072" s="42"/>
      <c r="X4072" s="42"/>
      <c r="Y4072" s="42"/>
      <c r="Z4072" s="42"/>
      <c r="AA4072" s="42"/>
      <c r="AB4072" s="42"/>
      <c r="AD4072" s="11"/>
      <c r="AE4072" s="11"/>
      <c r="AF4072" s="11"/>
      <c r="AG4072" s="11"/>
      <c r="AH4072" s="101"/>
      <c r="AI4072" s="53"/>
      <c r="AJ4072" s="5"/>
    </row>
    <row r="4073" spans="3:36" ht="15" customHeight="1">
      <c r="C4073" s="57"/>
      <c r="D4073" s="11"/>
      <c r="E4073" s="11"/>
      <c r="F4073" s="56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42"/>
      <c r="V4073" s="42"/>
      <c r="W4073" s="42"/>
      <c r="X4073" s="42"/>
      <c r="Y4073" s="42"/>
      <c r="Z4073" s="42"/>
      <c r="AA4073" s="42"/>
      <c r="AB4073" s="42"/>
      <c r="AD4073" s="11"/>
      <c r="AE4073" s="11"/>
      <c r="AF4073" s="11"/>
      <c r="AG4073" s="11"/>
      <c r="AH4073" s="101"/>
      <c r="AI4073" s="53"/>
      <c r="AJ4073" s="5"/>
    </row>
    <row r="4074" spans="3:36" ht="15" customHeight="1">
      <c r="C4074" s="57"/>
      <c r="D4074" s="11"/>
      <c r="E4074" s="11"/>
      <c r="F4074" s="56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42"/>
      <c r="V4074" s="42"/>
      <c r="W4074" s="42"/>
      <c r="X4074" s="42"/>
      <c r="Y4074" s="42"/>
      <c r="Z4074" s="42"/>
      <c r="AA4074" s="42"/>
      <c r="AB4074" s="42"/>
      <c r="AD4074" s="11"/>
      <c r="AE4074" s="11"/>
      <c r="AG4074" s="11"/>
      <c r="AH4074" s="101"/>
      <c r="AI4074" s="53"/>
      <c r="AJ4074" s="5"/>
    </row>
    <row r="4075" spans="3:36" ht="15" customHeight="1">
      <c r="C4075" s="57"/>
      <c r="D4075" s="11"/>
      <c r="E4075" s="11"/>
      <c r="F4075" s="56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42"/>
      <c r="V4075" s="42"/>
      <c r="W4075" s="42"/>
      <c r="X4075" s="42"/>
      <c r="Y4075" s="42"/>
      <c r="Z4075" s="42"/>
      <c r="AA4075" s="42"/>
      <c r="AB4075" s="42"/>
      <c r="AD4075" s="11"/>
      <c r="AE4075" s="11"/>
      <c r="AG4075" s="11"/>
      <c r="AH4075" s="101"/>
      <c r="AI4075" s="53"/>
      <c r="AJ4075" s="5"/>
    </row>
    <row r="4076" spans="3:36" ht="15" customHeight="1">
      <c r="C4076" s="57"/>
      <c r="D4076" s="11"/>
      <c r="E4076" s="11"/>
      <c r="F4076" s="56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42"/>
      <c r="V4076" s="42"/>
      <c r="W4076" s="42"/>
      <c r="X4076" s="42"/>
      <c r="Y4076" s="42"/>
      <c r="Z4076" s="42"/>
      <c r="AA4076" s="42"/>
      <c r="AB4076" s="42"/>
      <c r="AD4076" s="11"/>
      <c r="AE4076" s="11"/>
      <c r="AF4076" s="11"/>
      <c r="AG4076" s="11"/>
      <c r="AH4076" s="101"/>
      <c r="AI4076" s="53"/>
      <c r="AJ4076" s="5"/>
    </row>
    <row r="4077" spans="3:36" ht="15" customHeight="1">
      <c r="C4077" s="57"/>
      <c r="D4077" s="11"/>
      <c r="E4077" s="11"/>
      <c r="F4077" s="56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42"/>
      <c r="V4077" s="42"/>
      <c r="W4077" s="42"/>
      <c r="X4077" s="42"/>
      <c r="Y4077" s="42"/>
      <c r="Z4077" s="42"/>
      <c r="AA4077" s="42"/>
      <c r="AB4077" s="42"/>
      <c r="AD4077" s="11"/>
      <c r="AE4077" s="11"/>
      <c r="AF4077" s="11"/>
      <c r="AG4077" s="11"/>
      <c r="AH4077" s="101"/>
      <c r="AI4077" s="53"/>
      <c r="AJ4077" s="5"/>
    </row>
    <row r="4078" spans="3:36" ht="15" customHeight="1">
      <c r="C4078" s="57"/>
      <c r="D4078" s="11"/>
      <c r="E4078" s="11"/>
      <c r="F4078" s="56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42"/>
      <c r="V4078" s="42"/>
      <c r="W4078" s="42"/>
      <c r="X4078" s="42"/>
      <c r="Y4078" s="42"/>
      <c r="Z4078" s="42"/>
      <c r="AA4078" s="42"/>
      <c r="AB4078" s="42"/>
      <c r="AD4078" s="11"/>
      <c r="AE4078" s="11"/>
      <c r="AG4078" s="11"/>
      <c r="AH4078" s="101"/>
      <c r="AI4078" s="53"/>
      <c r="AJ4078" s="5"/>
    </row>
    <row r="4079" spans="3:36" ht="15" customHeight="1">
      <c r="C4079" s="57"/>
      <c r="D4079" s="11"/>
      <c r="E4079" s="11"/>
      <c r="F4079" s="56"/>
      <c r="G4079" s="11"/>
      <c r="H4079" s="11"/>
      <c r="I4079" s="11"/>
      <c r="J4079" s="11"/>
      <c r="K4079" s="11"/>
      <c r="M4079" s="11"/>
      <c r="O4079" s="11"/>
      <c r="P4079" s="11"/>
      <c r="Q4079" s="11"/>
      <c r="R4079" s="11"/>
      <c r="S4079" s="11"/>
      <c r="T4079" s="11"/>
      <c r="U4079" s="42"/>
      <c r="V4079" s="42"/>
      <c r="W4079" s="42"/>
      <c r="X4079" s="42"/>
      <c r="Y4079" s="42"/>
      <c r="Z4079" s="42"/>
      <c r="AA4079" s="42"/>
      <c r="AB4079" s="42"/>
      <c r="AD4079" s="11"/>
      <c r="AE4079" s="11"/>
      <c r="AF4079" s="11"/>
      <c r="AG4079" s="11"/>
      <c r="AH4079" s="101"/>
      <c r="AI4079" s="53"/>
      <c r="AJ4079" s="5"/>
    </row>
    <row r="4080" spans="3:36" ht="15" customHeight="1">
      <c r="C4080" s="57"/>
      <c r="D4080" s="11"/>
      <c r="E4080" s="11"/>
      <c r="F4080" s="56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42"/>
      <c r="V4080" s="42"/>
      <c r="W4080" s="42"/>
      <c r="X4080" s="42"/>
      <c r="Y4080" s="42"/>
      <c r="Z4080" s="42"/>
      <c r="AA4080" s="42"/>
      <c r="AB4080" s="42"/>
      <c r="AD4080" s="11"/>
      <c r="AE4080" s="11"/>
      <c r="AG4080" s="11"/>
      <c r="AH4080" s="101"/>
      <c r="AI4080" s="53"/>
      <c r="AJ4080" s="5"/>
    </row>
    <row r="4081" spans="3:36" ht="15" customHeight="1">
      <c r="C4081" s="57"/>
      <c r="D4081" s="11"/>
      <c r="E4081" s="11"/>
      <c r="F4081" s="56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42"/>
      <c r="V4081" s="42"/>
      <c r="W4081" s="42"/>
      <c r="X4081" s="42"/>
      <c r="Y4081" s="42"/>
      <c r="Z4081" s="42"/>
      <c r="AA4081" s="42"/>
      <c r="AB4081" s="42"/>
      <c r="AD4081" s="11"/>
      <c r="AE4081" s="11"/>
      <c r="AG4081" s="11"/>
      <c r="AH4081" s="101"/>
      <c r="AI4081" s="53"/>
      <c r="AJ4081" s="5"/>
    </row>
    <row r="4082" spans="3:36" ht="15" customHeight="1">
      <c r="C4082" s="57"/>
      <c r="D4082" s="11"/>
      <c r="E4082" s="11"/>
      <c r="F4082" s="56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42"/>
      <c r="V4082" s="42"/>
      <c r="W4082" s="42"/>
      <c r="X4082" s="42"/>
      <c r="Y4082" s="42"/>
      <c r="Z4082" s="42"/>
      <c r="AA4082" s="42"/>
      <c r="AB4082" s="42"/>
      <c r="AD4082" s="11"/>
      <c r="AE4082" s="11"/>
      <c r="AG4082" s="11"/>
      <c r="AH4082" s="101"/>
      <c r="AI4082" s="53"/>
      <c r="AJ4082" s="5"/>
    </row>
    <row r="4083" spans="3:36" ht="15" customHeight="1">
      <c r="C4083" s="57"/>
      <c r="D4083" s="11"/>
      <c r="E4083" s="11"/>
      <c r="F4083" s="56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42"/>
      <c r="V4083" s="42"/>
      <c r="W4083" s="42"/>
      <c r="X4083" s="42"/>
      <c r="Y4083" s="42"/>
      <c r="Z4083" s="42"/>
      <c r="AA4083" s="42"/>
      <c r="AB4083" s="42"/>
      <c r="AD4083" s="11"/>
      <c r="AE4083" s="11"/>
      <c r="AG4083" s="11"/>
      <c r="AH4083" s="101"/>
      <c r="AI4083" s="53"/>
      <c r="AJ4083" s="5"/>
    </row>
    <row r="4084" spans="3:36" ht="15" customHeight="1">
      <c r="C4084" s="57"/>
      <c r="D4084" s="11"/>
      <c r="E4084" s="11"/>
      <c r="F4084" s="56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42"/>
      <c r="V4084" s="42"/>
      <c r="W4084" s="42"/>
      <c r="X4084" s="42"/>
      <c r="Y4084" s="42"/>
      <c r="Z4084" s="42"/>
      <c r="AA4084" s="42"/>
      <c r="AB4084" s="42"/>
      <c r="AD4084" s="11"/>
      <c r="AE4084" s="11"/>
      <c r="AF4084" s="11"/>
      <c r="AG4084" s="11"/>
      <c r="AH4084" s="101"/>
      <c r="AI4084" s="53"/>
      <c r="AJ4084" s="5"/>
    </row>
    <row r="4085" spans="3:36" ht="15" customHeight="1">
      <c r="C4085" s="57"/>
      <c r="D4085" s="11"/>
      <c r="E4085" s="11"/>
      <c r="F4085" s="56"/>
      <c r="G4085" s="11"/>
      <c r="H4085" s="11"/>
      <c r="I4085" s="11"/>
      <c r="J4085" s="11"/>
      <c r="K4085" s="11"/>
      <c r="M4085" s="11"/>
      <c r="N4085" s="11"/>
      <c r="O4085" s="11"/>
      <c r="Q4085" s="11"/>
      <c r="R4085" s="11"/>
      <c r="S4085" s="11"/>
      <c r="U4085" s="42"/>
      <c r="V4085" s="42"/>
      <c r="W4085" s="42"/>
      <c r="X4085" s="42"/>
      <c r="Y4085" s="42"/>
      <c r="Z4085" s="42"/>
      <c r="AA4085" s="42"/>
      <c r="AB4085" s="42"/>
      <c r="AD4085" s="11"/>
      <c r="AE4085" s="11"/>
      <c r="AF4085" s="11"/>
      <c r="AG4085" s="11"/>
      <c r="AH4085" s="101"/>
      <c r="AI4085" s="53"/>
      <c r="AJ4085" s="5"/>
    </row>
    <row r="4086" spans="3:36" ht="15" customHeight="1">
      <c r="C4086" s="57"/>
      <c r="D4086" s="11"/>
      <c r="E4086" s="11"/>
      <c r="F4086" s="56"/>
      <c r="G4086" s="11"/>
      <c r="H4086" s="11"/>
      <c r="I4086" s="11"/>
      <c r="J4086" s="11"/>
      <c r="K4086" s="11"/>
      <c r="M4086" s="11"/>
      <c r="N4086" s="11"/>
      <c r="O4086" s="11"/>
      <c r="Q4086" s="11"/>
      <c r="R4086" s="11"/>
      <c r="S4086" s="11"/>
      <c r="U4086" s="42"/>
      <c r="V4086" s="42"/>
      <c r="W4086" s="42"/>
      <c r="X4086" s="42"/>
      <c r="Y4086" s="42"/>
      <c r="Z4086" s="42"/>
      <c r="AA4086" s="42"/>
      <c r="AB4086" s="42"/>
      <c r="AD4086" s="11"/>
      <c r="AF4086" s="11"/>
      <c r="AG4086" s="11"/>
      <c r="AH4086" s="101"/>
      <c r="AI4086" s="53"/>
      <c r="AJ4086" s="5"/>
    </row>
    <row r="4087" spans="3:36" ht="15" customHeight="1">
      <c r="C4087" s="57"/>
      <c r="D4087" s="11"/>
      <c r="E4087" s="11"/>
      <c r="F4087" s="56"/>
      <c r="G4087" s="11"/>
      <c r="H4087" s="11"/>
      <c r="I4087" s="11"/>
      <c r="J4087" s="11"/>
      <c r="K4087" s="11"/>
      <c r="M4087" s="11"/>
      <c r="N4087" s="11"/>
      <c r="P4087" s="11"/>
      <c r="Q4087" s="11"/>
      <c r="R4087" s="11"/>
      <c r="S4087" s="11"/>
      <c r="U4087" s="42"/>
      <c r="V4087" s="42"/>
      <c r="W4087" s="42"/>
      <c r="X4087" s="42"/>
      <c r="Y4087" s="42"/>
      <c r="Z4087" s="42"/>
      <c r="AA4087" s="42"/>
      <c r="AB4087" s="42"/>
      <c r="AD4087" s="11"/>
      <c r="AG4087" s="11"/>
      <c r="AH4087" s="101"/>
      <c r="AI4087" s="53"/>
      <c r="AJ4087" s="5"/>
    </row>
    <row r="4088" spans="3:36" ht="15" customHeight="1">
      <c r="C4088" s="57"/>
      <c r="D4088" s="11"/>
      <c r="E4088" s="11"/>
      <c r="F4088" s="56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42"/>
      <c r="V4088" s="42"/>
      <c r="W4088" s="42"/>
      <c r="X4088" s="42"/>
      <c r="Y4088" s="42"/>
      <c r="Z4088" s="42"/>
      <c r="AA4088" s="42"/>
      <c r="AB4088" s="42"/>
      <c r="AD4088" s="11"/>
      <c r="AE4088" s="11"/>
      <c r="AF4088" s="11"/>
      <c r="AG4088" s="11"/>
      <c r="AH4088" s="101"/>
      <c r="AI4088" s="53"/>
      <c r="AJ4088" s="5"/>
    </row>
    <row r="4089" spans="3:36" ht="15" customHeight="1">
      <c r="C4089" s="57"/>
      <c r="D4089" s="11"/>
      <c r="E4089" s="11"/>
      <c r="F4089" s="56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42"/>
      <c r="V4089" s="42"/>
      <c r="W4089" s="42"/>
      <c r="X4089" s="42"/>
      <c r="Y4089" s="42"/>
      <c r="Z4089" s="42"/>
      <c r="AA4089" s="42"/>
      <c r="AB4089" s="42"/>
      <c r="AD4089" s="11"/>
      <c r="AE4089" s="11"/>
      <c r="AF4089" s="11"/>
      <c r="AG4089" s="11"/>
      <c r="AH4089" s="101"/>
      <c r="AI4089" s="53"/>
      <c r="AJ4089" s="5"/>
    </row>
    <row r="4090" spans="3:36" ht="15" customHeight="1">
      <c r="C4090" s="57"/>
      <c r="D4090" s="11"/>
      <c r="E4090" s="11"/>
      <c r="F4090" s="56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42"/>
      <c r="V4090" s="42"/>
      <c r="W4090" s="42"/>
      <c r="X4090" s="42"/>
      <c r="Y4090" s="42"/>
      <c r="Z4090" s="42"/>
      <c r="AA4090" s="42"/>
      <c r="AB4090" s="42"/>
      <c r="AD4090" s="11"/>
      <c r="AE4090" s="11"/>
      <c r="AF4090" s="11"/>
      <c r="AG4090" s="11"/>
      <c r="AH4090" s="101"/>
      <c r="AI4090" s="53"/>
      <c r="AJ4090" s="5"/>
    </row>
    <row r="4091" spans="3:36" ht="15" customHeight="1">
      <c r="C4091" s="57"/>
      <c r="D4091" s="11"/>
      <c r="E4091" s="11"/>
      <c r="F4091" s="56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42"/>
      <c r="V4091" s="42"/>
      <c r="W4091" s="42"/>
      <c r="X4091" s="42"/>
      <c r="Y4091" s="42"/>
      <c r="Z4091" s="42"/>
      <c r="AA4091" s="42"/>
      <c r="AB4091" s="42"/>
      <c r="AD4091" s="11"/>
      <c r="AE4091" s="11"/>
      <c r="AF4091" s="11"/>
      <c r="AG4091" s="11"/>
      <c r="AH4091" s="101"/>
      <c r="AI4091" s="53"/>
      <c r="AJ4091" s="5"/>
    </row>
    <row r="4092" spans="3:36" ht="15" customHeight="1">
      <c r="C4092" s="57"/>
      <c r="D4092" s="11"/>
      <c r="E4092" s="11"/>
      <c r="F4092" s="56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42"/>
      <c r="V4092" s="42"/>
      <c r="W4092" s="42"/>
      <c r="X4092" s="42"/>
      <c r="Y4092" s="42"/>
      <c r="Z4092" s="42"/>
      <c r="AA4092" s="42"/>
      <c r="AB4092" s="42"/>
      <c r="AD4092" s="11"/>
      <c r="AE4092" s="11"/>
      <c r="AF4092" s="11"/>
      <c r="AG4092" s="11"/>
      <c r="AH4092" s="101"/>
      <c r="AI4092" s="53"/>
      <c r="AJ4092" s="5"/>
    </row>
    <row r="4093" spans="3:36" ht="15" customHeight="1">
      <c r="C4093" s="57"/>
      <c r="D4093" s="11"/>
      <c r="E4093" s="11"/>
      <c r="F4093" s="56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42"/>
      <c r="V4093" s="42"/>
      <c r="W4093" s="42"/>
      <c r="X4093" s="42"/>
      <c r="Y4093" s="42"/>
      <c r="Z4093" s="42"/>
      <c r="AA4093" s="42"/>
      <c r="AB4093" s="42"/>
      <c r="AD4093" s="11"/>
      <c r="AE4093" s="11"/>
      <c r="AF4093" s="11"/>
      <c r="AG4093" s="11"/>
      <c r="AH4093" s="101"/>
      <c r="AI4093" s="53"/>
      <c r="AJ4093" s="5"/>
    </row>
    <row r="4094" spans="3:36" ht="15" customHeight="1">
      <c r="C4094" s="57"/>
      <c r="D4094" s="11"/>
      <c r="E4094" s="11"/>
      <c r="F4094" s="56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42"/>
      <c r="V4094" s="42"/>
      <c r="W4094" s="42"/>
      <c r="X4094" s="42"/>
      <c r="Y4094" s="42"/>
      <c r="Z4094" s="42"/>
      <c r="AA4094" s="42"/>
      <c r="AB4094" s="42"/>
      <c r="AD4094" s="11"/>
      <c r="AG4094" s="11"/>
      <c r="AH4094" s="101"/>
      <c r="AI4094" s="53"/>
      <c r="AJ4094" s="5"/>
    </row>
    <row r="4095" spans="3:36" ht="15" customHeight="1">
      <c r="C4095" s="57"/>
      <c r="D4095" s="11"/>
      <c r="E4095" s="11"/>
      <c r="F4095" s="56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42"/>
      <c r="V4095" s="42"/>
      <c r="W4095" s="42"/>
      <c r="X4095" s="42"/>
      <c r="Y4095" s="42"/>
      <c r="Z4095" s="42"/>
      <c r="AA4095" s="42"/>
      <c r="AB4095" s="42"/>
      <c r="AD4095" s="11"/>
      <c r="AE4095" s="11"/>
      <c r="AG4095" s="11"/>
      <c r="AH4095" s="101"/>
      <c r="AI4095" s="53"/>
      <c r="AJ4095" s="5"/>
    </row>
    <row r="4096" spans="3:36">
      <c r="C4096" s="57"/>
      <c r="D4096" s="11"/>
      <c r="E4096" s="11"/>
      <c r="F4096" s="56"/>
      <c r="G4096" s="11"/>
      <c r="H4096" s="11"/>
      <c r="I4096" s="11"/>
      <c r="J4096" s="11"/>
      <c r="K4096" s="11"/>
      <c r="M4096" s="11"/>
      <c r="N4096" s="11"/>
      <c r="O4096" s="11"/>
      <c r="Q4096" s="11"/>
      <c r="R4096" s="11"/>
      <c r="S4096" s="11"/>
      <c r="U4096" s="42"/>
      <c r="V4096" s="42"/>
      <c r="W4096" s="42"/>
      <c r="X4096" s="42"/>
      <c r="Y4096" s="42"/>
      <c r="Z4096" s="42"/>
      <c r="AA4096" s="42"/>
      <c r="AB4096" s="42"/>
      <c r="AD4096" s="11"/>
      <c r="AF4096" s="11"/>
      <c r="AG4096" s="11"/>
      <c r="AH4096" s="101"/>
      <c r="AI4096" s="53"/>
      <c r="AJ4096" s="5"/>
    </row>
    <row r="4097" spans="3:36">
      <c r="C4097" s="57"/>
      <c r="D4097" s="11"/>
      <c r="E4097" s="11"/>
      <c r="F4097" s="56"/>
      <c r="G4097" s="11"/>
      <c r="H4097" s="11"/>
      <c r="I4097" s="11"/>
      <c r="J4097" s="11"/>
      <c r="K4097" s="11"/>
      <c r="M4097" s="11"/>
      <c r="N4097" s="11"/>
      <c r="O4097" s="11"/>
      <c r="Q4097" s="11"/>
      <c r="R4097" s="11"/>
      <c r="S4097" s="11"/>
      <c r="U4097" s="42"/>
      <c r="V4097" s="42"/>
      <c r="W4097" s="42"/>
      <c r="X4097" s="42"/>
      <c r="Y4097" s="42"/>
      <c r="Z4097" s="42"/>
      <c r="AA4097" s="42"/>
      <c r="AB4097" s="42"/>
      <c r="AD4097" s="11"/>
      <c r="AE4097" s="11"/>
      <c r="AG4097" s="11"/>
      <c r="AH4097" s="101"/>
      <c r="AI4097" s="53"/>
      <c r="AJ4097" s="5"/>
    </row>
    <row r="4098" spans="3:36" ht="15" customHeight="1">
      <c r="C4098" s="57"/>
      <c r="D4098" s="11"/>
      <c r="E4098" s="11"/>
      <c r="F4098" s="56"/>
      <c r="G4098" s="11"/>
      <c r="H4098" s="11"/>
      <c r="I4098" s="11"/>
      <c r="J4098" s="11"/>
      <c r="K4098" s="11"/>
      <c r="L4098" s="11"/>
      <c r="M4098" s="11"/>
      <c r="N4098" s="11"/>
      <c r="P4098" s="11"/>
      <c r="Q4098" s="11"/>
      <c r="R4098" s="11"/>
      <c r="S4098" s="11"/>
      <c r="T4098" s="11"/>
      <c r="U4098" s="42"/>
      <c r="V4098" s="42"/>
      <c r="W4098" s="42"/>
      <c r="X4098" s="42"/>
      <c r="Y4098" s="42"/>
      <c r="Z4098" s="42"/>
      <c r="AA4098" s="42"/>
      <c r="AB4098" s="42"/>
      <c r="AD4098" s="11"/>
      <c r="AE4098" s="11"/>
      <c r="AG4098" s="11"/>
      <c r="AH4098" s="101"/>
      <c r="AI4098" s="53"/>
      <c r="AJ4098" s="5"/>
    </row>
    <row r="4099" spans="3:36" ht="15" customHeight="1">
      <c r="C4099" s="57"/>
      <c r="D4099" s="11"/>
      <c r="E4099" s="11"/>
      <c r="F4099" s="56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42"/>
      <c r="V4099" s="42"/>
      <c r="W4099" s="42"/>
      <c r="X4099" s="42"/>
      <c r="Y4099" s="42"/>
      <c r="Z4099" s="42"/>
      <c r="AA4099" s="42"/>
      <c r="AB4099" s="42"/>
      <c r="AD4099" s="11"/>
      <c r="AE4099" s="11"/>
      <c r="AG4099" s="11"/>
      <c r="AH4099" s="101"/>
      <c r="AI4099" s="53"/>
      <c r="AJ4099" s="5"/>
    </row>
    <row r="4100" spans="3:36" ht="15" customHeight="1">
      <c r="C4100" s="57"/>
      <c r="D4100" s="11"/>
      <c r="E4100" s="11"/>
      <c r="F4100" s="56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42"/>
      <c r="V4100" s="42"/>
      <c r="W4100" s="42"/>
      <c r="X4100" s="42"/>
      <c r="Y4100" s="42"/>
      <c r="Z4100" s="42"/>
      <c r="AA4100" s="42"/>
      <c r="AB4100" s="42"/>
      <c r="AD4100" s="11"/>
      <c r="AE4100" s="11"/>
      <c r="AF4100" s="11"/>
      <c r="AG4100" s="11"/>
      <c r="AH4100" s="101"/>
      <c r="AI4100" s="53"/>
      <c r="AJ4100" s="5"/>
    </row>
    <row r="4101" spans="3:36" ht="15" customHeight="1">
      <c r="C4101" s="57"/>
      <c r="D4101" s="11"/>
      <c r="E4101" s="11"/>
      <c r="F4101" s="56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42"/>
      <c r="V4101" s="42"/>
      <c r="W4101" s="42"/>
      <c r="X4101" s="42"/>
      <c r="Y4101" s="42"/>
      <c r="Z4101" s="42"/>
      <c r="AA4101" s="42"/>
      <c r="AB4101" s="42"/>
      <c r="AD4101" s="11"/>
      <c r="AE4101" s="11"/>
      <c r="AF4101" s="11"/>
      <c r="AG4101" s="11"/>
      <c r="AH4101" s="101"/>
      <c r="AI4101" s="53"/>
      <c r="AJ4101" s="5"/>
    </row>
    <row r="4102" spans="3:36" ht="15" customHeight="1">
      <c r="C4102" s="57"/>
      <c r="D4102" s="11"/>
      <c r="E4102" s="11"/>
      <c r="F4102" s="56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42"/>
      <c r="V4102" s="42"/>
      <c r="W4102" s="42"/>
      <c r="X4102" s="42"/>
      <c r="Y4102" s="42"/>
      <c r="Z4102" s="42"/>
      <c r="AA4102" s="42"/>
      <c r="AB4102" s="42"/>
      <c r="AD4102" s="11"/>
      <c r="AE4102" s="11"/>
      <c r="AF4102" s="11"/>
      <c r="AG4102" s="11"/>
      <c r="AH4102" s="101"/>
      <c r="AI4102" s="53"/>
      <c r="AJ4102" s="5"/>
    </row>
    <row r="4103" spans="3:36" ht="15" customHeight="1">
      <c r="C4103" s="57"/>
      <c r="D4103" s="11"/>
      <c r="E4103" s="11"/>
      <c r="F4103" s="56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42"/>
      <c r="V4103" s="42"/>
      <c r="W4103" s="42"/>
      <c r="X4103" s="42"/>
      <c r="Y4103" s="42"/>
      <c r="Z4103" s="42"/>
      <c r="AA4103" s="42"/>
      <c r="AB4103" s="42"/>
      <c r="AD4103" s="11"/>
      <c r="AE4103" s="11"/>
      <c r="AG4103" s="11"/>
      <c r="AH4103" s="101"/>
      <c r="AI4103" s="53"/>
      <c r="AJ4103" s="5"/>
    </row>
    <row r="4104" spans="3:36">
      <c r="C4104" s="57"/>
      <c r="D4104" s="11"/>
      <c r="E4104" s="11"/>
      <c r="F4104" s="56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42"/>
      <c r="V4104" s="42"/>
      <c r="W4104" s="42"/>
      <c r="X4104" s="42"/>
      <c r="Y4104" s="42"/>
      <c r="Z4104" s="42"/>
      <c r="AA4104" s="42"/>
      <c r="AB4104" s="42"/>
      <c r="AD4104" s="11"/>
      <c r="AF4104" s="11"/>
      <c r="AG4104" s="11"/>
      <c r="AH4104" s="101"/>
      <c r="AI4104" s="53"/>
      <c r="AJ4104" s="5"/>
    </row>
    <row r="4105" spans="3:36">
      <c r="C4105" s="57"/>
      <c r="D4105" s="11"/>
      <c r="E4105" s="11"/>
      <c r="F4105" s="56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42"/>
      <c r="V4105" s="42"/>
      <c r="W4105" s="42"/>
      <c r="X4105" s="42"/>
      <c r="Y4105" s="42"/>
      <c r="Z4105" s="42"/>
      <c r="AA4105" s="42"/>
      <c r="AB4105" s="42"/>
      <c r="AD4105" s="11"/>
      <c r="AE4105" s="11"/>
      <c r="AF4105" s="11"/>
      <c r="AG4105" s="11"/>
      <c r="AH4105" s="101"/>
      <c r="AI4105" s="53"/>
      <c r="AJ4105" s="5"/>
    </row>
    <row r="4106" spans="3:36" ht="15" customHeight="1">
      <c r="C4106" s="57"/>
      <c r="D4106" s="11"/>
      <c r="E4106" s="11"/>
      <c r="F4106" s="56"/>
      <c r="G4106" s="11"/>
      <c r="H4106" s="11"/>
      <c r="I4106" s="11"/>
      <c r="J4106" s="11"/>
      <c r="K4106" s="11"/>
      <c r="M4106" s="11"/>
      <c r="N4106" s="11"/>
      <c r="O4106" s="11"/>
      <c r="Q4106" s="11"/>
      <c r="R4106" s="11"/>
      <c r="S4106" s="11"/>
      <c r="U4106" s="42"/>
      <c r="V4106" s="42"/>
      <c r="W4106" s="42"/>
      <c r="X4106" s="42"/>
      <c r="Y4106" s="42"/>
      <c r="Z4106" s="42"/>
      <c r="AA4106" s="42"/>
      <c r="AB4106" s="42"/>
      <c r="AD4106" s="11"/>
      <c r="AG4106" s="11"/>
      <c r="AH4106" s="101"/>
      <c r="AI4106" s="53"/>
      <c r="AJ4106" s="5"/>
    </row>
    <row r="4107" spans="3:36" ht="15" customHeight="1">
      <c r="C4107" s="57"/>
      <c r="D4107" s="11"/>
      <c r="E4107" s="11"/>
      <c r="F4107" s="56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42"/>
      <c r="V4107" s="42"/>
      <c r="W4107" s="42"/>
      <c r="X4107" s="42"/>
      <c r="Y4107" s="42"/>
      <c r="Z4107" s="42"/>
      <c r="AA4107" s="42"/>
      <c r="AB4107" s="42"/>
      <c r="AD4107" s="11"/>
      <c r="AE4107" s="11"/>
      <c r="AF4107" s="11"/>
      <c r="AG4107" s="11"/>
      <c r="AH4107" s="101"/>
      <c r="AI4107" s="53"/>
      <c r="AJ4107" s="5"/>
    </row>
    <row r="4108" spans="3:36" ht="15" customHeight="1">
      <c r="C4108" s="57"/>
      <c r="D4108" s="11"/>
      <c r="E4108" s="11"/>
      <c r="F4108" s="56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42"/>
      <c r="V4108" s="42"/>
      <c r="W4108" s="42"/>
      <c r="X4108" s="42"/>
      <c r="Y4108" s="42"/>
      <c r="Z4108" s="42"/>
      <c r="AA4108" s="42"/>
      <c r="AB4108" s="42"/>
      <c r="AD4108" s="11"/>
      <c r="AE4108" s="11"/>
      <c r="AF4108" s="11"/>
      <c r="AG4108" s="11"/>
      <c r="AH4108" s="101"/>
      <c r="AI4108" s="53"/>
      <c r="AJ4108" s="5"/>
    </row>
    <row r="4109" spans="3:36" ht="15" customHeight="1">
      <c r="C4109" s="57"/>
      <c r="D4109" s="11"/>
      <c r="E4109" s="11"/>
      <c r="F4109" s="56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42"/>
      <c r="V4109" s="42"/>
      <c r="W4109" s="42"/>
      <c r="X4109" s="42"/>
      <c r="Y4109" s="42"/>
      <c r="Z4109" s="42"/>
      <c r="AA4109" s="42"/>
      <c r="AB4109" s="42"/>
      <c r="AD4109" s="11"/>
      <c r="AF4109" s="11"/>
      <c r="AG4109" s="11"/>
      <c r="AH4109" s="101"/>
      <c r="AI4109" s="53"/>
      <c r="AJ4109" s="5"/>
    </row>
    <row r="4110" spans="3:36" ht="15" customHeight="1">
      <c r="C4110" s="57"/>
      <c r="D4110" s="11"/>
      <c r="E4110" s="11"/>
      <c r="F4110" s="56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42"/>
      <c r="V4110" s="42"/>
      <c r="W4110" s="42"/>
      <c r="X4110" s="42"/>
      <c r="Y4110" s="42"/>
      <c r="Z4110" s="42"/>
      <c r="AA4110" s="42"/>
      <c r="AB4110" s="42"/>
      <c r="AD4110" s="11"/>
      <c r="AE4110" s="11"/>
      <c r="AG4110" s="11"/>
      <c r="AH4110" s="101"/>
      <c r="AI4110" s="53"/>
      <c r="AJ4110" s="5"/>
    </row>
    <row r="4111" spans="3:36" ht="15" customHeight="1">
      <c r="C4111" s="57"/>
      <c r="D4111" s="11"/>
      <c r="E4111" s="11"/>
      <c r="F4111" s="56"/>
      <c r="G4111" s="11"/>
      <c r="H4111" s="11"/>
      <c r="I4111" s="11"/>
      <c r="J4111" s="11"/>
      <c r="K4111" s="11"/>
      <c r="L4111" s="11"/>
      <c r="M4111" s="11"/>
      <c r="N4111" s="11"/>
      <c r="P4111" s="11"/>
      <c r="Q4111" s="11"/>
      <c r="R4111" s="11"/>
      <c r="S4111" s="11"/>
      <c r="T4111" s="11"/>
      <c r="U4111" s="42"/>
      <c r="V4111" s="42"/>
      <c r="W4111" s="42"/>
      <c r="X4111" s="42"/>
      <c r="Y4111" s="42"/>
      <c r="Z4111" s="42"/>
      <c r="AA4111" s="42"/>
      <c r="AB4111" s="42"/>
      <c r="AD4111" s="11"/>
      <c r="AE4111" s="11"/>
      <c r="AG4111" s="11"/>
      <c r="AH4111" s="101"/>
      <c r="AI4111" s="53"/>
      <c r="AJ4111" s="5"/>
    </row>
    <row r="4112" spans="3:36" ht="15" customHeight="1">
      <c r="C4112" s="57"/>
      <c r="D4112" s="11"/>
      <c r="E4112" s="11"/>
      <c r="F4112" s="56"/>
      <c r="G4112" s="11"/>
      <c r="H4112" s="11"/>
      <c r="I4112" s="11"/>
      <c r="J4112" s="11"/>
      <c r="K4112" s="11"/>
      <c r="M4112" s="11"/>
      <c r="N4112" s="11"/>
      <c r="O4112" s="11"/>
      <c r="P4112" s="11"/>
      <c r="Q4112" s="11"/>
      <c r="R4112" s="11"/>
      <c r="S4112" s="11"/>
      <c r="T4112" s="11"/>
      <c r="U4112" s="42"/>
      <c r="V4112" s="42"/>
      <c r="W4112" s="42"/>
      <c r="X4112" s="42"/>
      <c r="Y4112" s="42"/>
      <c r="Z4112" s="42"/>
      <c r="AA4112" s="42"/>
      <c r="AB4112" s="42"/>
      <c r="AD4112" s="11"/>
      <c r="AE4112" s="11"/>
      <c r="AG4112" s="11"/>
      <c r="AH4112" s="101"/>
      <c r="AI4112" s="53"/>
      <c r="AJ4112" s="5"/>
    </row>
    <row r="4113" spans="3:36">
      <c r="C4113" s="57"/>
      <c r="D4113" s="11"/>
      <c r="E4113" s="11"/>
      <c r="F4113" s="56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42"/>
      <c r="V4113" s="42"/>
      <c r="W4113" s="42"/>
      <c r="X4113" s="42"/>
      <c r="Y4113" s="42"/>
      <c r="Z4113" s="42"/>
      <c r="AA4113" s="42"/>
      <c r="AB4113" s="42"/>
      <c r="AD4113" s="11"/>
      <c r="AE4113" s="11"/>
      <c r="AF4113" s="11"/>
      <c r="AG4113" s="11"/>
      <c r="AH4113" s="101"/>
      <c r="AI4113" s="53"/>
      <c r="AJ4113" s="5"/>
    </row>
    <row r="4114" spans="3:36" ht="15" customHeight="1">
      <c r="C4114" s="57"/>
      <c r="D4114" s="11"/>
      <c r="E4114" s="11"/>
      <c r="F4114" s="56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42"/>
      <c r="V4114" s="42"/>
      <c r="W4114" s="42"/>
      <c r="X4114" s="42"/>
      <c r="Y4114" s="42"/>
      <c r="Z4114" s="42"/>
      <c r="AA4114" s="42"/>
      <c r="AB4114" s="42"/>
      <c r="AD4114" s="11"/>
      <c r="AE4114" s="11"/>
      <c r="AF4114" s="11"/>
      <c r="AG4114" s="11"/>
      <c r="AH4114" s="101"/>
      <c r="AI4114" s="53"/>
      <c r="AJ4114" s="5"/>
    </row>
    <row r="4115" spans="3:36" ht="15" customHeight="1">
      <c r="C4115" s="57"/>
      <c r="D4115" s="11"/>
      <c r="E4115" s="11"/>
      <c r="F4115" s="56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42"/>
      <c r="V4115" s="42"/>
      <c r="W4115" s="42"/>
      <c r="X4115" s="42"/>
      <c r="Y4115" s="42"/>
      <c r="Z4115" s="42"/>
      <c r="AA4115" s="42"/>
      <c r="AB4115" s="42"/>
      <c r="AD4115" s="11"/>
      <c r="AE4115" s="11"/>
      <c r="AF4115" s="11"/>
      <c r="AG4115" s="11"/>
      <c r="AH4115" s="101"/>
      <c r="AI4115" s="53"/>
      <c r="AJ4115" s="5"/>
    </row>
    <row r="4116" spans="3:36" ht="15" customHeight="1">
      <c r="C4116" s="57"/>
      <c r="D4116" s="11"/>
      <c r="E4116" s="11"/>
      <c r="F4116" s="56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42"/>
      <c r="V4116" s="42"/>
      <c r="W4116" s="42"/>
      <c r="X4116" s="42"/>
      <c r="Y4116" s="42"/>
      <c r="Z4116" s="42"/>
      <c r="AA4116" s="42"/>
      <c r="AB4116" s="42"/>
      <c r="AD4116" s="11"/>
      <c r="AF4116" s="11"/>
      <c r="AG4116" s="11"/>
      <c r="AH4116" s="101"/>
      <c r="AI4116" s="53"/>
      <c r="AJ4116" s="5"/>
    </row>
    <row r="4117" spans="3:36" ht="15" customHeight="1">
      <c r="C4117" s="57"/>
      <c r="D4117" s="11"/>
      <c r="E4117" s="11"/>
      <c r="F4117" s="56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42"/>
      <c r="V4117" s="42"/>
      <c r="W4117" s="42"/>
      <c r="X4117" s="42"/>
      <c r="Y4117" s="42"/>
      <c r="Z4117" s="42"/>
      <c r="AA4117" s="42"/>
      <c r="AB4117" s="42"/>
      <c r="AD4117" s="11"/>
      <c r="AG4117" s="11"/>
      <c r="AH4117" s="101"/>
      <c r="AI4117" s="53"/>
      <c r="AJ4117" s="5"/>
    </row>
    <row r="4118" spans="3:36" ht="15" customHeight="1">
      <c r="C4118" s="57"/>
      <c r="D4118" s="11"/>
      <c r="E4118" s="11"/>
      <c r="F4118" s="56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42"/>
      <c r="V4118" s="42"/>
      <c r="W4118" s="42"/>
      <c r="X4118" s="42"/>
      <c r="Y4118" s="42"/>
      <c r="Z4118" s="42"/>
      <c r="AA4118" s="42"/>
      <c r="AB4118" s="42"/>
      <c r="AD4118" s="11"/>
      <c r="AF4118" s="11"/>
      <c r="AG4118" s="11"/>
      <c r="AH4118" s="101"/>
      <c r="AI4118" s="53"/>
      <c r="AJ4118" s="5"/>
    </row>
    <row r="4119" spans="3:36" ht="15" customHeight="1">
      <c r="C4119" s="57"/>
      <c r="D4119" s="11"/>
      <c r="E4119" s="11"/>
      <c r="F4119" s="56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42"/>
      <c r="V4119" s="42"/>
      <c r="W4119" s="42"/>
      <c r="X4119" s="42"/>
      <c r="Y4119" s="42"/>
      <c r="Z4119" s="42"/>
      <c r="AA4119" s="42"/>
      <c r="AB4119" s="42"/>
      <c r="AD4119" s="11"/>
      <c r="AF4119" s="11"/>
      <c r="AG4119" s="11"/>
      <c r="AH4119" s="101"/>
      <c r="AI4119" s="53"/>
      <c r="AJ4119" s="5"/>
    </row>
    <row r="4120" spans="3:36" ht="15" customHeight="1">
      <c r="C4120" s="57"/>
      <c r="D4120" s="11"/>
      <c r="E4120" s="11"/>
      <c r="F4120" s="56"/>
      <c r="G4120" s="11"/>
      <c r="H4120" s="11"/>
      <c r="I4120" s="11"/>
      <c r="J4120" s="11"/>
      <c r="K4120" s="11"/>
      <c r="M4120" s="11"/>
      <c r="N4120" s="11"/>
      <c r="O4120" s="11"/>
      <c r="P4120" s="11"/>
      <c r="Q4120" s="11"/>
      <c r="R4120" s="11"/>
      <c r="S4120" s="11"/>
      <c r="T4120" s="11"/>
      <c r="U4120" s="42"/>
      <c r="V4120" s="42"/>
      <c r="W4120" s="42"/>
      <c r="X4120" s="42"/>
      <c r="Y4120" s="42"/>
      <c r="Z4120" s="42"/>
      <c r="AA4120" s="42"/>
      <c r="AB4120" s="42"/>
      <c r="AD4120" s="11"/>
      <c r="AF4120" s="11"/>
      <c r="AG4120" s="11"/>
      <c r="AH4120" s="101"/>
      <c r="AI4120" s="53"/>
      <c r="AJ4120" s="5"/>
    </row>
    <row r="4121" spans="3:36" ht="15" customHeight="1">
      <c r="C4121" s="57"/>
      <c r="D4121" s="11"/>
      <c r="E4121" s="11"/>
      <c r="F4121" s="56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42"/>
      <c r="V4121" s="42"/>
      <c r="W4121" s="42"/>
      <c r="X4121" s="42"/>
      <c r="Y4121" s="42"/>
      <c r="Z4121" s="42"/>
      <c r="AA4121" s="42"/>
      <c r="AB4121" s="42"/>
      <c r="AD4121" s="11"/>
      <c r="AE4121" s="11"/>
      <c r="AG4121" s="11"/>
      <c r="AH4121" s="101"/>
      <c r="AI4121" s="53"/>
      <c r="AJ4121" s="5"/>
    </row>
    <row r="4122" spans="3:36">
      <c r="C4122" s="57"/>
      <c r="D4122" s="11"/>
      <c r="E4122" s="11"/>
      <c r="F4122" s="56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42"/>
      <c r="V4122" s="42"/>
      <c r="W4122" s="42"/>
      <c r="X4122" s="42"/>
      <c r="Y4122" s="42"/>
      <c r="Z4122" s="42"/>
      <c r="AA4122" s="42"/>
      <c r="AB4122" s="42"/>
      <c r="AD4122" s="11"/>
      <c r="AF4122" s="11"/>
      <c r="AG4122" s="11"/>
      <c r="AH4122" s="101"/>
      <c r="AI4122" s="53"/>
      <c r="AJ4122" s="5"/>
    </row>
    <row r="4123" spans="3:36" ht="15" customHeight="1">
      <c r="C4123" s="57"/>
      <c r="D4123" s="11"/>
      <c r="E4123" s="11"/>
      <c r="F4123" s="56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42"/>
      <c r="V4123" s="42"/>
      <c r="W4123" s="42"/>
      <c r="X4123" s="42"/>
      <c r="Y4123" s="42"/>
      <c r="Z4123" s="42"/>
      <c r="AA4123" s="42"/>
      <c r="AB4123" s="42"/>
      <c r="AD4123" s="11"/>
      <c r="AF4123" s="11"/>
      <c r="AG4123" s="11"/>
      <c r="AH4123" s="101"/>
      <c r="AI4123" s="53"/>
      <c r="AJ4123" s="5"/>
    </row>
    <row r="4124" spans="3:36" ht="15" customHeight="1">
      <c r="C4124" s="57"/>
      <c r="D4124" s="11"/>
      <c r="E4124" s="11"/>
      <c r="F4124" s="56"/>
      <c r="G4124" s="11"/>
      <c r="H4124" s="11"/>
      <c r="I4124" s="11"/>
      <c r="J4124" s="11"/>
      <c r="K4124" s="11"/>
      <c r="M4124" s="11"/>
      <c r="N4124" s="11"/>
      <c r="O4124" s="11"/>
      <c r="Q4124" s="11"/>
      <c r="R4124" s="11"/>
      <c r="S4124" s="11"/>
      <c r="U4124" s="42"/>
      <c r="V4124" s="42"/>
      <c r="W4124" s="42"/>
      <c r="X4124" s="42"/>
      <c r="Y4124" s="42"/>
      <c r="Z4124" s="42"/>
      <c r="AA4124" s="42"/>
      <c r="AB4124" s="42"/>
      <c r="AD4124" s="11"/>
      <c r="AF4124" s="11"/>
      <c r="AG4124" s="11"/>
      <c r="AH4124" s="101"/>
      <c r="AI4124" s="53"/>
      <c r="AJ4124" s="5"/>
    </row>
    <row r="4125" spans="3:36" ht="15" customHeight="1">
      <c r="C4125" s="57"/>
      <c r="D4125" s="11"/>
      <c r="E4125" s="11"/>
      <c r="F4125" s="56"/>
      <c r="G4125" s="11"/>
      <c r="H4125" s="11"/>
      <c r="I4125" s="11"/>
      <c r="J4125" s="11"/>
      <c r="K4125" s="11"/>
      <c r="M4125" s="11"/>
      <c r="N4125" s="11"/>
      <c r="O4125" s="11"/>
      <c r="Q4125" s="11"/>
      <c r="R4125" s="11"/>
      <c r="S4125" s="11"/>
      <c r="U4125" s="42"/>
      <c r="V4125" s="42"/>
      <c r="W4125" s="42"/>
      <c r="X4125" s="42"/>
      <c r="Y4125" s="42"/>
      <c r="Z4125" s="42"/>
      <c r="AA4125" s="42"/>
      <c r="AB4125" s="42"/>
      <c r="AD4125" s="11"/>
      <c r="AF4125" s="11"/>
      <c r="AG4125" s="11"/>
      <c r="AH4125" s="101"/>
      <c r="AI4125" s="53"/>
      <c r="AJ4125" s="5"/>
    </row>
    <row r="4126" spans="3:36" ht="15" customHeight="1">
      <c r="C4126" s="57"/>
      <c r="D4126" s="11"/>
      <c r="E4126" s="11"/>
      <c r="F4126" s="56"/>
      <c r="G4126" s="11"/>
      <c r="H4126" s="11"/>
      <c r="I4126" s="11"/>
      <c r="J4126" s="11"/>
      <c r="K4126" s="11"/>
      <c r="M4126" s="11"/>
      <c r="N4126" s="11"/>
      <c r="O4126" s="11"/>
      <c r="P4126" s="11"/>
      <c r="Q4126" s="11"/>
      <c r="R4126" s="11"/>
      <c r="S4126" s="11"/>
      <c r="T4126" s="11"/>
      <c r="U4126" s="42"/>
      <c r="V4126" s="42"/>
      <c r="W4126" s="42"/>
      <c r="X4126" s="42"/>
      <c r="Y4126" s="42"/>
      <c r="Z4126" s="42"/>
      <c r="AA4126" s="42"/>
      <c r="AB4126" s="42"/>
      <c r="AD4126" s="11"/>
      <c r="AF4126" s="11"/>
      <c r="AG4126" s="11"/>
      <c r="AH4126" s="101"/>
      <c r="AI4126" s="53"/>
      <c r="AJ4126" s="5"/>
    </row>
    <row r="4127" spans="3:36" ht="15" customHeight="1">
      <c r="C4127" s="57"/>
      <c r="D4127" s="11"/>
      <c r="E4127" s="11"/>
      <c r="F4127" s="56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42"/>
      <c r="V4127" s="42"/>
      <c r="W4127" s="42"/>
      <c r="X4127" s="42"/>
      <c r="Y4127" s="42"/>
      <c r="Z4127" s="42"/>
      <c r="AA4127" s="42"/>
      <c r="AB4127" s="42"/>
      <c r="AD4127" s="11"/>
      <c r="AF4127" s="11"/>
      <c r="AG4127" s="11"/>
      <c r="AH4127" s="101"/>
      <c r="AI4127" s="53"/>
      <c r="AJ4127" s="5"/>
    </row>
    <row r="4128" spans="3:36" ht="15" customHeight="1">
      <c r="C4128" s="57"/>
      <c r="D4128" s="11"/>
      <c r="E4128" s="11"/>
      <c r="F4128" s="56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42"/>
      <c r="V4128" s="42"/>
      <c r="W4128" s="42"/>
      <c r="X4128" s="42"/>
      <c r="Y4128" s="42"/>
      <c r="Z4128" s="42"/>
      <c r="AA4128" s="42"/>
      <c r="AB4128" s="42"/>
      <c r="AD4128" s="11"/>
      <c r="AG4128" s="11"/>
      <c r="AH4128" s="101"/>
      <c r="AI4128" s="53"/>
      <c r="AJ4128" s="5"/>
    </row>
    <row r="4129" spans="3:36" ht="15" customHeight="1">
      <c r="C4129" s="57"/>
      <c r="D4129" s="11"/>
      <c r="E4129" s="11"/>
      <c r="F4129" s="56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42"/>
      <c r="V4129" s="42"/>
      <c r="W4129" s="42"/>
      <c r="X4129" s="42"/>
      <c r="Y4129" s="42"/>
      <c r="Z4129" s="42"/>
      <c r="AA4129" s="42"/>
      <c r="AB4129" s="42"/>
      <c r="AD4129" s="11"/>
      <c r="AE4129" s="11"/>
      <c r="AG4129" s="11"/>
      <c r="AH4129" s="101"/>
      <c r="AI4129" s="53"/>
      <c r="AJ4129" s="5"/>
    </row>
    <row r="4130" spans="3:36" ht="15" customHeight="1">
      <c r="C4130" s="57"/>
      <c r="D4130" s="11"/>
      <c r="E4130" s="11"/>
      <c r="F4130" s="56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42"/>
      <c r="V4130" s="42"/>
      <c r="W4130" s="42"/>
      <c r="X4130" s="42"/>
      <c r="Y4130" s="42"/>
      <c r="Z4130" s="42"/>
      <c r="AA4130" s="42"/>
      <c r="AB4130" s="42"/>
      <c r="AD4130" s="11"/>
      <c r="AE4130" s="11"/>
      <c r="AF4130" s="11"/>
      <c r="AG4130" s="11"/>
      <c r="AH4130" s="101"/>
      <c r="AI4130" s="53"/>
      <c r="AJ4130" s="5"/>
    </row>
    <row r="4131" spans="3:36" ht="15" customHeight="1">
      <c r="C4131" s="57"/>
      <c r="D4131" s="11"/>
      <c r="E4131" s="11"/>
      <c r="F4131" s="56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42"/>
      <c r="V4131" s="42"/>
      <c r="W4131" s="42"/>
      <c r="X4131" s="42"/>
      <c r="Y4131" s="42"/>
      <c r="Z4131" s="42"/>
      <c r="AA4131" s="42"/>
      <c r="AB4131" s="42"/>
      <c r="AD4131" s="11"/>
      <c r="AE4131" s="11"/>
      <c r="AG4131" s="11"/>
      <c r="AH4131" s="101"/>
      <c r="AI4131" s="53"/>
      <c r="AJ4131" s="5"/>
    </row>
    <row r="4132" spans="3:36" ht="15" customHeight="1">
      <c r="C4132" s="57"/>
      <c r="D4132" s="11"/>
      <c r="E4132" s="11"/>
      <c r="F4132" s="56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42"/>
      <c r="V4132" s="42"/>
      <c r="W4132" s="42"/>
      <c r="X4132" s="42"/>
      <c r="Y4132" s="42"/>
      <c r="Z4132" s="42"/>
      <c r="AA4132" s="42"/>
      <c r="AB4132" s="42"/>
      <c r="AC4132" s="11"/>
      <c r="AD4132" s="11"/>
      <c r="AE4132" s="11"/>
      <c r="AG4132" s="11"/>
      <c r="AH4132" s="101"/>
      <c r="AI4132" s="53"/>
      <c r="AJ4132" s="5"/>
    </row>
    <row r="4133" spans="3:36" ht="15" customHeight="1">
      <c r="C4133" s="57"/>
      <c r="D4133" s="11"/>
      <c r="E4133" s="11"/>
      <c r="F4133" s="56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42"/>
      <c r="V4133" s="42"/>
      <c r="W4133" s="42"/>
      <c r="X4133" s="42"/>
      <c r="Y4133" s="42"/>
      <c r="Z4133" s="42"/>
      <c r="AA4133" s="42"/>
      <c r="AB4133" s="42"/>
      <c r="AC4133" s="11"/>
      <c r="AD4133" s="11"/>
      <c r="AE4133" s="11"/>
      <c r="AG4133" s="11"/>
      <c r="AH4133" s="101"/>
      <c r="AI4133" s="53"/>
      <c r="AJ4133" s="5"/>
    </row>
    <row r="4134" spans="3:36" ht="15" customHeight="1">
      <c r="C4134" s="57"/>
      <c r="D4134" s="11"/>
      <c r="E4134" s="11"/>
      <c r="F4134" s="56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42"/>
      <c r="V4134" s="42"/>
      <c r="W4134" s="42"/>
      <c r="X4134" s="42"/>
      <c r="Y4134" s="42"/>
      <c r="Z4134" s="42"/>
      <c r="AA4134" s="42"/>
      <c r="AB4134" s="42"/>
      <c r="AC4134" s="11"/>
      <c r="AD4134" s="11"/>
      <c r="AE4134" s="11"/>
      <c r="AG4134" s="11"/>
      <c r="AH4134" s="101"/>
      <c r="AI4134" s="53"/>
      <c r="AJ4134" s="5"/>
    </row>
    <row r="4135" spans="3:36" ht="15" customHeight="1">
      <c r="C4135" s="57"/>
      <c r="D4135" s="11"/>
      <c r="E4135" s="11"/>
      <c r="F4135" s="56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42"/>
      <c r="V4135" s="42"/>
      <c r="W4135" s="42"/>
      <c r="X4135" s="42"/>
      <c r="Y4135" s="42"/>
      <c r="Z4135" s="42"/>
      <c r="AA4135" s="42"/>
      <c r="AB4135" s="42"/>
      <c r="AC4135" s="11"/>
      <c r="AD4135" s="11"/>
      <c r="AE4135" s="11"/>
      <c r="AF4135" s="11"/>
      <c r="AG4135" s="11"/>
      <c r="AH4135" s="101"/>
      <c r="AI4135" s="53"/>
      <c r="AJ4135" s="5"/>
    </row>
    <row r="4136" spans="3:36" ht="15" customHeight="1">
      <c r="C4136" s="57"/>
      <c r="D4136" s="11"/>
      <c r="E4136" s="11"/>
      <c r="F4136" s="56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42"/>
      <c r="V4136" s="42"/>
      <c r="W4136" s="42"/>
      <c r="X4136" s="42"/>
      <c r="Y4136" s="42"/>
      <c r="Z4136" s="42"/>
      <c r="AA4136" s="42"/>
      <c r="AB4136" s="42"/>
      <c r="AC4136" s="11"/>
      <c r="AD4136" s="11"/>
      <c r="AE4136" s="11"/>
      <c r="AG4136" s="11"/>
      <c r="AH4136" s="101"/>
      <c r="AI4136" s="53"/>
      <c r="AJ4136" s="5"/>
    </row>
    <row r="4137" spans="3:36" ht="15" customHeight="1">
      <c r="C4137" s="57"/>
      <c r="D4137" s="11"/>
      <c r="E4137" s="11"/>
      <c r="F4137" s="56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42"/>
      <c r="V4137" s="42"/>
      <c r="W4137" s="42"/>
      <c r="X4137" s="42"/>
      <c r="Y4137" s="42"/>
      <c r="Z4137" s="42"/>
      <c r="AA4137" s="42"/>
      <c r="AB4137" s="42"/>
      <c r="AC4137" s="11"/>
      <c r="AD4137" s="11"/>
      <c r="AE4137" s="11"/>
      <c r="AG4137" s="11"/>
      <c r="AH4137" s="101"/>
      <c r="AI4137" s="53"/>
      <c r="AJ4137" s="5"/>
    </row>
    <row r="4138" spans="3:36" ht="15" customHeight="1">
      <c r="C4138" s="57"/>
      <c r="D4138" s="11"/>
      <c r="E4138" s="11"/>
      <c r="F4138" s="56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42"/>
      <c r="V4138" s="42"/>
      <c r="W4138" s="42"/>
      <c r="X4138" s="42"/>
      <c r="Y4138" s="42"/>
      <c r="Z4138" s="42"/>
      <c r="AA4138" s="42"/>
      <c r="AB4138" s="42"/>
      <c r="AC4138" s="11"/>
      <c r="AD4138" s="11"/>
      <c r="AE4138" s="11"/>
      <c r="AG4138" s="11"/>
      <c r="AH4138" s="101"/>
      <c r="AI4138" s="53"/>
      <c r="AJ4138" s="5"/>
    </row>
    <row r="4139" spans="3:36" ht="15" customHeight="1">
      <c r="C4139" s="57"/>
      <c r="D4139" s="11"/>
      <c r="E4139" s="11"/>
      <c r="F4139" s="56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42"/>
      <c r="V4139" s="42"/>
      <c r="W4139" s="42"/>
      <c r="X4139" s="42"/>
      <c r="Y4139" s="42"/>
      <c r="Z4139" s="42"/>
      <c r="AA4139" s="42"/>
      <c r="AB4139" s="42"/>
      <c r="AC4139" s="11"/>
      <c r="AD4139" s="11"/>
      <c r="AE4139" s="11"/>
      <c r="AG4139" s="11"/>
      <c r="AH4139" s="101"/>
      <c r="AI4139" s="53"/>
      <c r="AJ4139" s="5"/>
    </row>
    <row r="4140" spans="3:36" ht="15" customHeight="1">
      <c r="C4140" s="57"/>
      <c r="D4140" s="11"/>
      <c r="E4140" s="11"/>
      <c r="F4140" s="56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42"/>
      <c r="V4140" s="42"/>
      <c r="W4140" s="42"/>
      <c r="X4140" s="42"/>
      <c r="Y4140" s="42"/>
      <c r="Z4140" s="42"/>
      <c r="AA4140" s="42"/>
      <c r="AB4140" s="42"/>
      <c r="AC4140" s="11"/>
      <c r="AD4140" s="11"/>
      <c r="AE4140" s="11"/>
      <c r="AF4140" s="11"/>
      <c r="AG4140" s="11"/>
      <c r="AH4140" s="101"/>
      <c r="AI4140" s="53"/>
      <c r="AJ4140" s="5"/>
    </row>
    <row r="4141" spans="3:36" ht="15" customHeight="1">
      <c r="C4141" s="57"/>
      <c r="D4141" s="11"/>
      <c r="E4141" s="11"/>
      <c r="F4141" s="56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42"/>
      <c r="V4141" s="42"/>
      <c r="W4141" s="42"/>
      <c r="X4141" s="42"/>
      <c r="Y4141" s="42"/>
      <c r="Z4141" s="42"/>
      <c r="AA4141" s="42"/>
      <c r="AB4141" s="42"/>
      <c r="AC4141" s="11"/>
      <c r="AD4141" s="11"/>
      <c r="AF4141" s="11"/>
      <c r="AG4141" s="11"/>
      <c r="AH4141" s="101"/>
      <c r="AI4141" s="53"/>
      <c r="AJ4141" s="5"/>
    </row>
    <row r="4142" spans="3:36" ht="15" customHeight="1">
      <c r="C4142" s="57"/>
      <c r="D4142" s="11"/>
      <c r="E4142" s="11"/>
      <c r="F4142" s="56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42"/>
      <c r="V4142" s="42"/>
      <c r="W4142" s="42"/>
      <c r="X4142" s="42"/>
      <c r="Y4142" s="42"/>
      <c r="Z4142" s="42"/>
      <c r="AA4142" s="42"/>
      <c r="AB4142" s="42"/>
      <c r="AC4142" s="11"/>
      <c r="AD4142" s="11"/>
      <c r="AG4142" s="11"/>
      <c r="AH4142" s="101"/>
      <c r="AI4142" s="53"/>
      <c r="AJ4142" s="5"/>
    </row>
    <row r="4143" spans="3:36" ht="15" customHeight="1">
      <c r="C4143" s="57"/>
      <c r="D4143" s="11"/>
      <c r="E4143" s="11"/>
      <c r="F4143" s="56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42"/>
      <c r="V4143" s="42"/>
      <c r="W4143" s="42"/>
      <c r="X4143" s="42"/>
      <c r="Y4143" s="42"/>
      <c r="Z4143" s="42"/>
      <c r="AA4143" s="42"/>
      <c r="AB4143" s="42"/>
      <c r="AC4143" s="11"/>
      <c r="AD4143" s="11"/>
      <c r="AE4143" s="11"/>
      <c r="AF4143" s="11"/>
      <c r="AG4143" s="11"/>
      <c r="AH4143" s="101"/>
      <c r="AI4143" s="53"/>
      <c r="AJ4143" s="5"/>
    </row>
    <row r="4144" spans="3:36" ht="15" customHeight="1">
      <c r="C4144" s="57"/>
      <c r="D4144" s="11"/>
      <c r="E4144" s="11"/>
      <c r="F4144" s="56"/>
      <c r="G4144" s="11"/>
      <c r="H4144" s="11"/>
      <c r="I4144" s="11"/>
      <c r="J4144" s="11"/>
      <c r="K4144" s="11"/>
      <c r="M4144" s="11"/>
      <c r="O4144" s="11"/>
      <c r="P4144" s="11"/>
      <c r="Q4144" s="11"/>
      <c r="R4144" s="11"/>
      <c r="S4144" s="11"/>
      <c r="T4144" s="11"/>
      <c r="U4144" s="42"/>
      <c r="V4144" s="42"/>
      <c r="W4144" s="42"/>
      <c r="X4144" s="42"/>
      <c r="Y4144" s="42"/>
      <c r="Z4144" s="42"/>
      <c r="AA4144" s="42"/>
      <c r="AB4144" s="42"/>
      <c r="AC4144" s="11"/>
      <c r="AD4144" s="11"/>
      <c r="AE4144" s="11"/>
      <c r="AG4144" s="11"/>
      <c r="AH4144" s="101"/>
      <c r="AI4144" s="53"/>
      <c r="AJ4144" s="5"/>
    </row>
    <row r="4145" spans="3:36" ht="15" customHeight="1">
      <c r="C4145" s="57"/>
      <c r="D4145" s="11"/>
      <c r="E4145" s="11"/>
      <c r="F4145" s="56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42"/>
      <c r="V4145" s="42"/>
      <c r="W4145" s="42"/>
      <c r="X4145" s="42"/>
      <c r="Y4145" s="42"/>
      <c r="Z4145" s="42"/>
      <c r="AA4145" s="42"/>
      <c r="AB4145" s="42"/>
      <c r="AC4145" s="11"/>
      <c r="AD4145" s="11"/>
      <c r="AE4145" s="11"/>
      <c r="AG4145" s="11"/>
      <c r="AH4145" s="101"/>
      <c r="AI4145" s="53"/>
      <c r="AJ4145" s="5"/>
    </row>
    <row r="4146" spans="3:36" ht="15" customHeight="1">
      <c r="C4146" s="57"/>
      <c r="D4146" s="11"/>
      <c r="E4146" s="11"/>
      <c r="F4146" s="56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42"/>
      <c r="V4146" s="42"/>
      <c r="W4146" s="42"/>
      <c r="X4146" s="42"/>
      <c r="Y4146" s="42"/>
      <c r="Z4146" s="42"/>
      <c r="AA4146" s="42"/>
      <c r="AB4146" s="42"/>
      <c r="AC4146" s="11"/>
      <c r="AD4146" s="11"/>
      <c r="AE4146" s="11"/>
      <c r="AG4146" s="11"/>
      <c r="AH4146" s="101"/>
      <c r="AI4146" s="53"/>
      <c r="AJ4146" s="5"/>
    </row>
    <row r="4147" spans="3:36">
      <c r="C4147" s="57"/>
      <c r="D4147" s="11"/>
      <c r="E4147" s="11"/>
      <c r="F4147" s="56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42"/>
      <c r="V4147" s="42"/>
      <c r="W4147" s="42"/>
      <c r="X4147" s="42"/>
      <c r="Y4147" s="42"/>
      <c r="Z4147" s="42"/>
      <c r="AA4147" s="42"/>
      <c r="AB4147" s="42"/>
      <c r="AC4147" s="11"/>
      <c r="AD4147" s="11"/>
      <c r="AE4147" s="11"/>
      <c r="AG4147" s="11"/>
      <c r="AH4147" s="101"/>
      <c r="AI4147" s="53"/>
      <c r="AJ4147" s="5"/>
    </row>
    <row r="4148" spans="3:36">
      <c r="C4148" s="57"/>
      <c r="D4148" s="11"/>
      <c r="E4148" s="11"/>
      <c r="F4148" s="56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42"/>
      <c r="V4148" s="42"/>
      <c r="W4148" s="42"/>
      <c r="X4148" s="42"/>
      <c r="Y4148" s="42"/>
      <c r="Z4148" s="42"/>
      <c r="AA4148" s="42"/>
      <c r="AB4148" s="42"/>
      <c r="AC4148" s="11"/>
      <c r="AD4148" s="11"/>
      <c r="AE4148" s="11"/>
      <c r="AG4148" s="11"/>
      <c r="AH4148" s="101"/>
      <c r="AI4148" s="53"/>
      <c r="AJ4148" s="5"/>
    </row>
    <row r="4149" spans="3:36">
      <c r="C4149" s="57"/>
      <c r="D4149" s="11"/>
      <c r="E4149" s="11"/>
      <c r="F4149" s="56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42"/>
      <c r="V4149" s="42"/>
      <c r="W4149" s="42"/>
      <c r="X4149" s="42"/>
      <c r="Y4149" s="42"/>
      <c r="Z4149" s="42"/>
      <c r="AA4149" s="42"/>
      <c r="AB4149" s="42"/>
      <c r="AC4149" s="11"/>
      <c r="AD4149" s="11"/>
      <c r="AF4149" s="11"/>
      <c r="AG4149" s="11"/>
      <c r="AH4149" s="101"/>
      <c r="AI4149" s="53"/>
      <c r="AJ4149" s="5"/>
    </row>
    <row r="4150" spans="3:36">
      <c r="C4150" s="57"/>
      <c r="D4150" s="11"/>
      <c r="E4150" s="11"/>
      <c r="F4150" s="56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42"/>
      <c r="V4150" s="42"/>
      <c r="W4150" s="42"/>
      <c r="X4150" s="42"/>
      <c r="Y4150" s="42"/>
      <c r="Z4150" s="42"/>
      <c r="AA4150" s="42"/>
      <c r="AB4150" s="42"/>
      <c r="AC4150" s="11"/>
      <c r="AD4150" s="11"/>
      <c r="AF4150" s="11"/>
      <c r="AG4150" s="11"/>
      <c r="AH4150" s="101"/>
      <c r="AI4150" s="53"/>
      <c r="AJ4150" s="5"/>
    </row>
    <row r="4151" spans="3:36" ht="15" customHeight="1">
      <c r="C4151" s="57"/>
      <c r="D4151" s="11"/>
      <c r="E4151" s="11"/>
      <c r="F4151" s="56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42"/>
      <c r="V4151" s="42"/>
      <c r="W4151" s="42"/>
      <c r="X4151" s="42"/>
      <c r="Y4151" s="42"/>
      <c r="Z4151" s="42"/>
      <c r="AA4151" s="42"/>
      <c r="AB4151" s="42"/>
      <c r="AC4151" s="11"/>
      <c r="AD4151" s="11"/>
      <c r="AF4151" s="11"/>
      <c r="AG4151" s="11"/>
      <c r="AH4151" s="101"/>
      <c r="AI4151" s="53"/>
      <c r="AJ4151" s="5"/>
    </row>
    <row r="4152" spans="3:36" ht="15" customHeight="1">
      <c r="C4152" s="57"/>
      <c r="D4152" s="11"/>
      <c r="E4152" s="11"/>
      <c r="F4152" s="56"/>
      <c r="G4152" s="11"/>
      <c r="H4152" s="11"/>
      <c r="I4152" s="11"/>
      <c r="J4152" s="11"/>
      <c r="K4152" s="11"/>
      <c r="M4152" s="11"/>
      <c r="N4152" s="11"/>
      <c r="O4152" s="11"/>
      <c r="Q4152" s="11"/>
      <c r="R4152" s="11"/>
      <c r="S4152" s="11"/>
      <c r="T4152" s="11"/>
      <c r="U4152" s="42"/>
      <c r="V4152" s="42"/>
      <c r="W4152" s="42"/>
      <c r="X4152" s="42"/>
      <c r="Y4152" s="42"/>
      <c r="Z4152" s="42"/>
      <c r="AA4152" s="42"/>
      <c r="AB4152" s="42"/>
      <c r="AC4152" s="11"/>
      <c r="AD4152" s="11"/>
      <c r="AE4152" s="11"/>
      <c r="AF4152" s="11"/>
      <c r="AG4152" s="11"/>
      <c r="AH4152" s="101"/>
      <c r="AI4152" s="53"/>
      <c r="AJ4152" s="5"/>
    </row>
    <row r="4153" spans="3:36" ht="15" customHeight="1">
      <c r="C4153" s="57"/>
      <c r="D4153" s="11"/>
      <c r="E4153" s="11"/>
      <c r="F4153" s="56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U4153" s="42"/>
      <c r="V4153" s="42"/>
      <c r="W4153" s="42"/>
      <c r="X4153" s="42"/>
      <c r="Y4153" s="42"/>
      <c r="Z4153" s="42"/>
      <c r="AA4153" s="42"/>
      <c r="AB4153" s="42"/>
      <c r="AC4153" s="11"/>
      <c r="AD4153" s="11"/>
      <c r="AF4153" s="11"/>
      <c r="AG4153" s="11"/>
      <c r="AH4153" s="101"/>
      <c r="AI4153" s="53"/>
      <c r="AJ4153" s="5"/>
    </row>
    <row r="4154" spans="3:36">
      <c r="C4154" s="57"/>
      <c r="D4154" s="11"/>
      <c r="E4154" s="11"/>
      <c r="F4154" s="56"/>
      <c r="G4154" s="11"/>
      <c r="H4154" s="11"/>
      <c r="I4154" s="11"/>
      <c r="J4154" s="11"/>
      <c r="K4154" s="11"/>
      <c r="L4154" s="11"/>
      <c r="M4154" s="11"/>
      <c r="N4154" s="11"/>
      <c r="Q4154" s="11"/>
      <c r="R4154" s="11"/>
      <c r="S4154" s="11"/>
      <c r="T4154" s="11"/>
      <c r="U4154" s="42"/>
      <c r="V4154" s="42"/>
      <c r="W4154" s="42"/>
      <c r="X4154" s="42"/>
      <c r="Y4154" s="42"/>
      <c r="Z4154" s="42"/>
      <c r="AA4154" s="42"/>
      <c r="AB4154" s="42"/>
      <c r="AD4154" s="11"/>
      <c r="AE4154" s="11"/>
      <c r="AF4154" s="11"/>
      <c r="AG4154" s="11"/>
      <c r="AH4154" s="101"/>
      <c r="AI4154" s="53"/>
      <c r="AJ4154" s="5"/>
    </row>
    <row r="4155" spans="3:36" ht="15" customHeight="1">
      <c r="C4155" s="57"/>
      <c r="D4155" s="11"/>
      <c r="E4155" s="11"/>
      <c r="F4155" s="56"/>
      <c r="G4155" s="11"/>
      <c r="H4155" s="11"/>
      <c r="I4155" s="11"/>
      <c r="J4155" s="11"/>
      <c r="K4155" s="11"/>
      <c r="M4155" s="11"/>
      <c r="N4155" s="11"/>
      <c r="O4155" s="11"/>
      <c r="P4155" s="11"/>
      <c r="Q4155" s="11"/>
      <c r="R4155" s="11"/>
      <c r="S4155" s="11"/>
      <c r="T4155" s="11"/>
      <c r="U4155" s="42"/>
      <c r="V4155" s="42"/>
      <c r="W4155" s="42"/>
      <c r="X4155" s="42"/>
      <c r="Y4155" s="42"/>
      <c r="Z4155" s="42"/>
      <c r="AA4155" s="42"/>
      <c r="AB4155" s="42"/>
      <c r="AD4155" s="11"/>
      <c r="AE4155" s="11"/>
      <c r="AF4155" s="11"/>
      <c r="AG4155" s="11"/>
      <c r="AH4155" s="101"/>
      <c r="AI4155" s="53"/>
      <c r="AJ4155" s="5"/>
    </row>
    <row r="4156" spans="3:36">
      <c r="C4156" s="57"/>
      <c r="D4156" s="11"/>
      <c r="E4156" s="11"/>
      <c r="F4156" s="56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42"/>
      <c r="V4156" s="42"/>
      <c r="W4156" s="42"/>
      <c r="X4156" s="42"/>
      <c r="Y4156" s="42"/>
      <c r="Z4156" s="42"/>
      <c r="AA4156" s="42"/>
      <c r="AB4156" s="42"/>
      <c r="AD4156" s="11"/>
      <c r="AF4156" s="11"/>
      <c r="AG4156" s="11"/>
      <c r="AH4156" s="101"/>
      <c r="AI4156" s="53"/>
      <c r="AJ4156" s="5"/>
    </row>
    <row r="4157" spans="3:36">
      <c r="C4157" s="57"/>
      <c r="D4157" s="11"/>
      <c r="E4157" s="11"/>
      <c r="F4157" s="56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42"/>
      <c r="V4157" s="42"/>
      <c r="W4157" s="42"/>
      <c r="X4157" s="42"/>
      <c r="Y4157" s="42"/>
      <c r="Z4157" s="42"/>
      <c r="AA4157" s="42"/>
      <c r="AB4157" s="42"/>
      <c r="AD4157" s="11"/>
      <c r="AE4157" s="11"/>
      <c r="AG4157" s="11"/>
      <c r="AH4157" s="101"/>
      <c r="AI4157" s="53"/>
      <c r="AJ4157" s="5"/>
    </row>
    <row r="4158" spans="3:36">
      <c r="C4158" s="57"/>
      <c r="D4158" s="11"/>
      <c r="E4158" s="11"/>
      <c r="F4158" s="56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42"/>
      <c r="V4158" s="42"/>
      <c r="W4158" s="42"/>
      <c r="X4158" s="42"/>
      <c r="Y4158" s="42"/>
      <c r="Z4158" s="42"/>
      <c r="AA4158" s="42"/>
      <c r="AB4158" s="42"/>
      <c r="AD4158" s="11"/>
      <c r="AE4158" s="11"/>
      <c r="AG4158" s="11"/>
      <c r="AH4158" s="101"/>
      <c r="AI4158" s="53"/>
      <c r="AJ4158" s="5"/>
    </row>
    <row r="4159" spans="3:36">
      <c r="C4159" s="57"/>
      <c r="D4159" s="11"/>
      <c r="E4159" s="11"/>
      <c r="F4159" s="56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42"/>
      <c r="V4159" s="42"/>
      <c r="W4159" s="42"/>
      <c r="X4159" s="42"/>
      <c r="Y4159" s="42"/>
      <c r="Z4159" s="42"/>
      <c r="AA4159" s="42"/>
      <c r="AB4159" s="42"/>
      <c r="AD4159" s="11"/>
      <c r="AE4159" s="11"/>
      <c r="AG4159" s="11"/>
      <c r="AH4159" s="101"/>
      <c r="AI4159" s="53"/>
      <c r="AJ4159" s="5"/>
    </row>
    <row r="4160" spans="3:36" ht="15" customHeight="1">
      <c r="C4160" s="57"/>
      <c r="D4160" s="11"/>
      <c r="E4160" s="11"/>
      <c r="F4160" s="56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42"/>
      <c r="V4160" s="42"/>
      <c r="W4160" s="42"/>
      <c r="X4160" s="42"/>
      <c r="Y4160" s="42"/>
      <c r="Z4160" s="42"/>
      <c r="AA4160" s="42"/>
      <c r="AB4160" s="42"/>
      <c r="AD4160" s="11"/>
      <c r="AE4160" s="11"/>
      <c r="AF4160" s="11"/>
      <c r="AG4160" s="11"/>
      <c r="AH4160" s="101"/>
      <c r="AI4160" s="53"/>
      <c r="AJ4160" s="5"/>
    </row>
    <row r="4161" spans="3:36" ht="15" customHeight="1">
      <c r="C4161" s="57"/>
      <c r="D4161" s="11"/>
      <c r="E4161" s="11"/>
      <c r="F4161" s="56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42"/>
      <c r="V4161" s="42"/>
      <c r="W4161" s="42"/>
      <c r="X4161" s="42"/>
      <c r="Y4161" s="42"/>
      <c r="Z4161" s="42"/>
      <c r="AA4161" s="42"/>
      <c r="AB4161" s="42"/>
      <c r="AD4161" s="11"/>
      <c r="AE4161" s="11"/>
      <c r="AF4161" s="11"/>
      <c r="AG4161" s="11"/>
      <c r="AH4161" s="101"/>
      <c r="AI4161" s="53"/>
      <c r="AJ4161" s="5"/>
    </row>
    <row r="4162" spans="3:36">
      <c r="C4162" s="57"/>
      <c r="D4162" s="11"/>
      <c r="E4162" s="11"/>
      <c r="F4162" s="56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42"/>
      <c r="V4162" s="42"/>
      <c r="W4162" s="42"/>
      <c r="X4162" s="42"/>
      <c r="Y4162" s="42"/>
      <c r="Z4162" s="42"/>
      <c r="AA4162" s="42"/>
      <c r="AB4162" s="42"/>
      <c r="AD4162" s="11"/>
      <c r="AE4162" s="11"/>
      <c r="AF4162" s="11"/>
      <c r="AG4162" s="11"/>
      <c r="AH4162" s="101"/>
      <c r="AI4162" s="53"/>
      <c r="AJ4162" s="5"/>
    </row>
    <row r="4163" spans="3:36" ht="15" customHeight="1">
      <c r="C4163" s="57"/>
      <c r="D4163" s="11"/>
      <c r="E4163" s="11"/>
      <c r="F4163" s="56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42"/>
      <c r="V4163" s="42"/>
      <c r="W4163" s="42"/>
      <c r="X4163" s="42"/>
      <c r="Y4163" s="42"/>
      <c r="Z4163" s="42"/>
      <c r="AA4163" s="42"/>
      <c r="AB4163" s="42"/>
      <c r="AD4163" s="11"/>
      <c r="AE4163" s="11"/>
      <c r="AF4163" s="11"/>
      <c r="AG4163" s="11"/>
      <c r="AH4163" s="101"/>
      <c r="AI4163" s="53"/>
      <c r="AJ4163" s="5"/>
    </row>
    <row r="4164" spans="3:36">
      <c r="C4164" s="57"/>
      <c r="D4164" s="11"/>
      <c r="E4164" s="11"/>
      <c r="F4164" s="56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42"/>
      <c r="V4164" s="42"/>
      <c r="W4164" s="42"/>
      <c r="X4164" s="42"/>
      <c r="Y4164" s="42"/>
      <c r="Z4164" s="42"/>
      <c r="AA4164" s="42"/>
      <c r="AB4164" s="42"/>
      <c r="AD4164" s="11"/>
      <c r="AG4164" s="11"/>
      <c r="AH4164" s="101"/>
      <c r="AI4164" s="53"/>
      <c r="AJ4164" s="5"/>
    </row>
    <row r="4165" spans="3:36">
      <c r="C4165" s="57"/>
      <c r="D4165" s="11"/>
      <c r="E4165" s="11"/>
      <c r="F4165" s="56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42"/>
      <c r="V4165" s="42"/>
      <c r="W4165" s="42"/>
      <c r="X4165" s="42"/>
      <c r="Y4165" s="42"/>
      <c r="Z4165" s="42"/>
      <c r="AA4165" s="42"/>
      <c r="AB4165" s="42"/>
      <c r="AD4165" s="11"/>
      <c r="AF4165" s="11"/>
      <c r="AG4165" s="11"/>
      <c r="AH4165" s="101"/>
      <c r="AI4165" s="53"/>
      <c r="AJ4165" s="5"/>
    </row>
    <row r="4166" spans="3:36">
      <c r="C4166" s="57"/>
      <c r="D4166" s="11"/>
      <c r="E4166" s="11"/>
      <c r="F4166" s="56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42"/>
      <c r="V4166" s="42"/>
      <c r="W4166" s="42"/>
      <c r="X4166" s="42"/>
      <c r="Y4166" s="42"/>
      <c r="Z4166" s="42"/>
      <c r="AA4166" s="42"/>
      <c r="AB4166" s="42"/>
      <c r="AD4166" s="11"/>
      <c r="AF4166" s="11"/>
      <c r="AG4166" s="11"/>
      <c r="AH4166" s="101"/>
      <c r="AI4166" s="53"/>
      <c r="AJ4166" s="5"/>
    </row>
    <row r="4167" spans="3:36" ht="15" customHeight="1">
      <c r="C4167" s="57"/>
      <c r="D4167" s="11"/>
      <c r="E4167" s="11"/>
      <c r="F4167" s="56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42"/>
      <c r="V4167" s="42"/>
      <c r="W4167" s="42"/>
      <c r="X4167" s="42"/>
      <c r="Y4167" s="42"/>
      <c r="Z4167" s="42"/>
      <c r="AA4167" s="42"/>
      <c r="AB4167" s="42"/>
      <c r="AD4167" s="11"/>
      <c r="AE4167" s="11"/>
      <c r="AF4167" s="11"/>
      <c r="AG4167" s="11"/>
      <c r="AH4167" s="101"/>
      <c r="AI4167" s="53"/>
      <c r="AJ4167" s="5"/>
    </row>
    <row r="4168" spans="3:36" ht="15" customHeight="1">
      <c r="C4168" s="57"/>
      <c r="D4168" s="11"/>
      <c r="E4168" s="11"/>
      <c r="F4168" s="56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42"/>
      <c r="V4168" s="42"/>
      <c r="W4168" s="42"/>
      <c r="X4168" s="42"/>
      <c r="Y4168" s="42"/>
      <c r="Z4168" s="42"/>
      <c r="AA4168" s="42"/>
      <c r="AB4168" s="42"/>
      <c r="AC4168" s="11"/>
      <c r="AD4168" s="11"/>
      <c r="AE4168" s="11"/>
      <c r="AG4168" s="11"/>
      <c r="AH4168" s="101"/>
      <c r="AI4168" s="53"/>
      <c r="AJ4168" s="5"/>
    </row>
    <row r="4169" spans="3:36">
      <c r="C4169" s="57"/>
      <c r="D4169" s="11"/>
      <c r="E4169" s="11"/>
      <c r="F4169" s="56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42"/>
      <c r="V4169" s="42"/>
      <c r="W4169" s="42"/>
      <c r="X4169" s="42"/>
      <c r="Y4169" s="42"/>
      <c r="Z4169" s="42"/>
      <c r="AA4169" s="42"/>
      <c r="AB4169" s="42"/>
      <c r="AC4169" s="11"/>
      <c r="AD4169" s="11"/>
      <c r="AE4169" s="11"/>
      <c r="AG4169" s="11"/>
      <c r="AH4169" s="101"/>
      <c r="AI4169" s="53"/>
      <c r="AJ4169" s="5"/>
    </row>
    <row r="4170" spans="3:36">
      <c r="C4170" s="57"/>
      <c r="D4170" s="11"/>
      <c r="E4170" s="11"/>
      <c r="F4170" s="56"/>
      <c r="G4170" s="11"/>
      <c r="H4170" s="11"/>
      <c r="I4170" s="11"/>
      <c r="J4170" s="11"/>
      <c r="K4170" s="11"/>
      <c r="M4170" s="11"/>
      <c r="Q4170" s="11"/>
      <c r="R4170" s="11"/>
      <c r="S4170" s="11"/>
      <c r="T4170" s="11"/>
      <c r="U4170" s="42"/>
      <c r="V4170" s="42"/>
      <c r="W4170" s="42"/>
      <c r="X4170" s="42"/>
      <c r="Y4170" s="42"/>
      <c r="Z4170" s="42"/>
      <c r="AA4170" s="42"/>
      <c r="AB4170" s="42"/>
      <c r="AC4170" s="11"/>
      <c r="AD4170" s="11"/>
      <c r="AF4170" s="11"/>
      <c r="AG4170" s="11"/>
      <c r="AH4170" s="101"/>
      <c r="AI4170" s="53"/>
      <c r="AJ4170" s="5"/>
    </row>
    <row r="4171" spans="3:36" ht="15" customHeight="1">
      <c r="C4171" s="57"/>
      <c r="D4171" s="11"/>
      <c r="E4171" s="11"/>
      <c r="F4171" s="56"/>
      <c r="G4171" s="11"/>
      <c r="H4171" s="11"/>
      <c r="I4171" s="11"/>
      <c r="J4171" s="11"/>
      <c r="K4171" s="11"/>
      <c r="M4171" s="11"/>
      <c r="N4171" s="11"/>
      <c r="O4171" s="11"/>
      <c r="P4171" s="11"/>
      <c r="Q4171" s="11"/>
      <c r="R4171" s="11"/>
      <c r="S4171" s="11"/>
      <c r="T4171" s="11"/>
      <c r="U4171" s="42"/>
      <c r="V4171" s="42"/>
      <c r="W4171" s="42"/>
      <c r="X4171" s="42"/>
      <c r="Y4171" s="42"/>
      <c r="Z4171" s="42"/>
      <c r="AA4171" s="42"/>
      <c r="AB4171" s="42"/>
      <c r="AC4171" s="11"/>
      <c r="AD4171" s="11"/>
      <c r="AE4171" s="11"/>
      <c r="AG4171" s="11"/>
      <c r="AH4171" s="101"/>
      <c r="AI4171" s="53"/>
      <c r="AJ4171" s="5"/>
    </row>
    <row r="4172" spans="3:36" ht="15" customHeight="1">
      <c r="C4172" s="57"/>
      <c r="D4172" s="11"/>
      <c r="E4172" s="11"/>
      <c r="F4172" s="56"/>
      <c r="G4172" s="11"/>
      <c r="H4172" s="11"/>
      <c r="I4172" s="11"/>
      <c r="J4172" s="11"/>
      <c r="K4172" s="11"/>
      <c r="L4172" s="11"/>
      <c r="M4172" s="11"/>
      <c r="N4172" s="11"/>
      <c r="O4172" s="11"/>
      <c r="Q4172" s="11"/>
      <c r="R4172" s="11"/>
      <c r="S4172" s="11"/>
      <c r="T4172" s="11"/>
      <c r="U4172" s="42"/>
      <c r="V4172" s="42"/>
      <c r="W4172" s="42"/>
      <c r="X4172" s="42"/>
      <c r="Y4172" s="42"/>
      <c r="Z4172" s="42"/>
      <c r="AA4172" s="42"/>
      <c r="AB4172" s="42"/>
      <c r="AC4172" s="11"/>
      <c r="AD4172" s="11"/>
      <c r="AE4172" s="11"/>
      <c r="AG4172" s="11"/>
      <c r="AH4172" s="101"/>
      <c r="AI4172" s="53"/>
      <c r="AJ4172" s="5"/>
    </row>
    <row r="4173" spans="3:36" ht="15" customHeight="1">
      <c r="C4173" s="57"/>
      <c r="D4173" s="11"/>
      <c r="E4173" s="11"/>
      <c r="F4173" s="56"/>
      <c r="G4173" s="11"/>
      <c r="H4173" s="11"/>
      <c r="I4173" s="11"/>
      <c r="J4173" s="11"/>
      <c r="K4173" s="11"/>
      <c r="L4173" s="11"/>
      <c r="M4173" s="11"/>
      <c r="N4173" s="11"/>
      <c r="O4173" s="11"/>
      <c r="Q4173" s="11"/>
      <c r="R4173" s="11"/>
      <c r="S4173" s="11"/>
      <c r="T4173" s="11"/>
      <c r="U4173" s="42"/>
      <c r="V4173" s="42"/>
      <c r="W4173" s="42"/>
      <c r="X4173" s="42"/>
      <c r="Y4173" s="42"/>
      <c r="Z4173" s="42"/>
      <c r="AA4173" s="42"/>
      <c r="AB4173" s="42"/>
      <c r="AC4173" s="11"/>
      <c r="AD4173" s="11"/>
      <c r="AE4173" s="11"/>
      <c r="AF4173" s="11"/>
      <c r="AG4173" s="11"/>
      <c r="AH4173" s="101"/>
      <c r="AI4173" s="53"/>
      <c r="AJ4173" s="5"/>
    </row>
    <row r="4174" spans="3:36" ht="15" customHeight="1">
      <c r="C4174" s="57"/>
      <c r="D4174" s="11"/>
      <c r="E4174" s="11"/>
      <c r="F4174" s="56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42"/>
      <c r="V4174" s="42"/>
      <c r="W4174" s="42"/>
      <c r="X4174" s="42"/>
      <c r="Y4174" s="42"/>
      <c r="Z4174" s="42"/>
      <c r="AA4174" s="42"/>
      <c r="AB4174" s="42"/>
      <c r="AC4174" s="11"/>
      <c r="AD4174" s="11"/>
      <c r="AE4174" s="11"/>
      <c r="AF4174" s="11"/>
      <c r="AG4174" s="11"/>
      <c r="AH4174" s="101"/>
      <c r="AI4174" s="53"/>
      <c r="AJ4174" s="5"/>
    </row>
    <row r="4175" spans="3:36">
      <c r="C4175" s="57"/>
      <c r="D4175" s="11"/>
      <c r="E4175" s="11"/>
      <c r="F4175" s="56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42"/>
      <c r="V4175" s="42"/>
      <c r="W4175" s="42"/>
      <c r="X4175" s="42"/>
      <c r="Y4175" s="42"/>
      <c r="Z4175" s="42"/>
      <c r="AA4175" s="42"/>
      <c r="AB4175" s="42"/>
      <c r="AC4175" s="11"/>
      <c r="AD4175" s="11"/>
      <c r="AE4175" s="11"/>
      <c r="AG4175" s="11"/>
      <c r="AH4175" s="101"/>
      <c r="AI4175" s="53"/>
      <c r="AJ4175" s="5"/>
    </row>
    <row r="4176" spans="3:36">
      <c r="C4176" s="57"/>
      <c r="D4176" s="11"/>
      <c r="E4176" s="11"/>
      <c r="F4176" s="56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42"/>
      <c r="V4176" s="42"/>
      <c r="W4176" s="42"/>
      <c r="X4176" s="42"/>
      <c r="Y4176" s="42"/>
      <c r="Z4176" s="42"/>
      <c r="AA4176" s="42"/>
      <c r="AB4176" s="42"/>
      <c r="AC4176" s="11"/>
      <c r="AD4176" s="11"/>
      <c r="AF4176" s="11"/>
      <c r="AG4176" s="11"/>
      <c r="AH4176" s="101"/>
      <c r="AI4176" s="53"/>
      <c r="AJ4176" s="5"/>
    </row>
    <row r="4177" spans="3:36">
      <c r="C4177" s="57"/>
      <c r="D4177" s="11"/>
      <c r="E4177" s="11"/>
      <c r="F4177" s="56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42"/>
      <c r="V4177" s="42"/>
      <c r="W4177" s="42"/>
      <c r="X4177" s="42"/>
      <c r="Y4177" s="42"/>
      <c r="Z4177" s="42"/>
      <c r="AA4177" s="42"/>
      <c r="AB4177" s="42"/>
      <c r="AD4177" s="11"/>
      <c r="AF4177" s="11"/>
      <c r="AG4177" s="11"/>
      <c r="AH4177" s="101"/>
      <c r="AI4177" s="53"/>
      <c r="AJ4177" s="5"/>
    </row>
    <row r="4178" spans="3:36" ht="15" customHeight="1">
      <c r="C4178" s="57"/>
      <c r="D4178" s="11"/>
      <c r="E4178" s="11"/>
      <c r="F4178" s="56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42"/>
      <c r="V4178" s="42"/>
      <c r="W4178" s="42"/>
      <c r="X4178" s="42"/>
      <c r="Y4178" s="42"/>
      <c r="Z4178" s="42"/>
      <c r="AA4178" s="42"/>
      <c r="AB4178" s="42"/>
      <c r="AD4178" s="11"/>
      <c r="AF4178" s="11"/>
      <c r="AG4178" s="11"/>
      <c r="AH4178" s="101"/>
      <c r="AI4178" s="53"/>
      <c r="AJ4178" s="5"/>
    </row>
    <row r="4179" spans="3:36" ht="15" customHeight="1">
      <c r="C4179" s="57"/>
      <c r="D4179" s="11"/>
      <c r="E4179" s="11"/>
      <c r="F4179" s="56"/>
      <c r="G4179" s="11"/>
      <c r="H4179" s="11"/>
      <c r="I4179" s="11"/>
      <c r="J4179" s="11"/>
      <c r="K4179" s="11"/>
      <c r="M4179" s="11"/>
      <c r="N4179" s="11"/>
      <c r="O4179" s="11"/>
      <c r="Q4179" s="11"/>
      <c r="R4179" s="11"/>
      <c r="S4179" s="11"/>
      <c r="U4179" s="42"/>
      <c r="V4179" s="42"/>
      <c r="W4179" s="42"/>
      <c r="X4179" s="42"/>
      <c r="Y4179" s="42"/>
      <c r="Z4179" s="42"/>
      <c r="AA4179" s="42"/>
      <c r="AB4179" s="42"/>
      <c r="AD4179" s="11"/>
      <c r="AF4179" s="11"/>
      <c r="AG4179" s="11"/>
      <c r="AH4179" s="101"/>
      <c r="AI4179" s="53"/>
      <c r="AJ4179" s="5"/>
    </row>
    <row r="4180" spans="3:36" ht="15" customHeight="1">
      <c r="C4180" s="57"/>
      <c r="D4180" s="11"/>
      <c r="E4180" s="11"/>
      <c r="F4180" s="56"/>
      <c r="G4180" s="11"/>
      <c r="H4180" s="11"/>
      <c r="I4180" s="11"/>
      <c r="J4180" s="11"/>
      <c r="K4180" s="11"/>
      <c r="L4180" s="11"/>
      <c r="M4180" s="11"/>
      <c r="N4180" s="11"/>
      <c r="O4180" s="11"/>
      <c r="Q4180" s="11"/>
      <c r="R4180" s="11"/>
      <c r="S4180" s="11"/>
      <c r="T4180" s="11"/>
      <c r="U4180" s="42"/>
      <c r="V4180" s="42"/>
      <c r="W4180" s="42"/>
      <c r="X4180" s="42"/>
      <c r="Y4180" s="42"/>
      <c r="Z4180" s="42"/>
      <c r="AA4180" s="42"/>
      <c r="AB4180" s="42"/>
      <c r="AD4180" s="11"/>
      <c r="AG4180" s="11"/>
      <c r="AH4180" s="101"/>
      <c r="AI4180" s="53"/>
      <c r="AJ4180" s="5"/>
    </row>
    <row r="4181" spans="3:36" ht="15" customHeight="1">
      <c r="C4181" s="57"/>
      <c r="D4181" s="11"/>
      <c r="E4181" s="11"/>
      <c r="F4181" s="56"/>
      <c r="G4181" s="11"/>
      <c r="H4181" s="11"/>
      <c r="I4181" s="11"/>
      <c r="J4181" s="11"/>
      <c r="K4181" s="11"/>
      <c r="L4181" s="11"/>
      <c r="M4181" s="11"/>
      <c r="N4181" s="11"/>
      <c r="O4181" s="11"/>
      <c r="Q4181" s="11"/>
      <c r="R4181" s="11"/>
      <c r="S4181" s="11"/>
      <c r="T4181" s="11"/>
      <c r="U4181" s="42"/>
      <c r="V4181" s="42"/>
      <c r="W4181" s="42"/>
      <c r="X4181" s="42"/>
      <c r="Y4181" s="42"/>
      <c r="Z4181" s="42"/>
      <c r="AA4181" s="42"/>
      <c r="AB4181" s="42"/>
      <c r="AD4181" s="11"/>
      <c r="AG4181" s="11"/>
      <c r="AH4181" s="101"/>
      <c r="AI4181" s="53"/>
      <c r="AJ4181" s="5"/>
    </row>
    <row r="4182" spans="3:36" ht="15" customHeight="1">
      <c r="C4182" s="57"/>
      <c r="D4182" s="11"/>
      <c r="E4182" s="11"/>
      <c r="F4182" s="56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42"/>
      <c r="V4182" s="42"/>
      <c r="W4182" s="42"/>
      <c r="X4182" s="42"/>
      <c r="Y4182" s="42"/>
      <c r="Z4182" s="42"/>
      <c r="AA4182" s="42"/>
      <c r="AB4182" s="42"/>
      <c r="AD4182" s="11"/>
      <c r="AF4182" s="11"/>
      <c r="AG4182" s="11"/>
      <c r="AH4182" s="101"/>
      <c r="AI4182" s="53"/>
      <c r="AJ4182" s="5"/>
    </row>
    <row r="4183" spans="3:36" ht="15" customHeight="1">
      <c r="C4183" s="57"/>
      <c r="D4183" s="11"/>
      <c r="E4183" s="11"/>
      <c r="F4183" s="56"/>
      <c r="G4183" s="11"/>
      <c r="H4183" s="11"/>
      <c r="I4183" s="11"/>
      <c r="J4183" s="11"/>
      <c r="K4183" s="11"/>
      <c r="M4183" s="11"/>
      <c r="N4183" s="11"/>
      <c r="O4183" s="11"/>
      <c r="P4183" s="11"/>
      <c r="Q4183" s="11"/>
      <c r="R4183" s="11"/>
      <c r="S4183" s="11"/>
      <c r="T4183" s="11"/>
      <c r="U4183" s="42"/>
      <c r="V4183" s="42"/>
      <c r="W4183" s="42"/>
      <c r="X4183" s="42"/>
      <c r="Y4183" s="42"/>
      <c r="Z4183" s="42"/>
      <c r="AA4183" s="42"/>
      <c r="AB4183" s="42"/>
      <c r="AD4183" s="11"/>
      <c r="AF4183" s="11"/>
      <c r="AG4183" s="11"/>
      <c r="AH4183" s="101"/>
      <c r="AI4183" s="53"/>
      <c r="AJ4183" s="5"/>
    </row>
    <row r="4184" spans="3:36">
      <c r="C4184" s="57"/>
      <c r="D4184" s="11"/>
      <c r="E4184" s="11"/>
      <c r="F4184" s="56"/>
      <c r="G4184" s="11"/>
      <c r="H4184" s="11"/>
      <c r="I4184" s="11"/>
      <c r="J4184" s="11"/>
      <c r="K4184" s="11"/>
      <c r="M4184" s="11"/>
      <c r="N4184" s="11"/>
      <c r="O4184" s="11"/>
      <c r="Q4184" s="11"/>
      <c r="R4184" s="11"/>
      <c r="S4184" s="11"/>
      <c r="U4184" s="42"/>
      <c r="V4184" s="42"/>
      <c r="W4184" s="42"/>
      <c r="X4184" s="42"/>
      <c r="Y4184" s="42"/>
      <c r="Z4184" s="42"/>
      <c r="AA4184" s="42"/>
      <c r="AB4184" s="42"/>
      <c r="AD4184" s="11"/>
      <c r="AE4184" s="11"/>
      <c r="AF4184" s="11"/>
      <c r="AG4184" s="11"/>
      <c r="AH4184" s="101"/>
      <c r="AI4184" s="53"/>
      <c r="AJ4184" s="5"/>
    </row>
    <row r="4185" spans="3:36">
      <c r="C4185" s="57"/>
      <c r="D4185" s="11"/>
      <c r="E4185" s="11"/>
      <c r="F4185" s="56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42"/>
      <c r="V4185" s="42"/>
      <c r="W4185" s="42"/>
      <c r="X4185" s="42"/>
      <c r="Y4185" s="42"/>
      <c r="Z4185" s="42"/>
      <c r="AA4185" s="42"/>
      <c r="AB4185" s="42"/>
      <c r="AD4185" s="11"/>
      <c r="AE4185" s="11"/>
      <c r="AG4185" s="11"/>
      <c r="AH4185" s="101"/>
      <c r="AI4185" s="53"/>
      <c r="AJ4185" s="5"/>
    </row>
    <row r="4186" spans="3:36">
      <c r="C4186" s="57"/>
      <c r="D4186" s="11"/>
      <c r="E4186" s="11"/>
      <c r="F4186" s="56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42"/>
      <c r="V4186" s="42"/>
      <c r="W4186" s="42"/>
      <c r="X4186" s="42"/>
      <c r="Y4186" s="42"/>
      <c r="Z4186" s="42"/>
      <c r="AA4186" s="42"/>
      <c r="AB4186" s="42"/>
      <c r="AD4186" s="11"/>
      <c r="AE4186" s="11"/>
      <c r="AF4186" s="11"/>
      <c r="AG4186" s="11"/>
      <c r="AH4186" s="101"/>
      <c r="AI4186" s="53"/>
      <c r="AJ4186" s="5"/>
    </row>
    <row r="4187" spans="3:36" ht="15" customHeight="1">
      <c r="C4187" s="57"/>
      <c r="D4187" s="11"/>
      <c r="E4187" s="11"/>
      <c r="F4187" s="56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42"/>
      <c r="V4187" s="42"/>
      <c r="W4187" s="42"/>
      <c r="X4187" s="42"/>
      <c r="Y4187" s="42"/>
      <c r="Z4187" s="42"/>
      <c r="AA4187" s="42"/>
      <c r="AB4187" s="42"/>
      <c r="AD4187" s="11"/>
      <c r="AG4187" s="11"/>
      <c r="AH4187" s="101"/>
      <c r="AI4187" s="53"/>
      <c r="AJ4187" s="5"/>
    </row>
    <row r="4188" spans="3:36" ht="15" customHeight="1">
      <c r="C4188" s="57"/>
      <c r="D4188" s="11"/>
      <c r="E4188" s="11"/>
      <c r="F4188" s="56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42"/>
      <c r="V4188" s="42"/>
      <c r="W4188" s="42"/>
      <c r="X4188" s="42"/>
      <c r="Y4188" s="42"/>
      <c r="Z4188" s="42"/>
      <c r="AA4188" s="42"/>
      <c r="AB4188" s="42"/>
      <c r="AD4188" s="11"/>
      <c r="AE4188" s="11"/>
      <c r="AF4188" s="11"/>
      <c r="AG4188" s="11"/>
      <c r="AH4188" s="101"/>
      <c r="AI4188" s="53"/>
      <c r="AJ4188" s="5"/>
    </row>
    <row r="4189" spans="3:36" ht="15" customHeight="1">
      <c r="C4189" s="57"/>
      <c r="D4189" s="11"/>
      <c r="E4189" s="11"/>
      <c r="F4189" s="56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42"/>
      <c r="V4189" s="42"/>
      <c r="W4189" s="42"/>
      <c r="X4189" s="42"/>
      <c r="Y4189" s="42"/>
      <c r="Z4189" s="42"/>
      <c r="AA4189" s="42"/>
      <c r="AB4189" s="42"/>
      <c r="AD4189" s="11"/>
      <c r="AG4189" s="11"/>
      <c r="AH4189" s="101"/>
      <c r="AI4189" s="53"/>
      <c r="AJ4189" s="5"/>
    </row>
    <row r="4190" spans="3:36">
      <c r="C4190" s="57"/>
      <c r="D4190" s="11"/>
      <c r="E4190" s="11"/>
      <c r="F4190" s="56"/>
      <c r="G4190" s="11"/>
      <c r="H4190" s="11"/>
      <c r="I4190" s="11"/>
      <c r="J4190" s="11"/>
      <c r="K4190" s="11"/>
      <c r="M4190" s="11"/>
      <c r="N4190" s="11"/>
      <c r="Q4190" s="11"/>
      <c r="R4190" s="11"/>
      <c r="S4190" s="11"/>
      <c r="U4190" s="42"/>
      <c r="V4190" s="42"/>
      <c r="W4190" s="42"/>
      <c r="X4190" s="42"/>
      <c r="Y4190" s="42"/>
      <c r="Z4190" s="42"/>
      <c r="AA4190" s="42"/>
      <c r="AB4190" s="42"/>
      <c r="AD4190" s="11"/>
      <c r="AE4190" s="11"/>
      <c r="AG4190" s="11"/>
      <c r="AH4190" s="101"/>
      <c r="AI4190" s="53"/>
      <c r="AJ4190" s="5"/>
    </row>
    <row r="4191" spans="3:36">
      <c r="C4191" s="57"/>
      <c r="D4191" s="11"/>
      <c r="E4191" s="11"/>
      <c r="F4191" s="56"/>
      <c r="G4191" s="11"/>
      <c r="H4191" s="11"/>
      <c r="I4191" s="11"/>
      <c r="J4191" s="11"/>
      <c r="K4191" s="11"/>
      <c r="L4191" s="11"/>
      <c r="M4191" s="11"/>
      <c r="N4191" s="11"/>
      <c r="P4191" s="11"/>
      <c r="Q4191" s="11"/>
      <c r="R4191" s="11"/>
      <c r="S4191" s="11"/>
      <c r="T4191" s="11"/>
      <c r="U4191" s="42"/>
      <c r="V4191" s="42"/>
      <c r="W4191" s="42"/>
      <c r="X4191" s="42"/>
      <c r="Y4191" s="42"/>
      <c r="Z4191" s="42"/>
      <c r="AA4191" s="42"/>
      <c r="AB4191" s="42"/>
      <c r="AD4191" s="11"/>
      <c r="AE4191" s="11"/>
      <c r="AG4191" s="11"/>
      <c r="AH4191" s="101"/>
      <c r="AI4191" s="53"/>
      <c r="AJ4191" s="5"/>
    </row>
    <row r="4192" spans="3:36">
      <c r="C4192" s="57"/>
      <c r="D4192" s="11"/>
      <c r="E4192" s="11"/>
      <c r="F4192" s="56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42"/>
      <c r="V4192" s="42"/>
      <c r="W4192" s="42"/>
      <c r="X4192" s="42"/>
      <c r="Y4192" s="42"/>
      <c r="Z4192" s="42"/>
      <c r="AA4192" s="42"/>
      <c r="AB4192" s="42"/>
      <c r="AD4192" s="11"/>
      <c r="AF4192" s="11"/>
      <c r="AG4192" s="11"/>
      <c r="AH4192" s="101"/>
      <c r="AI4192" s="53"/>
      <c r="AJ4192" s="5"/>
    </row>
    <row r="4193" spans="3:36" ht="15" customHeight="1">
      <c r="C4193" s="57"/>
      <c r="D4193" s="11"/>
      <c r="E4193" s="11"/>
      <c r="F4193" s="56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42"/>
      <c r="V4193" s="42"/>
      <c r="W4193" s="42"/>
      <c r="X4193" s="42"/>
      <c r="Y4193" s="42"/>
      <c r="Z4193" s="42"/>
      <c r="AA4193" s="42"/>
      <c r="AB4193" s="42"/>
      <c r="AD4193" s="11"/>
      <c r="AF4193" s="11"/>
      <c r="AG4193" s="11"/>
      <c r="AH4193" s="101"/>
      <c r="AI4193" s="53"/>
      <c r="AJ4193" s="5"/>
    </row>
    <row r="4194" spans="3:36" ht="15" customHeight="1">
      <c r="C4194" s="57"/>
      <c r="D4194" s="11"/>
      <c r="E4194" s="11"/>
      <c r="F4194" s="56"/>
      <c r="G4194" s="11"/>
      <c r="H4194" s="11"/>
      <c r="I4194" s="11"/>
      <c r="J4194" s="11"/>
      <c r="K4194" s="11"/>
      <c r="M4194" s="11"/>
      <c r="N4194" s="11"/>
      <c r="O4194" s="11"/>
      <c r="P4194" s="11"/>
      <c r="Q4194" s="11"/>
      <c r="R4194" s="11"/>
      <c r="S4194" s="11"/>
      <c r="T4194" s="11"/>
      <c r="U4194" s="42"/>
      <c r="V4194" s="42"/>
      <c r="W4194" s="42"/>
      <c r="X4194" s="42"/>
      <c r="Y4194" s="42"/>
      <c r="Z4194" s="42"/>
      <c r="AA4194" s="42"/>
      <c r="AB4194" s="42"/>
      <c r="AD4194" s="11"/>
      <c r="AF4194" s="11"/>
      <c r="AG4194" s="11"/>
      <c r="AH4194" s="101"/>
      <c r="AI4194" s="53"/>
      <c r="AJ4194" s="5"/>
    </row>
    <row r="4195" spans="3:36" ht="15" customHeight="1">
      <c r="C4195" s="57"/>
      <c r="D4195" s="11"/>
      <c r="E4195" s="11"/>
      <c r="F4195" s="56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42"/>
      <c r="V4195" s="42"/>
      <c r="W4195" s="42"/>
      <c r="X4195" s="42"/>
      <c r="Y4195" s="42"/>
      <c r="Z4195" s="42"/>
      <c r="AA4195" s="42"/>
      <c r="AB4195" s="42"/>
      <c r="AD4195" s="11"/>
      <c r="AF4195" s="11"/>
      <c r="AG4195" s="11"/>
      <c r="AH4195" s="101"/>
      <c r="AI4195" s="53"/>
      <c r="AJ4195" s="5"/>
    </row>
    <row r="4196" spans="3:36" ht="15" customHeight="1">
      <c r="C4196" s="57"/>
      <c r="D4196" s="11"/>
      <c r="E4196" s="11"/>
      <c r="F4196" s="56"/>
      <c r="G4196" s="11"/>
      <c r="H4196" s="11"/>
      <c r="I4196" s="11"/>
      <c r="J4196" s="11"/>
      <c r="K4196" s="11"/>
      <c r="M4196" s="11"/>
      <c r="N4196" s="11"/>
      <c r="O4196" s="11"/>
      <c r="P4196" s="11"/>
      <c r="Q4196" s="11"/>
      <c r="R4196" s="11"/>
      <c r="S4196" s="11"/>
      <c r="T4196" s="11"/>
      <c r="U4196" s="42"/>
      <c r="V4196" s="42"/>
      <c r="W4196" s="42"/>
      <c r="X4196" s="42"/>
      <c r="Y4196" s="42"/>
      <c r="Z4196" s="42"/>
      <c r="AA4196" s="42"/>
      <c r="AB4196" s="42"/>
      <c r="AD4196" s="11"/>
      <c r="AF4196" s="11"/>
      <c r="AG4196" s="11"/>
      <c r="AH4196" s="101"/>
      <c r="AI4196" s="53"/>
      <c r="AJ4196" s="5"/>
    </row>
    <row r="4197" spans="3:36" ht="15" customHeight="1">
      <c r="C4197" s="57"/>
      <c r="D4197" s="11"/>
      <c r="E4197" s="11"/>
      <c r="F4197" s="56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42"/>
      <c r="V4197" s="42"/>
      <c r="W4197" s="42"/>
      <c r="X4197" s="42"/>
      <c r="Y4197" s="42"/>
      <c r="Z4197" s="42"/>
      <c r="AA4197" s="42"/>
      <c r="AB4197" s="42"/>
      <c r="AD4197" s="11"/>
      <c r="AF4197" s="11"/>
      <c r="AG4197" s="11"/>
      <c r="AH4197" s="101"/>
      <c r="AI4197" s="53"/>
      <c r="AJ4197" s="5"/>
    </row>
    <row r="4198" spans="3:36" ht="15" customHeight="1">
      <c r="C4198" s="57"/>
      <c r="D4198" s="11"/>
      <c r="E4198" s="11"/>
      <c r="F4198" s="56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42"/>
      <c r="V4198" s="42"/>
      <c r="W4198" s="42"/>
      <c r="X4198" s="42"/>
      <c r="Y4198" s="42"/>
      <c r="Z4198" s="42"/>
      <c r="AA4198" s="42"/>
      <c r="AB4198" s="42"/>
      <c r="AD4198" s="11"/>
      <c r="AF4198" s="11"/>
      <c r="AG4198" s="11"/>
      <c r="AH4198" s="101"/>
      <c r="AI4198" s="53"/>
      <c r="AJ4198" s="5"/>
    </row>
    <row r="4199" spans="3:36" ht="15" customHeight="1">
      <c r="C4199" s="57"/>
      <c r="D4199" s="11"/>
      <c r="E4199" s="11"/>
      <c r="F4199" s="56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U4199" s="42"/>
      <c r="V4199" s="42"/>
      <c r="W4199" s="42"/>
      <c r="X4199" s="42"/>
      <c r="Y4199" s="42"/>
      <c r="Z4199" s="42"/>
      <c r="AA4199" s="42"/>
      <c r="AB4199" s="42"/>
      <c r="AD4199" s="11"/>
      <c r="AG4199" s="11"/>
      <c r="AH4199" s="101"/>
      <c r="AI4199" s="53"/>
      <c r="AJ4199" s="5"/>
    </row>
    <row r="4200" spans="3:36" ht="15" customHeight="1">
      <c r="C4200" s="57"/>
      <c r="D4200" s="11"/>
      <c r="E4200" s="11"/>
      <c r="F4200" s="56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42"/>
      <c r="V4200" s="42"/>
      <c r="W4200" s="42"/>
      <c r="X4200" s="42"/>
      <c r="Y4200" s="42"/>
      <c r="Z4200" s="42"/>
      <c r="AA4200" s="42"/>
      <c r="AB4200" s="42"/>
      <c r="AD4200" s="11"/>
      <c r="AE4200" s="11"/>
      <c r="AF4200" s="11"/>
      <c r="AG4200" s="11"/>
      <c r="AH4200" s="101"/>
      <c r="AI4200" s="53"/>
      <c r="AJ4200" s="5"/>
    </row>
    <row r="4201" spans="3:36">
      <c r="C4201" s="57"/>
      <c r="D4201" s="11"/>
      <c r="E4201" s="11"/>
      <c r="F4201" s="56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U4201" s="42"/>
      <c r="V4201" s="42"/>
      <c r="W4201" s="42"/>
      <c r="X4201" s="42"/>
      <c r="Y4201" s="42"/>
      <c r="Z4201" s="42"/>
      <c r="AA4201" s="42"/>
      <c r="AB4201" s="42"/>
      <c r="AD4201" s="11"/>
      <c r="AE4201" s="11"/>
      <c r="AF4201" s="11"/>
      <c r="AG4201" s="11"/>
      <c r="AH4201" s="101"/>
      <c r="AI4201" s="53"/>
      <c r="AJ4201" s="5"/>
    </row>
    <row r="4202" spans="3:36">
      <c r="C4202" s="57"/>
      <c r="D4202" s="11"/>
      <c r="E4202" s="11"/>
      <c r="F4202" s="56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U4202" s="42"/>
      <c r="V4202" s="42"/>
      <c r="W4202" s="42"/>
      <c r="X4202" s="42"/>
      <c r="Y4202" s="42"/>
      <c r="Z4202" s="42"/>
      <c r="AA4202" s="42"/>
      <c r="AB4202" s="42"/>
      <c r="AD4202" s="11"/>
      <c r="AE4202" s="11"/>
      <c r="AF4202" s="11"/>
      <c r="AG4202" s="11"/>
      <c r="AH4202" s="101"/>
      <c r="AI4202" s="53"/>
      <c r="AJ4202" s="5"/>
    </row>
    <row r="4203" spans="3:36">
      <c r="C4203" s="57"/>
      <c r="D4203" s="11"/>
      <c r="E4203" s="11"/>
      <c r="F4203" s="56"/>
      <c r="G4203" s="11"/>
      <c r="H4203" s="11"/>
      <c r="I4203" s="11"/>
      <c r="J4203" s="11"/>
      <c r="K4203" s="11"/>
      <c r="M4203" s="11"/>
      <c r="N4203" s="11"/>
      <c r="O4203" s="11"/>
      <c r="Q4203" s="11"/>
      <c r="R4203" s="11"/>
      <c r="S4203" s="11"/>
      <c r="T4203" s="11"/>
      <c r="U4203" s="42"/>
      <c r="V4203" s="42"/>
      <c r="W4203" s="42"/>
      <c r="X4203" s="42"/>
      <c r="Y4203" s="42"/>
      <c r="Z4203" s="42"/>
      <c r="AA4203" s="42"/>
      <c r="AB4203" s="42"/>
      <c r="AD4203" s="11"/>
      <c r="AE4203" s="11"/>
      <c r="AF4203" s="11"/>
      <c r="AG4203" s="11"/>
      <c r="AH4203" s="101"/>
      <c r="AI4203" s="53"/>
      <c r="AJ4203" s="5"/>
    </row>
    <row r="4204" spans="3:36">
      <c r="C4204" s="57"/>
      <c r="D4204" s="11"/>
      <c r="E4204" s="11"/>
      <c r="F4204" s="56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42"/>
      <c r="V4204" s="42"/>
      <c r="W4204" s="42"/>
      <c r="X4204" s="42"/>
      <c r="Y4204" s="42"/>
      <c r="Z4204" s="42"/>
      <c r="AA4204" s="42"/>
      <c r="AB4204" s="42"/>
      <c r="AD4204" s="11"/>
      <c r="AE4204" s="11"/>
      <c r="AF4204" s="11"/>
      <c r="AG4204" s="11"/>
      <c r="AH4204" s="101"/>
      <c r="AI4204" s="53"/>
      <c r="AJ4204" s="5"/>
    </row>
    <row r="4205" spans="3:36">
      <c r="C4205" s="57"/>
      <c r="D4205" s="11"/>
      <c r="E4205" s="11"/>
      <c r="F4205" s="56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42"/>
      <c r="V4205" s="42"/>
      <c r="W4205" s="42"/>
      <c r="X4205" s="42"/>
      <c r="Y4205" s="42"/>
      <c r="Z4205" s="42"/>
      <c r="AA4205" s="42"/>
      <c r="AB4205" s="42"/>
      <c r="AD4205" s="11"/>
      <c r="AE4205" s="11"/>
      <c r="AF4205" s="11"/>
      <c r="AG4205" s="11"/>
      <c r="AH4205" s="101"/>
      <c r="AI4205" s="53"/>
      <c r="AJ4205" s="5"/>
    </row>
    <row r="4206" spans="3:36">
      <c r="C4206" s="57"/>
      <c r="D4206" s="11"/>
      <c r="E4206" s="11"/>
      <c r="F4206" s="56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42"/>
      <c r="V4206" s="42"/>
      <c r="W4206" s="42"/>
      <c r="X4206" s="42"/>
      <c r="Y4206" s="42"/>
      <c r="Z4206" s="42"/>
      <c r="AA4206" s="42"/>
      <c r="AB4206" s="42"/>
      <c r="AD4206" s="11"/>
      <c r="AG4206" s="11"/>
      <c r="AH4206" s="101"/>
      <c r="AI4206" s="53"/>
      <c r="AJ4206" s="5"/>
    </row>
    <row r="4207" spans="3:36">
      <c r="C4207" s="57"/>
      <c r="D4207" s="11"/>
      <c r="E4207" s="11"/>
      <c r="F4207" s="56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42"/>
      <c r="V4207" s="42"/>
      <c r="W4207" s="42"/>
      <c r="X4207" s="42"/>
      <c r="Y4207" s="42"/>
      <c r="Z4207" s="42"/>
      <c r="AA4207" s="42"/>
      <c r="AB4207" s="42"/>
      <c r="AD4207" s="11"/>
      <c r="AG4207" s="11"/>
      <c r="AH4207" s="101"/>
      <c r="AI4207" s="53"/>
      <c r="AJ4207" s="5"/>
    </row>
    <row r="4208" spans="3:36">
      <c r="C4208" s="57"/>
      <c r="D4208" s="11"/>
      <c r="E4208" s="11"/>
      <c r="F4208" s="56"/>
      <c r="G4208" s="11"/>
      <c r="H4208" s="11"/>
      <c r="I4208" s="11"/>
      <c r="J4208" s="11"/>
      <c r="K4208" s="11"/>
      <c r="M4208" s="11"/>
      <c r="N4208" s="11"/>
      <c r="O4208" s="11"/>
      <c r="P4208" s="11"/>
      <c r="Q4208" s="11"/>
      <c r="R4208" s="11"/>
      <c r="S4208" s="11"/>
      <c r="T4208" s="11"/>
      <c r="U4208" s="42"/>
      <c r="V4208" s="42"/>
      <c r="W4208" s="42"/>
      <c r="X4208" s="42"/>
      <c r="Y4208" s="42"/>
      <c r="Z4208" s="42"/>
      <c r="AA4208" s="42"/>
      <c r="AB4208" s="42"/>
      <c r="AD4208" s="11"/>
      <c r="AE4208" s="11"/>
      <c r="AF4208" s="11"/>
      <c r="AG4208" s="11"/>
      <c r="AH4208" s="101"/>
      <c r="AI4208" s="53"/>
      <c r="AJ4208" s="5"/>
    </row>
    <row r="4209" spans="3:36" ht="15" customHeight="1">
      <c r="C4209" s="57"/>
      <c r="D4209" s="11"/>
      <c r="E4209" s="11"/>
      <c r="F4209" s="56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42"/>
      <c r="V4209" s="42"/>
      <c r="W4209" s="42"/>
      <c r="X4209" s="42"/>
      <c r="Y4209" s="42"/>
      <c r="Z4209" s="42"/>
      <c r="AA4209" s="42"/>
      <c r="AB4209" s="42"/>
      <c r="AD4209" s="11"/>
      <c r="AE4209" s="11"/>
      <c r="AF4209" s="11"/>
      <c r="AG4209" s="11"/>
      <c r="AH4209" s="101"/>
      <c r="AI4209" s="53"/>
      <c r="AJ4209" s="5"/>
    </row>
    <row r="4210" spans="3:36" ht="15" customHeight="1">
      <c r="C4210" s="57"/>
      <c r="D4210" s="11"/>
      <c r="E4210" s="11"/>
      <c r="F4210" s="56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42"/>
      <c r="V4210" s="42"/>
      <c r="W4210" s="42"/>
      <c r="X4210" s="42"/>
      <c r="Y4210" s="42"/>
      <c r="Z4210" s="42"/>
      <c r="AA4210" s="42"/>
      <c r="AB4210" s="42"/>
      <c r="AD4210" s="11"/>
      <c r="AE4210" s="11"/>
      <c r="AF4210" s="11"/>
      <c r="AG4210" s="11"/>
      <c r="AH4210" s="101"/>
      <c r="AI4210" s="53"/>
      <c r="AJ4210" s="5"/>
    </row>
    <row r="4211" spans="3:36" ht="15" customHeight="1">
      <c r="C4211" s="57"/>
      <c r="D4211" s="11"/>
      <c r="E4211" s="11"/>
      <c r="F4211" s="56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42"/>
      <c r="V4211" s="42"/>
      <c r="W4211" s="42"/>
      <c r="X4211" s="42"/>
      <c r="Y4211" s="42"/>
      <c r="Z4211" s="42"/>
      <c r="AA4211" s="42"/>
      <c r="AB4211" s="42"/>
      <c r="AD4211" s="11"/>
      <c r="AE4211" s="11"/>
      <c r="AF4211" s="11"/>
      <c r="AG4211" s="11"/>
      <c r="AH4211" s="101"/>
      <c r="AI4211" s="53"/>
      <c r="AJ4211" s="5"/>
    </row>
    <row r="4212" spans="3:36" ht="15" customHeight="1">
      <c r="C4212" s="57"/>
      <c r="D4212" s="11"/>
      <c r="E4212" s="11"/>
      <c r="F4212" s="56"/>
      <c r="G4212" s="11"/>
      <c r="H4212" s="11"/>
      <c r="I4212" s="11"/>
      <c r="J4212" s="11"/>
      <c r="K4212" s="11"/>
      <c r="M4212" s="11"/>
      <c r="O4212" s="11"/>
      <c r="P4212" s="11"/>
      <c r="Q4212" s="11"/>
      <c r="R4212" s="11"/>
      <c r="S4212" s="11"/>
      <c r="T4212" s="11"/>
      <c r="U4212" s="42"/>
      <c r="V4212" s="42"/>
      <c r="W4212" s="42"/>
      <c r="X4212" s="42"/>
      <c r="Y4212" s="42"/>
      <c r="Z4212" s="42"/>
      <c r="AA4212" s="42"/>
      <c r="AB4212" s="42"/>
      <c r="AC4212" s="11"/>
      <c r="AD4212" s="11"/>
      <c r="AE4212" s="11"/>
      <c r="AG4212" s="11"/>
      <c r="AH4212" s="101"/>
      <c r="AI4212" s="53"/>
      <c r="AJ4212" s="5"/>
    </row>
    <row r="4213" spans="3:36" ht="15" customHeight="1">
      <c r="C4213" s="57"/>
      <c r="D4213" s="11"/>
      <c r="E4213" s="11"/>
      <c r="F4213" s="56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42"/>
      <c r="V4213" s="42"/>
      <c r="W4213" s="42"/>
      <c r="X4213" s="42"/>
      <c r="Y4213" s="42"/>
      <c r="Z4213" s="42"/>
      <c r="AA4213" s="42"/>
      <c r="AB4213" s="42"/>
      <c r="AC4213" s="11"/>
      <c r="AD4213" s="11"/>
      <c r="AG4213" s="11"/>
      <c r="AH4213" s="101"/>
      <c r="AI4213" s="53"/>
      <c r="AJ4213" s="5"/>
    </row>
    <row r="4214" spans="3:36" ht="15" customHeight="1">
      <c r="C4214" s="57"/>
      <c r="D4214" s="11"/>
      <c r="E4214" s="11"/>
      <c r="F4214" s="56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42"/>
      <c r="V4214" s="42"/>
      <c r="W4214" s="42"/>
      <c r="X4214" s="42"/>
      <c r="Y4214" s="42"/>
      <c r="Z4214" s="42"/>
      <c r="AA4214" s="42"/>
      <c r="AB4214" s="42"/>
      <c r="AC4214" s="11"/>
      <c r="AD4214" s="11"/>
      <c r="AE4214" s="11"/>
      <c r="AF4214" s="11"/>
      <c r="AG4214" s="11"/>
      <c r="AH4214" s="101"/>
      <c r="AI4214" s="53"/>
      <c r="AJ4214" s="5"/>
    </row>
    <row r="4215" spans="3:36" ht="15" customHeight="1">
      <c r="C4215" s="57"/>
      <c r="D4215" s="11"/>
      <c r="E4215" s="11"/>
      <c r="F4215" s="56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42"/>
      <c r="V4215" s="42"/>
      <c r="W4215" s="42"/>
      <c r="X4215" s="42"/>
      <c r="Y4215" s="42"/>
      <c r="Z4215" s="42"/>
      <c r="AA4215" s="42"/>
      <c r="AB4215" s="42"/>
      <c r="AC4215" s="11"/>
      <c r="AD4215" s="11"/>
      <c r="AF4215" s="11"/>
      <c r="AG4215" s="11"/>
      <c r="AH4215" s="101"/>
      <c r="AI4215" s="53"/>
      <c r="AJ4215" s="5"/>
    </row>
    <row r="4216" spans="3:36" ht="15" customHeight="1">
      <c r="C4216" s="57"/>
      <c r="D4216" s="11"/>
      <c r="E4216" s="11"/>
      <c r="F4216" s="56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42"/>
      <c r="V4216" s="42"/>
      <c r="W4216" s="42"/>
      <c r="X4216" s="42"/>
      <c r="Y4216" s="42"/>
      <c r="Z4216" s="42"/>
      <c r="AA4216" s="42"/>
      <c r="AB4216" s="42"/>
      <c r="AC4216" s="11"/>
      <c r="AD4216" s="11"/>
      <c r="AE4216" s="11"/>
      <c r="AF4216" s="11"/>
      <c r="AG4216" s="11"/>
      <c r="AH4216" s="101"/>
      <c r="AI4216" s="53"/>
      <c r="AJ4216" s="5"/>
    </row>
    <row r="4217" spans="3:36" ht="15" customHeight="1">
      <c r="C4217" s="57"/>
      <c r="D4217" s="11"/>
      <c r="E4217" s="11"/>
      <c r="F4217" s="56"/>
      <c r="G4217" s="11"/>
      <c r="H4217" s="11"/>
      <c r="I4217" s="11"/>
      <c r="J4217" s="11"/>
      <c r="K4217" s="11"/>
      <c r="M4217" s="11"/>
      <c r="N4217" s="11"/>
      <c r="O4217" s="11"/>
      <c r="P4217" s="11"/>
      <c r="Q4217" s="11"/>
      <c r="R4217" s="11"/>
      <c r="S4217" s="11"/>
      <c r="T4217" s="11"/>
      <c r="U4217" s="42"/>
      <c r="V4217" s="42"/>
      <c r="W4217" s="42"/>
      <c r="X4217" s="42"/>
      <c r="Y4217" s="42"/>
      <c r="Z4217" s="42"/>
      <c r="AA4217" s="42"/>
      <c r="AB4217" s="42"/>
      <c r="AD4217" s="11"/>
      <c r="AE4217" s="11"/>
      <c r="AG4217" s="11"/>
      <c r="AH4217" s="101"/>
      <c r="AI4217" s="53"/>
      <c r="AJ4217" s="5"/>
    </row>
    <row r="4218" spans="3:36" ht="15" customHeight="1">
      <c r="C4218" s="57"/>
      <c r="D4218" s="11"/>
      <c r="E4218" s="11"/>
      <c r="F4218" s="56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42"/>
      <c r="V4218" s="42"/>
      <c r="W4218" s="42"/>
      <c r="X4218" s="42"/>
      <c r="Y4218" s="42"/>
      <c r="Z4218" s="42"/>
      <c r="AA4218" s="42"/>
      <c r="AB4218" s="42"/>
      <c r="AD4218" s="11"/>
      <c r="AE4218" s="11"/>
      <c r="AG4218" s="11"/>
      <c r="AH4218" s="101"/>
      <c r="AI4218" s="53"/>
      <c r="AJ4218" s="5"/>
    </row>
    <row r="4219" spans="3:36" ht="15" customHeight="1">
      <c r="C4219" s="57"/>
      <c r="D4219" s="11"/>
      <c r="E4219" s="11"/>
      <c r="F4219" s="56"/>
      <c r="G4219" s="11"/>
      <c r="H4219" s="11"/>
      <c r="I4219" s="11"/>
      <c r="J4219" s="11"/>
      <c r="K4219" s="11"/>
      <c r="M4219" s="11"/>
      <c r="N4219" s="11"/>
      <c r="O4219" s="11"/>
      <c r="Q4219" s="11"/>
      <c r="R4219" s="11"/>
      <c r="S4219" s="11"/>
      <c r="U4219" s="42"/>
      <c r="V4219" s="42"/>
      <c r="W4219" s="42"/>
      <c r="X4219" s="42"/>
      <c r="Y4219" s="42"/>
      <c r="Z4219" s="42"/>
      <c r="AA4219" s="42"/>
      <c r="AB4219" s="42"/>
      <c r="AD4219" s="11"/>
      <c r="AE4219" s="11"/>
      <c r="AG4219" s="11"/>
      <c r="AH4219" s="101"/>
      <c r="AI4219" s="53"/>
      <c r="AJ4219" s="5"/>
    </row>
    <row r="4220" spans="3:36" ht="15" customHeight="1">
      <c r="C4220" s="57"/>
      <c r="D4220" s="11"/>
      <c r="E4220" s="11"/>
      <c r="F4220" s="56"/>
      <c r="G4220" s="11"/>
      <c r="H4220" s="11"/>
      <c r="I4220" s="11"/>
      <c r="J4220" s="11"/>
      <c r="K4220" s="11"/>
      <c r="M4220" s="11"/>
      <c r="N4220" s="11"/>
      <c r="O4220" s="11"/>
      <c r="Q4220" s="11"/>
      <c r="R4220" s="11"/>
      <c r="S4220" s="11"/>
      <c r="U4220" s="42"/>
      <c r="V4220" s="42"/>
      <c r="W4220" s="42"/>
      <c r="X4220" s="42"/>
      <c r="Y4220" s="42"/>
      <c r="Z4220" s="42"/>
      <c r="AA4220" s="42"/>
      <c r="AB4220" s="42"/>
      <c r="AD4220" s="11"/>
      <c r="AE4220" s="11"/>
      <c r="AG4220" s="11"/>
      <c r="AH4220" s="101"/>
      <c r="AI4220" s="53"/>
      <c r="AJ4220" s="5"/>
    </row>
    <row r="4221" spans="3:36" ht="15" customHeight="1">
      <c r="C4221" s="57"/>
      <c r="D4221" s="11"/>
      <c r="E4221" s="11"/>
      <c r="F4221" s="56"/>
      <c r="G4221" s="11"/>
      <c r="H4221" s="11"/>
      <c r="I4221" s="11"/>
      <c r="J4221" s="11"/>
      <c r="K4221" s="11"/>
      <c r="L4221" s="11"/>
      <c r="M4221" s="11"/>
      <c r="N4221" s="11"/>
      <c r="P4221" s="11"/>
      <c r="Q4221" s="11"/>
      <c r="R4221" s="11"/>
      <c r="S4221" s="11"/>
      <c r="T4221" s="11"/>
      <c r="U4221" s="42"/>
      <c r="V4221" s="42"/>
      <c r="W4221" s="42"/>
      <c r="X4221" s="42"/>
      <c r="Y4221" s="42"/>
      <c r="Z4221" s="42"/>
      <c r="AA4221" s="42"/>
      <c r="AB4221" s="42"/>
      <c r="AD4221" s="11"/>
      <c r="AE4221" s="11"/>
      <c r="AG4221" s="11"/>
      <c r="AH4221" s="101"/>
      <c r="AI4221" s="53"/>
      <c r="AJ4221" s="5"/>
    </row>
    <row r="4222" spans="3:36" ht="15" customHeight="1">
      <c r="C4222" s="57"/>
      <c r="D4222" s="11"/>
      <c r="E4222" s="11"/>
      <c r="F4222" s="56"/>
      <c r="G4222" s="11"/>
      <c r="H4222" s="11"/>
      <c r="I4222" s="11"/>
      <c r="J4222" s="11"/>
      <c r="K4222" s="11"/>
      <c r="L4222" s="11"/>
      <c r="M4222" s="11"/>
      <c r="N4222" s="11"/>
      <c r="P4222" s="11"/>
      <c r="Q4222" s="11"/>
      <c r="R4222" s="11"/>
      <c r="S4222" s="11"/>
      <c r="T4222" s="11"/>
      <c r="U4222" s="42"/>
      <c r="V4222" s="42"/>
      <c r="W4222" s="42"/>
      <c r="X4222" s="42"/>
      <c r="Y4222" s="42"/>
      <c r="Z4222" s="42"/>
      <c r="AA4222" s="42"/>
      <c r="AB4222" s="42"/>
      <c r="AD4222" s="11"/>
      <c r="AF4222" s="11"/>
      <c r="AG4222" s="11"/>
      <c r="AH4222" s="101"/>
      <c r="AI4222" s="53"/>
      <c r="AJ4222" s="5"/>
    </row>
    <row r="4223" spans="3:36" ht="15" customHeight="1">
      <c r="C4223" s="57"/>
      <c r="D4223" s="11"/>
      <c r="E4223" s="11"/>
      <c r="F4223" s="56"/>
      <c r="G4223" s="11"/>
      <c r="H4223" s="11"/>
      <c r="I4223" s="11"/>
      <c r="J4223" s="11"/>
      <c r="K4223" s="11"/>
      <c r="L4223" s="11"/>
      <c r="M4223" s="11"/>
      <c r="N4223" s="11"/>
      <c r="Q4223" s="11"/>
      <c r="R4223" s="11"/>
      <c r="S4223" s="11"/>
      <c r="T4223" s="11"/>
      <c r="U4223" s="42"/>
      <c r="V4223" s="42"/>
      <c r="W4223" s="42"/>
      <c r="X4223" s="42"/>
      <c r="Y4223" s="42"/>
      <c r="Z4223" s="42"/>
      <c r="AA4223" s="42"/>
      <c r="AB4223" s="42"/>
      <c r="AD4223" s="11"/>
      <c r="AE4223" s="11"/>
      <c r="AG4223" s="11"/>
      <c r="AH4223" s="101"/>
      <c r="AI4223" s="53"/>
      <c r="AJ4223" s="5"/>
    </row>
    <row r="4224" spans="3:36" ht="15" customHeight="1">
      <c r="C4224" s="57"/>
      <c r="D4224" s="11"/>
      <c r="E4224" s="11"/>
      <c r="F4224" s="56"/>
      <c r="G4224" s="11"/>
      <c r="H4224" s="11"/>
      <c r="I4224" s="11"/>
      <c r="J4224" s="11"/>
      <c r="K4224" s="11"/>
      <c r="M4224" s="11"/>
      <c r="N4224" s="11"/>
      <c r="P4224" s="11"/>
      <c r="Q4224" s="11"/>
      <c r="R4224" s="11"/>
      <c r="S4224" s="11"/>
      <c r="U4224" s="42"/>
      <c r="V4224" s="42"/>
      <c r="W4224" s="42"/>
      <c r="X4224" s="42"/>
      <c r="Y4224" s="42"/>
      <c r="Z4224" s="42"/>
      <c r="AA4224" s="42"/>
      <c r="AB4224" s="42"/>
      <c r="AD4224" s="11"/>
      <c r="AE4224" s="11"/>
      <c r="AG4224" s="11"/>
      <c r="AH4224" s="101"/>
      <c r="AI4224" s="53"/>
      <c r="AJ4224" s="5"/>
    </row>
    <row r="4225" spans="3:36">
      <c r="C4225" s="57"/>
      <c r="D4225" s="11"/>
      <c r="E4225" s="11"/>
      <c r="F4225" s="56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42"/>
      <c r="V4225" s="42"/>
      <c r="W4225" s="42"/>
      <c r="X4225" s="42"/>
      <c r="Y4225" s="42"/>
      <c r="Z4225" s="42"/>
      <c r="AA4225" s="42"/>
      <c r="AB4225" s="42"/>
      <c r="AD4225" s="11"/>
      <c r="AE4225" s="11"/>
      <c r="AG4225" s="11"/>
      <c r="AH4225" s="101"/>
      <c r="AI4225" s="53"/>
      <c r="AJ4225" s="5"/>
    </row>
    <row r="4226" spans="3:36">
      <c r="C4226" s="57"/>
      <c r="D4226" s="11"/>
      <c r="E4226" s="11"/>
      <c r="F4226" s="56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42"/>
      <c r="V4226" s="42"/>
      <c r="W4226" s="42"/>
      <c r="X4226" s="42"/>
      <c r="Y4226" s="42"/>
      <c r="Z4226" s="42"/>
      <c r="AA4226" s="42"/>
      <c r="AB4226" s="42"/>
      <c r="AD4226" s="11"/>
      <c r="AE4226" s="11"/>
      <c r="AG4226" s="11"/>
      <c r="AH4226" s="101"/>
      <c r="AI4226" s="53"/>
      <c r="AJ4226" s="5"/>
    </row>
    <row r="4227" spans="3:36" ht="15" customHeight="1">
      <c r="C4227" s="57"/>
      <c r="D4227" s="11"/>
      <c r="E4227" s="11"/>
      <c r="F4227" s="56"/>
      <c r="G4227" s="11"/>
      <c r="H4227" s="11"/>
      <c r="I4227" s="11"/>
      <c r="J4227" s="11"/>
      <c r="K4227" s="11"/>
      <c r="M4227" s="11"/>
      <c r="N4227" s="11"/>
      <c r="O4227" s="11"/>
      <c r="Q4227" s="11"/>
      <c r="R4227" s="11"/>
      <c r="S4227" s="11"/>
      <c r="U4227" s="42"/>
      <c r="V4227" s="42"/>
      <c r="W4227" s="42"/>
      <c r="X4227" s="42"/>
      <c r="Y4227" s="42"/>
      <c r="Z4227" s="42"/>
      <c r="AA4227" s="42"/>
      <c r="AB4227" s="42"/>
      <c r="AD4227" s="11"/>
      <c r="AE4227" s="11"/>
      <c r="AG4227" s="11"/>
      <c r="AH4227" s="101"/>
      <c r="AI4227" s="53"/>
      <c r="AJ4227" s="5"/>
    </row>
    <row r="4228" spans="3:36" ht="15" customHeight="1">
      <c r="C4228" s="57"/>
      <c r="D4228" s="11"/>
      <c r="E4228" s="11"/>
      <c r="F4228" s="56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42"/>
      <c r="V4228" s="42"/>
      <c r="W4228" s="42"/>
      <c r="X4228" s="42"/>
      <c r="Y4228" s="42"/>
      <c r="Z4228" s="42"/>
      <c r="AA4228" s="42"/>
      <c r="AB4228" s="42"/>
      <c r="AD4228" s="11"/>
      <c r="AG4228" s="11"/>
      <c r="AH4228" s="101"/>
      <c r="AI4228" s="53"/>
      <c r="AJ4228" s="5"/>
    </row>
    <row r="4229" spans="3:36" ht="15" customHeight="1">
      <c r="C4229" s="57"/>
      <c r="D4229" s="11"/>
      <c r="E4229" s="11"/>
      <c r="F4229" s="56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42"/>
      <c r="V4229" s="42"/>
      <c r="W4229" s="42"/>
      <c r="X4229" s="42"/>
      <c r="Y4229" s="42"/>
      <c r="Z4229" s="42"/>
      <c r="AA4229" s="42"/>
      <c r="AB4229" s="42"/>
      <c r="AD4229" s="11"/>
      <c r="AE4229" s="11"/>
      <c r="AF4229" s="11"/>
      <c r="AG4229" s="11"/>
      <c r="AH4229" s="101"/>
      <c r="AI4229" s="53"/>
      <c r="AJ4229" s="5"/>
    </row>
    <row r="4230" spans="3:36" ht="15" customHeight="1">
      <c r="C4230" s="57"/>
      <c r="D4230" s="11"/>
      <c r="E4230" s="11"/>
      <c r="F4230" s="56"/>
      <c r="G4230" s="11"/>
      <c r="H4230" s="11"/>
      <c r="I4230" s="11"/>
      <c r="J4230" s="11"/>
      <c r="K4230" s="11"/>
      <c r="M4230" s="11"/>
      <c r="N4230" s="11"/>
      <c r="O4230" s="11"/>
      <c r="Q4230" s="11"/>
      <c r="R4230" s="11"/>
      <c r="S4230" s="11"/>
      <c r="U4230" s="42"/>
      <c r="V4230" s="42"/>
      <c r="W4230" s="42"/>
      <c r="X4230" s="42"/>
      <c r="Y4230" s="42"/>
      <c r="Z4230" s="42"/>
      <c r="AA4230" s="42"/>
      <c r="AB4230" s="42"/>
      <c r="AD4230" s="11"/>
      <c r="AF4230" s="11"/>
      <c r="AG4230" s="11"/>
      <c r="AH4230" s="101"/>
      <c r="AI4230" s="53"/>
      <c r="AJ4230" s="5"/>
    </row>
    <row r="4231" spans="3:36">
      <c r="C4231" s="57"/>
      <c r="D4231" s="11"/>
      <c r="E4231" s="11"/>
      <c r="F4231" s="56"/>
      <c r="G4231" s="11"/>
      <c r="H4231" s="11"/>
      <c r="I4231" s="11"/>
      <c r="J4231" s="11"/>
      <c r="K4231" s="11"/>
      <c r="L4231" s="11"/>
      <c r="M4231" s="11"/>
      <c r="N4231" s="11"/>
      <c r="P4231" s="11"/>
      <c r="Q4231" s="11"/>
      <c r="R4231" s="11"/>
      <c r="S4231" s="11"/>
      <c r="T4231" s="11"/>
      <c r="U4231" s="42"/>
      <c r="V4231" s="42"/>
      <c r="W4231" s="42"/>
      <c r="X4231" s="42"/>
      <c r="Y4231" s="42"/>
      <c r="Z4231" s="42"/>
      <c r="AA4231" s="42"/>
      <c r="AB4231" s="42"/>
      <c r="AD4231" s="11"/>
      <c r="AE4231" s="11"/>
      <c r="AF4231" s="11"/>
      <c r="AG4231" s="11"/>
      <c r="AH4231" s="101"/>
      <c r="AI4231" s="53"/>
      <c r="AJ4231" s="5"/>
    </row>
    <row r="4232" spans="3:36" ht="15" customHeight="1">
      <c r="C4232" s="57"/>
      <c r="D4232" s="11"/>
      <c r="E4232" s="11"/>
      <c r="F4232" s="56"/>
      <c r="G4232" s="11"/>
      <c r="H4232" s="11"/>
      <c r="I4232" s="11"/>
      <c r="J4232" s="11"/>
      <c r="K4232" s="11"/>
      <c r="M4232" s="11"/>
      <c r="O4232" s="11"/>
      <c r="P4232" s="11"/>
      <c r="Q4232" s="11"/>
      <c r="R4232" s="11"/>
      <c r="S4232" s="11"/>
      <c r="T4232" s="11"/>
      <c r="U4232" s="42"/>
      <c r="V4232" s="42"/>
      <c r="W4232" s="42"/>
      <c r="X4232" s="42"/>
      <c r="Y4232" s="42"/>
      <c r="Z4232" s="42"/>
      <c r="AA4232" s="42"/>
      <c r="AB4232" s="42"/>
      <c r="AD4232" s="11"/>
      <c r="AE4232" s="11"/>
      <c r="AG4232" s="11"/>
      <c r="AH4232" s="101"/>
      <c r="AI4232" s="53"/>
      <c r="AJ4232" s="5"/>
    </row>
    <row r="4233" spans="3:36" ht="15" customHeight="1">
      <c r="C4233" s="57"/>
      <c r="D4233" s="11"/>
      <c r="E4233" s="11"/>
      <c r="F4233" s="56"/>
      <c r="G4233" s="11"/>
      <c r="H4233" s="11"/>
      <c r="I4233" s="11"/>
      <c r="J4233" s="11"/>
      <c r="K4233" s="11"/>
      <c r="M4233" s="11"/>
      <c r="N4233" s="11"/>
      <c r="O4233" s="11"/>
      <c r="Q4233" s="11"/>
      <c r="R4233" s="11"/>
      <c r="S4233" s="11"/>
      <c r="U4233" s="42"/>
      <c r="V4233" s="42"/>
      <c r="W4233" s="42"/>
      <c r="X4233" s="42"/>
      <c r="Y4233" s="42"/>
      <c r="Z4233" s="42"/>
      <c r="AA4233" s="42"/>
      <c r="AB4233" s="42"/>
      <c r="AD4233" s="11"/>
      <c r="AE4233" s="11"/>
      <c r="AG4233" s="11"/>
      <c r="AH4233" s="101"/>
      <c r="AI4233" s="53"/>
      <c r="AJ4233" s="5"/>
    </row>
    <row r="4234" spans="3:36" ht="15" customHeight="1">
      <c r="C4234" s="57"/>
      <c r="D4234" s="11"/>
      <c r="E4234" s="11"/>
      <c r="F4234" s="56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42"/>
      <c r="V4234" s="42"/>
      <c r="W4234" s="42"/>
      <c r="X4234" s="42"/>
      <c r="Y4234" s="42"/>
      <c r="Z4234" s="42"/>
      <c r="AA4234" s="42"/>
      <c r="AB4234" s="42"/>
      <c r="AD4234" s="11"/>
      <c r="AE4234" s="11"/>
      <c r="AG4234" s="11"/>
      <c r="AH4234" s="101"/>
      <c r="AI4234" s="53"/>
      <c r="AJ4234" s="5"/>
    </row>
    <row r="4235" spans="3:36" ht="15" customHeight="1">
      <c r="C4235" s="57"/>
      <c r="D4235" s="11"/>
      <c r="E4235" s="11"/>
      <c r="F4235" s="56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42"/>
      <c r="V4235" s="42"/>
      <c r="W4235" s="42"/>
      <c r="X4235" s="42"/>
      <c r="Y4235" s="42"/>
      <c r="Z4235" s="42"/>
      <c r="AA4235" s="42"/>
      <c r="AB4235" s="42"/>
      <c r="AD4235" s="11"/>
      <c r="AE4235" s="11"/>
      <c r="AG4235" s="11"/>
      <c r="AH4235" s="101"/>
      <c r="AI4235" s="53"/>
      <c r="AJ4235" s="5"/>
    </row>
    <row r="4236" spans="3:36" ht="15" customHeight="1">
      <c r="C4236" s="57"/>
      <c r="D4236" s="11"/>
      <c r="E4236" s="11"/>
      <c r="F4236" s="56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42"/>
      <c r="V4236" s="42"/>
      <c r="W4236" s="42"/>
      <c r="X4236" s="42"/>
      <c r="Y4236" s="42"/>
      <c r="Z4236" s="42"/>
      <c r="AA4236" s="42"/>
      <c r="AB4236" s="42"/>
      <c r="AD4236" s="11"/>
      <c r="AG4236" s="11"/>
      <c r="AH4236" s="101"/>
      <c r="AI4236" s="53"/>
      <c r="AJ4236" s="5"/>
    </row>
    <row r="4237" spans="3:36" ht="15" customHeight="1">
      <c r="C4237" s="57"/>
      <c r="D4237" s="11"/>
      <c r="E4237" s="11"/>
      <c r="F4237" s="56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42"/>
      <c r="V4237" s="42"/>
      <c r="W4237" s="42"/>
      <c r="X4237" s="42"/>
      <c r="Y4237" s="42"/>
      <c r="Z4237" s="42"/>
      <c r="AA4237" s="42"/>
      <c r="AB4237" s="42"/>
      <c r="AD4237" s="11"/>
      <c r="AF4237" s="11"/>
      <c r="AG4237" s="11"/>
      <c r="AH4237" s="101"/>
      <c r="AI4237" s="53"/>
      <c r="AJ4237" s="5"/>
    </row>
    <row r="4238" spans="3:36" ht="15" customHeight="1">
      <c r="C4238" s="57"/>
      <c r="D4238" s="11"/>
      <c r="E4238" s="11"/>
      <c r="F4238" s="56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42"/>
      <c r="V4238" s="42"/>
      <c r="W4238" s="42"/>
      <c r="X4238" s="42"/>
      <c r="Y4238" s="42"/>
      <c r="Z4238" s="42"/>
      <c r="AA4238" s="42"/>
      <c r="AB4238" s="42"/>
      <c r="AD4238" s="11"/>
      <c r="AG4238" s="11"/>
      <c r="AH4238" s="101"/>
      <c r="AI4238" s="53"/>
      <c r="AJ4238" s="5"/>
    </row>
    <row r="4239" spans="3:36" ht="15" customHeight="1">
      <c r="C4239" s="57"/>
      <c r="D4239" s="11"/>
      <c r="E4239" s="11"/>
      <c r="F4239" s="56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42"/>
      <c r="V4239" s="42"/>
      <c r="W4239" s="42"/>
      <c r="X4239" s="42"/>
      <c r="Y4239" s="42"/>
      <c r="Z4239" s="42"/>
      <c r="AA4239" s="42"/>
      <c r="AB4239" s="42"/>
      <c r="AD4239" s="11"/>
      <c r="AE4239" s="11"/>
      <c r="AF4239" s="11"/>
      <c r="AG4239" s="11"/>
      <c r="AH4239" s="101"/>
      <c r="AI4239" s="53"/>
      <c r="AJ4239" s="5"/>
    </row>
    <row r="4240" spans="3:36" ht="15" customHeight="1">
      <c r="C4240" s="57"/>
      <c r="D4240" s="11"/>
      <c r="E4240" s="11"/>
      <c r="F4240" s="56"/>
      <c r="G4240" s="11"/>
      <c r="H4240" s="11"/>
      <c r="I4240" s="11"/>
      <c r="J4240" s="11"/>
      <c r="K4240" s="11"/>
      <c r="M4240" s="11"/>
      <c r="N4240" s="11"/>
      <c r="O4240" s="11"/>
      <c r="P4240" s="11"/>
      <c r="Q4240" s="11"/>
      <c r="R4240" s="11"/>
      <c r="S4240" s="11"/>
      <c r="T4240" s="11"/>
      <c r="U4240" s="42"/>
      <c r="V4240" s="42"/>
      <c r="W4240" s="42"/>
      <c r="X4240" s="42"/>
      <c r="Y4240" s="42"/>
      <c r="Z4240" s="42"/>
      <c r="AA4240" s="42"/>
      <c r="AB4240" s="42"/>
      <c r="AD4240" s="11"/>
      <c r="AE4240" s="11"/>
      <c r="AF4240" s="11"/>
      <c r="AG4240" s="11"/>
      <c r="AH4240" s="101"/>
      <c r="AI4240" s="53"/>
      <c r="AJ4240" s="5"/>
    </row>
    <row r="4241" spans="3:36" ht="15" customHeight="1">
      <c r="C4241" s="57"/>
      <c r="D4241" s="11"/>
      <c r="E4241" s="11"/>
      <c r="F4241" s="56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42"/>
      <c r="V4241" s="42"/>
      <c r="W4241" s="42"/>
      <c r="X4241" s="42"/>
      <c r="Y4241" s="42"/>
      <c r="Z4241" s="42"/>
      <c r="AA4241" s="42"/>
      <c r="AB4241" s="42"/>
      <c r="AD4241" s="11"/>
      <c r="AF4241" s="11"/>
      <c r="AG4241" s="11"/>
      <c r="AH4241" s="101"/>
      <c r="AI4241" s="53"/>
      <c r="AJ4241" s="5"/>
    </row>
    <row r="4242" spans="3:36" ht="15" customHeight="1">
      <c r="C4242" s="57"/>
      <c r="D4242" s="11"/>
      <c r="E4242" s="11"/>
      <c r="F4242" s="56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42"/>
      <c r="V4242" s="42"/>
      <c r="W4242" s="42"/>
      <c r="X4242" s="42"/>
      <c r="Y4242" s="42"/>
      <c r="Z4242" s="42"/>
      <c r="AA4242" s="42"/>
      <c r="AB4242" s="42"/>
      <c r="AD4242" s="11"/>
      <c r="AE4242" s="11"/>
      <c r="AF4242" s="11"/>
      <c r="AG4242" s="11"/>
      <c r="AH4242" s="101"/>
      <c r="AI4242" s="53"/>
      <c r="AJ4242" s="5"/>
    </row>
    <row r="4243" spans="3:36" ht="15" customHeight="1">
      <c r="C4243" s="57"/>
      <c r="D4243" s="11"/>
      <c r="E4243" s="11"/>
      <c r="F4243" s="56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42"/>
      <c r="V4243" s="42"/>
      <c r="W4243" s="42"/>
      <c r="X4243" s="42"/>
      <c r="Y4243" s="42"/>
      <c r="Z4243" s="42"/>
      <c r="AA4243" s="42"/>
      <c r="AB4243" s="42"/>
      <c r="AD4243" s="11"/>
      <c r="AE4243" s="11"/>
      <c r="AF4243" s="11"/>
      <c r="AG4243" s="11"/>
      <c r="AH4243" s="101"/>
      <c r="AI4243" s="53"/>
      <c r="AJ4243" s="5"/>
    </row>
    <row r="4244" spans="3:36" ht="15" customHeight="1">
      <c r="C4244" s="57"/>
      <c r="D4244" s="11"/>
      <c r="E4244" s="11"/>
      <c r="F4244" s="56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42"/>
      <c r="V4244" s="42"/>
      <c r="W4244" s="42"/>
      <c r="X4244" s="42"/>
      <c r="Y4244" s="42"/>
      <c r="Z4244" s="42"/>
      <c r="AA4244" s="42"/>
      <c r="AB4244" s="42"/>
      <c r="AD4244" s="11"/>
      <c r="AE4244" s="11"/>
      <c r="AG4244" s="11"/>
      <c r="AH4244" s="101"/>
      <c r="AI4244" s="53"/>
      <c r="AJ4244" s="5"/>
    </row>
    <row r="4245" spans="3:36" ht="15" customHeight="1">
      <c r="C4245" s="57"/>
      <c r="D4245" s="11"/>
      <c r="E4245" s="11"/>
      <c r="F4245" s="56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42"/>
      <c r="V4245" s="42"/>
      <c r="W4245" s="42"/>
      <c r="X4245" s="42"/>
      <c r="Y4245" s="42"/>
      <c r="Z4245" s="42"/>
      <c r="AA4245" s="42"/>
      <c r="AB4245" s="42"/>
      <c r="AD4245" s="11"/>
      <c r="AE4245" s="11"/>
      <c r="AF4245" s="11"/>
      <c r="AG4245" s="11"/>
      <c r="AH4245" s="101"/>
      <c r="AI4245" s="53"/>
      <c r="AJ4245" s="5"/>
    </row>
    <row r="4246" spans="3:36" ht="15" customHeight="1">
      <c r="C4246" s="57"/>
      <c r="D4246" s="11"/>
      <c r="E4246" s="11"/>
      <c r="F4246" s="56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42"/>
      <c r="V4246" s="42"/>
      <c r="W4246" s="42"/>
      <c r="X4246" s="42"/>
      <c r="Y4246" s="42"/>
      <c r="Z4246" s="42"/>
      <c r="AA4246" s="42"/>
      <c r="AB4246" s="42"/>
      <c r="AD4246" s="11"/>
      <c r="AG4246" s="11"/>
      <c r="AH4246" s="101"/>
      <c r="AI4246" s="53"/>
      <c r="AJ4246" s="5"/>
    </row>
    <row r="4247" spans="3:36" ht="15" customHeight="1">
      <c r="C4247" s="57"/>
      <c r="D4247" s="11"/>
      <c r="E4247" s="11"/>
      <c r="F4247" s="56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42"/>
      <c r="V4247" s="42"/>
      <c r="W4247" s="42"/>
      <c r="X4247" s="42"/>
      <c r="Y4247" s="42"/>
      <c r="Z4247" s="42"/>
      <c r="AA4247" s="42"/>
      <c r="AB4247" s="42"/>
      <c r="AD4247" s="11"/>
      <c r="AG4247" s="11"/>
      <c r="AH4247" s="101"/>
      <c r="AI4247" s="53"/>
      <c r="AJ4247" s="5"/>
    </row>
    <row r="4248" spans="3:36" ht="15" customHeight="1">
      <c r="C4248" s="57"/>
      <c r="D4248" s="11"/>
      <c r="E4248" s="11"/>
      <c r="F4248" s="56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42"/>
      <c r="V4248" s="42"/>
      <c r="W4248" s="42"/>
      <c r="X4248" s="42"/>
      <c r="Y4248" s="42"/>
      <c r="Z4248" s="42"/>
      <c r="AA4248" s="42"/>
      <c r="AB4248" s="42"/>
      <c r="AD4248" s="11"/>
      <c r="AG4248" s="11"/>
      <c r="AH4248" s="101"/>
      <c r="AI4248" s="53"/>
      <c r="AJ4248" s="5"/>
    </row>
    <row r="4249" spans="3:36" ht="15" customHeight="1">
      <c r="C4249" s="57"/>
      <c r="D4249" s="11"/>
      <c r="E4249" s="11"/>
      <c r="F4249" s="56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42"/>
      <c r="V4249" s="42"/>
      <c r="W4249" s="42"/>
      <c r="X4249" s="42"/>
      <c r="Y4249" s="42"/>
      <c r="Z4249" s="42"/>
      <c r="AA4249" s="42"/>
      <c r="AB4249" s="42"/>
      <c r="AD4249" s="11"/>
      <c r="AF4249" s="11"/>
      <c r="AG4249" s="11"/>
      <c r="AH4249" s="101"/>
      <c r="AI4249" s="53"/>
      <c r="AJ4249" s="5"/>
    </row>
    <row r="4250" spans="3:36">
      <c r="C4250" s="57"/>
      <c r="D4250" s="11"/>
      <c r="E4250" s="11"/>
      <c r="F4250" s="56"/>
      <c r="G4250" s="11"/>
      <c r="H4250" s="11"/>
      <c r="I4250" s="11"/>
      <c r="J4250" s="11"/>
      <c r="K4250" s="11"/>
      <c r="L4250" s="11"/>
      <c r="M4250" s="11"/>
      <c r="N4250" s="11"/>
      <c r="P4250" s="11"/>
      <c r="Q4250" s="11"/>
      <c r="R4250" s="11"/>
      <c r="S4250" s="11"/>
      <c r="T4250" s="11"/>
      <c r="U4250" s="42"/>
      <c r="V4250" s="42"/>
      <c r="W4250" s="42"/>
      <c r="X4250" s="42"/>
      <c r="Y4250" s="42"/>
      <c r="Z4250" s="42"/>
      <c r="AA4250" s="42"/>
      <c r="AB4250" s="42"/>
      <c r="AD4250" s="11"/>
      <c r="AE4250" s="11"/>
      <c r="AG4250" s="11"/>
      <c r="AH4250" s="101"/>
      <c r="AI4250" s="53"/>
      <c r="AJ4250" s="5"/>
    </row>
    <row r="4251" spans="3:36" ht="15" customHeight="1">
      <c r="C4251" s="57"/>
      <c r="D4251" s="11"/>
      <c r="E4251" s="11"/>
      <c r="F4251" s="56"/>
      <c r="G4251" s="11"/>
      <c r="H4251" s="11"/>
      <c r="I4251" s="11"/>
      <c r="J4251" s="11"/>
      <c r="K4251" s="11"/>
      <c r="M4251" s="11"/>
      <c r="N4251" s="11"/>
      <c r="O4251" s="11"/>
      <c r="Q4251" s="11"/>
      <c r="R4251" s="11"/>
      <c r="S4251" s="11"/>
      <c r="U4251" s="42"/>
      <c r="V4251" s="42"/>
      <c r="W4251" s="42"/>
      <c r="X4251" s="42"/>
      <c r="Y4251" s="42"/>
      <c r="Z4251" s="42"/>
      <c r="AA4251" s="42"/>
      <c r="AB4251" s="42"/>
      <c r="AD4251" s="11"/>
      <c r="AE4251" s="11"/>
      <c r="AF4251" s="11"/>
      <c r="AG4251" s="11"/>
      <c r="AH4251" s="101"/>
      <c r="AI4251" s="53"/>
      <c r="AJ4251" s="5"/>
    </row>
    <row r="4252" spans="3:36">
      <c r="C4252" s="57"/>
      <c r="D4252" s="11"/>
      <c r="E4252" s="11"/>
      <c r="F4252" s="56"/>
      <c r="G4252" s="11"/>
      <c r="H4252" s="11"/>
      <c r="I4252" s="11"/>
      <c r="J4252" s="11"/>
      <c r="K4252" s="11"/>
      <c r="M4252" s="11"/>
      <c r="N4252" s="11"/>
      <c r="O4252" s="11"/>
      <c r="Q4252" s="11"/>
      <c r="R4252" s="11"/>
      <c r="S4252" s="11"/>
      <c r="U4252" s="42"/>
      <c r="V4252" s="42"/>
      <c r="W4252" s="42"/>
      <c r="X4252" s="42"/>
      <c r="Y4252" s="42"/>
      <c r="Z4252" s="42"/>
      <c r="AA4252" s="42"/>
      <c r="AB4252" s="42"/>
      <c r="AD4252" s="11"/>
      <c r="AE4252" s="11"/>
      <c r="AG4252" s="11"/>
      <c r="AH4252" s="101"/>
      <c r="AI4252" s="53"/>
      <c r="AJ4252" s="5"/>
    </row>
    <row r="4253" spans="3:36">
      <c r="C4253" s="57"/>
      <c r="D4253" s="11"/>
      <c r="E4253" s="11"/>
      <c r="F4253" s="56"/>
      <c r="G4253" s="11"/>
      <c r="H4253" s="11"/>
      <c r="I4253" s="11"/>
      <c r="J4253" s="11"/>
      <c r="K4253" s="11"/>
      <c r="M4253" s="11"/>
      <c r="N4253" s="11"/>
      <c r="O4253" s="11"/>
      <c r="Q4253" s="11"/>
      <c r="R4253" s="11"/>
      <c r="S4253" s="11"/>
      <c r="U4253" s="42"/>
      <c r="V4253" s="42"/>
      <c r="W4253" s="42"/>
      <c r="X4253" s="42"/>
      <c r="Y4253" s="42"/>
      <c r="Z4253" s="42"/>
      <c r="AA4253" s="42"/>
      <c r="AB4253" s="42"/>
      <c r="AD4253" s="11"/>
      <c r="AE4253" s="11"/>
      <c r="AG4253" s="11"/>
      <c r="AH4253" s="101"/>
      <c r="AI4253" s="53"/>
      <c r="AJ4253" s="5"/>
    </row>
    <row r="4254" spans="3:36" ht="15" customHeight="1">
      <c r="C4254" s="57"/>
      <c r="D4254" s="11"/>
      <c r="E4254" s="11"/>
      <c r="F4254" s="56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42"/>
      <c r="V4254" s="42"/>
      <c r="W4254" s="42"/>
      <c r="X4254" s="42"/>
      <c r="Y4254" s="42"/>
      <c r="Z4254" s="42"/>
      <c r="AA4254" s="42"/>
      <c r="AB4254" s="42"/>
      <c r="AD4254" s="11"/>
      <c r="AF4254" s="11"/>
      <c r="AG4254" s="11"/>
      <c r="AH4254" s="101"/>
      <c r="AI4254" s="53"/>
      <c r="AJ4254" s="5"/>
    </row>
    <row r="4255" spans="3:36" ht="15" customHeight="1">
      <c r="C4255" s="57"/>
      <c r="D4255" s="11"/>
      <c r="E4255" s="11"/>
      <c r="F4255" s="56"/>
      <c r="G4255" s="11"/>
      <c r="H4255" s="11"/>
      <c r="I4255" s="11"/>
      <c r="J4255" s="11"/>
      <c r="K4255" s="11"/>
      <c r="M4255" s="11"/>
      <c r="N4255" s="11"/>
      <c r="O4255" s="11"/>
      <c r="Q4255" s="11"/>
      <c r="R4255" s="11"/>
      <c r="S4255" s="11"/>
      <c r="T4255" s="11"/>
      <c r="U4255" s="42"/>
      <c r="V4255" s="42"/>
      <c r="W4255" s="42"/>
      <c r="X4255" s="42"/>
      <c r="Y4255" s="42"/>
      <c r="Z4255" s="42"/>
      <c r="AA4255" s="42"/>
      <c r="AB4255" s="42"/>
      <c r="AD4255" s="11"/>
      <c r="AE4255" s="11"/>
      <c r="AG4255" s="11"/>
      <c r="AH4255" s="101"/>
      <c r="AI4255" s="53"/>
      <c r="AJ4255" s="5"/>
    </row>
    <row r="4256" spans="3:36" ht="15" customHeight="1">
      <c r="C4256" s="57"/>
      <c r="D4256" s="11"/>
      <c r="E4256" s="11"/>
      <c r="F4256" s="56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42"/>
      <c r="V4256" s="42"/>
      <c r="W4256" s="42"/>
      <c r="X4256" s="42"/>
      <c r="Y4256" s="42"/>
      <c r="Z4256" s="42"/>
      <c r="AA4256" s="42"/>
      <c r="AB4256" s="42"/>
      <c r="AD4256" s="11"/>
      <c r="AE4256" s="11"/>
      <c r="AF4256" s="11"/>
      <c r="AG4256" s="11"/>
      <c r="AH4256" s="101"/>
      <c r="AI4256" s="53"/>
      <c r="AJ4256" s="5"/>
    </row>
    <row r="4257" spans="3:36">
      <c r="C4257" s="57"/>
      <c r="D4257" s="11"/>
      <c r="E4257" s="11"/>
      <c r="F4257" s="56"/>
      <c r="G4257" s="11"/>
      <c r="H4257" s="11"/>
      <c r="I4257" s="11"/>
      <c r="J4257" s="11"/>
      <c r="K4257" s="11"/>
      <c r="M4257" s="11"/>
      <c r="N4257" s="11"/>
      <c r="Q4257" s="11"/>
      <c r="R4257" s="11"/>
      <c r="S4257" s="11"/>
      <c r="U4257" s="42"/>
      <c r="V4257" s="42"/>
      <c r="W4257" s="42"/>
      <c r="X4257" s="42"/>
      <c r="Y4257" s="42"/>
      <c r="Z4257" s="42"/>
      <c r="AA4257" s="42"/>
      <c r="AB4257" s="42"/>
      <c r="AD4257" s="11"/>
      <c r="AE4257" s="11"/>
      <c r="AG4257" s="11"/>
      <c r="AH4257" s="101"/>
      <c r="AI4257" s="53"/>
      <c r="AJ4257" s="5"/>
    </row>
    <row r="4258" spans="3:36">
      <c r="C4258" s="57"/>
      <c r="D4258" s="11"/>
      <c r="E4258" s="11"/>
      <c r="F4258" s="56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42"/>
      <c r="V4258" s="42"/>
      <c r="W4258" s="42"/>
      <c r="X4258" s="42"/>
      <c r="Y4258" s="42"/>
      <c r="Z4258" s="42"/>
      <c r="AA4258" s="42"/>
      <c r="AB4258" s="42"/>
      <c r="AD4258" s="11"/>
      <c r="AE4258" s="11"/>
      <c r="AF4258" s="11"/>
      <c r="AG4258" s="11"/>
      <c r="AH4258" s="101"/>
      <c r="AI4258" s="53"/>
      <c r="AJ4258" s="5"/>
    </row>
    <row r="4259" spans="3:36">
      <c r="C4259" s="57"/>
      <c r="D4259" s="11"/>
      <c r="E4259" s="11"/>
      <c r="F4259" s="56"/>
      <c r="G4259" s="11"/>
      <c r="H4259" s="11"/>
      <c r="I4259" s="11"/>
      <c r="J4259" s="11"/>
      <c r="K4259" s="11"/>
      <c r="M4259" s="11"/>
      <c r="O4259" s="11"/>
      <c r="P4259" s="11"/>
      <c r="Q4259" s="11"/>
      <c r="R4259" s="11"/>
      <c r="S4259" s="11"/>
      <c r="T4259" s="11"/>
      <c r="U4259" s="42"/>
      <c r="V4259" s="42"/>
      <c r="W4259" s="42"/>
      <c r="X4259" s="42"/>
      <c r="Y4259" s="42"/>
      <c r="Z4259" s="42"/>
      <c r="AA4259" s="42"/>
      <c r="AB4259" s="42"/>
      <c r="AD4259" s="11"/>
      <c r="AF4259" s="11"/>
      <c r="AG4259" s="11"/>
      <c r="AH4259" s="101"/>
      <c r="AI4259" s="53"/>
      <c r="AJ4259" s="5"/>
    </row>
    <row r="4260" spans="3:36">
      <c r="C4260" s="57"/>
      <c r="D4260" s="11"/>
      <c r="E4260" s="11"/>
      <c r="F4260" s="56"/>
      <c r="G4260" s="11"/>
      <c r="H4260" s="11"/>
      <c r="I4260" s="11"/>
      <c r="J4260" s="11"/>
      <c r="K4260" s="11"/>
      <c r="M4260" s="11"/>
      <c r="N4260" s="11"/>
      <c r="O4260" s="11"/>
      <c r="Q4260" s="11"/>
      <c r="R4260" s="11"/>
      <c r="S4260" s="11"/>
      <c r="U4260" s="42"/>
      <c r="V4260" s="42"/>
      <c r="W4260" s="42"/>
      <c r="X4260" s="42"/>
      <c r="Y4260" s="42"/>
      <c r="Z4260" s="42"/>
      <c r="AA4260" s="42"/>
      <c r="AB4260" s="42"/>
      <c r="AD4260" s="11"/>
      <c r="AF4260" s="11"/>
      <c r="AG4260" s="11"/>
      <c r="AH4260" s="101"/>
      <c r="AI4260" s="53"/>
      <c r="AJ4260" s="5"/>
    </row>
    <row r="4261" spans="3:36">
      <c r="C4261" s="57"/>
      <c r="D4261" s="11"/>
      <c r="E4261" s="11"/>
      <c r="F4261" s="56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42"/>
      <c r="V4261" s="42"/>
      <c r="W4261" s="42"/>
      <c r="X4261" s="42"/>
      <c r="Y4261" s="42"/>
      <c r="Z4261" s="42"/>
      <c r="AA4261" s="42"/>
      <c r="AB4261" s="42"/>
      <c r="AD4261" s="11"/>
      <c r="AF4261" s="11"/>
      <c r="AG4261" s="11"/>
      <c r="AH4261" s="101"/>
      <c r="AI4261" s="53"/>
      <c r="AJ4261" s="5"/>
    </row>
    <row r="4262" spans="3:36">
      <c r="C4262" s="57"/>
      <c r="D4262" s="11"/>
      <c r="E4262" s="11"/>
      <c r="F4262" s="56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U4262" s="42"/>
      <c r="V4262" s="42"/>
      <c r="W4262" s="42"/>
      <c r="X4262" s="42"/>
      <c r="Y4262" s="42"/>
      <c r="Z4262" s="42"/>
      <c r="AA4262" s="42"/>
      <c r="AB4262" s="42"/>
      <c r="AD4262" s="11"/>
      <c r="AF4262" s="11"/>
      <c r="AG4262" s="11"/>
      <c r="AH4262" s="101"/>
      <c r="AI4262" s="53"/>
      <c r="AJ4262" s="5"/>
    </row>
    <row r="4263" spans="3:36" ht="15" customHeight="1">
      <c r="C4263" s="57"/>
      <c r="D4263" s="11"/>
      <c r="E4263" s="11"/>
      <c r="F4263" s="56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42"/>
      <c r="V4263" s="42"/>
      <c r="W4263" s="42"/>
      <c r="X4263" s="42"/>
      <c r="Y4263" s="42"/>
      <c r="Z4263" s="42"/>
      <c r="AA4263" s="42"/>
      <c r="AB4263" s="42"/>
      <c r="AD4263" s="11"/>
      <c r="AE4263" s="11"/>
      <c r="AG4263" s="11"/>
      <c r="AH4263" s="101"/>
      <c r="AI4263" s="53"/>
      <c r="AJ4263" s="5"/>
    </row>
    <row r="4264" spans="3:36" ht="15" customHeight="1">
      <c r="C4264" s="57"/>
      <c r="D4264" s="11"/>
      <c r="E4264" s="11"/>
      <c r="F4264" s="56"/>
      <c r="G4264" s="11"/>
      <c r="H4264" s="11"/>
      <c r="I4264" s="11"/>
      <c r="J4264" s="11"/>
      <c r="K4264" s="11"/>
      <c r="L4264" s="11"/>
      <c r="M4264" s="11"/>
      <c r="N4264" s="11"/>
      <c r="Q4264" s="11"/>
      <c r="R4264" s="11"/>
      <c r="S4264" s="11"/>
      <c r="T4264" s="11"/>
      <c r="U4264" s="42"/>
      <c r="V4264" s="42"/>
      <c r="W4264" s="42"/>
      <c r="X4264" s="42"/>
      <c r="Y4264" s="42"/>
      <c r="Z4264" s="42"/>
      <c r="AA4264" s="42"/>
      <c r="AB4264" s="42"/>
      <c r="AD4264" s="11"/>
      <c r="AE4264" s="11"/>
      <c r="AF4264" s="11"/>
      <c r="AG4264" s="11"/>
      <c r="AH4264" s="101"/>
      <c r="AI4264" s="53"/>
      <c r="AJ4264" s="5"/>
    </row>
    <row r="4265" spans="3:36" ht="15" customHeight="1">
      <c r="C4265" s="57"/>
      <c r="D4265" s="11"/>
      <c r="E4265" s="11"/>
      <c r="F4265" s="56"/>
      <c r="G4265" s="11"/>
      <c r="H4265" s="11"/>
      <c r="I4265" s="11"/>
      <c r="J4265" s="11"/>
      <c r="K4265" s="11"/>
      <c r="M4265" s="11"/>
      <c r="N4265" s="11"/>
      <c r="O4265" s="11"/>
      <c r="P4265" s="11"/>
      <c r="Q4265" s="11"/>
      <c r="R4265" s="11"/>
      <c r="S4265" s="11"/>
      <c r="T4265" s="11"/>
      <c r="U4265" s="42"/>
      <c r="V4265" s="42"/>
      <c r="W4265" s="42"/>
      <c r="X4265" s="42"/>
      <c r="Y4265" s="42"/>
      <c r="Z4265" s="42"/>
      <c r="AA4265" s="42"/>
      <c r="AB4265" s="42"/>
      <c r="AD4265" s="11"/>
      <c r="AE4265" s="11"/>
      <c r="AF4265" s="11"/>
      <c r="AG4265" s="11"/>
      <c r="AH4265" s="101"/>
      <c r="AI4265" s="53"/>
      <c r="AJ4265" s="5"/>
    </row>
    <row r="4266" spans="3:36" ht="15" customHeight="1">
      <c r="C4266" s="57"/>
      <c r="D4266" s="11"/>
      <c r="E4266" s="11"/>
      <c r="F4266" s="56"/>
      <c r="G4266" s="11"/>
      <c r="H4266" s="11"/>
      <c r="I4266" s="11"/>
      <c r="J4266" s="11"/>
      <c r="K4266" s="11"/>
      <c r="L4266" s="11"/>
      <c r="M4266" s="11"/>
      <c r="N4266" s="11"/>
      <c r="P4266" s="11"/>
      <c r="Q4266" s="11"/>
      <c r="R4266" s="11"/>
      <c r="S4266" s="11"/>
      <c r="T4266" s="11"/>
      <c r="U4266" s="42"/>
      <c r="V4266" s="42"/>
      <c r="W4266" s="42"/>
      <c r="X4266" s="42"/>
      <c r="Y4266" s="42"/>
      <c r="Z4266" s="42"/>
      <c r="AA4266" s="42"/>
      <c r="AB4266" s="42"/>
      <c r="AD4266" s="11"/>
      <c r="AE4266" s="11"/>
      <c r="AF4266" s="11"/>
      <c r="AG4266" s="11"/>
      <c r="AH4266" s="101"/>
      <c r="AI4266" s="53"/>
      <c r="AJ4266" s="5"/>
    </row>
    <row r="4267" spans="3:36" ht="15" customHeight="1">
      <c r="C4267" s="57"/>
      <c r="D4267" s="11"/>
      <c r="E4267" s="11"/>
      <c r="F4267" s="56"/>
      <c r="G4267" s="11"/>
      <c r="H4267" s="11"/>
      <c r="I4267" s="11"/>
      <c r="J4267" s="11"/>
      <c r="K4267" s="11"/>
      <c r="L4267" s="11"/>
      <c r="M4267" s="11"/>
      <c r="N4267" s="11"/>
      <c r="P4267" s="11"/>
      <c r="Q4267" s="11"/>
      <c r="R4267" s="11"/>
      <c r="S4267" s="11"/>
      <c r="T4267" s="11"/>
      <c r="U4267" s="42"/>
      <c r="V4267" s="42"/>
      <c r="W4267" s="42"/>
      <c r="X4267" s="42"/>
      <c r="Y4267" s="42"/>
      <c r="Z4267" s="42"/>
      <c r="AA4267" s="42"/>
      <c r="AB4267" s="42"/>
      <c r="AD4267" s="11"/>
      <c r="AG4267" s="11"/>
      <c r="AH4267" s="101"/>
      <c r="AI4267" s="53"/>
      <c r="AJ4267" s="5"/>
    </row>
    <row r="4268" spans="3:36" ht="15" customHeight="1">
      <c r="C4268" s="57"/>
      <c r="D4268" s="11"/>
      <c r="E4268" s="11"/>
      <c r="F4268" s="56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42"/>
      <c r="V4268" s="42"/>
      <c r="W4268" s="42"/>
      <c r="X4268" s="42"/>
      <c r="Y4268" s="42"/>
      <c r="Z4268" s="42"/>
      <c r="AA4268" s="42"/>
      <c r="AB4268" s="42"/>
      <c r="AD4268" s="11"/>
      <c r="AG4268" s="11"/>
      <c r="AH4268" s="101"/>
      <c r="AI4268" s="53"/>
      <c r="AJ4268" s="5"/>
    </row>
    <row r="4269" spans="3:36" ht="15" customHeight="1">
      <c r="C4269" s="57"/>
      <c r="D4269" s="11"/>
      <c r="E4269" s="11"/>
      <c r="F4269" s="56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42"/>
      <c r="V4269" s="42"/>
      <c r="W4269" s="42"/>
      <c r="X4269" s="42"/>
      <c r="Y4269" s="42"/>
      <c r="Z4269" s="42"/>
      <c r="AA4269" s="42"/>
      <c r="AB4269" s="42"/>
      <c r="AD4269" s="11"/>
      <c r="AE4269" s="11"/>
      <c r="AG4269" s="11"/>
      <c r="AH4269" s="101"/>
      <c r="AI4269" s="53"/>
      <c r="AJ4269" s="5"/>
    </row>
    <row r="4270" spans="3:36" ht="15" customHeight="1">
      <c r="C4270" s="57"/>
      <c r="D4270" s="11"/>
      <c r="E4270" s="11"/>
      <c r="F4270" s="56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U4270" s="42"/>
      <c r="V4270" s="42"/>
      <c r="W4270" s="42"/>
      <c r="X4270" s="42"/>
      <c r="Y4270" s="42"/>
      <c r="Z4270" s="42"/>
      <c r="AA4270" s="42"/>
      <c r="AB4270" s="42"/>
      <c r="AD4270" s="11"/>
      <c r="AE4270" s="11"/>
      <c r="AG4270" s="11"/>
      <c r="AH4270" s="101"/>
      <c r="AI4270" s="53"/>
      <c r="AJ4270" s="5"/>
    </row>
    <row r="4271" spans="3:36">
      <c r="C4271" s="57"/>
      <c r="D4271" s="11"/>
      <c r="E4271" s="11"/>
      <c r="F4271" s="56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42"/>
      <c r="V4271" s="42"/>
      <c r="W4271" s="42"/>
      <c r="X4271" s="42"/>
      <c r="Y4271" s="42"/>
      <c r="Z4271" s="42"/>
      <c r="AA4271" s="42"/>
      <c r="AB4271" s="42"/>
      <c r="AD4271" s="11"/>
      <c r="AE4271" s="11"/>
      <c r="AF4271" s="11"/>
      <c r="AG4271" s="11"/>
      <c r="AH4271" s="101"/>
      <c r="AI4271" s="53"/>
      <c r="AJ4271" s="5"/>
    </row>
    <row r="4272" spans="3:36" ht="15" customHeight="1">
      <c r="C4272" s="57"/>
      <c r="D4272" s="11"/>
      <c r="E4272" s="11"/>
      <c r="F4272" s="56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42"/>
      <c r="V4272" s="42"/>
      <c r="W4272" s="42"/>
      <c r="X4272" s="42"/>
      <c r="Y4272" s="42"/>
      <c r="Z4272" s="42"/>
      <c r="AA4272" s="42"/>
      <c r="AB4272" s="42"/>
      <c r="AD4272" s="11"/>
      <c r="AF4272" s="11"/>
      <c r="AG4272" s="11"/>
      <c r="AH4272" s="101"/>
      <c r="AI4272" s="53"/>
      <c r="AJ4272" s="5"/>
    </row>
    <row r="4273" spans="3:36" ht="15" customHeight="1">
      <c r="C4273" s="57"/>
      <c r="D4273" s="11"/>
      <c r="E4273" s="11"/>
      <c r="F4273" s="56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42"/>
      <c r="V4273" s="42"/>
      <c r="W4273" s="42"/>
      <c r="X4273" s="42"/>
      <c r="Y4273" s="42"/>
      <c r="Z4273" s="42"/>
      <c r="AA4273" s="42"/>
      <c r="AB4273" s="42"/>
      <c r="AD4273" s="11"/>
      <c r="AF4273" s="11"/>
      <c r="AG4273" s="11"/>
      <c r="AH4273" s="101"/>
      <c r="AI4273" s="53"/>
      <c r="AJ4273" s="5"/>
    </row>
    <row r="4274" spans="3:36">
      <c r="C4274" s="57"/>
      <c r="D4274" s="11"/>
      <c r="E4274" s="11"/>
      <c r="F4274" s="56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42"/>
      <c r="V4274" s="42"/>
      <c r="W4274" s="42"/>
      <c r="X4274" s="42"/>
      <c r="Y4274" s="42"/>
      <c r="Z4274" s="42"/>
      <c r="AA4274" s="42"/>
      <c r="AB4274" s="42"/>
      <c r="AD4274" s="11"/>
      <c r="AF4274" s="11"/>
      <c r="AG4274" s="11"/>
      <c r="AH4274" s="101"/>
      <c r="AI4274" s="53"/>
      <c r="AJ4274" s="5"/>
    </row>
    <row r="4275" spans="3:36">
      <c r="C4275" s="57"/>
      <c r="D4275" s="11"/>
      <c r="E4275" s="11"/>
      <c r="F4275" s="56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42"/>
      <c r="V4275" s="42"/>
      <c r="W4275" s="42"/>
      <c r="X4275" s="42"/>
      <c r="Y4275" s="42"/>
      <c r="Z4275" s="42"/>
      <c r="AA4275" s="42"/>
      <c r="AB4275" s="42"/>
      <c r="AD4275" s="11"/>
      <c r="AE4275" s="11"/>
      <c r="AG4275" s="11"/>
      <c r="AH4275" s="101"/>
      <c r="AI4275" s="53"/>
      <c r="AJ4275" s="5"/>
    </row>
    <row r="4276" spans="3:36">
      <c r="C4276" s="57"/>
      <c r="D4276" s="11"/>
      <c r="E4276" s="11"/>
      <c r="F4276" s="56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42"/>
      <c r="V4276" s="42"/>
      <c r="W4276" s="42"/>
      <c r="X4276" s="42"/>
      <c r="Y4276" s="42"/>
      <c r="Z4276" s="42"/>
      <c r="AA4276" s="42"/>
      <c r="AB4276" s="42"/>
      <c r="AD4276" s="11"/>
      <c r="AE4276" s="11"/>
      <c r="AF4276" s="11"/>
      <c r="AG4276" s="11"/>
      <c r="AH4276" s="101"/>
      <c r="AI4276" s="53"/>
      <c r="AJ4276" s="5"/>
    </row>
    <row r="4277" spans="3:36">
      <c r="C4277" s="57"/>
      <c r="D4277" s="11"/>
      <c r="E4277" s="11"/>
      <c r="F4277" s="56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42"/>
      <c r="V4277" s="42"/>
      <c r="W4277" s="42"/>
      <c r="X4277" s="42"/>
      <c r="Y4277" s="42"/>
      <c r="Z4277" s="42"/>
      <c r="AA4277" s="42"/>
      <c r="AB4277" s="42"/>
      <c r="AD4277" s="11"/>
      <c r="AE4277" s="11"/>
      <c r="AG4277" s="11"/>
      <c r="AH4277" s="101"/>
      <c r="AI4277" s="53"/>
      <c r="AJ4277" s="5"/>
    </row>
    <row r="4278" spans="3:36" ht="15" customHeight="1">
      <c r="C4278" s="57"/>
      <c r="D4278" s="11"/>
      <c r="E4278" s="11"/>
      <c r="F4278" s="56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42"/>
      <c r="V4278" s="42"/>
      <c r="W4278" s="42"/>
      <c r="X4278" s="42"/>
      <c r="Y4278" s="42"/>
      <c r="Z4278" s="42"/>
      <c r="AA4278" s="42"/>
      <c r="AB4278" s="42"/>
      <c r="AD4278" s="11"/>
      <c r="AE4278" s="11"/>
      <c r="AF4278" s="11"/>
      <c r="AG4278" s="11"/>
      <c r="AH4278" s="101"/>
      <c r="AI4278" s="53"/>
      <c r="AJ4278" s="5"/>
    </row>
    <row r="4279" spans="3:36" ht="15" customHeight="1">
      <c r="C4279" s="57"/>
      <c r="D4279" s="11"/>
      <c r="E4279" s="11"/>
      <c r="F4279" s="56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42"/>
      <c r="V4279" s="42"/>
      <c r="W4279" s="42"/>
      <c r="X4279" s="42"/>
      <c r="Y4279" s="42"/>
      <c r="Z4279" s="42"/>
      <c r="AA4279" s="42"/>
      <c r="AB4279" s="42"/>
      <c r="AD4279" s="11"/>
      <c r="AE4279" s="11"/>
      <c r="AG4279" s="11"/>
      <c r="AH4279" s="101"/>
      <c r="AI4279" s="53"/>
      <c r="AJ4279" s="5"/>
    </row>
    <row r="4280" spans="3:36" ht="15" customHeight="1">
      <c r="C4280" s="57"/>
      <c r="D4280" s="11"/>
      <c r="E4280" s="11"/>
      <c r="F4280" s="56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42"/>
      <c r="V4280" s="42"/>
      <c r="W4280" s="42"/>
      <c r="X4280" s="42"/>
      <c r="Y4280" s="42"/>
      <c r="Z4280" s="42"/>
      <c r="AA4280" s="42"/>
      <c r="AB4280" s="42"/>
      <c r="AD4280" s="11"/>
      <c r="AE4280" s="11"/>
      <c r="AG4280" s="11"/>
      <c r="AH4280" s="101"/>
      <c r="AI4280" s="53"/>
      <c r="AJ4280" s="5"/>
    </row>
    <row r="4281" spans="3:36" ht="15" customHeight="1">
      <c r="C4281" s="57"/>
      <c r="D4281" s="11"/>
      <c r="E4281" s="11"/>
      <c r="F4281" s="56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42"/>
      <c r="V4281" s="42"/>
      <c r="W4281" s="42"/>
      <c r="X4281" s="42"/>
      <c r="Y4281" s="42"/>
      <c r="Z4281" s="42"/>
      <c r="AA4281" s="42"/>
      <c r="AB4281" s="42"/>
      <c r="AD4281" s="11"/>
      <c r="AE4281" s="11"/>
      <c r="AG4281" s="11"/>
      <c r="AH4281" s="101"/>
      <c r="AI4281" s="53"/>
      <c r="AJ4281" s="5"/>
    </row>
    <row r="4282" spans="3:36" ht="15" customHeight="1">
      <c r="C4282" s="57"/>
      <c r="D4282" s="11"/>
      <c r="E4282" s="11"/>
      <c r="F4282" s="56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42"/>
      <c r="V4282" s="42"/>
      <c r="W4282" s="42"/>
      <c r="X4282" s="42"/>
      <c r="Y4282" s="42"/>
      <c r="Z4282" s="42"/>
      <c r="AA4282" s="42"/>
      <c r="AB4282" s="42"/>
      <c r="AD4282" s="11"/>
      <c r="AF4282" s="11"/>
      <c r="AG4282" s="11"/>
      <c r="AH4282" s="101"/>
      <c r="AI4282" s="53"/>
      <c r="AJ4282" s="5"/>
    </row>
    <row r="4283" spans="3:36" ht="15" customHeight="1">
      <c r="C4283" s="57"/>
      <c r="D4283" s="11"/>
      <c r="E4283" s="11"/>
      <c r="F4283" s="56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42"/>
      <c r="V4283" s="42"/>
      <c r="W4283" s="42"/>
      <c r="X4283" s="42"/>
      <c r="Y4283" s="42"/>
      <c r="Z4283" s="42"/>
      <c r="AA4283" s="42"/>
      <c r="AB4283" s="42"/>
      <c r="AD4283" s="11"/>
      <c r="AF4283" s="11"/>
      <c r="AG4283" s="11"/>
      <c r="AH4283" s="101"/>
      <c r="AI4283" s="53"/>
      <c r="AJ4283" s="5"/>
    </row>
    <row r="4284" spans="3:36" ht="15" customHeight="1">
      <c r="C4284" s="57"/>
      <c r="D4284" s="11"/>
      <c r="E4284" s="11"/>
      <c r="F4284" s="56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42"/>
      <c r="V4284" s="42"/>
      <c r="W4284" s="42"/>
      <c r="X4284" s="42"/>
      <c r="Y4284" s="42"/>
      <c r="Z4284" s="42"/>
      <c r="AA4284" s="42"/>
      <c r="AB4284" s="42"/>
      <c r="AD4284" s="11"/>
      <c r="AF4284" s="11"/>
      <c r="AG4284" s="11"/>
      <c r="AH4284" s="101"/>
      <c r="AI4284" s="53"/>
      <c r="AJ4284" s="5"/>
    </row>
    <row r="4285" spans="3:36" ht="15" customHeight="1">
      <c r="C4285" s="57"/>
      <c r="D4285" s="11"/>
      <c r="E4285" s="11"/>
      <c r="F4285" s="56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42"/>
      <c r="V4285" s="42"/>
      <c r="W4285" s="42"/>
      <c r="X4285" s="42"/>
      <c r="Y4285" s="42"/>
      <c r="Z4285" s="42"/>
      <c r="AA4285" s="42"/>
      <c r="AB4285" s="42"/>
      <c r="AD4285" s="11"/>
      <c r="AF4285" s="11"/>
      <c r="AG4285" s="11"/>
      <c r="AH4285" s="101"/>
      <c r="AI4285" s="53"/>
      <c r="AJ4285" s="5"/>
    </row>
    <row r="4286" spans="3:36" ht="15" customHeight="1">
      <c r="C4286" s="57"/>
      <c r="D4286" s="11"/>
      <c r="E4286" s="11"/>
      <c r="F4286" s="56"/>
      <c r="G4286" s="11"/>
      <c r="H4286" s="11"/>
      <c r="I4286" s="11"/>
      <c r="J4286" s="11"/>
      <c r="K4286" s="11"/>
      <c r="M4286" s="11"/>
      <c r="N4286" s="11"/>
      <c r="O4286" s="11"/>
      <c r="P4286" s="11"/>
      <c r="Q4286" s="11"/>
      <c r="R4286" s="11"/>
      <c r="S4286" s="11"/>
      <c r="T4286" s="11"/>
      <c r="U4286" s="42"/>
      <c r="V4286" s="42"/>
      <c r="W4286" s="42"/>
      <c r="X4286" s="42"/>
      <c r="Y4286" s="42"/>
      <c r="Z4286" s="42"/>
      <c r="AA4286" s="42"/>
      <c r="AB4286" s="42"/>
      <c r="AD4286" s="11"/>
      <c r="AF4286" s="11"/>
      <c r="AG4286" s="11"/>
      <c r="AH4286" s="101"/>
      <c r="AI4286" s="53"/>
      <c r="AJ4286" s="5"/>
    </row>
    <row r="4287" spans="3:36" ht="15" customHeight="1">
      <c r="C4287" s="57"/>
      <c r="D4287" s="11"/>
      <c r="E4287" s="11"/>
      <c r="F4287" s="56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42"/>
      <c r="V4287" s="42"/>
      <c r="W4287" s="42"/>
      <c r="X4287" s="42"/>
      <c r="Y4287" s="42"/>
      <c r="Z4287" s="42"/>
      <c r="AA4287" s="42"/>
      <c r="AB4287" s="42"/>
      <c r="AD4287" s="11"/>
      <c r="AE4287" s="11"/>
      <c r="AF4287" s="11"/>
      <c r="AG4287" s="11"/>
      <c r="AH4287" s="101"/>
      <c r="AI4287" s="53"/>
      <c r="AJ4287" s="5"/>
    </row>
    <row r="4288" spans="3:36" ht="15" customHeight="1">
      <c r="C4288" s="57"/>
      <c r="D4288" s="11"/>
      <c r="E4288" s="11"/>
      <c r="F4288" s="56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42"/>
      <c r="V4288" s="42"/>
      <c r="W4288" s="42"/>
      <c r="X4288" s="42"/>
      <c r="Y4288" s="42"/>
      <c r="Z4288" s="42"/>
      <c r="AA4288" s="42"/>
      <c r="AB4288" s="42"/>
      <c r="AD4288" s="11"/>
      <c r="AE4288" s="11"/>
      <c r="AF4288" s="11"/>
      <c r="AG4288" s="11"/>
      <c r="AH4288" s="101"/>
      <c r="AI4288" s="53"/>
      <c r="AJ4288" s="5"/>
    </row>
    <row r="4289" spans="3:36" ht="15" customHeight="1">
      <c r="C4289" s="57"/>
      <c r="D4289" s="11"/>
      <c r="E4289" s="11"/>
      <c r="F4289" s="56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42"/>
      <c r="V4289" s="42"/>
      <c r="W4289" s="42"/>
      <c r="X4289" s="42"/>
      <c r="Y4289" s="42"/>
      <c r="Z4289" s="42"/>
      <c r="AA4289" s="42"/>
      <c r="AB4289" s="42"/>
      <c r="AD4289" s="11"/>
      <c r="AE4289" s="11"/>
      <c r="AF4289" s="11"/>
      <c r="AG4289" s="11"/>
      <c r="AH4289" s="101"/>
      <c r="AI4289" s="53"/>
      <c r="AJ4289" s="5"/>
    </row>
    <row r="4290" spans="3:36" ht="15" customHeight="1">
      <c r="C4290" s="57"/>
      <c r="D4290" s="11"/>
      <c r="E4290" s="11"/>
      <c r="F4290" s="56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42"/>
      <c r="V4290" s="42"/>
      <c r="W4290" s="42"/>
      <c r="X4290" s="42"/>
      <c r="Y4290" s="42"/>
      <c r="Z4290" s="42"/>
      <c r="AA4290" s="42"/>
      <c r="AB4290" s="42"/>
      <c r="AD4290" s="11"/>
      <c r="AG4290" s="11"/>
      <c r="AH4290" s="101"/>
      <c r="AI4290" s="53"/>
      <c r="AJ4290" s="5"/>
    </row>
    <row r="4291" spans="3:36" ht="15" customHeight="1">
      <c r="C4291" s="57"/>
      <c r="D4291" s="11"/>
      <c r="E4291" s="11"/>
      <c r="F4291" s="56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42"/>
      <c r="V4291" s="42"/>
      <c r="W4291" s="42"/>
      <c r="X4291" s="42"/>
      <c r="Y4291" s="42"/>
      <c r="Z4291" s="42"/>
      <c r="AA4291" s="42"/>
      <c r="AB4291" s="42"/>
      <c r="AD4291" s="11"/>
      <c r="AF4291" s="11"/>
      <c r="AG4291" s="11"/>
      <c r="AH4291" s="101"/>
      <c r="AI4291" s="53"/>
      <c r="AJ4291" s="5"/>
    </row>
    <row r="4292" spans="3:36" ht="15" customHeight="1">
      <c r="C4292" s="57"/>
      <c r="D4292" s="11"/>
      <c r="E4292" s="11"/>
      <c r="F4292" s="56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42"/>
      <c r="V4292" s="42"/>
      <c r="W4292" s="42"/>
      <c r="X4292" s="42"/>
      <c r="Y4292" s="42"/>
      <c r="Z4292" s="42"/>
      <c r="AA4292" s="42"/>
      <c r="AB4292" s="42"/>
      <c r="AD4292" s="11"/>
      <c r="AF4292" s="11"/>
      <c r="AG4292" s="11"/>
      <c r="AH4292" s="101"/>
      <c r="AI4292" s="53"/>
      <c r="AJ4292" s="5"/>
    </row>
    <row r="4293" spans="3:36" ht="15" customHeight="1">
      <c r="C4293" s="57"/>
      <c r="D4293" s="11"/>
      <c r="E4293" s="11"/>
      <c r="F4293" s="56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42"/>
      <c r="V4293" s="42"/>
      <c r="W4293" s="42"/>
      <c r="X4293" s="42"/>
      <c r="Y4293" s="42"/>
      <c r="Z4293" s="42"/>
      <c r="AA4293" s="42"/>
      <c r="AB4293" s="42"/>
      <c r="AD4293" s="11"/>
      <c r="AF4293" s="11"/>
      <c r="AG4293" s="11"/>
      <c r="AH4293" s="101"/>
      <c r="AI4293" s="53"/>
      <c r="AJ4293" s="5"/>
    </row>
    <row r="4294" spans="3:36" ht="15" customHeight="1">
      <c r="C4294" s="57"/>
      <c r="D4294" s="11"/>
      <c r="E4294" s="11"/>
      <c r="F4294" s="56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42"/>
      <c r="V4294" s="42"/>
      <c r="W4294" s="42"/>
      <c r="X4294" s="42"/>
      <c r="Y4294" s="42"/>
      <c r="Z4294" s="42"/>
      <c r="AA4294" s="42"/>
      <c r="AB4294" s="42"/>
      <c r="AD4294" s="11"/>
      <c r="AF4294" s="11"/>
      <c r="AG4294" s="11"/>
      <c r="AH4294" s="101"/>
      <c r="AI4294" s="53"/>
      <c r="AJ4294" s="5"/>
    </row>
    <row r="4295" spans="3:36">
      <c r="C4295" s="57"/>
      <c r="D4295" s="11"/>
      <c r="E4295" s="11"/>
      <c r="F4295" s="56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42"/>
      <c r="V4295" s="42"/>
      <c r="W4295" s="42"/>
      <c r="X4295" s="42"/>
      <c r="Y4295" s="42"/>
      <c r="Z4295" s="42"/>
      <c r="AA4295" s="42"/>
      <c r="AB4295" s="42"/>
      <c r="AD4295" s="11"/>
      <c r="AE4295" s="11"/>
      <c r="AG4295" s="11"/>
      <c r="AH4295" s="101"/>
      <c r="AI4295" s="53"/>
      <c r="AJ4295" s="5"/>
    </row>
    <row r="4296" spans="3:36" ht="15" customHeight="1">
      <c r="C4296" s="57"/>
      <c r="D4296" s="11"/>
      <c r="E4296" s="11"/>
      <c r="F4296" s="56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U4296" s="42"/>
      <c r="V4296" s="42"/>
      <c r="W4296" s="42"/>
      <c r="X4296" s="42"/>
      <c r="Y4296" s="42"/>
      <c r="Z4296" s="42"/>
      <c r="AA4296" s="42"/>
      <c r="AB4296" s="42"/>
      <c r="AD4296" s="11"/>
      <c r="AE4296" s="11"/>
      <c r="AG4296" s="11"/>
      <c r="AH4296" s="101"/>
      <c r="AI4296" s="53"/>
      <c r="AJ4296" s="5"/>
    </row>
    <row r="4297" spans="3:36" ht="15" customHeight="1">
      <c r="C4297" s="57"/>
      <c r="D4297" s="11"/>
      <c r="E4297" s="11"/>
      <c r="F4297" s="56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42"/>
      <c r="V4297" s="42"/>
      <c r="W4297" s="42"/>
      <c r="X4297" s="42"/>
      <c r="Y4297" s="42"/>
      <c r="Z4297" s="42"/>
      <c r="AA4297" s="42"/>
      <c r="AB4297" s="42"/>
      <c r="AD4297" s="11"/>
      <c r="AE4297" s="11"/>
      <c r="AG4297" s="11"/>
      <c r="AH4297" s="101"/>
      <c r="AI4297" s="53"/>
      <c r="AJ4297" s="5"/>
    </row>
    <row r="4298" spans="3:36" ht="15" customHeight="1">
      <c r="C4298" s="57"/>
      <c r="D4298" s="11"/>
      <c r="E4298" s="11"/>
      <c r="F4298" s="56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42"/>
      <c r="V4298" s="42"/>
      <c r="W4298" s="42"/>
      <c r="X4298" s="42"/>
      <c r="Y4298" s="42"/>
      <c r="Z4298" s="42"/>
      <c r="AA4298" s="42"/>
      <c r="AB4298" s="42"/>
      <c r="AD4298" s="11"/>
      <c r="AE4298" s="11"/>
      <c r="AG4298" s="11"/>
      <c r="AH4298" s="101"/>
      <c r="AI4298" s="53"/>
      <c r="AJ4298" s="5"/>
    </row>
    <row r="4299" spans="3:36" ht="15" customHeight="1">
      <c r="C4299" s="57"/>
      <c r="D4299" s="11"/>
      <c r="E4299" s="11"/>
      <c r="F4299" s="56"/>
      <c r="G4299" s="11"/>
      <c r="H4299" s="11"/>
      <c r="I4299" s="11"/>
      <c r="J4299" s="11"/>
      <c r="K4299" s="11"/>
      <c r="M4299" s="11"/>
      <c r="N4299" s="11"/>
      <c r="O4299" s="11"/>
      <c r="Q4299" s="11"/>
      <c r="R4299" s="11"/>
      <c r="S4299" s="11"/>
      <c r="U4299" s="42"/>
      <c r="V4299" s="42"/>
      <c r="W4299" s="42"/>
      <c r="X4299" s="42"/>
      <c r="Y4299" s="42"/>
      <c r="Z4299" s="42"/>
      <c r="AA4299" s="42"/>
      <c r="AB4299" s="42"/>
      <c r="AD4299" s="11"/>
      <c r="AF4299" s="11"/>
      <c r="AG4299" s="11"/>
      <c r="AH4299" s="101"/>
      <c r="AI4299" s="53"/>
      <c r="AJ4299" s="5"/>
    </row>
    <row r="4300" spans="3:36" ht="15" customHeight="1">
      <c r="C4300" s="57"/>
      <c r="D4300" s="11"/>
      <c r="E4300" s="11"/>
      <c r="F4300" s="56"/>
      <c r="G4300" s="11"/>
      <c r="H4300" s="11"/>
      <c r="I4300" s="11"/>
      <c r="J4300" s="11"/>
      <c r="K4300" s="11"/>
      <c r="M4300" s="11"/>
      <c r="N4300" s="11"/>
      <c r="O4300" s="11"/>
      <c r="Q4300" s="11"/>
      <c r="R4300" s="11"/>
      <c r="S4300" s="11"/>
      <c r="U4300" s="42"/>
      <c r="V4300" s="42"/>
      <c r="W4300" s="42"/>
      <c r="X4300" s="42"/>
      <c r="Y4300" s="42"/>
      <c r="Z4300" s="42"/>
      <c r="AA4300" s="42"/>
      <c r="AB4300" s="42"/>
      <c r="AD4300" s="11"/>
      <c r="AG4300" s="11"/>
      <c r="AH4300" s="101"/>
      <c r="AI4300" s="53"/>
      <c r="AJ4300" s="5"/>
    </row>
    <row r="4301" spans="3:36" ht="15" customHeight="1">
      <c r="C4301" s="57"/>
      <c r="D4301" s="11"/>
      <c r="E4301" s="11"/>
      <c r="F4301" s="56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42"/>
      <c r="V4301" s="42"/>
      <c r="W4301" s="42"/>
      <c r="X4301" s="42"/>
      <c r="Y4301" s="42"/>
      <c r="Z4301" s="42"/>
      <c r="AA4301" s="42"/>
      <c r="AB4301" s="42"/>
      <c r="AD4301" s="11"/>
      <c r="AG4301" s="11"/>
      <c r="AH4301" s="101"/>
      <c r="AI4301" s="53"/>
      <c r="AJ4301" s="5"/>
    </row>
    <row r="4302" spans="3:36">
      <c r="C4302" s="57"/>
      <c r="D4302" s="11"/>
      <c r="E4302" s="11"/>
      <c r="F4302" s="56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42"/>
      <c r="V4302" s="42"/>
      <c r="W4302" s="42"/>
      <c r="X4302" s="42"/>
      <c r="Y4302" s="42"/>
      <c r="Z4302" s="42"/>
      <c r="AA4302" s="42"/>
      <c r="AB4302" s="42"/>
      <c r="AD4302" s="11"/>
      <c r="AF4302" s="11"/>
      <c r="AG4302" s="11"/>
      <c r="AH4302" s="101"/>
      <c r="AI4302" s="53"/>
      <c r="AJ4302" s="5"/>
    </row>
    <row r="4303" spans="3:36">
      <c r="C4303" s="57"/>
      <c r="D4303" s="11"/>
      <c r="E4303" s="11"/>
      <c r="F4303" s="56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42"/>
      <c r="V4303" s="42"/>
      <c r="W4303" s="42"/>
      <c r="X4303" s="42"/>
      <c r="Y4303" s="42"/>
      <c r="Z4303" s="42"/>
      <c r="AA4303" s="42"/>
      <c r="AB4303" s="42"/>
      <c r="AD4303" s="11"/>
      <c r="AE4303" s="11"/>
      <c r="AG4303" s="11"/>
      <c r="AH4303" s="101"/>
      <c r="AI4303" s="53"/>
      <c r="AJ4303" s="5"/>
    </row>
    <row r="4304" spans="3:36">
      <c r="C4304" s="57"/>
      <c r="D4304" s="11"/>
      <c r="E4304" s="11"/>
      <c r="F4304" s="56"/>
      <c r="G4304" s="11"/>
      <c r="H4304" s="11"/>
      <c r="I4304" s="11"/>
      <c r="J4304" s="11"/>
      <c r="K4304" s="11"/>
      <c r="M4304" s="11"/>
      <c r="N4304" s="11"/>
      <c r="O4304" s="11"/>
      <c r="P4304" s="11"/>
      <c r="Q4304" s="11"/>
      <c r="R4304" s="11"/>
      <c r="S4304" s="11"/>
      <c r="T4304" s="11"/>
      <c r="U4304" s="42"/>
      <c r="V4304" s="42"/>
      <c r="W4304" s="42"/>
      <c r="X4304" s="42"/>
      <c r="Y4304" s="42"/>
      <c r="Z4304" s="42"/>
      <c r="AA4304" s="42"/>
      <c r="AB4304" s="42"/>
      <c r="AC4304" s="11"/>
      <c r="AD4304" s="11"/>
      <c r="AE4304" s="11"/>
      <c r="AG4304" s="11"/>
      <c r="AH4304" s="101"/>
      <c r="AI4304" s="53"/>
      <c r="AJ4304" s="5"/>
    </row>
    <row r="4305" spans="3:36" ht="15" customHeight="1">
      <c r="C4305" s="57"/>
      <c r="D4305" s="11"/>
      <c r="E4305" s="11"/>
      <c r="F4305" s="56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42"/>
      <c r="V4305" s="42"/>
      <c r="W4305" s="42"/>
      <c r="X4305" s="42"/>
      <c r="Y4305" s="42"/>
      <c r="Z4305" s="42"/>
      <c r="AA4305" s="42"/>
      <c r="AB4305" s="42"/>
      <c r="AC4305" s="11"/>
      <c r="AD4305" s="11"/>
      <c r="AE4305" s="11"/>
      <c r="AF4305" s="11"/>
      <c r="AG4305" s="11"/>
      <c r="AH4305" s="101"/>
      <c r="AI4305" s="53"/>
      <c r="AJ4305" s="5"/>
    </row>
    <row r="4306" spans="3:36" ht="15" customHeight="1">
      <c r="C4306" s="57"/>
      <c r="D4306" s="11"/>
      <c r="E4306" s="11"/>
      <c r="F4306" s="56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42"/>
      <c r="V4306" s="42"/>
      <c r="W4306" s="42"/>
      <c r="X4306" s="42"/>
      <c r="Y4306" s="42"/>
      <c r="Z4306" s="42"/>
      <c r="AA4306" s="42"/>
      <c r="AB4306" s="42"/>
      <c r="AC4306" s="11"/>
      <c r="AD4306" s="11"/>
      <c r="AE4306" s="11"/>
      <c r="AG4306" s="11"/>
      <c r="AH4306" s="101"/>
      <c r="AI4306" s="53"/>
      <c r="AJ4306" s="5"/>
    </row>
    <row r="4307" spans="3:36" ht="15" customHeight="1">
      <c r="C4307" s="57"/>
      <c r="D4307" s="11"/>
      <c r="E4307" s="11"/>
      <c r="F4307" s="56"/>
      <c r="G4307" s="11"/>
      <c r="H4307" s="11"/>
      <c r="I4307" s="11"/>
      <c r="J4307" s="11"/>
      <c r="K4307" s="11"/>
      <c r="M4307" s="11"/>
      <c r="N4307" s="11"/>
      <c r="O4307" s="11"/>
      <c r="Q4307" s="11"/>
      <c r="R4307" s="11"/>
      <c r="S4307" s="11"/>
      <c r="U4307" s="42"/>
      <c r="V4307" s="42"/>
      <c r="W4307" s="42"/>
      <c r="X4307" s="42"/>
      <c r="Y4307" s="42"/>
      <c r="Z4307" s="42"/>
      <c r="AA4307" s="42"/>
      <c r="AB4307" s="42"/>
      <c r="AC4307" s="11"/>
      <c r="AD4307" s="11"/>
      <c r="AE4307" s="11"/>
      <c r="AG4307" s="11"/>
      <c r="AH4307" s="101"/>
      <c r="AI4307" s="53"/>
      <c r="AJ4307" s="5"/>
    </row>
    <row r="4308" spans="3:36" ht="15" customHeight="1">
      <c r="C4308" s="57"/>
      <c r="D4308" s="11"/>
      <c r="E4308" s="11"/>
      <c r="F4308" s="56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42"/>
      <c r="V4308" s="42"/>
      <c r="W4308" s="42"/>
      <c r="X4308" s="42"/>
      <c r="Y4308" s="42"/>
      <c r="Z4308" s="42"/>
      <c r="AA4308" s="42"/>
      <c r="AB4308" s="42"/>
      <c r="AC4308" s="11"/>
      <c r="AD4308" s="11"/>
      <c r="AE4308" s="11"/>
      <c r="AG4308" s="11"/>
      <c r="AH4308" s="101"/>
      <c r="AI4308" s="53"/>
      <c r="AJ4308" s="5"/>
    </row>
    <row r="4309" spans="3:36" ht="15" customHeight="1">
      <c r="C4309" s="57"/>
      <c r="D4309" s="11"/>
      <c r="E4309" s="11"/>
      <c r="F4309" s="56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42"/>
      <c r="V4309" s="42"/>
      <c r="W4309" s="42"/>
      <c r="X4309" s="42"/>
      <c r="Y4309" s="42"/>
      <c r="Z4309" s="42"/>
      <c r="AA4309" s="42"/>
      <c r="AB4309" s="42"/>
      <c r="AC4309" s="11"/>
      <c r="AD4309" s="11"/>
      <c r="AF4309" s="11"/>
      <c r="AG4309" s="11"/>
      <c r="AH4309" s="101"/>
      <c r="AI4309" s="53"/>
      <c r="AJ4309" s="5"/>
    </row>
    <row r="4310" spans="3:36" ht="15" customHeight="1">
      <c r="C4310" s="57"/>
      <c r="D4310" s="11"/>
      <c r="E4310" s="11"/>
      <c r="F4310" s="56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42"/>
      <c r="V4310" s="42"/>
      <c r="W4310" s="42"/>
      <c r="X4310" s="42"/>
      <c r="Y4310" s="42"/>
      <c r="Z4310" s="42"/>
      <c r="AA4310" s="42"/>
      <c r="AB4310" s="42"/>
      <c r="AC4310" s="11"/>
      <c r="AD4310" s="11"/>
      <c r="AF4310" s="11"/>
      <c r="AG4310" s="11"/>
      <c r="AH4310" s="101"/>
      <c r="AI4310" s="53"/>
      <c r="AJ4310" s="5"/>
    </row>
    <row r="4311" spans="3:36" ht="15" customHeight="1">
      <c r="C4311" s="57"/>
      <c r="D4311" s="11"/>
      <c r="E4311" s="11"/>
      <c r="F4311" s="56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U4311" s="42"/>
      <c r="V4311" s="42"/>
      <c r="W4311" s="42"/>
      <c r="X4311" s="42"/>
      <c r="Y4311" s="42"/>
      <c r="Z4311" s="42"/>
      <c r="AA4311" s="42"/>
      <c r="AB4311" s="42"/>
      <c r="AC4311" s="11"/>
      <c r="AD4311" s="11"/>
      <c r="AF4311" s="11"/>
      <c r="AG4311" s="11"/>
      <c r="AH4311" s="101"/>
      <c r="AI4311" s="53"/>
      <c r="AJ4311" s="5"/>
    </row>
    <row r="4312" spans="3:36" ht="15" customHeight="1">
      <c r="C4312" s="57"/>
      <c r="D4312" s="11"/>
      <c r="E4312" s="11"/>
      <c r="F4312" s="56"/>
      <c r="G4312" s="11"/>
      <c r="H4312" s="11"/>
      <c r="I4312" s="11"/>
      <c r="J4312" s="11"/>
      <c r="K4312" s="11"/>
      <c r="M4312" s="11"/>
      <c r="N4312" s="11"/>
      <c r="O4312" s="11"/>
      <c r="Q4312" s="11"/>
      <c r="R4312" s="11"/>
      <c r="S4312" s="11"/>
      <c r="U4312" s="42"/>
      <c r="V4312" s="42"/>
      <c r="W4312" s="42"/>
      <c r="X4312" s="42"/>
      <c r="Y4312" s="42"/>
      <c r="Z4312" s="42"/>
      <c r="AA4312" s="42"/>
      <c r="AB4312" s="42"/>
      <c r="AC4312" s="11"/>
      <c r="AD4312" s="11"/>
      <c r="AF4312" s="11"/>
      <c r="AG4312" s="11"/>
      <c r="AH4312" s="101"/>
      <c r="AI4312" s="53"/>
      <c r="AJ4312" s="5"/>
    </row>
    <row r="4313" spans="3:36" ht="15" customHeight="1">
      <c r="C4313" s="57"/>
      <c r="D4313" s="11"/>
      <c r="E4313" s="11"/>
      <c r="F4313" s="56"/>
      <c r="G4313" s="11"/>
      <c r="H4313" s="11"/>
      <c r="I4313" s="11"/>
      <c r="J4313" s="11"/>
      <c r="K4313" s="11"/>
      <c r="M4313" s="11"/>
      <c r="N4313" s="11"/>
      <c r="O4313" s="11"/>
      <c r="P4313" s="11"/>
      <c r="Q4313" s="11"/>
      <c r="R4313" s="11"/>
      <c r="S4313" s="11"/>
      <c r="U4313" s="42"/>
      <c r="V4313" s="42"/>
      <c r="W4313" s="42"/>
      <c r="X4313" s="42"/>
      <c r="Y4313" s="42"/>
      <c r="Z4313" s="42"/>
      <c r="AA4313" s="42"/>
      <c r="AB4313" s="42"/>
      <c r="AC4313" s="11"/>
      <c r="AD4313" s="11"/>
      <c r="AE4313" s="11"/>
      <c r="AF4313" s="11"/>
      <c r="AG4313" s="11"/>
      <c r="AH4313" s="101"/>
      <c r="AI4313" s="53"/>
      <c r="AJ4313" s="5"/>
    </row>
    <row r="4314" spans="3:36" ht="15" customHeight="1">
      <c r="C4314" s="57"/>
      <c r="D4314" s="11"/>
      <c r="E4314" s="11"/>
      <c r="F4314" s="56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42"/>
      <c r="V4314" s="42"/>
      <c r="W4314" s="42"/>
      <c r="X4314" s="42"/>
      <c r="Y4314" s="42"/>
      <c r="Z4314" s="42"/>
      <c r="AA4314" s="42"/>
      <c r="AB4314" s="42"/>
      <c r="AC4314" s="11"/>
      <c r="AD4314" s="11"/>
      <c r="AE4314" s="11"/>
      <c r="AF4314" s="11"/>
      <c r="AG4314" s="11"/>
      <c r="AH4314" s="101"/>
      <c r="AI4314" s="53"/>
      <c r="AJ4314" s="5"/>
    </row>
    <row r="4315" spans="3:36" ht="15" customHeight="1">
      <c r="C4315" s="57"/>
      <c r="D4315" s="11"/>
      <c r="E4315" s="11"/>
      <c r="F4315" s="56"/>
      <c r="G4315" s="11"/>
      <c r="H4315" s="11"/>
      <c r="I4315" s="11"/>
      <c r="J4315" s="11"/>
      <c r="K4315" s="11"/>
      <c r="M4315" s="11"/>
      <c r="N4315" s="11"/>
      <c r="Q4315" s="11"/>
      <c r="R4315" s="11"/>
      <c r="S4315" s="11"/>
      <c r="U4315" s="42"/>
      <c r="V4315" s="42"/>
      <c r="W4315" s="42"/>
      <c r="X4315" s="42"/>
      <c r="Y4315" s="42"/>
      <c r="Z4315" s="42"/>
      <c r="AA4315" s="42"/>
      <c r="AB4315" s="42"/>
      <c r="AC4315" s="11"/>
      <c r="AD4315" s="11"/>
      <c r="AE4315" s="11"/>
      <c r="AF4315" s="11"/>
      <c r="AG4315" s="11"/>
      <c r="AH4315" s="101"/>
      <c r="AI4315" s="53"/>
      <c r="AJ4315" s="5"/>
    </row>
    <row r="4316" spans="3:36" ht="15" customHeight="1">
      <c r="C4316" s="57"/>
      <c r="D4316" s="11"/>
      <c r="E4316" s="11"/>
      <c r="F4316" s="56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42"/>
      <c r="V4316" s="42"/>
      <c r="W4316" s="42"/>
      <c r="X4316" s="42"/>
      <c r="Y4316" s="42"/>
      <c r="Z4316" s="42"/>
      <c r="AA4316" s="42"/>
      <c r="AB4316" s="42"/>
      <c r="AC4316" s="11"/>
      <c r="AD4316" s="11"/>
      <c r="AE4316" s="11"/>
      <c r="AG4316" s="11"/>
      <c r="AH4316" s="101"/>
      <c r="AI4316" s="53"/>
      <c r="AJ4316" s="5"/>
    </row>
    <row r="4317" spans="3:36">
      <c r="C4317" s="57"/>
      <c r="D4317" s="11"/>
      <c r="E4317" s="11"/>
      <c r="F4317" s="56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42"/>
      <c r="V4317" s="42"/>
      <c r="W4317" s="42"/>
      <c r="X4317" s="42"/>
      <c r="Y4317" s="42"/>
      <c r="Z4317" s="42"/>
      <c r="AA4317" s="42"/>
      <c r="AB4317" s="42"/>
      <c r="AC4317" s="11"/>
      <c r="AD4317" s="11"/>
      <c r="AE4317" s="11"/>
      <c r="AG4317" s="11"/>
      <c r="AH4317" s="101"/>
      <c r="AI4317" s="53"/>
      <c r="AJ4317" s="5"/>
    </row>
    <row r="4318" spans="3:36">
      <c r="C4318" s="57"/>
      <c r="D4318" s="11"/>
      <c r="E4318" s="11"/>
      <c r="F4318" s="56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42"/>
      <c r="V4318" s="42"/>
      <c r="W4318" s="42"/>
      <c r="X4318" s="42"/>
      <c r="Y4318" s="42"/>
      <c r="Z4318" s="42"/>
      <c r="AA4318" s="42"/>
      <c r="AB4318" s="42"/>
      <c r="AD4318" s="11"/>
      <c r="AE4318" s="11"/>
      <c r="AF4318" s="11"/>
      <c r="AG4318" s="11"/>
      <c r="AH4318" s="101"/>
      <c r="AI4318" s="53"/>
      <c r="AJ4318" s="5"/>
    </row>
    <row r="4319" spans="3:36">
      <c r="C4319" s="57"/>
      <c r="D4319" s="11"/>
      <c r="E4319" s="11"/>
      <c r="F4319" s="56"/>
      <c r="G4319" s="11"/>
      <c r="H4319" s="11"/>
      <c r="I4319" s="11"/>
      <c r="J4319" s="11"/>
      <c r="K4319" s="11"/>
      <c r="M4319" s="11"/>
      <c r="N4319" s="11"/>
      <c r="Q4319" s="11"/>
      <c r="R4319" s="11"/>
      <c r="S4319" s="11"/>
      <c r="U4319" s="42"/>
      <c r="V4319" s="42"/>
      <c r="W4319" s="42"/>
      <c r="X4319" s="42"/>
      <c r="Y4319" s="42"/>
      <c r="Z4319" s="42"/>
      <c r="AA4319" s="42"/>
      <c r="AB4319" s="42"/>
      <c r="AD4319" s="11"/>
      <c r="AE4319" s="11"/>
      <c r="AG4319" s="11"/>
      <c r="AH4319" s="101"/>
      <c r="AI4319" s="53"/>
      <c r="AJ4319" s="5"/>
    </row>
    <row r="4320" spans="3:36" ht="15" customHeight="1">
      <c r="C4320" s="57"/>
      <c r="D4320" s="11"/>
      <c r="E4320" s="11"/>
      <c r="F4320" s="56"/>
      <c r="G4320" s="11"/>
      <c r="H4320" s="11"/>
      <c r="I4320" s="11"/>
      <c r="J4320" s="11"/>
      <c r="K4320" s="11"/>
      <c r="M4320" s="11"/>
      <c r="O4320" s="11"/>
      <c r="P4320" s="11"/>
      <c r="Q4320" s="11"/>
      <c r="R4320" s="11"/>
      <c r="S4320" s="11"/>
      <c r="T4320" s="11"/>
      <c r="U4320" s="42"/>
      <c r="V4320" s="42"/>
      <c r="W4320" s="42"/>
      <c r="X4320" s="42"/>
      <c r="Y4320" s="42"/>
      <c r="Z4320" s="42"/>
      <c r="AA4320" s="42"/>
      <c r="AB4320" s="42"/>
      <c r="AD4320" s="11"/>
      <c r="AE4320" s="11"/>
      <c r="AF4320" s="11"/>
      <c r="AG4320" s="11"/>
      <c r="AH4320" s="101"/>
      <c r="AI4320" s="53"/>
      <c r="AJ4320" s="5"/>
    </row>
    <row r="4321" spans="3:36" ht="15" customHeight="1">
      <c r="C4321" s="57"/>
      <c r="D4321" s="11"/>
      <c r="E4321" s="11"/>
      <c r="F4321" s="56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42"/>
      <c r="V4321" s="42"/>
      <c r="W4321" s="42"/>
      <c r="X4321" s="42"/>
      <c r="Y4321" s="42"/>
      <c r="Z4321" s="42"/>
      <c r="AA4321" s="42"/>
      <c r="AB4321" s="42"/>
      <c r="AD4321" s="11"/>
      <c r="AE4321" s="11"/>
      <c r="AF4321" s="11"/>
      <c r="AG4321" s="11"/>
      <c r="AH4321" s="101"/>
      <c r="AI4321" s="53"/>
      <c r="AJ4321" s="5"/>
    </row>
    <row r="4322" spans="3:36" ht="15" customHeight="1">
      <c r="C4322" s="57"/>
      <c r="D4322" s="11"/>
      <c r="E4322" s="11"/>
      <c r="F4322" s="56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42"/>
      <c r="V4322" s="42"/>
      <c r="W4322" s="42"/>
      <c r="X4322" s="42"/>
      <c r="Y4322" s="42"/>
      <c r="Z4322" s="42"/>
      <c r="AA4322" s="42"/>
      <c r="AB4322" s="42"/>
      <c r="AD4322" s="11"/>
      <c r="AE4322" s="11"/>
      <c r="AF4322" s="11"/>
      <c r="AG4322" s="11"/>
      <c r="AH4322" s="101"/>
      <c r="AI4322" s="53"/>
      <c r="AJ4322" s="5"/>
    </row>
    <row r="4323" spans="3:36" ht="15" customHeight="1">
      <c r="C4323" s="57"/>
      <c r="D4323" s="11"/>
      <c r="E4323" s="11"/>
      <c r="F4323" s="56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42"/>
      <c r="V4323" s="42"/>
      <c r="W4323" s="42"/>
      <c r="X4323" s="42"/>
      <c r="Y4323" s="42"/>
      <c r="Z4323" s="42"/>
      <c r="AA4323" s="42"/>
      <c r="AB4323" s="42"/>
      <c r="AD4323" s="11"/>
      <c r="AF4323" s="11"/>
      <c r="AG4323" s="11"/>
      <c r="AH4323" s="101"/>
      <c r="AI4323" s="53"/>
      <c r="AJ4323" s="5"/>
    </row>
    <row r="4324" spans="3:36">
      <c r="C4324" s="57"/>
      <c r="D4324" s="11"/>
      <c r="E4324" s="11"/>
      <c r="F4324" s="56"/>
      <c r="G4324" s="11"/>
      <c r="H4324" s="11"/>
      <c r="I4324" s="11"/>
      <c r="J4324" s="11"/>
      <c r="K4324" s="11"/>
      <c r="L4324" s="11"/>
      <c r="M4324" s="11"/>
      <c r="N4324" s="11"/>
      <c r="Q4324" s="11"/>
      <c r="R4324" s="11"/>
      <c r="S4324" s="11"/>
      <c r="T4324" s="11"/>
      <c r="U4324" s="42"/>
      <c r="V4324" s="42"/>
      <c r="W4324" s="42"/>
      <c r="X4324" s="42"/>
      <c r="Y4324" s="42"/>
      <c r="Z4324" s="42"/>
      <c r="AA4324" s="42"/>
      <c r="AB4324" s="42"/>
      <c r="AD4324" s="11"/>
      <c r="AF4324" s="11"/>
      <c r="AG4324" s="11"/>
      <c r="AH4324" s="101"/>
      <c r="AI4324" s="53"/>
      <c r="AJ4324" s="5"/>
    </row>
    <row r="4325" spans="3:36" ht="15" customHeight="1">
      <c r="C4325" s="57"/>
      <c r="D4325" s="11"/>
      <c r="E4325" s="11"/>
      <c r="F4325" s="56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42"/>
      <c r="V4325" s="42"/>
      <c r="W4325" s="42"/>
      <c r="X4325" s="42"/>
      <c r="Y4325" s="42"/>
      <c r="Z4325" s="42"/>
      <c r="AA4325" s="42"/>
      <c r="AB4325" s="42"/>
      <c r="AD4325" s="11"/>
      <c r="AE4325" s="11"/>
      <c r="AG4325" s="11"/>
      <c r="AH4325" s="101"/>
      <c r="AI4325" s="53"/>
      <c r="AJ4325" s="5"/>
    </row>
    <row r="4326" spans="3:36" ht="15" customHeight="1">
      <c r="C4326" s="57"/>
      <c r="D4326" s="11"/>
      <c r="E4326" s="11"/>
      <c r="F4326" s="56"/>
      <c r="G4326" s="11"/>
      <c r="H4326" s="11"/>
      <c r="I4326" s="11"/>
      <c r="J4326" s="11"/>
      <c r="K4326" s="11"/>
      <c r="M4326" s="11"/>
      <c r="N4326" s="11"/>
      <c r="Q4326" s="11"/>
      <c r="R4326" s="11"/>
      <c r="S4326" s="11"/>
      <c r="U4326" s="42"/>
      <c r="V4326" s="42"/>
      <c r="W4326" s="42"/>
      <c r="X4326" s="42"/>
      <c r="Y4326" s="42"/>
      <c r="Z4326" s="42"/>
      <c r="AA4326" s="42"/>
      <c r="AB4326" s="42"/>
      <c r="AD4326" s="11"/>
      <c r="AE4326" s="11"/>
      <c r="AF4326" s="11"/>
      <c r="AG4326" s="11"/>
      <c r="AH4326" s="101"/>
      <c r="AI4326" s="53"/>
      <c r="AJ4326" s="5"/>
    </row>
    <row r="4327" spans="3:36" ht="15" customHeight="1">
      <c r="C4327" s="57"/>
      <c r="D4327" s="11"/>
      <c r="E4327" s="11"/>
      <c r="F4327" s="56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42"/>
      <c r="V4327" s="42"/>
      <c r="W4327" s="42"/>
      <c r="X4327" s="42"/>
      <c r="Y4327" s="42"/>
      <c r="Z4327" s="42"/>
      <c r="AA4327" s="42"/>
      <c r="AB4327" s="42"/>
      <c r="AD4327" s="11"/>
      <c r="AE4327" s="11"/>
      <c r="AF4327" s="11"/>
      <c r="AG4327" s="11"/>
      <c r="AH4327" s="101"/>
      <c r="AI4327" s="53"/>
      <c r="AJ4327" s="5"/>
    </row>
    <row r="4328" spans="3:36" ht="15" customHeight="1">
      <c r="C4328" s="57"/>
      <c r="D4328" s="11"/>
      <c r="E4328" s="11"/>
      <c r="F4328" s="56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42"/>
      <c r="V4328" s="42"/>
      <c r="W4328" s="42"/>
      <c r="X4328" s="42"/>
      <c r="Y4328" s="42"/>
      <c r="Z4328" s="42"/>
      <c r="AA4328" s="42"/>
      <c r="AB4328" s="42"/>
      <c r="AD4328" s="11"/>
      <c r="AE4328" s="11"/>
      <c r="AG4328" s="11"/>
      <c r="AH4328" s="101"/>
      <c r="AI4328" s="53"/>
      <c r="AJ4328" s="5"/>
    </row>
    <row r="4329" spans="3:36" ht="15" customHeight="1">
      <c r="C4329" s="57"/>
      <c r="D4329" s="11"/>
      <c r="E4329" s="11"/>
      <c r="F4329" s="56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42"/>
      <c r="V4329" s="42"/>
      <c r="W4329" s="42"/>
      <c r="X4329" s="42"/>
      <c r="Y4329" s="42"/>
      <c r="Z4329" s="42"/>
      <c r="AA4329" s="42"/>
      <c r="AB4329" s="42"/>
      <c r="AD4329" s="11"/>
      <c r="AE4329" s="11"/>
      <c r="AG4329" s="11"/>
      <c r="AH4329" s="101"/>
      <c r="AI4329" s="53"/>
      <c r="AJ4329" s="5"/>
    </row>
    <row r="4330" spans="3:36" ht="15" customHeight="1">
      <c r="C4330" s="57"/>
      <c r="D4330" s="11"/>
      <c r="E4330" s="11"/>
      <c r="F4330" s="56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42"/>
      <c r="V4330" s="42"/>
      <c r="W4330" s="42"/>
      <c r="X4330" s="42"/>
      <c r="Y4330" s="42"/>
      <c r="Z4330" s="42"/>
      <c r="AA4330" s="42"/>
      <c r="AB4330" s="42"/>
      <c r="AD4330" s="11"/>
      <c r="AE4330" s="11"/>
      <c r="AG4330" s="11"/>
      <c r="AH4330" s="101"/>
      <c r="AI4330" s="53"/>
      <c r="AJ4330" s="5"/>
    </row>
    <row r="4331" spans="3:36" ht="15" customHeight="1">
      <c r="C4331" s="57"/>
      <c r="D4331" s="11"/>
      <c r="E4331" s="11"/>
      <c r="F4331" s="56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42"/>
      <c r="V4331" s="42"/>
      <c r="W4331" s="42"/>
      <c r="X4331" s="42"/>
      <c r="Y4331" s="42"/>
      <c r="Z4331" s="42"/>
      <c r="AA4331" s="42"/>
      <c r="AB4331" s="42"/>
      <c r="AD4331" s="11"/>
      <c r="AE4331" s="11"/>
      <c r="AG4331" s="11"/>
      <c r="AH4331" s="101"/>
      <c r="AI4331" s="53"/>
      <c r="AJ4331" s="5"/>
    </row>
    <row r="4332" spans="3:36">
      <c r="C4332" s="57"/>
      <c r="D4332" s="11"/>
      <c r="E4332" s="11"/>
      <c r="F4332" s="56"/>
      <c r="G4332" s="11"/>
      <c r="H4332" s="11"/>
      <c r="I4332" s="11"/>
      <c r="J4332" s="11"/>
      <c r="K4332" s="11"/>
      <c r="M4332" s="11"/>
      <c r="N4332" s="11"/>
      <c r="Q4332" s="11"/>
      <c r="R4332" s="11"/>
      <c r="S4332" s="11"/>
      <c r="U4332" s="42"/>
      <c r="V4332" s="42"/>
      <c r="W4332" s="42"/>
      <c r="X4332" s="42"/>
      <c r="Y4332" s="42"/>
      <c r="Z4332" s="42"/>
      <c r="AA4332" s="42"/>
      <c r="AB4332" s="42"/>
      <c r="AD4332" s="11"/>
      <c r="AE4332" s="11"/>
      <c r="AG4332" s="11"/>
      <c r="AH4332" s="101"/>
      <c r="AI4332" s="53"/>
      <c r="AJ4332" s="5"/>
    </row>
    <row r="4333" spans="3:36" ht="15" customHeight="1">
      <c r="C4333" s="57"/>
      <c r="D4333" s="11"/>
      <c r="E4333" s="11"/>
      <c r="F4333" s="56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42"/>
      <c r="V4333" s="42"/>
      <c r="W4333" s="42"/>
      <c r="X4333" s="42"/>
      <c r="Y4333" s="42"/>
      <c r="Z4333" s="42"/>
      <c r="AA4333" s="42"/>
      <c r="AB4333" s="42"/>
      <c r="AD4333" s="11"/>
      <c r="AE4333" s="11"/>
      <c r="AG4333" s="11"/>
      <c r="AH4333" s="101"/>
      <c r="AI4333" s="53"/>
      <c r="AJ4333" s="5"/>
    </row>
    <row r="4334" spans="3:36" ht="15" customHeight="1">
      <c r="C4334" s="57"/>
      <c r="D4334" s="11"/>
      <c r="E4334" s="11"/>
      <c r="F4334" s="56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42"/>
      <c r="V4334" s="42"/>
      <c r="W4334" s="42"/>
      <c r="X4334" s="42"/>
      <c r="Y4334" s="42"/>
      <c r="Z4334" s="42"/>
      <c r="AA4334" s="42"/>
      <c r="AB4334" s="42"/>
      <c r="AC4334" s="11"/>
      <c r="AD4334" s="11"/>
      <c r="AE4334" s="11"/>
      <c r="AG4334" s="11"/>
      <c r="AH4334" s="101"/>
      <c r="AI4334" s="53"/>
      <c r="AJ4334" s="5"/>
    </row>
    <row r="4335" spans="3:36" ht="15" customHeight="1">
      <c r="C4335" s="57"/>
      <c r="D4335" s="11"/>
      <c r="E4335" s="11"/>
      <c r="F4335" s="56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42"/>
      <c r="V4335" s="42"/>
      <c r="W4335" s="42"/>
      <c r="X4335" s="42"/>
      <c r="Y4335" s="42"/>
      <c r="Z4335" s="42"/>
      <c r="AA4335" s="42"/>
      <c r="AB4335" s="42"/>
      <c r="AC4335" s="11"/>
      <c r="AD4335" s="11"/>
      <c r="AE4335" s="11"/>
      <c r="AG4335" s="11"/>
      <c r="AH4335" s="101"/>
      <c r="AI4335" s="53"/>
      <c r="AJ4335" s="5"/>
    </row>
    <row r="4336" spans="3:36" ht="15" customHeight="1">
      <c r="C4336" s="57"/>
      <c r="D4336" s="11"/>
      <c r="E4336" s="11"/>
      <c r="F4336" s="56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42"/>
      <c r="V4336" s="42"/>
      <c r="W4336" s="42"/>
      <c r="X4336" s="42"/>
      <c r="Y4336" s="42"/>
      <c r="Z4336" s="42"/>
      <c r="AA4336" s="42"/>
      <c r="AB4336" s="42"/>
      <c r="AC4336" s="11"/>
      <c r="AD4336" s="11"/>
      <c r="AE4336" s="11"/>
      <c r="AG4336" s="11"/>
      <c r="AH4336" s="101"/>
      <c r="AI4336" s="53"/>
      <c r="AJ4336" s="5"/>
    </row>
    <row r="4337" spans="3:36" ht="15" customHeight="1">
      <c r="C4337" s="57"/>
      <c r="D4337" s="11"/>
      <c r="E4337" s="11"/>
      <c r="F4337" s="56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42"/>
      <c r="V4337" s="42"/>
      <c r="W4337" s="42"/>
      <c r="X4337" s="42"/>
      <c r="Y4337" s="42"/>
      <c r="Z4337" s="42"/>
      <c r="AA4337" s="42"/>
      <c r="AB4337" s="42"/>
      <c r="AD4337" s="11"/>
      <c r="AE4337" s="11"/>
      <c r="AG4337" s="11"/>
      <c r="AH4337" s="101"/>
      <c r="AI4337" s="53"/>
      <c r="AJ4337" s="5"/>
    </row>
    <row r="4338" spans="3:36" ht="15" customHeight="1">
      <c r="C4338" s="57"/>
      <c r="D4338" s="11"/>
      <c r="E4338" s="11"/>
      <c r="F4338" s="56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42"/>
      <c r="V4338" s="42"/>
      <c r="W4338" s="42"/>
      <c r="X4338" s="42"/>
      <c r="Y4338" s="42"/>
      <c r="Z4338" s="42"/>
      <c r="AA4338" s="42"/>
      <c r="AB4338" s="42"/>
      <c r="AD4338" s="11"/>
      <c r="AG4338" s="11"/>
      <c r="AH4338" s="101"/>
      <c r="AI4338" s="53"/>
      <c r="AJ4338" s="5"/>
    </row>
    <row r="4339" spans="3:36" ht="15" customHeight="1">
      <c r="C4339" s="57"/>
      <c r="D4339" s="11"/>
      <c r="E4339" s="11"/>
      <c r="F4339" s="56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42"/>
      <c r="V4339" s="42"/>
      <c r="W4339" s="42"/>
      <c r="X4339" s="42"/>
      <c r="Y4339" s="42"/>
      <c r="Z4339" s="42"/>
      <c r="AA4339" s="42"/>
      <c r="AB4339" s="42"/>
      <c r="AD4339" s="11"/>
      <c r="AG4339" s="11"/>
      <c r="AH4339" s="101"/>
      <c r="AI4339" s="53"/>
      <c r="AJ4339" s="5"/>
    </row>
    <row r="4340" spans="3:36" ht="15" customHeight="1">
      <c r="C4340" s="57"/>
      <c r="D4340" s="11"/>
      <c r="E4340" s="11"/>
      <c r="F4340" s="56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42"/>
      <c r="V4340" s="42"/>
      <c r="W4340" s="42"/>
      <c r="X4340" s="42"/>
      <c r="Y4340" s="42"/>
      <c r="Z4340" s="42"/>
      <c r="AA4340" s="42"/>
      <c r="AB4340" s="42"/>
      <c r="AD4340" s="11"/>
      <c r="AG4340" s="11"/>
      <c r="AH4340" s="101"/>
      <c r="AI4340" s="53"/>
      <c r="AJ4340" s="5"/>
    </row>
    <row r="4341" spans="3:36" ht="15" customHeight="1">
      <c r="C4341" s="57"/>
      <c r="D4341" s="11"/>
      <c r="E4341" s="11"/>
      <c r="F4341" s="56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42"/>
      <c r="V4341" s="42"/>
      <c r="W4341" s="42"/>
      <c r="X4341" s="42"/>
      <c r="Y4341" s="42"/>
      <c r="Z4341" s="42"/>
      <c r="AA4341" s="42"/>
      <c r="AB4341" s="42"/>
      <c r="AD4341" s="11"/>
      <c r="AG4341" s="11"/>
      <c r="AH4341" s="101"/>
      <c r="AI4341" s="53"/>
      <c r="AJ4341" s="5"/>
    </row>
    <row r="4342" spans="3:36" ht="15" customHeight="1">
      <c r="C4342" s="57"/>
      <c r="D4342" s="11"/>
      <c r="E4342" s="11"/>
      <c r="F4342" s="56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42"/>
      <c r="V4342" s="42"/>
      <c r="W4342" s="42"/>
      <c r="X4342" s="42"/>
      <c r="Y4342" s="42"/>
      <c r="Z4342" s="42"/>
      <c r="AA4342" s="42"/>
      <c r="AB4342" s="42"/>
      <c r="AD4342" s="11"/>
      <c r="AF4342" s="11"/>
      <c r="AG4342" s="11"/>
      <c r="AH4342" s="101"/>
      <c r="AI4342" s="53"/>
      <c r="AJ4342" s="5"/>
    </row>
    <row r="4343" spans="3:36" ht="15" customHeight="1">
      <c r="C4343" s="57"/>
      <c r="D4343" s="11"/>
      <c r="E4343" s="11"/>
      <c r="F4343" s="56"/>
      <c r="G4343" s="11"/>
      <c r="H4343" s="11"/>
      <c r="I4343" s="11"/>
      <c r="J4343" s="11"/>
      <c r="K4343" s="11"/>
      <c r="M4343" s="11"/>
      <c r="O4343" s="11"/>
      <c r="P4343" s="11"/>
      <c r="Q4343" s="11"/>
      <c r="R4343" s="11"/>
      <c r="S4343" s="11"/>
      <c r="T4343" s="11"/>
      <c r="U4343" s="42"/>
      <c r="V4343" s="42"/>
      <c r="W4343" s="42"/>
      <c r="X4343" s="42"/>
      <c r="Y4343" s="42"/>
      <c r="Z4343" s="42"/>
      <c r="AA4343" s="42"/>
      <c r="AB4343" s="42"/>
      <c r="AD4343" s="11"/>
      <c r="AG4343" s="11"/>
      <c r="AH4343" s="101"/>
      <c r="AI4343" s="53"/>
      <c r="AJ4343" s="5"/>
    </row>
    <row r="4344" spans="3:36" ht="15" customHeight="1">
      <c r="C4344" s="57"/>
      <c r="D4344" s="11"/>
      <c r="E4344" s="11"/>
      <c r="F4344" s="56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42"/>
      <c r="V4344" s="42"/>
      <c r="W4344" s="42"/>
      <c r="X4344" s="42"/>
      <c r="Y4344" s="42"/>
      <c r="Z4344" s="42"/>
      <c r="AA4344" s="42"/>
      <c r="AB4344" s="42"/>
      <c r="AD4344" s="11"/>
      <c r="AE4344" s="11"/>
      <c r="AF4344" s="11"/>
      <c r="AG4344" s="11"/>
      <c r="AH4344" s="101"/>
      <c r="AI4344" s="53"/>
      <c r="AJ4344" s="5"/>
    </row>
    <row r="4345" spans="3:36" ht="15" customHeight="1">
      <c r="C4345" s="57"/>
      <c r="D4345" s="11"/>
      <c r="E4345" s="11"/>
      <c r="F4345" s="56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42"/>
      <c r="V4345" s="42"/>
      <c r="W4345" s="42"/>
      <c r="X4345" s="42"/>
      <c r="Y4345" s="42"/>
      <c r="Z4345" s="42"/>
      <c r="AA4345" s="42"/>
      <c r="AB4345" s="42"/>
      <c r="AD4345" s="11"/>
      <c r="AE4345" s="11"/>
      <c r="AF4345" s="11"/>
      <c r="AG4345" s="11"/>
      <c r="AH4345" s="101"/>
      <c r="AI4345" s="53"/>
      <c r="AJ4345" s="5"/>
    </row>
    <row r="4346" spans="3:36" ht="15" customHeight="1">
      <c r="C4346" s="57"/>
      <c r="D4346" s="11"/>
      <c r="E4346" s="11"/>
      <c r="F4346" s="56"/>
      <c r="G4346" s="11"/>
      <c r="H4346" s="11"/>
      <c r="I4346" s="11"/>
      <c r="J4346" s="11"/>
      <c r="K4346" s="11"/>
      <c r="M4346" s="11"/>
      <c r="N4346" s="11"/>
      <c r="O4346" s="11"/>
      <c r="P4346" s="11"/>
      <c r="Q4346" s="11"/>
      <c r="R4346" s="11"/>
      <c r="S4346" s="11"/>
      <c r="T4346" s="11"/>
      <c r="U4346" s="42"/>
      <c r="V4346" s="42"/>
      <c r="W4346" s="42"/>
      <c r="X4346" s="42"/>
      <c r="Y4346" s="42"/>
      <c r="Z4346" s="42"/>
      <c r="AA4346" s="42"/>
      <c r="AB4346" s="42"/>
      <c r="AD4346" s="11"/>
      <c r="AE4346" s="11"/>
      <c r="AG4346" s="11"/>
      <c r="AH4346" s="101"/>
      <c r="AI4346" s="53"/>
      <c r="AJ4346" s="5"/>
    </row>
    <row r="4347" spans="3:36" ht="15" customHeight="1">
      <c r="C4347" s="57"/>
      <c r="D4347" s="11"/>
      <c r="E4347" s="11"/>
      <c r="F4347" s="56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42"/>
      <c r="V4347" s="42"/>
      <c r="W4347" s="42"/>
      <c r="X4347" s="42"/>
      <c r="Y4347" s="42"/>
      <c r="Z4347" s="42"/>
      <c r="AA4347" s="42"/>
      <c r="AB4347" s="42"/>
      <c r="AD4347" s="11"/>
      <c r="AE4347" s="11"/>
      <c r="AG4347" s="11"/>
      <c r="AH4347" s="101"/>
      <c r="AI4347" s="53"/>
      <c r="AJ4347" s="5"/>
    </row>
    <row r="4348" spans="3:36" ht="15" customHeight="1">
      <c r="C4348" s="57"/>
      <c r="D4348" s="11"/>
      <c r="E4348" s="11"/>
      <c r="F4348" s="56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42"/>
      <c r="V4348" s="42"/>
      <c r="W4348" s="42"/>
      <c r="X4348" s="42"/>
      <c r="Y4348" s="42"/>
      <c r="Z4348" s="42"/>
      <c r="AA4348" s="42"/>
      <c r="AB4348" s="42"/>
      <c r="AD4348" s="11"/>
      <c r="AF4348" s="11"/>
      <c r="AG4348" s="11"/>
      <c r="AH4348" s="101"/>
      <c r="AI4348" s="53"/>
      <c r="AJ4348" s="5"/>
    </row>
    <row r="4349" spans="3:36" ht="15" customHeight="1">
      <c r="C4349" s="57"/>
      <c r="D4349" s="11"/>
      <c r="E4349" s="11"/>
      <c r="F4349" s="56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42"/>
      <c r="V4349" s="42"/>
      <c r="W4349" s="42"/>
      <c r="X4349" s="42"/>
      <c r="Y4349" s="42"/>
      <c r="Z4349" s="42"/>
      <c r="AA4349" s="42"/>
      <c r="AB4349" s="42"/>
      <c r="AD4349" s="11"/>
      <c r="AF4349" s="11"/>
      <c r="AG4349" s="11"/>
      <c r="AH4349" s="101"/>
      <c r="AI4349" s="53"/>
      <c r="AJ4349" s="5"/>
    </row>
    <row r="4350" spans="3:36" ht="15" customHeight="1">
      <c r="C4350" s="57"/>
      <c r="D4350" s="11"/>
      <c r="E4350" s="11"/>
      <c r="F4350" s="56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42"/>
      <c r="V4350" s="42"/>
      <c r="W4350" s="42"/>
      <c r="X4350" s="42"/>
      <c r="Y4350" s="42"/>
      <c r="Z4350" s="42"/>
      <c r="AA4350" s="42"/>
      <c r="AB4350" s="42"/>
      <c r="AD4350" s="11"/>
      <c r="AE4350" s="11"/>
      <c r="AG4350" s="11"/>
      <c r="AH4350" s="101"/>
      <c r="AI4350" s="53"/>
      <c r="AJ4350" s="5"/>
    </row>
    <row r="4351" spans="3:36" ht="15" customHeight="1">
      <c r="C4351" s="57"/>
      <c r="D4351" s="11"/>
      <c r="E4351" s="11"/>
      <c r="F4351" s="56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42"/>
      <c r="V4351" s="42"/>
      <c r="W4351" s="42"/>
      <c r="X4351" s="42"/>
      <c r="Y4351" s="42"/>
      <c r="Z4351" s="42"/>
      <c r="AA4351" s="42"/>
      <c r="AB4351" s="42"/>
      <c r="AD4351" s="11"/>
      <c r="AE4351" s="11"/>
      <c r="AG4351" s="11"/>
      <c r="AH4351" s="101"/>
      <c r="AI4351" s="53"/>
      <c r="AJ4351" s="5"/>
    </row>
    <row r="4352" spans="3:36" ht="15" customHeight="1">
      <c r="C4352" s="57"/>
      <c r="D4352" s="11"/>
      <c r="E4352" s="11"/>
      <c r="F4352" s="56"/>
      <c r="G4352" s="11"/>
      <c r="H4352" s="11"/>
      <c r="I4352" s="11"/>
      <c r="J4352" s="11"/>
      <c r="K4352" s="11"/>
      <c r="M4352" s="11"/>
      <c r="N4352" s="11"/>
      <c r="O4352" s="11"/>
      <c r="P4352" s="11"/>
      <c r="Q4352" s="11"/>
      <c r="R4352" s="11"/>
      <c r="S4352" s="11"/>
      <c r="T4352" s="11"/>
      <c r="U4352" s="42"/>
      <c r="V4352" s="42"/>
      <c r="W4352" s="42"/>
      <c r="X4352" s="42"/>
      <c r="Y4352" s="42"/>
      <c r="Z4352" s="42"/>
      <c r="AA4352" s="42"/>
      <c r="AB4352" s="42"/>
      <c r="AD4352" s="11"/>
      <c r="AE4352" s="11"/>
      <c r="AF4352" s="11"/>
      <c r="AG4352" s="11"/>
      <c r="AH4352" s="101"/>
      <c r="AI4352" s="53"/>
      <c r="AJ4352" s="5"/>
    </row>
    <row r="4353" spans="3:36" ht="15" customHeight="1">
      <c r="C4353" s="57"/>
      <c r="D4353" s="11"/>
      <c r="E4353" s="11"/>
      <c r="F4353" s="56"/>
      <c r="G4353" s="11"/>
      <c r="H4353" s="11"/>
      <c r="I4353" s="11"/>
      <c r="J4353" s="11"/>
      <c r="K4353" s="11"/>
      <c r="M4353" s="11"/>
      <c r="N4353" s="11"/>
      <c r="O4353" s="11"/>
      <c r="Q4353" s="11"/>
      <c r="R4353" s="11"/>
      <c r="S4353" s="11"/>
      <c r="U4353" s="42"/>
      <c r="V4353" s="42"/>
      <c r="W4353" s="42"/>
      <c r="X4353" s="42"/>
      <c r="Y4353" s="42"/>
      <c r="Z4353" s="42"/>
      <c r="AA4353" s="42"/>
      <c r="AB4353" s="42"/>
      <c r="AD4353" s="11"/>
      <c r="AE4353" s="11"/>
      <c r="AF4353" s="11"/>
      <c r="AG4353" s="11"/>
      <c r="AH4353" s="101"/>
      <c r="AI4353" s="53"/>
      <c r="AJ4353" s="5"/>
    </row>
    <row r="4354" spans="3:36" ht="15" customHeight="1">
      <c r="C4354" s="57"/>
      <c r="D4354" s="11"/>
      <c r="E4354" s="11"/>
      <c r="F4354" s="56"/>
      <c r="G4354" s="11"/>
      <c r="H4354" s="11"/>
      <c r="I4354" s="11"/>
      <c r="J4354" s="11"/>
      <c r="K4354" s="11"/>
      <c r="L4354" s="11"/>
      <c r="M4354" s="11"/>
      <c r="N4354" s="11"/>
      <c r="O4354" s="11"/>
      <c r="Q4354" s="11"/>
      <c r="R4354" s="11"/>
      <c r="S4354" s="11"/>
      <c r="T4354" s="11"/>
      <c r="U4354" s="42"/>
      <c r="V4354" s="42"/>
      <c r="W4354" s="42"/>
      <c r="X4354" s="42"/>
      <c r="Y4354" s="42"/>
      <c r="Z4354" s="42"/>
      <c r="AA4354" s="42"/>
      <c r="AB4354" s="42"/>
      <c r="AD4354" s="11"/>
      <c r="AE4354" s="11"/>
      <c r="AG4354" s="11"/>
      <c r="AH4354" s="101"/>
      <c r="AI4354" s="53"/>
      <c r="AJ4354" s="5"/>
    </row>
    <row r="4355" spans="3:36" ht="15" customHeight="1">
      <c r="C4355" s="57"/>
      <c r="D4355" s="11"/>
      <c r="E4355" s="11"/>
      <c r="F4355" s="56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42"/>
      <c r="V4355" s="42"/>
      <c r="W4355" s="42"/>
      <c r="X4355" s="42"/>
      <c r="Y4355" s="42"/>
      <c r="Z4355" s="42"/>
      <c r="AA4355" s="42"/>
      <c r="AB4355" s="42"/>
      <c r="AD4355" s="11"/>
      <c r="AG4355" s="11"/>
      <c r="AH4355" s="101"/>
      <c r="AI4355" s="53"/>
      <c r="AJ4355" s="5"/>
    </row>
    <row r="4356" spans="3:36" ht="15" customHeight="1">
      <c r="C4356" s="57"/>
      <c r="D4356" s="11"/>
      <c r="E4356" s="11"/>
      <c r="F4356" s="56"/>
      <c r="G4356" s="11"/>
      <c r="H4356" s="11"/>
      <c r="I4356" s="11"/>
      <c r="J4356" s="11"/>
      <c r="K4356" s="11"/>
      <c r="M4356" s="11"/>
      <c r="N4356" s="11"/>
      <c r="Q4356" s="11"/>
      <c r="R4356" s="11"/>
      <c r="S4356" s="11"/>
      <c r="U4356" s="42"/>
      <c r="V4356" s="42"/>
      <c r="W4356" s="42"/>
      <c r="X4356" s="42"/>
      <c r="Y4356" s="42"/>
      <c r="Z4356" s="42"/>
      <c r="AA4356" s="42"/>
      <c r="AB4356" s="42"/>
      <c r="AD4356" s="11"/>
      <c r="AE4356" s="11"/>
      <c r="AF4356" s="11"/>
      <c r="AG4356" s="11"/>
      <c r="AH4356" s="101"/>
      <c r="AI4356" s="53"/>
      <c r="AJ4356" s="5"/>
    </row>
    <row r="4357" spans="3:36" ht="15" customHeight="1">
      <c r="C4357" s="57"/>
      <c r="D4357" s="11"/>
      <c r="E4357" s="11"/>
      <c r="F4357" s="56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42"/>
      <c r="V4357" s="42"/>
      <c r="W4357" s="42"/>
      <c r="X4357" s="42"/>
      <c r="Y4357" s="42"/>
      <c r="Z4357" s="42"/>
      <c r="AA4357" s="42"/>
      <c r="AB4357" s="42"/>
      <c r="AD4357" s="11"/>
      <c r="AE4357" s="11"/>
      <c r="AF4357" s="11"/>
      <c r="AG4357" s="11"/>
      <c r="AH4357" s="101"/>
      <c r="AI4357" s="53"/>
      <c r="AJ4357" s="5"/>
    </row>
    <row r="4358" spans="3:36">
      <c r="C4358" s="57"/>
      <c r="D4358" s="11"/>
      <c r="E4358" s="11"/>
      <c r="F4358" s="56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42"/>
      <c r="V4358" s="42"/>
      <c r="W4358" s="42"/>
      <c r="X4358" s="42"/>
      <c r="Y4358" s="42"/>
      <c r="Z4358" s="42"/>
      <c r="AA4358" s="42"/>
      <c r="AB4358" s="42"/>
      <c r="AD4358" s="11"/>
      <c r="AE4358" s="11"/>
      <c r="AF4358" s="11"/>
      <c r="AG4358" s="11"/>
      <c r="AH4358" s="101"/>
      <c r="AI4358" s="53"/>
      <c r="AJ4358" s="5"/>
    </row>
    <row r="4359" spans="3:36">
      <c r="C4359" s="57"/>
      <c r="D4359" s="11"/>
      <c r="E4359" s="11"/>
      <c r="F4359" s="56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42"/>
      <c r="V4359" s="42"/>
      <c r="W4359" s="42"/>
      <c r="X4359" s="42"/>
      <c r="Y4359" s="42"/>
      <c r="Z4359" s="42"/>
      <c r="AA4359" s="42"/>
      <c r="AB4359" s="42"/>
      <c r="AD4359" s="11"/>
      <c r="AE4359" s="11"/>
      <c r="AF4359" s="11"/>
      <c r="AG4359" s="11"/>
      <c r="AH4359" s="101"/>
      <c r="AI4359" s="53"/>
      <c r="AJ4359" s="5"/>
    </row>
    <row r="4360" spans="3:36">
      <c r="C4360" s="57"/>
      <c r="D4360" s="11"/>
      <c r="E4360" s="11"/>
      <c r="F4360" s="56"/>
      <c r="G4360" s="11"/>
      <c r="H4360" s="11"/>
      <c r="I4360" s="11"/>
      <c r="J4360" s="11"/>
      <c r="K4360" s="11"/>
      <c r="M4360" s="11"/>
      <c r="N4360" s="11"/>
      <c r="O4360" s="11"/>
      <c r="Q4360" s="11"/>
      <c r="R4360" s="11"/>
      <c r="S4360" s="11"/>
      <c r="U4360" s="42"/>
      <c r="V4360" s="42"/>
      <c r="W4360" s="42"/>
      <c r="X4360" s="42"/>
      <c r="Y4360" s="42"/>
      <c r="Z4360" s="42"/>
      <c r="AA4360" s="42"/>
      <c r="AB4360" s="42"/>
      <c r="AD4360" s="11"/>
      <c r="AF4360" s="11"/>
      <c r="AG4360" s="11"/>
      <c r="AH4360" s="101"/>
      <c r="AI4360" s="53"/>
      <c r="AJ4360" s="5"/>
    </row>
    <row r="4361" spans="3:36">
      <c r="C4361" s="57"/>
      <c r="D4361" s="11"/>
      <c r="E4361" s="11"/>
      <c r="F4361" s="56"/>
      <c r="G4361" s="11"/>
      <c r="H4361" s="11"/>
      <c r="I4361" s="11"/>
      <c r="J4361" s="11"/>
      <c r="K4361" s="11"/>
      <c r="M4361" s="11"/>
      <c r="N4361" s="11"/>
      <c r="O4361" s="11"/>
      <c r="Q4361" s="11"/>
      <c r="R4361" s="11"/>
      <c r="S4361" s="11"/>
      <c r="U4361" s="42"/>
      <c r="V4361" s="42"/>
      <c r="W4361" s="42"/>
      <c r="X4361" s="42"/>
      <c r="Y4361" s="42"/>
      <c r="Z4361" s="42"/>
      <c r="AA4361" s="42"/>
      <c r="AB4361" s="42"/>
      <c r="AD4361" s="11"/>
      <c r="AF4361" s="11"/>
      <c r="AG4361" s="11"/>
      <c r="AH4361" s="101"/>
      <c r="AI4361" s="53"/>
      <c r="AJ4361" s="5"/>
    </row>
    <row r="4362" spans="3:36" ht="15" customHeight="1">
      <c r="C4362" s="57"/>
      <c r="D4362" s="11"/>
      <c r="E4362" s="11"/>
      <c r="F4362" s="56"/>
      <c r="G4362" s="11"/>
      <c r="H4362" s="11"/>
      <c r="I4362" s="11"/>
      <c r="J4362" s="11"/>
      <c r="K4362" s="11"/>
      <c r="M4362" s="11"/>
      <c r="N4362" s="11"/>
      <c r="O4362" s="11"/>
      <c r="Q4362" s="11"/>
      <c r="R4362" s="11"/>
      <c r="S4362" s="11"/>
      <c r="U4362" s="42"/>
      <c r="V4362" s="42"/>
      <c r="W4362" s="42"/>
      <c r="X4362" s="42"/>
      <c r="Y4362" s="42"/>
      <c r="Z4362" s="42"/>
      <c r="AA4362" s="42"/>
      <c r="AB4362" s="42"/>
      <c r="AD4362" s="11"/>
      <c r="AF4362" s="11"/>
      <c r="AG4362" s="11"/>
      <c r="AH4362" s="101"/>
      <c r="AI4362" s="53"/>
      <c r="AJ4362" s="5"/>
    </row>
    <row r="4363" spans="3:36" ht="15" customHeight="1">
      <c r="C4363" s="57"/>
      <c r="D4363" s="11"/>
      <c r="E4363" s="11"/>
      <c r="F4363" s="56"/>
      <c r="G4363" s="11"/>
      <c r="H4363" s="11"/>
      <c r="I4363" s="11"/>
      <c r="J4363" s="11"/>
      <c r="K4363" s="11"/>
      <c r="M4363" s="11"/>
      <c r="O4363" s="11"/>
      <c r="P4363" s="11"/>
      <c r="Q4363" s="11"/>
      <c r="R4363" s="11"/>
      <c r="S4363" s="11"/>
      <c r="T4363" s="11"/>
      <c r="U4363" s="42"/>
      <c r="V4363" s="42"/>
      <c r="W4363" s="42"/>
      <c r="X4363" s="42"/>
      <c r="Y4363" s="42"/>
      <c r="Z4363" s="42"/>
      <c r="AA4363" s="42"/>
      <c r="AB4363" s="42"/>
      <c r="AD4363" s="11"/>
      <c r="AF4363" s="11"/>
      <c r="AG4363" s="11"/>
      <c r="AH4363" s="101"/>
      <c r="AI4363" s="53"/>
      <c r="AJ4363" s="5"/>
    </row>
    <row r="4364" spans="3:36" ht="15" customHeight="1">
      <c r="C4364" s="57"/>
      <c r="D4364" s="11"/>
      <c r="E4364" s="11"/>
      <c r="F4364" s="56"/>
      <c r="G4364" s="11"/>
      <c r="H4364" s="11"/>
      <c r="I4364" s="11"/>
      <c r="J4364" s="11"/>
      <c r="K4364" s="11"/>
      <c r="M4364" s="11"/>
      <c r="N4364" s="11"/>
      <c r="Q4364" s="11"/>
      <c r="R4364" s="11"/>
      <c r="S4364" s="11"/>
      <c r="U4364" s="42"/>
      <c r="V4364" s="42"/>
      <c r="W4364" s="42"/>
      <c r="X4364" s="42"/>
      <c r="Y4364" s="42"/>
      <c r="Z4364" s="42"/>
      <c r="AA4364" s="42"/>
      <c r="AB4364" s="42"/>
      <c r="AD4364" s="11"/>
      <c r="AF4364" s="11"/>
      <c r="AG4364" s="11"/>
      <c r="AH4364" s="101"/>
      <c r="AI4364" s="53"/>
      <c r="AJ4364" s="5"/>
    </row>
    <row r="4365" spans="3:36">
      <c r="C4365" s="57"/>
      <c r="D4365" s="11"/>
      <c r="E4365" s="11"/>
      <c r="F4365" s="56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42"/>
      <c r="V4365" s="42"/>
      <c r="W4365" s="42"/>
      <c r="X4365" s="42"/>
      <c r="Y4365" s="42"/>
      <c r="Z4365" s="42"/>
      <c r="AA4365" s="42"/>
      <c r="AB4365" s="42"/>
      <c r="AD4365" s="11"/>
      <c r="AE4365" s="11"/>
      <c r="AF4365" s="11"/>
      <c r="AG4365" s="11"/>
      <c r="AH4365" s="101"/>
      <c r="AI4365" s="53"/>
      <c r="AJ4365" s="5"/>
    </row>
    <row r="4366" spans="3:36" ht="15" customHeight="1">
      <c r="C4366" s="57"/>
      <c r="D4366" s="11"/>
      <c r="E4366" s="11"/>
      <c r="F4366" s="56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42"/>
      <c r="V4366" s="42"/>
      <c r="W4366" s="42"/>
      <c r="X4366" s="42"/>
      <c r="Y4366" s="42"/>
      <c r="Z4366" s="42"/>
      <c r="AA4366" s="42"/>
      <c r="AB4366" s="42"/>
      <c r="AD4366" s="11"/>
      <c r="AF4366" s="11"/>
      <c r="AG4366" s="11"/>
      <c r="AH4366" s="101"/>
      <c r="AI4366" s="53"/>
      <c r="AJ4366" s="5"/>
    </row>
    <row r="4367" spans="3:36" ht="15" customHeight="1">
      <c r="C4367" s="57"/>
      <c r="D4367" s="11"/>
      <c r="E4367" s="11"/>
      <c r="F4367" s="56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42"/>
      <c r="V4367" s="42"/>
      <c r="W4367" s="42"/>
      <c r="X4367" s="42"/>
      <c r="Y4367" s="42"/>
      <c r="Z4367" s="42"/>
      <c r="AA4367" s="42"/>
      <c r="AB4367" s="42"/>
      <c r="AD4367" s="11"/>
      <c r="AF4367" s="11"/>
      <c r="AG4367" s="11"/>
      <c r="AH4367" s="101"/>
      <c r="AI4367" s="53"/>
      <c r="AJ4367" s="5"/>
    </row>
    <row r="4368" spans="3:36" ht="15" customHeight="1">
      <c r="C4368" s="57"/>
      <c r="D4368" s="11"/>
      <c r="E4368" s="11"/>
      <c r="F4368" s="56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42"/>
      <c r="V4368" s="42"/>
      <c r="W4368" s="42"/>
      <c r="X4368" s="42"/>
      <c r="Y4368" s="42"/>
      <c r="Z4368" s="42"/>
      <c r="AA4368" s="42"/>
      <c r="AB4368" s="42"/>
      <c r="AD4368" s="11"/>
      <c r="AF4368" s="11"/>
      <c r="AG4368" s="11"/>
      <c r="AH4368" s="101"/>
      <c r="AI4368" s="53"/>
      <c r="AJ4368" s="5"/>
    </row>
    <row r="4369" spans="3:36" ht="15" customHeight="1">
      <c r="C4369" s="57"/>
      <c r="D4369" s="11"/>
      <c r="E4369" s="11"/>
      <c r="F4369" s="56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42"/>
      <c r="V4369" s="42"/>
      <c r="W4369" s="42"/>
      <c r="X4369" s="42"/>
      <c r="Y4369" s="42"/>
      <c r="Z4369" s="42"/>
      <c r="AA4369" s="42"/>
      <c r="AB4369" s="42"/>
      <c r="AD4369" s="11"/>
      <c r="AF4369" s="11"/>
      <c r="AG4369" s="11"/>
      <c r="AH4369" s="101"/>
      <c r="AI4369" s="53"/>
      <c r="AJ4369" s="5"/>
    </row>
    <row r="4370" spans="3:36" ht="15" customHeight="1">
      <c r="C4370" s="57"/>
      <c r="D4370" s="11"/>
      <c r="E4370" s="11"/>
      <c r="F4370" s="56"/>
      <c r="G4370" s="11"/>
      <c r="H4370" s="11"/>
      <c r="I4370" s="11"/>
      <c r="J4370" s="11"/>
      <c r="K4370" s="11"/>
      <c r="M4370" s="11"/>
      <c r="O4370" s="11"/>
      <c r="P4370" s="11"/>
      <c r="Q4370" s="11"/>
      <c r="R4370" s="11"/>
      <c r="S4370" s="11"/>
      <c r="T4370" s="11"/>
      <c r="U4370" s="42"/>
      <c r="V4370" s="42"/>
      <c r="W4370" s="42"/>
      <c r="X4370" s="42"/>
      <c r="Y4370" s="42"/>
      <c r="Z4370" s="42"/>
      <c r="AA4370" s="42"/>
      <c r="AB4370" s="42"/>
      <c r="AD4370" s="11"/>
      <c r="AE4370" s="11"/>
      <c r="AF4370" s="11"/>
      <c r="AG4370" s="11"/>
      <c r="AH4370" s="101"/>
      <c r="AI4370" s="53"/>
      <c r="AJ4370" s="5"/>
    </row>
    <row r="4371" spans="3:36" ht="15" customHeight="1">
      <c r="C4371" s="57"/>
      <c r="D4371" s="11"/>
      <c r="E4371" s="11"/>
      <c r="F4371" s="56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42"/>
      <c r="V4371" s="42"/>
      <c r="W4371" s="42"/>
      <c r="X4371" s="42"/>
      <c r="Y4371" s="42"/>
      <c r="Z4371" s="42"/>
      <c r="AA4371" s="42"/>
      <c r="AB4371" s="42"/>
      <c r="AD4371" s="11"/>
      <c r="AE4371" s="11"/>
      <c r="AF4371" s="11"/>
      <c r="AG4371" s="11"/>
      <c r="AH4371" s="101"/>
      <c r="AI4371" s="53"/>
      <c r="AJ4371" s="5"/>
    </row>
    <row r="4372" spans="3:36" ht="15" customHeight="1">
      <c r="C4372" s="57"/>
      <c r="D4372" s="11"/>
      <c r="E4372" s="11"/>
      <c r="F4372" s="56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42"/>
      <c r="V4372" s="42"/>
      <c r="W4372" s="42"/>
      <c r="X4372" s="42"/>
      <c r="Y4372" s="42"/>
      <c r="Z4372" s="42"/>
      <c r="AA4372" s="42"/>
      <c r="AB4372" s="42"/>
      <c r="AD4372" s="11"/>
      <c r="AE4372" s="11"/>
      <c r="AG4372" s="11"/>
      <c r="AH4372" s="101"/>
      <c r="AI4372" s="53"/>
      <c r="AJ4372" s="5"/>
    </row>
    <row r="4373" spans="3:36">
      <c r="C4373" s="57"/>
      <c r="D4373" s="11"/>
      <c r="E4373" s="11"/>
      <c r="F4373" s="56"/>
      <c r="G4373" s="11"/>
      <c r="H4373" s="11"/>
      <c r="I4373" s="11"/>
      <c r="J4373" s="11"/>
      <c r="K4373" s="11"/>
      <c r="M4373" s="11"/>
      <c r="N4373" s="11"/>
      <c r="O4373" s="11"/>
      <c r="Q4373" s="11"/>
      <c r="R4373" s="11"/>
      <c r="S4373" s="11"/>
      <c r="U4373" s="42"/>
      <c r="V4373" s="42"/>
      <c r="W4373" s="42"/>
      <c r="X4373" s="42"/>
      <c r="Y4373" s="42"/>
      <c r="Z4373" s="42"/>
      <c r="AA4373" s="42"/>
      <c r="AB4373" s="42"/>
      <c r="AD4373" s="11"/>
      <c r="AE4373" s="11"/>
      <c r="AG4373" s="11"/>
      <c r="AH4373" s="101"/>
      <c r="AI4373" s="53"/>
      <c r="AJ4373" s="5"/>
    </row>
    <row r="4374" spans="3:36" ht="15" customHeight="1">
      <c r="C4374" s="57"/>
      <c r="D4374" s="11"/>
      <c r="E4374" s="11"/>
      <c r="F4374" s="56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42"/>
      <c r="V4374" s="42"/>
      <c r="W4374" s="42"/>
      <c r="X4374" s="42"/>
      <c r="Y4374" s="42"/>
      <c r="Z4374" s="42"/>
      <c r="AA4374" s="42"/>
      <c r="AB4374" s="42"/>
      <c r="AD4374" s="11"/>
      <c r="AE4374" s="11"/>
      <c r="AF4374" s="11"/>
      <c r="AG4374" s="11"/>
      <c r="AH4374" s="101"/>
      <c r="AI4374" s="53"/>
      <c r="AJ4374" s="5"/>
    </row>
    <row r="4375" spans="3:36" ht="15" customHeight="1">
      <c r="C4375" s="57"/>
      <c r="D4375" s="11"/>
      <c r="E4375" s="11"/>
      <c r="F4375" s="56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42"/>
      <c r="V4375" s="42"/>
      <c r="W4375" s="42"/>
      <c r="X4375" s="42"/>
      <c r="Y4375" s="42"/>
      <c r="Z4375" s="42"/>
      <c r="AA4375" s="42"/>
      <c r="AB4375" s="42"/>
      <c r="AD4375" s="11"/>
      <c r="AE4375" s="11"/>
      <c r="AF4375" s="11"/>
      <c r="AG4375" s="11"/>
      <c r="AH4375" s="101"/>
      <c r="AI4375" s="53"/>
      <c r="AJ4375" s="5"/>
    </row>
    <row r="4376" spans="3:36" ht="15" customHeight="1">
      <c r="C4376" s="57"/>
      <c r="D4376" s="11"/>
      <c r="E4376" s="11"/>
      <c r="F4376" s="56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42"/>
      <c r="V4376" s="42"/>
      <c r="W4376" s="42"/>
      <c r="X4376" s="42"/>
      <c r="Y4376" s="42"/>
      <c r="Z4376" s="42"/>
      <c r="AA4376" s="42"/>
      <c r="AB4376" s="42"/>
      <c r="AD4376" s="11"/>
      <c r="AE4376" s="11"/>
      <c r="AG4376" s="11"/>
      <c r="AH4376" s="101"/>
      <c r="AI4376" s="53"/>
      <c r="AJ4376" s="5"/>
    </row>
    <row r="4377" spans="3:36" ht="15" customHeight="1">
      <c r="C4377" s="57"/>
      <c r="D4377" s="11"/>
      <c r="E4377" s="11"/>
      <c r="F4377" s="56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42"/>
      <c r="V4377" s="42"/>
      <c r="W4377" s="42"/>
      <c r="X4377" s="42"/>
      <c r="Y4377" s="42"/>
      <c r="Z4377" s="42"/>
      <c r="AA4377" s="42"/>
      <c r="AB4377" s="42"/>
      <c r="AD4377" s="11"/>
      <c r="AE4377" s="11"/>
      <c r="AG4377" s="11"/>
      <c r="AH4377" s="101"/>
      <c r="AI4377" s="53"/>
      <c r="AJ4377" s="5"/>
    </row>
    <row r="4378" spans="3:36" ht="15" customHeight="1">
      <c r="C4378" s="57"/>
      <c r="D4378" s="11"/>
      <c r="E4378" s="11"/>
      <c r="F4378" s="56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42"/>
      <c r="V4378" s="42"/>
      <c r="W4378" s="42"/>
      <c r="X4378" s="42"/>
      <c r="Y4378" s="42"/>
      <c r="Z4378" s="42"/>
      <c r="AA4378" s="42"/>
      <c r="AB4378" s="42"/>
      <c r="AD4378" s="11"/>
      <c r="AE4378" s="11"/>
      <c r="AG4378" s="11"/>
      <c r="AH4378" s="101"/>
      <c r="AI4378" s="53"/>
      <c r="AJ4378" s="5"/>
    </row>
    <row r="4379" spans="3:36" ht="15" customHeight="1">
      <c r="C4379" s="57"/>
      <c r="D4379" s="11"/>
      <c r="E4379" s="11"/>
      <c r="F4379" s="56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42"/>
      <c r="V4379" s="42"/>
      <c r="W4379" s="42"/>
      <c r="X4379" s="42"/>
      <c r="Y4379" s="42"/>
      <c r="Z4379" s="42"/>
      <c r="AA4379" s="42"/>
      <c r="AB4379" s="42"/>
      <c r="AD4379" s="11"/>
      <c r="AE4379" s="11"/>
      <c r="AF4379" s="11"/>
      <c r="AG4379" s="11"/>
      <c r="AH4379" s="101"/>
      <c r="AI4379" s="53"/>
      <c r="AJ4379" s="5"/>
    </row>
    <row r="4380" spans="3:36" ht="15" customHeight="1">
      <c r="C4380" s="57"/>
      <c r="D4380" s="11"/>
      <c r="E4380" s="11"/>
      <c r="F4380" s="56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42"/>
      <c r="V4380" s="42"/>
      <c r="W4380" s="42"/>
      <c r="X4380" s="42"/>
      <c r="Y4380" s="42"/>
      <c r="Z4380" s="42"/>
      <c r="AA4380" s="42"/>
      <c r="AB4380" s="42"/>
      <c r="AD4380" s="11"/>
      <c r="AE4380" s="11"/>
      <c r="AG4380" s="11"/>
      <c r="AH4380" s="101"/>
      <c r="AI4380" s="53"/>
      <c r="AJ4380" s="5"/>
    </row>
    <row r="4381" spans="3:36" ht="15" customHeight="1">
      <c r="C4381" s="57"/>
      <c r="D4381" s="11"/>
      <c r="E4381" s="11"/>
      <c r="F4381" s="56"/>
      <c r="G4381" s="11"/>
      <c r="H4381" s="11"/>
      <c r="I4381" s="11"/>
      <c r="J4381" s="11"/>
      <c r="K4381" s="11"/>
      <c r="M4381" s="11"/>
      <c r="N4381" s="11"/>
      <c r="O4381" s="11"/>
      <c r="Q4381" s="11"/>
      <c r="R4381" s="11"/>
      <c r="S4381" s="11"/>
      <c r="T4381" s="11"/>
      <c r="U4381" s="42"/>
      <c r="V4381" s="42"/>
      <c r="W4381" s="42"/>
      <c r="X4381" s="42"/>
      <c r="Y4381" s="42"/>
      <c r="Z4381" s="42"/>
      <c r="AA4381" s="42"/>
      <c r="AB4381" s="42"/>
      <c r="AD4381" s="11"/>
      <c r="AG4381" s="11"/>
      <c r="AH4381" s="101"/>
      <c r="AI4381" s="53"/>
      <c r="AJ4381" s="5"/>
    </row>
    <row r="4382" spans="3:36">
      <c r="C4382" s="57"/>
      <c r="D4382" s="11"/>
      <c r="E4382" s="11"/>
      <c r="F4382" s="56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42"/>
      <c r="V4382" s="42"/>
      <c r="W4382" s="42"/>
      <c r="X4382" s="42"/>
      <c r="Y4382" s="42"/>
      <c r="Z4382" s="42"/>
      <c r="AA4382" s="42"/>
      <c r="AB4382" s="42"/>
      <c r="AD4382" s="11"/>
      <c r="AE4382" s="11"/>
      <c r="AG4382" s="11"/>
      <c r="AH4382" s="101"/>
      <c r="AI4382" s="53"/>
      <c r="AJ4382" s="5"/>
    </row>
    <row r="4383" spans="3:36" ht="15" customHeight="1">
      <c r="C4383" s="57"/>
      <c r="D4383" s="11"/>
      <c r="E4383" s="11"/>
      <c r="F4383" s="56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42"/>
      <c r="V4383" s="42"/>
      <c r="W4383" s="42"/>
      <c r="X4383" s="42"/>
      <c r="Y4383" s="42"/>
      <c r="Z4383" s="42"/>
      <c r="AA4383" s="42"/>
      <c r="AB4383" s="42"/>
      <c r="AC4383" s="11"/>
      <c r="AD4383" s="11"/>
      <c r="AE4383" s="11"/>
      <c r="AG4383" s="11"/>
      <c r="AH4383" s="101"/>
      <c r="AI4383" s="53"/>
      <c r="AJ4383" s="5"/>
    </row>
    <row r="4384" spans="3:36" ht="15" customHeight="1">
      <c r="C4384" s="57"/>
      <c r="D4384" s="11"/>
      <c r="E4384" s="11"/>
      <c r="F4384" s="56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42"/>
      <c r="V4384" s="42"/>
      <c r="W4384" s="42"/>
      <c r="X4384" s="42"/>
      <c r="Y4384" s="42"/>
      <c r="Z4384" s="42"/>
      <c r="AA4384" s="42"/>
      <c r="AB4384" s="42"/>
      <c r="AC4384" s="11"/>
      <c r="AD4384" s="11"/>
      <c r="AE4384" s="11"/>
      <c r="AG4384" s="11"/>
      <c r="AH4384" s="101"/>
      <c r="AI4384" s="53"/>
      <c r="AJ4384" s="5"/>
    </row>
    <row r="4385" spans="3:36" ht="15" customHeight="1">
      <c r="C4385" s="57"/>
      <c r="D4385" s="11"/>
      <c r="E4385" s="11"/>
      <c r="F4385" s="56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42"/>
      <c r="V4385" s="42"/>
      <c r="W4385" s="42"/>
      <c r="X4385" s="42"/>
      <c r="Y4385" s="42"/>
      <c r="Z4385" s="42"/>
      <c r="AA4385" s="42"/>
      <c r="AB4385" s="42"/>
      <c r="AD4385" s="11"/>
      <c r="AE4385" s="11"/>
      <c r="AG4385" s="11"/>
      <c r="AH4385" s="101"/>
      <c r="AI4385" s="53"/>
      <c r="AJ4385" s="5"/>
    </row>
    <row r="4386" spans="3:36" ht="15" customHeight="1">
      <c r="C4386" s="57"/>
      <c r="D4386" s="11"/>
      <c r="E4386" s="11"/>
      <c r="F4386" s="56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42"/>
      <c r="V4386" s="42"/>
      <c r="W4386" s="42"/>
      <c r="X4386" s="42"/>
      <c r="Y4386" s="42"/>
      <c r="Z4386" s="42"/>
      <c r="AA4386" s="42"/>
      <c r="AB4386" s="42"/>
      <c r="AD4386" s="11"/>
      <c r="AF4386" s="11"/>
      <c r="AG4386" s="11"/>
      <c r="AH4386" s="101"/>
      <c r="AI4386" s="53"/>
      <c r="AJ4386" s="5"/>
    </row>
    <row r="4387" spans="3:36" ht="15" customHeight="1">
      <c r="C4387" s="57"/>
      <c r="D4387" s="11"/>
      <c r="E4387" s="11"/>
      <c r="F4387" s="56"/>
      <c r="G4387" s="11"/>
      <c r="H4387" s="11"/>
      <c r="I4387" s="11"/>
      <c r="J4387" s="11"/>
      <c r="K4387" s="11"/>
      <c r="M4387" s="11"/>
      <c r="O4387" s="11"/>
      <c r="P4387" s="11"/>
      <c r="Q4387" s="11"/>
      <c r="R4387" s="11"/>
      <c r="S4387" s="11"/>
      <c r="T4387" s="11"/>
      <c r="U4387" s="42"/>
      <c r="V4387" s="42"/>
      <c r="W4387" s="42"/>
      <c r="X4387" s="42"/>
      <c r="Y4387" s="42"/>
      <c r="Z4387" s="42"/>
      <c r="AA4387" s="42"/>
      <c r="AB4387" s="42"/>
      <c r="AD4387" s="11"/>
      <c r="AF4387" s="11"/>
      <c r="AG4387" s="11"/>
      <c r="AH4387" s="101"/>
      <c r="AI4387" s="53"/>
      <c r="AJ4387" s="5"/>
    </row>
    <row r="4388" spans="3:36" ht="15" customHeight="1">
      <c r="C4388" s="57"/>
      <c r="D4388" s="11"/>
      <c r="E4388" s="11"/>
      <c r="F4388" s="56"/>
      <c r="G4388" s="11"/>
      <c r="H4388" s="11"/>
      <c r="I4388" s="11"/>
      <c r="J4388" s="11"/>
      <c r="K4388" s="11"/>
      <c r="M4388" s="11"/>
      <c r="N4388" s="11"/>
      <c r="O4388" s="11"/>
      <c r="P4388" s="11"/>
      <c r="Q4388" s="11"/>
      <c r="R4388" s="11"/>
      <c r="S4388" s="11"/>
      <c r="T4388" s="11"/>
      <c r="U4388" s="42"/>
      <c r="V4388" s="42"/>
      <c r="W4388" s="42"/>
      <c r="X4388" s="42"/>
      <c r="Y4388" s="42"/>
      <c r="Z4388" s="42"/>
      <c r="AA4388" s="42"/>
      <c r="AB4388" s="42"/>
      <c r="AD4388" s="11"/>
      <c r="AE4388" s="11"/>
      <c r="AF4388" s="11"/>
      <c r="AG4388" s="11"/>
      <c r="AH4388" s="101"/>
      <c r="AI4388" s="53"/>
      <c r="AJ4388" s="5"/>
    </row>
    <row r="4389" spans="3:36" ht="15" customHeight="1">
      <c r="C4389" s="57"/>
      <c r="D4389" s="11"/>
      <c r="E4389" s="11"/>
      <c r="F4389" s="56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42"/>
      <c r="V4389" s="42"/>
      <c r="W4389" s="42"/>
      <c r="X4389" s="42"/>
      <c r="Y4389" s="42"/>
      <c r="Z4389" s="42"/>
      <c r="AA4389" s="42"/>
      <c r="AB4389" s="42"/>
      <c r="AD4389" s="11"/>
      <c r="AE4389" s="11"/>
      <c r="AF4389" s="11"/>
      <c r="AG4389" s="11"/>
      <c r="AH4389" s="101"/>
      <c r="AI4389" s="53"/>
      <c r="AJ4389" s="5"/>
    </row>
    <row r="4390" spans="3:36" ht="15" customHeight="1">
      <c r="C4390" s="57"/>
      <c r="D4390" s="11"/>
      <c r="E4390" s="11"/>
      <c r="F4390" s="56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42"/>
      <c r="V4390" s="42"/>
      <c r="W4390" s="42"/>
      <c r="X4390" s="42"/>
      <c r="Y4390" s="42"/>
      <c r="Z4390" s="42"/>
      <c r="AA4390" s="42"/>
      <c r="AB4390" s="42"/>
      <c r="AD4390" s="11"/>
      <c r="AE4390" s="11"/>
      <c r="AG4390" s="11"/>
      <c r="AH4390" s="101"/>
      <c r="AI4390" s="53"/>
      <c r="AJ4390" s="5"/>
    </row>
    <row r="4391" spans="3:36" ht="15" customHeight="1">
      <c r="C4391" s="57"/>
      <c r="D4391" s="11"/>
      <c r="E4391" s="11"/>
      <c r="F4391" s="56"/>
      <c r="G4391" s="11"/>
      <c r="H4391" s="11"/>
      <c r="I4391" s="11"/>
      <c r="J4391" s="11"/>
      <c r="K4391" s="11"/>
      <c r="M4391" s="11"/>
      <c r="N4391" s="11"/>
      <c r="Q4391" s="11"/>
      <c r="R4391" s="11"/>
      <c r="S4391" s="11"/>
      <c r="U4391" s="42"/>
      <c r="V4391" s="42"/>
      <c r="W4391" s="42"/>
      <c r="X4391" s="42"/>
      <c r="Y4391" s="42"/>
      <c r="Z4391" s="42"/>
      <c r="AA4391" s="42"/>
      <c r="AB4391" s="42"/>
      <c r="AC4391" s="11"/>
      <c r="AD4391" s="11"/>
      <c r="AE4391" s="11"/>
      <c r="AG4391" s="11"/>
      <c r="AH4391" s="101"/>
      <c r="AI4391" s="53"/>
      <c r="AJ4391" s="5"/>
    </row>
    <row r="4392" spans="3:36" ht="15" customHeight="1">
      <c r="C4392" s="57"/>
      <c r="D4392" s="11"/>
      <c r="E4392" s="11"/>
      <c r="F4392" s="56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42"/>
      <c r="V4392" s="42"/>
      <c r="W4392" s="42"/>
      <c r="X4392" s="42"/>
      <c r="Y4392" s="42"/>
      <c r="Z4392" s="42"/>
      <c r="AA4392" s="42"/>
      <c r="AB4392" s="42"/>
      <c r="AC4392" s="11"/>
      <c r="AD4392" s="11"/>
      <c r="AE4392" s="11"/>
      <c r="AG4392" s="11"/>
      <c r="AH4392" s="101"/>
      <c r="AI4392" s="53"/>
      <c r="AJ4392" s="5"/>
    </row>
    <row r="4393" spans="3:36" ht="15" customHeight="1">
      <c r="C4393" s="57"/>
      <c r="D4393" s="11"/>
      <c r="E4393" s="11"/>
      <c r="F4393" s="56"/>
      <c r="G4393" s="11"/>
      <c r="H4393" s="11"/>
      <c r="I4393" s="11"/>
      <c r="J4393" s="11"/>
      <c r="K4393" s="11"/>
      <c r="L4393" s="11"/>
      <c r="M4393" s="11"/>
      <c r="N4393" s="11"/>
      <c r="P4393" s="11"/>
      <c r="Q4393" s="11"/>
      <c r="R4393" s="11"/>
      <c r="S4393" s="11"/>
      <c r="T4393" s="11"/>
      <c r="U4393" s="42"/>
      <c r="V4393" s="42"/>
      <c r="W4393" s="42"/>
      <c r="X4393" s="42"/>
      <c r="Y4393" s="42"/>
      <c r="Z4393" s="42"/>
      <c r="AA4393" s="42"/>
      <c r="AB4393" s="42"/>
      <c r="AC4393" s="11"/>
      <c r="AD4393" s="11"/>
      <c r="AE4393" s="11"/>
      <c r="AG4393" s="11"/>
      <c r="AH4393" s="101"/>
      <c r="AI4393" s="53"/>
      <c r="AJ4393" s="5"/>
    </row>
    <row r="4394" spans="3:36" ht="15" customHeight="1">
      <c r="C4394" s="57"/>
      <c r="D4394" s="11"/>
      <c r="E4394" s="11"/>
      <c r="F4394" s="56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42"/>
      <c r="V4394" s="42"/>
      <c r="W4394" s="42"/>
      <c r="X4394" s="42"/>
      <c r="Y4394" s="42"/>
      <c r="Z4394" s="42"/>
      <c r="AA4394" s="42"/>
      <c r="AB4394" s="42"/>
      <c r="AC4394" s="11"/>
      <c r="AD4394" s="11"/>
      <c r="AE4394" s="11"/>
      <c r="AG4394" s="11"/>
      <c r="AH4394" s="101"/>
      <c r="AI4394" s="53"/>
      <c r="AJ4394" s="5"/>
    </row>
    <row r="4395" spans="3:36" ht="15" customHeight="1">
      <c r="C4395" s="57"/>
      <c r="D4395" s="11"/>
      <c r="E4395" s="11"/>
      <c r="F4395" s="56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42"/>
      <c r="V4395" s="42"/>
      <c r="W4395" s="42"/>
      <c r="X4395" s="42"/>
      <c r="Y4395" s="42"/>
      <c r="Z4395" s="42"/>
      <c r="AA4395" s="42"/>
      <c r="AB4395" s="42"/>
      <c r="AD4395" s="11"/>
      <c r="AG4395" s="11"/>
      <c r="AH4395" s="101"/>
      <c r="AI4395" s="53"/>
      <c r="AJ4395" s="5"/>
    </row>
    <row r="4396" spans="3:36" ht="15" customHeight="1">
      <c r="C4396" s="57"/>
      <c r="D4396" s="11"/>
      <c r="E4396" s="11"/>
      <c r="F4396" s="56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42"/>
      <c r="V4396" s="42"/>
      <c r="W4396" s="42"/>
      <c r="X4396" s="42"/>
      <c r="Y4396" s="42"/>
      <c r="Z4396" s="42"/>
      <c r="AA4396" s="42"/>
      <c r="AB4396" s="42"/>
      <c r="AD4396" s="11"/>
      <c r="AE4396" s="11"/>
      <c r="AG4396" s="11"/>
      <c r="AH4396" s="101"/>
      <c r="AI4396" s="53"/>
      <c r="AJ4396" s="5"/>
    </row>
    <row r="4397" spans="3:36">
      <c r="C4397" s="57"/>
      <c r="D4397" s="11"/>
      <c r="E4397" s="11"/>
      <c r="F4397" s="56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42"/>
      <c r="V4397" s="42"/>
      <c r="W4397" s="42"/>
      <c r="X4397" s="42"/>
      <c r="Y4397" s="42"/>
      <c r="Z4397" s="42"/>
      <c r="AA4397" s="42"/>
      <c r="AB4397" s="42"/>
      <c r="AD4397" s="11"/>
      <c r="AE4397" s="11"/>
      <c r="AF4397" s="11"/>
      <c r="AG4397" s="11"/>
      <c r="AH4397" s="101"/>
      <c r="AI4397" s="53"/>
      <c r="AJ4397" s="5"/>
    </row>
    <row r="4398" spans="3:36" ht="15" customHeight="1">
      <c r="C4398" s="57"/>
      <c r="D4398" s="11"/>
      <c r="E4398" s="11"/>
      <c r="F4398" s="56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42"/>
      <c r="V4398" s="42"/>
      <c r="W4398" s="42"/>
      <c r="X4398" s="42"/>
      <c r="Y4398" s="42"/>
      <c r="Z4398" s="42"/>
      <c r="AA4398" s="42"/>
      <c r="AB4398" s="42"/>
      <c r="AD4398" s="11"/>
      <c r="AE4398" s="11"/>
      <c r="AF4398" s="11"/>
      <c r="AG4398" s="11"/>
      <c r="AH4398" s="101"/>
      <c r="AI4398" s="53"/>
      <c r="AJ4398" s="5"/>
    </row>
    <row r="4399" spans="3:36" ht="15" customHeight="1">
      <c r="C4399" s="57"/>
      <c r="D4399" s="11"/>
      <c r="E4399" s="11"/>
      <c r="F4399" s="56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42"/>
      <c r="V4399" s="42"/>
      <c r="W4399" s="42"/>
      <c r="X4399" s="42"/>
      <c r="Y4399" s="42"/>
      <c r="Z4399" s="42"/>
      <c r="AA4399" s="42"/>
      <c r="AB4399" s="42"/>
      <c r="AD4399" s="11"/>
      <c r="AE4399" s="11"/>
      <c r="AF4399" s="11"/>
      <c r="AG4399" s="11"/>
      <c r="AH4399" s="101"/>
      <c r="AI4399" s="53"/>
      <c r="AJ4399" s="5"/>
    </row>
    <row r="4400" spans="3:36" ht="15" customHeight="1">
      <c r="C4400" s="57"/>
      <c r="D4400" s="11"/>
      <c r="E4400" s="11"/>
      <c r="F4400" s="56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42"/>
      <c r="V4400" s="42"/>
      <c r="W4400" s="42"/>
      <c r="X4400" s="42"/>
      <c r="Y4400" s="42"/>
      <c r="Z4400" s="42"/>
      <c r="AA4400" s="42"/>
      <c r="AB4400" s="42"/>
      <c r="AD4400" s="11"/>
      <c r="AE4400" s="11"/>
      <c r="AF4400" s="11"/>
      <c r="AG4400" s="11"/>
      <c r="AH4400" s="101"/>
      <c r="AI4400" s="53"/>
      <c r="AJ4400" s="5"/>
    </row>
    <row r="4401" spans="3:36" ht="15" customHeight="1">
      <c r="C4401" s="57"/>
      <c r="D4401" s="11"/>
      <c r="E4401" s="11"/>
      <c r="F4401" s="56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42"/>
      <c r="V4401" s="42"/>
      <c r="W4401" s="42"/>
      <c r="X4401" s="42"/>
      <c r="Y4401" s="42"/>
      <c r="Z4401" s="42"/>
      <c r="AA4401" s="42"/>
      <c r="AB4401" s="42"/>
      <c r="AD4401" s="11"/>
      <c r="AG4401" s="11"/>
      <c r="AH4401" s="101"/>
      <c r="AI4401" s="53"/>
      <c r="AJ4401" s="5"/>
    </row>
    <row r="4402" spans="3:36" ht="15" customHeight="1">
      <c r="C4402" s="57"/>
      <c r="D4402" s="11"/>
      <c r="E4402" s="11"/>
      <c r="F4402" s="56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42"/>
      <c r="V4402" s="42"/>
      <c r="W4402" s="42"/>
      <c r="X4402" s="42"/>
      <c r="Y4402" s="42"/>
      <c r="Z4402" s="42"/>
      <c r="AA4402" s="42"/>
      <c r="AB4402" s="42"/>
      <c r="AD4402" s="11"/>
      <c r="AE4402" s="11"/>
      <c r="AF4402" s="11"/>
      <c r="AG4402" s="11"/>
      <c r="AH4402" s="101"/>
      <c r="AI4402" s="53"/>
      <c r="AJ4402" s="5"/>
    </row>
    <row r="4403" spans="3:36" ht="15" customHeight="1">
      <c r="C4403" s="57"/>
      <c r="D4403" s="11"/>
      <c r="E4403" s="11"/>
      <c r="F4403" s="56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42"/>
      <c r="V4403" s="42"/>
      <c r="W4403" s="42"/>
      <c r="X4403" s="42"/>
      <c r="Y4403" s="42"/>
      <c r="Z4403" s="42"/>
      <c r="AA4403" s="42"/>
      <c r="AB4403" s="42"/>
      <c r="AD4403" s="11"/>
      <c r="AE4403" s="11"/>
      <c r="AF4403" s="11"/>
      <c r="AG4403" s="11"/>
      <c r="AH4403" s="101"/>
      <c r="AI4403" s="53"/>
      <c r="AJ4403" s="5"/>
    </row>
    <row r="4404" spans="3:36" ht="15" customHeight="1">
      <c r="C4404" s="57"/>
      <c r="D4404" s="11"/>
      <c r="E4404" s="11"/>
      <c r="F4404" s="56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42"/>
      <c r="V4404" s="42"/>
      <c r="W4404" s="42"/>
      <c r="X4404" s="42"/>
      <c r="Y4404" s="42"/>
      <c r="Z4404" s="42"/>
      <c r="AA4404" s="42"/>
      <c r="AB4404" s="42"/>
      <c r="AD4404" s="11"/>
      <c r="AE4404" s="11"/>
      <c r="AF4404" s="11"/>
      <c r="AG4404" s="11"/>
      <c r="AH4404" s="101"/>
      <c r="AI4404" s="53"/>
      <c r="AJ4404" s="5"/>
    </row>
    <row r="4405" spans="3:36" ht="15" customHeight="1">
      <c r="C4405" s="57"/>
      <c r="D4405" s="11"/>
      <c r="E4405" s="11"/>
      <c r="F4405" s="56"/>
      <c r="G4405" s="11"/>
      <c r="H4405" s="11"/>
      <c r="I4405" s="11"/>
      <c r="J4405" s="11"/>
      <c r="K4405" s="11"/>
      <c r="M4405" s="11"/>
      <c r="O4405" s="11"/>
      <c r="P4405" s="11"/>
      <c r="Q4405" s="11"/>
      <c r="R4405" s="11"/>
      <c r="S4405" s="11"/>
      <c r="T4405" s="11"/>
      <c r="U4405" s="42"/>
      <c r="V4405" s="42"/>
      <c r="W4405" s="42"/>
      <c r="X4405" s="42"/>
      <c r="Y4405" s="42"/>
      <c r="Z4405" s="42"/>
      <c r="AA4405" s="42"/>
      <c r="AB4405" s="42"/>
      <c r="AD4405" s="11"/>
      <c r="AE4405" s="11"/>
      <c r="AG4405" s="11"/>
      <c r="AH4405" s="101"/>
      <c r="AI4405" s="53"/>
      <c r="AJ4405" s="5"/>
    </row>
    <row r="4406" spans="3:36" ht="15" customHeight="1">
      <c r="C4406" s="57"/>
      <c r="D4406" s="11"/>
      <c r="E4406" s="11"/>
      <c r="F4406" s="56"/>
      <c r="G4406" s="11"/>
      <c r="H4406" s="11"/>
      <c r="I4406" s="11"/>
      <c r="J4406" s="11"/>
      <c r="K4406" s="11"/>
      <c r="M4406" s="11"/>
      <c r="O4406" s="11"/>
      <c r="P4406" s="11"/>
      <c r="Q4406" s="11"/>
      <c r="R4406" s="11"/>
      <c r="S4406" s="11"/>
      <c r="T4406" s="11"/>
      <c r="U4406" s="42"/>
      <c r="V4406" s="42"/>
      <c r="W4406" s="42"/>
      <c r="X4406" s="42"/>
      <c r="Y4406" s="42"/>
      <c r="Z4406" s="42"/>
      <c r="AA4406" s="42"/>
      <c r="AB4406" s="42"/>
      <c r="AD4406" s="11"/>
      <c r="AE4406" s="11"/>
      <c r="AG4406" s="11"/>
      <c r="AH4406" s="101"/>
      <c r="AI4406" s="53"/>
      <c r="AJ4406" s="5"/>
    </row>
    <row r="4407" spans="3:36" ht="15" customHeight="1">
      <c r="C4407" s="57"/>
      <c r="D4407" s="11"/>
      <c r="E4407" s="11"/>
      <c r="F4407" s="56"/>
      <c r="G4407" s="11"/>
      <c r="H4407" s="11"/>
      <c r="I4407" s="11"/>
      <c r="J4407" s="11"/>
      <c r="K4407" s="11"/>
      <c r="M4407" s="11"/>
      <c r="O4407" s="11"/>
      <c r="P4407" s="11"/>
      <c r="Q4407" s="11"/>
      <c r="R4407" s="11"/>
      <c r="S4407" s="11"/>
      <c r="T4407" s="11"/>
      <c r="U4407" s="42"/>
      <c r="V4407" s="42"/>
      <c r="W4407" s="42"/>
      <c r="X4407" s="42"/>
      <c r="Y4407" s="42"/>
      <c r="Z4407" s="42"/>
      <c r="AA4407" s="42"/>
      <c r="AB4407" s="42"/>
      <c r="AD4407" s="11"/>
      <c r="AF4407" s="11"/>
      <c r="AG4407" s="11"/>
      <c r="AH4407" s="101"/>
      <c r="AI4407" s="53"/>
      <c r="AJ4407" s="5"/>
    </row>
    <row r="4408" spans="3:36">
      <c r="C4408" s="57"/>
      <c r="D4408" s="11"/>
      <c r="E4408" s="11"/>
      <c r="F4408" s="56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42"/>
      <c r="V4408" s="42"/>
      <c r="W4408" s="42"/>
      <c r="X4408" s="42"/>
      <c r="Y4408" s="42"/>
      <c r="Z4408" s="42"/>
      <c r="AA4408" s="42"/>
      <c r="AB4408" s="42"/>
      <c r="AD4408" s="11"/>
      <c r="AE4408" s="11"/>
      <c r="AF4408" s="11"/>
      <c r="AG4408" s="11"/>
      <c r="AH4408" s="101"/>
      <c r="AI4408" s="53"/>
      <c r="AJ4408" s="5"/>
    </row>
    <row r="4409" spans="3:36">
      <c r="C4409" s="57"/>
      <c r="D4409" s="11"/>
      <c r="E4409" s="11"/>
      <c r="F4409" s="56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42"/>
      <c r="V4409" s="42"/>
      <c r="W4409" s="42"/>
      <c r="X4409" s="42"/>
      <c r="Y4409" s="42"/>
      <c r="Z4409" s="42"/>
      <c r="AA4409" s="42"/>
      <c r="AB4409" s="42"/>
      <c r="AD4409" s="11"/>
      <c r="AE4409" s="11"/>
      <c r="AF4409" s="11"/>
      <c r="AG4409" s="11"/>
      <c r="AH4409" s="101"/>
      <c r="AI4409" s="53"/>
      <c r="AJ4409" s="5"/>
    </row>
    <row r="4410" spans="3:36">
      <c r="C4410" s="57"/>
      <c r="D4410" s="11"/>
      <c r="E4410" s="11"/>
      <c r="F4410" s="56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42"/>
      <c r="V4410" s="42"/>
      <c r="W4410" s="42"/>
      <c r="X4410" s="42"/>
      <c r="Y4410" s="42"/>
      <c r="Z4410" s="42"/>
      <c r="AA4410" s="42"/>
      <c r="AB4410" s="42"/>
      <c r="AD4410" s="11"/>
      <c r="AF4410" s="11"/>
      <c r="AG4410" s="11"/>
      <c r="AH4410" s="101"/>
      <c r="AI4410" s="53"/>
      <c r="AJ4410" s="5"/>
    </row>
    <row r="4411" spans="3:36">
      <c r="C4411" s="57"/>
      <c r="D4411" s="11"/>
      <c r="E4411" s="11"/>
      <c r="F4411" s="56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42"/>
      <c r="V4411" s="42"/>
      <c r="W4411" s="42"/>
      <c r="X4411" s="42"/>
      <c r="Y4411" s="42"/>
      <c r="Z4411" s="42"/>
      <c r="AA4411" s="42"/>
      <c r="AB4411" s="42"/>
      <c r="AD4411" s="11"/>
      <c r="AF4411" s="11"/>
      <c r="AG4411" s="11"/>
      <c r="AH4411" s="101"/>
      <c r="AI4411" s="53"/>
      <c r="AJ4411" s="5"/>
    </row>
    <row r="4412" spans="3:36" ht="15" customHeight="1">
      <c r="C4412" s="57"/>
      <c r="D4412" s="11"/>
      <c r="E4412" s="11"/>
      <c r="F4412" s="56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42"/>
      <c r="V4412" s="42"/>
      <c r="W4412" s="42"/>
      <c r="X4412" s="42"/>
      <c r="Y4412" s="42"/>
      <c r="Z4412" s="42"/>
      <c r="AA4412" s="42"/>
      <c r="AB4412" s="42"/>
      <c r="AD4412" s="11"/>
      <c r="AF4412" s="11"/>
      <c r="AG4412" s="11"/>
      <c r="AH4412" s="101"/>
      <c r="AI4412" s="53"/>
      <c r="AJ4412" s="5"/>
    </row>
    <row r="4413" spans="3:36" ht="15" customHeight="1">
      <c r="C4413" s="57"/>
      <c r="D4413" s="11"/>
      <c r="E4413" s="11"/>
      <c r="F4413" s="56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42"/>
      <c r="V4413" s="42"/>
      <c r="W4413" s="42"/>
      <c r="X4413" s="42"/>
      <c r="Y4413" s="42"/>
      <c r="Z4413" s="42"/>
      <c r="AA4413" s="42"/>
      <c r="AB4413" s="42"/>
      <c r="AD4413" s="11"/>
      <c r="AF4413" s="11"/>
      <c r="AG4413" s="11"/>
      <c r="AH4413" s="101"/>
      <c r="AI4413" s="53"/>
      <c r="AJ4413" s="5"/>
    </row>
    <row r="4414" spans="3:36" ht="15" customHeight="1">
      <c r="C4414" s="57"/>
      <c r="D4414" s="11"/>
      <c r="E4414" s="11"/>
      <c r="F4414" s="56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42"/>
      <c r="V4414" s="42"/>
      <c r="W4414" s="42"/>
      <c r="X4414" s="42"/>
      <c r="Y4414" s="42"/>
      <c r="Z4414" s="42"/>
      <c r="AA4414" s="42"/>
      <c r="AB4414" s="42"/>
      <c r="AD4414" s="11"/>
      <c r="AF4414" s="11"/>
      <c r="AG4414" s="11"/>
      <c r="AH4414" s="101"/>
      <c r="AI4414" s="53"/>
      <c r="AJ4414" s="5"/>
    </row>
    <row r="4415" spans="3:36" ht="15" customHeight="1">
      <c r="C4415" s="57"/>
      <c r="D4415" s="11"/>
      <c r="E4415" s="11"/>
      <c r="F4415" s="56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42"/>
      <c r="V4415" s="42"/>
      <c r="W4415" s="42"/>
      <c r="X4415" s="42"/>
      <c r="Y4415" s="42"/>
      <c r="Z4415" s="42"/>
      <c r="AA4415" s="42"/>
      <c r="AB4415" s="42"/>
      <c r="AD4415" s="11"/>
      <c r="AE4415" s="11"/>
      <c r="AG4415" s="11"/>
      <c r="AH4415" s="101"/>
      <c r="AI4415" s="53"/>
      <c r="AJ4415" s="5"/>
    </row>
    <row r="4416" spans="3:36" ht="15" customHeight="1">
      <c r="C4416" s="57"/>
      <c r="D4416" s="11"/>
      <c r="E4416" s="11"/>
      <c r="F4416" s="56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42"/>
      <c r="V4416" s="42"/>
      <c r="W4416" s="42"/>
      <c r="X4416" s="42"/>
      <c r="Y4416" s="42"/>
      <c r="Z4416" s="42"/>
      <c r="AA4416" s="42"/>
      <c r="AB4416" s="42"/>
      <c r="AD4416" s="11"/>
      <c r="AE4416" s="11"/>
      <c r="AG4416" s="11"/>
      <c r="AH4416" s="101"/>
      <c r="AI4416" s="53"/>
      <c r="AJ4416" s="5"/>
    </row>
    <row r="4417" spans="3:36" ht="15" customHeight="1">
      <c r="C4417" s="57"/>
      <c r="D4417" s="11"/>
      <c r="E4417" s="11"/>
      <c r="F4417" s="56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42"/>
      <c r="V4417" s="42"/>
      <c r="W4417" s="42"/>
      <c r="X4417" s="42"/>
      <c r="Y4417" s="42"/>
      <c r="Z4417" s="42"/>
      <c r="AA4417" s="42"/>
      <c r="AB4417" s="42"/>
      <c r="AD4417" s="11"/>
      <c r="AE4417" s="11"/>
      <c r="AF4417" s="11"/>
      <c r="AG4417" s="11"/>
      <c r="AH4417" s="101"/>
      <c r="AI4417" s="53"/>
      <c r="AJ4417" s="5"/>
    </row>
    <row r="4418" spans="3:36" ht="15" customHeight="1">
      <c r="C4418" s="57"/>
      <c r="D4418" s="11"/>
      <c r="E4418" s="11"/>
      <c r="F4418" s="56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42"/>
      <c r="V4418" s="42"/>
      <c r="W4418" s="42"/>
      <c r="X4418" s="42"/>
      <c r="Y4418" s="42"/>
      <c r="Z4418" s="42"/>
      <c r="AA4418" s="42"/>
      <c r="AB4418" s="42"/>
      <c r="AD4418" s="11"/>
      <c r="AE4418" s="11"/>
      <c r="AF4418" s="11"/>
      <c r="AG4418" s="11"/>
      <c r="AH4418" s="101"/>
      <c r="AI4418" s="53"/>
      <c r="AJ4418" s="5"/>
    </row>
    <row r="4419" spans="3:36" ht="15" customHeight="1">
      <c r="C4419" s="57"/>
      <c r="D4419" s="11"/>
      <c r="E4419" s="11"/>
      <c r="F4419" s="56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42"/>
      <c r="V4419" s="42"/>
      <c r="W4419" s="42"/>
      <c r="X4419" s="42"/>
      <c r="Y4419" s="42"/>
      <c r="Z4419" s="42"/>
      <c r="AA4419" s="42"/>
      <c r="AB4419" s="42"/>
      <c r="AD4419" s="11"/>
      <c r="AF4419" s="11"/>
      <c r="AG4419" s="11"/>
      <c r="AH4419" s="101"/>
      <c r="AI4419" s="53"/>
      <c r="AJ4419" s="5"/>
    </row>
    <row r="4420" spans="3:36">
      <c r="C4420" s="57"/>
      <c r="D4420" s="11"/>
      <c r="E4420" s="11"/>
      <c r="F4420" s="56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42"/>
      <c r="V4420" s="42"/>
      <c r="W4420" s="42"/>
      <c r="X4420" s="42"/>
      <c r="Y4420" s="42"/>
      <c r="Z4420" s="42"/>
      <c r="AA4420" s="42"/>
      <c r="AB4420" s="42"/>
      <c r="AD4420" s="11"/>
      <c r="AF4420" s="11"/>
      <c r="AG4420" s="11"/>
      <c r="AH4420" s="101"/>
      <c r="AI4420" s="53"/>
      <c r="AJ4420" s="5"/>
    </row>
    <row r="4421" spans="3:36">
      <c r="C4421" s="57"/>
      <c r="D4421" s="11"/>
      <c r="E4421" s="11"/>
      <c r="F4421" s="56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42"/>
      <c r="V4421" s="42"/>
      <c r="W4421" s="42"/>
      <c r="X4421" s="42"/>
      <c r="Y4421" s="42"/>
      <c r="Z4421" s="42"/>
      <c r="AA4421" s="42"/>
      <c r="AB4421" s="42"/>
      <c r="AD4421" s="11"/>
      <c r="AF4421" s="11"/>
      <c r="AG4421" s="11"/>
      <c r="AH4421" s="101"/>
      <c r="AI4421" s="53"/>
      <c r="AJ4421" s="5"/>
    </row>
    <row r="4422" spans="3:36">
      <c r="C4422" s="57"/>
      <c r="D4422" s="11"/>
      <c r="E4422" s="11"/>
      <c r="F4422" s="56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42"/>
      <c r="V4422" s="42"/>
      <c r="W4422" s="42"/>
      <c r="X4422" s="42"/>
      <c r="Y4422" s="42"/>
      <c r="Z4422" s="42"/>
      <c r="AA4422" s="42"/>
      <c r="AB4422" s="42"/>
      <c r="AD4422" s="11"/>
      <c r="AF4422" s="11"/>
      <c r="AG4422" s="11"/>
      <c r="AH4422" s="101"/>
      <c r="AI4422" s="53"/>
      <c r="AJ4422" s="5"/>
    </row>
    <row r="4423" spans="3:36">
      <c r="C4423" s="57"/>
      <c r="D4423" s="11"/>
      <c r="E4423" s="11"/>
      <c r="F4423" s="56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42"/>
      <c r="V4423" s="42"/>
      <c r="W4423" s="42"/>
      <c r="X4423" s="42"/>
      <c r="Y4423" s="42"/>
      <c r="Z4423" s="42"/>
      <c r="AA4423" s="42"/>
      <c r="AB4423" s="42"/>
      <c r="AD4423" s="11"/>
      <c r="AG4423" s="11"/>
      <c r="AH4423" s="101"/>
      <c r="AI4423" s="53"/>
      <c r="AJ4423" s="5"/>
    </row>
    <row r="4424" spans="3:36" ht="15" customHeight="1">
      <c r="C4424" s="57"/>
      <c r="D4424" s="11"/>
      <c r="E4424" s="11"/>
      <c r="F4424" s="56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42"/>
      <c r="V4424" s="42"/>
      <c r="W4424" s="42"/>
      <c r="X4424" s="42"/>
      <c r="Y4424" s="42"/>
      <c r="Z4424" s="42"/>
      <c r="AA4424" s="42"/>
      <c r="AB4424" s="42"/>
      <c r="AD4424" s="11"/>
      <c r="AE4424" s="11"/>
      <c r="AG4424" s="11"/>
      <c r="AH4424" s="101"/>
      <c r="AI4424" s="53"/>
      <c r="AJ4424" s="5"/>
    </row>
    <row r="4425" spans="3:36" ht="15" customHeight="1">
      <c r="C4425" s="57"/>
      <c r="D4425" s="11"/>
      <c r="E4425" s="11"/>
      <c r="F4425" s="56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42"/>
      <c r="V4425" s="42"/>
      <c r="W4425" s="42"/>
      <c r="X4425" s="42"/>
      <c r="Y4425" s="42"/>
      <c r="Z4425" s="42"/>
      <c r="AA4425" s="42"/>
      <c r="AB4425" s="42"/>
      <c r="AD4425" s="11"/>
      <c r="AE4425" s="11"/>
      <c r="AF4425" s="11"/>
      <c r="AG4425" s="11"/>
      <c r="AH4425" s="101"/>
      <c r="AI4425" s="53"/>
      <c r="AJ4425" s="5"/>
    </row>
    <row r="4426" spans="3:36">
      <c r="C4426" s="57"/>
      <c r="D4426" s="11"/>
      <c r="E4426" s="11"/>
      <c r="F4426" s="56"/>
      <c r="G4426" s="11"/>
      <c r="H4426" s="11"/>
      <c r="I4426" s="11"/>
      <c r="J4426" s="11"/>
      <c r="K4426" s="11"/>
      <c r="L4426" s="11"/>
      <c r="M4426" s="11"/>
      <c r="N4426" s="11"/>
      <c r="O4426" s="11"/>
      <c r="Q4426" s="11"/>
      <c r="R4426" s="11"/>
      <c r="S4426" s="11"/>
      <c r="T4426" s="11"/>
      <c r="U4426" s="42"/>
      <c r="V4426" s="42"/>
      <c r="W4426" s="42"/>
      <c r="X4426" s="42"/>
      <c r="Y4426" s="42"/>
      <c r="Z4426" s="42"/>
      <c r="AA4426" s="42"/>
      <c r="AB4426" s="42"/>
      <c r="AD4426" s="11"/>
      <c r="AF4426" s="11"/>
      <c r="AG4426" s="11"/>
      <c r="AH4426" s="101"/>
      <c r="AI4426" s="53"/>
      <c r="AJ4426" s="5"/>
    </row>
    <row r="4427" spans="3:36" ht="15" customHeight="1">
      <c r="C4427" s="57"/>
      <c r="D4427" s="11"/>
      <c r="E4427" s="11"/>
      <c r="F4427" s="56"/>
      <c r="G4427" s="11"/>
      <c r="H4427" s="11"/>
      <c r="I4427" s="11"/>
      <c r="J4427" s="11"/>
      <c r="K4427" s="11"/>
      <c r="L4427" s="11"/>
      <c r="M4427" s="11"/>
      <c r="N4427" s="11"/>
      <c r="O4427" s="11"/>
      <c r="Q4427" s="11"/>
      <c r="R4427" s="11"/>
      <c r="S4427" s="11"/>
      <c r="T4427" s="11"/>
      <c r="U4427" s="42"/>
      <c r="V4427" s="42"/>
      <c r="W4427" s="42"/>
      <c r="X4427" s="42"/>
      <c r="Y4427" s="42"/>
      <c r="Z4427" s="42"/>
      <c r="AA4427" s="42"/>
      <c r="AB4427" s="42"/>
      <c r="AD4427" s="11"/>
      <c r="AF4427" s="11"/>
      <c r="AG4427" s="11"/>
      <c r="AH4427" s="101"/>
      <c r="AI4427" s="53"/>
      <c r="AJ4427" s="5"/>
    </row>
    <row r="4428" spans="3:36" ht="15" customHeight="1">
      <c r="C4428" s="57"/>
      <c r="D4428" s="11"/>
      <c r="E4428" s="11"/>
      <c r="F4428" s="56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U4428" s="42"/>
      <c r="V4428" s="42"/>
      <c r="W4428" s="42"/>
      <c r="X4428" s="42"/>
      <c r="Y4428" s="42"/>
      <c r="Z4428" s="42"/>
      <c r="AA4428" s="42"/>
      <c r="AB4428" s="42"/>
      <c r="AC4428" s="11"/>
      <c r="AD4428" s="11"/>
      <c r="AF4428" s="11"/>
      <c r="AG4428" s="11"/>
      <c r="AH4428" s="101"/>
      <c r="AI4428" s="53"/>
      <c r="AJ4428" s="5"/>
    </row>
    <row r="4429" spans="3:36" ht="15" customHeight="1">
      <c r="C4429" s="57"/>
      <c r="D4429" s="11"/>
      <c r="E4429" s="11"/>
      <c r="F4429" s="56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42"/>
      <c r="V4429" s="42"/>
      <c r="W4429" s="42"/>
      <c r="X4429" s="42"/>
      <c r="Y4429" s="42"/>
      <c r="Z4429" s="42"/>
      <c r="AA4429" s="42"/>
      <c r="AB4429" s="42"/>
      <c r="AC4429" s="11"/>
      <c r="AD4429" s="11"/>
      <c r="AF4429" s="11"/>
      <c r="AG4429" s="11"/>
      <c r="AH4429" s="101"/>
      <c r="AI4429" s="53"/>
      <c r="AJ4429" s="5"/>
    </row>
    <row r="4430" spans="3:36" ht="15" customHeight="1">
      <c r="C4430" s="57"/>
      <c r="D4430" s="11"/>
      <c r="E4430" s="11"/>
      <c r="F4430" s="56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42"/>
      <c r="V4430" s="42"/>
      <c r="W4430" s="42"/>
      <c r="X4430" s="42"/>
      <c r="Y4430" s="42"/>
      <c r="Z4430" s="42"/>
      <c r="AA4430" s="42"/>
      <c r="AB4430" s="42"/>
      <c r="AC4430" s="11"/>
      <c r="AD4430" s="11"/>
      <c r="AE4430" s="11"/>
      <c r="AG4430" s="11"/>
      <c r="AH4430" s="101"/>
      <c r="AI4430" s="53"/>
      <c r="AJ4430" s="5"/>
    </row>
    <row r="4431" spans="3:36" ht="15" customHeight="1">
      <c r="C4431" s="57"/>
      <c r="D4431" s="11"/>
      <c r="E4431" s="11"/>
      <c r="F4431" s="56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42"/>
      <c r="V4431" s="42"/>
      <c r="W4431" s="42"/>
      <c r="X4431" s="42"/>
      <c r="Y4431" s="42"/>
      <c r="Z4431" s="42"/>
      <c r="AA4431" s="42"/>
      <c r="AB4431" s="42"/>
      <c r="AC4431" s="11"/>
      <c r="AD4431" s="11"/>
      <c r="AE4431" s="11"/>
      <c r="AG4431" s="11"/>
      <c r="AH4431" s="101"/>
      <c r="AI4431" s="53"/>
      <c r="AJ4431" s="5"/>
    </row>
    <row r="4432" spans="3:36" ht="15" customHeight="1">
      <c r="C4432" s="57"/>
      <c r="D4432" s="11"/>
      <c r="E4432" s="11"/>
      <c r="F4432" s="56"/>
      <c r="G4432" s="11"/>
      <c r="H4432" s="11"/>
      <c r="I4432" s="11"/>
      <c r="J4432" s="11"/>
      <c r="K4432" s="11"/>
      <c r="M4432" s="11"/>
      <c r="N4432" s="11"/>
      <c r="O4432" s="11"/>
      <c r="Q4432" s="11"/>
      <c r="R4432" s="11"/>
      <c r="S4432" s="11"/>
      <c r="T4432" s="11"/>
      <c r="U4432" s="42"/>
      <c r="V4432" s="42"/>
      <c r="W4432" s="42"/>
      <c r="X4432" s="42"/>
      <c r="Y4432" s="42"/>
      <c r="Z4432" s="42"/>
      <c r="AA4432" s="42"/>
      <c r="AB4432" s="42"/>
      <c r="AC4432" s="11"/>
      <c r="AD4432" s="11"/>
      <c r="AF4432" s="11"/>
      <c r="AG4432" s="11"/>
      <c r="AH4432" s="101"/>
      <c r="AI4432" s="53"/>
      <c r="AJ4432" s="5"/>
    </row>
    <row r="4433" spans="3:36" ht="15" customHeight="1">
      <c r="C4433" s="57"/>
      <c r="D4433" s="11"/>
      <c r="E4433" s="11"/>
      <c r="F4433" s="56"/>
      <c r="G4433" s="11"/>
      <c r="H4433" s="11"/>
      <c r="I4433" s="11"/>
      <c r="J4433" s="11"/>
      <c r="K4433" s="11"/>
      <c r="M4433" s="11"/>
      <c r="N4433" s="11"/>
      <c r="Q4433" s="11"/>
      <c r="R4433" s="11"/>
      <c r="S4433" s="11"/>
      <c r="U4433" s="42"/>
      <c r="V4433" s="42"/>
      <c r="W4433" s="42"/>
      <c r="X4433" s="42"/>
      <c r="Y4433" s="42"/>
      <c r="Z4433" s="42"/>
      <c r="AA4433" s="42"/>
      <c r="AB4433" s="42"/>
      <c r="AC4433" s="11"/>
      <c r="AD4433" s="11"/>
      <c r="AF4433" s="11"/>
      <c r="AG4433" s="11"/>
      <c r="AH4433" s="101"/>
      <c r="AI4433" s="53"/>
      <c r="AJ4433" s="5"/>
    </row>
    <row r="4434" spans="3:36" ht="15" customHeight="1">
      <c r="C4434" s="57"/>
      <c r="D4434" s="11"/>
      <c r="E4434" s="11"/>
      <c r="F4434" s="56"/>
      <c r="G4434" s="11"/>
      <c r="H4434" s="11"/>
      <c r="I4434" s="11"/>
      <c r="J4434" s="11"/>
      <c r="K4434" s="11"/>
      <c r="M4434" s="11"/>
      <c r="O4434" s="11"/>
      <c r="P4434" s="11"/>
      <c r="Q4434" s="11"/>
      <c r="R4434" s="11"/>
      <c r="S4434" s="11"/>
      <c r="T4434" s="11"/>
      <c r="U4434" s="42"/>
      <c r="V4434" s="42"/>
      <c r="W4434" s="42"/>
      <c r="X4434" s="42"/>
      <c r="Y4434" s="42"/>
      <c r="Z4434" s="42"/>
      <c r="AA4434" s="42"/>
      <c r="AB4434" s="42"/>
      <c r="AC4434" s="11"/>
      <c r="AD4434" s="11"/>
      <c r="AE4434" s="11"/>
      <c r="AF4434" s="11"/>
      <c r="AG4434" s="11"/>
      <c r="AH4434" s="101"/>
      <c r="AI4434" s="53"/>
      <c r="AJ4434" s="5"/>
    </row>
    <row r="4435" spans="3:36" ht="15" customHeight="1">
      <c r="C4435" s="57"/>
      <c r="D4435" s="11"/>
      <c r="E4435" s="11"/>
      <c r="F4435" s="56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42"/>
      <c r="V4435" s="42"/>
      <c r="W4435" s="42"/>
      <c r="X4435" s="42"/>
      <c r="Y4435" s="42"/>
      <c r="Z4435" s="42"/>
      <c r="AA4435" s="42"/>
      <c r="AB4435" s="42"/>
      <c r="AC4435" s="11"/>
      <c r="AD4435" s="11"/>
      <c r="AG4435" s="11"/>
      <c r="AH4435" s="101"/>
      <c r="AI4435" s="53"/>
      <c r="AJ4435" s="5"/>
    </row>
    <row r="4436" spans="3:36">
      <c r="C4436" s="57"/>
      <c r="D4436" s="11"/>
      <c r="E4436" s="11"/>
      <c r="F4436" s="56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42"/>
      <c r="V4436" s="42"/>
      <c r="W4436" s="42"/>
      <c r="X4436" s="42"/>
      <c r="Y4436" s="42"/>
      <c r="Z4436" s="42"/>
      <c r="AA4436" s="42"/>
      <c r="AB4436" s="42"/>
      <c r="AC4436" s="11"/>
      <c r="AD4436" s="11"/>
      <c r="AE4436" s="11"/>
      <c r="AG4436" s="11"/>
      <c r="AH4436" s="101"/>
      <c r="AI4436" s="53"/>
      <c r="AJ4436" s="5"/>
    </row>
    <row r="4437" spans="3:36">
      <c r="C4437" s="57"/>
      <c r="D4437" s="11"/>
      <c r="E4437" s="11"/>
      <c r="F4437" s="56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42"/>
      <c r="V4437" s="42"/>
      <c r="W4437" s="42"/>
      <c r="X4437" s="42"/>
      <c r="Y4437" s="42"/>
      <c r="Z4437" s="42"/>
      <c r="AA4437" s="42"/>
      <c r="AB4437" s="42"/>
      <c r="AC4437" s="11"/>
      <c r="AD4437" s="11"/>
      <c r="AE4437" s="11"/>
      <c r="AF4437" s="11"/>
      <c r="AG4437" s="11"/>
      <c r="AH4437" s="101"/>
      <c r="AI4437" s="53"/>
      <c r="AJ4437" s="5"/>
    </row>
    <row r="4438" spans="3:36">
      <c r="C4438" s="57"/>
      <c r="D4438" s="11"/>
      <c r="E4438" s="11"/>
      <c r="F4438" s="56"/>
      <c r="G4438" s="11"/>
      <c r="H4438" s="11"/>
      <c r="I4438" s="11"/>
      <c r="J4438" s="11"/>
      <c r="K4438" s="11"/>
      <c r="M4438" s="11"/>
      <c r="N4438" s="11"/>
      <c r="O4438" s="11"/>
      <c r="P4438" s="11"/>
      <c r="Q4438" s="11"/>
      <c r="R4438" s="11"/>
      <c r="S4438" s="11"/>
      <c r="T4438" s="11"/>
      <c r="U4438" s="42"/>
      <c r="V4438" s="42"/>
      <c r="W4438" s="42"/>
      <c r="X4438" s="42"/>
      <c r="Y4438" s="42"/>
      <c r="Z4438" s="42"/>
      <c r="AA4438" s="42"/>
      <c r="AB4438" s="42"/>
      <c r="AC4438" s="11"/>
      <c r="AD4438" s="11"/>
      <c r="AE4438" s="11"/>
      <c r="AG4438" s="11"/>
      <c r="AH4438" s="101"/>
      <c r="AI4438" s="53"/>
      <c r="AJ4438" s="5"/>
    </row>
    <row r="4439" spans="3:36" ht="15" customHeight="1">
      <c r="C4439" s="57"/>
      <c r="D4439" s="11"/>
      <c r="E4439" s="11"/>
      <c r="F4439" s="56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42"/>
      <c r="V4439" s="42"/>
      <c r="W4439" s="42"/>
      <c r="X4439" s="42"/>
      <c r="Y4439" s="42"/>
      <c r="Z4439" s="42"/>
      <c r="AA4439" s="42"/>
      <c r="AB4439" s="42"/>
      <c r="AD4439" s="11"/>
      <c r="AE4439" s="11"/>
      <c r="AF4439" s="11"/>
      <c r="AG4439" s="11"/>
      <c r="AH4439" s="101"/>
      <c r="AI4439" s="53"/>
      <c r="AJ4439" s="5"/>
    </row>
    <row r="4440" spans="3:36" ht="15" customHeight="1">
      <c r="C4440" s="57"/>
      <c r="D4440" s="11"/>
      <c r="E4440" s="11"/>
      <c r="F4440" s="56"/>
      <c r="G4440" s="11"/>
      <c r="H4440" s="11"/>
      <c r="I4440" s="11"/>
      <c r="J4440" s="11"/>
      <c r="K4440" s="11"/>
      <c r="M4440" s="11"/>
      <c r="O4440" s="11"/>
      <c r="P4440" s="11"/>
      <c r="Q4440" s="11"/>
      <c r="R4440" s="11"/>
      <c r="S4440" s="11"/>
      <c r="T4440" s="11"/>
      <c r="U4440" s="42"/>
      <c r="V4440" s="42"/>
      <c r="W4440" s="42"/>
      <c r="X4440" s="42"/>
      <c r="Y4440" s="42"/>
      <c r="Z4440" s="42"/>
      <c r="AA4440" s="42"/>
      <c r="AB4440" s="42"/>
      <c r="AC4440" s="11"/>
      <c r="AD4440" s="11"/>
      <c r="AE4440" s="11"/>
      <c r="AG4440" s="11"/>
      <c r="AH4440" s="101"/>
      <c r="AI4440" s="53"/>
      <c r="AJ4440" s="5"/>
    </row>
    <row r="4441" spans="3:36" ht="15" customHeight="1">
      <c r="C4441" s="57"/>
      <c r="D4441" s="11"/>
      <c r="E4441" s="11"/>
      <c r="F4441" s="56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42"/>
      <c r="V4441" s="42"/>
      <c r="W4441" s="42"/>
      <c r="X4441" s="42"/>
      <c r="Y4441" s="42"/>
      <c r="Z4441" s="42"/>
      <c r="AA4441" s="42"/>
      <c r="AB4441" s="42"/>
      <c r="AC4441" s="11"/>
      <c r="AD4441" s="11"/>
      <c r="AE4441" s="11"/>
      <c r="AG4441" s="11"/>
      <c r="AH4441" s="101"/>
      <c r="AI4441" s="53"/>
      <c r="AJ4441" s="5"/>
    </row>
    <row r="4442" spans="3:36" ht="15" customHeight="1">
      <c r="C4442" s="57"/>
      <c r="D4442" s="11"/>
      <c r="E4442" s="11"/>
      <c r="F4442" s="56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42"/>
      <c r="V4442" s="42"/>
      <c r="W4442" s="42"/>
      <c r="X4442" s="42"/>
      <c r="Y4442" s="42"/>
      <c r="Z4442" s="42"/>
      <c r="AA4442" s="42"/>
      <c r="AB4442" s="42"/>
      <c r="AC4442" s="11"/>
      <c r="AD4442" s="11"/>
      <c r="AE4442" s="11"/>
      <c r="AF4442" s="11"/>
      <c r="AG4442" s="11"/>
      <c r="AH4442" s="101"/>
      <c r="AI4442" s="53"/>
      <c r="AJ4442" s="5"/>
    </row>
    <row r="4443" spans="3:36" ht="15" customHeight="1">
      <c r="C4443" s="57"/>
      <c r="D4443" s="11"/>
      <c r="E4443" s="11"/>
      <c r="F4443" s="56"/>
      <c r="G4443" s="11"/>
      <c r="H4443" s="11"/>
      <c r="I4443" s="11"/>
      <c r="J4443" s="11"/>
      <c r="K4443" s="11"/>
      <c r="M4443" s="11"/>
      <c r="N4443" s="11"/>
      <c r="O4443" s="11"/>
      <c r="P4443" s="11"/>
      <c r="Q4443" s="11"/>
      <c r="R4443" s="11"/>
      <c r="S4443" s="11"/>
      <c r="T4443" s="11"/>
      <c r="U4443" s="42"/>
      <c r="V4443" s="42"/>
      <c r="W4443" s="42"/>
      <c r="X4443" s="42"/>
      <c r="Y4443" s="42"/>
      <c r="Z4443" s="42"/>
      <c r="AA4443" s="42"/>
      <c r="AB4443" s="42"/>
      <c r="AC4443" s="11"/>
      <c r="AD4443" s="11"/>
      <c r="AG4443" s="11"/>
      <c r="AH4443" s="101"/>
      <c r="AI4443" s="53"/>
      <c r="AJ4443" s="5"/>
    </row>
    <row r="4444" spans="3:36" ht="15" customHeight="1">
      <c r="C4444" s="57"/>
      <c r="D4444" s="11"/>
      <c r="E4444" s="11"/>
      <c r="F4444" s="56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42"/>
      <c r="V4444" s="42"/>
      <c r="W4444" s="42"/>
      <c r="X4444" s="42"/>
      <c r="Y4444" s="42"/>
      <c r="Z4444" s="42"/>
      <c r="AA4444" s="42"/>
      <c r="AB4444" s="42"/>
      <c r="AC4444" s="11"/>
      <c r="AD4444" s="11"/>
      <c r="AE4444" s="11"/>
      <c r="AG4444" s="11"/>
      <c r="AH4444" s="101"/>
      <c r="AI4444" s="53"/>
      <c r="AJ4444" s="5"/>
    </row>
    <row r="4445" spans="3:36" ht="15" customHeight="1">
      <c r="C4445" s="57"/>
      <c r="D4445" s="11"/>
      <c r="E4445" s="11"/>
      <c r="F4445" s="56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42"/>
      <c r="V4445" s="42"/>
      <c r="W4445" s="42"/>
      <c r="X4445" s="42"/>
      <c r="Y4445" s="42"/>
      <c r="Z4445" s="42"/>
      <c r="AA4445" s="42"/>
      <c r="AB4445" s="42"/>
      <c r="AD4445" s="11"/>
      <c r="AE4445" s="11"/>
      <c r="AF4445" s="11"/>
      <c r="AG4445" s="11"/>
      <c r="AH4445" s="101"/>
      <c r="AI4445" s="53"/>
      <c r="AJ4445" s="5"/>
    </row>
    <row r="4446" spans="3:36" ht="15" customHeight="1">
      <c r="C4446" s="57"/>
      <c r="D4446" s="11"/>
      <c r="E4446" s="11"/>
      <c r="F4446" s="56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42"/>
      <c r="V4446" s="42"/>
      <c r="W4446" s="42"/>
      <c r="X4446" s="42"/>
      <c r="Y4446" s="42"/>
      <c r="Z4446" s="42"/>
      <c r="AA4446" s="42"/>
      <c r="AB4446" s="42"/>
      <c r="AD4446" s="11"/>
      <c r="AE4446" s="11"/>
      <c r="AG4446" s="11"/>
      <c r="AH4446" s="101"/>
      <c r="AI4446" s="53"/>
      <c r="AJ4446" s="5"/>
    </row>
    <row r="4447" spans="3:36" ht="15" customHeight="1">
      <c r="C4447" s="57"/>
      <c r="D4447" s="11"/>
      <c r="E4447" s="11"/>
      <c r="F4447" s="56"/>
      <c r="G4447" s="11"/>
      <c r="H4447" s="11"/>
      <c r="I4447" s="11"/>
      <c r="J4447" s="11"/>
      <c r="K4447" s="11"/>
      <c r="M4447" s="11"/>
      <c r="N4447" s="11"/>
      <c r="O4447" s="11"/>
      <c r="P4447" s="11"/>
      <c r="Q4447" s="11"/>
      <c r="R4447" s="11"/>
      <c r="S4447" s="11"/>
      <c r="T4447" s="11"/>
      <c r="U4447" s="42"/>
      <c r="V4447" s="42"/>
      <c r="W4447" s="42"/>
      <c r="X4447" s="42"/>
      <c r="Y4447" s="42"/>
      <c r="Z4447" s="42"/>
      <c r="AA4447" s="42"/>
      <c r="AB4447" s="42"/>
      <c r="AD4447" s="11"/>
      <c r="AE4447" s="11"/>
      <c r="AG4447" s="11"/>
      <c r="AH4447" s="101"/>
      <c r="AI4447" s="53"/>
      <c r="AJ4447" s="5"/>
    </row>
    <row r="4448" spans="3:36" ht="15" customHeight="1">
      <c r="C4448" s="57"/>
      <c r="D4448" s="11"/>
      <c r="E4448" s="11"/>
      <c r="F4448" s="56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42"/>
      <c r="V4448" s="42"/>
      <c r="W4448" s="42"/>
      <c r="X4448" s="42"/>
      <c r="Y4448" s="42"/>
      <c r="Z4448" s="42"/>
      <c r="AA4448" s="42"/>
      <c r="AB4448" s="42"/>
      <c r="AD4448" s="11"/>
      <c r="AE4448" s="11"/>
      <c r="AG4448" s="11"/>
      <c r="AH4448" s="101"/>
      <c r="AI4448" s="53"/>
      <c r="AJ4448" s="5"/>
    </row>
    <row r="4449" spans="3:36">
      <c r="C4449" s="57"/>
      <c r="D4449" s="11"/>
      <c r="E4449" s="11"/>
      <c r="F4449" s="56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42"/>
      <c r="V4449" s="42"/>
      <c r="W4449" s="42"/>
      <c r="X4449" s="42"/>
      <c r="Y4449" s="42"/>
      <c r="Z4449" s="42"/>
      <c r="AA4449" s="42"/>
      <c r="AB4449" s="42"/>
      <c r="AC4449" s="11"/>
      <c r="AD4449" s="11"/>
      <c r="AG4449" s="11"/>
      <c r="AH4449" s="101"/>
      <c r="AI4449" s="53"/>
      <c r="AJ4449" s="5"/>
    </row>
    <row r="4450" spans="3:36" ht="15" customHeight="1">
      <c r="C4450" s="57"/>
      <c r="D4450" s="11"/>
      <c r="E4450" s="11"/>
      <c r="F4450" s="56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42"/>
      <c r="V4450" s="42"/>
      <c r="W4450" s="42"/>
      <c r="X4450" s="42"/>
      <c r="Y4450" s="42"/>
      <c r="Z4450" s="42"/>
      <c r="AA4450" s="42"/>
      <c r="AB4450" s="42"/>
      <c r="AD4450" s="11"/>
      <c r="AE4450" s="11"/>
      <c r="AG4450" s="11"/>
      <c r="AH4450" s="101"/>
      <c r="AI4450" s="53"/>
      <c r="AJ4450" s="5"/>
    </row>
    <row r="4451" spans="3:36">
      <c r="C4451" s="57"/>
      <c r="D4451" s="11"/>
      <c r="E4451" s="11"/>
      <c r="F4451" s="56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42"/>
      <c r="V4451" s="42"/>
      <c r="W4451" s="42"/>
      <c r="X4451" s="42"/>
      <c r="Y4451" s="42"/>
      <c r="Z4451" s="42"/>
      <c r="AA4451" s="42"/>
      <c r="AB4451" s="42"/>
      <c r="AD4451" s="11"/>
      <c r="AF4451" s="11"/>
      <c r="AG4451" s="11"/>
      <c r="AH4451" s="101"/>
      <c r="AI4451" s="53"/>
      <c r="AJ4451" s="5"/>
    </row>
    <row r="4452" spans="3:36" ht="15" customHeight="1">
      <c r="C4452" s="57"/>
      <c r="D4452" s="11"/>
      <c r="E4452" s="11"/>
      <c r="F4452" s="56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42"/>
      <c r="V4452" s="42"/>
      <c r="W4452" s="42"/>
      <c r="X4452" s="42"/>
      <c r="Y4452" s="42"/>
      <c r="Z4452" s="42"/>
      <c r="AA4452" s="42"/>
      <c r="AB4452" s="42"/>
      <c r="AD4452" s="11"/>
      <c r="AF4452" s="11"/>
      <c r="AG4452" s="11"/>
      <c r="AH4452" s="101"/>
      <c r="AI4452" s="53"/>
      <c r="AJ4452" s="5"/>
    </row>
    <row r="4453" spans="3:36" ht="15" customHeight="1">
      <c r="C4453" s="57"/>
      <c r="D4453" s="11"/>
      <c r="E4453" s="11"/>
      <c r="F4453" s="56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42"/>
      <c r="V4453" s="42"/>
      <c r="W4453" s="42"/>
      <c r="X4453" s="42"/>
      <c r="Y4453" s="42"/>
      <c r="Z4453" s="42"/>
      <c r="AA4453" s="42"/>
      <c r="AB4453" s="42"/>
      <c r="AD4453" s="11"/>
      <c r="AE4453" s="11"/>
      <c r="AF4453" s="11"/>
      <c r="AG4453" s="11"/>
      <c r="AH4453" s="101"/>
      <c r="AI4453" s="53"/>
      <c r="AJ4453" s="5"/>
    </row>
    <row r="4454" spans="3:36" ht="15" customHeight="1">
      <c r="C4454" s="57"/>
      <c r="D4454" s="11"/>
      <c r="E4454" s="11"/>
      <c r="F4454" s="56"/>
      <c r="G4454" s="11"/>
      <c r="H4454" s="11"/>
      <c r="I4454" s="11"/>
      <c r="J4454" s="11"/>
      <c r="K4454" s="11"/>
      <c r="M4454" s="11"/>
      <c r="N4454" s="11"/>
      <c r="O4454" s="11"/>
      <c r="Q4454" s="11"/>
      <c r="R4454" s="11"/>
      <c r="S4454" s="11"/>
      <c r="T4454" s="11"/>
      <c r="U4454" s="42"/>
      <c r="V4454" s="42"/>
      <c r="W4454" s="42"/>
      <c r="X4454" s="42"/>
      <c r="Y4454" s="42"/>
      <c r="Z4454" s="42"/>
      <c r="AA4454" s="42"/>
      <c r="AB4454" s="42"/>
      <c r="AD4454" s="11"/>
      <c r="AE4454" s="11"/>
      <c r="AF4454" s="11"/>
      <c r="AG4454" s="11"/>
      <c r="AH4454" s="101"/>
      <c r="AI4454" s="53"/>
      <c r="AJ4454" s="5"/>
    </row>
    <row r="4455" spans="3:36" ht="15" customHeight="1">
      <c r="C4455" s="57"/>
      <c r="D4455" s="11"/>
      <c r="E4455" s="11"/>
      <c r="F4455" s="56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42"/>
      <c r="V4455" s="42"/>
      <c r="W4455" s="42"/>
      <c r="X4455" s="42"/>
      <c r="Y4455" s="42"/>
      <c r="Z4455" s="42"/>
      <c r="AA4455" s="42"/>
      <c r="AB4455" s="42"/>
      <c r="AD4455" s="11"/>
      <c r="AE4455" s="11"/>
      <c r="AF4455" s="11"/>
      <c r="AG4455" s="11"/>
      <c r="AH4455" s="101"/>
      <c r="AI4455" s="53"/>
      <c r="AJ4455" s="5"/>
    </row>
    <row r="4456" spans="3:36">
      <c r="C4456" s="57"/>
      <c r="D4456" s="11"/>
      <c r="E4456" s="11"/>
      <c r="F4456" s="56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42"/>
      <c r="V4456" s="42"/>
      <c r="W4456" s="42"/>
      <c r="X4456" s="42"/>
      <c r="Y4456" s="42"/>
      <c r="Z4456" s="42"/>
      <c r="AA4456" s="42"/>
      <c r="AB4456" s="42"/>
      <c r="AD4456" s="11"/>
      <c r="AF4456" s="11"/>
      <c r="AG4456" s="11"/>
      <c r="AH4456" s="101"/>
      <c r="AI4456" s="53"/>
      <c r="AJ4456" s="5"/>
    </row>
    <row r="4457" spans="3:36">
      <c r="C4457" s="57"/>
      <c r="D4457" s="11"/>
      <c r="E4457" s="11"/>
      <c r="F4457" s="56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42"/>
      <c r="V4457" s="42"/>
      <c r="W4457" s="42"/>
      <c r="X4457" s="42"/>
      <c r="Y4457" s="42"/>
      <c r="Z4457" s="42"/>
      <c r="AA4457" s="42"/>
      <c r="AB4457" s="42"/>
      <c r="AD4457" s="11"/>
      <c r="AF4457" s="11"/>
      <c r="AG4457" s="11"/>
      <c r="AH4457" s="101"/>
      <c r="AI4457" s="53"/>
      <c r="AJ4457" s="5"/>
    </row>
    <row r="4458" spans="3:36" ht="15" customHeight="1">
      <c r="C4458" s="57"/>
      <c r="D4458" s="11"/>
      <c r="E4458" s="11"/>
      <c r="F4458" s="56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42"/>
      <c r="V4458" s="42"/>
      <c r="W4458" s="42"/>
      <c r="X4458" s="42"/>
      <c r="Y4458" s="42"/>
      <c r="Z4458" s="42"/>
      <c r="AA4458" s="42"/>
      <c r="AB4458" s="42"/>
      <c r="AD4458" s="11"/>
      <c r="AF4458" s="11"/>
      <c r="AG4458" s="11"/>
      <c r="AH4458" s="101"/>
      <c r="AI4458" s="53"/>
      <c r="AJ4458" s="5"/>
    </row>
    <row r="4459" spans="3:36" ht="15" customHeight="1">
      <c r="C4459" s="57"/>
      <c r="D4459" s="11"/>
      <c r="E4459" s="11"/>
      <c r="F4459" s="56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42"/>
      <c r="V4459" s="42"/>
      <c r="W4459" s="42"/>
      <c r="X4459" s="42"/>
      <c r="Y4459" s="42"/>
      <c r="Z4459" s="42"/>
      <c r="AA4459" s="42"/>
      <c r="AB4459" s="42"/>
      <c r="AD4459" s="11"/>
      <c r="AF4459" s="11"/>
      <c r="AG4459" s="11"/>
      <c r="AH4459" s="101"/>
      <c r="AI4459" s="53"/>
      <c r="AJ4459" s="5"/>
    </row>
    <row r="4460" spans="3:36" ht="15" customHeight="1">
      <c r="C4460" s="57"/>
      <c r="D4460" s="11"/>
      <c r="E4460" s="11"/>
      <c r="F4460" s="56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42"/>
      <c r="V4460" s="42"/>
      <c r="W4460" s="42"/>
      <c r="X4460" s="42"/>
      <c r="Y4460" s="42"/>
      <c r="Z4460" s="42"/>
      <c r="AA4460" s="42"/>
      <c r="AB4460" s="42"/>
      <c r="AD4460" s="11"/>
      <c r="AF4460" s="11"/>
      <c r="AG4460" s="11"/>
      <c r="AH4460" s="101"/>
      <c r="AI4460" s="53"/>
      <c r="AJ4460" s="5"/>
    </row>
    <row r="4461" spans="3:36" ht="15" customHeight="1">
      <c r="C4461" s="57"/>
      <c r="D4461" s="11"/>
      <c r="E4461" s="11"/>
      <c r="F4461" s="56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42"/>
      <c r="V4461" s="42"/>
      <c r="W4461" s="42"/>
      <c r="X4461" s="42"/>
      <c r="Y4461" s="42"/>
      <c r="Z4461" s="42"/>
      <c r="AA4461" s="42"/>
      <c r="AB4461" s="42"/>
      <c r="AD4461" s="11"/>
      <c r="AF4461" s="11"/>
      <c r="AG4461" s="11"/>
      <c r="AH4461" s="101"/>
      <c r="AI4461" s="53"/>
      <c r="AJ4461" s="5"/>
    </row>
    <row r="4462" spans="3:36" ht="15" customHeight="1">
      <c r="C4462" s="57"/>
      <c r="D4462" s="11"/>
      <c r="E4462" s="11"/>
      <c r="F4462" s="56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42"/>
      <c r="V4462" s="42"/>
      <c r="W4462" s="42"/>
      <c r="X4462" s="42"/>
      <c r="Y4462" s="42"/>
      <c r="Z4462" s="42"/>
      <c r="AA4462" s="42"/>
      <c r="AB4462" s="42"/>
      <c r="AD4462" s="11"/>
      <c r="AE4462" s="11"/>
      <c r="AG4462" s="11"/>
      <c r="AH4462" s="101"/>
      <c r="AI4462" s="53"/>
      <c r="AJ4462" s="5"/>
    </row>
    <row r="4463" spans="3:36" ht="15" customHeight="1">
      <c r="C4463" s="57"/>
      <c r="D4463" s="11"/>
      <c r="E4463" s="11"/>
      <c r="F4463" s="56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42"/>
      <c r="V4463" s="42"/>
      <c r="W4463" s="42"/>
      <c r="X4463" s="42"/>
      <c r="Y4463" s="42"/>
      <c r="Z4463" s="42"/>
      <c r="AA4463" s="42"/>
      <c r="AB4463" s="42"/>
      <c r="AC4463" s="11"/>
      <c r="AD4463" s="11"/>
      <c r="AE4463" s="11"/>
      <c r="AG4463" s="11"/>
      <c r="AH4463" s="101"/>
      <c r="AI4463" s="53"/>
      <c r="AJ4463" s="5"/>
    </row>
    <row r="4464" spans="3:36" ht="15" customHeight="1">
      <c r="C4464" s="57"/>
      <c r="D4464" s="11"/>
      <c r="E4464" s="11"/>
      <c r="F4464" s="56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42"/>
      <c r="V4464" s="42"/>
      <c r="W4464" s="42"/>
      <c r="X4464" s="42"/>
      <c r="Y4464" s="42"/>
      <c r="Z4464" s="42"/>
      <c r="AA4464" s="42"/>
      <c r="AB4464" s="42"/>
      <c r="AC4464" s="11"/>
      <c r="AD4464" s="11"/>
      <c r="AE4464" s="11"/>
      <c r="AG4464" s="11"/>
      <c r="AH4464" s="101"/>
      <c r="AI4464" s="53"/>
      <c r="AJ4464" s="5"/>
    </row>
    <row r="4465" spans="3:36" ht="15" customHeight="1">
      <c r="C4465" s="57"/>
      <c r="D4465" s="11"/>
      <c r="E4465" s="11"/>
      <c r="F4465" s="56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42"/>
      <c r="V4465" s="42"/>
      <c r="W4465" s="42"/>
      <c r="X4465" s="42"/>
      <c r="Y4465" s="42"/>
      <c r="Z4465" s="42"/>
      <c r="AA4465" s="42"/>
      <c r="AB4465" s="42"/>
      <c r="AC4465" s="11"/>
      <c r="AD4465" s="11"/>
      <c r="AF4465" s="11"/>
      <c r="AG4465" s="11"/>
      <c r="AH4465" s="101"/>
      <c r="AI4465" s="53"/>
      <c r="AJ4465" s="5"/>
    </row>
    <row r="4466" spans="3:36">
      <c r="C4466" s="57"/>
      <c r="D4466" s="11"/>
      <c r="E4466" s="11"/>
      <c r="F4466" s="56"/>
      <c r="G4466" s="11"/>
      <c r="H4466" s="11"/>
      <c r="I4466" s="11"/>
      <c r="J4466" s="11"/>
      <c r="K4466" s="11"/>
      <c r="M4466" s="11"/>
      <c r="O4466" s="11"/>
      <c r="P4466" s="11"/>
      <c r="Q4466" s="11"/>
      <c r="R4466" s="11"/>
      <c r="S4466" s="11"/>
      <c r="T4466" s="11"/>
      <c r="U4466" s="42"/>
      <c r="V4466" s="42"/>
      <c r="W4466" s="42"/>
      <c r="X4466" s="42"/>
      <c r="Y4466" s="42"/>
      <c r="Z4466" s="42"/>
      <c r="AA4466" s="42"/>
      <c r="AB4466" s="42"/>
      <c r="AC4466" s="11"/>
      <c r="AD4466" s="11"/>
      <c r="AF4466" s="11"/>
      <c r="AG4466" s="11"/>
      <c r="AH4466" s="101"/>
      <c r="AI4466" s="53"/>
      <c r="AJ4466" s="5"/>
    </row>
    <row r="4467" spans="3:36" ht="15" customHeight="1">
      <c r="C4467" s="57"/>
      <c r="D4467" s="11"/>
      <c r="E4467" s="11"/>
      <c r="F4467" s="56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42"/>
      <c r="V4467" s="42"/>
      <c r="W4467" s="42"/>
      <c r="X4467" s="42"/>
      <c r="Y4467" s="42"/>
      <c r="Z4467" s="42"/>
      <c r="AA4467" s="42"/>
      <c r="AB4467" s="42"/>
      <c r="AC4467" s="11"/>
      <c r="AD4467" s="11"/>
      <c r="AE4467" s="11"/>
      <c r="AF4467" s="11"/>
      <c r="AG4467" s="11"/>
      <c r="AH4467" s="101"/>
      <c r="AI4467" s="53"/>
      <c r="AJ4467" s="5"/>
    </row>
    <row r="4468" spans="3:36" ht="15" customHeight="1">
      <c r="C4468" s="57"/>
      <c r="D4468" s="11"/>
      <c r="E4468" s="11"/>
      <c r="F4468" s="56"/>
      <c r="G4468" s="11"/>
      <c r="H4468" s="11"/>
      <c r="I4468" s="11"/>
      <c r="J4468" s="11"/>
      <c r="K4468" s="11"/>
      <c r="M4468" s="11"/>
      <c r="N4468" s="11"/>
      <c r="O4468" s="11"/>
      <c r="P4468" s="11"/>
      <c r="Q4468" s="11"/>
      <c r="R4468" s="11"/>
      <c r="S4468" s="11"/>
      <c r="U4468" s="42"/>
      <c r="V4468" s="42"/>
      <c r="W4468" s="42"/>
      <c r="X4468" s="42"/>
      <c r="Y4468" s="42"/>
      <c r="Z4468" s="42"/>
      <c r="AA4468" s="42"/>
      <c r="AB4468" s="42"/>
      <c r="AC4468" s="11"/>
      <c r="AD4468" s="11"/>
      <c r="AE4468" s="11"/>
      <c r="AG4468" s="11"/>
      <c r="AH4468" s="101"/>
      <c r="AI4468" s="53"/>
      <c r="AJ4468" s="5"/>
    </row>
    <row r="4469" spans="3:36">
      <c r="C4469" s="57"/>
      <c r="D4469" s="11"/>
      <c r="E4469" s="11"/>
      <c r="F4469" s="56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42"/>
      <c r="V4469" s="42"/>
      <c r="W4469" s="42"/>
      <c r="X4469" s="42"/>
      <c r="Y4469" s="42"/>
      <c r="Z4469" s="42"/>
      <c r="AA4469" s="42"/>
      <c r="AB4469" s="42"/>
      <c r="AC4469" s="11"/>
      <c r="AD4469" s="11"/>
      <c r="AE4469" s="11"/>
      <c r="AF4469" s="11"/>
      <c r="AG4469" s="11"/>
      <c r="AH4469" s="101"/>
      <c r="AI4469" s="53"/>
      <c r="AJ4469" s="5"/>
    </row>
    <row r="4470" spans="3:36" ht="15" customHeight="1">
      <c r="C4470" s="57"/>
      <c r="D4470" s="11"/>
      <c r="E4470" s="11"/>
      <c r="F4470" s="56"/>
      <c r="G4470" s="11"/>
      <c r="H4470" s="11"/>
      <c r="I4470" s="11"/>
      <c r="J4470" s="11"/>
      <c r="K4470" s="11"/>
      <c r="M4470" s="11"/>
      <c r="O4470" s="11"/>
      <c r="P4470" s="11"/>
      <c r="Q4470" s="11"/>
      <c r="R4470" s="11"/>
      <c r="S4470" s="11"/>
      <c r="T4470" s="11"/>
      <c r="U4470" s="42"/>
      <c r="V4470" s="42"/>
      <c r="W4470" s="42"/>
      <c r="X4470" s="42"/>
      <c r="Y4470" s="42"/>
      <c r="Z4470" s="42"/>
      <c r="AA4470" s="42"/>
      <c r="AB4470" s="42"/>
      <c r="AC4470" s="11"/>
      <c r="AD4470" s="11"/>
      <c r="AG4470" s="11"/>
      <c r="AH4470" s="101"/>
      <c r="AI4470" s="53"/>
      <c r="AJ4470" s="5"/>
    </row>
    <row r="4471" spans="3:36" ht="15" customHeight="1">
      <c r="C4471" s="57"/>
      <c r="D4471" s="11"/>
      <c r="E4471" s="11"/>
      <c r="F4471" s="56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42"/>
      <c r="V4471" s="42"/>
      <c r="W4471" s="42"/>
      <c r="X4471" s="42"/>
      <c r="Y4471" s="42"/>
      <c r="Z4471" s="42"/>
      <c r="AA4471" s="42"/>
      <c r="AB4471" s="42"/>
      <c r="AC4471" s="11"/>
      <c r="AD4471" s="11"/>
      <c r="AE4471" s="11"/>
      <c r="AG4471" s="11"/>
      <c r="AH4471" s="101"/>
      <c r="AI4471" s="53"/>
      <c r="AJ4471" s="5"/>
    </row>
    <row r="4472" spans="3:36" ht="15" customHeight="1">
      <c r="C4472" s="57"/>
      <c r="D4472" s="11"/>
      <c r="E4472" s="11"/>
      <c r="F4472" s="56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42"/>
      <c r="V4472" s="42"/>
      <c r="W4472" s="42"/>
      <c r="X4472" s="42"/>
      <c r="Y4472" s="42"/>
      <c r="Z4472" s="42"/>
      <c r="AA4472" s="42"/>
      <c r="AB4472" s="42"/>
      <c r="AD4472" s="11"/>
      <c r="AE4472" s="11"/>
      <c r="AG4472" s="11"/>
      <c r="AH4472" s="101"/>
      <c r="AI4472" s="53"/>
      <c r="AJ4472" s="5"/>
    </row>
    <row r="4473" spans="3:36">
      <c r="C4473" s="57"/>
      <c r="D4473" s="11"/>
      <c r="E4473" s="11"/>
      <c r="F4473" s="56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42"/>
      <c r="V4473" s="42"/>
      <c r="W4473" s="42"/>
      <c r="X4473" s="42"/>
      <c r="Y4473" s="42"/>
      <c r="Z4473" s="42"/>
      <c r="AA4473" s="42"/>
      <c r="AB4473" s="42"/>
      <c r="AD4473" s="11"/>
      <c r="AG4473" s="11"/>
      <c r="AH4473" s="101"/>
      <c r="AI4473" s="53"/>
      <c r="AJ4473" s="5"/>
    </row>
    <row r="4474" spans="3:36" ht="15" customHeight="1">
      <c r="C4474" s="57"/>
      <c r="D4474" s="11"/>
      <c r="E4474" s="11"/>
      <c r="F4474" s="56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42"/>
      <c r="V4474" s="42"/>
      <c r="W4474" s="42"/>
      <c r="X4474" s="42"/>
      <c r="Y4474" s="42"/>
      <c r="Z4474" s="42"/>
      <c r="AA4474" s="42"/>
      <c r="AB4474" s="42"/>
      <c r="AD4474" s="11"/>
      <c r="AE4474" s="11"/>
      <c r="AF4474" s="11"/>
      <c r="AG4474" s="11"/>
      <c r="AH4474" s="101"/>
      <c r="AI4474" s="53"/>
      <c r="AJ4474" s="5"/>
    </row>
    <row r="4475" spans="3:36">
      <c r="C4475" s="57"/>
      <c r="D4475" s="11"/>
      <c r="E4475" s="11"/>
      <c r="F4475" s="56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42"/>
      <c r="V4475" s="42"/>
      <c r="W4475" s="42"/>
      <c r="X4475" s="42"/>
      <c r="Y4475" s="42"/>
      <c r="Z4475" s="42"/>
      <c r="AA4475" s="42"/>
      <c r="AB4475" s="42"/>
      <c r="AD4475" s="11"/>
      <c r="AE4475" s="11"/>
      <c r="AF4475" s="11"/>
      <c r="AG4475" s="11"/>
      <c r="AH4475" s="101"/>
      <c r="AI4475" s="53"/>
      <c r="AJ4475" s="5"/>
    </row>
    <row r="4476" spans="3:36" ht="15" customHeight="1">
      <c r="C4476" s="57"/>
      <c r="D4476" s="11"/>
      <c r="E4476" s="11"/>
      <c r="F4476" s="56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42"/>
      <c r="V4476" s="42"/>
      <c r="W4476" s="42"/>
      <c r="X4476" s="42"/>
      <c r="Y4476" s="42"/>
      <c r="Z4476" s="42"/>
      <c r="AA4476" s="42"/>
      <c r="AB4476" s="42"/>
      <c r="AD4476" s="11"/>
      <c r="AF4476" s="11"/>
      <c r="AG4476" s="11"/>
      <c r="AH4476" s="101"/>
      <c r="AI4476" s="53"/>
      <c r="AJ4476" s="5"/>
    </row>
    <row r="4477" spans="3:36" ht="15" customHeight="1">
      <c r="C4477" s="57"/>
      <c r="D4477" s="11"/>
      <c r="E4477" s="11"/>
      <c r="F4477" s="56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42"/>
      <c r="V4477" s="42"/>
      <c r="W4477" s="42"/>
      <c r="X4477" s="42"/>
      <c r="Y4477" s="42"/>
      <c r="Z4477" s="42"/>
      <c r="AA4477" s="42"/>
      <c r="AB4477" s="42"/>
      <c r="AD4477" s="11"/>
      <c r="AF4477" s="11"/>
      <c r="AG4477" s="11"/>
      <c r="AH4477" s="101"/>
      <c r="AI4477" s="53"/>
      <c r="AJ4477" s="5"/>
    </row>
    <row r="4478" spans="3:36" ht="15" customHeight="1">
      <c r="C4478" s="57"/>
      <c r="D4478" s="11"/>
      <c r="E4478" s="11"/>
      <c r="F4478" s="56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42"/>
      <c r="V4478" s="42"/>
      <c r="W4478" s="42"/>
      <c r="X4478" s="42"/>
      <c r="Y4478" s="42"/>
      <c r="Z4478" s="42"/>
      <c r="AA4478" s="42"/>
      <c r="AB4478" s="42"/>
      <c r="AD4478" s="11"/>
      <c r="AF4478" s="11"/>
      <c r="AG4478" s="11"/>
      <c r="AH4478" s="101"/>
      <c r="AI4478" s="53"/>
      <c r="AJ4478" s="5"/>
    </row>
    <row r="4479" spans="3:36" ht="15" customHeight="1">
      <c r="C4479" s="57"/>
      <c r="D4479" s="11"/>
      <c r="E4479" s="11"/>
      <c r="F4479" s="56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42"/>
      <c r="V4479" s="42"/>
      <c r="W4479" s="42"/>
      <c r="X4479" s="42"/>
      <c r="Y4479" s="42"/>
      <c r="Z4479" s="42"/>
      <c r="AA4479" s="42"/>
      <c r="AB4479" s="42"/>
      <c r="AD4479" s="11"/>
      <c r="AF4479" s="11"/>
      <c r="AG4479" s="11"/>
      <c r="AH4479" s="101"/>
      <c r="AI4479" s="53"/>
      <c r="AJ4479" s="5"/>
    </row>
    <row r="4480" spans="3:36" ht="15" customHeight="1">
      <c r="C4480" s="57"/>
      <c r="D4480" s="11"/>
      <c r="E4480" s="11"/>
      <c r="F4480" s="56"/>
      <c r="G4480" s="11"/>
      <c r="H4480" s="11"/>
      <c r="I4480" s="11"/>
      <c r="J4480" s="11"/>
      <c r="K4480" s="11"/>
      <c r="M4480" s="11"/>
      <c r="O4480" s="11"/>
      <c r="P4480" s="11"/>
      <c r="Q4480" s="11"/>
      <c r="R4480" s="11"/>
      <c r="S4480" s="11"/>
      <c r="T4480" s="11"/>
      <c r="U4480" s="42"/>
      <c r="V4480" s="42"/>
      <c r="W4480" s="42"/>
      <c r="X4480" s="42"/>
      <c r="Y4480" s="42"/>
      <c r="Z4480" s="42"/>
      <c r="AA4480" s="42"/>
      <c r="AB4480" s="42"/>
      <c r="AD4480" s="11"/>
      <c r="AG4480" s="11"/>
      <c r="AH4480" s="101"/>
      <c r="AI4480" s="53"/>
      <c r="AJ4480" s="5"/>
    </row>
    <row r="4481" spans="3:36" ht="15" customHeight="1">
      <c r="C4481" s="57"/>
      <c r="D4481" s="11"/>
      <c r="E4481" s="11"/>
      <c r="F4481" s="56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42"/>
      <c r="V4481" s="42"/>
      <c r="W4481" s="42"/>
      <c r="X4481" s="42"/>
      <c r="Y4481" s="42"/>
      <c r="Z4481" s="42"/>
      <c r="AA4481" s="42"/>
      <c r="AB4481" s="42"/>
      <c r="AD4481" s="11"/>
      <c r="AE4481" s="11"/>
      <c r="AF4481" s="11"/>
      <c r="AG4481" s="11"/>
      <c r="AH4481" s="101"/>
      <c r="AI4481" s="53"/>
      <c r="AJ4481" s="5"/>
    </row>
    <row r="4482" spans="3:36" ht="15" customHeight="1">
      <c r="C4482" s="57"/>
      <c r="D4482" s="11"/>
      <c r="E4482" s="11"/>
      <c r="F4482" s="56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42"/>
      <c r="V4482" s="42"/>
      <c r="W4482" s="42"/>
      <c r="X4482" s="42"/>
      <c r="Y4482" s="42"/>
      <c r="Z4482" s="42"/>
      <c r="AA4482" s="42"/>
      <c r="AB4482" s="42"/>
      <c r="AD4482" s="11"/>
      <c r="AE4482" s="11"/>
      <c r="AF4482" s="11"/>
      <c r="AG4482" s="11"/>
      <c r="AH4482" s="101"/>
      <c r="AI4482" s="53"/>
      <c r="AJ4482" s="5"/>
    </row>
    <row r="4483" spans="3:36" ht="15" customHeight="1">
      <c r="C4483" s="57"/>
      <c r="D4483" s="11"/>
      <c r="E4483" s="11"/>
      <c r="F4483" s="56"/>
      <c r="G4483" s="11"/>
      <c r="H4483" s="11"/>
      <c r="I4483" s="11"/>
      <c r="J4483" s="11"/>
      <c r="K4483" s="11"/>
      <c r="M4483" s="11"/>
      <c r="N4483" s="11"/>
      <c r="O4483" s="11"/>
      <c r="P4483" s="11"/>
      <c r="Q4483" s="11"/>
      <c r="R4483" s="11"/>
      <c r="S4483" s="11"/>
      <c r="T4483" s="11"/>
      <c r="U4483" s="42"/>
      <c r="V4483" s="42"/>
      <c r="W4483" s="42"/>
      <c r="X4483" s="42"/>
      <c r="Y4483" s="42"/>
      <c r="Z4483" s="42"/>
      <c r="AA4483" s="42"/>
      <c r="AB4483" s="42"/>
      <c r="AD4483" s="11"/>
      <c r="AE4483" s="11"/>
      <c r="AF4483" s="11"/>
      <c r="AG4483" s="11"/>
      <c r="AH4483" s="101"/>
      <c r="AI4483" s="53"/>
      <c r="AJ4483" s="5"/>
    </row>
    <row r="4484" spans="3:36" ht="15" customHeight="1">
      <c r="C4484" s="57"/>
      <c r="D4484" s="11"/>
      <c r="E4484" s="11"/>
      <c r="F4484" s="56"/>
      <c r="G4484" s="11"/>
      <c r="H4484" s="11"/>
      <c r="I4484" s="11"/>
      <c r="J4484" s="11"/>
      <c r="K4484" s="11"/>
      <c r="M4484" s="11"/>
      <c r="O4484" s="11"/>
      <c r="P4484" s="11"/>
      <c r="Q4484" s="11"/>
      <c r="R4484" s="11"/>
      <c r="S4484" s="11"/>
      <c r="T4484" s="11"/>
      <c r="U4484" s="42"/>
      <c r="V4484" s="42"/>
      <c r="W4484" s="42"/>
      <c r="X4484" s="42"/>
      <c r="Y4484" s="42"/>
      <c r="Z4484" s="42"/>
      <c r="AA4484" s="42"/>
      <c r="AB4484" s="42"/>
      <c r="AD4484" s="11"/>
      <c r="AE4484" s="11"/>
      <c r="AG4484" s="11"/>
      <c r="AH4484" s="101"/>
      <c r="AI4484" s="53"/>
      <c r="AJ4484" s="5"/>
    </row>
    <row r="4485" spans="3:36" ht="15" customHeight="1">
      <c r="C4485" s="57"/>
      <c r="D4485" s="11"/>
      <c r="E4485" s="11"/>
      <c r="F4485" s="56"/>
      <c r="G4485" s="11"/>
      <c r="H4485" s="11"/>
      <c r="I4485" s="11"/>
      <c r="J4485" s="11"/>
      <c r="K4485" s="11"/>
      <c r="L4485" s="11"/>
      <c r="M4485" s="11"/>
      <c r="N4485" s="11"/>
      <c r="P4485" s="11"/>
      <c r="Q4485" s="11"/>
      <c r="R4485" s="11"/>
      <c r="S4485" s="11"/>
      <c r="T4485" s="11"/>
      <c r="U4485" s="42"/>
      <c r="V4485" s="42"/>
      <c r="W4485" s="42"/>
      <c r="X4485" s="42"/>
      <c r="Y4485" s="42"/>
      <c r="Z4485" s="42"/>
      <c r="AA4485" s="42"/>
      <c r="AB4485" s="42"/>
      <c r="AD4485" s="11"/>
      <c r="AF4485" s="11"/>
      <c r="AG4485" s="11"/>
      <c r="AH4485" s="101"/>
      <c r="AI4485" s="53"/>
      <c r="AJ4485" s="5"/>
    </row>
    <row r="4486" spans="3:36" ht="15" customHeight="1">
      <c r="C4486" s="57"/>
      <c r="D4486" s="11"/>
      <c r="E4486" s="11"/>
      <c r="F4486" s="56"/>
      <c r="G4486" s="11"/>
      <c r="H4486" s="11"/>
      <c r="I4486" s="11"/>
      <c r="J4486" s="11"/>
      <c r="K4486" s="11"/>
      <c r="M4486" s="11"/>
      <c r="O4486" s="11"/>
      <c r="P4486" s="11"/>
      <c r="Q4486" s="11"/>
      <c r="R4486" s="11"/>
      <c r="S4486" s="11"/>
      <c r="T4486" s="11"/>
      <c r="U4486" s="42"/>
      <c r="V4486" s="42"/>
      <c r="W4486" s="42"/>
      <c r="X4486" s="42"/>
      <c r="Y4486" s="42"/>
      <c r="Z4486" s="42"/>
      <c r="AA4486" s="42"/>
      <c r="AB4486" s="42"/>
      <c r="AD4486" s="11"/>
      <c r="AF4486" s="11"/>
      <c r="AG4486" s="11"/>
      <c r="AH4486" s="101"/>
      <c r="AI4486" s="53"/>
      <c r="AJ4486" s="5"/>
    </row>
    <row r="4487" spans="3:36" ht="15" customHeight="1">
      <c r="C4487" s="57"/>
      <c r="D4487" s="11"/>
      <c r="E4487" s="11"/>
      <c r="F4487" s="56"/>
      <c r="G4487" s="11"/>
      <c r="H4487" s="11"/>
      <c r="I4487" s="11"/>
      <c r="J4487" s="11"/>
      <c r="K4487" s="11"/>
      <c r="M4487" s="11"/>
      <c r="O4487" s="11"/>
      <c r="P4487" s="11"/>
      <c r="Q4487" s="11"/>
      <c r="R4487" s="11"/>
      <c r="S4487" s="11"/>
      <c r="T4487" s="11"/>
      <c r="U4487" s="42"/>
      <c r="V4487" s="42"/>
      <c r="W4487" s="42"/>
      <c r="X4487" s="42"/>
      <c r="Y4487" s="42"/>
      <c r="Z4487" s="42"/>
      <c r="AA4487" s="42"/>
      <c r="AB4487" s="42"/>
      <c r="AD4487" s="11"/>
      <c r="AF4487" s="11"/>
      <c r="AG4487" s="11"/>
      <c r="AH4487" s="101"/>
      <c r="AI4487" s="53"/>
      <c r="AJ4487" s="5"/>
    </row>
    <row r="4488" spans="3:36">
      <c r="C4488" s="57"/>
      <c r="D4488" s="11"/>
      <c r="E4488" s="11"/>
      <c r="F4488" s="56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42"/>
      <c r="V4488" s="42"/>
      <c r="W4488" s="42"/>
      <c r="X4488" s="42"/>
      <c r="Y4488" s="42"/>
      <c r="Z4488" s="42"/>
      <c r="AA4488" s="42"/>
      <c r="AB4488" s="42"/>
      <c r="AD4488" s="11"/>
      <c r="AF4488" s="11"/>
      <c r="AG4488" s="11"/>
      <c r="AH4488" s="101"/>
      <c r="AI4488" s="53"/>
      <c r="AJ4488" s="5"/>
    </row>
    <row r="4489" spans="3:36">
      <c r="C4489" s="57"/>
      <c r="D4489" s="11"/>
      <c r="E4489" s="11"/>
      <c r="F4489" s="56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42"/>
      <c r="V4489" s="42"/>
      <c r="W4489" s="42"/>
      <c r="X4489" s="42"/>
      <c r="Y4489" s="42"/>
      <c r="Z4489" s="42"/>
      <c r="AA4489" s="42"/>
      <c r="AB4489" s="42"/>
      <c r="AD4489" s="11"/>
      <c r="AE4489" s="11"/>
      <c r="AF4489" s="11"/>
      <c r="AG4489" s="11"/>
      <c r="AH4489" s="101"/>
      <c r="AI4489" s="53"/>
      <c r="AJ4489" s="5"/>
    </row>
    <row r="4490" spans="3:36" ht="15" customHeight="1">
      <c r="C4490" s="57"/>
      <c r="D4490" s="11"/>
      <c r="E4490" s="11"/>
      <c r="F4490" s="56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42"/>
      <c r="V4490" s="42"/>
      <c r="W4490" s="42"/>
      <c r="X4490" s="42"/>
      <c r="Y4490" s="42"/>
      <c r="Z4490" s="42"/>
      <c r="AA4490" s="42"/>
      <c r="AB4490" s="42"/>
      <c r="AD4490" s="11"/>
      <c r="AE4490" s="11"/>
      <c r="AF4490" s="11"/>
      <c r="AG4490" s="11"/>
      <c r="AH4490" s="101"/>
      <c r="AI4490" s="53"/>
      <c r="AJ4490" s="5"/>
    </row>
    <row r="4491" spans="3:36" ht="15" customHeight="1">
      <c r="C4491" s="57"/>
      <c r="D4491" s="11"/>
      <c r="E4491" s="11"/>
      <c r="F4491" s="56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42"/>
      <c r="V4491" s="42"/>
      <c r="W4491" s="42"/>
      <c r="X4491" s="42"/>
      <c r="Y4491" s="42"/>
      <c r="Z4491" s="42"/>
      <c r="AA4491" s="42"/>
      <c r="AB4491" s="42"/>
      <c r="AD4491" s="11"/>
      <c r="AE4491" s="11"/>
      <c r="AG4491" s="11"/>
      <c r="AH4491" s="101"/>
      <c r="AI4491" s="53"/>
      <c r="AJ4491" s="5"/>
    </row>
    <row r="4492" spans="3:36" ht="15" customHeight="1">
      <c r="C4492" s="57"/>
      <c r="D4492" s="11"/>
      <c r="E4492" s="11"/>
      <c r="F4492" s="56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42"/>
      <c r="V4492" s="42"/>
      <c r="W4492" s="42"/>
      <c r="X4492" s="42"/>
      <c r="Y4492" s="42"/>
      <c r="Z4492" s="42"/>
      <c r="AA4492" s="42"/>
      <c r="AB4492" s="42"/>
      <c r="AD4492" s="11"/>
      <c r="AE4492" s="11"/>
      <c r="AF4492" s="11"/>
      <c r="AG4492" s="11"/>
      <c r="AH4492" s="101"/>
      <c r="AI4492" s="53"/>
      <c r="AJ4492" s="5"/>
    </row>
    <row r="4493" spans="3:36" ht="15" customHeight="1">
      <c r="C4493" s="57"/>
      <c r="D4493" s="11"/>
      <c r="E4493" s="11"/>
      <c r="F4493" s="56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42"/>
      <c r="V4493" s="42"/>
      <c r="W4493" s="42"/>
      <c r="X4493" s="42"/>
      <c r="Y4493" s="42"/>
      <c r="Z4493" s="42"/>
      <c r="AA4493" s="42"/>
      <c r="AB4493" s="42"/>
      <c r="AD4493" s="11"/>
      <c r="AE4493" s="11"/>
      <c r="AG4493" s="11"/>
      <c r="AH4493" s="101"/>
      <c r="AI4493" s="53"/>
      <c r="AJ4493" s="5"/>
    </row>
    <row r="4494" spans="3:36">
      <c r="C4494" s="57"/>
      <c r="D4494" s="11"/>
      <c r="E4494" s="11"/>
      <c r="F4494" s="56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42"/>
      <c r="V4494" s="42"/>
      <c r="W4494" s="42"/>
      <c r="X4494" s="42"/>
      <c r="Y4494" s="42"/>
      <c r="Z4494" s="42"/>
      <c r="AA4494" s="42"/>
      <c r="AB4494" s="42"/>
      <c r="AD4494" s="11"/>
      <c r="AF4494" s="11"/>
      <c r="AG4494" s="11"/>
      <c r="AH4494" s="101"/>
      <c r="AI4494" s="53"/>
      <c r="AJ4494" s="5"/>
    </row>
    <row r="4495" spans="3:36" ht="15" customHeight="1">
      <c r="C4495" s="57"/>
      <c r="D4495" s="11"/>
      <c r="E4495" s="11"/>
      <c r="F4495" s="56"/>
      <c r="G4495" s="11"/>
      <c r="H4495" s="11"/>
      <c r="I4495" s="11"/>
      <c r="J4495" s="11"/>
      <c r="K4495" s="11"/>
      <c r="M4495" s="11"/>
      <c r="O4495" s="11"/>
      <c r="P4495" s="11"/>
      <c r="Q4495" s="11"/>
      <c r="R4495" s="11"/>
      <c r="S4495" s="11"/>
      <c r="T4495" s="11"/>
      <c r="U4495" s="42"/>
      <c r="V4495" s="42"/>
      <c r="W4495" s="42"/>
      <c r="X4495" s="42"/>
      <c r="Y4495" s="42"/>
      <c r="Z4495" s="42"/>
      <c r="AA4495" s="42"/>
      <c r="AB4495" s="42"/>
      <c r="AD4495" s="11"/>
      <c r="AE4495" s="11"/>
      <c r="AF4495" s="11"/>
      <c r="AG4495" s="11"/>
      <c r="AH4495" s="101"/>
      <c r="AI4495" s="53"/>
      <c r="AJ4495" s="5"/>
    </row>
    <row r="4496" spans="3:36" ht="15" customHeight="1">
      <c r="C4496" s="57"/>
      <c r="D4496" s="11"/>
      <c r="E4496" s="11"/>
      <c r="F4496" s="56"/>
      <c r="G4496" s="11"/>
      <c r="H4496" s="11"/>
      <c r="I4496" s="11"/>
      <c r="J4496" s="11"/>
      <c r="K4496" s="11"/>
      <c r="M4496" s="11"/>
      <c r="N4496" s="11"/>
      <c r="O4496" s="11"/>
      <c r="Q4496" s="11"/>
      <c r="R4496" s="11"/>
      <c r="S4496" s="11"/>
      <c r="U4496" s="42"/>
      <c r="V4496" s="42"/>
      <c r="W4496" s="42"/>
      <c r="X4496" s="42"/>
      <c r="Y4496" s="42"/>
      <c r="Z4496" s="42"/>
      <c r="AA4496" s="42"/>
      <c r="AB4496" s="42"/>
      <c r="AD4496" s="11"/>
      <c r="AE4496" s="11"/>
      <c r="AG4496" s="11"/>
      <c r="AH4496" s="101"/>
      <c r="AI4496" s="53"/>
      <c r="AJ4496" s="5"/>
    </row>
    <row r="4497" spans="3:36" ht="15" customHeight="1">
      <c r="C4497" s="57"/>
      <c r="D4497" s="11"/>
      <c r="E4497" s="11"/>
      <c r="F4497" s="56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42"/>
      <c r="V4497" s="42"/>
      <c r="W4497" s="42"/>
      <c r="X4497" s="42"/>
      <c r="Y4497" s="42"/>
      <c r="Z4497" s="42"/>
      <c r="AA4497" s="42"/>
      <c r="AB4497" s="42"/>
      <c r="AD4497" s="11"/>
      <c r="AF4497" s="11"/>
      <c r="AG4497" s="11"/>
      <c r="AH4497" s="101"/>
      <c r="AI4497" s="53"/>
      <c r="AJ4497" s="5"/>
    </row>
    <row r="4498" spans="3:36" ht="15" customHeight="1">
      <c r="C4498" s="57"/>
      <c r="D4498" s="11"/>
      <c r="E4498" s="11"/>
      <c r="F4498" s="56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42"/>
      <c r="V4498" s="42"/>
      <c r="W4498" s="42"/>
      <c r="X4498" s="42"/>
      <c r="Y4498" s="42"/>
      <c r="Z4498" s="42"/>
      <c r="AA4498" s="42"/>
      <c r="AB4498" s="42"/>
      <c r="AD4498" s="11"/>
      <c r="AE4498" s="11"/>
      <c r="AF4498" s="11"/>
      <c r="AG4498" s="11"/>
      <c r="AH4498" s="101"/>
      <c r="AI4498" s="53"/>
      <c r="AJ4498" s="5"/>
    </row>
    <row r="4499" spans="3:36" ht="15" customHeight="1">
      <c r="C4499" s="57"/>
      <c r="D4499" s="11"/>
      <c r="E4499" s="11"/>
      <c r="F4499" s="56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42"/>
      <c r="V4499" s="42"/>
      <c r="W4499" s="42"/>
      <c r="X4499" s="42"/>
      <c r="Y4499" s="42"/>
      <c r="Z4499" s="42"/>
      <c r="AA4499" s="42"/>
      <c r="AB4499" s="42"/>
      <c r="AD4499" s="11"/>
      <c r="AE4499" s="11"/>
      <c r="AG4499" s="11"/>
      <c r="AH4499" s="101"/>
      <c r="AI4499" s="53"/>
      <c r="AJ4499" s="5"/>
    </row>
    <row r="4500" spans="3:36" ht="15" customHeight="1">
      <c r="C4500" s="57"/>
      <c r="D4500" s="11"/>
      <c r="E4500" s="11"/>
      <c r="F4500" s="56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42"/>
      <c r="V4500" s="42"/>
      <c r="W4500" s="42"/>
      <c r="X4500" s="42"/>
      <c r="Y4500" s="42"/>
      <c r="Z4500" s="42"/>
      <c r="AA4500" s="42"/>
      <c r="AB4500" s="42"/>
      <c r="AD4500" s="11"/>
      <c r="AE4500" s="11"/>
      <c r="AG4500" s="11"/>
      <c r="AH4500" s="101"/>
      <c r="AI4500" s="53"/>
      <c r="AJ4500" s="5"/>
    </row>
    <row r="4501" spans="3:36" ht="15" customHeight="1">
      <c r="C4501" s="57"/>
      <c r="D4501" s="11"/>
      <c r="E4501" s="11"/>
      <c r="F4501" s="56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U4501" s="42"/>
      <c r="V4501" s="42"/>
      <c r="W4501" s="42"/>
      <c r="X4501" s="42"/>
      <c r="Y4501" s="42"/>
      <c r="Z4501" s="42"/>
      <c r="AA4501" s="42"/>
      <c r="AB4501" s="42"/>
      <c r="AD4501" s="11"/>
      <c r="AE4501" s="11"/>
      <c r="AF4501" s="11"/>
      <c r="AG4501" s="11"/>
      <c r="AH4501" s="101"/>
      <c r="AI4501" s="53"/>
      <c r="AJ4501" s="5"/>
    </row>
    <row r="4502" spans="3:36" ht="15" customHeight="1">
      <c r="C4502" s="57"/>
      <c r="D4502" s="11"/>
      <c r="E4502" s="11"/>
      <c r="F4502" s="56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U4502" s="42"/>
      <c r="V4502" s="42"/>
      <c r="W4502" s="42"/>
      <c r="X4502" s="42"/>
      <c r="Y4502" s="42"/>
      <c r="Z4502" s="42"/>
      <c r="AA4502" s="42"/>
      <c r="AB4502" s="42"/>
      <c r="AD4502" s="11"/>
      <c r="AG4502" s="11"/>
      <c r="AH4502" s="101"/>
      <c r="AI4502" s="53"/>
      <c r="AJ4502" s="5"/>
    </row>
    <row r="4503" spans="3:36">
      <c r="C4503" s="57"/>
      <c r="D4503" s="11"/>
      <c r="E4503" s="11"/>
      <c r="F4503" s="56"/>
      <c r="G4503" s="11"/>
      <c r="H4503" s="11"/>
      <c r="I4503" s="11"/>
      <c r="J4503" s="11"/>
      <c r="K4503" s="11"/>
      <c r="M4503" s="11"/>
      <c r="O4503" s="11"/>
      <c r="P4503" s="11"/>
      <c r="Q4503" s="11"/>
      <c r="R4503" s="11"/>
      <c r="S4503" s="11"/>
      <c r="T4503" s="11"/>
      <c r="U4503" s="42"/>
      <c r="V4503" s="42"/>
      <c r="W4503" s="42"/>
      <c r="X4503" s="42"/>
      <c r="Y4503" s="42"/>
      <c r="Z4503" s="42"/>
      <c r="AA4503" s="42"/>
      <c r="AB4503" s="42"/>
      <c r="AD4503" s="11"/>
      <c r="AE4503" s="11"/>
      <c r="AF4503" s="11"/>
      <c r="AG4503" s="11"/>
      <c r="AH4503" s="101"/>
      <c r="AI4503" s="53"/>
      <c r="AJ4503" s="5"/>
    </row>
    <row r="4504" spans="3:36" ht="15" customHeight="1">
      <c r="C4504" s="57"/>
      <c r="D4504" s="11"/>
      <c r="E4504" s="11"/>
      <c r="F4504" s="56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42"/>
      <c r="V4504" s="42"/>
      <c r="W4504" s="42"/>
      <c r="X4504" s="42"/>
      <c r="Y4504" s="42"/>
      <c r="Z4504" s="42"/>
      <c r="AA4504" s="42"/>
      <c r="AB4504" s="42"/>
      <c r="AD4504" s="11"/>
      <c r="AE4504" s="11"/>
      <c r="AF4504" s="11"/>
      <c r="AG4504" s="11"/>
      <c r="AH4504" s="101"/>
      <c r="AI4504" s="53"/>
      <c r="AJ4504" s="5"/>
    </row>
    <row r="4505" spans="3:36" ht="15" customHeight="1">
      <c r="C4505" s="57"/>
      <c r="D4505" s="11"/>
      <c r="E4505" s="11"/>
      <c r="F4505" s="56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42"/>
      <c r="V4505" s="42"/>
      <c r="W4505" s="42"/>
      <c r="X4505" s="42"/>
      <c r="Y4505" s="42"/>
      <c r="Z4505" s="42"/>
      <c r="AA4505" s="42"/>
      <c r="AB4505" s="42"/>
      <c r="AD4505" s="11"/>
      <c r="AE4505" s="11"/>
      <c r="AF4505" s="11"/>
      <c r="AG4505" s="11"/>
      <c r="AH4505" s="101"/>
      <c r="AI4505" s="53"/>
      <c r="AJ4505" s="5"/>
    </row>
    <row r="4506" spans="3:36" ht="15" customHeight="1">
      <c r="C4506" s="57"/>
      <c r="D4506" s="11"/>
      <c r="E4506" s="11"/>
      <c r="F4506" s="56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42"/>
      <c r="V4506" s="42"/>
      <c r="W4506" s="42"/>
      <c r="X4506" s="42"/>
      <c r="Y4506" s="42"/>
      <c r="Z4506" s="42"/>
      <c r="AA4506" s="42"/>
      <c r="AB4506" s="42"/>
      <c r="AD4506" s="11"/>
      <c r="AE4506" s="11"/>
      <c r="AF4506" s="11"/>
      <c r="AG4506" s="11"/>
      <c r="AH4506" s="101"/>
      <c r="AI4506" s="53"/>
      <c r="AJ4506" s="5"/>
    </row>
    <row r="4507" spans="3:36" ht="15" customHeight="1">
      <c r="C4507" s="57"/>
      <c r="D4507" s="11"/>
      <c r="E4507" s="11"/>
      <c r="F4507" s="56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42"/>
      <c r="V4507" s="42"/>
      <c r="W4507" s="42"/>
      <c r="X4507" s="42"/>
      <c r="Y4507" s="42"/>
      <c r="Z4507" s="42"/>
      <c r="AA4507" s="42"/>
      <c r="AB4507" s="42"/>
      <c r="AD4507" s="11"/>
      <c r="AE4507" s="11"/>
      <c r="AF4507" s="11"/>
      <c r="AG4507" s="11"/>
      <c r="AH4507" s="101"/>
      <c r="AI4507" s="53"/>
      <c r="AJ4507" s="5"/>
    </row>
    <row r="4508" spans="3:36" ht="15" customHeight="1">
      <c r="C4508" s="57"/>
      <c r="D4508" s="11"/>
      <c r="E4508" s="11"/>
      <c r="F4508" s="56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42"/>
      <c r="V4508" s="42"/>
      <c r="W4508" s="42"/>
      <c r="X4508" s="42"/>
      <c r="Y4508" s="42"/>
      <c r="Z4508" s="42"/>
      <c r="AA4508" s="42"/>
      <c r="AB4508" s="42"/>
      <c r="AD4508" s="11"/>
      <c r="AE4508" s="11"/>
      <c r="AG4508" s="11"/>
      <c r="AH4508" s="101"/>
      <c r="AI4508" s="53"/>
      <c r="AJ4508" s="5"/>
    </row>
    <row r="4509" spans="3:36" ht="15" customHeight="1">
      <c r="C4509" s="57"/>
      <c r="D4509" s="11"/>
      <c r="E4509" s="11"/>
      <c r="F4509" s="56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42"/>
      <c r="V4509" s="42"/>
      <c r="W4509" s="42"/>
      <c r="X4509" s="42"/>
      <c r="Y4509" s="42"/>
      <c r="Z4509" s="42"/>
      <c r="AA4509" s="42"/>
      <c r="AB4509" s="42"/>
      <c r="AD4509" s="11"/>
      <c r="AE4509" s="11"/>
      <c r="AF4509" s="11"/>
      <c r="AG4509" s="11"/>
      <c r="AH4509" s="101"/>
      <c r="AI4509" s="53"/>
      <c r="AJ4509" s="5"/>
    </row>
    <row r="4510" spans="3:36" ht="15" customHeight="1">
      <c r="C4510" s="57"/>
      <c r="D4510" s="11"/>
      <c r="E4510" s="11"/>
      <c r="F4510" s="56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42"/>
      <c r="V4510" s="42"/>
      <c r="W4510" s="42"/>
      <c r="X4510" s="42"/>
      <c r="Y4510" s="42"/>
      <c r="Z4510" s="42"/>
      <c r="AA4510" s="42"/>
      <c r="AB4510" s="42"/>
      <c r="AD4510" s="11"/>
      <c r="AG4510" s="11"/>
      <c r="AH4510" s="101"/>
      <c r="AI4510" s="53"/>
      <c r="AJ4510" s="5"/>
    </row>
    <row r="4511" spans="3:36" ht="15" customHeight="1">
      <c r="C4511" s="57"/>
      <c r="D4511" s="11"/>
      <c r="E4511" s="11"/>
      <c r="F4511" s="56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42"/>
      <c r="V4511" s="42"/>
      <c r="W4511" s="42"/>
      <c r="X4511" s="42"/>
      <c r="Y4511" s="42"/>
      <c r="Z4511" s="42"/>
      <c r="AA4511" s="42"/>
      <c r="AB4511" s="42"/>
      <c r="AD4511" s="11"/>
      <c r="AG4511" s="11"/>
      <c r="AH4511" s="101"/>
      <c r="AI4511" s="53"/>
      <c r="AJ4511" s="5"/>
    </row>
    <row r="4512" spans="3:36" ht="15" customHeight="1">
      <c r="C4512" s="57"/>
      <c r="D4512" s="11"/>
      <c r="E4512" s="11"/>
      <c r="F4512" s="56"/>
      <c r="G4512" s="11"/>
      <c r="H4512" s="11"/>
      <c r="I4512" s="11"/>
      <c r="J4512" s="11"/>
      <c r="K4512" s="11"/>
      <c r="L4512" s="11"/>
      <c r="M4512" s="11"/>
      <c r="N4512" s="11"/>
      <c r="P4512" s="11"/>
      <c r="Q4512" s="11"/>
      <c r="R4512" s="11"/>
      <c r="S4512" s="11"/>
      <c r="T4512" s="11"/>
      <c r="U4512" s="42"/>
      <c r="V4512" s="42"/>
      <c r="W4512" s="42"/>
      <c r="X4512" s="42"/>
      <c r="Y4512" s="42"/>
      <c r="Z4512" s="42"/>
      <c r="AA4512" s="42"/>
      <c r="AB4512" s="42"/>
      <c r="AD4512" s="11"/>
      <c r="AF4512" s="11"/>
      <c r="AG4512" s="11"/>
      <c r="AH4512" s="101"/>
      <c r="AI4512" s="53"/>
      <c r="AJ4512" s="5"/>
    </row>
    <row r="4513" spans="3:36" ht="15" customHeight="1">
      <c r="C4513" s="57"/>
      <c r="D4513" s="11"/>
      <c r="E4513" s="11"/>
      <c r="F4513" s="56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42"/>
      <c r="V4513" s="42"/>
      <c r="W4513" s="42"/>
      <c r="X4513" s="42"/>
      <c r="Y4513" s="42"/>
      <c r="Z4513" s="42"/>
      <c r="AA4513" s="42"/>
      <c r="AB4513" s="42"/>
      <c r="AD4513" s="11"/>
      <c r="AE4513" s="11"/>
      <c r="AF4513" s="11"/>
      <c r="AG4513" s="11"/>
      <c r="AH4513" s="101"/>
      <c r="AI4513" s="53"/>
      <c r="AJ4513" s="5"/>
    </row>
    <row r="4514" spans="3:36" ht="15" customHeight="1">
      <c r="C4514" s="57"/>
      <c r="D4514" s="11"/>
      <c r="E4514" s="11"/>
      <c r="F4514" s="56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42"/>
      <c r="V4514" s="42"/>
      <c r="W4514" s="42"/>
      <c r="X4514" s="42"/>
      <c r="Y4514" s="42"/>
      <c r="Z4514" s="42"/>
      <c r="AA4514" s="42"/>
      <c r="AB4514" s="42"/>
      <c r="AD4514" s="11"/>
      <c r="AE4514" s="11"/>
      <c r="AG4514" s="11"/>
      <c r="AH4514" s="101"/>
      <c r="AI4514" s="53"/>
      <c r="AJ4514" s="5"/>
    </row>
    <row r="4515" spans="3:36" ht="15" customHeight="1">
      <c r="C4515" s="57"/>
      <c r="D4515" s="11"/>
      <c r="E4515" s="11"/>
      <c r="F4515" s="56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42"/>
      <c r="V4515" s="42"/>
      <c r="W4515" s="42"/>
      <c r="X4515" s="42"/>
      <c r="Y4515" s="42"/>
      <c r="Z4515" s="42"/>
      <c r="AA4515" s="42"/>
      <c r="AB4515" s="42"/>
      <c r="AD4515" s="11"/>
      <c r="AE4515" s="11"/>
      <c r="AG4515" s="11"/>
      <c r="AH4515" s="101"/>
      <c r="AI4515" s="53"/>
      <c r="AJ4515" s="5"/>
    </row>
    <row r="4516" spans="3:36" ht="15" customHeight="1">
      <c r="C4516" s="57"/>
      <c r="D4516" s="11"/>
      <c r="E4516" s="11"/>
      <c r="F4516" s="56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42"/>
      <c r="V4516" s="42"/>
      <c r="W4516" s="42"/>
      <c r="X4516" s="42"/>
      <c r="Y4516" s="42"/>
      <c r="Z4516" s="42"/>
      <c r="AA4516" s="42"/>
      <c r="AB4516" s="42"/>
      <c r="AD4516" s="11"/>
      <c r="AE4516" s="11"/>
      <c r="AG4516" s="11"/>
      <c r="AH4516" s="101"/>
      <c r="AI4516" s="53"/>
      <c r="AJ4516" s="5"/>
    </row>
    <row r="4517" spans="3:36" ht="15" customHeight="1">
      <c r="C4517" s="57"/>
      <c r="D4517" s="11"/>
      <c r="E4517" s="11"/>
      <c r="F4517" s="56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42"/>
      <c r="V4517" s="42"/>
      <c r="W4517" s="42"/>
      <c r="X4517" s="42"/>
      <c r="Y4517" s="42"/>
      <c r="Z4517" s="42"/>
      <c r="AA4517" s="42"/>
      <c r="AB4517" s="42"/>
      <c r="AD4517" s="11"/>
      <c r="AF4517" s="11"/>
      <c r="AG4517" s="11"/>
      <c r="AH4517" s="101"/>
      <c r="AI4517" s="53"/>
      <c r="AJ4517" s="5"/>
    </row>
    <row r="4518" spans="3:36">
      <c r="C4518" s="57"/>
      <c r="D4518" s="11"/>
      <c r="E4518" s="11"/>
      <c r="F4518" s="56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42"/>
      <c r="V4518" s="42"/>
      <c r="W4518" s="42"/>
      <c r="X4518" s="42"/>
      <c r="Y4518" s="42"/>
      <c r="Z4518" s="42"/>
      <c r="AA4518" s="42"/>
      <c r="AB4518" s="42"/>
      <c r="AD4518" s="11"/>
      <c r="AE4518" s="11"/>
      <c r="AF4518" s="11"/>
      <c r="AG4518" s="11"/>
      <c r="AH4518" s="101"/>
      <c r="AI4518" s="53"/>
      <c r="AJ4518" s="5"/>
    </row>
    <row r="4519" spans="3:36" ht="15" customHeight="1">
      <c r="C4519" s="57"/>
      <c r="D4519" s="11"/>
      <c r="E4519" s="11"/>
      <c r="F4519" s="56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42"/>
      <c r="V4519" s="42"/>
      <c r="W4519" s="42"/>
      <c r="X4519" s="42"/>
      <c r="Y4519" s="42"/>
      <c r="Z4519" s="42"/>
      <c r="AA4519" s="42"/>
      <c r="AB4519" s="42"/>
      <c r="AD4519" s="11"/>
      <c r="AE4519" s="11"/>
      <c r="AG4519" s="11"/>
      <c r="AH4519" s="101"/>
      <c r="AI4519" s="53"/>
      <c r="AJ4519" s="5"/>
    </row>
    <row r="4520" spans="3:36" ht="15" customHeight="1">
      <c r="C4520" s="57"/>
      <c r="D4520" s="11"/>
      <c r="E4520" s="11"/>
      <c r="F4520" s="56"/>
      <c r="G4520" s="11"/>
      <c r="H4520" s="11"/>
      <c r="I4520" s="11"/>
      <c r="J4520" s="11"/>
      <c r="K4520" s="11"/>
      <c r="M4520" s="11"/>
      <c r="N4520" s="11"/>
      <c r="O4520" s="11"/>
      <c r="P4520" s="11"/>
      <c r="Q4520" s="11"/>
      <c r="R4520" s="11"/>
      <c r="S4520" s="11"/>
      <c r="T4520" s="11"/>
      <c r="U4520" s="42"/>
      <c r="V4520" s="42"/>
      <c r="W4520" s="42"/>
      <c r="X4520" s="42"/>
      <c r="Y4520" s="42"/>
      <c r="Z4520" s="42"/>
      <c r="AA4520" s="42"/>
      <c r="AB4520" s="42"/>
      <c r="AD4520" s="11"/>
      <c r="AE4520" s="11"/>
      <c r="AG4520" s="11"/>
      <c r="AH4520" s="101"/>
      <c r="AI4520" s="53"/>
      <c r="AJ4520" s="5"/>
    </row>
    <row r="4521" spans="3:36">
      <c r="C4521" s="57"/>
      <c r="D4521" s="11"/>
      <c r="E4521" s="11"/>
      <c r="F4521" s="56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42"/>
      <c r="V4521" s="42"/>
      <c r="W4521" s="42"/>
      <c r="X4521" s="42"/>
      <c r="Y4521" s="42"/>
      <c r="Z4521" s="42"/>
      <c r="AA4521" s="42"/>
      <c r="AB4521" s="42"/>
      <c r="AD4521" s="11"/>
      <c r="AE4521" s="11"/>
      <c r="AF4521" s="11"/>
      <c r="AG4521" s="11"/>
      <c r="AH4521" s="101"/>
      <c r="AI4521" s="53"/>
      <c r="AJ4521" s="5"/>
    </row>
    <row r="4522" spans="3:36">
      <c r="C4522" s="57"/>
      <c r="D4522" s="11"/>
      <c r="E4522" s="11"/>
      <c r="F4522" s="56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42"/>
      <c r="V4522" s="42"/>
      <c r="W4522" s="42"/>
      <c r="X4522" s="42"/>
      <c r="Y4522" s="42"/>
      <c r="Z4522" s="42"/>
      <c r="AA4522" s="42"/>
      <c r="AB4522" s="42"/>
      <c r="AD4522" s="11"/>
      <c r="AF4522" s="11"/>
      <c r="AG4522" s="11"/>
      <c r="AH4522" s="101"/>
      <c r="AI4522" s="53"/>
      <c r="AJ4522" s="5"/>
    </row>
    <row r="4523" spans="3:36" ht="15" customHeight="1">
      <c r="C4523" s="57"/>
      <c r="D4523" s="11"/>
      <c r="E4523" s="11"/>
      <c r="F4523" s="56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U4523" s="42"/>
      <c r="V4523" s="42"/>
      <c r="W4523" s="42"/>
      <c r="X4523" s="42"/>
      <c r="Y4523" s="42"/>
      <c r="Z4523" s="42"/>
      <c r="AA4523" s="42"/>
      <c r="AB4523" s="42"/>
      <c r="AD4523" s="11"/>
      <c r="AG4523" s="11"/>
      <c r="AH4523" s="101"/>
      <c r="AI4523" s="53"/>
      <c r="AJ4523" s="5"/>
    </row>
    <row r="4524" spans="3:36" ht="15" customHeight="1">
      <c r="C4524" s="57"/>
      <c r="D4524" s="11"/>
      <c r="E4524" s="11"/>
      <c r="F4524" s="56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U4524" s="42"/>
      <c r="V4524" s="42"/>
      <c r="W4524" s="42"/>
      <c r="X4524" s="42"/>
      <c r="Y4524" s="42"/>
      <c r="Z4524" s="42"/>
      <c r="AA4524" s="42"/>
      <c r="AB4524" s="42"/>
      <c r="AD4524" s="11"/>
      <c r="AF4524" s="11"/>
      <c r="AG4524" s="11"/>
      <c r="AH4524" s="101"/>
      <c r="AI4524" s="53"/>
      <c r="AJ4524" s="5"/>
    </row>
    <row r="4525" spans="3:36" ht="15" customHeight="1">
      <c r="C4525" s="57"/>
      <c r="D4525" s="11"/>
      <c r="E4525" s="11"/>
      <c r="F4525" s="56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42"/>
      <c r="V4525" s="42"/>
      <c r="W4525" s="42"/>
      <c r="X4525" s="42"/>
      <c r="Y4525" s="42"/>
      <c r="Z4525" s="42"/>
      <c r="AA4525" s="42"/>
      <c r="AB4525" s="42"/>
      <c r="AD4525" s="11"/>
      <c r="AE4525" s="11"/>
      <c r="AG4525" s="11"/>
      <c r="AH4525" s="101"/>
      <c r="AI4525" s="53"/>
      <c r="AJ4525" s="5"/>
    </row>
    <row r="4526" spans="3:36" ht="15" customHeight="1">
      <c r="C4526" s="57"/>
      <c r="D4526" s="11"/>
      <c r="E4526" s="11"/>
      <c r="F4526" s="56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42"/>
      <c r="V4526" s="42"/>
      <c r="W4526" s="42"/>
      <c r="X4526" s="42"/>
      <c r="Y4526" s="42"/>
      <c r="Z4526" s="42"/>
      <c r="AA4526" s="42"/>
      <c r="AB4526" s="42"/>
      <c r="AD4526" s="11"/>
      <c r="AG4526" s="11"/>
      <c r="AH4526" s="101"/>
      <c r="AI4526" s="53"/>
      <c r="AJ4526" s="5"/>
    </row>
    <row r="4527" spans="3:36" ht="15" customHeight="1">
      <c r="C4527" s="57"/>
      <c r="D4527" s="11"/>
      <c r="E4527" s="11"/>
      <c r="F4527" s="56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42"/>
      <c r="V4527" s="42"/>
      <c r="W4527" s="42"/>
      <c r="X4527" s="42"/>
      <c r="Y4527" s="42"/>
      <c r="Z4527" s="42"/>
      <c r="AA4527" s="42"/>
      <c r="AB4527" s="42"/>
      <c r="AD4527" s="11"/>
      <c r="AF4527" s="11"/>
      <c r="AG4527" s="11"/>
      <c r="AH4527" s="101"/>
      <c r="AI4527" s="53"/>
      <c r="AJ4527" s="5"/>
    </row>
    <row r="4528" spans="3:36" ht="15" customHeight="1">
      <c r="C4528" s="57"/>
      <c r="D4528" s="11"/>
      <c r="E4528" s="11"/>
      <c r="F4528" s="56"/>
      <c r="G4528" s="11"/>
      <c r="H4528" s="11"/>
      <c r="I4528" s="11"/>
      <c r="J4528" s="11"/>
      <c r="K4528" s="11"/>
      <c r="L4528" s="11"/>
      <c r="M4528" s="11"/>
      <c r="O4528" s="11"/>
      <c r="P4528" s="11"/>
      <c r="Q4528" s="11"/>
      <c r="R4528" s="11"/>
      <c r="S4528" s="11"/>
      <c r="T4528" s="11"/>
      <c r="U4528" s="42"/>
      <c r="V4528" s="42"/>
      <c r="W4528" s="42"/>
      <c r="X4528" s="42"/>
      <c r="Y4528" s="42"/>
      <c r="Z4528" s="42"/>
      <c r="AA4528" s="42"/>
      <c r="AB4528" s="42"/>
      <c r="AD4528" s="11"/>
      <c r="AF4528" s="11"/>
      <c r="AG4528" s="11"/>
      <c r="AH4528" s="101"/>
      <c r="AI4528" s="53"/>
      <c r="AJ4528" s="5"/>
    </row>
    <row r="4529" spans="3:36" ht="15" customHeight="1">
      <c r="C4529" s="57"/>
      <c r="D4529" s="11"/>
      <c r="E4529" s="11"/>
      <c r="F4529" s="56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42"/>
      <c r="V4529" s="42"/>
      <c r="W4529" s="42"/>
      <c r="X4529" s="42"/>
      <c r="Y4529" s="42"/>
      <c r="Z4529" s="42"/>
      <c r="AA4529" s="42"/>
      <c r="AB4529" s="42"/>
      <c r="AD4529" s="11"/>
      <c r="AF4529" s="11"/>
      <c r="AG4529" s="11"/>
      <c r="AH4529" s="101"/>
      <c r="AI4529" s="53"/>
      <c r="AJ4529" s="5"/>
    </row>
    <row r="4530" spans="3:36" ht="15" customHeight="1">
      <c r="C4530" s="57"/>
      <c r="D4530" s="11"/>
      <c r="E4530" s="11"/>
      <c r="F4530" s="56"/>
      <c r="G4530" s="11"/>
      <c r="H4530" s="11"/>
      <c r="I4530" s="11"/>
      <c r="J4530" s="11"/>
      <c r="K4530" s="11"/>
      <c r="M4530" s="11"/>
      <c r="N4530" s="11"/>
      <c r="O4530" s="11"/>
      <c r="P4530" s="11"/>
      <c r="Q4530" s="11"/>
      <c r="R4530" s="11"/>
      <c r="S4530" s="11"/>
      <c r="T4530" s="11"/>
      <c r="U4530" s="42"/>
      <c r="V4530" s="42"/>
      <c r="W4530" s="42"/>
      <c r="X4530" s="42"/>
      <c r="Y4530" s="42"/>
      <c r="Z4530" s="42"/>
      <c r="AA4530" s="42"/>
      <c r="AB4530" s="42"/>
      <c r="AD4530" s="11"/>
      <c r="AG4530" s="11"/>
      <c r="AH4530" s="101"/>
      <c r="AI4530" s="53"/>
      <c r="AJ4530" s="5"/>
    </row>
    <row r="4531" spans="3:36" ht="15" customHeight="1">
      <c r="C4531" s="57"/>
      <c r="D4531" s="11"/>
      <c r="E4531" s="11"/>
      <c r="F4531" s="56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42"/>
      <c r="V4531" s="42"/>
      <c r="W4531" s="42"/>
      <c r="X4531" s="42"/>
      <c r="Y4531" s="42"/>
      <c r="Z4531" s="42"/>
      <c r="AA4531" s="42"/>
      <c r="AB4531" s="42"/>
      <c r="AD4531" s="11"/>
      <c r="AG4531" s="11"/>
      <c r="AH4531" s="101"/>
      <c r="AI4531" s="53"/>
      <c r="AJ4531" s="5"/>
    </row>
    <row r="4532" spans="3:36">
      <c r="C4532" s="57"/>
      <c r="D4532" s="11"/>
      <c r="E4532" s="11"/>
      <c r="F4532" s="56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42"/>
      <c r="V4532" s="42"/>
      <c r="W4532" s="42"/>
      <c r="X4532" s="42"/>
      <c r="Y4532" s="42"/>
      <c r="Z4532" s="42"/>
      <c r="AA4532" s="42"/>
      <c r="AB4532" s="42"/>
      <c r="AD4532" s="11"/>
      <c r="AE4532" s="11"/>
      <c r="AF4532" s="11"/>
      <c r="AG4532" s="11"/>
      <c r="AH4532" s="101"/>
      <c r="AI4532" s="53"/>
      <c r="AJ4532" s="5"/>
    </row>
    <row r="4533" spans="3:36" ht="15" customHeight="1">
      <c r="C4533" s="57"/>
      <c r="D4533" s="11"/>
      <c r="E4533" s="11"/>
      <c r="F4533" s="56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42"/>
      <c r="V4533" s="42"/>
      <c r="W4533" s="42"/>
      <c r="X4533" s="42"/>
      <c r="Y4533" s="42"/>
      <c r="Z4533" s="42"/>
      <c r="AA4533" s="42"/>
      <c r="AB4533" s="42"/>
      <c r="AD4533" s="11"/>
      <c r="AE4533" s="11"/>
      <c r="AF4533" s="11"/>
      <c r="AG4533" s="11"/>
      <c r="AH4533" s="101"/>
      <c r="AI4533" s="53"/>
      <c r="AJ4533" s="5"/>
    </row>
    <row r="4534" spans="3:36" ht="15" customHeight="1">
      <c r="C4534" s="57"/>
      <c r="D4534" s="11"/>
      <c r="E4534" s="11"/>
      <c r="F4534" s="56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42"/>
      <c r="V4534" s="42"/>
      <c r="W4534" s="42"/>
      <c r="X4534" s="42"/>
      <c r="Y4534" s="42"/>
      <c r="Z4534" s="42"/>
      <c r="AA4534" s="42"/>
      <c r="AB4534" s="42"/>
      <c r="AD4534" s="11"/>
      <c r="AE4534" s="11"/>
      <c r="AF4534" s="11"/>
      <c r="AG4534" s="11"/>
      <c r="AH4534" s="101"/>
      <c r="AI4534" s="53"/>
      <c r="AJ4534" s="5"/>
    </row>
    <row r="4535" spans="3:36" ht="15" customHeight="1">
      <c r="C4535" s="57"/>
      <c r="D4535" s="11"/>
      <c r="E4535" s="11"/>
      <c r="F4535" s="56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42"/>
      <c r="V4535" s="42"/>
      <c r="W4535" s="42"/>
      <c r="X4535" s="42"/>
      <c r="Y4535" s="42"/>
      <c r="Z4535" s="42"/>
      <c r="AA4535" s="42"/>
      <c r="AB4535" s="42"/>
      <c r="AD4535" s="11"/>
      <c r="AF4535" s="11"/>
      <c r="AG4535" s="11"/>
      <c r="AH4535" s="101"/>
      <c r="AI4535" s="53"/>
      <c r="AJ4535" s="5"/>
    </row>
    <row r="4536" spans="3:36" ht="15" customHeight="1">
      <c r="C4536" s="57"/>
      <c r="D4536" s="11"/>
      <c r="E4536" s="11"/>
      <c r="F4536" s="56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42"/>
      <c r="V4536" s="42"/>
      <c r="W4536" s="42"/>
      <c r="X4536" s="42"/>
      <c r="Y4536" s="42"/>
      <c r="Z4536" s="42"/>
      <c r="AA4536" s="42"/>
      <c r="AB4536" s="42"/>
      <c r="AD4536" s="11"/>
      <c r="AE4536" s="11"/>
      <c r="AG4536" s="11"/>
      <c r="AH4536" s="101"/>
      <c r="AI4536" s="53"/>
      <c r="AJ4536" s="5"/>
    </row>
    <row r="4537" spans="3:36" ht="15" customHeight="1">
      <c r="C4537" s="57"/>
      <c r="D4537" s="11"/>
      <c r="E4537" s="11"/>
      <c r="F4537" s="56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42"/>
      <c r="V4537" s="42"/>
      <c r="W4537" s="42"/>
      <c r="X4537" s="42"/>
      <c r="Y4537" s="42"/>
      <c r="Z4537" s="42"/>
      <c r="AA4537" s="42"/>
      <c r="AB4537" s="42"/>
      <c r="AD4537" s="11"/>
      <c r="AG4537" s="11"/>
      <c r="AH4537" s="101"/>
      <c r="AI4537" s="53"/>
      <c r="AJ4537" s="5"/>
    </row>
    <row r="4538" spans="3:36" ht="15" customHeight="1">
      <c r="C4538" s="57"/>
      <c r="D4538" s="11"/>
      <c r="E4538" s="11"/>
      <c r="F4538" s="56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42"/>
      <c r="V4538" s="42"/>
      <c r="W4538" s="42"/>
      <c r="X4538" s="42"/>
      <c r="Y4538" s="42"/>
      <c r="Z4538" s="42"/>
      <c r="AA4538" s="42"/>
      <c r="AB4538" s="42"/>
      <c r="AD4538" s="11"/>
      <c r="AE4538" s="11"/>
      <c r="AF4538" s="11"/>
      <c r="AG4538" s="11"/>
      <c r="AH4538" s="101"/>
      <c r="AI4538" s="53"/>
      <c r="AJ4538" s="5"/>
    </row>
    <row r="4539" spans="3:36" ht="15" customHeight="1">
      <c r="C4539" s="57"/>
      <c r="D4539" s="11"/>
      <c r="E4539" s="11"/>
      <c r="F4539" s="56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42"/>
      <c r="V4539" s="42"/>
      <c r="W4539" s="42"/>
      <c r="X4539" s="42"/>
      <c r="Y4539" s="42"/>
      <c r="Z4539" s="42"/>
      <c r="AA4539" s="42"/>
      <c r="AB4539" s="42"/>
      <c r="AD4539" s="11"/>
      <c r="AE4539" s="11"/>
      <c r="AF4539" s="11"/>
      <c r="AG4539" s="11"/>
      <c r="AH4539" s="101"/>
      <c r="AI4539" s="53"/>
      <c r="AJ4539" s="5"/>
    </row>
    <row r="4540" spans="3:36" ht="15" customHeight="1">
      <c r="C4540" s="57"/>
      <c r="D4540" s="11"/>
      <c r="E4540" s="11"/>
      <c r="F4540" s="56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42"/>
      <c r="V4540" s="42"/>
      <c r="W4540" s="42"/>
      <c r="X4540" s="42"/>
      <c r="Y4540" s="42"/>
      <c r="Z4540" s="42"/>
      <c r="AA4540" s="42"/>
      <c r="AB4540" s="42"/>
      <c r="AD4540" s="11"/>
      <c r="AE4540" s="11"/>
      <c r="AF4540" s="11"/>
      <c r="AG4540" s="11"/>
      <c r="AH4540" s="101"/>
      <c r="AI4540" s="53"/>
      <c r="AJ4540" s="5"/>
    </row>
    <row r="4541" spans="3:36" ht="15" customHeight="1">
      <c r="C4541" s="57"/>
      <c r="D4541" s="11"/>
      <c r="E4541" s="11"/>
      <c r="F4541" s="56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42"/>
      <c r="V4541" s="42"/>
      <c r="W4541" s="42"/>
      <c r="X4541" s="42"/>
      <c r="Y4541" s="42"/>
      <c r="Z4541" s="42"/>
      <c r="AA4541" s="42"/>
      <c r="AB4541" s="42"/>
      <c r="AD4541" s="11"/>
      <c r="AF4541" s="11"/>
      <c r="AG4541" s="11"/>
      <c r="AH4541" s="101"/>
      <c r="AI4541" s="53"/>
      <c r="AJ4541" s="5"/>
    </row>
    <row r="4542" spans="3:36" ht="15" customHeight="1">
      <c r="C4542" s="57"/>
      <c r="D4542" s="11"/>
      <c r="E4542" s="11"/>
      <c r="F4542" s="56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42"/>
      <c r="V4542" s="42"/>
      <c r="W4542" s="42"/>
      <c r="X4542" s="42"/>
      <c r="Y4542" s="42"/>
      <c r="Z4542" s="42"/>
      <c r="AA4542" s="42"/>
      <c r="AB4542" s="42"/>
      <c r="AD4542" s="11"/>
      <c r="AF4542" s="11"/>
      <c r="AG4542" s="11"/>
      <c r="AH4542" s="101"/>
      <c r="AI4542" s="53"/>
      <c r="AJ4542" s="5"/>
    </row>
    <row r="4543" spans="3:36" ht="15" customHeight="1">
      <c r="C4543" s="57"/>
      <c r="D4543" s="11"/>
      <c r="E4543" s="11"/>
      <c r="F4543" s="56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42"/>
      <c r="V4543" s="42"/>
      <c r="W4543" s="42"/>
      <c r="X4543" s="42"/>
      <c r="Y4543" s="42"/>
      <c r="Z4543" s="42"/>
      <c r="AA4543" s="42"/>
      <c r="AB4543" s="42"/>
      <c r="AD4543" s="11"/>
      <c r="AG4543" s="11"/>
      <c r="AH4543" s="101"/>
      <c r="AI4543" s="53"/>
      <c r="AJ4543" s="5"/>
    </row>
    <row r="4544" spans="3:36" ht="15" customHeight="1">
      <c r="C4544" s="57"/>
      <c r="D4544" s="11"/>
      <c r="E4544" s="11"/>
      <c r="F4544" s="56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42"/>
      <c r="V4544" s="42"/>
      <c r="W4544" s="42"/>
      <c r="X4544" s="42"/>
      <c r="Y4544" s="42"/>
      <c r="Z4544" s="42"/>
      <c r="AA4544" s="42"/>
      <c r="AB4544" s="42"/>
      <c r="AD4544" s="11"/>
      <c r="AF4544" s="11"/>
      <c r="AG4544" s="11"/>
      <c r="AH4544" s="101"/>
      <c r="AI4544" s="53"/>
      <c r="AJ4544" s="5"/>
    </row>
    <row r="4545" spans="3:36" ht="15" customHeight="1">
      <c r="C4545" s="57"/>
      <c r="D4545" s="11"/>
      <c r="E4545" s="11"/>
      <c r="F4545" s="56"/>
      <c r="G4545" s="11"/>
      <c r="H4545" s="11"/>
      <c r="I4545" s="11"/>
      <c r="J4545" s="11"/>
      <c r="K4545" s="11"/>
      <c r="M4545" s="11"/>
      <c r="O4545" s="11"/>
      <c r="P4545" s="11"/>
      <c r="Q4545" s="11"/>
      <c r="R4545" s="11"/>
      <c r="S4545" s="11"/>
      <c r="T4545" s="11"/>
      <c r="U4545" s="42"/>
      <c r="V4545" s="42"/>
      <c r="W4545" s="42"/>
      <c r="X4545" s="42"/>
      <c r="Y4545" s="42"/>
      <c r="Z4545" s="42"/>
      <c r="AA4545" s="42"/>
      <c r="AB4545" s="42"/>
      <c r="AD4545" s="11"/>
      <c r="AE4545" s="11"/>
      <c r="AF4545" s="11"/>
      <c r="AG4545" s="11"/>
      <c r="AH4545" s="101"/>
      <c r="AI4545" s="53"/>
      <c r="AJ4545" s="5"/>
    </row>
    <row r="4546" spans="3:36" ht="15" customHeight="1">
      <c r="C4546" s="57"/>
      <c r="D4546" s="11"/>
      <c r="E4546" s="11"/>
      <c r="F4546" s="56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42"/>
      <c r="V4546" s="42"/>
      <c r="W4546" s="42"/>
      <c r="X4546" s="42"/>
      <c r="Y4546" s="42"/>
      <c r="Z4546" s="42"/>
      <c r="AA4546" s="42"/>
      <c r="AB4546" s="42"/>
      <c r="AD4546" s="11"/>
      <c r="AF4546" s="11"/>
      <c r="AG4546" s="11"/>
      <c r="AH4546" s="101"/>
      <c r="AI4546" s="53"/>
      <c r="AJ4546" s="5"/>
    </row>
    <row r="4547" spans="3:36" ht="15" customHeight="1">
      <c r="C4547" s="57"/>
      <c r="D4547" s="11"/>
      <c r="E4547" s="11"/>
      <c r="F4547" s="56"/>
      <c r="G4547" s="11"/>
      <c r="H4547" s="11"/>
      <c r="I4547" s="11"/>
      <c r="J4547" s="11"/>
      <c r="K4547" s="11"/>
      <c r="L4547" s="11"/>
      <c r="M4547" s="11"/>
      <c r="N4547" s="11"/>
      <c r="Q4547" s="11"/>
      <c r="R4547" s="11"/>
      <c r="S4547" s="11"/>
      <c r="T4547" s="11"/>
      <c r="U4547" s="42"/>
      <c r="V4547" s="42"/>
      <c r="W4547" s="42"/>
      <c r="X4547" s="42"/>
      <c r="Y4547" s="42"/>
      <c r="Z4547" s="42"/>
      <c r="AA4547" s="42"/>
      <c r="AB4547" s="42"/>
      <c r="AD4547" s="11"/>
      <c r="AE4547" s="11"/>
      <c r="AF4547" s="11"/>
      <c r="AG4547" s="11"/>
      <c r="AH4547" s="101"/>
      <c r="AI4547" s="53"/>
      <c r="AJ4547" s="5"/>
    </row>
    <row r="4548" spans="3:36" ht="15" customHeight="1">
      <c r="C4548" s="57"/>
      <c r="D4548" s="11"/>
      <c r="E4548" s="11"/>
      <c r="F4548" s="56"/>
      <c r="G4548" s="11"/>
      <c r="H4548" s="11"/>
      <c r="I4548" s="11"/>
      <c r="J4548" s="11"/>
      <c r="K4548" s="11"/>
      <c r="M4548" s="11"/>
      <c r="N4548" s="11"/>
      <c r="O4548" s="11"/>
      <c r="Q4548" s="11"/>
      <c r="R4548" s="11"/>
      <c r="S4548" s="11"/>
      <c r="T4548" s="11"/>
      <c r="U4548" s="42"/>
      <c r="V4548" s="42"/>
      <c r="W4548" s="42"/>
      <c r="X4548" s="42"/>
      <c r="Y4548" s="42"/>
      <c r="Z4548" s="42"/>
      <c r="AA4548" s="42"/>
      <c r="AB4548" s="42"/>
      <c r="AD4548" s="11"/>
      <c r="AE4548" s="11"/>
      <c r="AF4548" s="11"/>
      <c r="AG4548" s="11"/>
      <c r="AH4548" s="101"/>
      <c r="AI4548" s="53"/>
      <c r="AJ4548" s="5"/>
    </row>
    <row r="4549" spans="3:36" ht="15" customHeight="1">
      <c r="C4549" s="57"/>
      <c r="D4549" s="11"/>
      <c r="E4549" s="11"/>
      <c r="F4549" s="56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42"/>
      <c r="V4549" s="42"/>
      <c r="W4549" s="42"/>
      <c r="X4549" s="42"/>
      <c r="Y4549" s="42"/>
      <c r="Z4549" s="42"/>
      <c r="AA4549" s="42"/>
      <c r="AB4549" s="42"/>
      <c r="AD4549" s="11"/>
      <c r="AE4549" s="11"/>
      <c r="AF4549" s="11"/>
      <c r="AG4549" s="11"/>
      <c r="AH4549" s="101"/>
      <c r="AI4549" s="53"/>
      <c r="AJ4549" s="5"/>
    </row>
    <row r="4550" spans="3:36" ht="15" customHeight="1">
      <c r="C4550" s="57"/>
      <c r="D4550" s="11"/>
      <c r="E4550" s="11"/>
      <c r="F4550" s="56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42"/>
      <c r="V4550" s="42"/>
      <c r="W4550" s="42"/>
      <c r="X4550" s="42"/>
      <c r="Y4550" s="42"/>
      <c r="Z4550" s="42"/>
      <c r="AA4550" s="42"/>
      <c r="AB4550" s="42"/>
      <c r="AD4550" s="11"/>
      <c r="AE4550" s="11"/>
      <c r="AF4550" s="11"/>
      <c r="AG4550" s="11"/>
      <c r="AH4550" s="101"/>
      <c r="AI4550" s="53"/>
      <c r="AJ4550" s="5"/>
    </row>
    <row r="4551" spans="3:36" ht="15" customHeight="1">
      <c r="C4551" s="57"/>
      <c r="D4551" s="11"/>
      <c r="E4551" s="11"/>
      <c r="F4551" s="56"/>
      <c r="G4551" s="11"/>
      <c r="H4551" s="11"/>
      <c r="I4551" s="11"/>
      <c r="J4551" s="11"/>
      <c r="K4551" s="11"/>
      <c r="M4551" s="11"/>
      <c r="N4551" s="11"/>
      <c r="Q4551" s="11"/>
      <c r="R4551" s="11"/>
      <c r="S4551" s="11"/>
      <c r="U4551" s="42"/>
      <c r="V4551" s="42"/>
      <c r="W4551" s="42"/>
      <c r="X4551" s="42"/>
      <c r="Y4551" s="42"/>
      <c r="Z4551" s="42"/>
      <c r="AA4551" s="42"/>
      <c r="AB4551" s="42"/>
      <c r="AD4551" s="11"/>
      <c r="AE4551" s="11"/>
      <c r="AF4551" s="11"/>
      <c r="AG4551" s="11"/>
      <c r="AH4551" s="101"/>
      <c r="AI4551" s="53"/>
      <c r="AJ4551" s="5"/>
    </row>
    <row r="4552" spans="3:36" ht="15" customHeight="1">
      <c r="C4552" s="57"/>
      <c r="D4552" s="11"/>
      <c r="E4552" s="11"/>
      <c r="F4552" s="56"/>
      <c r="G4552" s="11"/>
      <c r="H4552" s="11"/>
      <c r="I4552" s="11"/>
      <c r="J4552" s="11"/>
      <c r="K4552" s="11"/>
      <c r="M4552" s="11"/>
      <c r="N4552" s="11"/>
      <c r="Q4552" s="11"/>
      <c r="R4552" s="11"/>
      <c r="S4552" s="11"/>
      <c r="U4552" s="42"/>
      <c r="V4552" s="42"/>
      <c r="W4552" s="42"/>
      <c r="X4552" s="42"/>
      <c r="Y4552" s="42"/>
      <c r="Z4552" s="42"/>
      <c r="AA4552" s="42"/>
      <c r="AB4552" s="42"/>
      <c r="AD4552" s="11"/>
      <c r="AF4552" s="11"/>
      <c r="AG4552" s="11"/>
      <c r="AH4552" s="101"/>
      <c r="AI4552" s="53"/>
      <c r="AJ4552" s="5"/>
    </row>
    <row r="4553" spans="3:36" ht="15" customHeight="1">
      <c r="C4553" s="57"/>
      <c r="D4553" s="11"/>
      <c r="E4553" s="11"/>
      <c r="F4553" s="56"/>
      <c r="G4553" s="11"/>
      <c r="H4553" s="11"/>
      <c r="I4553" s="11"/>
      <c r="J4553" s="11"/>
      <c r="K4553" s="11"/>
      <c r="M4553" s="11"/>
      <c r="N4553" s="11"/>
      <c r="O4553" s="11"/>
      <c r="P4553" s="11"/>
      <c r="Q4553" s="11"/>
      <c r="R4553" s="11"/>
      <c r="S4553" s="11"/>
      <c r="U4553" s="42"/>
      <c r="V4553" s="42"/>
      <c r="W4553" s="42"/>
      <c r="X4553" s="42"/>
      <c r="Y4553" s="42"/>
      <c r="Z4553" s="42"/>
      <c r="AA4553" s="42"/>
      <c r="AB4553" s="42"/>
      <c r="AD4553" s="11"/>
      <c r="AF4553" s="11"/>
      <c r="AG4553" s="11"/>
      <c r="AH4553" s="101"/>
      <c r="AI4553" s="53"/>
      <c r="AJ4553" s="5"/>
    </row>
    <row r="4554" spans="3:36" ht="15" customHeight="1">
      <c r="C4554" s="57"/>
      <c r="D4554" s="11"/>
      <c r="E4554" s="11"/>
      <c r="F4554" s="56"/>
      <c r="G4554" s="11"/>
      <c r="H4554" s="11"/>
      <c r="I4554" s="11"/>
      <c r="J4554" s="11"/>
      <c r="K4554" s="11"/>
      <c r="M4554" s="11"/>
      <c r="N4554" s="11"/>
      <c r="O4554" s="11"/>
      <c r="P4554" s="11"/>
      <c r="Q4554" s="11"/>
      <c r="R4554" s="11"/>
      <c r="S4554" s="11"/>
      <c r="T4554" s="11"/>
      <c r="U4554" s="42"/>
      <c r="V4554" s="42"/>
      <c r="W4554" s="42"/>
      <c r="X4554" s="42"/>
      <c r="Y4554" s="42"/>
      <c r="Z4554" s="42"/>
      <c r="AA4554" s="42"/>
      <c r="AB4554" s="42"/>
      <c r="AD4554" s="11"/>
      <c r="AG4554" s="11"/>
      <c r="AH4554" s="101"/>
      <c r="AI4554" s="53"/>
      <c r="AJ4554" s="5"/>
    </row>
    <row r="4555" spans="3:36">
      <c r="C4555" s="57"/>
      <c r="D4555" s="11"/>
      <c r="E4555" s="11"/>
      <c r="F4555" s="56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42"/>
      <c r="V4555" s="42"/>
      <c r="W4555" s="42"/>
      <c r="X4555" s="42"/>
      <c r="Y4555" s="42"/>
      <c r="Z4555" s="42"/>
      <c r="AA4555" s="42"/>
      <c r="AB4555" s="42"/>
      <c r="AD4555" s="11"/>
      <c r="AF4555" s="11"/>
      <c r="AG4555" s="11"/>
      <c r="AH4555" s="101"/>
      <c r="AI4555" s="53"/>
      <c r="AJ4555" s="5"/>
    </row>
    <row r="4556" spans="3:36" ht="15" customHeight="1">
      <c r="C4556" s="57"/>
      <c r="D4556" s="11"/>
      <c r="E4556" s="11"/>
      <c r="F4556" s="56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42"/>
      <c r="V4556" s="42"/>
      <c r="W4556" s="42"/>
      <c r="X4556" s="42"/>
      <c r="Y4556" s="42"/>
      <c r="Z4556" s="42"/>
      <c r="AA4556" s="42"/>
      <c r="AB4556" s="42"/>
      <c r="AD4556" s="11"/>
      <c r="AE4556" s="11"/>
      <c r="AF4556" s="11"/>
      <c r="AG4556" s="11"/>
      <c r="AH4556" s="101"/>
      <c r="AI4556" s="53"/>
      <c r="AJ4556" s="5"/>
    </row>
    <row r="4557" spans="3:36" ht="15" customHeight="1">
      <c r="C4557" s="57"/>
      <c r="D4557" s="11"/>
      <c r="E4557" s="11"/>
      <c r="F4557" s="56"/>
      <c r="G4557" s="11"/>
      <c r="H4557" s="11"/>
      <c r="I4557" s="11"/>
      <c r="J4557" s="11"/>
      <c r="K4557" s="11"/>
      <c r="M4557" s="11"/>
      <c r="O4557" s="11"/>
      <c r="P4557" s="11"/>
      <c r="Q4557" s="11"/>
      <c r="R4557" s="11"/>
      <c r="S4557" s="11"/>
      <c r="T4557" s="11"/>
      <c r="U4557" s="42"/>
      <c r="V4557" s="42"/>
      <c r="W4557" s="42"/>
      <c r="X4557" s="42"/>
      <c r="Y4557" s="42"/>
      <c r="Z4557" s="42"/>
      <c r="AA4557" s="42"/>
      <c r="AB4557" s="42"/>
      <c r="AD4557" s="11"/>
      <c r="AF4557" s="11"/>
      <c r="AG4557" s="11"/>
      <c r="AH4557" s="101"/>
      <c r="AI4557" s="53"/>
      <c r="AJ4557" s="5"/>
    </row>
    <row r="4558" spans="3:36">
      <c r="C4558" s="57"/>
      <c r="D4558" s="11"/>
      <c r="E4558" s="11"/>
      <c r="F4558" s="56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42"/>
      <c r="V4558" s="42"/>
      <c r="W4558" s="42"/>
      <c r="X4558" s="42"/>
      <c r="Y4558" s="42"/>
      <c r="Z4558" s="42"/>
      <c r="AA4558" s="42"/>
      <c r="AB4558" s="42"/>
      <c r="AD4558" s="11"/>
      <c r="AE4558" s="11"/>
      <c r="AF4558" s="11"/>
      <c r="AG4558" s="11"/>
      <c r="AH4558" s="101"/>
      <c r="AI4558" s="53"/>
      <c r="AJ4558" s="5"/>
    </row>
    <row r="4559" spans="3:36">
      <c r="C4559" s="57"/>
      <c r="D4559" s="11"/>
      <c r="E4559" s="11"/>
      <c r="F4559" s="56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42"/>
      <c r="V4559" s="42"/>
      <c r="W4559" s="42"/>
      <c r="X4559" s="42"/>
      <c r="Y4559" s="42"/>
      <c r="Z4559" s="42"/>
      <c r="AA4559" s="42"/>
      <c r="AB4559" s="42"/>
      <c r="AC4559" s="11"/>
      <c r="AD4559" s="11"/>
      <c r="AF4559" s="11"/>
      <c r="AG4559" s="11"/>
      <c r="AH4559" s="101"/>
      <c r="AI4559" s="53"/>
      <c r="AJ4559" s="5"/>
    </row>
    <row r="4560" spans="3:36">
      <c r="C4560" s="57"/>
      <c r="D4560" s="11"/>
      <c r="E4560" s="11"/>
      <c r="F4560" s="56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42"/>
      <c r="V4560" s="42"/>
      <c r="W4560" s="42"/>
      <c r="X4560" s="42"/>
      <c r="Y4560" s="42"/>
      <c r="Z4560" s="42"/>
      <c r="AA4560" s="42"/>
      <c r="AB4560" s="42"/>
      <c r="AD4560" s="11"/>
      <c r="AE4560" s="11"/>
      <c r="AF4560" s="11"/>
      <c r="AG4560" s="11"/>
      <c r="AH4560" s="101"/>
      <c r="AI4560" s="53"/>
      <c r="AJ4560" s="5"/>
    </row>
    <row r="4561" spans="3:36" ht="15" customHeight="1">
      <c r="C4561" s="57"/>
      <c r="D4561" s="11"/>
      <c r="E4561" s="11"/>
      <c r="F4561" s="56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42"/>
      <c r="V4561" s="42"/>
      <c r="W4561" s="42"/>
      <c r="X4561" s="42"/>
      <c r="Y4561" s="42"/>
      <c r="Z4561" s="42"/>
      <c r="AA4561" s="42"/>
      <c r="AB4561" s="42"/>
      <c r="AD4561" s="11"/>
      <c r="AE4561" s="11"/>
      <c r="AG4561" s="11"/>
      <c r="AH4561" s="101"/>
      <c r="AI4561" s="53"/>
      <c r="AJ4561" s="5"/>
    </row>
    <row r="4562" spans="3:36">
      <c r="C4562" s="57"/>
      <c r="D4562" s="11"/>
      <c r="E4562" s="11"/>
      <c r="F4562" s="56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42"/>
      <c r="V4562" s="42"/>
      <c r="W4562" s="42"/>
      <c r="X4562" s="42"/>
      <c r="Y4562" s="42"/>
      <c r="Z4562" s="42"/>
      <c r="AA4562" s="42"/>
      <c r="AB4562" s="42"/>
      <c r="AD4562" s="11"/>
      <c r="AE4562" s="11"/>
      <c r="AG4562" s="11"/>
      <c r="AH4562" s="101"/>
      <c r="AI4562" s="53"/>
      <c r="AJ4562" s="5"/>
    </row>
    <row r="4563" spans="3:36">
      <c r="C4563" s="57"/>
      <c r="D4563" s="11"/>
      <c r="E4563" s="11"/>
      <c r="F4563" s="56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42"/>
      <c r="V4563" s="42"/>
      <c r="W4563" s="42"/>
      <c r="X4563" s="42"/>
      <c r="Y4563" s="42"/>
      <c r="Z4563" s="42"/>
      <c r="AA4563" s="42"/>
      <c r="AB4563" s="42"/>
      <c r="AC4563" s="11"/>
      <c r="AD4563" s="11"/>
      <c r="AF4563" s="11"/>
      <c r="AG4563" s="11"/>
      <c r="AH4563" s="101"/>
      <c r="AI4563" s="53"/>
      <c r="AJ4563" s="5"/>
    </row>
    <row r="4564" spans="3:36" ht="15" customHeight="1">
      <c r="C4564" s="57"/>
      <c r="D4564" s="11"/>
      <c r="E4564" s="11"/>
      <c r="F4564" s="56"/>
      <c r="G4564" s="11"/>
      <c r="H4564" s="11"/>
      <c r="I4564" s="11"/>
      <c r="J4564" s="11"/>
      <c r="K4564" s="11"/>
      <c r="M4564" s="11"/>
      <c r="P4564" s="11"/>
      <c r="Q4564" s="11"/>
      <c r="R4564" s="11"/>
      <c r="S4564" s="11"/>
      <c r="U4564" s="42"/>
      <c r="V4564" s="42"/>
      <c r="W4564" s="42"/>
      <c r="X4564" s="42"/>
      <c r="Y4564" s="42"/>
      <c r="Z4564" s="42"/>
      <c r="AA4564" s="42"/>
      <c r="AB4564" s="42"/>
      <c r="AC4564" s="11"/>
      <c r="AD4564" s="11"/>
      <c r="AE4564" s="11"/>
      <c r="AG4564" s="11"/>
      <c r="AH4564" s="101"/>
      <c r="AI4564" s="53"/>
      <c r="AJ4564" s="5"/>
    </row>
    <row r="4565" spans="3:36" ht="15" customHeight="1">
      <c r="C4565" s="57"/>
      <c r="D4565" s="11"/>
      <c r="E4565" s="11"/>
      <c r="F4565" s="56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42"/>
      <c r="V4565" s="42"/>
      <c r="W4565" s="42"/>
      <c r="X4565" s="42"/>
      <c r="Y4565" s="42"/>
      <c r="Z4565" s="42"/>
      <c r="AA4565" s="42"/>
      <c r="AB4565" s="42"/>
      <c r="AC4565" s="11"/>
      <c r="AD4565" s="11"/>
      <c r="AE4565" s="11"/>
      <c r="AF4565" s="11"/>
      <c r="AG4565" s="11"/>
      <c r="AH4565" s="101"/>
      <c r="AI4565" s="53"/>
      <c r="AJ4565" s="5"/>
    </row>
    <row r="4566" spans="3:36" ht="15" customHeight="1">
      <c r="C4566" s="57"/>
      <c r="D4566" s="11"/>
      <c r="E4566" s="11"/>
      <c r="F4566" s="56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42"/>
      <c r="V4566" s="42"/>
      <c r="W4566" s="42"/>
      <c r="X4566" s="42"/>
      <c r="Y4566" s="42"/>
      <c r="Z4566" s="42"/>
      <c r="AA4566" s="42"/>
      <c r="AB4566" s="42"/>
      <c r="AC4566" s="11"/>
      <c r="AD4566" s="11"/>
      <c r="AF4566" s="11"/>
      <c r="AG4566" s="11"/>
      <c r="AH4566" s="101"/>
      <c r="AI4566" s="53"/>
      <c r="AJ4566" s="5"/>
    </row>
    <row r="4567" spans="3:36" ht="15" customHeight="1">
      <c r="C4567" s="57"/>
      <c r="D4567" s="11"/>
      <c r="E4567" s="11"/>
      <c r="F4567" s="56"/>
      <c r="G4567" s="11"/>
      <c r="H4567" s="11"/>
      <c r="I4567" s="11"/>
      <c r="J4567" s="11"/>
      <c r="K4567" s="11"/>
      <c r="M4567" s="11"/>
      <c r="N4567" s="11"/>
      <c r="O4567" s="11"/>
      <c r="Q4567" s="11"/>
      <c r="R4567" s="11"/>
      <c r="S4567" s="11"/>
      <c r="U4567" s="42"/>
      <c r="V4567" s="42"/>
      <c r="W4567" s="42"/>
      <c r="X4567" s="42"/>
      <c r="Y4567" s="42"/>
      <c r="Z4567" s="42"/>
      <c r="AA4567" s="42"/>
      <c r="AB4567" s="42"/>
      <c r="AD4567" s="11"/>
      <c r="AG4567" s="11"/>
      <c r="AH4567" s="101"/>
      <c r="AI4567" s="53"/>
      <c r="AJ4567" s="5"/>
    </row>
    <row r="4568" spans="3:36" ht="15" customHeight="1">
      <c r="C4568" s="57"/>
      <c r="D4568" s="11"/>
      <c r="E4568" s="11"/>
      <c r="F4568" s="56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42"/>
      <c r="V4568" s="42"/>
      <c r="W4568" s="42"/>
      <c r="X4568" s="42"/>
      <c r="Y4568" s="42"/>
      <c r="Z4568" s="42"/>
      <c r="AA4568" s="42"/>
      <c r="AB4568" s="42"/>
      <c r="AD4568" s="11"/>
      <c r="AE4568" s="11"/>
      <c r="AG4568" s="11"/>
      <c r="AH4568" s="101"/>
      <c r="AI4568" s="53"/>
      <c r="AJ4568" s="5"/>
    </row>
    <row r="4569" spans="3:36" ht="15" customHeight="1">
      <c r="C4569" s="57"/>
      <c r="D4569" s="11"/>
      <c r="E4569" s="11"/>
      <c r="F4569" s="56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42"/>
      <c r="V4569" s="42"/>
      <c r="W4569" s="42"/>
      <c r="X4569" s="42"/>
      <c r="Y4569" s="42"/>
      <c r="Z4569" s="42"/>
      <c r="AA4569" s="42"/>
      <c r="AB4569" s="42"/>
      <c r="AD4569" s="11"/>
      <c r="AE4569" s="11"/>
      <c r="AF4569" s="11"/>
      <c r="AG4569" s="11"/>
      <c r="AH4569" s="101"/>
      <c r="AI4569" s="53"/>
      <c r="AJ4569" s="5"/>
    </row>
    <row r="4570" spans="3:36" ht="15" customHeight="1">
      <c r="C4570" s="57"/>
      <c r="D4570" s="11"/>
      <c r="E4570" s="11"/>
      <c r="F4570" s="56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U4570" s="42"/>
      <c r="V4570" s="42"/>
      <c r="W4570" s="42"/>
      <c r="X4570" s="42"/>
      <c r="Y4570" s="42"/>
      <c r="Z4570" s="42"/>
      <c r="AA4570" s="42"/>
      <c r="AB4570" s="42"/>
      <c r="AD4570" s="11"/>
      <c r="AF4570" s="11"/>
      <c r="AG4570" s="11"/>
      <c r="AH4570" s="101"/>
      <c r="AI4570" s="53"/>
      <c r="AJ4570" s="5"/>
    </row>
    <row r="4571" spans="3:36" ht="15" customHeight="1">
      <c r="C4571" s="57"/>
      <c r="D4571" s="11"/>
      <c r="E4571" s="11"/>
      <c r="F4571" s="56"/>
      <c r="G4571" s="11"/>
      <c r="H4571" s="11"/>
      <c r="I4571" s="11"/>
      <c r="J4571" s="11"/>
      <c r="K4571" s="11"/>
      <c r="M4571" s="11"/>
      <c r="N4571" s="11"/>
      <c r="O4571" s="11"/>
      <c r="Q4571" s="11"/>
      <c r="R4571" s="11"/>
      <c r="S4571" s="11"/>
      <c r="U4571" s="42"/>
      <c r="V4571" s="42"/>
      <c r="W4571" s="42"/>
      <c r="X4571" s="42"/>
      <c r="Y4571" s="42"/>
      <c r="Z4571" s="42"/>
      <c r="AA4571" s="42"/>
      <c r="AB4571" s="42"/>
      <c r="AD4571" s="11"/>
      <c r="AE4571" s="11"/>
      <c r="AG4571" s="11"/>
      <c r="AH4571" s="101"/>
      <c r="AI4571" s="53"/>
      <c r="AJ4571" s="5"/>
    </row>
    <row r="4572" spans="3:36" ht="15" customHeight="1">
      <c r="C4572" s="57"/>
      <c r="D4572" s="11"/>
      <c r="E4572" s="11"/>
      <c r="F4572" s="56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42"/>
      <c r="V4572" s="42"/>
      <c r="W4572" s="42"/>
      <c r="X4572" s="42"/>
      <c r="Y4572" s="42"/>
      <c r="Z4572" s="42"/>
      <c r="AA4572" s="42"/>
      <c r="AB4572" s="42"/>
      <c r="AD4572" s="11"/>
      <c r="AE4572" s="11"/>
      <c r="AG4572" s="11"/>
      <c r="AH4572" s="101"/>
      <c r="AI4572" s="53"/>
      <c r="AJ4572" s="5"/>
    </row>
    <row r="4573" spans="3:36" ht="15" customHeight="1">
      <c r="C4573" s="57"/>
      <c r="D4573" s="11"/>
      <c r="E4573" s="11"/>
      <c r="F4573" s="56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42"/>
      <c r="V4573" s="42"/>
      <c r="W4573" s="42"/>
      <c r="X4573" s="42"/>
      <c r="Y4573" s="42"/>
      <c r="Z4573" s="42"/>
      <c r="AA4573" s="42"/>
      <c r="AB4573" s="42"/>
      <c r="AD4573" s="11"/>
      <c r="AE4573" s="11"/>
      <c r="AG4573" s="11"/>
      <c r="AH4573" s="101"/>
      <c r="AI4573" s="53"/>
      <c r="AJ4573" s="5"/>
    </row>
    <row r="4574" spans="3:36" ht="15" customHeight="1">
      <c r="C4574" s="57"/>
      <c r="D4574" s="11"/>
      <c r="E4574" s="11"/>
      <c r="F4574" s="56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42"/>
      <c r="V4574" s="42"/>
      <c r="W4574" s="42"/>
      <c r="X4574" s="42"/>
      <c r="Y4574" s="42"/>
      <c r="Z4574" s="42"/>
      <c r="AA4574" s="42"/>
      <c r="AB4574" s="42"/>
      <c r="AD4574" s="11"/>
      <c r="AG4574" s="11"/>
      <c r="AH4574" s="101"/>
      <c r="AI4574" s="53"/>
      <c r="AJ4574" s="5"/>
    </row>
    <row r="4575" spans="3:36" ht="15" customHeight="1">
      <c r="C4575" s="57"/>
      <c r="D4575" s="11"/>
      <c r="E4575" s="11"/>
      <c r="F4575" s="56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42"/>
      <c r="V4575" s="42"/>
      <c r="W4575" s="42"/>
      <c r="X4575" s="42"/>
      <c r="Y4575" s="42"/>
      <c r="Z4575" s="42"/>
      <c r="AA4575" s="42"/>
      <c r="AB4575" s="42"/>
      <c r="AD4575" s="11"/>
      <c r="AG4575" s="11"/>
      <c r="AH4575" s="101"/>
      <c r="AI4575" s="53"/>
      <c r="AJ4575" s="5"/>
    </row>
    <row r="4576" spans="3:36" ht="15" customHeight="1">
      <c r="C4576" s="57"/>
      <c r="D4576" s="11"/>
      <c r="E4576" s="11"/>
      <c r="F4576" s="56"/>
      <c r="G4576" s="11"/>
      <c r="H4576" s="11"/>
      <c r="I4576" s="11"/>
      <c r="J4576" s="11"/>
      <c r="K4576" s="11"/>
      <c r="M4576" s="11"/>
      <c r="N4576" s="11"/>
      <c r="O4576" s="11"/>
      <c r="Q4576" s="11"/>
      <c r="R4576" s="11"/>
      <c r="S4576" s="11"/>
      <c r="U4576" s="42"/>
      <c r="V4576" s="42"/>
      <c r="W4576" s="42"/>
      <c r="X4576" s="42"/>
      <c r="Y4576" s="42"/>
      <c r="Z4576" s="42"/>
      <c r="AA4576" s="42"/>
      <c r="AB4576" s="42"/>
      <c r="AD4576" s="11"/>
      <c r="AF4576" s="11"/>
      <c r="AG4576" s="11"/>
      <c r="AH4576" s="101"/>
      <c r="AI4576" s="53"/>
      <c r="AJ4576" s="5"/>
    </row>
    <row r="4577" spans="3:36" ht="15" customHeight="1">
      <c r="C4577" s="57"/>
      <c r="D4577" s="11"/>
      <c r="E4577" s="11"/>
      <c r="F4577" s="56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42"/>
      <c r="V4577" s="42"/>
      <c r="W4577" s="42"/>
      <c r="X4577" s="42"/>
      <c r="Y4577" s="42"/>
      <c r="Z4577" s="42"/>
      <c r="AA4577" s="42"/>
      <c r="AB4577" s="42"/>
      <c r="AD4577" s="11"/>
      <c r="AE4577" s="11"/>
      <c r="AG4577" s="11"/>
      <c r="AH4577" s="101"/>
      <c r="AI4577" s="53"/>
      <c r="AJ4577" s="5"/>
    </row>
    <row r="4578" spans="3:36">
      <c r="C4578" s="57"/>
      <c r="D4578" s="11"/>
      <c r="E4578" s="11"/>
      <c r="F4578" s="56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42"/>
      <c r="V4578" s="42"/>
      <c r="W4578" s="42"/>
      <c r="X4578" s="42"/>
      <c r="Y4578" s="42"/>
      <c r="Z4578" s="42"/>
      <c r="AA4578" s="42"/>
      <c r="AB4578" s="42"/>
      <c r="AD4578" s="11"/>
      <c r="AE4578" s="11"/>
      <c r="AG4578" s="11"/>
      <c r="AH4578" s="101"/>
      <c r="AI4578" s="53"/>
      <c r="AJ4578" s="5"/>
    </row>
    <row r="4579" spans="3:36">
      <c r="C4579" s="57"/>
      <c r="D4579" s="11"/>
      <c r="E4579" s="11"/>
      <c r="F4579" s="56"/>
      <c r="G4579" s="11"/>
      <c r="H4579" s="11"/>
      <c r="I4579" s="11"/>
      <c r="J4579" s="11"/>
      <c r="K4579" s="11"/>
      <c r="M4579" s="11"/>
      <c r="N4579" s="11"/>
      <c r="O4579" s="11"/>
      <c r="P4579" s="11"/>
      <c r="Q4579" s="11"/>
      <c r="R4579" s="11"/>
      <c r="S4579" s="11"/>
      <c r="T4579" s="11"/>
      <c r="U4579" s="42"/>
      <c r="V4579" s="42"/>
      <c r="W4579" s="42"/>
      <c r="X4579" s="42"/>
      <c r="Y4579" s="42"/>
      <c r="Z4579" s="42"/>
      <c r="AA4579" s="42"/>
      <c r="AB4579" s="42"/>
      <c r="AD4579" s="11"/>
      <c r="AE4579" s="11"/>
      <c r="AG4579" s="11"/>
      <c r="AH4579" s="101"/>
      <c r="AI4579" s="53"/>
      <c r="AJ4579" s="5"/>
    </row>
    <row r="4580" spans="3:36" ht="15" customHeight="1">
      <c r="C4580" s="57"/>
      <c r="D4580" s="11"/>
      <c r="E4580" s="11"/>
      <c r="F4580" s="56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42"/>
      <c r="V4580" s="42"/>
      <c r="W4580" s="42"/>
      <c r="X4580" s="42"/>
      <c r="Y4580" s="42"/>
      <c r="Z4580" s="42"/>
      <c r="AA4580" s="42"/>
      <c r="AB4580" s="42"/>
      <c r="AC4580" s="11"/>
      <c r="AD4580" s="11"/>
      <c r="AF4580" s="11"/>
      <c r="AG4580" s="11"/>
      <c r="AH4580" s="101"/>
      <c r="AI4580" s="53"/>
      <c r="AJ4580" s="5"/>
    </row>
    <row r="4581" spans="3:36">
      <c r="C4581" s="57"/>
      <c r="D4581" s="11"/>
      <c r="E4581" s="11"/>
      <c r="F4581" s="56"/>
      <c r="G4581" s="11"/>
      <c r="H4581" s="11"/>
      <c r="I4581" s="11"/>
      <c r="J4581" s="11"/>
      <c r="K4581" s="11"/>
      <c r="M4581" s="11"/>
      <c r="O4581" s="11"/>
      <c r="P4581" s="11"/>
      <c r="Q4581" s="11"/>
      <c r="R4581" s="11"/>
      <c r="S4581" s="11"/>
      <c r="T4581" s="11"/>
      <c r="U4581" s="42"/>
      <c r="V4581" s="42"/>
      <c r="W4581" s="42"/>
      <c r="X4581" s="42"/>
      <c r="Y4581" s="42"/>
      <c r="Z4581" s="42"/>
      <c r="AA4581" s="42"/>
      <c r="AB4581" s="42"/>
      <c r="AC4581" s="11"/>
      <c r="AD4581" s="11"/>
      <c r="AG4581" s="11"/>
      <c r="AH4581" s="101"/>
      <c r="AI4581" s="53"/>
      <c r="AJ4581" s="5"/>
    </row>
    <row r="4582" spans="3:36">
      <c r="C4582" s="57"/>
      <c r="D4582" s="11"/>
      <c r="E4582" s="11"/>
      <c r="F4582" s="56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42"/>
      <c r="V4582" s="42"/>
      <c r="W4582" s="42"/>
      <c r="X4582" s="42"/>
      <c r="Y4582" s="42"/>
      <c r="Z4582" s="42"/>
      <c r="AA4582" s="42"/>
      <c r="AB4582" s="42"/>
      <c r="AC4582" s="11"/>
      <c r="AD4582" s="11"/>
      <c r="AE4582" s="11"/>
      <c r="AF4582" s="11"/>
      <c r="AG4582" s="11"/>
      <c r="AH4582" s="101"/>
      <c r="AI4582" s="53"/>
      <c r="AJ4582" s="5"/>
    </row>
    <row r="4583" spans="3:36">
      <c r="C4583" s="57"/>
      <c r="D4583" s="11"/>
      <c r="E4583" s="11"/>
      <c r="F4583" s="56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42"/>
      <c r="V4583" s="42"/>
      <c r="W4583" s="42"/>
      <c r="X4583" s="42"/>
      <c r="Y4583" s="42"/>
      <c r="Z4583" s="42"/>
      <c r="AA4583" s="42"/>
      <c r="AB4583" s="42"/>
      <c r="AC4583" s="11"/>
      <c r="AD4583" s="11"/>
      <c r="AE4583" s="11"/>
      <c r="AG4583" s="11"/>
      <c r="AH4583" s="101"/>
      <c r="AI4583" s="53"/>
      <c r="AJ4583" s="5"/>
    </row>
    <row r="4584" spans="3:36">
      <c r="C4584" s="57"/>
      <c r="D4584" s="11"/>
      <c r="E4584" s="11"/>
      <c r="F4584" s="56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42"/>
      <c r="V4584" s="42"/>
      <c r="W4584" s="42"/>
      <c r="X4584" s="42"/>
      <c r="Y4584" s="42"/>
      <c r="Z4584" s="42"/>
      <c r="AA4584" s="42"/>
      <c r="AB4584" s="42"/>
      <c r="AD4584" s="11"/>
      <c r="AE4584" s="11"/>
      <c r="AG4584" s="11"/>
      <c r="AH4584" s="101"/>
      <c r="AI4584" s="53"/>
      <c r="AJ4584" s="5"/>
    </row>
    <row r="4585" spans="3:36" ht="15" customHeight="1">
      <c r="C4585" s="57"/>
      <c r="D4585" s="11"/>
      <c r="E4585" s="11"/>
      <c r="F4585" s="56"/>
      <c r="G4585" s="11"/>
      <c r="H4585" s="11"/>
      <c r="I4585" s="11"/>
      <c r="J4585" s="11"/>
      <c r="K4585" s="11"/>
      <c r="L4585" s="11"/>
      <c r="M4585" s="11"/>
      <c r="N4585" s="11"/>
      <c r="P4585" s="11"/>
      <c r="Q4585" s="11"/>
      <c r="R4585" s="11"/>
      <c r="S4585" s="11"/>
      <c r="T4585" s="11"/>
      <c r="U4585" s="42"/>
      <c r="V4585" s="42"/>
      <c r="W4585" s="42"/>
      <c r="X4585" s="42"/>
      <c r="Y4585" s="42"/>
      <c r="Z4585" s="42"/>
      <c r="AA4585" s="42"/>
      <c r="AB4585" s="42"/>
      <c r="AD4585" s="11"/>
      <c r="AE4585" s="11"/>
      <c r="AF4585" s="11"/>
      <c r="AG4585" s="11"/>
      <c r="AH4585" s="101"/>
      <c r="AI4585" s="53"/>
      <c r="AJ4585" s="5"/>
    </row>
    <row r="4586" spans="3:36" ht="15" customHeight="1">
      <c r="C4586" s="57"/>
      <c r="D4586" s="11"/>
      <c r="E4586" s="11"/>
      <c r="F4586" s="56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42"/>
      <c r="V4586" s="42"/>
      <c r="W4586" s="42"/>
      <c r="X4586" s="42"/>
      <c r="Y4586" s="42"/>
      <c r="Z4586" s="42"/>
      <c r="AA4586" s="42"/>
      <c r="AB4586" s="42"/>
      <c r="AD4586" s="11"/>
      <c r="AF4586" s="11"/>
      <c r="AG4586" s="11"/>
      <c r="AH4586" s="101"/>
      <c r="AI4586" s="53"/>
      <c r="AJ4586" s="5"/>
    </row>
    <row r="4587" spans="3:36" ht="15" customHeight="1">
      <c r="C4587" s="57"/>
      <c r="D4587" s="11"/>
      <c r="E4587" s="11"/>
      <c r="F4587" s="56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42"/>
      <c r="V4587" s="42"/>
      <c r="W4587" s="42"/>
      <c r="X4587" s="42"/>
      <c r="Y4587" s="42"/>
      <c r="Z4587" s="42"/>
      <c r="AA4587" s="42"/>
      <c r="AB4587" s="42"/>
      <c r="AD4587" s="11"/>
      <c r="AE4587" s="11"/>
      <c r="AF4587" s="11"/>
      <c r="AG4587" s="11"/>
      <c r="AH4587" s="101"/>
      <c r="AI4587" s="53"/>
      <c r="AJ4587" s="5"/>
    </row>
    <row r="4588" spans="3:36" ht="15" customHeight="1">
      <c r="C4588" s="57"/>
      <c r="D4588" s="11"/>
      <c r="E4588" s="11"/>
      <c r="F4588" s="56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42"/>
      <c r="V4588" s="42"/>
      <c r="W4588" s="42"/>
      <c r="X4588" s="42"/>
      <c r="Y4588" s="42"/>
      <c r="Z4588" s="42"/>
      <c r="AA4588" s="42"/>
      <c r="AB4588" s="42"/>
      <c r="AD4588" s="11"/>
      <c r="AF4588" s="11"/>
      <c r="AG4588" s="11"/>
      <c r="AH4588" s="101"/>
      <c r="AI4588" s="53"/>
      <c r="AJ4588" s="5"/>
    </row>
    <row r="4589" spans="3:36">
      <c r="C4589" s="57"/>
      <c r="D4589" s="11"/>
      <c r="E4589" s="11"/>
      <c r="F4589" s="56"/>
      <c r="G4589" s="11"/>
      <c r="H4589" s="11"/>
      <c r="I4589" s="11"/>
      <c r="J4589" s="11"/>
      <c r="K4589" s="11"/>
      <c r="M4589" s="11"/>
      <c r="N4589" s="11"/>
      <c r="P4589" s="11"/>
      <c r="Q4589" s="11"/>
      <c r="R4589" s="11"/>
      <c r="S4589" s="11"/>
      <c r="U4589" s="42"/>
      <c r="V4589" s="42"/>
      <c r="W4589" s="42"/>
      <c r="X4589" s="42"/>
      <c r="Y4589" s="42"/>
      <c r="Z4589" s="42"/>
      <c r="AA4589" s="42"/>
      <c r="AB4589" s="42"/>
      <c r="AD4589" s="11"/>
      <c r="AE4589" s="11"/>
      <c r="AF4589" s="11"/>
      <c r="AG4589" s="11"/>
      <c r="AH4589" s="101"/>
      <c r="AI4589" s="53"/>
      <c r="AJ4589" s="5"/>
    </row>
    <row r="4590" spans="3:36" ht="15" customHeight="1">
      <c r="C4590" s="57"/>
      <c r="D4590" s="11"/>
      <c r="E4590" s="11"/>
      <c r="F4590" s="56"/>
      <c r="G4590" s="11"/>
      <c r="H4590" s="11"/>
      <c r="I4590" s="11"/>
      <c r="J4590" s="11"/>
      <c r="K4590" s="11"/>
      <c r="L4590" s="11"/>
      <c r="M4590" s="11"/>
      <c r="N4590" s="11"/>
      <c r="P4590" s="11"/>
      <c r="Q4590" s="11"/>
      <c r="R4590" s="11"/>
      <c r="S4590" s="11"/>
      <c r="T4590" s="11"/>
      <c r="U4590" s="42"/>
      <c r="V4590" s="42"/>
      <c r="W4590" s="42"/>
      <c r="X4590" s="42"/>
      <c r="Y4590" s="42"/>
      <c r="Z4590" s="42"/>
      <c r="AA4590" s="42"/>
      <c r="AB4590" s="42"/>
      <c r="AD4590" s="11"/>
      <c r="AE4590" s="11"/>
      <c r="AF4590" s="11"/>
      <c r="AG4590" s="11"/>
      <c r="AH4590" s="101"/>
      <c r="AI4590" s="53"/>
      <c r="AJ4590" s="5"/>
    </row>
    <row r="4591" spans="3:36" ht="15" customHeight="1">
      <c r="C4591" s="57"/>
      <c r="D4591" s="11"/>
      <c r="E4591" s="11"/>
      <c r="F4591" s="56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42"/>
      <c r="V4591" s="42"/>
      <c r="W4591" s="42"/>
      <c r="X4591" s="42"/>
      <c r="Y4591" s="42"/>
      <c r="Z4591" s="42"/>
      <c r="AA4591" s="42"/>
      <c r="AB4591" s="42"/>
      <c r="AE4591" s="11"/>
      <c r="AG4591" s="11"/>
      <c r="AH4591" s="101"/>
      <c r="AI4591" s="53"/>
      <c r="AJ4591" s="5"/>
    </row>
    <row r="4592" spans="3:36" ht="15" customHeight="1">
      <c r="C4592" s="57"/>
      <c r="D4592" s="11"/>
      <c r="E4592" s="11"/>
      <c r="F4592" s="56"/>
      <c r="G4592" s="11"/>
      <c r="H4592" s="11"/>
      <c r="I4592" s="11"/>
      <c r="J4592" s="11"/>
      <c r="K4592" s="11"/>
      <c r="M4592" s="11"/>
      <c r="N4592" s="11"/>
      <c r="O4592" s="11"/>
      <c r="P4592" s="11"/>
      <c r="Q4592" s="11"/>
      <c r="R4592" s="11"/>
      <c r="S4592" s="11"/>
      <c r="T4592" s="11"/>
      <c r="U4592" s="42"/>
      <c r="V4592" s="42"/>
      <c r="W4592" s="42"/>
      <c r="X4592" s="42"/>
      <c r="Y4592" s="42"/>
      <c r="Z4592" s="42"/>
      <c r="AA4592" s="42"/>
      <c r="AB4592" s="42"/>
      <c r="AF4592" s="11"/>
      <c r="AG4592" s="11"/>
      <c r="AH4592" s="101"/>
      <c r="AI4592" s="53"/>
      <c r="AJ4592" s="5"/>
    </row>
    <row r="4593" spans="3:36" ht="15" customHeight="1">
      <c r="C4593" s="57"/>
      <c r="D4593" s="11"/>
      <c r="E4593" s="11"/>
      <c r="F4593" s="56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42"/>
      <c r="V4593" s="42"/>
      <c r="W4593" s="42"/>
      <c r="X4593" s="42"/>
      <c r="Y4593" s="42"/>
      <c r="Z4593" s="42"/>
      <c r="AA4593" s="42"/>
      <c r="AB4593" s="42"/>
      <c r="AD4593" s="11"/>
      <c r="AF4593" s="11"/>
      <c r="AG4593" s="11"/>
      <c r="AH4593" s="101"/>
      <c r="AI4593" s="53"/>
      <c r="AJ4593" s="5"/>
    </row>
    <row r="4594" spans="3:36" ht="15" customHeight="1">
      <c r="C4594" s="57"/>
      <c r="D4594" s="11"/>
      <c r="E4594" s="11"/>
      <c r="F4594" s="56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42"/>
      <c r="V4594" s="42"/>
      <c r="W4594" s="42"/>
      <c r="X4594" s="42"/>
      <c r="Y4594" s="42"/>
      <c r="Z4594" s="42"/>
      <c r="AA4594" s="42"/>
      <c r="AB4594" s="42"/>
      <c r="AD4594" s="11"/>
      <c r="AE4594" s="11"/>
      <c r="AF4594" s="11"/>
      <c r="AG4594" s="11"/>
      <c r="AH4594" s="101"/>
      <c r="AI4594" s="53"/>
      <c r="AJ4594" s="5"/>
    </row>
    <row r="4595" spans="3:36" ht="15" customHeight="1">
      <c r="C4595" s="57"/>
      <c r="D4595" s="11"/>
      <c r="E4595" s="11"/>
      <c r="F4595" s="56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42"/>
      <c r="V4595" s="42"/>
      <c r="W4595" s="42"/>
      <c r="X4595" s="42"/>
      <c r="Y4595" s="42"/>
      <c r="Z4595" s="42"/>
      <c r="AA4595" s="42"/>
      <c r="AB4595" s="42"/>
      <c r="AD4595" s="11"/>
      <c r="AE4595" s="11"/>
      <c r="AF4595" s="11"/>
      <c r="AG4595" s="11"/>
      <c r="AH4595" s="101"/>
      <c r="AI4595" s="53"/>
      <c r="AJ4595" s="5"/>
    </row>
    <row r="4596" spans="3:36">
      <c r="C4596" s="57"/>
      <c r="D4596" s="11"/>
      <c r="E4596" s="11"/>
      <c r="F4596" s="56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42"/>
      <c r="V4596" s="42"/>
      <c r="W4596" s="42"/>
      <c r="X4596" s="42"/>
      <c r="Y4596" s="42"/>
      <c r="Z4596" s="42"/>
      <c r="AA4596" s="42"/>
      <c r="AB4596" s="42"/>
      <c r="AD4596" s="11"/>
      <c r="AE4596" s="11"/>
      <c r="AF4596" s="11"/>
      <c r="AG4596" s="11"/>
      <c r="AH4596" s="101"/>
      <c r="AI4596" s="53"/>
      <c r="AJ4596" s="5"/>
    </row>
    <row r="4597" spans="3:36" ht="15" customHeight="1">
      <c r="C4597" s="57"/>
      <c r="D4597" s="11"/>
      <c r="E4597" s="11"/>
      <c r="F4597" s="56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42"/>
      <c r="V4597" s="42"/>
      <c r="W4597" s="42"/>
      <c r="X4597" s="42"/>
      <c r="Y4597" s="42"/>
      <c r="Z4597" s="42"/>
      <c r="AA4597" s="42"/>
      <c r="AB4597" s="42"/>
      <c r="AD4597" s="11"/>
      <c r="AE4597" s="11"/>
      <c r="AG4597" s="11"/>
      <c r="AH4597" s="101"/>
      <c r="AI4597" s="53"/>
      <c r="AJ4597" s="5"/>
    </row>
    <row r="4598" spans="3:36" ht="15" customHeight="1">
      <c r="C4598" s="57"/>
      <c r="D4598" s="11"/>
      <c r="E4598" s="11"/>
      <c r="F4598" s="56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42"/>
      <c r="V4598" s="42"/>
      <c r="W4598" s="42"/>
      <c r="X4598" s="42"/>
      <c r="Y4598" s="42"/>
      <c r="Z4598" s="42"/>
      <c r="AA4598" s="42"/>
      <c r="AB4598" s="42"/>
      <c r="AD4598" s="11"/>
      <c r="AG4598" s="11"/>
      <c r="AH4598" s="101"/>
      <c r="AI4598" s="53"/>
      <c r="AJ4598" s="5"/>
    </row>
    <row r="4599" spans="3:36" ht="15" customHeight="1">
      <c r="C4599" s="57"/>
      <c r="D4599" s="11"/>
      <c r="E4599" s="11"/>
      <c r="F4599" s="56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42"/>
      <c r="V4599" s="42"/>
      <c r="W4599" s="42"/>
      <c r="X4599" s="42"/>
      <c r="Y4599" s="42"/>
      <c r="Z4599" s="42"/>
      <c r="AA4599" s="42"/>
      <c r="AB4599" s="42"/>
      <c r="AD4599" s="11"/>
      <c r="AE4599" s="11"/>
      <c r="AG4599" s="11"/>
      <c r="AH4599" s="101"/>
      <c r="AI4599" s="53"/>
      <c r="AJ4599" s="5"/>
    </row>
    <row r="4600" spans="3:36" ht="15" customHeight="1">
      <c r="C4600" s="57"/>
      <c r="D4600" s="11"/>
      <c r="E4600" s="11"/>
      <c r="F4600" s="56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42"/>
      <c r="V4600" s="42"/>
      <c r="W4600" s="42"/>
      <c r="X4600" s="42"/>
      <c r="Y4600" s="42"/>
      <c r="Z4600" s="42"/>
      <c r="AA4600" s="42"/>
      <c r="AB4600" s="42"/>
      <c r="AD4600" s="11"/>
      <c r="AE4600" s="11"/>
      <c r="AF4600" s="11"/>
      <c r="AG4600" s="11"/>
      <c r="AH4600" s="101"/>
      <c r="AI4600" s="53"/>
      <c r="AJ4600" s="5"/>
    </row>
    <row r="4601" spans="3:36" ht="15" customHeight="1">
      <c r="C4601" s="57"/>
      <c r="D4601" s="11"/>
      <c r="E4601" s="11"/>
      <c r="F4601" s="56"/>
      <c r="G4601" s="11"/>
      <c r="H4601" s="11"/>
      <c r="I4601" s="11"/>
      <c r="J4601" s="11"/>
      <c r="K4601" s="11"/>
      <c r="M4601" s="11"/>
      <c r="O4601" s="11"/>
      <c r="P4601" s="11"/>
      <c r="Q4601" s="11"/>
      <c r="R4601" s="11"/>
      <c r="S4601" s="11"/>
      <c r="T4601" s="11"/>
      <c r="U4601" s="42"/>
      <c r="V4601" s="42"/>
      <c r="W4601" s="42"/>
      <c r="X4601" s="42"/>
      <c r="Y4601" s="42"/>
      <c r="Z4601" s="42"/>
      <c r="AA4601" s="42"/>
      <c r="AB4601" s="42"/>
      <c r="AD4601" s="11"/>
      <c r="AF4601" s="11"/>
      <c r="AG4601" s="11"/>
      <c r="AH4601" s="101"/>
      <c r="AI4601" s="53"/>
      <c r="AJ4601" s="5"/>
    </row>
    <row r="4602" spans="3:36" ht="15" customHeight="1">
      <c r="C4602" s="57"/>
      <c r="D4602" s="11"/>
      <c r="E4602" s="11"/>
      <c r="F4602" s="56"/>
      <c r="G4602" s="11"/>
      <c r="H4602" s="11"/>
      <c r="I4602" s="11"/>
      <c r="J4602" s="11"/>
      <c r="K4602" s="11"/>
      <c r="L4602" s="11"/>
      <c r="M4602" s="11"/>
      <c r="O4602" s="11"/>
      <c r="P4602" s="11"/>
      <c r="Q4602" s="11"/>
      <c r="R4602" s="11"/>
      <c r="S4602" s="11"/>
      <c r="T4602" s="11"/>
      <c r="U4602" s="42"/>
      <c r="V4602" s="42"/>
      <c r="W4602" s="42"/>
      <c r="X4602" s="42"/>
      <c r="Y4602" s="42"/>
      <c r="Z4602" s="42"/>
      <c r="AA4602" s="42"/>
      <c r="AB4602" s="42"/>
      <c r="AD4602" s="11"/>
      <c r="AG4602" s="11"/>
      <c r="AH4602" s="101"/>
      <c r="AI4602" s="53"/>
      <c r="AJ4602" s="5"/>
    </row>
    <row r="4603" spans="3:36">
      <c r="C4603" s="57"/>
      <c r="D4603" s="11"/>
      <c r="E4603" s="11"/>
      <c r="F4603" s="56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42"/>
      <c r="V4603" s="42"/>
      <c r="W4603" s="42"/>
      <c r="X4603" s="42"/>
      <c r="Y4603" s="42"/>
      <c r="Z4603" s="42"/>
      <c r="AA4603" s="42"/>
      <c r="AB4603" s="42"/>
      <c r="AD4603" s="11"/>
      <c r="AF4603" s="11"/>
      <c r="AG4603" s="11"/>
      <c r="AH4603" s="101"/>
      <c r="AI4603" s="53"/>
      <c r="AJ4603" s="5"/>
    </row>
    <row r="4604" spans="3:36" ht="15" customHeight="1">
      <c r="C4604" s="57"/>
      <c r="D4604" s="11"/>
      <c r="E4604" s="11"/>
      <c r="F4604" s="56"/>
      <c r="G4604" s="11"/>
      <c r="H4604" s="11"/>
      <c r="I4604" s="11"/>
      <c r="J4604" s="11"/>
      <c r="K4604" s="11"/>
      <c r="L4604" s="11"/>
      <c r="M4604" s="11"/>
      <c r="N4604" s="11"/>
      <c r="P4604" s="11"/>
      <c r="Q4604" s="11"/>
      <c r="R4604" s="11"/>
      <c r="S4604" s="11"/>
      <c r="T4604" s="11"/>
      <c r="U4604" s="42"/>
      <c r="V4604" s="42"/>
      <c r="W4604" s="42"/>
      <c r="X4604" s="42"/>
      <c r="Y4604" s="42"/>
      <c r="Z4604" s="42"/>
      <c r="AA4604" s="42"/>
      <c r="AB4604" s="42"/>
      <c r="AD4604" s="11"/>
      <c r="AF4604" s="11"/>
      <c r="AG4604" s="11"/>
      <c r="AH4604" s="101"/>
      <c r="AI4604" s="53"/>
      <c r="AJ4604" s="5"/>
    </row>
    <row r="4605" spans="3:36">
      <c r="C4605" s="57"/>
      <c r="D4605" s="11"/>
      <c r="E4605" s="11"/>
      <c r="F4605" s="56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42"/>
      <c r="V4605" s="42"/>
      <c r="W4605" s="42"/>
      <c r="X4605" s="42"/>
      <c r="Y4605" s="42"/>
      <c r="Z4605" s="42"/>
      <c r="AA4605" s="42"/>
      <c r="AB4605" s="42"/>
      <c r="AD4605" s="11"/>
      <c r="AE4605" s="11"/>
      <c r="AF4605" s="11"/>
      <c r="AG4605" s="11"/>
      <c r="AH4605" s="101"/>
      <c r="AI4605" s="53"/>
      <c r="AJ4605" s="5"/>
    </row>
    <row r="4606" spans="3:36">
      <c r="C4606" s="57"/>
      <c r="D4606" s="11"/>
      <c r="E4606" s="11"/>
      <c r="F4606" s="56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42"/>
      <c r="V4606" s="42"/>
      <c r="W4606" s="42"/>
      <c r="X4606" s="42"/>
      <c r="Y4606" s="42"/>
      <c r="Z4606" s="42"/>
      <c r="AA4606" s="42"/>
      <c r="AB4606" s="42"/>
      <c r="AD4606" s="11"/>
      <c r="AE4606" s="11"/>
      <c r="AG4606" s="11"/>
      <c r="AH4606" s="101"/>
      <c r="AI4606" s="53"/>
      <c r="AJ4606" s="5"/>
    </row>
    <row r="4607" spans="3:36">
      <c r="C4607" s="57"/>
      <c r="D4607" s="11"/>
      <c r="E4607" s="11"/>
      <c r="F4607" s="56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42"/>
      <c r="V4607" s="42"/>
      <c r="W4607" s="42"/>
      <c r="X4607" s="42"/>
      <c r="Y4607" s="42"/>
      <c r="Z4607" s="42"/>
      <c r="AA4607" s="42"/>
      <c r="AB4607" s="42"/>
      <c r="AD4607" s="11"/>
      <c r="AE4607" s="11"/>
      <c r="AF4607" s="11"/>
      <c r="AG4607" s="11"/>
      <c r="AH4607" s="101"/>
      <c r="AI4607" s="53"/>
      <c r="AJ4607" s="5"/>
    </row>
    <row r="4608" spans="3:36" ht="15" customHeight="1">
      <c r="C4608" s="57"/>
      <c r="D4608" s="11"/>
      <c r="E4608" s="11"/>
      <c r="F4608" s="56"/>
      <c r="G4608" s="11"/>
      <c r="H4608" s="11"/>
      <c r="I4608" s="11"/>
      <c r="J4608" s="11"/>
      <c r="K4608" s="11"/>
      <c r="M4608" s="11"/>
      <c r="N4608" s="11"/>
      <c r="O4608" s="11"/>
      <c r="Q4608" s="11"/>
      <c r="R4608" s="11"/>
      <c r="S4608" s="11"/>
      <c r="U4608" s="42"/>
      <c r="V4608" s="42"/>
      <c r="W4608" s="42"/>
      <c r="X4608" s="42"/>
      <c r="Y4608" s="42"/>
      <c r="Z4608" s="42"/>
      <c r="AA4608" s="42"/>
      <c r="AB4608" s="42"/>
      <c r="AD4608" s="11"/>
      <c r="AE4608" s="11"/>
      <c r="AF4608" s="11"/>
      <c r="AG4608" s="11"/>
      <c r="AH4608" s="101"/>
      <c r="AI4608" s="53"/>
      <c r="AJ4608" s="5"/>
    </row>
    <row r="4609" spans="3:36" ht="15" customHeight="1">
      <c r="C4609" s="57"/>
      <c r="D4609" s="11"/>
      <c r="E4609" s="11"/>
      <c r="F4609" s="56"/>
      <c r="G4609" s="11"/>
      <c r="H4609" s="11"/>
      <c r="I4609" s="11"/>
      <c r="J4609" s="11"/>
      <c r="K4609" s="11"/>
      <c r="M4609" s="11"/>
      <c r="N4609" s="11"/>
      <c r="P4609" s="11"/>
      <c r="Q4609" s="11"/>
      <c r="R4609" s="11"/>
      <c r="S4609" s="11"/>
      <c r="U4609" s="42"/>
      <c r="V4609" s="42"/>
      <c r="W4609" s="42"/>
      <c r="X4609" s="42"/>
      <c r="Y4609" s="42"/>
      <c r="Z4609" s="42"/>
      <c r="AA4609" s="42"/>
      <c r="AB4609" s="42"/>
      <c r="AD4609" s="11"/>
      <c r="AE4609" s="11"/>
      <c r="AF4609" s="11"/>
      <c r="AG4609" s="11"/>
      <c r="AH4609" s="101"/>
      <c r="AI4609" s="53"/>
      <c r="AJ4609" s="5"/>
    </row>
    <row r="4610" spans="3:36" ht="15" customHeight="1">
      <c r="C4610" s="57"/>
      <c r="D4610" s="11"/>
      <c r="E4610" s="11"/>
      <c r="F4610" s="56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42"/>
      <c r="V4610" s="42"/>
      <c r="W4610" s="42"/>
      <c r="X4610" s="42"/>
      <c r="Y4610" s="42"/>
      <c r="Z4610" s="42"/>
      <c r="AA4610" s="42"/>
      <c r="AB4610" s="42"/>
      <c r="AD4610" s="11"/>
      <c r="AE4610" s="11"/>
      <c r="AG4610" s="11"/>
      <c r="AH4610" s="101"/>
      <c r="AI4610" s="53"/>
      <c r="AJ4610" s="5"/>
    </row>
    <row r="4611" spans="3:36" ht="15" customHeight="1">
      <c r="C4611" s="57"/>
      <c r="D4611" s="11"/>
      <c r="E4611" s="11"/>
      <c r="F4611" s="56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42"/>
      <c r="V4611" s="42"/>
      <c r="W4611" s="42"/>
      <c r="X4611" s="42"/>
      <c r="Y4611" s="42"/>
      <c r="Z4611" s="42"/>
      <c r="AA4611" s="42"/>
      <c r="AB4611" s="42"/>
      <c r="AC4611" s="11"/>
      <c r="AD4611" s="11"/>
      <c r="AE4611" s="11"/>
      <c r="AF4611" s="11"/>
      <c r="AG4611" s="11"/>
      <c r="AH4611" s="101"/>
      <c r="AI4611" s="53"/>
      <c r="AJ4611" s="5"/>
    </row>
    <row r="4612" spans="3:36" ht="15" customHeight="1">
      <c r="C4612" s="57"/>
      <c r="D4612" s="11"/>
      <c r="E4612" s="11"/>
      <c r="F4612" s="56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42"/>
      <c r="V4612" s="42"/>
      <c r="W4612" s="42"/>
      <c r="X4612" s="42"/>
      <c r="Y4612" s="42"/>
      <c r="Z4612" s="42"/>
      <c r="AA4612" s="42"/>
      <c r="AB4612" s="42"/>
      <c r="AC4612" s="11"/>
      <c r="AD4612" s="11"/>
      <c r="AE4612" s="11"/>
      <c r="AG4612" s="11"/>
      <c r="AH4612" s="101"/>
      <c r="AI4612" s="53"/>
      <c r="AJ4612" s="5"/>
    </row>
    <row r="4613" spans="3:36" ht="15" customHeight="1">
      <c r="C4613" s="57"/>
      <c r="D4613" s="11"/>
      <c r="E4613" s="11"/>
      <c r="F4613" s="56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42"/>
      <c r="V4613" s="42"/>
      <c r="W4613" s="42"/>
      <c r="X4613" s="42"/>
      <c r="Y4613" s="42"/>
      <c r="Z4613" s="42"/>
      <c r="AA4613" s="42"/>
      <c r="AB4613" s="42"/>
      <c r="AC4613" s="11"/>
      <c r="AD4613" s="11"/>
      <c r="AE4613" s="11"/>
      <c r="AG4613" s="11"/>
      <c r="AH4613" s="101"/>
      <c r="AI4613" s="53"/>
      <c r="AJ4613" s="5"/>
    </row>
    <row r="4614" spans="3:36" ht="15" customHeight="1">
      <c r="C4614" s="57"/>
      <c r="D4614" s="11"/>
      <c r="E4614" s="11"/>
      <c r="F4614" s="56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42"/>
      <c r="V4614" s="42"/>
      <c r="W4614" s="42"/>
      <c r="X4614" s="42"/>
      <c r="Y4614" s="42"/>
      <c r="Z4614" s="42"/>
      <c r="AA4614" s="42"/>
      <c r="AB4614" s="42"/>
      <c r="AC4614" s="11"/>
      <c r="AD4614" s="11"/>
      <c r="AE4614" s="11"/>
      <c r="AG4614" s="11"/>
      <c r="AH4614" s="101"/>
      <c r="AI4614" s="53"/>
      <c r="AJ4614" s="5"/>
    </row>
    <row r="4615" spans="3:36" ht="15" customHeight="1">
      <c r="C4615" s="57"/>
      <c r="D4615" s="11"/>
      <c r="E4615" s="11"/>
      <c r="F4615" s="56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42"/>
      <c r="V4615" s="42"/>
      <c r="W4615" s="42"/>
      <c r="X4615" s="42"/>
      <c r="Y4615" s="42"/>
      <c r="Z4615" s="42"/>
      <c r="AA4615" s="42"/>
      <c r="AB4615" s="42"/>
      <c r="AC4615" s="11"/>
      <c r="AD4615" s="11"/>
      <c r="AE4615" s="11"/>
      <c r="AG4615" s="11"/>
      <c r="AH4615" s="101"/>
      <c r="AI4615" s="53"/>
      <c r="AJ4615" s="5"/>
    </row>
    <row r="4616" spans="3:36" ht="15" customHeight="1">
      <c r="C4616" s="57"/>
      <c r="D4616" s="11"/>
      <c r="E4616" s="11"/>
      <c r="F4616" s="56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42"/>
      <c r="V4616" s="42"/>
      <c r="W4616" s="42"/>
      <c r="X4616" s="42"/>
      <c r="Y4616" s="42"/>
      <c r="Z4616" s="42"/>
      <c r="AA4616" s="42"/>
      <c r="AB4616" s="42"/>
      <c r="AC4616" s="11"/>
      <c r="AD4616" s="11"/>
      <c r="AG4616" s="11"/>
      <c r="AH4616" s="101"/>
      <c r="AI4616" s="53"/>
      <c r="AJ4616" s="5"/>
    </row>
    <row r="4617" spans="3:36" ht="15" customHeight="1">
      <c r="C4617" s="57"/>
      <c r="D4617" s="11"/>
      <c r="E4617" s="11"/>
      <c r="F4617" s="56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42"/>
      <c r="V4617" s="42"/>
      <c r="W4617" s="42"/>
      <c r="X4617" s="42"/>
      <c r="Y4617" s="42"/>
      <c r="Z4617" s="42"/>
      <c r="AA4617" s="42"/>
      <c r="AB4617" s="42"/>
      <c r="AC4617" s="11"/>
      <c r="AD4617" s="11"/>
      <c r="AG4617" s="11"/>
      <c r="AH4617" s="101"/>
      <c r="AI4617" s="53"/>
      <c r="AJ4617" s="5"/>
    </row>
    <row r="4618" spans="3:36" ht="15" customHeight="1">
      <c r="C4618" s="57"/>
      <c r="D4618" s="11"/>
      <c r="E4618" s="11"/>
      <c r="F4618" s="56"/>
      <c r="G4618" s="11"/>
      <c r="H4618" s="11"/>
      <c r="I4618" s="11"/>
      <c r="J4618" s="11"/>
      <c r="K4618" s="11"/>
      <c r="M4618" s="11"/>
      <c r="N4618" s="11"/>
      <c r="P4618" s="11"/>
      <c r="Q4618" s="11"/>
      <c r="R4618" s="11"/>
      <c r="S4618" s="11"/>
      <c r="U4618" s="42"/>
      <c r="V4618" s="42"/>
      <c r="W4618" s="42"/>
      <c r="X4618" s="42"/>
      <c r="Y4618" s="42"/>
      <c r="Z4618" s="42"/>
      <c r="AA4618" s="42"/>
      <c r="AB4618" s="42"/>
      <c r="AC4618" s="11"/>
      <c r="AD4618" s="11"/>
      <c r="AG4618" s="11"/>
      <c r="AH4618" s="101"/>
      <c r="AI4618" s="53"/>
      <c r="AJ4618" s="5"/>
    </row>
    <row r="4619" spans="3:36" ht="15" customHeight="1">
      <c r="C4619" s="57"/>
      <c r="D4619" s="11"/>
      <c r="E4619" s="11"/>
      <c r="F4619" s="56"/>
      <c r="G4619" s="11"/>
      <c r="H4619" s="11"/>
      <c r="I4619" s="11"/>
      <c r="J4619" s="11"/>
      <c r="K4619" s="11"/>
      <c r="M4619" s="11"/>
      <c r="N4619" s="11"/>
      <c r="O4619" s="11"/>
      <c r="Q4619" s="11"/>
      <c r="R4619" s="11"/>
      <c r="S4619" s="11"/>
      <c r="U4619" s="42"/>
      <c r="V4619" s="42"/>
      <c r="W4619" s="42"/>
      <c r="X4619" s="42"/>
      <c r="Y4619" s="42"/>
      <c r="Z4619" s="42"/>
      <c r="AA4619" s="42"/>
      <c r="AB4619" s="42"/>
      <c r="AC4619" s="11"/>
      <c r="AD4619" s="11"/>
      <c r="AE4619" s="11"/>
      <c r="AF4619" s="11"/>
      <c r="AG4619" s="11"/>
      <c r="AH4619" s="101"/>
      <c r="AI4619" s="53"/>
      <c r="AJ4619" s="5"/>
    </row>
    <row r="4620" spans="3:36" ht="15" customHeight="1">
      <c r="C4620" s="57"/>
      <c r="D4620" s="11"/>
      <c r="E4620" s="11"/>
      <c r="F4620" s="56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42"/>
      <c r="V4620" s="42"/>
      <c r="W4620" s="42"/>
      <c r="X4620" s="42"/>
      <c r="Y4620" s="42"/>
      <c r="Z4620" s="42"/>
      <c r="AA4620" s="42"/>
      <c r="AB4620" s="42"/>
      <c r="AC4620" s="11"/>
      <c r="AD4620" s="11"/>
      <c r="AE4620" s="11"/>
      <c r="AF4620" s="11"/>
      <c r="AG4620" s="11"/>
      <c r="AH4620" s="101"/>
      <c r="AI4620" s="53"/>
      <c r="AJ4620" s="5"/>
    </row>
    <row r="4621" spans="3:36" ht="15" customHeight="1">
      <c r="C4621" s="57"/>
      <c r="D4621" s="11"/>
      <c r="E4621" s="11"/>
      <c r="F4621" s="56"/>
      <c r="G4621" s="11"/>
      <c r="H4621" s="11"/>
      <c r="I4621" s="11"/>
      <c r="J4621" s="11"/>
      <c r="K4621" s="11"/>
      <c r="M4621" s="11"/>
      <c r="N4621" s="11"/>
      <c r="O4621" s="11"/>
      <c r="Q4621" s="11"/>
      <c r="R4621" s="11"/>
      <c r="S4621" s="11"/>
      <c r="U4621" s="42"/>
      <c r="V4621" s="42"/>
      <c r="W4621" s="42"/>
      <c r="X4621" s="42"/>
      <c r="Y4621" s="42"/>
      <c r="Z4621" s="42"/>
      <c r="AA4621" s="42"/>
      <c r="AB4621" s="42"/>
      <c r="AC4621" s="11"/>
      <c r="AD4621" s="11"/>
      <c r="AE4621" s="11"/>
      <c r="AF4621" s="11"/>
      <c r="AG4621" s="11"/>
      <c r="AH4621" s="101"/>
      <c r="AI4621" s="53"/>
      <c r="AJ4621" s="5"/>
    </row>
    <row r="4622" spans="3:36" ht="15" customHeight="1">
      <c r="C4622" s="57"/>
      <c r="D4622" s="11"/>
      <c r="E4622" s="11"/>
      <c r="F4622" s="56"/>
      <c r="G4622" s="11"/>
      <c r="H4622" s="11"/>
      <c r="I4622" s="11"/>
      <c r="J4622" s="11"/>
      <c r="K4622" s="11"/>
      <c r="M4622" s="11"/>
      <c r="N4622" s="11"/>
      <c r="O4622" s="11"/>
      <c r="Q4622" s="11"/>
      <c r="R4622" s="11"/>
      <c r="S4622" s="11"/>
      <c r="U4622" s="42"/>
      <c r="V4622" s="42"/>
      <c r="W4622" s="42"/>
      <c r="X4622" s="42"/>
      <c r="Y4622" s="42"/>
      <c r="Z4622" s="42"/>
      <c r="AA4622" s="42"/>
      <c r="AB4622" s="42"/>
      <c r="AC4622" s="11"/>
      <c r="AD4622" s="11"/>
      <c r="AE4622" s="11"/>
      <c r="AG4622" s="11"/>
      <c r="AH4622" s="101"/>
      <c r="AI4622" s="53"/>
      <c r="AJ4622" s="5"/>
    </row>
    <row r="4623" spans="3:36" ht="15" customHeight="1">
      <c r="C4623" s="57"/>
      <c r="D4623" s="11"/>
      <c r="E4623" s="11"/>
      <c r="F4623" s="56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42"/>
      <c r="V4623" s="42"/>
      <c r="W4623" s="42"/>
      <c r="X4623" s="42"/>
      <c r="Y4623" s="42"/>
      <c r="Z4623" s="42"/>
      <c r="AA4623" s="42"/>
      <c r="AB4623" s="42"/>
      <c r="AC4623" s="11"/>
      <c r="AD4623" s="11"/>
      <c r="AE4623" s="11"/>
      <c r="AF4623" s="11"/>
      <c r="AG4623" s="11"/>
      <c r="AH4623" s="101"/>
      <c r="AI4623" s="53"/>
      <c r="AJ4623" s="5"/>
    </row>
    <row r="4624" spans="3:36" ht="15" customHeight="1">
      <c r="C4624" s="57"/>
      <c r="D4624" s="11"/>
      <c r="E4624" s="11"/>
      <c r="F4624" s="56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42"/>
      <c r="V4624" s="42"/>
      <c r="W4624" s="42"/>
      <c r="X4624" s="42"/>
      <c r="Y4624" s="42"/>
      <c r="Z4624" s="42"/>
      <c r="AA4624" s="42"/>
      <c r="AB4624" s="42"/>
      <c r="AC4624" s="11"/>
      <c r="AD4624" s="11"/>
      <c r="AE4624" s="11"/>
      <c r="AF4624" s="11"/>
      <c r="AG4624" s="11"/>
      <c r="AH4624" s="101"/>
      <c r="AI4624" s="53"/>
      <c r="AJ4624" s="5"/>
    </row>
    <row r="4625" spans="3:36" ht="15" customHeight="1">
      <c r="C4625" s="57"/>
      <c r="D4625" s="11"/>
      <c r="E4625" s="11"/>
      <c r="F4625" s="56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42"/>
      <c r="V4625" s="42"/>
      <c r="W4625" s="42"/>
      <c r="X4625" s="42"/>
      <c r="Y4625" s="42"/>
      <c r="Z4625" s="42"/>
      <c r="AA4625" s="42"/>
      <c r="AB4625" s="42"/>
      <c r="AC4625" s="11"/>
      <c r="AD4625" s="11"/>
      <c r="AE4625" s="11"/>
      <c r="AF4625" s="11"/>
      <c r="AG4625" s="11"/>
      <c r="AH4625" s="101"/>
      <c r="AI4625" s="53"/>
      <c r="AJ4625" s="5"/>
    </row>
    <row r="4626" spans="3:36" ht="15" customHeight="1">
      <c r="C4626" s="57"/>
      <c r="D4626" s="11"/>
      <c r="E4626" s="11"/>
      <c r="F4626" s="56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42"/>
      <c r="V4626" s="42"/>
      <c r="W4626" s="42"/>
      <c r="X4626" s="42"/>
      <c r="Y4626" s="42"/>
      <c r="Z4626" s="42"/>
      <c r="AA4626" s="42"/>
      <c r="AB4626" s="42"/>
      <c r="AD4626" s="11"/>
      <c r="AF4626" s="11"/>
      <c r="AG4626" s="11"/>
      <c r="AH4626" s="101"/>
      <c r="AI4626" s="53"/>
      <c r="AJ4626" s="5"/>
    </row>
    <row r="4627" spans="3:36" ht="15" customHeight="1">
      <c r="C4627" s="57"/>
      <c r="D4627" s="11"/>
      <c r="E4627" s="11"/>
      <c r="F4627" s="56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42"/>
      <c r="V4627" s="42"/>
      <c r="W4627" s="42"/>
      <c r="X4627" s="42"/>
      <c r="Y4627" s="42"/>
      <c r="Z4627" s="42"/>
      <c r="AA4627" s="42"/>
      <c r="AB4627" s="42"/>
      <c r="AD4627" s="11"/>
      <c r="AF4627" s="11"/>
      <c r="AG4627" s="11"/>
      <c r="AH4627" s="101"/>
      <c r="AI4627" s="53"/>
      <c r="AJ4627" s="5"/>
    </row>
    <row r="4628" spans="3:36" ht="15" customHeight="1">
      <c r="C4628" s="57"/>
      <c r="D4628" s="11"/>
      <c r="E4628" s="11"/>
      <c r="F4628" s="56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42"/>
      <c r="V4628" s="42"/>
      <c r="W4628" s="42"/>
      <c r="X4628" s="42"/>
      <c r="Y4628" s="42"/>
      <c r="Z4628" s="42"/>
      <c r="AA4628" s="42"/>
      <c r="AB4628" s="42"/>
      <c r="AD4628" s="11"/>
      <c r="AE4628" s="11"/>
      <c r="AG4628" s="11"/>
      <c r="AH4628" s="101"/>
      <c r="AI4628" s="53"/>
      <c r="AJ4628" s="5"/>
    </row>
    <row r="4629" spans="3:36" ht="15" customHeight="1">
      <c r="C4629" s="57"/>
      <c r="D4629" s="11"/>
      <c r="E4629" s="11"/>
      <c r="F4629" s="56"/>
      <c r="G4629" s="11"/>
      <c r="H4629" s="11"/>
      <c r="I4629" s="11"/>
      <c r="J4629" s="11"/>
      <c r="K4629" s="11"/>
      <c r="L4629" s="11"/>
      <c r="M4629" s="11"/>
      <c r="N4629" s="11"/>
      <c r="P4629" s="11"/>
      <c r="Q4629" s="11"/>
      <c r="R4629" s="11"/>
      <c r="S4629" s="11"/>
      <c r="T4629" s="11"/>
      <c r="U4629" s="42"/>
      <c r="V4629" s="42"/>
      <c r="W4629" s="42"/>
      <c r="X4629" s="42"/>
      <c r="Y4629" s="42"/>
      <c r="Z4629" s="42"/>
      <c r="AA4629" s="42"/>
      <c r="AB4629" s="42"/>
      <c r="AD4629" s="11"/>
      <c r="AE4629" s="11"/>
      <c r="AF4629" s="11"/>
      <c r="AG4629" s="11"/>
      <c r="AH4629" s="101"/>
      <c r="AI4629" s="53"/>
      <c r="AJ4629" s="5"/>
    </row>
    <row r="4630" spans="3:36" ht="15" customHeight="1">
      <c r="C4630" s="57"/>
      <c r="D4630" s="11"/>
      <c r="E4630" s="11"/>
      <c r="F4630" s="56"/>
      <c r="G4630" s="11"/>
      <c r="H4630" s="11"/>
      <c r="I4630" s="11"/>
      <c r="J4630" s="11"/>
      <c r="K4630" s="11"/>
      <c r="L4630" s="11"/>
      <c r="M4630" s="11"/>
      <c r="N4630" s="11"/>
      <c r="P4630" s="11"/>
      <c r="Q4630" s="11"/>
      <c r="R4630" s="11"/>
      <c r="S4630" s="11"/>
      <c r="T4630" s="11"/>
      <c r="U4630" s="42"/>
      <c r="V4630" s="42"/>
      <c r="W4630" s="42"/>
      <c r="X4630" s="42"/>
      <c r="Y4630" s="42"/>
      <c r="Z4630" s="42"/>
      <c r="AA4630" s="42"/>
      <c r="AB4630" s="42"/>
      <c r="AD4630" s="11"/>
      <c r="AE4630" s="11"/>
      <c r="AG4630" s="11"/>
      <c r="AH4630" s="101"/>
      <c r="AI4630" s="53"/>
      <c r="AJ4630" s="5"/>
    </row>
    <row r="4631" spans="3:36">
      <c r="C4631" s="57"/>
      <c r="D4631" s="11"/>
      <c r="E4631" s="11"/>
      <c r="F4631" s="56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42"/>
      <c r="V4631" s="42"/>
      <c r="W4631" s="42"/>
      <c r="X4631" s="42"/>
      <c r="Y4631" s="42"/>
      <c r="Z4631" s="42"/>
      <c r="AA4631" s="42"/>
      <c r="AB4631" s="42"/>
      <c r="AD4631" s="11"/>
      <c r="AE4631" s="11"/>
      <c r="AG4631" s="11"/>
      <c r="AH4631" s="101"/>
      <c r="AI4631" s="53"/>
      <c r="AJ4631" s="5"/>
    </row>
    <row r="4632" spans="3:36" ht="15" customHeight="1">
      <c r="C4632" s="57"/>
      <c r="D4632" s="11"/>
      <c r="E4632" s="11"/>
      <c r="F4632" s="56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42"/>
      <c r="V4632" s="42"/>
      <c r="W4632" s="42"/>
      <c r="X4632" s="42"/>
      <c r="Y4632" s="42"/>
      <c r="Z4632" s="42"/>
      <c r="AA4632" s="42"/>
      <c r="AB4632" s="42"/>
      <c r="AD4632" s="11"/>
      <c r="AE4632" s="11"/>
      <c r="AG4632" s="11"/>
      <c r="AH4632" s="101"/>
      <c r="AI4632" s="53"/>
      <c r="AJ4632" s="5"/>
    </row>
    <row r="4633" spans="3:36" ht="15" customHeight="1">
      <c r="C4633" s="57"/>
      <c r="D4633" s="11"/>
      <c r="E4633" s="11"/>
      <c r="F4633" s="56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42"/>
      <c r="V4633" s="42"/>
      <c r="W4633" s="42"/>
      <c r="X4633" s="42"/>
      <c r="Y4633" s="42"/>
      <c r="Z4633" s="42"/>
      <c r="AA4633" s="42"/>
      <c r="AB4633" s="42"/>
      <c r="AD4633" s="11"/>
      <c r="AE4633" s="11"/>
      <c r="AG4633" s="11"/>
      <c r="AH4633" s="101"/>
      <c r="AI4633" s="53"/>
      <c r="AJ4633" s="5"/>
    </row>
    <row r="4634" spans="3:36" ht="15" customHeight="1">
      <c r="C4634" s="57"/>
      <c r="D4634" s="11"/>
      <c r="E4634" s="11"/>
      <c r="F4634" s="56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42"/>
      <c r="V4634" s="42"/>
      <c r="W4634" s="42"/>
      <c r="X4634" s="42"/>
      <c r="Y4634" s="42"/>
      <c r="Z4634" s="42"/>
      <c r="AA4634" s="42"/>
      <c r="AB4634" s="42"/>
      <c r="AD4634" s="11"/>
      <c r="AG4634" s="11"/>
      <c r="AH4634" s="101"/>
      <c r="AI4634" s="53"/>
      <c r="AJ4634" s="5"/>
    </row>
    <row r="4635" spans="3:36">
      <c r="C4635" s="57"/>
      <c r="D4635" s="11"/>
      <c r="E4635" s="11"/>
      <c r="F4635" s="56"/>
      <c r="G4635" s="11"/>
      <c r="H4635" s="11"/>
      <c r="I4635" s="11"/>
      <c r="J4635" s="11"/>
      <c r="K4635" s="11"/>
      <c r="M4635" s="11"/>
      <c r="O4635" s="11"/>
      <c r="P4635" s="11"/>
      <c r="Q4635" s="11"/>
      <c r="R4635" s="11"/>
      <c r="S4635" s="11"/>
      <c r="T4635" s="11"/>
      <c r="U4635" s="42"/>
      <c r="V4635" s="42"/>
      <c r="W4635" s="42"/>
      <c r="X4635" s="42"/>
      <c r="Y4635" s="42"/>
      <c r="Z4635" s="42"/>
      <c r="AA4635" s="42"/>
      <c r="AB4635" s="42"/>
      <c r="AD4635" s="11"/>
      <c r="AE4635" s="11"/>
      <c r="AG4635" s="11"/>
      <c r="AH4635" s="101"/>
      <c r="AI4635" s="53"/>
      <c r="AJ4635" s="5"/>
    </row>
    <row r="4636" spans="3:36" ht="15" customHeight="1">
      <c r="C4636" s="57"/>
      <c r="D4636" s="11"/>
      <c r="E4636" s="11"/>
      <c r="F4636" s="56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42"/>
      <c r="V4636" s="42"/>
      <c r="W4636" s="42"/>
      <c r="X4636" s="42"/>
      <c r="Y4636" s="42"/>
      <c r="Z4636" s="42"/>
      <c r="AA4636" s="42"/>
      <c r="AB4636" s="42"/>
      <c r="AD4636" s="11"/>
      <c r="AE4636" s="11"/>
      <c r="AG4636" s="11"/>
      <c r="AH4636" s="101"/>
      <c r="AI4636" s="53"/>
      <c r="AJ4636" s="5"/>
    </row>
    <row r="4637" spans="3:36">
      <c r="C4637" s="57"/>
      <c r="D4637" s="11"/>
      <c r="E4637" s="11"/>
      <c r="F4637" s="56"/>
      <c r="G4637" s="11"/>
      <c r="H4637" s="11"/>
      <c r="I4637" s="11"/>
      <c r="J4637" s="11"/>
      <c r="K4637" s="11"/>
      <c r="M4637" s="11"/>
      <c r="N4637" s="11"/>
      <c r="O4637" s="11"/>
      <c r="Q4637" s="11"/>
      <c r="R4637" s="11"/>
      <c r="S4637" s="11"/>
      <c r="U4637" s="42"/>
      <c r="V4637" s="42"/>
      <c r="W4637" s="42"/>
      <c r="X4637" s="42"/>
      <c r="Y4637" s="42"/>
      <c r="Z4637" s="42"/>
      <c r="AA4637" s="42"/>
      <c r="AB4637" s="42"/>
      <c r="AC4637" s="11"/>
      <c r="AD4637" s="11"/>
      <c r="AE4637" s="11"/>
      <c r="AG4637" s="11"/>
      <c r="AH4637" s="101"/>
      <c r="AI4637" s="53"/>
      <c r="AJ4637" s="5"/>
    </row>
    <row r="4638" spans="3:36" ht="15" customHeight="1">
      <c r="C4638" s="57"/>
      <c r="D4638" s="11"/>
      <c r="E4638" s="11"/>
      <c r="F4638" s="56"/>
      <c r="G4638" s="11"/>
      <c r="H4638" s="11"/>
      <c r="I4638" s="11"/>
      <c r="J4638" s="11"/>
      <c r="K4638" s="11"/>
      <c r="M4638" s="11"/>
      <c r="N4638" s="11"/>
      <c r="O4638" s="11"/>
      <c r="P4638" s="11"/>
      <c r="Q4638" s="11"/>
      <c r="R4638" s="11"/>
      <c r="S4638" s="11"/>
      <c r="T4638" s="11"/>
      <c r="U4638" s="42"/>
      <c r="V4638" s="42"/>
      <c r="W4638" s="42"/>
      <c r="X4638" s="42"/>
      <c r="Y4638" s="42"/>
      <c r="Z4638" s="42"/>
      <c r="AA4638" s="42"/>
      <c r="AB4638" s="42"/>
      <c r="AC4638" s="11"/>
      <c r="AD4638" s="11"/>
      <c r="AE4638" s="11"/>
      <c r="AG4638" s="11"/>
      <c r="AH4638" s="101"/>
      <c r="AI4638" s="53"/>
      <c r="AJ4638" s="5"/>
    </row>
    <row r="4639" spans="3:36" ht="15" customHeight="1">
      <c r="C4639" s="57"/>
      <c r="D4639" s="11"/>
      <c r="E4639" s="11"/>
      <c r="F4639" s="56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42"/>
      <c r="V4639" s="42"/>
      <c r="W4639" s="42"/>
      <c r="X4639" s="42"/>
      <c r="Y4639" s="42"/>
      <c r="Z4639" s="42"/>
      <c r="AA4639" s="42"/>
      <c r="AB4639" s="42"/>
      <c r="AD4639" s="11"/>
      <c r="AF4639" s="11"/>
      <c r="AG4639" s="11"/>
      <c r="AH4639" s="101"/>
      <c r="AI4639" s="53"/>
      <c r="AJ4639" s="5"/>
    </row>
    <row r="4640" spans="3:36" ht="15" customHeight="1">
      <c r="C4640" s="57"/>
      <c r="D4640" s="11"/>
      <c r="E4640" s="11"/>
      <c r="F4640" s="56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42"/>
      <c r="V4640" s="42"/>
      <c r="W4640" s="42"/>
      <c r="X4640" s="42"/>
      <c r="Y4640" s="42"/>
      <c r="Z4640" s="42"/>
      <c r="AA4640" s="42"/>
      <c r="AB4640" s="42"/>
      <c r="AD4640" s="11"/>
      <c r="AE4640" s="11"/>
      <c r="AG4640" s="11"/>
      <c r="AH4640" s="101"/>
      <c r="AI4640" s="53"/>
      <c r="AJ4640" s="5"/>
    </row>
    <row r="4641" spans="3:36" ht="15" customHeight="1">
      <c r="C4641" s="57"/>
      <c r="D4641" s="11"/>
      <c r="E4641" s="11"/>
      <c r="F4641" s="56"/>
      <c r="G4641" s="11"/>
      <c r="H4641" s="11"/>
      <c r="I4641" s="11"/>
      <c r="J4641" s="11"/>
      <c r="K4641" s="11"/>
      <c r="L4641" s="11"/>
      <c r="M4641" s="11"/>
      <c r="N4641" s="11"/>
      <c r="P4641" s="11"/>
      <c r="Q4641" s="11"/>
      <c r="R4641" s="11"/>
      <c r="S4641" s="11"/>
      <c r="T4641" s="11"/>
      <c r="U4641" s="42"/>
      <c r="V4641" s="42"/>
      <c r="W4641" s="42"/>
      <c r="X4641" s="42"/>
      <c r="Y4641" s="42"/>
      <c r="Z4641" s="42"/>
      <c r="AA4641" s="42"/>
      <c r="AB4641" s="42"/>
      <c r="AD4641" s="11"/>
      <c r="AE4641" s="11"/>
      <c r="AF4641" s="11"/>
      <c r="AG4641" s="11"/>
      <c r="AH4641" s="101"/>
      <c r="AI4641" s="53"/>
      <c r="AJ4641" s="5"/>
    </row>
    <row r="4642" spans="3:36" ht="15" customHeight="1">
      <c r="C4642" s="57"/>
      <c r="D4642" s="11"/>
      <c r="E4642" s="11"/>
      <c r="F4642" s="56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U4642" s="42"/>
      <c r="V4642" s="42"/>
      <c r="W4642" s="42"/>
      <c r="X4642" s="42"/>
      <c r="Y4642" s="42"/>
      <c r="Z4642" s="42"/>
      <c r="AA4642" s="42"/>
      <c r="AB4642" s="42"/>
      <c r="AD4642" s="11"/>
      <c r="AE4642" s="11"/>
      <c r="AF4642" s="11"/>
      <c r="AG4642" s="11"/>
      <c r="AH4642" s="101"/>
      <c r="AI4642" s="53"/>
      <c r="AJ4642" s="5"/>
    </row>
    <row r="4643" spans="3:36" ht="15" customHeight="1">
      <c r="C4643" s="57"/>
      <c r="D4643" s="11"/>
      <c r="E4643" s="11"/>
      <c r="F4643" s="56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U4643" s="42"/>
      <c r="V4643" s="42"/>
      <c r="W4643" s="42"/>
      <c r="X4643" s="42"/>
      <c r="Y4643" s="42"/>
      <c r="Z4643" s="42"/>
      <c r="AA4643" s="42"/>
      <c r="AB4643" s="42"/>
      <c r="AD4643" s="11"/>
      <c r="AF4643" s="11"/>
      <c r="AG4643" s="11"/>
      <c r="AH4643" s="101"/>
      <c r="AI4643" s="53"/>
      <c r="AJ4643" s="5"/>
    </row>
    <row r="4644" spans="3:36" ht="15" customHeight="1">
      <c r="C4644" s="57"/>
      <c r="D4644" s="11"/>
      <c r="E4644" s="11"/>
      <c r="F4644" s="56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42"/>
      <c r="V4644" s="42"/>
      <c r="W4644" s="42"/>
      <c r="X4644" s="42"/>
      <c r="Y4644" s="42"/>
      <c r="Z4644" s="42"/>
      <c r="AA4644" s="42"/>
      <c r="AB4644" s="42"/>
      <c r="AD4644" s="11"/>
      <c r="AG4644" s="11"/>
      <c r="AH4644" s="101"/>
      <c r="AI4644" s="53"/>
      <c r="AJ4644" s="5"/>
    </row>
    <row r="4645" spans="3:36" ht="15" customHeight="1">
      <c r="C4645" s="57"/>
      <c r="D4645" s="11"/>
      <c r="E4645" s="11"/>
      <c r="F4645" s="56"/>
      <c r="G4645" s="11"/>
      <c r="H4645" s="11"/>
      <c r="I4645" s="11"/>
      <c r="J4645" s="11"/>
      <c r="K4645" s="11"/>
      <c r="M4645" s="11"/>
      <c r="O4645" s="11"/>
      <c r="P4645" s="11"/>
      <c r="Q4645" s="11"/>
      <c r="R4645" s="11"/>
      <c r="S4645" s="11"/>
      <c r="T4645" s="11"/>
      <c r="U4645" s="42"/>
      <c r="V4645" s="42"/>
      <c r="W4645" s="42"/>
      <c r="X4645" s="42"/>
      <c r="Y4645" s="42"/>
      <c r="Z4645" s="42"/>
      <c r="AA4645" s="42"/>
      <c r="AB4645" s="42"/>
      <c r="AD4645" s="11"/>
      <c r="AG4645" s="11"/>
      <c r="AH4645" s="101"/>
      <c r="AI4645" s="53"/>
      <c r="AJ4645" s="5"/>
    </row>
    <row r="4646" spans="3:36" ht="15" customHeight="1">
      <c r="C4646" s="57"/>
      <c r="D4646" s="11"/>
      <c r="E4646" s="11"/>
      <c r="F4646" s="56"/>
      <c r="G4646" s="11"/>
      <c r="H4646" s="11"/>
      <c r="I4646" s="11"/>
      <c r="J4646" s="11"/>
      <c r="K4646" s="11"/>
      <c r="L4646" s="11"/>
      <c r="M4646" s="11"/>
      <c r="N4646" s="11"/>
      <c r="P4646" s="11"/>
      <c r="Q4646" s="11"/>
      <c r="R4646" s="11"/>
      <c r="S4646" s="11"/>
      <c r="T4646" s="11"/>
      <c r="U4646" s="42"/>
      <c r="V4646" s="42"/>
      <c r="W4646" s="42"/>
      <c r="X4646" s="42"/>
      <c r="Y4646" s="42"/>
      <c r="Z4646" s="42"/>
      <c r="AA4646" s="42"/>
      <c r="AB4646" s="42"/>
      <c r="AD4646" s="11"/>
      <c r="AE4646" s="11"/>
      <c r="AG4646" s="11"/>
      <c r="AH4646" s="101"/>
      <c r="AI4646" s="53"/>
      <c r="AJ4646" s="5"/>
    </row>
    <row r="4647" spans="3:36" ht="15" customHeight="1">
      <c r="C4647" s="57"/>
      <c r="D4647" s="11"/>
      <c r="E4647" s="11"/>
      <c r="F4647" s="56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42"/>
      <c r="V4647" s="42"/>
      <c r="W4647" s="42"/>
      <c r="X4647" s="42"/>
      <c r="Y4647" s="42"/>
      <c r="Z4647" s="42"/>
      <c r="AA4647" s="42"/>
      <c r="AB4647" s="42"/>
      <c r="AD4647" s="11"/>
      <c r="AE4647" s="11"/>
      <c r="AF4647" s="11"/>
      <c r="AG4647" s="11"/>
      <c r="AH4647" s="101"/>
      <c r="AI4647" s="53"/>
      <c r="AJ4647" s="5"/>
    </row>
    <row r="4648" spans="3:36" ht="15" customHeight="1">
      <c r="C4648" s="57"/>
      <c r="D4648" s="11"/>
      <c r="E4648" s="11"/>
      <c r="F4648" s="56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42"/>
      <c r="V4648" s="42"/>
      <c r="W4648" s="42"/>
      <c r="X4648" s="42"/>
      <c r="Y4648" s="42"/>
      <c r="Z4648" s="42"/>
      <c r="AA4648" s="42"/>
      <c r="AB4648" s="42"/>
      <c r="AD4648" s="11"/>
      <c r="AE4648" s="11"/>
      <c r="AG4648" s="11"/>
      <c r="AH4648" s="101"/>
      <c r="AI4648" s="53"/>
      <c r="AJ4648" s="5"/>
    </row>
    <row r="4649" spans="3:36" ht="15" customHeight="1">
      <c r="C4649" s="57"/>
      <c r="D4649" s="11"/>
      <c r="E4649" s="11"/>
      <c r="F4649" s="56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42"/>
      <c r="V4649" s="42"/>
      <c r="W4649" s="42"/>
      <c r="X4649" s="42"/>
      <c r="Y4649" s="42"/>
      <c r="Z4649" s="42"/>
      <c r="AA4649" s="42"/>
      <c r="AB4649" s="42"/>
      <c r="AD4649" s="11"/>
      <c r="AG4649" s="11"/>
      <c r="AH4649" s="101"/>
      <c r="AI4649" s="53"/>
      <c r="AJ4649" s="5"/>
    </row>
    <row r="4650" spans="3:36" ht="15" customHeight="1">
      <c r="C4650" s="57"/>
      <c r="D4650" s="11"/>
      <c r="E4650" s="11"/>
      <c r="F4650" s="56"/>
      <c r="G4650" s="11"/>
      <c r="H4650" s="11"/>
      <c r="I4650" s="11"/>
      <c r="J4650" s="11"/>
      <c r="K4650" s="11"/>
      <c r="M4650" s="11"/>
      <c r="O4650" s="11"/>
      <c r="P4650" s="11"/>
      <c r="Q4650" s="11"/>
      <c r="R4650" s="11"/>
      <c r="S4650" s="11"/>
      <c r="T4650" s="11"/>
      <c r="U4650" s="42"/>
      <c r="V4650" s="42"/>
      <c r="W4650" s="42"/>
      <c r="X4650" s="42"/>
      <c r="Y4650" s="42"/>
      <c r="Z4650" s="42"/>
      <c r="AA4650" s="42"/>
      <c r="AB4650" s="42"/>
      <c r="AC4650" s="11"/>
      <c r="AD4650" s="11"/>
      <c r="AE4650" s="11"/>
      <c r="AG4650" s="11"/>
      <c r="AH4650" s="101"/>
      <c r="AI4650" s="53"/>
      <c r="AJ4650" s="5"/>
    </row>
    <row r="4651" spans="3:36" ht="15" customHeight="1">
      <c r="C4651" s="57"/>
      <c r="D4651" s="11"/>
      <c r="E4651" s="11"/>
      <c r="F4651" s="56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42"/>
      <c r="V4651" s="42"/>
      <c r="W4651" s="42"/>
      <c r="X4651" s="42"/>
      <c r="Y4651" s="42"/>
      <c r="Z4651" s="42"/>
      <c r="AA4651" s="42"/>
      <c r="AB4651" s="42"/>
      <c r="AC4651" s="11"/>
      <c r="AD4651" s="11"/>
      <c r="AG4651" s="11"/>
      <c r="AH4651" s="101"/>
      <c r="AI4651" s="53"/>
      <c r="AJ4651" s="5"/>
    </row>
    <row r="4652" spans="3:36" ht="15" customHeight="1">
      <c r="C4652" s="57"/>
      <c r="D4652" s="11"/>
      <c r="E4652" s="11"/>
      <c r="F4652" s="56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42"/>
      <c r="V4652" s="42"/>
      <c r="W4652" s="42"/>
      <c r="X4652" s="42"/>
      <c r="Y4652" s="42"/>
      <c r="Z4652" s="42"/>
      <c r="AA4652" s="42"/>
      <c r="AB4652" s="42"/>
      <c r="AC4652" s="11"/>
      <c r="AD4652" s="11"/>
      <c r="AF4652" s="11"/>
      <c r="AG4652" s="11"/>
      <c r="AH4652" s="101"/>
      <c r="AI4652" s="53"/>
      <c r="AJ4652" s="5"/>
    </row>
    <row r="4653" spans="3:36" ht="15" customHeight="1">
      <c r="C4653" s="57"/>
      <c r="D4653" s="11"/>
      <c r="E4653" s="11"/>
      <c r="F4653" s="56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42"/>
      <c r="V4653" s="42"/>
      <c r="W4653" s="42"/>
      <c r="X4653" s="42"/>
      <c r="Y4653" s="42"/>
      <c r="Z4653" s="42"/>
      <c r="AA4653" s="42"/>
      <c r="AB4653" s="42"/>
      <c r="AC4653" s="11"/>
      <c r="AD4653" s="11"/>
      <c r="AF4653" s="11"/>
      <c r="AG4653" s="11"/>
      <c r="AH4653" s="101"/>
      <c r="AI4653" s="53"/>
      <c r="AJ4653" s="5"/>
    </row>
    <row r="4654" spans="3:36" ht="15" customHeight="1">
      <c r="C4654" s="57"/>
      <c r="D4654" s="11"/>
      <c r="E4654" s="11"/>
      <c r="F4654" s="56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42"/>
      <c r="V4654" s="42"/>
      <c r="W4654" s="42"/>
      <c r="X4654" s="42"/>
      <c r="Y4654" s="42"/>
      <c r="Z4654" s="42"/>
      <c r="AA4654" s="42"/>
      <c r="AB4654" s="42"/>
      <c r="AC4654" s="11"/>
      <c r="AD4654" s="11"/>
      <c r="AE4654" s="11"/>
      <c r="AG4654" s="11"/>
      <c r="AH4654" s="101"/>
      <c r="AI4654" s="53"/>
      <c r="AJ4654" s="5"/>
    </row>
    <row r="4655" spans="3:36" ht="15" customHeight="1">
      <c r="C4655" s="57"/>
      <c r="D4655" s="11"/>
      <c r="E4655" s="11"/>
      <c r="F4655" s="56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42"/>
      <c r="V4655" s="42"/>
      <c r="W4655" s="42"/>
      <c r="X4655" s="42"/>
      <c r="Y4655" s="42"/>
      <c r="Z4655" s="42"/>
      <c r="AA4655" s="42"/>
      <c r="AB4655" s="42"/>
      <c r="AC4655" s="11"/>
      <c r="AD4655" s="11"/>
      <c r="AE4655" s="11"/>
      <c r="AG4655" s="11"/>
      <c r="AH4655" s="101"/>
      <c r="AI4655" s="53"/>
      <c r="AJ4655" s="5"/>
    </row>
    <row r="4656" spans="3:36" ht="15" customHeight="1">
      <c r="C4656" s="57"/>
      <c r="D4656" s="11"/>
      <c r="E4656" s="11"/>
      <c r="F4656" s="56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42"/>
      <c r="V4656" s="42"/>
      <c r="W4656" s="42"/>
      <c r="X4656" s="42"/>
      <c r="Y4656" s="42"/>
      <c r="Z4656" s="42"/>
      <c r="AA4656" s="42"/>
      <c r="AB4656" s="42"/>
      <c r="AD4656" s="11"/>
      <c r="AE4656" s="11"/>
      <c r="AG4656" s="11"/>
      <c r="AH4656" s="101"/>
      <c r="AI4656" s="53"/>
      <c r="AJ4656" s="5"/>
    </row>
    <row r="4657" spans="3:36" ht="15" customHeight="1">
      <c r="C4657" s="57"/>
      <c r="D4657" s="11"/>
      <c r="E4657" s="11"/>
      <c r="F4657" s="56"/>
      <c r="G4657" s="11"/>
      <c r="H4657" s="11"/>
      <c r="I4657" s="11"/>
      <c r="J4657" s="11"/>
      <c r="K4657" s="11"/>
      <c r="M4657" s="11"/>
      <c r="N4657" s="11"/>
      <c r="O4657" s="11"/>
      <c r="Q4657" s="11"/>
      <c r="R4657" s="11"/>
      <c r="S4657" s="11"/>
      <c r="U4657" s="42"/>
      <c r="V4657" s="42"/>
      <c r="W4657" s="42"/>
      <c r="X4657" s="42"/>
      <c r="Y4657" s="42"/>
      <c r="Z4657" s="42"/>
      <c r="AA4657" s="42"/>
      <c r="AB4657" s="42"/>
      <c r="AD4657" s="11"/>
      <c r="AE4657" s="11"/>
      <c r="AF4657" s="11"/>
      <c r="AG4657" s="11"/>
      <c r="AH4657" s="101"/>
      <c r="AI4657" s="53"/>
      <c r="AJ4657" s="5"/>
    </row>
    <row r="4658" spans="3:36" ht="15" customHeight="1">
      <c r="C4658" s="57"/>
      <c r="D4658" s="11"/>
      <c r="E4658" s="11"/>
      <c r="F4658" s="56"/>
      <c r="G4658" s="11"/>
      <c r="H4658" s="11"/>
      <c r="I4658" s="11"/>
      <c r="J4658" s="11"/>
      <c r="K4658" s="11"/>
      <c r="M4658" s="11"/>
      <c r="O4658" s="11"/>
      <c r="P4658" s="11"/>
      <c r="Q4658" s="11"/>
      <c r="R4658" s="11"/>
      <c r="S4658" s="11"/>
      <c r="T4658" s="11"/>
      <c r="U4658" s="42"/>
      <c r="V4658" s="42"/>
      <c r="W4658" s="42"/>
      <c r="X4658" s="42"/>
      <c r="Y4658" s="42"/>
      <c r="Z4658" s="42"/>
      <c r="AA4658" s="42"/>
      <c r="AB4658" s="42"/>
      <c r="AD4658" s="11"/>
      <c r="AE4658" s="11"/>
      <c r="AG4658" s="11"/>
      <c r="AH4658" s="101"/>
      <c r="AI4658" s="53"/>
      <c r="AJ4658" s="5"/>
    </row>
    <row r="4659" spans="3:36" ht="15" customHeight="1">
      <c r="C4659" s="57"/>
      <c r="D4659" s="11"/>
      <c r="E4659" s="11"/>
      <c r="F4659" s="56"/>
      <c r="G4659" s="11"/>
      <c r="H4659" s="11"/>
      <c r="I4659" s="11"/>
      <c r="J4659" s="11"/>
      <c r="K4659" s="11"/>
      <c r="M4659" s="11"/>
      <c r="N4659" s="11"/>
      <c r="P4659" s="11"/>
      <c r="Q4659" s="11"/>
      <c r="R4659" s="11"/>
      <c r="S4659" s="11"/>
      <c r="U4659" s="42"/>
      <c r="V4659" s="42"/>
      <c r="W4659" s="42"/>
      <c r="X4659" s="42"/>
      <c r="Y4659" s="42"/>
      <c r="Z4659" s="42"/>
      <c r="AA4659" s="42"/>
      <c r="AB4659" s="42"/>
      <c r="AD4659" s="11"/>
      <c r="AF4659" s="11"/>
      <c r="AG4659" s="11"/>
      <c r="AH4659" s="101"/>
      <c r="AI4659" s="53"/>
      <c r="AJ4659" s="5"/>
    </row>
    <row r="4660" spans="3:36" ht="15" customHeight="1">
      <c r="C4660" s="57"/>
      <c r="D4660" s="11"/>
      <c r="E4660" s="11"/>
      <c r="F4660" s="56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42"/>
      <c r="V4660" s="42"/>
      <c r="W4660" s="42"/>
      <c r="X4660" s="42"/>
      <c r="Y4660" s="42"/>
      <c r="Z4660" s="42"/>
      <c r="AA4660" s="42"/>
      <c r="AB4660" s="42"/>
      <c r="AD4660" s="11"/>
      <c r="AF4660" s="11"/>
      <c r="AG4660" s="11"/>
      <c r="AH4660" s="101"/>
      <c r="AI4660" s="53"/>
      <c r="AJ4660" s="5"/>
    </row>
    <row r="4661" spans="3:36" ht="15" customHeight="1">
      <c r="C4661" s="57"/>
      <c r="D4661" s="11"/>
      <c r="E4661" s="11"/>
      <c r="F4661" s="56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42"/>
      <c r="V4661" s="42"/>
      <c r="W4661" s="42"/>
      <c r="X4661" s="42"/>
      <c r="Y4661" s="42"/>
      <c r="Z4661" s="42"/>
      <c r="AA4661" s="42"/>
      <c r="AB4661" s="42"/>
      <c r="AD4661" s="11"/>
      <c r="AF4661" s="11"/>
      <c r="AG4661" s="11"/>
      <c r="AH4661" s="101"/>
      <c r="AI4661" s="53"/>
      <c r="AJ4661" s="5"/>
    </row>
    <row r="4662" spans="3:36" ht="15" customHeight="1">
      <c r="C4662" s="57"/>
      <c r="D4662" s="11"/>
      <c r="E4662" s="11"/>
      <c r="F4662" s="56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42"/>
      <c r="V4662" s="42"/>
      <c r="W4662" s="42"/>
      <c r="X4662" s="42"/>
      <c r="Y4662" s="42"/>
      <c r="Z4662" s="42"/>
      <c r="AA4662" s="42"/>
      <c r="AB4662" s="42"/>
      <c r="AD4662" s="11"/>
      <c r="AF4662" s="11"/>
      <c r="AG4662" s="11"/>
      <c r="AH4662" s="101"/>
      <c r="AI4662" s="53"/>
      <c r="AJ4662" s="5"/>
    </row>
    <row r="4663" spans="3:36" ht="15" customHeight="1">
      <c r="C4663" s="57"/>
      <c r="D4663" s="11"/>
      <c r="E4663" s="11"/>
      <c r="F4663" s="56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42"/>
      <c r="V4663" s="42"/>
      <c r="W4663" s="42"/>
      <c r="X4663" s="42"/>
      <c r="Y4663" s="42"/>
      <c r="Z4663" s="42"/>
      <c r="AA4663" s="42"/>
      <c r="AB4663" s="42"/>
      <c r="AD4663" s="11"/>
      <c r="AE4663" s="11"/>
      <c r="AG4663" s="11"/>
      <c r="AH4663" s="101"/>
      <c r="AI4663" s="53"/>
      <c r="AJ4663" s="5"/>
    </row>
    <row r="4664" spans="3:36" ht="15" customHeight="1">
      <c r="C4664" s="57"/>
      <c r="D4664" s="11"/>
      <c r="E4664" s="11"/>
      <c r="F4664" s="56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U4664" s="42"/>
      <c r="V4664" s="42"/>
      <c r="W4664" s="42"/>
      <c r="X4664" s="42"/>
      <c r="Y4664" s="42"/>
      <c r="Z4664" s="42"/>
      <c r="AA4664" s="42"/>
      <c r="AB4664" s="42"/>
      <c r="AD4664" s="11"/>
      <c r="AE4664" s="11"/>
      <c r="AF4664" s="11"/>
      <c r="AG4664" s="11"/>
      <c r="AH4664" s="101"/>
      <c r="AI4664" s="53"/>
      <c r="AJ4664" s="5"/>
    </row>
    <row r="4665" spans="3:36" ht="15" customHeight="1">
      <c r="C4665" s="57"/>
      <c r="D4665" s="11"/>
      <c r="E4665" s="11"/>
      <c r="F4665" s="56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42"/>
      <c r="V4665" s="42"/>
      <c r="W4665" s="42"/>
      <c r="X4665" s="42"/>
      <c r="Y4665" s="42"/>
      <c r="Z4665" s="42"/>
      <c r="AA4665" s="42"/>
      <c r="AB4665" s="42"/>
      <c r="AD4665" s="11"/>
      <c r="AF4665" s="11"/>
      <c r="AG4665" s="11"/>
      <c r="AH4665" s="101"/>
      <c r="AI4665" s="53"/>
      <c r="AJ4665" s="5"/>
    </row>
    <row r="4666" spans="3:36" ht="15" customHeight="1">
      <c r="C4666" s="57"/>
      <c r="D4666" s="11"/>
      <c r="E4666" s="11"/>
      <c r="F4666" s="56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42"/>
      <c r="V4666" s="42"/>
      <c r="W4666" s="42"/>
      <c r="X4666" s="42"/>
      <c r="Y4666" s="42"/>
      <c r="Z4666" s="42"/>
      <c r="AA4666" s="42"/>
      <c r="AB4666" s="42"/>
      <c r="AD4666" s="11"/>
      <c r="AF4666" s="11"/>
      <c r="AG4666" s="11"/>
      <c r="AH4666" s="101"/>
      <c r="AI4666" s="53"/>
      <c r="AJ4666" s="5"/>
    </row>
    <row r="4667" spans="3:36" ht="15" customHeight="1">
      <c r="C4667" s="57"/>
      <c r="D4667" s="11"/>
      <c r="E4667" s="11"/>
      <c r="F4667" s="56"/>
      <c r="G4667" s="11"/>
      <c r="H4667" s="11"/>
      <c r="I4667" s="11"/>
      <c r="J4667" s="11"/>
      <c r="K4667" s="11"/>
      <c r="L4667" s="11"/>
      <c r="M4667" s="11"/>
      <c r="N4667" s="11"/>
      <c r="P4667" s="11"/>
      <c r="Q4667" s="11"/>
      <c r="R4667" s="11"/>
      <c r="S4667" s="11"/>
      <c r="T4667" s="11"/>
      <c r="U4667" s="42"/>
      <c r="V4667" s="42"/>
      <c r="W4667" s="42"/>
      <c r="X4667" s="42"/>
      <c r="Y4667" s="42"/>
      <c r="Z4667" s="42"/>
      <c r="AA4667" s="42"/>
      <c r="AB4667" s="42"/>
      <c r="AD4667" s="11"/>
      <c r="AE4667" s="11"/>
      <c r="AF4667" s="11"/>
      <c r="AG4667" s="11"/>
      <c r="AH4667" s="101"/>
      <c r="AI4667" s="53"/>
      <c r="AJ4667" s="5"/>
    </row>
    <row r="4668" spans="3:36" ht="15" customHeight="1">
      <c r="C4668" s="57"/>
      <c r="D4668" s="11"/>
      <c r="E4668" s="11"/>
      <c r="F4668" s="56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42"/>
      <c r="V4668" s="42"/>
      <c r="W4668" s="42"/>
      <c r="X4668" s="42"/>
      <c r="Y4668" s="42"/>
      <c r="Z4668" s="42"/>
      <c r="AA4668" s="42"/>
      <c r="AB4668" s="42"/>
      <c r="AD4668" s="11"/>
      <c r="AF4668" s="11"/>
      <c r="AG4668" s="11"/>
      <c r="AH4668" s="101"/>
      <c r="AI4668" s="53"/>
      <c r="AJ4668" s="5"/>
    </row>
    <row r="4669" spans="3:36" ht="15" customHeight="1">
      <c r="C4669" s="57"/>
      <c r="D4669" s="11"/>
      <c r="E4669" s="11"/>
      <c r="F4669" s="56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42"/>
      <c r="V4669" s="42"/>
      <c r="W4669" s="42"/>
      <c r="X4669" s="42"/>
      <c r="Y4669" s="42"/>
      <c r="Z4669" s="42"/>
      <c r="AA4669" s="42"/>
      <c r="AB4669" s="42"/>
      <c r="AD4669" s="11"/>
      <c r="AE4669" s="11"/>
      <c r="AG4669" s="11"/>
      <c r="AH4669" s="101"/>
      <c r="AI4669" s="53"/>
      <c r="AJ4669" s="5"/>
    </row>
    <row r="4670" spans="3:36">
      <c r="C4670" s="57"/>
      <c r="D4670" s="11"/>
      <c r="E4670" s="11"/>
      <c r="F4670" s="56"/>
      <c r="G4670" s="11"/>
      <c r="H4670" s="11"/>
      <c r="I4670" s="11"/>
      <c r="J4670" s="11"/>
      <c r="K4670" s="11"/>
      <c r="L4670" s="11"/>
      <c r="M4670" s="11"/>
      <c r="O4670" s="11"/>
      <c r="P4670" s="11"/>
      <c r="Q4670" s="11"/>
      <c r="R4670" s="11"/>
      <c r="S4670" s="11"/>
      <c r="T4670" s="11"/>
      <c r="U4670" s="42"/>
      <c r="V4670" s="42"/>
      <c r="W4670" s="42"/>
      <c r="X4670" s="42"/>
      <c r="Y4670" s="42"/>
      <c r="Z4670" s="42"/>
      <c r="AA4670" s="42"/>
      <c r="AB4670" s="42"/>
      <c r="AD4670" s="11"/>
      <c r="AF4670" s="11"/>
      <c r="AG4670" s="11"/>
      <c r="AH4670" s="101"/>
      <c r="AI4670" s="53"/>
      <c r="AJ4670" s="5"/>
    </row>
    <row r="4671" spans="3:36" ht="15" customHeight="1">
      <c r="C4671" s="57"/>
      <c r="D4671" s="11"/>
      <c r="E4671" s="11"/>
      <c r="F4671" s="56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42"/>
      <c r="V4671" s="42"/>
      <c r="W4671" s="42"/>
      <c r="X4671" s="42"/>
      <c r="Y4671" s="42"/>
      <c r="Z4671" s="42"/>
      <c r="AA4671" s="42"/>
      <c r="AB4671" s="42"/>
      <c r="AC4671" s="11"/>
      <c r="AD4671" s="11"/>
      <c r="AF4671" s="11"/>
      <c r="AG4671" s="11"/>
      <c r="AH4671" s="101"/>
      <c r="AI4671" s="53"/>
      <c r="AJ4671" s="5"/>
    </row>
    <row r="4672" spans="3:36">
      <c r="C4672" s="57"/>
      <c r="D4672" s="11"/>
      <c r="E4672" s="11"/>
      <c r="F4672" s="56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42"/>
      <c r="V4672" s="42"/>
      <c r="W4672" s="42"/>
      <c r="X4672" s="42"/>
      <c r="Y4672" s="42"/>
      <c r="Z4672" s="42"/>
      <c r="AA4672" s="42"/>
      <c r="AB4672" s="42"/>
      <c r="AC4672" s="11"/>
      <c r="AD4672" s="11"/>
      <c r="AF4672" s="11"/>
      <c r="AG4672" s="11"/>
      <c r="AH4672" s="101"/>
      <c r="AI4672" s="53"/>
      <c r="AJ4672" s="5"/>
    </row>
    <row r="4673" spans="3:36" ht="15" customHeight="1">
      <c r="C4673" s="57"/>
      <c r="D4673" s="11"/>
      <c r="E4673" s="11"/>
      <c r="F4673" s="56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42"/>
      <c r="V4673" s="42"/>
      <c r="W4673" s="42"/>
      <c r="X4673" s="42"/>
      <c r="Y4673" s="42"/>
      <c r="Z4673" s="42"/>
      <c r="AA4673" s="42"/>
      <c r="AB4673" s="42"/>
      <c r="AC4673" s="11"/>
      <c r="AD4673" s="11"/>
      <c r="AF4673" s="11"/>
      <c r="AG4673" s="11"/>
      <c r="AH4673" s="101"/>
      <c r="AI4673" s="53"/>
      <c r="AJ4673" s="5"/>
    </row>
    <row r="4674" spans="3:36" ht="15" customHeight="1">
      <c r="C4674" s="57"/>
      <c r="D4674" s="11"/>
      <c r="E4674" s="11"/>
      <c r="F4674" s="56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42"/>
      <c r="V4674" s="42"/>
      <c r="W4674" s="42"/>
      <c r="X4674" s="42"/>
      <c r="Y4674" s="42"/>
      <c r="Z4674" s="42"/>
      <c r="AA4674" s="42"/>
      <c r="AB4674" s="42"/>
      <c r="AC4674" s="11"/>
      <c r="AD4674" s="11"/>
      <c r="AF4674" s="11"/>
      <c r="AG4674" s="11"/>
      <c r="AH4674" s="101"/>
      <c r="AI4674" s="53"/>
      <c r="AJ4674" s="5"/>
    </row>
    <row r="4675" spans="3:36" ht="15" customHeight="1">
      <c r="C4675" s="57"/>
      <c r="D4675" s="11"/>
      <c r="E4675" s="11"/>
      <c r="F4675" s="56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42"/>
      <c r="V4675" s="42"/>
      <c r="W4675" s="42"/>
      <c r="X4675" s="42"/>
      <c r="Y4675" s="42"/>
      <c r="Z4675" s="42"/>
      <c r="AA4675" s="42"/>
      <c r="AB4675" s="42"/>
      <c r="AC4675" s="11"/>
      <c r="AD4675" s="11"/>
      <c r="AE4675" s="11"/>
      <c r="AG4675" s="11"/>
      <c r="AH4675" s="101"/>
      <c r="AI4675" s="53"/>
      <c r="AJ4675" s="5"/>
    </row>
    <row r="4676" spans="3:36" ht="15" customHeight="1">
      <c r="C4676" s="57"/>
      <c r="D4676" s="11"/>
      <c r="E4676" s="11"/>
      <c r="F4676" s="56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42"/>
      <c r="V4676" s="42"/>
      <c r="W4676" s="42"/>
      <c r="X4676" s="42"/>
      <c r="Y4676" s="42"/>
      <c r="Z4676" s="42"/>
      <c r="AA4676" s="42"/>
      <c r="AB4676" s="42"/>
      <c r="AC4676" s="11"/>
      <c r="AD4676" s="11"/>
      <c r="AE4676" s="11"/>
      <c r="AF4676" s="11"/>
      <c r="AG4676" s="11"/>
      <c r="AH4676" s="101"/>
      <c r="AI4676" s="53"/>
      <c r="AJ4676" s="5"/>
    </row>
    <row r="4677" spans="3:36" ht="15" customHeight="1">
      <c r="C4677" s="57"/>
      <c r="D4677" s="11"/>
      <c r="E4677" s="11"/>
      <c r="F4677" s="56"/>
      <c r="G4677" s="11"/>
      <c r="H4677" s="11"/>
      <c r="I4677" s="11"/>
      <c r="J4677" s="11"/>
      <c r="K4677" s="11"/>
      <c r="M4677" s="11"/>
      <c r="N4677" s="11"/>
      <c r="O4677" s="11"/>
      <c r="Q4677" s="11"/>
      <c r="R4677" s="11"/>
      <c r="S4677" s="11"/>
      <c r="T4677" s="11"/>
      <c r="U4677" s="42"/>
      <c r="V4677" s="42"/>
      <c r="W4677" s="42"/>
      <c r="X4677" s="42"/>
      <c r="Y4677" s="42"/>
      <c r="Z4677" s="42"/>
      <c r="AA4677" s="42"/>
      <c r="AB4677" s="42"/>
      <c r="AC4677" s="11"/>
      <c r="AD4677" s="11"/>
      <c r="AG4677" s="11"/>
      <c r="AH4677" s="101"/>
      <c r="AI4677" s="53"/>
      <c r="AJ4677" s="5"/>
    </row>
    <row r="4678" spans="3:36" ht="15" customHeight="1">
      <c r="C4678" s="57"/>
      <c r="D4678" s="11"/>
      <c r="E4678" s="11"/>
      <c r="F4678" s="56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42"/>
      <c r="V4678" s="42"/>
      <c r="W4678" s="42"/>
      <c r="X4678" s="42"/>
      <c r="Y4678" s="42"/>
      <c r="Z4678" s="42"/>
      <c r="AA4678" s="42"/>
      <c r="AB4678" s="42"/>
      <c r="AC4678" s="11"/>
      <c r="AD4678" s="11"/>
      <c r="AE4678" s="11"/>
      <c r="AG4678" s="11"/>
      <c r="AH4678" s="101"/>
      <c r="AI4678" s="53"/>
      <c r="AJ4678" s="5"/>
    </row>
    <row r="4679" spans="3:36" ht="15" customHeight="1">
      <c r="C4679" s="57"/>
      <c r="D4679" s="11"/>
      <c r="E4679" s="11"/>
      <c r="F4679" s="56"/>
      <c r="G4679" s="11"/>
      <c r="H4679" s="11"/>
      <c r="I4679" s="11"/>
      <c r="J4679" s="11"/>
      <c r="K4679" s="11"/>
      <c r="M4679" s="11"/>
      <c r="N4679" s="11"/>
      <c r="O4679" s="11"/>
      <c r="P4679" s="11"/>
      <c r="Q4679" s="11"/>
      <c r="R4679" s="11"/>
      <c r="S4679" s="11"/>
      <c r="T4679" s="11"/>
      <c r="U4679" s="42"/>
      <c r="V4679" s="42"/>
      <c r="W4679" s="42"/>
      <c r="X4679" s="42"/>
      <c r="Y4679" s="42"/>
      <c r="Z4679" s="42"/>
      <c r="AA4679" s="42"/>
      <c r="AB4679" s="42"/>
      <c r="AD4679" s="11"/>
      <c r="AE4679" s="11"/>
      <c r="AF4679" s="11"/>
      <c r="AG4679" s="11"/>
      <c r="AH4679" s="101"/>
      <c r="AI4679" s="53"/>
      <c r="AJ4679" s="5"/>
    </row>
    <row r="4680" spans="3:36">
      <c r="C4680" s="57"/>
      <c r="D4680" s="11"/>
      <c r="E4680" s="11"/>
      <c r="F4680" s="56"/>
      <c r="G4680" s="11"/>
      <c r="H4680" s="11"/>
      <c r="I4680" s="11"/>
      <c r="J4680" s="11"/>
      <c r="K4680" s="11"/>
      <c r="M4680" s="11"/>
      <c r="N4680" s="11"/>
      <c r="O4680" s="11"/>
      <c r="P4680" s="11"/>
      <c r="Q4680" s="11"/>
      <c r="R4680" s="11"/>
      <c r="S4680" s="11"/>
      <c r="T4680" s="11"/>
      <c r="U4680" s="42"/>
      <c r="V4680" s="42"/>
      <c r="W4680" s="42"/>
      <c r="X4680" s="42"/>
      <c r="Y4680" s="42"/>
      <c r="Z4680" s="42"/>
      <c r="AA4680" s="42"/>
      <c r="AB4680" s="42"/>
      <c r="AD4680" s="11"/>
      <c r="AE4680" s="11"/>
      <c r="AF4680" s="11"/>
      <c r="AG4680" s="11"/>
      <c r="AH4680" s="101"/>
      <c r="AI4680" s="53"/>
      <c r="AJ4680" s="5"/>
    </row>
    <row r="4681" spans="3:36" ht="15" customHeight="1">
      <c r="C4681" s="57"/>
      <c r="D4681" s="11"/>
      <c r="E4681" s="11"/>
      <c r="F4681" s="56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42"/>
      <c r="V4681" s="42"/>
      <c r="W4681" s="42"/>
      <c r="X4681" s="42"/>
      <c r="Y4681" s="42"/>
      <c r="Z4681" s="42"/>
      <c r="AA4681" s="42"/>
      <c r="AB4681" s="42"/>
      <c r="AD4681" s="11"/>
      <c r="AG4681" s="11"/>
      <c r="AH4681" s="101"/>
      <c r="AI4681" s="53"/>
      <c r="AJ4681" s="5"/>
    </row>
    <row r="4682" spans="3:36" ht="15" customHeight="1">
      <c r="C4682" s="57"/>
      <c r="D4682" s="11"/>
      <c r="E4682" s="11"/>
      <c r="F4682" s="56"/>
      <c r="G4682" s="11"/>
      <c r="H4682" s="11"/>
      <c r="I4682" s="11"/>
      <c r="J4682" s="11"/>
      <c r="K4682" s="11"/>
      <c r="M4682" s="11"/>
      <c r="N4682" s="11"/>
      <c r="O4682" s="11"/>
      <c r="Q4682" s="11"/>
      <c r="R4682" s="11"/>
      <c r="S4682" s="11"/>
      <c r="U4682" s="42"/>
      <c r="V4682" s="42"/>
      <c r="W4682" s="42"/>
      <c r="X4682" s="42"/>
      <c r="Y4682" s="42"/>
      <c r="Z4682" s="42"/>
      <c r="AA4682" s="42"/>
      <c r="AB4682" s="42"/>
      <c r="AD4682" s="11"/>
      <c r="AE4682" s="11"/>
      <c r="AG4682" s="11"/>
      <c r="AH4682" s="101"/>
      <c r="AI4682" s="53"/>
      <c r="AJ4682" s="5"/>
    </row>
    <row r="4683" spans="3:36" ht="15" customHeight="1">
      <c r="C4683" s="57"/>
      <c r="D4683" s="11"/>
      <c r="E4683" s="11"/>
      <c r="F4683" s="56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42"/>
      <c r="V4683" s="42"/>
      <c r="W4683" s="42"/>
      <c r="X4683" s="42"/>
      <c r="Y4683" s="42"/>
      <c r="Z4683" s="42"/>
      <c r="AA4683" s="42"/>
      <c r="AB4683" s="42"/>
      <c r="AD4683" s="11"/>
      <c r="AE4683" s="11"/>
      <c r="AF4683" s="11"/>
      <c r="AG4683" s="11"/>
      <c r="AH4683" s="101"/>
      <c r="AI4683" s="53"/>
      <c r="AJ4683" s="5"/>
    </row>
    <row r="4684" spans="3:36" ht="15" customHeight="1">
      <c r="C4684" s="57"/>
      <c r="D4684" s="11"/>
      <c r="E4684" s="11"/>
      <c r="F4684" s="56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42"/>
      <c r="V4684" s="42"/>
      <c r="W4684" s="42"/>
      <c r="X4684" s="42"/>
      <c r="Y4684" s="42"/>
      <c r="Z4684" s="42"/>
      <c r="AA4684" s="42"/>
      <c r="AB4684" s="42"/>
      <c r="AD4684" s="11"/>
      <c r="AE4684" s="11"/>
      <c r="AF4684" s="11"/>
      <c r="AG4684" s="11"/>
      <c r="AH4684" s="101"/>
      <c r="AI4684" s="53"/>
      <c r="AJ4684" s="5"/>
    </row>
    <row r="4685" spans="3:36" ht="15" customHeight="1">
      <c r="C4685" s="57"/>
      <c r="D4685" s="11"/>
      <c r="E4685" s="11"/>
      <c r="F4685" s="56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42"/>
      <c r="V4685" s="42"/>
      <c r="W4685" s="42"/>
      <c r="X4685" s="42"/>
      <c r="Y4685" s="42"/>
      <c r="Z4685" s="42"/>
      <c r="AA4685" s="42"/>
      <c r="AB4685" s="42"/>
      <c r="AD4685" s="11"/>
      <c r="AE4685" s="11"/>
      <c r="AF4685" s="11"/>
      <c r="AG4685" s="11"/>
      <c r="AH4685" s="101"/>
      <c r="AI4685" s="53"/>
      <c r="AJ4685" s="5"/>
    </row>
    <row r="4686" spans="3:36" ht="15" customHeight="1">
      <c r="C4686" s="57"/>
      <c r="D4686" s="11"/>
      <c r="E4686" s="11"/>
      <c r="F4686" s="56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42"/>
      <c r="V4686" s="42"/>
      <c r="W4686" s="42"/>
      <c r="X4686" s="42"/>
      <c r="Y4686" s="42"/>
      <c r="Z4686" s="42"/>
      <c r="AA4686" s="42"/>
      <c r="AB4686" s="42"/>
      <c r="AD4686" s="11"/>
      <c r="AE4686" s="11"/>
      <c r="AF4686" s="11"/>
      <c r="AG4686" s="11"/>
      <c r="AH4686" s="101"/>
      <c r="AI4686" s="53"/>
      <c r="AJ4686" s="5"/>
    </row>
    <row r="4687" spans="3:36" ht="15" customHeight="1">
      <c r="C4687" s="57"/>
      <c r="D4687" s="11"/>
      <c r="E4687" s="11"/>
      <c r="F4687" s="56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42"/>
      <c r="V4687" s="42"/>
      <c r="W4687" s="42"/>
      <c r="X4687" s="42"/>
      <c r="Y4687" s="42"/>
      <c r="Z4687" s="42"/>
      <c r="AA4687" s="42"/>
      <c r="AB4687" s="42"/>
      <c r="AD4687" s="11"/>
      <c r="AE4687" s="11"/>
      <c r="AF4687" s="11"/>
      <c r="AG4687" s="11"/>
      <c r="AH4687" s="101"/>
      <c r="AI4687" s="53"/>
      <c r="AJ4687" s="5"/>
    </row>
    <row r="4688" spans="3:36" ht="15" customHeight="1">
      <c r="C4688" s="57"/>
      <c r="D4688" s="11"/>
      <c r="E4688" s="11"/>
      <c r="F4688" s="56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42"/>
      <c r="V4688" s="42"/>
      <c r="W4688" s="42"/>
      <c r="X4688" s="42"/>
      <c r="Y4688" s="42"/>
      <c r="Z4688" s="42"/>
      <c r="AA4688" s="42"/>
      <c r="AB4688" s="42"/>
      <c r="AD4688" s="11"/>
      <c r="AE4688" s="11"/>
      <c r="AF4688" s="11"/>
      <c r="AG4688" s="11"/>
      <c r="AH4688" s="101"/>
      <c r="AI4688" s="53"/>
      <c r="AJ4688" s="5"/>
    </row>
    <row r="4689" spans="3:36">
      <c r="C4689" s="57"/>
      <c r="D4689" s="11"/>
      <c r="E4689" s="11"/>
      <c r="F4689" s="56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42"/>
      <c r="V4689" s="42"/>
      <c r="W4689" s="42"/>
      <c r="X4689" s="42"/>
      <c r="Y4689" s="42"/>
      <c r="Z4689" s="42"/>
      <c r="AA4689" s="42"/>
      <c r="AB4689" s="42"/>
      <c r="AD4689" s="11"/>
      <c r="AF4689" s="11"/>
      <c r="AG4689" s="11"/>
      <c r="AH4689" s="101"/>
      <c r="AI4689" s="53"/>
      <c r="AJ4689" s="5"/>
    </row>
    <row r="4690" spans="3:36">
      <c r="C4690" s="57"/>
      <c r="D4690" s="11"/>
      <c r="E4690" s="11"/>
      <c r="F4690" s="56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42"/>
      <c r="V4690" s="42"/>
      <c r="W4690" s="42"/>
      <c r="X4690" s="42"/>
      <c r="Y4690" s="42"/>
      <c r="Z4690" s="42"/>
      <c r="AA4690" s="42"/>
      <c r="AB4690" s="42"/>
      <c r="AD4690" s="11"/>
      <c r="AE4690" s="11"/>
      <c r="AG4690" s="11"/>
      <c r="AH4690" s="101"/>
      <c r="AI4690" s="53"/>
      <c r="AJ4690" s="5"/>
    </row>
    <row r="4691" spans="3:36" ht="15" customHeight="1">
      <c r="C4691" s="57"/>
      <c r="D4691" s="11"/>
      <c r="E4691" s="11"/>
      <c r="F4691" s="56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42"/>
      <c r="V4691" s="42"/>
      <c r="W4691" s="42"/>
      <c r="X4691" s="42"/>
      <c r="Y4691" s="42"/>
      <c r="Z4691" s="42"/>
      <c r="AA4691" s="42"/>
      <c r="AB4691" s="42"/>
      <c r="AD4691" s="11"/>
      <c r="AG4691" s="11"/>
      <c r="AH4691" s="101"/>
      <c r="AI4691" s="53"/>
      <c r="AJ4691" s="5"/>
    </row>
    <row r="4692" spans="3:36" ht="15" customHeight="1">
      <c r="C4692" s="57"/>
      <c r="D4692" s="11"/>
      <c r="E4692" s="11"/>
      <c r="F4692" s="56"/>
      <c r="G4692" s="11"/>
      <c r="H4692" s="11"/>
      <c r="I4692" s="11"/>
      <c r="J4692" s="11"/>
      <c r="K4692" s="11"/>
      <c r="M4692" s="11"/>
      <c r="N4692" s="11"/>
      <c r="O4692" s="11"/>
      <c r="Q4692" s="11"/>
      <c r="R4692" s="11"/>
      <c r="S4692" s="11"/>
      <c r="U4692" s="42"/>
      <c r="V4692" s="42"/>
      <c r="W4692" s="42"/>
      <c r="X4692" s="42"/>
      <c r="Y4692" s="42"/>
      <c r="Z4692" s="42"/>
      <c r="AA4692" s="42"/>
      <c r="AB4692" s="42"/>
      <c r="AD4692" s="11"/>
      <c r="AE4692" s="11"/>
      <c r="AG4692" s="11"/>
      <c r="AH4692" s="101"/>
      <c r="AI4692" s="53"/>
      <c r="AJ4692" s="5"/>
    </row>
    <row r="4693" spans="3:36" ht="15" customHeight="1">
      <c r="C4693" s="57"/>
      <c r="D4693" s="11"/>
      <c r="E4693" s="11"/>
      <c r="F4693" s="56"/>
      <c r="G4693" s="11"/>
      <c r="H4693" s="11"/>
      <c r="I4693" s="11"/>
      <c r="J4693" s="11"/>
      <c r="K4693" s="11"/>
      <c r="M4693" s="11"/>
      <c r="N4693" s="11"/>
      <c r="O4693" s="11"/>
      <c r="Q4693" s="11"/>
      <c r="R4693" s="11"/>
      <c r="S4693" s="11"/>
      <c r="U4693" s="42"/>
      <c r="V4693" s="42"/>
      <c r="W4693" s="42"/>
      <c r="X4693" s="42"/>
      <c r="Y4693" s="42"/>
      <c r="Z4693" s="42"/>
      <c r="AA4693" s="42"/>
      <c r="AB4693" s="42"/>
      <c r="AD4693" s="11"/>
      <c r="AE4693" s="11"/>
      <c r="AG4693" s="11"/>
      <c r="AH4693" s="101"/>
      <c r="AI4693" s="53"/>
      <c r="AJ4693" s="5"/>
    </row>
    <row r="4694" spans="3:36" ht="15" customHeight="1">
      <c r="C4694" s="57"/>
      <c r="D4694" s="11"/>
      <c r="E4694" s="11"/>
      <c r="F4694" s="56"/>
      <c r="G4694" s="11"/>
      <c r="H4694" s="11"/>
      <c r="I4694" s="11"/>
      <c r="J4694" s="11"/>
      <c r="K4694" s="11"/>
      <c r="L4694" s="11"/>
      <c r="M4694" s="11"/>
      <c r="N4694" s="11"/>
      <c r="P4694" s="11"/>
      <c r="Q4694" s="11"/>
      <c r="R4694" s="11"/>
      <c r="S4694" s="11"/>
      <c r="T4694" s="11"/>
      <c r="U4694" s="42"/>
      <c r="V4694" s="42"/>
      <c r="W4694" s="42"/>
      <c r="X4694" s="42"/>
      <c r="Y4694" s="42"/>
      <c r="Z4694" s="42"/>
      <c r="AA4694" s="42"/>
      <c r="AB4694" s="42"/>
      <c r="AD4694" s="11"/>
      <c r="AE4694" s="11"/>
      <c r="AG4694" s="11"/>
      <c r="AH4694" s="101"/>
      <c r="AI4694" s="53"/>
      <c r="AJ4694" s="5"/>
    </row>
    <row r="4695" spans="3:36" ht="15" customHeight="1">
      <c r="C4695" s="57"/>
      <c r="D4695" s="11"/>
      <c r="E4695" s="11"/>
      <c r="F4695" s="56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42"/>
      <c r="V4695" s="42"/>
      <c r="W4695" s="42"/>
      <c r="X4695" s="42"/>
      <c r="Y4695" s="42"/>
      <c r="Z4695" s="42"/>
      <c r="AA4695" s="42"/>
      <c r="AB4695" s="42"/>
      <c r="AD4695" s="11"/>
      <c r="AG4695" s="11"/>
      <c r="AH4695" s="101"/>
      <c r="AI4695" s="53"/>
      <c r="AJ4695" s="5"/>
    </row>
    <row r="4696" spans="3:36" ht="15" customHeight="1">
      <c r="C4696" s="57"/>
      <c r="D4696" s="11"/>
      <c r="E4696" s="11"/>
      <c r="F4696" s="56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42"/>
      <c r="V4696" s="42"/>
      <c r="W4696" s="42"/>
      <c r="X4696" s="42"/>
      <c r="Y4696" s="42"/>
      <c r="Z4696" s="42"/>
      <c r="AA4696" s="42"/>
      <c r="AB4696" s="42"/>
      <c r="AD4696" s="11"/>
      <c r="AE4696" s="11"/>
      <c r="AF4696" s="11"/>
      <c r="AG4696" s="11"/>
      <c r="AH4696" s="101"/>
      <c r="AI4696" s="53"/>
      <c r="AJ4696" s="5"/>
    </row>
    <row r="4697" spans="3:36" ht="15" customHeight="1">
      <c r="C4697" s="57"/>
      <c r="D4697" s="11"/>
      <c r="E4697" s="11"/>
      <c r="F4697" s="56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42"/>
      <c r="V4697" s="42"/>
      <c r="W4697" s="42"/>
      <c r="X4697" s="42"/>
      <c r="Y4697" s="42"/>
      <c r="Z4697" s="42"/>
      <c r="AA4697" s="42"/>
      <c r="AB4697" s="42"/>
      <c r="AC4697" s="11"/>
      <c r="AD4697" s="11"/>
      <c r="AG4697" s="11"/>
      <c r="AH4697" s="101"/>
      <c r="AI4697" s="53"/>
      <c r="AJ4697" s="5"/>
    </row>
    <row r="4698" spans="3:36" ht="15" customHeight="1">
      <c r="C4698" s="57"/>
      <c r="D4698" s="11"/>
      <c r="E4698" s="11"/>
      <c r="F4698" s="56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42"/>
      <c r="V4698" s="42"/>
      <c r="W4698" s="42"/>
      <c r="X4698" s="42"/>
      <c r="Y4698" s="42"/>
      <c r="Z4698" s="42"/>
      <c r="AA4698" s="42"/>
      <c r="AB4698" s="42"/>
      <c r="AC4698" s="11"/>
      <c r="AD4698" s="11"/>
      <c r="AG4698" s="11"/>
      <c r="AH4698" s="101"/>
      <c r="AI4698" s="53"/>
      <c r="AJ4698" s="5"/>
    </row>
    <row r="4699" spans="3:36" ht="15" customHeight="1">
      <c r="C4699" s="57"/>
      <c r="D4699" s="11"/>
      <c r="E4699" s="11"/>
      <c r="F4699" s="56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42"/>
      <c r="V4699" s="42"/>
      <c r="W4699" s="42"/>
      <c r="X4699" s="42"/>
      <c r="Y4699" s="42"/>
      <c r="Z4699" s="42"/>
      <c r="AA4699" s="42"/>
      <c r="AB4699" s="42"/>
      <c r="AC4699" s="11"/>
      <c r="AD4699" s="11"/>
      <c r="AE4699" s="11"/>
      <c r="AF4699" s="11"/>
      <c r="AG4699" s="11"/>
      <c r="AH4699" s="101"/>
      <c r="AI4699" s="53"/>
      <c r="AJ4699" s="5"/>
    </row>
    <row r="4700" spans="3:36" ht="15" customHeight="1">
      <c r="C4700" s="57"/>
      <c r="D4700" s="11"/>
      <c r="E4700" s="11"/>
      <c r="F4700" s="56"/>
      <c r="G4700" s="11"/>
      <c r="H4700" s="11"/>
      <c r="I4700" s="11"/>
      <c r="J4700" s="11"/>
      <c r="K4700" s="11"/>
      <c r="L4700" s="11"/>
      <c r="M4700" s="11"/>
      <c r="O4700" s="11"/>
      <c r="P4700" s="11"/>
      <c r="Q4700" s="11"/>
      <c r="R4700" s="11"/>
      <c r="S4700" s="11"/>
      <c r="T4700" s="11"/>
      <c r="U4700" s="42"/>
      <c r="V4700" s="42"/>
      <c r="W4700" s="42"/>
      <c r="X4700" s="42"/>
      <c r="Y4700" s="42"/>
      <c r="Z4700" s="42"/>
      <c r="AA4700" s="42"/>
      <c r="AB4700" s="42"/>
      <c r="AC4700" s="11"/>
      <c r="AD4700" s="11"/>
      <c r="AE4700" s="11"/>
      <c r="AF4700" s="11"/>
      <c r="AG4700" s="11"/>
      <c r="AH4700" s="101"/>
      <c r="AI4700" s="53"/>
      <c r="AJ4700" s="5"/>
    </row>
    <row r="4701" spans="3:36" ht="15" customHeight="1">
      <c r="C4701" s="57"/>
      <c r="D4701" s="11"/>
      <c r="E4701" s="11"/>
      <c r="F4701" s="56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42"/>
      <c r="V4701" s="42"/>
      <c r="W4701" s="42"/>
      <c r="X4701" s="42"/>
      <c r="Y4701" s="42"/>
      <c r="Z4701" s="42"/>
      <c r="AA4701" s="42"/>
      <c r="AB4701" s="42"/>
      <c r="AC4701" s="11"/>
      <c r="AD4701" s="11"/>
      <c r="AE4701" s="11"/>
      <c r="AF4701" s="11"/>
      <c r="AG4701" s="11"/>
      <c r="AH4701" s="101"/>
      <c r="AI4701" s="53"/>
      <c r="AJ4701" s="5"/>
    </row>
    <row r="4702" spans="3:36" ht="15" customHeight="1">
      <c r="C4702" s="57"/>
      <c r="D4702" s="11"/>
      <c r="E4702" s="11"/>
      <c r="F4702" s="56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42"/>
      <c r="V4702" s="42"/>
      <c r="W4702" s="42"/>
      <c r="X4702" s="42"/>
      <c r="Y4702" s="42"/>
      <c r="Z4702" s="42"/>
      <c r="AA4702" s="42"/>
      <c r="AB4702" s="42"/>
      <c r="AC4702" s="11"/>
      <c r="AD4702" s="11"/>
      <c r="AF4702" s="11"/>
      <c r="AG4702" s="11"/>
      <c r="AH4702" s="101"/>
      <c r="AI4702" s="53"/>
      <c r="AJ4702" s="5"/>
    </row>
    <row r="4703" spans="3:36" ht="15" customHeight="1">
      <c r="C4703" s="57"/>
      <c r="D4703" s="11"/>
      <c r="E4703" s="11"/>
      <c r="F4703" s="56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42"/>
      <c r="V4703" s="42"/>
      <c r="W4703" s="42"/>
      <c r="X4703" s="42"/>
      <c r="Y4703" s="42"/>
      <c r="Z4703" s="42"/>
      <c r="AA4703" s="42"/>
      <c r="AB4703" s="42"/>
      <c r="AC4703" s="11"/>
      <c r="AD4703" s="11"/>
      <c r="AF4703" s="11"/>
      <c r="AG4703" s="11"/>
      <c r="AH4703" s="101"/>
      <c r="AI4703" s="53"/>
      <c r="AJ4703" s="5"/>
    </row>
    <row r="4704" spans="3:36" ht="15" customHeight="1">
      <c r="C4704" s="57"/>
      <c r="D4704" s="11"/>
      <c r="E4704" s="11"/>
      <c r="F4704" s="56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42"/>
      <c r="V4704" s="42"/>
      <c r="W4704" s="42"/>
      <c r="X4704" s="42"/>
      <c r="Y4704" s="42"/>
      <c r="Z4704" s="42"/>
      <c r="AA4704" s="42"/>
      <c r="AB4704" s="42"/>
      <c r="AC4704" s="11"/>
      <c r="AD4704" s="11"/>
      <c r="AF4704" s="11"/>
      <c r="AG4704" s="11"/>
      <c r="AH4704" s="101"/>
      <c r="AI4704" s="53"/>
      <c r="AJ4704" s="5"/>
    </row>
    <row r="4705" spans="3:36" ht="15" customHeight="1">
      <c r="C4705" s="57"/>
      <c r="D4705" s="11"/>
      <c r="E4705" s="11"/>
      <c r="F4705" s="56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42"/>
      <c r="V4705" s="42"/>
      <c r="W4705" s="42"/>
      <c r="X4705" s="42"/>
      <c r="Y4705" s="42"/>
      <c r="Z4705" s="42"/>
      <c r="AA4705" s="42"/>
      <c r="AB4705" s="42"/>
      <c r="AC4705" s="11"/>
      <c r="AD4705" s="11"/>
      <c r="AF4705" s="11"/>
      <c r="AG4705" s="11"/>
      <c r="AH4705" s="101"/>
      <c r="AI4705" s="53"/>
      <c r="AJ4705" s="5"/>
    </row>
    <row r="4706" spans="3:36">
      <c r="C4706" s="57"/>
      <c r="D4706" s="11"/>
      <c r="E4706" s="11"/>
      <c r="F4706" s="56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42"/>
      <c r="V4706" s="42"/>
      <c r="W4706" s="42"/>
      <c r="X4706" s="42"/>
      <c r="Y4706" s="42"/>
      <c r="Z4706" s="42"/>
      <c r="AA4706" s="42"/>
      <c r="AB4706" s="42"/>
      <c r="AC4706" s="11"/>
      <c r="AD4706" s="11"/>
      <c r="AG4706" s="11"/>
      <c r="AH4706" s="101"/>
      <c r="AI4706" s="53"/>
      <c r="AJ4706" s="5"/>
    </row>
    <row r="4707" spans="3:36" ht="15" customHeight="1">
      <c r="C4707" s="57"/>
      <c r="D4707" s="11"/>
      <c r="E4707" s="11"/>
      <c r="F4707" s="56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42"/>
      <c r="V4707" s="42"/>
      <c r="W4707" s="42"/>
      <c r="X4707" s="42"/>
      <c r="Y4707" s="42"/>
      <c r="Z4707" s="42"/>
      <c r="AA4707" s="42"/>
      <c r="AB4707" s="42"/>
      <c r="AC4707" s="11"/>
      <c r="AD4707" s="11"/>
      <c r="AE4707" s="11"/>
      <c r="AG4707" s="11"/>
      <c r="AH4707" s="101"/>
      <c r="AI4707" s="53"/>
      <c r="AJ4707" s="5"/>
    </row>
    <row r="4708" spans="3:36" ht="15" customHeight="1">
      <c r="C4708" s="57"/>
      <c r="D4708" s="11"/>
      <c r="E4708" s="11"/>
      <c r="F4708" s="56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42"/>
      <c r="V4708" s="42"/>
      <c r="W4708" s="42"/>
      <c r="X4708" s="42"/>
      <c r="Y4708" s="42"/>
      <c r="Z4708" s="42"/>
      <c r="AA4708" s="42"/>
      <c r="AB4708" s="42"/>
      <c r="AC4708" s="11"/>
      <c r="AD4708" s="11"/>
      <c r="AE4708" s="11"/>
      <c r="AF4708" s="11"/>
      <c r="AG4708" s="11"/>
      <c r="AH4708" s="101"/>
      <c r="AI4708" s="53"/>
      <c r="AJ4708" s="5"/>
    </row>
    <row r="4709" spans="3:36" ht="15" customHeight="1">
      <c r="C4709" s="57"/>
      <c r="D4709" s="11"/>
      <c r="E4709" s="11"/>
      <c r="F4709" s="56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42"/>
      <c r="V4709" s="42"/>
      <c r="W4709" s="42"/>
      <c r="X4709" s="42"/>
      <c r="Y4709" s="42"/>
      <c r="Z4709" s="42"/>
      <c r="AA4709" s="42"/>
      <c r="AB4709" s="42"/>
      <c r="AC4709" s="11"/>
      <c r="AD4709" s="11"/>
      <c r="AE4709" s="11"/>
      <c r="AF4709" s="11"/>
      <c r="AG4709" s="11"/>
      <c r="AH4709" s="101"/>
      <c r="AI4709" s="53"/>
      <c r="AJ4709" s="5"/>
    </row>
    <row r="4710" spans="3:36" ht="15" customHeight="1">
      <c r="C4710" s="57"/>
      <c r="D4710" s="11"/>
      <c r="E4710" s="11"/>
      <c r="F4710" s="56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42"/>
      <c r="V4710" s="42"/>
      <c r="W4710" s="42"/>
      <c r="X4710" s="42"/>
      <c r="Y4710" s="42"/>
      <c r="Z4710" s="42"/>
      <c r="AA4710" s="42"/>
      <c r="AB4710" s="42"/>
      <c r="AC4710" s="11"/>
      <c r="AD4710" s="11"/>
      <c r="AE4710" s="11"/>
      <c r="AF4710" s="11"/>
      <c r="AG4710" s="11"/>
      <c r="AH4710" s="101"/>
      <c r="AI4710" s="53"/>
      <c r="AJ4710" s="5"/>
    </row>
    <row r="4711" spans="3:36" ht="15" customHeight="1">
      <c r="C4711" s="57"/>
      <c r="D4711" s="11"/>
      <c r="E4711" s="11"/>
      <c r="F4711" s="56"/>
      <c r="G4711" s="11"/>
      <c r="H4711" s="11"/>
      <c r="I4711" s="11"/>
      <c r="J4711" s="11"/>
      <c r="K4711" s="11"/>
      <c r="M4711" s="11"/>
      <c r="N4711" s="11"/>
      <c r="O4711" s="11"/>
      <c r="Q4711" s="11"/>
      <c r="R4711" s="11"/>
      <c r="S4711" s="11"/>
      <c r="U4711" s="42"/>
      <c r="V4711" s="42"/>
      <c r="W4711" s="42"/>
      <c r="X4711" s="42"/>
      <c r="Y4711" s="42"/>
      <c r="Z4711" s="42"/>
      <c r="AA4711" s="42"/>
      <c r="AB4711" s="42"/>
      <c r="AC4711" s="11"/>
      <c r="AD4711" s="11"/>
      <c r="AE4711" s="11"/>
      <c r="AF4711" s="11"/>
      <c r="AG4711" s="11"/>
      <c r="AH4711" s="101"/>
      <c r="AI4711" s="53"/>
      <c r="AJ4711" s="5"/>
    </row>
    <row r="4712" spans="3:36" ht="15" customHeight="1">
      <c r="C4712" s="57"/>
      <c r="D4712" s="11"/>
      <c r="E4712" s="11"/>
      <c r="F4712" s="56"/>
      <c r="G4712" s="11"/>
      <c r="H4712" s="11"/>
      <c r="I4712" s="11"/>
      <c r="J4712" s="11"/>
      <c r="K4712" s="11"/>
      <c r="M4712" s="11"/>
      <c r="N4712" s="11"/>
      <c r="O4712" s="11"/>
      <c r="Q4712" s="11"/>
      <c r="R4712" s="11"/>
      <c r="S4712" s="11"/>
      <c r="U4712" s="42"/>
      <c r="V4712" s="42"/>
      <c r="W4712" s="42"/>
      <c r="X4712" s="42"/>
      <c r="Y4712" s="42"/>
      <c r="Z4712" s="42"/>
      <c r="AA4712" s="42"/>
      <c r="AB4712" s="42"/>
      <c r="AC4712" s="11"/>
      <c r="AD4712" s="11"/>
      <c r="AF4712" s="11"/>
      <c r="AG4712" s="11"/>
      <c r="AH4712" s="101"/>
      <c r="AI4712" s="53"/>
      <c r="AJ4712" s="5"/>
    </row>
    <row r="4713" spans="3:36" ht="15" customHeight="1">
      <c r="C4713" s="57"/>
      <c r="D4713" s="11"/>
      <c r="E4713" s="11"/>
      <c r="F4713" s="56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42"/>
      <c r="V4713" s="42"/>
      <c r="W4713" s="42"/>
      <c r="X4713" s="42"/>
      <c r="Y4713" s="42"/>
      <c r="Z4713" s="42"/>
      <c r="AA4713" s="42"/>
      <c r="AB4713" s="42"/>
      <c r="AC4713" s="11"/>
      <c r="AD4713" s="11"/>
      <c r="AF4713" s="11"/>
      <c r="AG4713" s="11"/>
      <c r="AH4713" s="101"/>
      <c r="AI4713" s="53"/>
      <c r="AJ4713" s="5"/>
    </row>
    <row r="4714" spans="3:36" ht="15" customHeight="1">
      <c r="C4714" s="57"/>
      <c r="D4714" s="11"/>
      <c r="E4714" s="11"/>
      <c r="F4714" s="56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42"/>
      <c r="V4714" s="42"/>
      <c r="W4714" s="42"/>
      <c r="X4714" s="42"/>
      <c r="Y4714" s="42"/>
      <c r="Z4714" s="42"/>
      <c r="AA4714" s="42"/>
      <c r="AB4714" s="42"/>
      <c r="AC4714" s="11"/>
      <c r="AD4714" s="11"/>
      <c r="AG4714" s="11"/>
      <c r="AH4714" s="101"/>
      <c r="AI4714" s="53"/>
      <c r="AJ4714" s="5"/>
    </row>
    <row r="4715" spans="3:36">
      <c r="C4715" s="57"/>
      <c r="D4715" s="11"/>
      <c r="E4715" s="11"/>
      <c r="F4715" s="56"/>
      <c r="G4715" s="11"/>
      <c r="H4715" s="11"/>
      <c r="I4715" s="11"/>
      <c r="J4715" s="11"/>
      <c r="K4715" s="11"/>
      <c r="M4715" s="11"/>
      <c r="O4715" s="11"/>
      <c r="P4715" s="11"/>
      <c r="Q4715" s="11"/>
      <c r="R4715" s="11"/>
      <c r="S4715" s="11"/>
      <c r="T4715" s="11"/>
      <c r="U4715" s="42"/>
      <c r="V4715" s="42"/>
      <c r="W4715" s="42"/>
      <c r="X4715" s="42"/>
      <c r="Y4715" s="42"/>
      <c r="Z4715" s="42"/>
      <c r="AA4715" s="42"/>
      <c r="AB4715" s="42"/>
      <c r="AC4715" s="11"/>
      <c r="AD4715" s="11"/>
      <c r="AE4715" s="11"/>
      <c r="AG4715" s="11"/>
      <c r="AH4715" s="101"/>
      <c r="AI4715" s="53"/>
      <c r="AJ4715" s="5"/>
    </row>
    <row r="4716" spans="3:36" ht="15" customHeight="1">
      <c r="C4716" s="57"/>
      <c r="D4716" s="11"/>
      <c r="E4716" s="11"/>
      <c r="F4716" s="56"/>
      <c r="G4716" s="11"/>
      <c r="H4716" s="11"/>
      <c r="I4716" s="11"/>
      <c r="J4716" s="11"/>
      <c r="K4716" s="11"/>
      <c r="M4716" s="11"/>
      <c r="N4716" s="11"/>
      <c r="P4716" s="11"/>
      <c r="Q4716" s="11"/>
      <c r="R4716" s="11"/>
      <c r="S4716" s="11"/>
      <c r="U4716" s="42"/>
      <c r="V4716" s="42"/>
      <c r="W4716" s="42"/>
      <c r="X4716" s="42"/>
      <c r="Y4716" s="42"/>
      <c r="Z4716" s="42"/>
      <c r="AA4716" s="42"/>
      <c r="AB4716" s="42"/>
      <c r="AC4716" s="11"/>
      <c r="AD4716" s="11"/>
      <c r="AG4716" s="11"/>
      <c r="AH4716" s="101"/>
      <c r="AI4716" s="53"/>
      <c r="AJ4716" s="5"/>
    </row>
    <row r="4717" spans="3:36" ht="15" customHeight="1">
      <c r="C4717" s="57"/>
      <c r="D4717" s="11"/>
      <c r="E4717" s="11"/>
      <c r="F4717" s="56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42"/>
      <c r="V4717" s="42"/>
      <c r="W4717" s="42"/>
      <c r="X4717" s="42"/>
      <c r="Y4717" s="42"/>
      <c r="Z4717" s="42"/>
      <c r="AA4717" s="42"/>
      <c r="AB4717" s="42"/>
      <c r="AC4717" s="11"/>
      <c r="AD4717" s="11"/>
      <c r="AG4717" s="11"/>
      <c r="AH4717" s="101"/>
      <c r="AI4717" s="53"/>
      <c r="AJ4717" s="5"/>
    </row>
    <row r="4718" spans="3:36" ht="15" customHeight="1">
      <c r="C4718" s="57"/>
      <c r="D4718" s="11"/>
      <c r="E4718" s="11"/>
      <c r="F4718" s="56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42"/>
      <c r="V4718" s="42"/>
      <c r="W4718" s="42"/>
      <c r="X4718" s="42"/>
      <c r="Y4718" s="42"/>
      <c r="Z4718" s="42"/>
      <c r="AA4718" s="42"/>
      <c r="AB4718" s="42"/>
      <c r="AC4718" s="11"/>
      <c r="AD4718" s="11"/>
      <c r="AG4718" s="11"/>
      <c r="AH4718" s="101"/>
      <c r="AI4718" s="53"/>
      <c r="AJ4718" s="5"/>
    </row>
    <row r="4719" spans="3:36" ht="15" customHeight="1">
      <c r="C4719" s="57"/>
      <c r="D4719" s="11"/>
      <c r="E4719" s="11"/>
      <c r="F4719" s="56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42"/>
      <c r="V4719" s="42"/>
      <c r="W4719" s="42"/>
      <c r="X4719" s="42"/>
      <c r="Y4719" s="42"/>
      <c r="Z4719" s="42"/>
      <c r="AA4719" s="42"/>
      <c r="AB4719" s="42"/>
      <c r="AC4719" s="11"/>
      <c r="AD4719" s="11"/>
      <c r="AE4719" s="11"/>
      <c r="AF4719" s="11"/>
      <c r="AG4719" s="11"/>
      <c r="AH4719" s="101"/>
      <c r="AI4719" s="53"/>
      <c r="AJ4719" s="5"/>
    </row>
    <row r="4720" spans="3:36" ht="15" customHeight="1">
      <c r="C4720" s="57"/>
      <c r="D4720" s="11"/>
      <c r="E4720" s="11"/>
      <c r="F4720" s="56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42"/>
      <c r="V4720" s="42"/>
      <c r="W4720" s="42"/>
      <c r="X4720" s="42"/>
      <c r="Y4720" s="42"/>
      <c r="Z4720" s="42"/>
      <c r="AA4720" s="42"/>
      <c r="AB4720" s="42"/>
      <c r="AC4720" s="11"/>
      <c r="AD4720" s="11"/>
      <c r="AE4720" s="11"/>
      <c r="AF4720" s="11"/>
      <c r="AG4720" s="11"/>
      <c r="AH4720" s="101"/>
      <c r="AI4720" s="53"/>
      <c r="AJ4720" s="5"/>
    </row>
    <row r="4721" spans="3:36" ht="15" customHeight="1">
      <c r="C4721" s="57"/>
      <c r="D4721" s="11"/>
      <c r="E4721" s="11"/>
      <c r="F4721" s="56"/>
      <c r="G4721" s="11"/>
      <c r="H4721" s="11"/>
      <c r="I4721" s="11"/>
      <c r="J4721" s="11"/>
      <c r="K4721" s="11"/>
      <c r="L4721" s="11"/>
      <c r="M4721" s="11"/>
      <c r="N4721" s="11"/>
      <c r="P4721" s="11"/>
      <c r="Q4721" s="11"/>
      <c r="R4721" s="11"/>
      <c r="S4721" s="11"/>
      <c r="T4721" s="11"/>
      <c r="U4721" s="42"/>
      <c r="V4721" s="42"/>
      <c r="W4721" s="42"/>
      <c r="X4721" s="42"/>
      <c r="Y4721" s="42"/>
      <c r="Z4721" s="42"/>
      <c r="AA4721" s="42"/>
      <c r="AB4721" s="42"/>
      <c r="AD4721" s="11"/>
      <c r="AE4721" s="11"/>
      <c r="AF4721" s="11"/>
      <c r="AG4721" s="11"/>
      <c r="AH4721" s="101"/>
      <c r="AI4721" s="53"/>
      <c r="AJ4721" s="5"/>
    </row>
    <row r="4722" spans="3:36" ht="15" customHeight="1">
      <c r="C4722" s="57"/>
      <c r="D4722" s="11"/>
      <c r="E4722" s="11"/>
      <c r="F4722" s="56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42"/>
      <c r="V4722" s="42"/>
      <c r="W4722" s="42"/>
      <c r="X4722" s="42"/>
      <c r="Y4722" s="42"/>
      <c r="Z4722" s="42"/>
      <c r="AA4722" s="42"/>
      <c r="AB4722" s="42"/>
      <c r="AD4722" s="11"/>
      <c r="AE4722" s="11"/>
      <c r="AF4722" s="11"/>
      <c r="AG4722" s="11"/>
      <c r="AH4722" s="101"/>
      <c r="AI4722" s="53"/>
      <c r="AJ4722" s="5"/>
    </row>
    <row r="4723" spans="3:36" ht="15" customHeight="1">
      <c r="C4723" s="57"/>
      <c r="D4723" s="11"/>
      <c r="E4723" s="11"/>
      <c r="F4723" s="56"/>
      <c r="G4723" s="11"/>
      <c r="H4723" s="11"/>
      <c r="I4723" s="11"/>
      <c r="J4723" s="11"/>
      <c r="K4723" s="11"/>
      <c r="M4723" s="11"/>
      <c r="N4723" s="11"/>
      <c r="Q4723" s="11"/>
      <c r="R4723" s="11"/>
      <c r="S4723" s="11"/>
      <c r="U4723" s="42"/>
      <c r="V4723" s="42"/>
      <c r="W4723" s="42"/>
      <c r="X4723" s="42"/>
      <c r="Y4723" s="42"/>
      <c r="Z4723" s="42"/>
      <c r="AA4723" s="42"/>
      <c r="AB4723" s="42"/>
      <c r="AD4723" s="11"/>
      <c r="AF4723" s="11"/>
      <c r="AG4723" s="11"/>
      <c r="AH4723" s="101"/>
      <c r="AI4723" s="53"/>
      <c r="AJ4723" s="5"/>
    </row>
    <row r="4724" spans="3:36" ht="15" customHeight="1">
      <c r="C4724" s="57"/>
      <c r="D4724" s="11"/>
      <c r="E4724" s="11"/>
      <c r="F4724" s="56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42"/>
      <c r="V4724" s="42"/>
      <c r="W4724" s="42"/>
      <c r="X4724" s="42"/>
      <c r="Y4724" s="42"/>
      <c r="Z4724" s="42"/>
      <c r="AA4724" s="42"/>
      <c r="AB4724" s="42"/>
      <c r="AD4724" s="11"/>
      <c r="AE4724" s="11"/>
      <c r="AF4724" s="11"/>
      <c r="AG4724" s="11"/>
      <c r="AH4724" s="101"/>
      <c r="AI4724" s="53"/>
      <c r="AJ4724" s="5"/>
    </row>
    <row r="4725" spans="3:36" ht="15" customHeight="1">
      <c r="C4725" s="57"/>
      <c r="D4725" s="11"/>
      <c r="E4725" s="11"/>
      <c r="F4725" s="56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42"/>
      <c r="V4725" s="42"/>
      <c r="W4725" s="42"/>
      <c r="X4725" s="42"/>
      <c r="Y4725" s="42"/>
      <c r="Z4725" s="42"/>
      <c r="AA4725" s="42"/>
      <c r="AB4725" s="42"/>
      <c r="AD4725" s="11"/>
      <c r="AF4725" s="11"/>
      <c r="AG4725" s="11"/>
      <c r="AH4725" s="101"/>
      <c r="AI4725" s="53"/>
      <c r="AJ4725" s="5"/>
    </row>
    <row r="4726" spans="3:36" ht="15" customHeight="1">
      <c r="C4726" s="57"/>
      <c r="D4726" s="11"/>
      <c r="E4726" s="11"/>
      <c r="F4726" s="56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42"/>
      <c r="V4726" s="42"/>
      <c r="W4726" s="42"/>
      <c r="X4726" s="42"/>
      <c r="Y4726" s="42"/>
      <c r="Z4726" s="42"/>
      <c r="AA4726" s="42"/>
      <c r="AB4726" s="42"/>
      <c r="AD4726" s="11"/>
      <c r="AE4726" s="11"/>
      <c r="AF4726" s="11"/>
      <c r="AG4726" s="11"/>
      <c r="AH4726" s="101"/>
      <c r="AI4726" s="53"/>
      <c r="AJ4726" s="5"/>
    </row>
    <row r="4727" spans="3:36" ht="15" customHeight="1">
      <c r="C4727" s="57"/>
      <c r="D4727" s="11"/>
      <c r="E4727" s="11"/>
      <c r="F4727" s="56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42"/>
      <c r="V4727" s="42"/>
      <c r="W4727" s="42"/>
      <c r="X4727" s="42"/>
      <c r="Y4727" s="42"/>
      <c r="Z4727" s="42"/>
      <c r="AA4727" s="42"/>
      <c r="AB4727" s="42"/>
      <c r="AD4727" s="11"/>
      <c r="AE4727" s="11"/>
      <c r="AF4727" s="11"/>
      <c r="AG4727" s="11"/>
      <c r="AH4727" s="101"/>
      <c r="AI4727" s="53"/>
      <c r="AJ4727" s="5"/>
    </row>
    <row r="4728" spans="3:36" ht="15" customHeight="1">
      <c r="C4728" s="57"/>
      <c r="D4728" s="11"/>
      <c r="E4728" s="11"/>
      <c r="F4728" s="56"/>
      <c r="G4728" s="11"/>
      <c r="H4728" s="11"/>
      <c r="I4728" s="11"/>
      <c r="J4728" s="11"/>
      <c r="K4728" s="11"/>
      <c r="M4728" s="11"/>
      <c r="O4728" s="11"/>
      <c r="P4728" s="11"/>
      <c r="Q4728" s="11"/>
      <c r="R4728" s="11"/>
      <c r="S4728" s="11"/>
      <c r="T4728" s="11"/>
      <c r="U4728" s="42"/>
      <c r="V4728" s="42"/>
      <c r="W4728" s="42"/>
      <c r="X4728" s="42"/>
      <c r="Y4728" s="42"/>
      <c r="Z4728" s="42"/>
      <c r="AA4728" s="42"/>
      <c r="AB4728" s="42"/>
      <c r="AD4728" s="11"/>
      <c r="AE4728" s="11"/>
      <c r="AF4728" s="11"/>
      <c r="AG4728" s="11"/>
      <c r="AH4728" s="101"/>
      <c r="AI4728" s="53"/>
      <c r="AJ4728" s="5"/>
    </row>
    <row r="4729" spans="3:36" ht="15" customHeight="1">
      <c r="C4729" s="57"/>
      <c r="D4729" s="11"/>
      <c r="E4729" s="11"/>
      <c r="F4729" s="56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42"/>
      <c r="V4729" s="42"/>
      <c r="W4729" s="42"/>
      <c r="X4729" s="42"/>
      <c r="Y4729" s="42"/>
      <c r="Z4729" s="42"/>
      <c r="AA4729" s="42"/>
      <c r="AB4729" s="42"/>
      <c r="AD4729" s="11"/>
      <c r="AF4729" s="11"/>
      <c r="AG4729" s="11"/>
      <c r="AH4729" s="101"/>
      <c r="AI4729" s="53"/>
      <c r="AJ4729" s="5"/>
    </row>
    <row r="4730" spans="3:36" ht="15" customHeight="1">
      <c r="C4730" s="57"/>
      <c r="D4730" s="11"/>
      <c r="E4730" s="11"/>
      <c r="F4730" s="56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42"/>
      <c r="V4730" s="42"/>
      <c r="W4730" s="42"/>
      <c r="X4730" s="42"/>
      <c r="Y4730" s="42"/>
      <c r="Z4730" s="42"/>
      <c r="AA4730" s="42"/>
      <c r="AB4730" s="42"/>
      <c r="AD4730" s="11"/>
      <c r="AF4730" s="11"/>
      <c r="AG4730" s="11"/>
      <c r="AH4730" s="101"/>
      <c r="AI4730" s="53"/>
      <c r="AJ4730" s="5"/>
    </row>
    <row r="4731" spans="3:36" ht="15" customHeight="1">
      <c r="C4731" s="57"/>
      <c r="D4731" s="11"/>
      <c r="E4731" s="11"/>
      <c r="F4731" s="56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42"/>
      <c r="V4731" s="42"/>
      <c r="W4731" s="42"/>
      <c r="X4731" s="42"/>
      <c r="Y4731" s="42"/>
      <c r="Z4731" s="42"/>
      <c r="AA4731" s="42"/>
      <c r="AB4731" s="42"/>
      <c r="AD4731" s="11"/>
      <c r="AF4731" s="11"/>
      <c r="AG4731" s="11"/>
      <c r="AH4731" s="101"/>
      <c r="AI4731" s="53"/>
      <c r="AJ4731" s="5"/>
    </row>
    <row r="4732" spans="3:36" ht="15" customHeight="1">
      <c r="C4732" s="57"/>
      <c r="D4732" s="11"/>
      <c r="E4732" s="11"/>
      <c r="F4732" s="56"/>
      <c r="G4732" s="11"/>
      <c r="H4732" s="11"/>
      <c r="I4732" s="11"/>
      <c r="J4732" s="11"/>
      <c r="K4732" s="11"/>
      <c r="L4732" s="11"/>
      <c r="M4732" s="11"/>
      <c r="N4732" s="11"/>
      <c r="Q4732" s="11"/>
      <c r="R4732" s="11"/>
      <c r="S4732" s="11"/>
      <c r="T4732" s="11"/>
      <c r="U4732" s="42"/>
      <c r="V4732" s="42"/>
      <c r="W4732" s="42"/>
      <c r="X4732" s="42"/>
      <c r="Y4732" s="42"/>
      <c r="Z4732" s="42"/>
      <c r="AA4732" s="42"/>
      <c r="AB4732" s="42"/>
      <c r="AD4732" s="11"/>
      <c r="AE4732" s="11"/>
      <c r="AF4732" s="11"/>
      <c r="AG4732" s="11"/>
      <c r="AH4732" s="101"/>
      <c r="AI4732" s="53"/>
      <c r="AJ4732" s="5"/>
    </row>
    <row r="4733" spans="3:36" ht="15" customHeight="1">
      <c r="C4733" s="57"/>
      <c r="D4733" s="11"/>
      <c r="E4733" s="11"/>
      <c r="F4733" s="56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42"/>
      <c r="V4733" s="42"/>
      <c r="W4733" s="42"/>
      <c r="X4733" s="42"/>
      <c r="Y4733" s="42"/>
      <c r="Z4733" s="42"/>
      <c r="AA4733" s="42"/>
      <c r="AB4733" s="42"/>
      <c r="AD4733" s="11"/>
      <c r="AE4733" s="11"/>
      <c r="AG4733" s="11"/>
      <c r="AH4733" s="101"/>
      <c r="AI4733" s="53"/>
      <c r="AJ4733" s="5"/>
    </row>
    <row r="4734" spans="3:36" ht="15" customHeight="1">
      <c r="C4734" s="57"/>
      <c r="D4734" s="11"/>
      <c r="E4734" s="11"/>
      <c r="F4734" s="56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42"/>
      <c r="V4734" s="42"/>
      <c r="W4734" s="42"/>
      <c r="X4734" s="42"/>
      <c r="Y4734" s="42"/>
      <c r="Z4734" s="42"/>
      <c r="AA4734" s="42"/>
      <c r="AB4734" s="42"/>
      <c r="AD4734" s="11"/>
      <c r="AF4734" s="11"/>
      <c r="AG4734" s="11"/>
      <c r="AH4734" s="101"/>
      <c r="AI4734" s="53"/>
      <c r="AJ4734" s="5"/>
    </row>
    <row r="4735" spans="3:36" ht="15" customHeight="1">
      <c r="C4735" s="57"/>
      <c r="D4735" s="11"/>
      <c r="E4735" s="11"/>
      <c r="F4735" s="56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42"/>
      <c r="V4735" s="42"/>
      <c r="W4735" s="42"/>
      <c r="X4735" s="42"/>
      <c r="Y4735" s="42"/>
      <c r="Z4735" s="42"/>
      <c r="AA4735" s="42"/>
      <c r="AB4735" s="42"/>
      <c r="AD4735" s="11"/>
      <c r="AF4735" s="11"/>
      <c r="AG4735" s="11"/>
      <c r="AH4735" s="101"/>
      <c r="AI4735" s="53"/>
      <c r="AJ4735" s="5"/>
    </row>
    <row r="4736" spans="3:36" ht="15" customHeight="1">
      <c r="C4736" s="57"/>
      <c r="D4736" s="11"/>
      <c r="E4736" s="11"/>
      <c r="F4736" s="56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42"/>
      <c r="V4736" s="42"/>
      <c r="W4736" s="42"/>
      <c r="X4736" s="42"/>
      <c r="Y4736" s="42"/>
      <c r="Z4736" s="42"/>
      <c r="AA4736" s="42"/>
      <c r="AB4736" s="42"/>
      <c r="AD4736" s="11"/>
      <c r="AE4736" s="11"/>
      <c r="AG4736" s="11"/>
      <c r="AH4736" s="101"/>
      <c r="AI4736" s="53"/>
      <c r="AJ4736" s="5"/>
    </row>
    <row r="4737" spans="3:36" ht="15" customHeight="1">
      <c r="C4737" s="57"/>
      <c r="D4737" s="11"/>
      <c r="E4737" s="11"/>
      <c r="F4737" s="56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42"/>
      <c r="V4737" s="42"/>
      <c r="W4737" s="42"/>
      <c r="X4737" s="42"/>
      <c r="Y4737" s="42"/>
      <c r="Z4737" s="42"/>
      <c r="AA4737" s="42"/>
      <c r="AB4737" s="42"/>
      <c r="AD4737" s="11"/>
      <c r="AF4737" s="11"/>
      <c r="AG4737" s="11"/>
      <c r="AH4737" s="101"/>
      <c r="AI4737" s="53"/>
      <c r="AJ4737" s="5"/>
    </row>
    <row r="4738" spans="3:36" ht="15" customHeight="1">
      <c r="C4738" s="57"/>
      <c r="D4738" s="11"/>
      <c r="E4738" s="11"/>
      <c r="F4738" s="56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42"/>
      <c r="V4738" s="42"/>
      <c r="W4738" s="42"/>
      <c r="X4738" s="42"/>
      <c r="Y4738" s="42"/>
      <c r="Z4738" s="42"/>
      <c r="AA4738" s="42"/>
      <c r="AB4738" s="42"/>
      <c r="AD4738" s="11"/>
      <c r="AF4738" s="11"/>
      <c r="AG4738" s="11"/>
      <c r="AH4738" s="101"/>
      <c r="AI4738" s="53"/>
      <c r="AJ4738" s="5"/>
    </row>
    <row r="4739" spans="3:36" ht="15" customHeight="1">
      <c r="C4739" s="57"/>
      <c r="D4739" s="11"/>
      <c r="E4739" s="11"/>
      <c r="F4739" s="56"/>
      <c r="G4739" s="11"/>
      <c r="H4739" s="11"/>
      <c r="I4739" s="11"/>
      <c r="J4739" s="11"/>
      <c r="K4739" s="11"/>
      <c r="M4739" s="11"/>
      <c r="N4739" s="11"/>
      <c r="P4739" s="11"/>
      <c r="Q4739" s="11"/>
      <c r="R4739" s="11"/>
      <c r="S4739" s="11"/>
      <c r="U4739" s="42"/>
      <c r="V4739" s="42"/>
      <c r="W4739" s="42"/>
      <c r="X4739" s="42"/>
      <c r="Y4739" s="42"/>
      <c r="Z4739" s="42"/>
      <c r="AA4739" s="42"/>
      <c r="AB4739" s="42"/>
      <c r="AD4739" s="11"/>
      <c r="AE4739" s="11"/>
      <c r="AG4739" s="11"/>
      <c r="AH4739" s="101"/>
      <c r="AI4739" s="53"/>
      <c r="AJ4739" s="5"/>
    </row>
    <row r="4740" spans="3:36" ht="15" customHeight="1">
      <c r="C4740" s="57"/>
      <c r="D4740" s="11"/>
      <c r="E4740" s="11"/>
      <c r="F4740" s="56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42"/>
      <c r="V4740" s="42"/>
      <c r="W4740" s="42"/>
      <c r="X4740" s="42"/>
      <c r="Y4740" s="42"/>
      <c r="Z4740" s="42"/>
      <c r="AA4740" s="42"/>
      <c r="AB4740" s="42"/>
      <c r="AD4740" s="11"/>
      <c r="AE4740" s="11"/>
      <c r="AG4740" s="11"/>
      <c r="AH4740" s="101"/>
      <c r="AI4740" s="53"/>
      <c r="AJ4740" s="5"/>
    </row>
    <row r="4741" spans="3:36" ht="15" customHeight="1">
      <c r="C4741" s="57"/>
      <c r="D4741" s="11"/>
      <c r="E4741" s="11"/>
      <c r="F4741" s="56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42"/>
      <c r="V4741" s="42"/>
      <c r="W4741" s="42"/>
      <c r="X4741" s="42"/>
      <c r="Y4741" s="42"/>
      <c r="Z4741" s="42"/>
      <c r="AA4741" s="42"/>
      <c r="AB4741" s="42"/>
      <c r="AD4741" s="11"/>
      <c r="AG4741" s="11"/>
      <c r="AH4741" s="101"/>
      <c r="AI4741" s="53"/>
      <c r="AJ4741" s="5"/>
    </row>
    <row r="4742" spans="3:36" ht="15" customHeight="1">
      <c r="C4742" s="57"/>
      <c r="D4742" s="11"/>
      <c r="E4742" s="11"/>
      <c r="F4742" s="56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42"/>
      <c r="V4742" s="42"/>
      <c r="W4742" s="42"/>
      <c r="X4742" s="42"/>
      <c r="Y4742" s="42"/>
      <c r="Z4742" s="42"/>
      <c r="AA4742" s="42"/>
      <c r="AB4742" s="42"/>
      <c r="AD4742" s="11"/>
      <c r="AF4742" s="11"/>
      <c r="AG4742" s="11"/>
      <c r="AH4742" s="101"/>
      <c r="AI4742" s="53"/>
      <c r="AJ4742" s="5"/>
    </row>
    <row r="4743" spans="3:36" ht="15" customHeight="1">
      <c r="C4743" s="57"/>
      <c r="D4743" s="11"/>
      <c r="E4743" s="11"/>
      <c r="F4743" s="56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42"/>
      <c r="V4743" s="42"/>
      <c r="W4743" s="42"/>
      <c r="X4743" s="42"/>
      <c r="Y4743" s="42"/>
      <c r="Z4743" s="42"/>
      <c r="AA4743" s="42"/>
      <c r="AB4743" s="42"/>
      <c r="AD4743" s="11"/>
      <c r="AF4743" s="11"/>
      <c r="AG4743" s="11"/>
      <c r="AH4743" s="101"/>
      <c r="AI4743" s="53"/>
      <c r="AJ4743" s="5"/>
    </row>
    <row r="4744" spans="3:36" ht="15" customHeight="1">
      <c r="C4744" s="57"/>
      <c r="D4744" s="11"/>
      <c r="E4744" s="11"/>
      <c r="F4744" s="56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42"/>
      <c r="V4744" s="42"/>
      <c r="W4744" s="42"/>
      <c r="X4744" s="42"/>
      <c r="Y4744" s="42"/>
      <c r="Z4744" s="42"/>
      <c r="AA4744" s="42"/>
      <c r="AB4744" s="42"/>
      <c r="AD4744" s="11"/>
      <c r="AF4744" s="11"/>
      <c r="AG4744" s="11"/>
      <c r="AH4744" s="101"/>
      <c r="AI4744" s="53"/>
      <c r="AJ4744" s="5"/>
    </row>
    <row r="4745" spans="3:36" ht="15" customHeight="1">
      <c r="C4745" s="57"/>
      <c r="D4745" s="11"/>
      <c r="E4745" s="11"/>
      <c r="F4745" s="56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42"/>
      <c r="V4745" s="42"/>
      <c r="W4745" s="42"/>
      <c r="X4745" s="42"/>
      <c r="Y4745" s="42"/>
      <c r="Z4745" s="42"/>
      <c r="AA4745" s="42"/>
      <c r="AB4745" s="42"/>
      <c r="AD4745" s="11"/>
      <c r="AF4745" s="11"/>
      <c r="AG4745" s="11"/>
      <c r="AH4745" s="101"/>
      <c r="AI4745" s="53"/>
      <c r="AJ4745" s="5"/>
    </row>
    <row r="4746" spans="3:36" ht="15" customHeight="1">
      <c r="C4746" s="57"/>
      <c r="D4746" s="11"/>
      <c r="E4746" s="11"/>
      <c r="F4746" s="56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42"/>
      <c r="V4746" s="42"/>
      <c r="W4746" s="42"/>
      <c r="X4746" s="42"/>
      <c r="Y4746" s="42"/>
      <c r="Z4746" s="42"/>
      <c r="AA4746" s="42"/>
      <c r="AB4746" s="42"/>
      <c r="AD4746" s="11"/>
      <c r="AF4746" s="11"/>
      <c r="AG4746" s="11"/>
      <c r="AH4746" s="101"/>
      <c r="AI4746" s="53"/>
      <c r="AJ4746" s="5"/>
    </row>
    <row r="4747" spans="3:36">
      <c r="C4747" s="57"/>
      <c r="D4747" s="11"/>
      <c r="E4747" s="11"/>
      <c r="F4747" s="56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42"/>
      <c r="V4747" s="42"/>
      <c r="W4747" s="42"/>
      <c r="X4747" s="42"/>
      <c r="Y4747" s="42"/>
      <c r="Z4747" s="42"/>
      <c r="AA4747" s="42"/>
      <c r="AB4747" s="42"/>
      <c r="AD4747" s="11"/>
      <c r="AG4747" s="11"/>
      <c r="AH4747" s="101"/>
      <c r="AI4747" s="53"/>
      <c r="AJ4747" s="5"/>
    </row>
    <row r="4748" spans="3:36">
      <c r="C4748" s="57"/>
      <c r="D4748" s="11"/>
      <c r="E4748" s="11"/>
      <c r="F4748" s="56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42"/>
      <c r="V4748" s="42"/>
      <c r="W4748" s="42"/>
      <c r="X4748" s="42"/>
      <c r="Y4748" s="42"/>
      <c r="Z4748" s="42"/>
      <c r="AA4748" s="42"/>
      <c r="AB4748" s="42"/>
      <c r="AD4748" s="11"/>
      <c r="AF4748" s="11"/>
      <c r="AG4748" s="11"/>
      <c r="AH4748" s="101"/>
      <c r="AI4748" s="53"/>
      <c r="AJ4748" s="5"/>
    </row>
    <row r="4749" spans="3:36">
      <c r="C4749" s="57"/>
      <c r="D4749" s="11"/>
      <c r="E4749" s="11"/>
      <c r="F4749" s="56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42"/>
      <c r="V4749" s="42"/>
      <c r="W4749" s="42"/>
      <c r="X4749" s="42"/>
      <c r="Y4749" s="42"/>
      <c r="Z4749" s="42"/>
      <c r="AA4749" s="42"/>
      <c r="AB4749" s="42"/>
      <c r="AD4749" s="11"/>
      <c r="AG4749" s="11"/>
      <c r="AH4749" s="101"/>
      <c r="AI4749" s="53"/>
      <c r="AJ4749" s="5"/>
    </row>
    <row r="4750" spans="3:36" ht="15" customHeight="1">
      <c r="C4750" s="57"/>
      <c r="D4750" s="11"/>
      <c r="E4750" s="11"/>
      <c r="F4750" s="56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42"/>
      <c r="V4750" s="42"/>
      <c r="W4750" s="42"/>
      <c r="X4750" s="42"/>
      <c r="Y4750" s="42"/>
      <c r="Z4750" s="42"/>
      <c r="AA4750" s="42"/>
      <c r="AB4750" s="42"/>
      <c r="AD4750" s="11"/>
      <c r="AE4750" s="11"/>
      <c r="AG4750" s="11"/>
      <c r="AH4750" s="101"/>
      <c r="AI4750" s="53"/>
      <c r="AJ4750" s="5"/>
    </row>
    <row r="4751" spans="3:36" ht="15" customHeight="1">
      <c r="C4751" s="57"/>
      <c r="D4751" s="11"/>
      <c r="E4751" s="11"/>
      <c r="F4751" s="56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42"/>
      <c r="V4751" s="42"/>
      <c r="W4751" s="42"/>
      <c r="X4751" s="42"/>
      <c r="Y4751" s="42"/>
      <c r="Z4751" s="42"/>
      <c r="AA4751" s="42"/>
      <c r="AB4751" s="42"/>
      <c r="AD4751" s="11"/>
      <c r="AF4751" s="11"/>
      <c r="AG4751" s="11"/>
      <c r="AH4751" s="101"/>
      <c r="AI4751" s="53"/>
      <c r="AJ4751" s="5"/>
    </row>
    <row r="4752" spans="3:36" ht="15" customHeight="1">
      <c r="C4752" s="57"/>
      <c r="D4752" s="11"/>
      <c r="E4752" s="11"/>
      <c r="F4752" s="56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42"/>
      <c r="V4752" s="42"/>
      <c r="W4752" s="42"/>
      <c r="X4752" s="42"/>
      <c r="Y4752" s="42"/>
      <c r="Z4752" s="42"/>
      <c r="AA4752" s="42"/>
      <c r="AB4752" s="42"/>
      <c r="AD4752" s="11"/>
      <c r="AE4752" s="11"/>
      <c r="AF4752" s="11"/>
      <c r="AG4752" s="11"/>
      <c r="AH4752" s="101"/>
      <c r="AI4752" s="53"/>
      <c r="AJ4752" s="5"/>
    </row>
    <row r="4753" spans="3:36" ht="15" customHeight="1">
      <c r="C4753" s="57"/>
      <c r="D4753" s="11"/>
      <c r="E4753" s="11"/>
      <c r="F4753" s="56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42"/>
      <c r="V4753" s="42"/>
      <c r="W4753" s="42"/>
      <c r="X4753" s="42"/>
      <c r="Y4753" s="42"/>
      <c r="Z4753" s="42"/>
      <c r="AA4753" s="42"/>
      <c r="AB4753" s="42"/>
      <c r="AD4753" s="11"/>
      <c r="AE4753" s="11"/>
      <c r="AF4753" s="11"/>
      <c r="AG4753" s="11"/>
      <c r="AH4753" s="101"/>
      <c r="AI4753" s="53"/>
      <c r="AJ4753" s="5"/>
    </row>
    <row r="4754" spans="3:36" ht="15" customHeight="1">
      <c r="C4754" s="57"/>
      <c r="D4754" s="11"/>
      <c r="E4754" s="11"/>
      <c r="F4754" s="56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42"/>
      <c r="V4754" s="42"/>
      <c r="W4754" s="42"/>
      <c r="X4754" s="42"/>
      <c r="Y4754" s="42"/>
      <c r="Z4754" s="42"/>
      <c r="AA4754" s="42"/>
      <c r="AB4754" s="42"/>
      <c r="AC4754" s="11"/>
      <c r="AD4754" s="11"/>
      <c r="AE4754" s="11"/>
      <c r="AG4754" s="11"/>
      <c r="AH4754" s="101"/>
      <c r="AI4754" s="53"/>
      <c r="AJ4754" s="5"/>
    </row>
    <row r="4755" spans="3:36" ht="15" customHeight="1">
      <c r="C4755" s="57"/>
      <c r="D4755" s="11"/>
      <c r="E4755" s="11"/>
      <c r="F4755" s="56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42"/>
      <c r="V4755" s="42"/>
      <c r="W4755" s="42"/>
      <c r="X4755" s="42"/>
      <c r="Y4755" s="42"/>
      <c r="Z4755" s="42"/>
      <c r="AA4755" s="42"/>
      <c r="AB4755" s="42"/>
      <c r="AC4755" s="11"/>
      <c r="AD4755" s="11"/>
      <c r="AE4755" s="11"/>
      <c r="AG4755" s="11"/>
      <c r="AH4755" s="101"/>
      <c r="AI4755" s="53"/>
      <c r="AJ4755" s="5"/>
    </row>
    <row r="4756" spans="3:36" ht="15" customHeight="1">
      <c r="C4756" s="57"/>
      <c r="D4756" s="11"/>
      <c r="E4756" s="11"/>
      <c r="F4756" s="56"/>
      <c r="G4756" s="11"/>
      <c r="H4756" s="11"/>
      <c r="I4756" s="11"/>
      <c r="J4756" s="11"/>
      <c r="K4756" s="11"/>
      <c r="M4756" s="11"/>
      <c r="N4756" s="11"/>
      <c r="O4756" s="11"/>
      <c r="P4756" s="11"/>
      <c r="Q4756" s="11"/>
      <c r="R4756" s="11"/>
      <c r="S4756" s="11"/>
      <c r="T4756" s="11"/>
      <c r="U4756" s="42"/>
      <c r="V4756" s="42"/>
      <c r="W4756" s="42"/>
      <c r="X4756" s="42"/>
      <c r="Y4756" s="42"/>
      <c r="Z4756" s="42"/>
      <c r="AA4756" s="42"/>
      <c r="AB4756" s="42"/>
      <c r="AC4756" s="11"/>
      <c r="AD4756" s="11"/>
      <c r="AG4756" s="11"/>
      <c r="AH4756" s="101"/>
      <c r="AI4756" s="53"/>
      <c r="AJ4756" s="5"/>
    </row>
    <row r="4757" spans="3:36" ht="15" customHeight="1">
      <c r="C4757" s="57"/>
      <c r="D4757" s="11"/>
      <c r="E4757" s="11"/>
      <c r="F4757" s="56"/>
      <c r="G4757" s="11"/>
      <c r="H4757" s="11"/>
      <c r="I4757" s="11"/>
      <c r="J4757" s="11"/>
      <c r="K4757" s="11"/>
      <c r="M4757" s="11"/>
      <c r="N4757" s="11"/>
      <c r="O4757" s="11"/>
      <c r="Q4757" s="11"/>
      <c r="R4757" s="11"/>
      <c r="S4757" s="11"/>
      <c r="U4757" s="42"/>
      <c r="V4757" s="42"/>
      <c r="W4757" s="42"/>
      <c r="X4757" s="42"/>
      <c r="Y4757" s="42"/>
      <c r="Z4757" s="42"/>
      <c r="AA4757" s="42"/>
      <c r="AB4757" s="42"/>
      <c r="AC4757" s="11"/>
      <c r="AD4757" s="11"/>
      <c r="AE4757" s="11"/>
      <c r="AF4757" s="11"/>
      <c r="AG4757" s="11"/>
      <c r="AH4757" s="101"/>
      <c r="AI4757" s="53"/>
      <c r="AJ4757" s="5"/>
    </row>
    <row r="4758" spans="3:36" ht="15" customHeight="1">
      <c r="C4758" s="57"/>
      <c r="D4758" s="11"/>
      <c r="E4758" s="11"/>
      <c r="F4758" s="56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42"/>
      <c r="V4758" s="42"/>
      <c r="W4758" s="42"/>
      <c r="X4758" s="42"/>
      <c r="Y4758" s="42"/>
      <c r="Z4758" s="42"/>
      <c r="AA4758" s="42"/>
      <c r="AB4758" s="42"/>
      <c r="AD4758" s="11"/>
      <c r="AF4758" s="11"/>
      <c r="AG4758" s="11"/>
      <c r="AH4758" s="101"/>
      <c r="AI4758" s="53"/>
      <c r="AJ4758" s="5"/>
    </row>
    <row r="4759" spans="3:36" ht="15" customHeight="1">
      <c r="C4759" s="57"/>
      <c r="D4759" s="11"/>
      <c r="E4759" s="11"/>
      <c r="F4759" s="56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42"/>
      <c r="V4759" s="42"/>
      <c r="W4759" s="42"/>
      <c r="X4759" s="42"/>
      <c r="Y4759" s="42"/>
      <c r="Z4759" s="42"/>
      <c r="AA4759" s="42"/>
      <c r="AB4759" s="42"/>
      <c r="AD4759" s="11"/>
      <c r="AF4759" s="11"/>
      <c r="AG4759" s="11"/>
      <c r="AH4759" s="101"/>
      <c r="AI4759" s="53"/>
      <c r="AJ4759" s="5"/>
    </row>
    <row r="4760" spans="3:36" ht="15" customHeight="1">
      <c r="C4760" s="57"/>
      <c r="D4760" s="11"/>
      <c r="E4760" s="11"/>
      <c r="F4760" s="56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42"/>
      <c r="V4760" s="42"/>
      <c r="W4760" s="42"/>
      <c r="X4760" s="42"/>
      <c r="Y4760" s="42"/>
      <c r="Z4760" s="42"/>
      <c r="AA4760" s="42"/>
      <c r="AB4760" s="42"/>
      <c r="AD4760" s="11"/>
      <c r="AF4760" s="11"/>
      <c r="AG4760" s="11"/>
      <c r="AH4760" s="101"/>
      <c r="AI4760" s="53"/>
      <c r="AJ4760" s="5"/>
    </row>
    <row r="4761" spans="3:36" ht="15" customHeight="1">
      <c r="C4761" s="57"/>
      <c r="D4761" s="11"/>
      <c r="E4761" s="11"/>
      <c r="F4761" s="56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42"/>
      <c r="V4761" s="42"/>
      <c r="W4761" s="42"/>
      <c r="X4761" s="42"/>
      <c r="Y4761" s="42"/>
      <c r="Z4761" s="42"/>
      <c r="AA4761" s="42"/>
      <c r="AB4761" s="42"/>
      <c r="AD4761" s="11"/>
      <c r="AF4761" s="11"/>
      <c r="AG4761" s="11"/>
      <c r="AH4761" s="101"/>
      <c r="AI4761" s="53"/>
      <c r="AJ4761" s="5"/>
    </row>
    <row r="4762" spans="3:36" ht="15" customHeight="1">
      <c r="C4762" s="57"/>
      <c r="D4762" s="11"/>
      <c r="E4762" s="11"/>
      <c r="F4762" s="56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42"/>
      <c r="V4762" s="42"/>
      <c r="W4762" s="42"/>
      <c r="X4762" s="42"/>
      <c r="Y4762" s="42"/>
      <c r="Z4762" s="42"/>
      <c r="AA4762" s="42"/>
      <c r="AB4762" s="42"/>
      <c r="AD4762" s="11"/>
      <c r="AF4762" s="11"/>
      <c r="AG4762" s="11"/>
      <c r="AH4762" s="101"/>
      <c r="AI4762" s="53"/>
      <c r="AJ4762" s="5"/>
    </row>
    <row r="4763" spans="3:36" ht="15" customHeight="1">
      <c r="C4763" s="57"/>
      <c r="D4763" s="11"/>
      <c r="E4763" s="11"/>
      <c r="F4763" s="56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42"/>
      <c r="V4763" s="42"/>
      <c r="W4763" s="42"/>
      <c r="X4763" s="42"/>
      <c r="Y4763" s="42"/>
      <c r="Z4763" s="42"/>
      <c r="AA4763" s="42"/>
      <c r="AB4763" s="42"/>
      <c r="AD4763" s="11"/>
      <c r="AG4763" s="11"/>
      <c r="AH4763" s="101"/>
      <c r="AI4763" s="53"/>
      <c r="AJ4763" s="5"/>
    </row>
    <row r="4764" spans="3:36" ht="15" customHeight="1">
      <c r="C4764" s="57"/>
      <c r="D4764" s="11"/>
      <c r="E4764" s="11"/>
      <c r="F4764" s="56"/>
      <c r="G4764" s="11"/>
      <c r="H4764" s="11"/>
      <c r="I4764" s="11"/>
      <c r="J4764" s="11"/>
      <c r="K4764" s="11"/>
      <c r="L4764" s="11"/>
      <c r="M4764" s="11"/>
      <c r="O4764" s="11"/>
      <c r="P4764" s="11"/>
      <c r="Q4764" s="11"/>
      <c r="R4764" s="11"/>
      <c r="S4764" s="11"/>
      <c r="T4764" s="11"/>
      <c r="U4764" s="42"/>
      <c r="V4764" s="42"/>
      <c r="W4764" s="42"/>
      <c r="X4764" s="42"/>
      <c r="Y4764" s="42"/>
      <c r="Z4764" s="42"/>
      <c r="AA4764" s="42"/>
      <c r="AB4764" s="42"/>
      <c r="AD4764" s="11"/>
      <c r="AE4764" s="11"/>
      <c r="AF4764" s="11"/>
      <c r="AG4764" s="11"/>
      <c r="AH4764" s="101"/>
      <c r="AI4764" s="53"/>
      <c r="AJ4764" s="5"/>
    </row>
    <row r="4765" spans="3:36" ht="15" customHeight="1">
      <c r="C4765" s="57"/>
      <c r="D4765" s="11"/>
      <c r="E4765" s="11"/>
      <c r="F4765" s="56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42"/>
      <c r="V4765" s="42"/>
      <c r="W4765" s="42"/>
      <c r="X4765" s="42"/>
      <c r="Y4765" s="42"/>
      <c r="Z4765" s="42"/>
      <c r="AA4765" s="42"/>
      <c r="AB4765" s="42"/>
      <c r="AD4765" s="11"/>
      <c r="AE4765" s="11"/>
      <c r="AG4765" s="11"/>
      <c r="AH4765" s="101"/>
      <c r="AI4765" s="53"/>
      <c r="AJ4765" s="5"/>
    </row>
    <row r="4766" spans="3:36" ht="15" customHeight="1">
      <c r="C4766" s="57"/>
      <c r="D4766" s="11"/>
      <c r="E4766" s="11"/>
      <c r="F4766" s="56"/>
      <c r="G4766" s="11"/>
      <c r="H4766" s="11"/>
      <c r="I4766" s="11"/>
      <c r="J4766" s="11"/>
      <c r="K4766" s="11"/>
      <c r="M4766" s="11"/>
      <c r="N4766" s="11"/>
      <c r="O4766" s="11"/>
      <c r="P4766" s="11"/>
      <c r="Q4766" s="11"/>
      <c r="R4766" s="11"/>
      <c r="S4766" s="11"/>
      <c r="T4766" s="11"/>
      <c r="U4766" s="42"/>
      <c r="V4766" s="42"/>
      <c r="W4766" s="42"/>
      <c r="X4766" s="42"/>
      <c r="Y4766" s="42"/>
      <c r="Z4766" s="42"/>
      <c r="AA4766" s="42"/>
      <c r="AB4766" s="42"/>
      <c r="AD4766" s="11"/>
      <c r="AF4766" s="11"/>
      <c r="AG4766" s="11"/>
      <c r="AH4766" s="101"/>
      <c r="AI4766" s="53"/>
      <c r="AJ4766" s="5"/>
    </row>
    <row r="4767" spans="3:36" ht="15" customHeight="1">
      <c r="C4767" s="57"/>
      <c r="D4767" s="11"/>
      <c r="E4767" s="11"/>
      <c r="F4767" s="56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42"/>
      <c r="V4767" s="42"/>
      <c r="W4767" s="42"/>
      <c r="X4767" s="42"/>
      <c r="Y4767" s="42"/>
      <c r="Z4767" s="42"/>
      <c r="AA4767" s="42"/>
      <c r="AB4767" s="42"/>
      <c r="AD4767" s="11"/>
      <c r="AE4767" s="11"/>
      <c r="AF4767" s="11"/>
      <c r="AG4767" s="11"/>
      <c r="AH4767" s="101"/>
      <c r="AI4767" s="53"/>
      <c r="AJ4767" s="5"/>
    </row>
    <row r="4768" spans="3:36" ht="15" customHeight="1">
      <c r="C4768" s="57"/>
      <c r="D4768" s="11"/>
      <c r="E4768" s="11"/>
      <c r="F4768" s="56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42"/>
      <c r="V4768" s="42"/>
      <c r="W4768" s="42"/>
      <c r="X4768" s="42"/>
      <c r="Y4768" s="42"/>
      <c r="Z4768" s="42"/>
      <c r="AA4768" s="42"/>
      <c r="AB4768" s="42"/>
      <c r="AD4768" s="11"/>
      <c r="AG4768" s="11"/>
      <c r="AH4768" s="101"/>
      <c r="AI4768" s="53"/>
      <c r="AJ4768" s="5"/>
    </row>
    <row r="4769" spans="3:36" ht="15" customHeight="1">
      <c r="C4769" s="57"/>
      <c r="D4769" s="11"/>
      <c r="E4769" s="11"/>
      <c r="F4769" s="56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42"/>
      <c r="V4769" s="42"/>
      <c r="W4769" s="42"/>
      <c r="X4769" s="42"/>
      <c r="Y4769" s="42"/>
      <c r="Z4769" s="42"/>
      <c r="AA4769" s="42"/>
      <c r="AB4769" s="42"/>
      <c r="AD4769" s="11"/>
      <c r="AE4769" s="11"/>
      <c r="AF4769" s="11"/>
      <c r="AG4769" s="11"/>
      <c r="AH4769" s="101"/>
      <c r="AI4769" s="53"/>
      <c r="AJ4769" s="5"/>
    </row>
    <row r="4770" spans="3:36" ht="15" customHeight="1">
      <c r="C4770" s="57"/>
      <c r="D4770" s="11"/>
      <c r="E4770" s="11"/>
      <c r="F4770" s="56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42"/>
      <c r="V4770" s="42"/>
      <c r="W4770" s="42"/>
      <c r="X4770" s="42"/>
      <c r="Y4770" s="42"/>
      <c r="Z4770" s="42"/>
      <c r="AA4770" s="42"/>
      <c r="AB4770" s="42"/>
      <c r="AD4770" s="11"/>
      <c r="AF4770" s="11"/>
      <c r="AG4770" s="11"/>
      <c r="AH4770" s="101"/>
      <c r="AI4770" s="53"/>
      <c r="AJ4770" s="5"/>
    </row>
    <row r="4771" spans="3:36" ht="15" customHeight="1">
      <c r="C4771" s="57"/>
      <c r="D4771" s="11"/>
      <c r="E4771" s="11"/>
      <c r="F4771" s="56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42"/>
      <c r="V4771" s="42"/>
      <c r="W4771" s="42"/>
      <c r="X4771" s="42"/>
      <c r="Y4771" s="42"/>
      <c r="Z4771" s="42"/>
      <c r="AA4771" s="42"/>
      <c r="AB4771" s="42"/>
      <c r="AD4771" s="11"/>
      <c r="AF4771" s="11"/>
      <c r="AG4771" s="11"/>
      <c r="AH4771" s="101"/>
      <c r="AI4771" s="53"/>
      <c r="AJ4771" s="5"/>
    </row>
    <row r="4772" spans="3:36" ht="15" customHeight="1">
      <c r="C4772" s="57"/>
      <c r="D4772" s="11"/>
      <c r="E4772" s="11"/>
      <c r="F4772" s="56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42"/>
      <c r="V4772" s="42"/>
      <c r="W4772" s="42"/>
      <c r="X4772" s="42"/>
      <c r="Y4772" s="42"/>
      <c r="Z4772" s="42"/>
      <c r="AA4772" s="42"/>
      <c r="AB4772" s="42"/>
      <c r="AD4772" s="11"/>
      <c r="AE4772" s="11"/>
      <c r="AF4772" s="11"/>
      <c r="AG4772" s="11"/>
      <c r="AH4772" s="101"/>
      <c r="AI4772" s="53"/>
      <c r="AJ4772" s="5"/>
    </row>
    <row r="4773" spans="3:36">
      <c r="C4773" s="57"/>
      <c r="D4773" s="11"/>
      <c r="E4773" s="11"/>
      <c r="F4773" s="56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42"/>
      <c r="V4773" s="42"/>
      <c r="W4773" s="42"/>
      <c r="X4773" s="42"/>
      <c r="Y4773" s="42"/>
      <c r="Z4773" s="42"/>
      <c r="AA4773" s="42"/>
      <c r="AB4773" s="42"/>
      <c r="AD4773" s="11"/>
      <c r="AE4773" s="11"/>
      <c r="AG4773" s="11"/>
      <c r="AH4773" s="101"/>
      <c r="AI4773" s="53"/>
      <c r="AJ4773" s="5"/>
    </row>
    <row r="4774" spans="3:36">
      <c r="C4774" s="57"/>
      <c r="D4774" s="11"/>
      <c r="E4774" s="11"/>
      <c r="F4774" s="56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42"/>
      <c r="V4774" s="42"/>
      <c r="W4774" s="42"/>
      <c r="X4774" s="42"/>
      <c r="Y4774" s="42"/>
      <c r="Z4774" s="42"/>
      <c r="AA4774" s="42"/>
      <c r="AB4774" s="42"/>
      <c r="AD4774" s="11"/>
      <c r="AE4774" s="11"/>
      <c r="AF4774" s="11"/>
      <c r="AG4774" s="11"/>
      <c r="AH4774" s="101"/>
      <c r="AI4774" s="53"/>
      <c r="AJ4774" s="5"/>
    </row>
    <row r="4775" spans="3:36">
      <c r="C4775" s="57"/>
      <c r="D4775" s="11"/>
      <c r="E4775" s="11"/>
      <c r="F4775" s="56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42"/>
      <c r="V4775" s="42"/>
      <c r="W4775" s="42"/>
      <c r="X4775" s="42"/>
      <c r="Y4775" s="42"/>
      <c r="Z4775" s="42"/>
      <c r="AA4775" s="42"/>
      <c r="AB4775" s="42"/>
      <c r="AD4775" s="11"/>
      <c r="AG4775" s="11"/>
      <c r="AH4775" s="101"/>
      <c r="AI4775" s="53"/>
      <c r="AJ4775" s="5"/>
    </row>
    <row r="4776" spans="3:36" ht="15" customHeight="1">
      <c r="C4776" s="57"/>
      <c r="D4776" s="11"/>
      <c r="E4776" s="11"/>
      <c r="F4776" s="56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42"/>
      <c r="V4776" s="42"/>
      <c r="W4776" s="42"/>
      <c r="X4776" s="42"/>
      <c r="Y4776" s="42"/>
      <c r="Z4776" s="42"/>
      <c r="AA4776" s="42"/>
      <c r="AB4776" s="42"/>
      <c r="AD4776" s="11"/>
      <c r="AE4776" s="11"/>
      <c r="AF4776" s="11"/>
      <c r="AG4776" s="11"/>
      <c r="AH4776" s="101"/>
      <c r="AI4776" s="53"/>
      <c r="AJ4776" s="5"/>
    </row>
    <row r="4777" spans="3:36" ht="15" customHeight="1">
      <c r="C4777" s="57"/>
      <c r="D4777" s="11"/>
      <c r="E4777" s="11"/>
      <c r="F4777" s="56"/>
      <c r="G4777" s="11"/>
      <c r="H4777" s="11"/>
      <c r="I4777" s="11"/>
      <c r="J4777" s="11"/>
      <c r="K4777" s="11"/>
      <c r="L4777" s="11"/>
      <c r="M4777" s="11"/>
      <c r="N4777" s="11"/>
      <c r="P4777" s="11"/>
      <c r="Q4777" s="11"/>
      <c r="R4777" s="11"/>
      <c r="S4777" s="11"/>
      <c r="T4777" s="11"/>
      <c r="U4777" s="42"/>
      <c r="V4777" s="42"/>
      <c r="W4777" s="42"/>
      <c r="X4777" s="42"/>
      <c r="Y4777" s="42"/>
      <c r="Z4777" s="42"/>
      <c r="AA4777" s="42"/>
      <c r="AB4777" s="42"/>
      <c r="AD4777" s="11"/>
      <c r="AE4777" s="11"/>
      <c r="AF4777" s="11"/>
      <c r="AG4777" s="11"/>
      <c r="AH4777" s="101"/>
      <c r="AI4777" s="53"/>
      <c r="AJ4777" s="5"/>
    </row>
    <row r="4778" spans="3:36" ht="15" customHeight="1">
      <c r="C4778" s="57"/>
      <c r="D4778" s="11"/>
      <c r="E4778" s="11"/>
      <c r="F4778" s="56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42"/>
      <c r="V4778" s="42"/>
      <c r="W4778" s="42"/>
      <c r="X4778" s="42"/>
      <c r="Y4778" s="42"/>
      <c r="Z4778" s="42"/>
      <c r="AA4778" s="42"/>
      <c r="AB4778" s="42"/>
      <c r="AD4778" s="11"/>
      <c r="AE4778" s="11"/>
      <c r="AG4778" s="11"/>
      <c r="AH4778" s="101"/>
      <c r="AI4778" s="53"/>
      <c r="AJ4778" s="5"/>
    </row>
    <row r="4779" spans="3:36" ht="15" customHeight="1">
      <c r="C4779" s="57"/>
      <c r="D4779" s="11"/>
      <c r="E4779" s="11"/>
      <c r="F4779" s="56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42"/>
      <c r="V4779" s="42"/>
      <c r="W4779" s="42"/>
      <c r="X4779" s="42"/>
      <c r="Y4779" s="42"/>
      <c r="Z4779" s="42"/>
      <c r="AA4779" s="42"/>
      <c r="AB4779" s="42"/>
      <c r="AD4779" s="11"/>
      <c r="AE4779" s="11"/>
      <c r="AG4779" s="11"/>
      <c r="AH4779" s="101"/>
      <c r="AI4779" s="53"/>
      <c r="AJ4779" s="5"/>
    </row>
    <row r="4780" spans="3:36" ht="15" customHeight="1">
      <c r="C4780" s="57"/>
      <c r="D4780" s="11"/>
      <c r="E4780" s="11"/>
      <c r="F4780" s="56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42"/>
      <c r="V4780" s="42"/>
      <c r="W4780" s="42"/>
      <c r="X4780" s="42"/>
      <c r="Y4780" s="42"/>
      <c r="Z4780" s="42"/>
      <c r="AA4780" s="42"/>
      <c r="AB4780" s="42"/>
      <c r="AD4780" s="11"/>
      <c r="AE4780" s="11"/>
      <c r="AF4780" s="11"/>
      <c r="AG4780" s="11"/>
      <c r="AH4780" s="101"/>
      <c r="AI4780" s="53"/>
      <c r="AJ4780" s="5"/>
    </row>
    <row r="4781" spans="3:36" ht="15" customHeight="1">
      <c r="C4781" s="57"/>
      <c r="D4781" s="11"/>
      <c r="E4781" s="11"/>
      <c r="F4781" s="56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42"/>
      <c r="V4781" s="42"/>
      <c r="W4781" s="42"/>
      <c r="X4781" s="42"/>
      <c r="Y4781" s="42"/>
      <c r="Z4781" s="42"/>
      <c r="AA4781" s="42"/>
      <c r="AB4781" s="42"/>
      <c r="AD4781" s="11"/>
      <c r="AF4781" s="11"/>
      <c r="AG4781" s="11"/>
      <c r="AH4781" s="101"/>
      <c r="AI4781" s="53"/>
      <c r="AJ4781" s="5"/>
    </row>
    <row r="4782" spans="3:36" ht="15" customHeight="1">
      <c r="C4782" s="57"/>
      <c r="D4782" s="11"/>
      <c r="E4782" s="11"/>
      <c r="F4782" s="56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42"/>
      <c r="V4782" s="42"/>
      <c r="W4782" s="42"/>
      <c r="X4782" s="42"/>
      <c r="Y4782" s="42"/>
      <c r="Z4782" s="42"/>
      <c r="AA4782" s="42"/>
      <c r="AB4782" s="42"/>
      <c r="AD4782" s="11"/>
      <c r="AE4782" s="11"/>
      <c r="AG4782" s="11"/>
      <c r="AH4782" s="101"/>
      <c r="AI4782" s="53"/>
      <c r="AJ4782" s="5"/>
    </row>
    <row r="4783" spans="3:36" ht="15" customHeight="1">
      <c r="C4783" s="57"/>
      <c r="D4783" s="11"/>
      <c r="E4783" s="11"/>
      <c r="F4783" s="56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U4783" s="42"/>
      <c r="V4783" s="42"/>
      <c r="W4783" s="42"/>
      <c r="X4783" s="42"/>
      <c r="Y4783" s="42"/>
      <c r="Z4783" s="42"/>
      <c r="AA4783" s="42"/>
      <c r="AB4783" s="42"/>
      <c r="AD4783" s="11"/>
      <c r="AE4783" s="11"/>
      <c r="AF4783" s="11"/>
      <c r="AG4783" s="11"/>
      <c r="AH4783" s="101"/>
      <c r="AI4783" s="53"/>
      <c r="AJ4783" s="5"/>
    </row>
    <row r="4784" spans="3:36" ht="15" customHeight="1">
      <c r="C4784" s="57"/>
      <c r="D4784" s="11"/>
      <c r="E4784" s="11"/>
      <c r="F4784" s="56"/>
      <c r="G4784" s="11"/>
      <c r="H4784" s="11"/>
      <c r="I4784" s="11"/>
      <c r="J4784" s="11"/>
      <c r="K4784" s="11"/>
      <c r="M4784" s="11"/>
      <c r="N4784" s="11"/>
      <c r="O4784" s="11"/>
      <c r="Q4784" s="11"/>
      <c r="R4784" s="11"/>
      <c r="S4784" s="11"/>
      <c r="U4784" s="42"/>
      <c r="V4784" s="42"/>
      <c r="W4784" s="42"/>
      <c r="X4784" s="42"/>
      <c r="Y4784" s="42"/>
      <c r="Z4784" s="42"/>
      <c r="AA4784" s="42"/>
      <c r="AB4784" s="42"/>
      <c r="AD4784" s="11"/>
      <c r="AE4784" s="11"/>
      <c r="AG4784" s="11"/>
      <c r="AH4784" s="101"/>
      <c r="AI4784" s="53"/>
      <c r="AJ4784" s="5"/>
    </row>
    <row r="4785" spans="3:36" ht="15" customHeight="1">
      <c r="C4785" s="57"/>
      <c r="D4785" s="11"/>
      <c r="E4785" s="11"/>
      <c r="F4785" s="56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42"/>
      <c r="V4785" s="42"/>
      <c r="W4785" s="42"/>
      <c r="X4785" s="42"/>
      <c r="Y4785" s="42"/>
      <c r="Z4785" s="42"/>
      <c r="AA4785" s="42"/>
      <c r="AB4785" s="42"/>
      <c r="AD4785" s="11"/>
      <c r="AE4785" s="11"/>
      <c r="AG4785" s="11"/>
      <c r="AH4785" s="101"/>
      <c r="AI4785" s="53"/>
      <c r="AJ4785" s="5"/>
    </row>
    <row r="4786" spans="3:36" ht="15" customHeight="1">
      <c r="C4786" s="57"/>
      <c r="D4786" s="11"/>
      <c r="E4786" s="11"/>
      <c r="F4786" s="56"/>
      <c r="G4786" s="11"/>
      <c r="H4786" s="11"/>
      <c r="I4786" s="11"/>
      <c r="J4786" s="11"/>
      <c r="K4786" s="11"/>
      <c r="M4786" s="11"/>
      <c r="N4786" s="11"/>
      <c r="O4786" s="11"/>
      <c r="Q4786" s="11"/>
      <c r="R4786" s="11"/>
      <c r="S4786" s="11"/>
      <c r="U4786" s="42"/>
      <c r="V4786" s="42"/>
      <c r="W4786" s="42"/>
      <c r="X4786" s="42"/>
      <c r="Y4786" s="42"/>
      <c r="Z4786" s="42"/>
      <c r="AA4786" s="42"/>
      <c r="AB4786" s="42"/>
      <c r="AD4786" s="11"/>
      <c r="AE4786" s="11"/>
      <c r="AF4786" s="11"/>
      <c r="AG4786" s="11"/>
      <c r="AH4786" s="101"/>
      <c r="AI4786" s="53"/>
      <c r="AJ4786" s="5"/>
    </row>
    <row r="4787" spans="3:36" ht="15" customHeight="1">
      <c r="C4787" s="57"/>
      <c r="D4787" s="11"/>
      <c r="E4787" s="11"/>
      <c r="F4787" s="56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42"/>
      <c r="V4787" s="42"/>
      <c r="W4787" s="42"/>
      <c r="X4787" s="42"/>
      <c r="Y4787" s="42"/>
      <c r="Z4787" s="42"/>
      <c r="AA4787" s="42"/>
      <c r="AB4787" s="42"/>
      <c r="AD4787" s="11"/>
      <c r="AE4787" s="11"/>
      <c r="AG4787" s="11"/>
      <c r="AH4787" s="101"/>
      <c r="AI4787" s="53"/>
      <c r="AJ4787" s="5"/>
    </row>
    <row r="4788" spans="3:36" ht="15" customHeight="1">
      <c r="C4788" s="57"/>
      <c r="D4788" s="11"/>
      <c r="E4788" s="11"/>
      <c r="F4788" s="56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42"/>
      <c r="V4788" s="42"/>
      <c r="W4788" s="42"/>
      <c r="X4788" s="42"/>
      <c r="Y4788" s="42"/>
      <c r="Z4788" s="42"/>
      <c r="AA4788" s="42"/>
      <c r="AB4788" s="42"/>
      <c r="AD4788" s="11"/>
      <c r="AE4788" s="11"/>
      <c r="AG4788" s="11"/>
      <c r="AH4788" s="101"/>
      <c r="AI4788" s="53"/>
      <c r="AJ4788" s="5"/>
    </row>
    <row r="4789" spans="3:36" ht="15" customHeight="1">
      <c r="C4789" s="57"/>
      <c r="D4789" s="11"/>
      <c r="E4789" s="11"/>
      <c r="F4789" s="56"/>
      <c r="G4789" s="11"/>
      <c r="H4789" s="11"/>
      <c r="I4789" s="11"/>
      <c r="J4789" s="11"/>
      <c r="K4789" s="11"/>
      <c r="M4789" s="11"/>
      <c r="N4789" s="11"/>
      <c r="P4789" s="11"/>
      <c r="Q4789" s="11"/>
      <c r="R4789" s="11"/>
      <c r="S4789" s="11"/>
      <c r="U4789" s="42"/>
      <c r="V4789" s="42"/>
      <c r="W4789" s="42"/>
      <c r="X4789" s="42"/>
      <c r="Y4789" s="42"/>
      <c r="Z4789" s="42"/>
      <c r="AA4789" s="42"/>
      <c r="AB4789" s="42"/>
      <c r="AD4789" s="11"/>
      <c r="AE4789" s="11"/>
      <c r="AG4789" s="11"/>
      <c r="AH4789" s="101"/>
      <c r="AI4789" s="53"/>
      <c r="AJ4789" s="5"/>
    </row>
    <row r="4790" spans="3:36" ht="15" customHeight="1">
      <c r="C4790" s="57"/>
      <c r="D4790" s="11"/>
      <c r="E4790" s="11"/>
      <c r="F4790" s="56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42"/>
      <c r="V4790" s="42"/>
      <c r="W4790" s="42"/>
      <c r="X4790" s="42"/>
      <c r="Y4790" s="42"/>
      <c r="Z4790" s="42"/>
      <c r="AA4790" s="42"/>
      <c r="AB4790" s="42"/>
      <c r="AD4790" s="11"/>
      <c r="AE4790" s="11"/>
      <c r="AG4790" s="11"/>
      <c r="AH4790" s="101"/>
      <c r="AI4790" s="53"/>
      <c r="AJ4790" s="5"/>
    </row>
    <row r="4791" spans="3:36" ht="15" customHeight="1">
      <c r="C4791" s="57"/>
      <c r="D4791" s="11"/>
      <c r="E4791" s="11"/>
      <c r="F4791" s="56"/>
      <c r="G4791" s="11"/>
      <c r="H4791" s="11"/>
      <c r="I4791" s="11"/>
      <c r="J4791" s="11"/>
      <c r="K4791" s="11"/>
      <c r="M4791" s="11"/>
      <c r="N4791" s="11"/>
      <c r="O4791" s="11"/>
      <c r="Q4791" s="11"/>
      <c r="R4791" s="11"/>
      <c r="S4791" s="11"/>
      <c r="U4791" s="42"/>
      <c r="V4791" s="42"/>
      <c r="W4791" s="42"/>
      <c r="X4791" s="42"/>
      <c r="Y4791" s="42"/>
      <c r="Z4791" s="42"/>
      <c r="AA4791" s="42"/>
      <c r="AB4791" s="42"/>
      <c r="AD4791" s="11"/>
      <c r="AE4791" s="11"/>
      <c r="AG4791" s="11"/>
      <c r="AH4791" s="101"/>
      <c r="AI4791" s="53"/>
      <c r="AJ4791" s="5"/>
    </row>
    <row r="4792" spans="3:36" ht="15" customHeight="1">
      <c r="C4792" s="57"/>
      <c r="D4792" s="11"/>
      <c r="E4792" s="11"/>
      <c r="F4792" s="56"/>
      <c r="G4792" s="11"/>
      <c r="H4792" s="11"/>
      <c r="I4792" s="11"/>
      <c r="J4792" s="11"/>
      <c r="K4792" s="11"/>
      <c r="M4792" s="11"/>
      <c r="N4792" s="11"/>
      <c r="O4792" s="11"/>
      <c r="Q4792" s="11"/>
      <c r="R4792" s="11"/>
      <c r="S4792" s="11"/>
      <c r="U4792" s="42"/>
      <c r="V4792" s="42"/>
      <c r="W4792" s="42"/>
      <c r="X4792" s="42"/>
      <c r="Y4792" s="42"/>
      <c r="Z4792" s="42"/>
      <c r="AA4792" s="42"/>
      <c r="AB4792" s="42"/>
      <c r="AD4792" s="11"/>
      <c r="AG4792" s="11"/>
      <c r="AH4792" s="101"/>
      <c r="AI4792" s="53"/>
      <c r="AJ4792" s="5"/>
    </row>
    <row r="4793" spans="3:36" ht="15" customHeight="1">
      <c r="C4793" s="57"/>
      <c r="D4793" s="11"/>
      <c r="E4793" s="11"/>
      <c r="F4793" s="56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42"/>
      <c r="V4793" s="42"/>
      <c r="W4793" s="42"/>
      <c r="X4793" s="42"/>
      <c r="Y4793" s="42"/>
      <c r="Z4793" s="42"/>
      <c r="AA4793" s="42"/>
      <c r="AB4793" s="42"/>
      <c r="AD4793" s="11"/>
      <c r="AE4793" s="11"/>
      <c r="AF4793" s="11"/>
      <c r="AG4793" s="11"/>
      <c r="AH4793" s="101"/>
      <c r="AI4793" s="53"/>
      <c r="AJ4793" s="5"/>
    </row>
    <row r="4794" spans="3:36" ht="15" customHeight="1">
      <c r="C4794" s="57"/>
      <c r="D4794" s="11"/>
      <c r="E4794" s="11"/>
      <c r="F4794" s="56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42"/>
      <c r="V4794" s="42"/>
      <c r="W4794" s="42"/>
      <c r="X4794" s="42"/>
      <c r="Y4794" s="42"/>
      <c r="Z4794" s="42"/>
      <c r="AA4794" s="42"/>
      <c r="AB4794" s="42"/>
      <c r="AD4794" s="11"/>
      <c r="AF4794" s="11"/>
      <c r="AG4794" s="11"/>
      <c r="AH4794" s="101"/>
      <c r="AI4794" s="53"/>
      <c r="AJ4794" s="5"/>
    </row>
    <row r="4795" spans="3:36" ht="15" customHeight="1">
      <c r="C4795" s="57"/>
      <c r="D4795" s="11"/>
      <c r="E4795" s="11"/>
      <c r="F4795" s="56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42"/>
      <c r="V4795" s="42"/>
      <c r="W4795" s="42"/>
      <c r="X4795" s="42"/>
      <c r="Y4795" s="42"/>
      <c r="Z4795" s="42"/>
      <c r="AA4795" s="42"/>
      <c r="AB4795" s="42"/>
      <c r="AD4795" s="11"/>
      <c r="AG4795" s="11"/>
      <c r="AH4795" s="101"/>
      <c r="AI4795" s="53"/>
      <c r="AJ4795" s="5"/>
    </row>
    <row r="4796" spans="3:36" ht="15" customHeight="1">
      <c r="C4796" s="57"/>
      <c r="D4796" s="11"/>
      <c r="E4796" s="11"/>
      <c r="F4796" s="56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42"/>
      <c r="V4796" s="42"/>
      <c r="W4796" s="42"/>
      <c r="X4796" s="42"/>
      <c r="Y4796" s="42"/>
      <c r="Z4796" s="42"/>
      <c r="AA4796" s="42"/>
      <c r="AB4796" s="42"/>
      <c r="AD4796" s="11"/>
      <c r="AF4796" s="11"/>
      <c r="AG4796" s="11"/>
      <c r="AH4796" s="101"/>
      <c r="AI4796" s="53"/>
      <c r="AJ4796" s="5"/>
    </row>
    <row r="4797" spans="3:36" ht="15" customHeight="1">
      <c r="C4797" s="57"/>
      <c r="D4797" s="11"/>
      <c r="E4797" s="11"/>
      <c r="F4797" s="56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42"/>
      <c r="V4797" s="42"/>
      <c r="W4797" s="42"/>
      <c r="X4797" s="42"/>
      <c r="Y4797" s="42"/>
      <c r="Z4797" s="42"/>
      <c r="AA4797" s="42"/>
      <c r="AB4797" s="42"/>
      <c r="AD4797" s="11"/>
      <c r="AF4797" s="11"/>
      <c r="AG4797" s="11"/>
      <c r="AH4797" s="101"/>
      <c r="AI4797" s="53"/>
      <c r="AJ4797" s="5"/>
    </row>
    <row r="4798" spans="3:36" ht="15" customHeight="1">
      <c r="C4798" s="57"/>
      <c r="D4798" s="11"/>
      <c r="E4798" s="11"/>
      <c r="F4798" s="56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42"/>
      <c r="V4798" s="42"/>
      <c r="W4798" s="42"/>
      <c r="X4798" s="42"/>
      <c r="Y4798" s="42"/>
      <c r="Z4798" s="42"/>
      <c r="AA4798" s="42"/>
      <c r="AB4798" s="42"/>
      <c r="AD4798" s="11"/>
      <c r="AF4798" s="11"/>
      <c r="AG4798" s="11"/>
      <c r="AH4798" s="101"/>
      <c r="AI4798" s="53"/>
      <c r="AJ4798" s="5"/>
    </row>
    <row r="4799" spans="3:36" ht="15" customHeight="1">
      <c r="C4799" s="57"/>
      <c r="D4799" s="11"/>
      <c r="E4799" s="11"/>
      <c r="F4799" s="56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42"/>
      <c r="V4799" s="42"/>
      <c r="W4799" s="42"/>
      <c r="X4799" s="42"/>
      <c r="Y4799" s="42"/>
      <c r="Z4799" s="42"/>
      <c r="AA4799" s="42"/>
      <c r="AB4799" s="42"/>
      <c r="AD4799" s="11"/>
      <c r="AF4799" s="11"/>
      <c r="AG4799" s="11"/>
      <c r="AH4799" s="101"/>
      <c r="AI4799" s="53"/>
      <c r="AJ4799" s="5"/>
    </row>
    <row r="4800" spans="3:36">
      <c r="C4800" s="57"/>
      <c r="D4800" s="11"/>
      <c r="E4800" s="11"/>
      <c r="F4800" s="56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42"/>
      <c r="V4800" s="42"/>
      <c r="W4800" s="42"/>
      <c r="X4800" s="42"/>
      <c r="Y4800" s="42"/>
      <c r="Z4800" s="42"/>
      <c r="AA4800" s="42"/>
      <c r="AB4800" s="42"/>
      <c r="AD4800" s="11"/>
      <c r="AG4800" s="11"/>
      <c r="AH4800" s="101"/>
      <c r="AI4800" s="53"/>
      <c r="AJ4800" s="5"/>
    </row>
    <row r="4801" spans="3:36" ht="15" customHeight="1">
      <c r="C4801" s="57"/>
      <c r="D4801" s="11"/>
      <c r="E4801" s="11"/>
      <c r="F4801" s="56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42"/>
      <c r="V4801" s="42"/>
      <c r="W4801" s="42"/>
      <c r="X4801" s="42"/>
      <c r="Y4801" s="42"/>
      <c r="Z4801" s="42"/>
      <c r="AA4801" s="42"/>
      <c r="AB4801" s="42"/>
      <c r="AD4801" s="11"/>
      <c r="AE4801" s="11"/>
      <c r="AF4801" s="11"/>
      <c r="AG4801" s="11"/>
      <c r="AH4801" s="101"/>
      <c r="AI4801" s="53"/>
      <c r="AJ4801" s="5"/>
    </row>
    <row r="4802" spans="3:36" ht="15" customHeight="1">
      <c r="C4802" s="57"/>
      <c r="D4802" s="11"/>
      <c r="E4802" s="11"/>
      <c r="F4802" s="56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42"/>
      <c r="V4802" s="42"/>
      <c r="W4802" s="42"/>
      <c r="X4802" s="42"/>
      <c r="Y4802" s="42"/>
      <c r="Z4802" s="42"/>
      <c r="AA4802" s="42"/>
      <c r="AB4802" s="42"/>
      <c r="AD4802" s="11"/>
      <c r="AE4802" s="11"/>
      <c r="AF4802" s="11"/>
      <c r="AG4802" s="11"/>
      <c r="AH4802" s="101"/>
      <c r="AI4802" s="53"/>
      <c r="AJ4802" s="5"/>
    </row>
    <row r="4803" spans="3:36" ht="15" customHeight="1">
      <c r="C4803" s="57"/>
      <c r="D4803" s="11"/>
      <c r="E4803" s="11"/>
      <c r="F4803" s="56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42"/>
      <c r="V4803" s="42"/>
      <c r="W4803" s="42"/>
      <c r="X4803" s="42"/>
      <c r="Y4803" s="42"/>
      <c r="Z4803" s="42"/>
      <c r="AA4803" s="42"/>
      <c r="AB4803" s="42"/>
      <c r="AD4803" s="11"/>
      <c r="AF4803" s="11"/>
      <c r="AG4803" s="11"/>
      <c r="AH4803" s="101"/>
      <c r="AI4803" s="53"/>
      <c r="AJ4803" s="5"/>
    </row>
    <row r="4804" spans="3:36" ht="15" customHeight="1">
      <c r="C4804" s="57"/>
      <c r="D4804" s="11"/>
      <c r="E4804" s="11"/>
      <c r="F4804" s="56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42"/>
      <c r="V4804" s="42"/>
      <c r="W4804" s="42"/>
      <c r="X4804" s="42"/>
      <c r="Y4804" s="42"/>
      <c r="Z4804" s="42"/>
      <c r="AA4804" s="42"/>
      <c r="AB4804" s="42"/>
      <c r="AD4804" s="11"/>
      <c r="AF4804" s="11"/>
      <c r="AG4804" s="11"/>
      <c r="AH4804" s="101"/>
      <c r="AI4804" s="53"/>
      <c r="AJ4804" s="5"/>
    </row>
    <row r="4805" spans="3:36">
      <c r="C4805" s="57"/>
      <c r="D4805" s="11"/>
      <c r="E4805" s="11"/>
      <c r="F4805" s="56"/>
      <c r="G4805" s="11"/>
      <c r="H4805" s="11"/>
      <c r="I4805" s="11"/>
      <c r="J4805" s="11"/>
      <c r="K4805" s="11"/>
      <c r="M4805" s="11"/>
      <c r="N4805" s="11"/>
      <c r="O4805" s="11"/>
      <c r="Q4805" s="11"/>
      <c r="R4805" s="11"/>
      <c r="S4805" s="11"/>
      <c r="U4805" s="42"/>
      <c r="V4805" s="42"/>
      <c r="W4805" s="42"/>
      <c r="X4805" s="42"/>
      <c r="Y4805" s="42"/>
      <c r="Z4805" s="42"/>
      <c r="AA4805" s="42"/>
      <c r="AB4805" s="42"/>
      <c r="AD4805" s="11"/>
      <c r="AE4805" s="11"/>
      <c r="AF4805" s="11"/>
      <c r="AG4805" s="11"/>
      <c r="AH4805" s="101"/>
      <c r="AI4805" s="53"/>
      <c r="AJ4805" s="5"/>
    </row>
    <row r="4806" spans="3:36">
      <c r="C4806" s="57"/>
      <c r="D4806" s="11"/>
      <c r="E4806" s="11"/>
      <c r="F4806" s="56"/>
      <c r="G4806" s="11"/>
      <c r="H4806" s="11"/>
      <c r="I4806" s="11"/>
      <c r="J4806" s="11"/>
      <c r="K4806" s="11"/>
      <c r="M4806" s="11"/>
      <c r="N4806" s="11"/>
      <c r="O4806" s="11"/>
      <c r="Q4806" s="11"/>
      <c r="R4806" s="11"/>
      <c r="S4806" s="11"/>
      <c r="U4806" s="42"/>
      <c r="V4806" s="42"/>
      <c r="W4806" s="42"/>
      <c r="X4806" s="42"/>
      <c r="Y4806" s="42"/>
      <c r="Z4806" s="42"/>
      <c r="AA4806" s="42"/>
      <c r="AB4806" s="42"/>
      <c r="AD4806" s="11"/>
      <c r="AE4806" s="11"/>
      <c r="AF4806" s="11"/>
      <c r="AG4806" s="11"/>
      <c r="AH4806" s="101"/>
      <c r="AI4806" s="53"/>
      <c r="AJ4806" s="5"/>
    </row>
    <row r="4807" spans="3:36">
      <c r="C4807" s="57"/>
      <c r="D4807" s="11"/>
      <c r="E4807" s="11"/>
      <c r="F4807" s="56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42"/>
      <c r="V4807" s="42"/>
      <c r="W4807" s="42"/>
      <c r="X4807" s="42"/>
      <c r="Y4807" s="42"/>
      <c r="Z4807" s="42"/>
      <c r="AA4807" s="42"/>
      <c r="AB4807" s="42"/>
      <c r="AD4807" s="11"/>
      <c r="AE4807" s="11"/>
      <c r="AF4807" s="11"/>
      <c r="AG4807" s="11"/>
      <c r="AH4807" s="101"/>
      <c r="AI4807" s="53"/>
      <c r="AJ4807" s="5"/>
    </row>
    <row r="4808" spans="3:36">
      <c r="C4808" s="57"/>
      <c r="D4808" s="11"/>
      <c r="E4808" s="11"/>
      <c r="F4808" s="56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42"/>
      <c r="V4808" s="42"/>
      <c r="W4808" s="42"/>
      <c r="X4808" s="42"/>
      <c r="Y4808" s="42"/>
      <c r="Z4808" s="42"/>
      <c r="AA4808" s="42"/>
      <c r="AB4808" s="42"/>
      <c r="AD4808" s="11"/>
      <c r="AE4808" s="11"/>
      <c r="AF4808" s="11"/>
      <c r="AG4808" s="11"/>
      <c r="AH4808" s="101"/>
      <c r="AI4808" s="53"/>
      <c r="AJ4808" s="5"/>
    </row>
    <row r="4809" spans="3:36">
      <c r="C4809" s="57"/>
      <c r="D4809" s="11"/>
      <c r="E4809" s="11"/>
      <c r="F4809" s="56"/>
      <c r="G4809" s="11"/>
      <c r="H4809" s="11"/>
      <c r="I4809" s="11"/>
      <c r="J4809" s="11"/>
      <c r="K4809" s="11"/>
      <c r="M4809" s="11"/>
      <c r="N4809" s="11"/>
      <c r="Q4809" s="11"/>
      <c r="R4809" s="11"/>
      <c r="S4809" s="11"/>
      <c r="U4809" s="42"/>
      <c r="V4809" s="42"/>
      <c r="W4809" s="42"/>
      <c r="X4809" s="42"/>
      <c r="Y4809" s="42"/>
      <c r="Z4809" s="42"/>
      <c r="AA4809" s="42"/>
      <c r="AB4809" s="42"/>
      <c r="AD4809" s="11"/>
      <c r="AE4809" s="11"/>
      <c r="AF4809" s="11"/>
      <c r="AG4809" s="11"/>
      <c r="AH4809" s="101"/>
      <c r="AI4809" s="53"/>
      <c r="AJ4809" s="5"/>
    </row>
    <row r="4810" spans="3:36">
      <c r="C4810" s="57"/>
      <c r="D4810" s="11"/>
      <c r="E4810" s="11"/>
      <c r="F4810" s="56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42"/>
      <c r="V4810" s="42"/>
      <c r="W4810" s="42"/>
      <c r="X4810" s="42"/>
      <c r="Y4810" s="42"/>
      <c r="Z4810" s="42"/>
      <c r="AA4810" s="42"/>
      <c r="AB4810" s="42"/>
      <c r="AD4810" s="11"/>
      <c r="AE4810" s="11"/>
      <c r="AF4810" s="11"/>
      <c r="AG4810" s="11"/>
      <c r="AH4810" s="101"/>
      <c r="AI4810" s="53"/>
      <c r="AJ4810" s="5"/>
    </row>
    <row r="4811" spans="3:36" ht="15" customHeight="1">
      <c r="C4811" s="57"/>
      <c r="D4811" s="11"/>
      <c r="E4811" s="11"/>
      <c r="F4811" s="56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42"/>
      <c r="V4811" s="42"/>
      <c r="W4811" s="42"/>
      <c r="X4811" s="42"/>
      <c r="Y4811" s="42"/>
      <c r="Z4811" s="42"/>
      <c r="AA4811" s="42"/>
      <c r="AB4811" s="42"/>
      <c r="AD4811" s="11"/>
      <c r="AE4811" s="11"/>
      <c r="AG4811" s="11"/>
      <c r="AH4811" s="101"/>
      <c r="AI4811" s="53"/>
      <c r="AJ4811" s="5"/>
    </row>
    <row r="4812" spans="3:36" ht="15" customHeight="1">
      <c r="C4812" s="57"/>
      <c r="D4812" s="11"/>
      <c r="E4812" s="11"/>
      <c r="F4812" s="56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42"/>
      <c r="V4812" s="42"/>
      <c r="W4812" s="42"/>
      <c r="X4812" s="42"/>
      <c r="Y4812" s="42"/>
      <c r="Z4812" s="42"/>
      <c r="AA4812" s="42"/>
      <c r="AB4812" s="42"/>
      <c r="AC4812" s="11"/>
      <c r="AD4812" s="11"/>
      <c r="AG4812" s="11"/>
      <c r="AH4812" s="101"/>
      <c r="AI4812" s="53"/>
      <c r="AJ4812" s="5"/>
    </row>
    <row r="4813" spans="3:36" ht="15" customHeight="1">
      <c r="C4813" s="57"/>
      <c r="D4813" s="11"/>
      <c r="E4813" s="11"/>
      <c r="F4813" s="56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42"/>
      <c r="V4813" s="42"/>
      <c r="W4813" s="42"/>
      <c r="X4813" s="42"/>
      <c r="Y4813" s="42"/>
      <c r="Z4813" s="42"/>
      <c r="AA4813" s="42"/>
      <c r="AB4813" s="42"/>
      <c r="AC4813" s="11"/>
      <c r="AD4813" s="11"/>
      <c r="AE4813" s="11"/>
      <c r="AG4813" s="11"/>
      <c r="AH4813" s="101"/>
      <c r="AI4813" s="53"/>
      <c r="AJ4813" s="5"/>
    </row>
    <row r="4814" spans="3:36" ht="15" customHeight="1">
      <c r="C4814" s="57"/>
      <c r="D4814" s="11"/>
      <c r="E4814" s="11"/>
      <c r="F4814" s="56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42"/>
      <c r="V4814" s="42"/>
      <c r="W4814" s="42"/>
      <c r="X4814" s="42"/>
      <c r="Y4814" s="42"/>
      <c r="Z4814" s="42"/>
      <c r="AA4814" s="42"/>
      <c r="AB4814" s="42"/>
      <c r="AC4814" s="11"/>
      <c r="AD4814" s="11"/>
      <c r="AE4814" s="11"/>
      <c r="AF4814" s="11"/>
      <c r="AG4814" s="11"/>
      <c r="AH4814" s="101"/>
      <c r="AI4814" s="53"/>
      <c r="AJ4814" s="5"/>
    </row>
    <row r="4815" spans="3:36" ht="15" customHeight="1">
      <c r="C4815" s="57"/>
      <c r="D4815" s="11"/>
      <c r="E4815" s="11"/>
      <c r="F4815" s="56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42"/>
      <c r="V4815" s="42"/>
      <c r="W4815" s="42"/>
      <c r="X4815" s="42"/>
      <c r="Y4815" s="42"/>
      <c r="Z4815" s="42"/>
      <c r="AA4815" s="42"/>
      <c r="AB4815" s="42"/>
      <c r="AC4815" s="11"/>
      <c r="AD4815" s="11"/>
      <c r="AF4815" s="11"/>
      <c r="AG4815" s="11"/>
      <c r="AH4815" s="101"/>
      <c r="AI4815" s="53"/>
      <c r="AJ4815" s="5"/>
    </row>
    <row r="4816" spans="3:36">
      <c r="C4816" s="57"/>
      <c r="D4816" s="11"/>
      <c r="E4816" s="11"/>
      <c r="F4816" s="56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42"/>
      <c r="V4816" s="42"/>
      <c r="W4816" s="42"/>
      <c r="X4816" s="42"/>
      <c r="Y4816" s="42"/>
      <c r="Z4816" s="42"/>
      <c r="AA4816" s="42"/>
      <c r="AB4816" s="42"/>
      <c r="AC4816" s="11"/>
      <c r="AD4816" s="11"/>
      <c r="AE4816" s="11"/>
      <c r="AG4816" s="11"/>
      <c r="AH4816" s="101"/>
      <c r="AI4816" s="53"/>
      <c r="AJ4816" s="5"/>
    </row>
    <row r="4817" spans="3:36">
      <c r="C4817" s="57"/>
      <c r="D4817" s="11"/>
      <c r="E4817" s="11"/>
      <c r="F4817" s="56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42"/>
      <c r="V4817" s="42"/>
      <c r="W4817" s="42"/>
      <c r="X4817" s="42"/>
      <c r="Y4817" s="42"/>
      <c r="Z4817" s="42"/>
      <c r="AA4817" s="42"/>
      <c r="AB4817" s="42"/>
      <c r="AC4817" s="11"/>
      <c r="AD4817" s="11"/>
      <c r="AE4817" s="11"/>
      <c r="AG4817" s="11"/>
      <c r="AH4817" s="101"/>
      <c r="AI4817" s="53"/>
      <c r="AJ4817" s="5"/>
    </row>
    <row r="4818" spans="3:36" ht="15" customHeight="1">
      <c r="C4818" s="57"/>
      <c r="D4818" s="11"/>
      <c r="E4818" s="11"/>
      <c r="F4818" s="56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42"/>
      <c r="V4818" s="42"/>
      <c r="W4818" s="42"/>
      <c r="X4818" s="42"/>
      <c r="Y4818" s="42"/>
      <c r="Z4818" s="42"/>
      <c r="AA4818" s="42"/>
      <c r="AB4818" s="42"/>
      <c r="AC4818" s="11"/>
      <c r="AD4818" s="11"/>
      <c r="AE4818" s="11"/>
      <c r="AG4818" s="11"/>
      <c r="AH4818" s="101"/>
      <c r="AI4818" s="53"/>
      <c r="AJ4818" s="5"/>
    </row>
    <row r="4819" spans="3:36" ht="15" customHeight="1">
      <c r="C4819" s="57"/>
      <c r="D4819" s="11"/>
      <c r="E4819" s="11"/>
      <c r="F4819" s="56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42"/>
      <c r="V4819" s="42"/>
      <c r="W4819" s="42"/>
      <c r="X4819" s="42"/>
      <c r="Y4819" s="42"/>
      <c r="Z4819" s="42"/>
      <c r="AA4819" s="42"/>
      <c r="AB4819" s="42"/>
      <c r="AD4819" s="11"/>
      <c r="AE4819" s="11"/>
      <c r="AG4819" s="11"/>
      <c r="AH4819" s="101"/>
      <c r="AI4819" s="53"/>
      <c r="AJ4819" s="5"/>
    </row>
    <row r="4820" spans="3:36" ht="15" customHeight="1">
      <c r="C4820" s="57"/>
      <c r="D4820" s="11"/>
      <c r="E4820" s="11"/>
      <c r="F4820" s="56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42"/>
      <c r="V4820" s="42"/>
      <c r="W4820" s="42"/>
      <c r="X4820" s="42"/>
      <c r="Y4820" s="42"/>
      <c r="Z4820" s="42"/>
      <c r="AA4820" s="42"/>
      <c r="AB4820" s="42"/>
      <c r="AD4820" s="11"/>
      <c r="AE4820" s="11"/>
      <c r="AG4820" s="11"/>
      <c r="AH4820" s="101"/>
      <c r="AI4820" s="53"/>
      <c r="AJ4820" s="5"/>
    </row>
    <row r="4821" spans="3:36" ht="15" customHeight="1">
      <c r="C4821" s="57"/>
      <c r="D4821" s="11"/>
      <c r="E4821" s="11"/>
      <c r="F4821" s="56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42"/>
      <c r="V4821" s="42"/>
      <c r="W4821" s="42"/>
      <c r="X4821" s="42"/>
      <c r="Y4821" s="42"/>
      <c r="Z4821" s="42"/>
      <c r="AA4821" s="42"/>
      <c r="AB4821" s="42"/>
      <c r="AD4821" s="11"/>
      <c r="AE4821" s="11"/>
      <c r="AF4821" s="11"/>
      <c r="AG4821" s="11"/>
      <c r="AH4821" s="101"/>
      <c r="AI4821" s="53"/>
      <c r="AJ4821" s="5"/>
    </row>
    <row r="4822" spans="3:36" ht="15" customHeight="1">
      <c r="C4822" s="57"/>
      <c r="D4822" s="11"/>
      <c r="E4822" s="11"/>
      <c r="F4822" s="56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42"/>
      <c r="V4822" s="42"/>
      <c r="W4822" s="42"/>
      <c r="X4822" s="42"/>
      <c r="Y4822" s="42"/>
      <c r="Z4822" s="42"/>
      <c r="AA4822" s="42"/>
      <c r="AB4822" s="42"/>
      <c r="AD4822" s="11"/>
      <c r="AF4822" s="11"/>
      <c r="AG4822" s="11"/>
      <c r="AH4822" s="101"/>
      <c r="AI4822" s="53"/>
      <c r="AJ4822" s="5"/>
    </row>
    <row r="4823" spans="3:36" ht="15" customHeight="1">
      <c r="C4823" s="57"/>
      <c r="D4823" s="11"/>
      <c r="E4823" s="11"/>
      <c r="F4823" s="56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42"/>
      <c r="V4823" s="42"/>
      <c r="W4823" s="42"/>
      <c r="X4823" s="42"/>
      <c r="Y4823" s="42"/>
      <c r="Z4823" s="42"/>
      <c r="AA4823" s="42"/>
      <c r="AB4823" s="42"/>
      <c r="AD4823" s="11"/>
      <c r="AE4823" s="11"/>
      <c r="AG4823" s="11"/>
      <c r="AH4823" s="101"/>
      <c r="AI4823" s="53"/>
      <c r="AJ4823" s="5"/>
    </row>
    <row r="4824" spans="3:36" ht="15" customHeight="1">
      <c r="C4824" s="57"/>
      <c r="D4824" s="11"/>
      <c r="E4824" s="11"/>
      <c r="F4824" s="56"/>
      <c r="G4824" s="11"/>
      <c r="H4824" s="11"/>
      <c r="I4824" s="11"/>
      <c r="J4824" s="11"/>
      <c r="K4824" s="11"/>
      <c r="L4824" s="11"/>
      <c r="M4824" s="11"/>
      <c r="N4824" s="11"/>
      <c r="P4824" s="11"/>
      <c r="Q4824" s="11"/>
      <c r="R4824" s="11"/>
      <c r="S4824" s="11"/>
      <c r="T4824" s="11"/>
      <c r="U4824" s="42"/>
      <c r="V4824" s="42"/>
      <c r="W4824" s="42"/>
      <c r="X4824" s="42"/>
      <c r="Y4824" s="42"/>
      <c r="Z4824" s="42"/>
      <c r="AA4824" s="42"/>
      <c r="AB4824" s="42"/>
      <c r="AD4824" s="11"/>
      <c r="AE4824" s="11"/>
      <c r="AG4824" s="11"/>
      <c r="AH4824" s="101"/>
      <c r="AI4824" s="53"/>
      <c r="AJ4824" s="5"/>
    </row>
    <row r="4825" spans="3:36" ht="15" customHeight="1">
      <c r="C4825" s="57"/>
      <c r="D4825" s="11"/>
      <c r="E4825" s="11"/>
      <c r="F4825" s="56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42"/>
      <c r="V4825" s="42"/>
      <c r="W4825" s="42"/>
      <c r="X4825" s="42"/>
      <c r="Y4825" s="42"/>
      <c r="Z4825" s="42"/>
      <c r="AA4825" s="42"/>
      <c r="AB4825" s="42"/>
      <c r="AD4825" s="11"/>
      <c r="AE4825" s="11"/>
      <c r="AG4825" s="11"/>
      <c r="AH4825" s="101"/>
      <c r="AI4825" s="53"/>
      <c r="AJ4825" s="5"/>
    </row>
    <row r="4826" spans="3:36" ht="15" customHeight="1">
      <c r="C4826" s="57"/>
      <c r="D4826" s="11"/>
      <c r="E4826" s="11"/>
      <c r="F4826" s="56"/>
      <c r="G4826" s="11"/>
      <c r="H4826" s="11"/>
      <c r="I4826" s="11"/>
      <c r="J4826" s="11"/>
      <c r="K4826" s="11"/>
      <c r="M4826" s="11"/>
      <c r="N4826" s="11"/>
      <c r="P4826" s="11"/>
      <c r="Q4826" s="11"/>
      <c r="R4826" s="11"/>
      <c r="S4826" s="11"/>
      <c r="U4826" s="42"/>
      <c r="V4826" s="42"/>
      <c r="W4826" s="42"/>
      <c r="X4826" s="42"/>
      <c r="Y4826" s="42"/>
      <c r="Z4826" s="42"/>
      <c r="AA4826" s="42"/>
      <c r="AB4826" s="42"/>
      <c r="AD4826" s="11"/>
      <c r="AE4826" s="11"/>
      <c r="AF4826" s="11"/>
      <c r="AG4826" s="11"/>
      <c r="AH4826" s="101"/>
      <c r="AI4826" s="53"/>
      <c r="AJ4826" s="5"/>
    </row>
    <row r="4827" spans="3:36" ht="15" customHeight="1">
      <c r="C4827" s="57"/>
      <c r="D4827" s="11"/>
      <c r="E4827" s="11"/>
      <c r="F4827" s="56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42"/>
      <c r="V4827" s="42"/>
      <c r="W4827" s="42"/>
      <c r="X4827" s="42"/>
      <c r="Y4827" s="42"/>
      <c r="Z4827" s="42"/>
      <c r="AA4827" s="42"/>
      <c r="AB4827" s="42"/>
      <c r="AD4827" s="11"/>
      <c r="AE4827" s="11"/>
      <c r="AF4827" s="11"/>
      <c r="AG4827" s="11"/>
      <c r="AH4827" s="101"/>
      <c r="AI4827" s="53"/>
      <c r="AJ4827" s="5"/>
    </row>
    <row r="4828" spans="3:36" ht="15" customHeight="1">
      <c r="C4828" s="57"/>
      <c r="D4828" s="11"/>
      <c r="E4828" s="11"/>
      <c r="F4828" s="56"/>
      <c r="G4828" s="11"/>
      <c r="H4828" s="11"/>
      <c r="I4828" s="11"/>
      <c r="J4828" s="11"/>
      <c r="K4828" s="11"/>
      <c r="M4828" s="11"/>
      <c r="O4828" s="11"/>
      <c r="P4828" s="11"/>
      <c r="Q4828" s="11"/>
      <c r="R4828" s="11"/>
      <c r="S4828" s="11"/>
      <c r="T4828" s="11"/>
      <c r="U4828" s="42"/>
      <c r="V4828" s="42"/>
      <c r="W4828" s="42"/>
      <c r="X4828" s="42"/>
      <c r="Y4828" s="42"/>
      <c r="Z4828" s="42"/>
      <c r="AA4828" s="42"/>
      <c r="AB4828" s="42"/>
      <c r="AD4828" s="11"/>
      <c r="AF4828" s="11"/>
      <c r="AG4828" s="11"/>
      <c r="AH4828" s="101"/>
      <c r="AI4828" s="53"/>
      <c r="AJ4828" s="5"/>
    </row>
    <row r="4829" spans="3:36" ht="15" customHeight="1">
      <c r="C4829" s="57"/>
      <c r="D4829" s="11"/>
      <c r="E4829" s="11"/>
      <c r="F4829" s="56"/>
      <c r="G4829" s="11"/>
      <c r="H4829" s="11"/>
      <c r="I4829" s="11"/>
      <c r="J4829" s="11"/>
      <c r="K4829" s="11"/>
      <c r="M4829" s="11"/>
      <c r="N4829" s="11"/>
      <c r="O4829" s="11"/>
      <c r="P4829" s="11"/>
      <c r="Q4829" s="11"/>
      <c r="R4829" s="11"/>
      <c r="S4829" s="11"/>
      <c r="T4829" s="11"/>
      <c r="U4829" s="42"/>
      <c r="V4829" s="42"/>
      <c r="W4829" s="42"/>
      <c r="X4829" s="42"/>
      <c r="Y4829" s="42"/>
      <c r="Z4829" s="42"/>
      <c r="AA4829" s="42"/>
      <c r="AB4829" s="42"/>
      <c r="AD4829" s="11"/>
      <c r="AE4829" s="11"/>
      <c r="AG4829" s="11"/>
      <c r="AH4829" s="101"/>
      <c r="AI4829" s="53"/>
      <c r="AJ4829" s="5"/>
    </row>
    <row r="4830" spans="3:36" ht="15" customHeight="1">
      <c r="C4830" s="57"/>
      <c r="D4830" s="11"/>
      <c r="E4830" s="11"/>
      <c r="F4830" s="56"/>
      <c r="G4830" s="11"/>
      <c r="H4830" s="11"/>
      <c r="I4830" s="11"/>
      <c r="J4830" s="11"/>
      <c r="K4830" s="11"/>
      <c r="L4830" s="11"/>
      <c r="M4830" s="11"/>
      <c r="N4830" s="11"/>
      <c r="P4830" s="11"/>
      <c r="Q4830" s="11"/>
      <c r="R4830" s="11"/>
      <c r="S4830" s="11"/>
      <c r="T4830" s="11"/>
      <c r="U4830" s="42"/>
      <c r="V4830" s="42"/>
      <c r="W4830" s="42"/>
      <c r="X4830" s="42"/>
      <c r="Y4830" s="42"/>
      <c r="Z4830" s="42"/>
      <c r="AA4830" s="42"/>
      <c r="AB4830" s="42"/>
      <c r="AD4830" s="11"/>
      <c r="AE4830" s="11"/>
      <c r="AG4830" s="11"/>
      <c r="AH4830" s="101"/>
      <c r="AI4830" s="53"/>
      <c r="AJ4830" s="5"/>
    </row>
    <row r="4831" spans="3:36" ht="15" customHeight="1">
      <c r="C4831" s="57"/>
      <c r="D4831" s="11"/>
      <c r="E4831" s="11"/>
      <c r="F4831" s="56"/>
      <c r="G4831" s="11"/>
      <c r="H4831" s="11"/>
      <c r="I4831" s="11"/>
      <c r="J4831" s="11"/>
      <c r="K4831" s="11"/>
      <c r="M4831" s="11"/>
      <c r="N4831" s="11"/>
      <c r="O4831" s="11"/>
      <c r="Q4831" s="11"/>
      <c r="R4831" s="11"/>
      <c r="S4831" s="11"/>
      <c r="U4831" s="42"/>
      <c r="V4831" s="42"/>
      <c r="W4831" s="42"/>
      <c r="X4831" s="42"/>
      <c r="Y4831" s="42"/>
      <c r="Z4831" s="42"/>
      <c r="AA4831" s="42"/>
      <c r="AB4831" s="42"/>
      <c r="AC4831" s="11"/>
      <c r="AD4831" s="11"/>
      <c r="AE4831" s="11"/>
      <c r="AF4831" s="11"/>
      <c r="AG4831" s="11"/>
      <c r="AH4831" s="101"/>
      <c r="AI4831" s="53"/>
      <c r="AJ4831" s="5"/>
    </row>
    <row r="4832" spans="3:36" ht="15" customHeight="1">
      <c r="C4832" s="57"/>
      <c r="D4832" s="11"/>
      <c r="E4832" s="11"/>
      <c r="F4832" s="56"/>
      <c r="G4832" s="11"/>
      <c r="H4832" s="11"/>
      <c r="I4832" s="11"/>
      <c r="J4832" s="11"/>
      <c r="K4832" s="11"/>
      <c r="M4832" s="11"/>
      <c r="N4832" s="11"/>
      <c r="O4832" s="11"/>
      <c r="Q4832" s="11"/>
      <c r="R4832" s="11"/>
      <c r="S4832" s="11"/>
      <c r="U4832" s="42"/>
      <c r="V4832" s="42"/>
      <c r="W4832" s="42"/>
      <c r="X4832" s="42"/>
      <c r="Y4832" s="42"/>
      <c r="Z4832" s="42"/>
      <c r="AA4832" s="42"/>
      <c r="AB4832" s="42"/>
      <c r="AC4832" s="11"/>
      <c r="AD4832" s="11"/>
      <c r="AG4832" s="11"/>
      <c r="AH4832" s="101"/>
      <c r="AI4832" s="53"/>
      <c r="AJ4832" s="5"/>
    </row>
    <row r="4833" spans="3:36" ht="15" customHeight="1">
      <c r="C4833" s="57"/>
      <c r="D4833" s="11"/>
      <c r="E4833" s="11"/>
      <c r="F4833" s="56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U4833" s="42"/>
      <c r="V4833" s="42"/>
      <c r="W4833" s="42"/>
      <c r="X4833" s="42"/>
      <c r="Y4833" s="42"/>
      <c r="Z4833" s="42"/>
      <c r="AA4833" s="42"/>
      <c r="AB4833" s="42"/>
      <c r="AC4833" s="11"/>
      <c r="AD4833" s="11"/>
      <c r="AG4833" s="11"/>
      <c r="AH4833" s="101"/>
      <c r="AI4833" s="53"/>
      <c r="AJ4833" s="5"/>
    </row>
    <row r="4834" spans="3:36" ht="15" customHeight="1">
      <c r="C4834" s="57"/>
      <c r="D4834" s="11"/>
      <c r="E4834" s="11"/>
      <c r="F4834" s="56"/>
      <c r="G4834" s="11"/>
      <c r="H4834" s="11"/>
      <c r="I4834" s="11"/>
      <c r="J4834" s="11"/>
      <c r="K4834" s="11"/>
      <c r="M4834" s="11"/>
      <c r="N4834" s="11"/>
      <c r="P4834" s="11"/>
      <c r="Q4834" s="11"/>
      <c r="R4834" s="11"/>
      <c r="S4834" s="11"/>
      <c r="U4834" s="42"/>
      <c r="V4834" s="42"/>
      <c r="W4834" s="42"/>
      <c r="X4834" s="42"/>
      <c r="Y4834" s="42"/>
      <c r="Z4834" s="42"/>
      <c r="AA4834" s="42"/>
      <c r="AB4834" s="42"/>
      <c r="AC4834" s="11"/>
      <c r="AD4834" s="11"/>
      <c r="AE4834" s="11"/>
      <c r="AF4834" s="11"/>
      <c r="AG4834" s="11"/>
      <c r="AH4834" s="101"/>
      <c r="AI4834" s="53"/>
      <c r="AJ4834" s="5"/>
    </row>
    <row r="4835" spans="3:36" ht="15" customHeight="1">
      <c r="C4835" s="57"/>
      <c r="D4835" s="11"/>
      <c r="E4835" s="11"/>
      <c r="F4835" s="56"/>
      <c r="G4835" s="11"/>
      <c r="H4835" s="11"/>
      <c r="I4835" s="11"/>
      <c r="J4835" s="11"/>
      <c r="K4835" s="11"/>
      <c r="M4835" s="11"/>
      <c r="N4835" s="11"/>
      <c r="P4835" s="11"/>
      <c r="Q4835" s="11"/>
      <c r="R4835" s="11"/>
      <c r="S4835" s="11"/>
      <c r="U4835" s="42"/>
      <c r="V4835" s="42"/>
      <c r="W4835" s="42"/>
      <c r="X4835" s="42"/>
      <c r="Y4835" s="42"/>
      <c r="Z4835" s="42"/>
      <c r="AA4835" s="42"/>
      <c r="AB4835" s="42"/>
      <c r="AC4835" s="11"/>
      <c r="AD4835" s="11"/>
      <c r="AE4835" s="11"/>
      <c r="AF4835" s="11"/>
      <c r="AG4835" s="11"/>
      <c r="AH4835" s="101"/>
      <c r="AI4835" s="53"/>
      <c r="AJ4835" s="5"/>
    </row>
    <row r="4836" spans="3:36" ht="15" customHeight="1">
      <c r="C4836" s="57"/>
      <c r="D4836" s="11"/>
      <c r="E4836" s="11"/>
      <c r="F4836" s="56"/>
      <c r="G4836" s="11"/>
      <c r="H4836" s="11"/>
      <c r="I4836" s="11"/>
      <c r="J4836" s="11"/>
      <c r="K4836" s="11"/>
      <c r="M4836" s="11"/>
      <c r="N4836" s="11"/>
      <c r="P4836" s="11"/>
      <c r="Q4836" s="11"/>
      <c r="R4836" s="11"/>
      <c r="S4836" s="11"/>
      <c r="U4836" s="42"/>
      <c r="V4836" s="42"/>
      <c r="W4836" s="42"/>
      <c r="X4836" s="42"/>
      <c r="Y4836" s="42"/>
      <c r="Z4836" s="42"/>
      <c r="AA4836" s="42"/>
      <c r="AB4836" s="42"/>
      <c r="AC4836" s="11"/>
      <c r="AD4836" s="11"/>
      <c r="AE4836" s="11"/>
      <c r="AF4836" s="11"/>
      <c r="AG4836" s="11"/>
      <c r="AH4836" s="101"/>
      <c r="AI4836" s="53"/>
      <c r="AJ4836" s="5"/>
    </row>
    <row r="4837" spans="3:36" ht="15" customHeight="1">
      <c r="C4837" s="57"/>
      <c r="D4837" s="11"/>
      <c r="E4837" s="11"/>
      <c r="F4837" s="56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42"/>
      <c r="V4837" s="42"/>
      <c r="W4837" s="42"/>
      <c r="X4837" s="42"/>
      <c r="Y4837" s="42"/>
      <c r="Z4837" s="42"/>
      <c r="AA4837" s="42"/>
      <c r="AB4837" s="42"/>
      <c r="AC4837" s="11"/>
      <c r="AD4837" s="11"/>
      <c r="AE4837" s="11"/>
      <c r="AF4837" s="11"/>
      <c r="AG4837" s="11"/>
      <c r="AH4837" s="101"/>
      <c r="AI4837" s="53"/>
      <c r="AJ4837" s="5"/>
    </row>
    <row r="4838" spans="3:36" ht="15" customHeight="1">
      <c r="C4838" s="57"/>
      <c r="D4838" s="11"/>
      <c r="E4838" s="11"/>
      <c r="F4838" s="56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42"/>
      <c r="V4838" s="42"/>
      <c r="W4838" s="42"/>
      <c r="X4838" s="42"/>
      <c r="Y4838" s="42"/>
      <c r="Z4838" s="42"/>
      <c r="AA4838" s="42"/>
      <c r="AB4838" s="42"/>
      <c r="AC4838" s="11"/>
      <c r="AD4838" s="11"/>
      <c r="AE4838" s="11"/>
      <c r="AF4838" s="11"/>
      <c r="AG4838" s="11"/>
      <c r="AH4838" s="101"/>
      <c r="AI4838" s="53"/>
      <c r="AJ4838" s="5"/>
    </row>
    <row r="4839" spans="3:36" ht="15" customHeight="1">
      <c r="C4839" s="57"/>
      <c r="D4839" s="11"/>
      <c r="E4839" s="11"/>
      <c r="F4839" s="56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42"/>
      <c r="V4839" s="42"/>
      <c r="W4839" s="42"/>
      <c r="X4839" s="42"/>
      <c r="Y4839" s="42"/>
      <c r="Z4839" s="42"/>
      <c r="AA4839" s="42"/>
      <c r="AB4839" s="42"/>
      <c r="AC4839" s="11"/>
      <c r="AD4839" s="11"/>
      <c r="AE4839" s="11"/>
      <c r="AG4839" s="11"/>
      <c r="AH4839" s="101"/>
      <c r="AI4839" s="53"/>
      <c r="AJ4839" s="5"/>
    </row>
    <row r="4840" spans="3:36">
      <c r="C4840" s="57"/>
      <c r="D4840" s="11"/>
      <c r="E4840" s="11"/>
      <c r="F4840" s="56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42"/>
      <c r="V4840" s="42"/>
      <c r="W4840" s="42"/>
      <c r="X4840" s="42"/>
      <c r="Y4840" s="42"/>
      <c r="Z4840" s="42"/>
      <c r="AA4840" s="42"/>
      <c r="AB4840" s="42"/>
      <c r="AC4840" s="11"/>
      <c r="AD4840" s="11"/>
      <c r="AF4840" s="11"/>
      <c r="AG4840" s="11"/>
      <c r="AH4840" s="101"/>
      <c r="AI4840" s="53"/>
      <c r="AJ4840" s="5"/>
    </row>
    <row r="4841" spans="3:36" ht="15" customHeight="1">
      <c r="C4841" s="57"/>
      <c r="D4841" s="11"/>
      <c r="E4841" s="11"/>
      <c r="F4841" s="56"/>
      <c r="G4841" s="11"/>
      <c r="H4841" s="11"/>
      <c r="I4841" s="11"/>
      <c r="J4841" s="11"/>
      <c r="K4841" s="11"/>
      <c r="M4841" s="11"/>
      <c r="N4841" s="11"/>
      <c r="O4841" s="11"/>
      <c r="P4841" s="11"/>
      <c r="Q4841" s="11"/>
      <c r="R4841" s="11"/>
      <c r="S4841" s="11"/>
      <c r="T4841" s="11"/>
      <c r="U4841" s="42"/>
      <c r="V4841" s="42"/>
      <c r="W4841" s="42"/>
      <c r="X4841" s="42"/>
      <c r="Y4841" s="42"/>
      <c r="Z4841" s="42"/>
      <c r="AA4841" s="42"/>
      <c r="AB4841" s="42"/>
      <c r="AC4841" s="11"/>
      <c r="AD4841" s="11"/>
      <c r="AF4841" s="11"/>
      <c r="AG4841" s="11"/>
      <c r="AH4841" s="101"/>
      <c r="AI4841" s="53"/>
      <c r="AJ4841" s="5"/>
    </row>
    <row r="4842" spans="3:36" ht="15" customHeight="1">
      <c r="C4842" s="57"/>
      <c r="D4842" s="11"/>
      <c r="E4842" s="11"/>
      <c r="F4842" s="56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42"/>
      <c r="V4842" s="42"/>
      <c r="W4842" s="42"/>
      <c r="X4842" s="42"/>
      <c r="Y4842" s="42"/>
      <c r="Z4842" s="42"/>
      <c r="AA4842" s="42"/>
      <c r="AB4842" s="42"/>
      <c r="AC4842" s="11"/>
      <c r="AD4842" s="11"/>
      <c r="AF4842" s="11"/>
      <c r="AG4842" s="11"/>
      <c r="AH4842" s="101"/>
      <c r="AI4842" s="53"/>
      <c r="AJ4842" s="5"/>
    </row>
    <row r="4843" spans="3:36" ht="15" customHeight="1">
      <c r="C4843" s="57"/>
      <c r="D4843" s="11"/>
      <c r="E4843" s="11"/>
      <c r="F4843" s="56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42"/>
      <c r="V4843" s="42"/>
      <c r="W4843" s="42"/>
      <c r="X4843" s="42"/>
      <c r="Y4843" s="42"/>
      <c r="Z4843" s="42"/>
      <c r="AA4843" s="42"/>
      <c r="AB4843" s="42"/>
      <c r="AC4843" s="11"/>
      <c r="AD4843" s="11"/>
      <c r="AF4843" s="11"/>
      <c r="AG4843" s="11"/>
      <c r="AH4843" s="101"/>
      <c r="AI4843" s="53"/>
      <c r="AJ4843" s="5"/>
    </row>
    <row r="4844" spans="3:36" ht="15" customHeight="1">
      <c r="C4844" s="57"/>
      <c r="D4844" s="11"/>
      <c r="E4844" s="11"/>
      <c r="F4844" s="56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42"/>
      <c r="V4844" s="42"/>
      <c r="W4844" s="42"/>
      <c r="X4844" s="42"/>
      <c r="Y4844" s="42"/>
      <c r="Z4844" s="42"/>
      <c r="AA4844" s="42"/>
      <c r="AB4844" s="42"/>
      <c r="AC4844" s="11"/>
      <c r="AD4844" s="11"/>
      <c r="AF4844" s="11"/>
      <c r="AG4844" s="11"/>
      <c r="AH4844" s="101"/>
      <c r="AI4844" s="53"/>
      <c r="AJ4844" s="5"/>
    </row>
    <row r="4845" spans="3:36" ht="15" customHeight="1">
      <c r="C4845" s="57"/>
      <c r="D4845" s="11"/>
      <c r="E4845" s="11"/>
      <c r="F4845" s="56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42"/>
      <c r="V4845" s="42"/>
      <c r="W4845" s="42"/>
      <c r="X4845" s="42"/>
      <c r="Y4845" s="42"/>
      <c r="Z4845" s="42"/>
      <c r="AA4845" s="42"/>
      <c r="AB4845" s="42"/>
      <c r="AC4845" s="11"/>
      <c r="AD4845" s="11"/>
      <c r="AF4845" s="11"/>
      <c r="AG4845" s="11"/>
      <c r="AH4845" s="101"/>
      <c r="AI4845" s="53"/>
      <c r="AJ4845" s="5"/>
    </row>
    <row r="4846" spans="3:36" ht="15" customHeight="1">
      <c r="C4846" s="57"/>
      <c r="D4846" s="11"/>
      <c r="E4846" s="11"/>
      <c r="F4846" s="56"/>
      <c r="G4846" s="11"/>
      <c r="H4846" s="11"/>
      <c r="I4846" s="11"/>
      <c r="J4846" s="11"/>
      <c r="K4846" s="11"/>
      <c r="M4846" s="11"/>
      <c r="N4846" s="11"/>
      <c r="O4846" s="11"/>
      <c r="Q4846" s="11"/>
      <c r="R4846" s="11"/>
      <c r="S4846" s="11"/>
      <c r="U4846" s="42"/>
      <c r="V4846" s="42"/>
      <c r="W4846" s="42"/>
      <c r="X4846" s="42"/>
      <c r="Y4846" s="42"/>
      <c r="Z4846" s="42"/>
      <c r="AA4846" s="42"/>
      <c r="AB4846" s="42"/>
      <c r="AC4846" s="11"/>
      <c r="AD4846" s="11"/>
      <c r="AG4846" s="11"/>
      <c r="AH4846" s="101"/>
      <c r="AI4846" s="53"/>
      <c r="AJ4846" s="5"/>
    </row>
    <row r="4847" spans="3:36" ht="15" customHeight="1">
      <c r="C4847" s="57"/>
      <c r="D4847" s="11"/>
      <c r="E4847" s="11"/>
      <c r="F4847" s="56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42"/>
      <c r="V4847" s="42"/>
      <c r="W4847" s="42"/>
      <c r="X4847" s="42"/>
      <c r="Y4847" s="42"/>
      <c r="Z4847" s="42"/>
      <c r="AA4847" s="42"/>
      <c r="AB4847" s="42"/>
      <c r="AC4847" s="11"/>
      <c r="AD4847" s="11"/>
      <c r="AE4847" s="11"/>
      <c r="AF4847" s="11"/>
      <c r="AG4847" s="11"/>
      <c r="AH4847" s="101"/>
      <c r="AI4847" s="53"/>
      <c r="AJ4847" s="5"/>
    </row>
    <row r="4848" spans="3:36" ht="15" customHeight="1">
      <c r="C4848" s="57"/>
      <c r="D4848" s="11"/>
      <c r="E4848" s="11"/>
      <c r="F4848" s="56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42"/>
      <c r="V4848" s="42"/>
      <c r="W4848" s="42"/>
      <c r="X4848" s="42"/>
      <c r="Y4848" s="42"/>
      <c r="Z4848" s="42"/>
      <c r="AA4848" s="42"/>
      <c r="AB4848" s="42"/>
      <c r="AC4848" s="11"/>
      <c r="AD4848" s="11"/>
      <c r="AG4848" s="11"/>
      <c r="AH4848" s="101"/>
      <c r="AI4848" s="53"/>
      <c r="AJ4848" s="5"/>
    </row>
    <row r="4849" spans="3:36" ht="15" customHeight="1">
      <c r="C4849" s="57"/>
      <c r="D4849" s="11"/>
      <c r="E4849" s="11"/>
      <c r="F4849" s="56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42"/>
      <c r="V4849" s="42"/>
      <c r="W4849" s="42"/>
      <c r="X4849" s="42"/>
      <c r="Y4849" s="42"/>
      <c r="Z4849" s="42"/>
      <c r="AA4849" s="42"/>
      <c r="AB4849" s="42"/>
      <c r="AD4849" s="11"/>
      <c r="AE4849" s="11"/>
      <c r="AG4849" s="11"/>
      <c r="AH4849" s="101"/>
      <c r="AI4849" s="53"/>
      <c r="AJ4849" s="5"/>
    </row>
    <row r="4850" spans="3:36" ht="15" customHeight="1">
      <c r="C4850" s="57"/>
      <c r="D4850" s="11"/>
      <c r="E4850" s="11"/>
      <c r="F4850" s="56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42"/>
      <c r="V4850" s="42"/>
      <c r="W4850" s="42"/>
      <c r="X4850" s="42"/>
      <c r="Y4850" s="42"/>
      <c r="Z4850" s="42"/>
      <c r="AA4850" s="42"/>
      <c r="AB4850" s="42"/>
      <c r="AD4850" s="11"/>
      <c r="AF4850" s="11"/>
      <c r="AG4850" s="11"/>
      <c r="AH4850" s="101"/>
      <c r="AI4850" s="53"/>
      <c r="AJ4850" s="5"/>
    </row>
    <row r="4851" spans="3:36" ht="15" customHeight="1">
      <c r="C4851" s="57"/>
      <c r="D4851" s="11"/>
      <c r="E4851" s="11"/>
      <c r="F4851" s="56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42"/>
      <c r="V4851" s="42"/>
      <c r="W4851" s="42"/>
      <c r="X4851" s="42"/>
      <c r="Y4851" s="42"/>
      <c r="Z4851" s="42"/>
      <c r="AA4851" s="42"/>
      <c r="AB4851" s="42"/>
      <c r="AD4851" s="11"/>
      <c r="AE4851" s="11"/>
      <c r="AG4851" s="11"/>
      <c r="AH4851" s="101"/>
      <c r="AI4851" s="53"/>
      <c r="AJ4851" s="5"/>
    </row>
    <row r="4852" spans="3:36" ht="15" customHeight="1">
      <c r="C4852" s="57"/>
      <c r="D4852" s="11"/>
      <c r="E4852" s="11"/>
      <c r="F4852" s="56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42"/>
      <c r="V4852" s="42"/>
      <c r="W4852" s="42"/>
      <c r="X4852" s="42"/>
      <c r="Y4852" s="42"/>
      <c r="Z4852" s="42"/>
      <c r="AA4852" s="42"/>
      <c r="AB4852" s="42"/>
      <c r="AD4852" s="11"/>
      <c r="AE4852" s="11"/>
      <c r="AF4852" s="11"/>
      <c r="AG4852" s="11"/>
      <c r="AH4852" s="101"/>
      <c r="AI4852" s="53"/>
      <c r="AJ4852" s="5"/>
    </row>
    <row r="4853" spans="3:36">
      <c r="C4853" s="57"/>
      <c r="D4853" s="11"/>
      <c r="E4853" s="11"/>
      <c r="F4853" s="56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42"/>
      <c r="V4853" s="42"/>
      <c r="W4853" s="42"/>
      <c r="X4853" s="42"/>
      <c r="Y4853" s="42"/>
      <c r="Z4853" s="42"/>
      <c r="AA4853" s="42"/>
      <c r="AB4853" s="42"/>
      <c r="AD4853" s="11"/>
      <c r="AF4853" s="11"/>
      <c r="AG4853" s="11"/>
      <c r="AH4853" s="101"/>
      <c r="AI4853" s="53"/>
      <c r="AJ4853" s="5"/>
    </row>
    <row r="4854" spans="3:36">
      <c r="C4854" s="57"/>
      <c r="D4854" s="11"/>
      <c r="E4854" s="11"/>
      <c r="F4854" s="56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42"/>
      <c r="V4854" s="42"/>
      <c r="W4854" s="42"/>
      <c r="X4854" s="42"/>
      <c r="Y4854" s="42"/>
      <c r="Z4854" s="42"/>
      <c r="AA4854" s="42"/>
      <c r="AB4854" s="42"/>
      <c r="AD4854" s="11"/>
      <c r="AF4854" s="11"/>
      <c r="AG4854" s="11"/>
      <c r="AH4854" s="101"/>
      <c r="AI4854" s="53"/>
      <c r="AJ4854" s="5"/>
    </row>
    <row r="4855" spans="3:36">
      <c r="C4855" s="57"/>
      <c r="D4855" s="11"/>
      <c r="E4855" s="11"/>
      <c r="F4855" s="56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42"/>
      <c r="V4855" s="42"/>
      <c r="W4855" s="42"/>
      <c r="X4855" s="42"/>
      <c r="Y4855" s="42"/>
      <c r="Z4855" s="42"/>
      <c r="AA4855" s="42"/>
      <c r="AB4855" s="42"/>
      <c r="AD4855" s="11"/>
      <c r="AE4855" s="11"/>
      <c r="AG4855" s="11"/>
      <c r="AH4855" s="101"/>
      <c r="AI4855" s="53"/>
      <c r="AJ4855" s="5"/>
    </row>
    <row r="4856" spans="3:36" ht="15" customHeight="1">
      <c r="C4856" s="57"/>
      <c r="D4856" s="11"/>
      <c r="E4856" s="11"/>
      <c r="F4856" s="56"/>
      <c r="G4856" s="11"/>
      <c r="H4856" s="11"/>
      <c r="I4856" s="11"/>
      <c r="J4856" s="11"/>
      <c r="K4856" s="11"/>
      <c r="L4856" s="11"/>
      <c r="M4856" s="11"/>
      <c r="N4856" s="11"/>
      <c r="P4856" s="11"/>
      <c r="Q4856" s="11"/>
      <c r="R4856" s="11"/>
      <c r="S4856" s="11"/>
      <c r="T4856" s="11"/>
      <c r="U4856" s="42"/>
      <c r="V4856" s="42"/>
      <c r="W4856" s="42"/>
      <c r="X4856" s="42"/>
      <c r="Y4856" s="42"/>
      <c r="Z4856" s="42"/>
      <c r="AA4856" s="42"/>
      <c r="AB4856" s="42"/>
      <c r="AD4856" s="11"/>
      <c r="AG4856" s="11"/>
      <c r="AH4856" s="101"/>
      <c r="AI4856" s="53"/>
      <c r="AJ4856" s="5"/>
    </row>
    <row r="4857" spans="3:36" ht="15" customHeight="1">
      <c r="C4857" s="57"/>
      <c r="D4857" s="11"/>
      <c r="E4857" s="11"/>
      <c r="F4857" s="56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42"/>
      <c r="V4857" s="42"/>
      <c r="W4857" s="42"/>
      <c r="X4857" s="42"/>
      <c r="Y4857" s="42"/>
      <c r="Z4857" s="42"/>
      <c r="AA4857" s="42"/>
      <c r="AB4857" s="42"/>
      <c r="AD4857" s="11"/>
      <c r="AF4857" s="11"/>
      <c r="AG4857" s="11"/>
      <c r="AH4857" s="101"/>
      <c r="AI4857" s="53"/>
      <c r="AJ4857" s="5"/>
    </row>
    <row r="4858" spans="3:36" ht="15" customHeight="1">
      <c r="C4858" s="57"/>
      <c r="D4858" s="11"/>
      <c r="E4858" s="11"/>
      <c r="F4858" s="56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42"/>
      <c r="V4858" s="42"/>
      <c r="W4858" s="42"/>
      <c r="X4858" s="42"/>
      <c r="Y4858" s="42"/>
      <c r="Z4858" s="42"/>
      <c r="AA4858" s="42"/>
      <c r="AB4858" s="42"/>
      <c r="AD4858" s="11"/>
      <c r="AE4858" s="11"/>
      <c r="AF4858" s="11"/>
      <c r="AG4858" s="11"/>
      <c r="AH4858" s="101"/>
      <c r="AI4858" s="53"/>
      <c r="AJ4858" s="5"/>
    </row>
    <row r="4859" spans="3:36" ht="15" customHeight="1">
      <c r="C4859" s="57"/>
      <c r="D4859" s="11"/>
      <c r="E4859" s="11"/>
      <c r="F4859" s="56"/>
      <c r="G4859" s="11"/>
      <c r="H4859" s="11"/>
      <c r="I4859" s="11"/>
      <c r="J4859" s="11"/>
      <c r="K4859" s="11"/>
      <c r="M4859" s="11"/>
      <c r="N4859" s="11"/>
      <c r="O4859" s="11"/>
      <c r="Q4859" s="11"/>
      <c r="R4859" s="11"/>
      <c r="S4859" s="11"/>
      <c r="U4859" s="42"/>
      <c r="V4859" s="42"/>
      <c r="W4859" s="42"/>
      <c r="X4859" s="42"/>
      <c r="Y4859" s="42"/>
      <c r="Z4859" s="42"/>
      <c r="AA4859" s="42"/>
      <c r="AB4859" s="42"/>
      <c r="AD4859" s="11"/>
      <c r="AE4859" s="11"/>
      <c r="AF4859" s="11"/>
      <c r="AG4859" s="11"/>
      <c r="AH4859" s="101"/>
      <c r="AI4859" s="53"/>
      <c r="AJ4859" s="5"/>
    </row>
    <row r="4860" spans="3:36" ht="15" customHeight="1">
      <c r="C4860" s="57"/>
      <c r="D4860" s="11"/>
      <c r="E4860" s="11"/>
      <c r="F4860" s="56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42"/>
      <c r="V4860" s="42"/>
      <c r="W4860" s="42"/>
      <c r="X4860" s="42"/>
      <c r="Y4860" s="42"/>
      <c r="Z4860" s="42"/>
      <c r="AA4860" s="42"/>
      <c r="AB4860" s="42"/>
      <c r="AD4860" s="11"/>
      <c r="AF4860" s="11"/>
      <c r="AG4860" s="11"/>
      <c r="AH4860" s="101"/>
      <c r="AI4860" s="53"/>
      <c r="AJ4860" s="5"/>
    </row>
    <row r="4861" spans="3:36" ht="15" customHeight="1">
      <c r="C4861" s="57"/>
      <c r="D4861" s="11"/>
      <c r="E4861" s="11"/>
      <c r="F4861" s="56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42"/>
      <c r="V4861" s="42"/>
      <c r="W4861" s="42"/>
      <c r="X4861" s="42"/>
      <c r="Y4861" s="42"/>
      <c r="Z4861" s="42"/>
      <c r="AA4861" s="42"/>
      <c r="AB4861" s="42"/>
      <c r="AD4861" s="11"/>
      <c r="AG4861" s="11"/>
      <c r="AH4861" s="101"/>
      <c r="AI4861" s="53"/>
      <c r="AJ4861" s="5"/>
    </row>
    <row r="4862" spans="3:36" ht="15" customHeight="1">
      <c r="C4862" s="57"/>
      <c r="D4862" s="11"/>
      <c r="E4862" s="11"/>
      <c r="F4862" s="56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42"/>
      <c r="V4862" s="42"/>
      <c r="W4862" s="42"/>
      <c r="X4862" s="42"/>
      <c r="Y4862" s="42"/>
      <c r="Z4862" s="42"/>
      <c r="AA4862" s="42"/>
      <c r="AB4862" s="42"/>
      <c r="AD4862" s="11"/>
      <c r="AE4862" s="11"/>
      <c r="AF4862" s="11"/>
      <c r="AG4862" s="11"/>
      <c r="AH4862" s="101"/>
      <c r="AI4862" s="53"/>
      <c r="AJ4862" s="5"/>
    </row>
    <row r="4863" spans="3:36" ht="15" customHeight="1">
      <c r="C4863" s="57"/>
      <c r="D4863" s="11"/>
      <c r="E4863" s="11"/>
      <c r="F4863" s="56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42"/>
      <c r="V4863" s="42"/>
      <c r="W4863" s="42"/>
      <c r="X4863" s="42"/>
      <c r="Y4863" s="42"/>
      <c r="Z4863" s="42"/>
      <c r="AA4863" s="42"/>
      <c r="AB4863" s="42"/>
      <c r="AD4863" s="11"/>
      <c r="AE4863" s="11"/>
      <c r="AF4863" s="11"/>
      <c r="AG4863" s="11"/>
      <c r="AH4863" s="101"/>
      <c r="AI4863" s="53"/>
      <c r="AJ4863" s="5"/>
    </row>
    <row r="4864" spans="3:36" ht="15" customHeight="1">
      <c r="C4864" s="57"/>
      <c r="D4864" s="11"/>
      <c r="E4864" s="11"/>
      <c r="F4864" s="56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42"/>
      <c r="V4864" s="42"/>
      <c r="W4864" s="42"/>
      <c r="X4864" s="42"/>
      <c r="Y4864" s="42"/>
      <c r="Z4864" s="42"/>
      <c r="AA4864" s="42"/>
      <c r="AB4864" s="42"/>
      <c r="AD4864" s="11"/>
      <c r="AE4864" s="11"/>
      <c r="AG4864" s="11"/>
      <c r="AH4864" s="101"/>
      <c r="AI4864" s="53"/>
      <c r="AJ4864" s="5"/>
    </row>
    <row r="4865" spans="3:36" ht="15" customHeight="1">
      <c r="C4865" s="57"/>
      <c r="D4865" s="11"/>
      <c r="E4865" s="11"/>
      <c r="F4865" s="56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42"/>
      <c r="V4865" s="42"/>
      <c r="W4865" s="42"/>
      <c r="X4865" s="42"/>
      <c r="Y4865" s="42"/>
      <c r="Z4865" s="42"/>
      <c r="AA4865" s="42"/>
      <c r="AB4865" s="42"/>
      <c r="AD4865" s="11"/>
      <c r="AE4865" s="11"/>
      <c r="AG4865" s="11"/>
      <c r="AH4865" s="101"/>
      <c r="AI4865" s="53"/>
      <c r="AJ4865" s="5"/>
    </row>
    <row r="4866" spans="3:36" ht="15" customHeight="1">
      <c r="C4866" s="57"/>
      <c r="D4866" s="11"/>
      <c r="E4866" s="11"/>
      <c r="F4866" s="56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42"/>
      <c r="V4866" s="42"/>
      <c r="W4866" s="42"/>
      <c r="X4866" s="42"/>
      <c r="Y4866" s="42"/>
      <c r="Z4866" s="42"/>
      <c r="AA4866" s="42"/>
      <c r="AB4866" s="42"/>
      <c r="AD4866" s="11"/>
      <c r="AE4866" s="11"/>
      <c r="AF4866" s="11"/>
      <c r="AG4866" s="11"/>
      <c r="AH4866" s="101"/>
      <c r="AI4866" s="53"/>
      <c r="AJ4866" s="5"/>
    </row>
    <row r="4867" spans="3:36" ht="15" customHeight="1">
      <c r="C4867" s="57"/>
      <c r="D4867" s="11"/>
      <c r="E4867" s="11"/>
      <c r="F4867" s="56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42"/>
      <c r="V4867" s="42"/>
      <c r="W4867" s="42"/>
      <c r="X4867" s="42"/>
      <c r="Y4867" s="42"/>
      <c r="Z4867" s="42"/>
      <c r="AA4867" s="42"/>
      <c r="AB4867" s="42"/>
      <c r="AD4867" s="11"/>
      <c r="AE4867" s="11"/>
      <c r="AG4867" s="11"/>
      <c r="AH4867" s="101"/>
      <c r="AI4867" s="53"/>
      <c r="AJ4867" s="5"/>
    </row>
    <row r="4868" spans="3:36" ht="15" customHeight="1">
      <c r="C4868" s="57"/>
      <c r="D4868" s="11"/>
      <c r="E4868" s="11"/>
      <c r="F4868" s="56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42"/>
      <c r="V4868" s="42"/>
      <c r="W4868" s="42"/>
      <c r="X4868" s="42"/>
      <c r="Y4868" s="42"/>
      <c r="Z4868" s="42"/>
      <c r="AA4868" s="42"/>
      <c r="AB4868" s="42"/>
      <c r="AD4868" s="11"/>
      <c r="AE4868" s="11"/>
      <c r="AG4868" s="11"/>
      <c r="AH4868" s="101"/>
      <c r="AI4868" s="53"/>
      <c r="AJ4868" s="5"/>
    </row>
    <row r="4869" spans="3:36" ht="15" customHeight="1">
      <c r="C4869" s="57"/>
      <c r="D4869" s="11"/>
      <c r="E4869" s="11"/>
      <c r="F4869" s="56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42"/>
      <c r="V4869" s="42"/>
      <c r="W4869" s="42"/>
      <c r="X4869" s="42"/>
      <c r="Y4869" s="42"/>
      <c r="Z4869" s="42"/>
      <c r="AA4869" s="42"/>
      <c r="AB4869" s="42"/>
      <c r="AD4869" s="11"/>
      <c r="AG4869" s="11"/>
      <c r="AH4869" s="101"/>
      <c r="AI4869" s="53"/>
      <c r="AJ4869" s="5"/>
    </row>
    <row r="4870" spans="3:36" ht="15" customHeight="1">
      <c r="C4870" s="57"/>
      <c r="D4870" s="11"/>
      <c r="E4870" s="11"/>
      <c r="F4870" s="56"/>
      <c r="G4870" s="11"/>
      <c r="H4870" s="11"/>
      <c r="I4870" s="11"/>
      <c r="J4870" s="11"/>
      <c r="K4870" s="11"/>
      <c r="M4870" s="11"/>
      <c r="N4870" s="11"/>
      <c r="P4870" s="11"/>
      <c r="Q4870" s="11"/>
      <c r="R4870" s="11"/>
      <c r="S4870" s="11"/>
      <c r="U4870" s="42"/>
      <c r="V4870" s="42"/>
      <c r="W4870" s="42"/>
      <c r="X4870" s="42"/>
      <c r="Y4870" s="42"/>
      <c r="Z4870" s="42"/>
      <c r="AA4870" s="42"/>
      <c r="AB4870" s="42"/>
      <c r="AD4870" s="11"/>
      <c r="AE4870" s="11"/>
      <c r="AG4870" s="11"/>
      <c r="AH4870" s="101"/>
      <c r="AI4870" s="53"/>
      <c r="AJ4870" s="5"/>
    </row>
    <row r="4871" spans="3:36" ht="15" customHeight="1">
      <c r="C4871" s="57"/>
      <c r="D4871" s="11"/>
      <c r="E4871" s="11"/>
      <c r="F4871" s="56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42"/>
      <c r="V4871" s="42"/>
      <c r="W4871" s="42"/>
      <c r="X4871" s="42"/>
      <c r="Y4871" s="42"/>
      <c r="Z4871" s="42"/>
      <c r="AA4871" s="42"/>
      <c r="AB4871" s="42"/>
      <c r="AD4871" s="11"/>
      <c r="AE4871" s="11"/>
      <c r="AF4871" s="11"/>
      <c r="AG4871" s="11"/>
      <c r="AH4871" s="101"/>
      <c r="AI4871" s="53"/>
      <c r="AJ4871" s="5"/>
    </row>
    <row r="4872" spans="3:36" ht="15" customHeight="1">
      <c r="C4872" s="57"/>
      <c r="D4872" s="11"/>
      <c r="E4872" s="11"/>
      <c r="F4872" s="56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42"/>
      <c r="V4872" s="42"/>
      <c r="W4872" s="42"/>
      <c r="X4872" s="42"/>
      <c r="Y4872" s="42"/>
      <c r="Z4872" s="42"/>
      <c r="AA4872" s="42"/>
      <c r="AB4872" s="42"/>
      <c r="AD4872" s="11"/>
      <c r="AE4872" s="11"/>
      <c r="AG4872" s="11"/>
      <c r="AH4872" s="101"/>
      <c r="AI4872" s="53"/>
      <c r="AJ4872" s="5"/>
    </row>
    <row r="4873" spans="3:36" ht="15" customHeight="1">
      <c r="C4873" s="57"/>
      <c r="D4873" s="11"/>
      <c r="E4873" s="11"/>
      <c r="F4873" s="56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42"/>
      <c r="V4873" s="42"/>
      <c r="W4873" s="42"/>
      <c r="X4873" s="42"/>
      <c r="Y4873" s="42"/>
      <c r="Z4873" s="42"/>
      <c r="AA4873" s="42"/>
      <c r="AB4873" s="42"/>
      <c r="AD4873" s="11"/>
      <c r="AE4873" s="11"/>
      <c r="AG4873" s="11"/>
      <c r="AH4873" s="101"/>
      <c r="AI4873" s="53"/>
      <c r="AJ4873" s="5"/>
    </row>
    <row r="4874" spans="3:36" ht="15" customHeight="1">
      <c r="C4874" s="57"/>
      <c r="D4874" s="11"/>
      <c r="E4874" s="11"/>
      <c r="F4874" s="56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42"/>
      <c r="V4874" s="42"/>
      <c r="W4874" s="42"/>
      <c r="X4874" s="42"/>
      <c r="Y4874" s="42"/>
      <c r="Z4874" s="42"/>
      <c r="AA4874" s="42"/>
      <c r="AB4874" s="42"/>
      <c r="AD4874" s="11"/>
      <c r="AE4874" s="11"/>
      <c r="AG4874" s="11"/>
      <c r="AH4874" s="101"/>
      <c r="AI4874" s="53"/>
      <c r="AJ4874" s="5"/>
    </row>
    <row r="4875" spans="3:36" ht="15" customHeight="1">
      <c r="C4875" s="57"/>
      <c r="D4875" s="11"/>
      <c r="E4875" s="11"/>
      <c r="F4875" s="56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42"/>
      <c r="V4875" s="42"/>
      <c r="W4875" s="42"/>
      <c r="X4875" s="42"/>
      <c r="Y4875" s="42"/>
      <c r="Z4875" s="42"/>
      <c r="AA4875" s="42"/>
      <c r="AB4875" s="42"/>
      <c r="AD4875" s="11"/>
      <c r="AF4875" s="11"/>
      <c r="AG4875" s="11"/>
      <c r="AH4875" s="101"/>
      <c r="AI4875" s="53"/>
      <c r="AJ4875" s="5"/>
    </row>
    <row r="4876" spans="3:36" ht="15" customHeight="1">
      <c r="C4876" s="57"/>
      <c r="D4876" s="11"/>
      <c r="E4876" s="11"/>
      <c r="F4876" s="56"/>
      <c r="G4876" s="11"/>
      <c r="H4876" s="11"/>
      <c r="I4876" s="11"/>
      <c r="J4876" s="11"/>
      <c r="K4876" s="11"/>
      <c r="M4876" s="11"/>
      <c r="N4876" s="11"/>
      <c r="O4876" s="11"/>
      <c r="Q4876" s="11"/>
      <c r="R4876" s="11"/>
      <c r="S4876" s="11"/>
      <c r="U4876" s="42"/>
      <c r="V4876" s="42"/>
      <c r="W4876" s="42"/>
      <c r="X4876" s="42"/>
      <c r="Y4876" s="42"/>
      <c r="Z4876" s="42"/>
      <c r="AA4876" s="42"/>
      <c r="AB4876" s="42"/>
      <c r="AD4876" s="11"/>
      <c r="AF4876" s="11"/>
      <c r="AG4876" s="11"/>
      <c r="AH4876" s="101"/>
      <c r="AI4876" s="53"/>
      <c r="AJ4876" s="5"/>
    </row>
    <row r="4877" spans="3:36">
      <c r="C4877" s="57"/>
      <c r="D4877" s="11"/>
      <c r="E4877" s="11"/>
      <c r="F4877" s="56"/>
      <c r="G4877" s="11"/>
      <c r="H4877" s="11"/>
      <c r="I4877" s="11"/>
      <c r="J4877" s="11"/>
      <c r="K4877" s="11"/>
      <c r="M4877" s="11"/>
      <c r="N4877" s="11"/>
      <c r="O4877" s="11"/>
      <c r="Q4877" s="11"/>
      <c r="R4877" s="11"/>
      <c r="S4877" s="11"/>
      <c r="U4877" s="42"/>
      <c r="V4877" s="42"/>
      <c r="W4877" s="42"/>
      <c r="X4877" s="42"/>
      <c r="Y4877" s="42"/>
      <c r="Z4877" s="42"/>
      <c r="AA4877" s="42"/>
      <c r="AB4877" s="42"/>
      <c r="AD4877" s="11"/>
      <c r="AF4877" s="11"/>
      <c r="AG4877" s="11"/>
      <c r="AH4877" s="101"/>
      <c r="AI4877" s="53"/>
      <c r="AJ4877" s="5"/>
    </row>
    <row r="4878" spans="3:36" ht="15" customHeight="1">
      <c r="C4878" s="57"/>
      <c r="D4878" s="11"/>
      <c r="E4878" s="11"/>
      <c r="F4878" s="56"/>
      <c r="G4878" s="11"/>
      <c r="H4878" s="11"/>
      <c r="I4878" s="11"/>
      <c r="J4878" s="11"/>
      <c r="K4878" s="11"/>
      <c r="M4878" s="11"/>
      <c r="N4878" s="11"/>
      <c r="O4878" s="11"/>
      <c r="Q4878" s="11"/>
      <c r="R4878" s="11"/>
      <c r="S4878" s="11"/>
      <c r="U4878" s="42"/>
      <c r="V4878" s="42"/>
      <c r="W4878" s="42"/>
      <c r="X4878" s="42"/>
      <c r="Y4878" s="42"/>
      <c r="Z4878" s="42"/>
      <c r="AA4878" s="42"/>
      <c r="AB4878" s="42"/>
      <c r="AD4878" s="11"/>
      <c r="AF4878" s="11"/>
      <c r="AG4878" s="11"/>
      <c r="AH4878" s="101"/>
      <c r="AI4878" s="53"/>
      <c r="AJ4878" s="5"/>
    </row>
    <row r="4879" spans="3:36">
      <c r="C4879" s="57"/>
      <c r="D4879" s="11"/>
      <c r="E4879" s="11"/>
      <c r="F4879" s="56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42"/>
      <c r="V4879" s="42"/>
      <c r="W4879" s="42"/>
      <c r="X4879" s="42"/>
      <c r="Y4879" s="42"/>
      <c r="Z4879" s="42"/>
      <c r="AA4879" s="42"/>
      <c r="AB4879" s="42"/>
      <c r="AD4879" s="11"/>
      <c r="AE4879" s="11"/>
      <c r="AF4879" s="11"/>
      <c r="AG4879" s="11"/>
      <c r="AH4879" s="101"/>
      <c r="AI4879" s="53"/>
      <c r="AJ4879" s="5"/>
    </row>
    <row r="4880" spans="3:36" ht="15" customHeight="1">
      <c r="C4880" s="57"/>
      <c r="D4880" s="11"/>
      <c r="E4880" s="11"/>
      <c r="F4880" s="56"/>
      <c r="G4880" s="11"/>
      <c r="H4880" s="11"/>
      <c r="I4880" s="11"/>
      <c r="J4880" s="11"/>
      <c r="K4880" s="11"/>
      <c r="L4880" s="11"/>
      <c r="M4880" s="11"/>
      <c r="N4880" s="11"/>
      <c r="O4880" s="11"/>
      <c r="Q4880" s="11"/>
      <c r="R4880" s="11"/>
      <c r="S4880" s="11"/>
      <c r="T4880" s="11"/>
      <c r="U4880" s="42"/>
      <c r="V4880" s="42"/>
      <c r="W4880" s="42"/>
      <c r="X4880" s="42"/>
      <c r="Y4880" s="42"/>
      <c r="Z4880" s="42"/>
      <c r="AA4880" s="42"/>
      <c r="AB4880" s="42"/>
      <c r="AD4880" s="11"/>
      <c r="AE4880" s="11"/>
      <c r="AF4880" s="11"/>
      <c r="AG4880" s="11"/>
      <c r="AH4880" s="101"/>
      <c r="AI4880" s="53"/>
      <c r="AJ4880" s="5"/>
    </row>
    <row r="4881" spans="3:36" ht="15" customHeight="1">
      <c r="C4881" s="57"/>
      <c r="D4881" s="11"/>
      <c r="E4881" s="11"/>
      <c r="F4881" s="56"/>
      <c r="G4881" s="11"/>
      <c r="H4881" s="11"/>
      <c r="I4881" s="11"/>
      <c r="J4881" s="11"/>
      <c r="K4881" s="11"/>
      <c r="L4881" s="11"/>
      <c r="M4881" s="11"/>
      <c r="N4881" s="11"/>
      <c r="Q4881" s="11"/>
      <c r="R4881" s="11"/>
      <c r="S4881" s="11"/>
      <c r="T4881" s="11"/>
      <c r="U4881" s="42"/>
      <c r="V4881" s="42"/>
      <c r="W4881" s="42"/>
      <c r="X4881" s="42"/>
      <c r="Y4881" s="42"/>
      <c r="Z4881" s="42"/>
      <c r="AA4881" s="42"/>
      <c r="AB4881" s="42"/>
      <c r="AD4881" s="11"/>
      <c r="AE4881" s="11"/>
      <c r="AG4881" s="11"/>
      <c r="AH4881" s="101"/>
      <c r="AI4881" s="53"/>
      <c r="AJ4881" s="5"/>
    </row>
    <row r="4882" spans="3:36" ht="15" customHeight="1">
      <c r="C4882" s="57"/>
      <c r="D4882" s="11"/>
      <c r="E4882" s="11"/>
      <c r="F4882" s="56"/>
      <c r="G4882" s="11"/>
      <c r="H4882" s="11"/>
      <c r="I4882" s="11"/>
      <c r="J4882" s="11"/>
      <c r="K4882" s="11"/>
      <c r="L4882" s="11"/>
      <c r="M4882" s="11"/>
      <c r="N4882" s="11"/>
      <c r="Q4882" s="11"/>
      <c r="R4882" s="11"/>
      <c r="S4882" s="11"/>
      <c r="T4882" s="11"/>
      <c r="U4882" s="42"/>
      <c r="V4882" s="42"/>
      <c r="W4882" s="42"/>
      <c r="X4882" s="42"/>
      <c r="Y4882" s="42"/>
      <c r="Z4882" s="42"/>
      <c r="AA4882" s="42"/>
      <c r="AB4882" s="42"/>
      <c r="AD4882" s="11"/>
      <c r="AE4882" s="11"/>
      <c r="AF4882" s="11"/>
      <c r="AG4882" s="11"/>
      <c r="AH4882" s="101"/>
      <c r="AI4882" s="53"/>
      <c r="AJ4882" s="5"/>
    </row>
    <row r="4883" spans="3:36" ht="15" customHeight="1">
      <c r="C4883" s="57"/>
      <c r="D4883" s="11"/>
      <c r="E4883" s="11"/>
      <c r="F4883" s="56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42"/>
      <c r="V4883" s="42"/>
      <c r="W4883" s="42"/>
      <c r="X4883" s="42"/>
      <c r="Y4883" s="42"/>
      <c r="Z4883" s="42"/>
      <c r="AA4883" s="42"/>
      <c r="AB4883" s="42"/>
      <c r="AD4883" s="11"/>
      <c r="AF4883" s="11"/>
      <c r="AG4883" s="11"/>
      <c r="AH4883" s="101"/>
      <c r="AI4883" s="53"/>
      <c r="AJ4883" s="5"/>
    </row>
    <row r="4884" spans="3:36" ht="15" customHeight="1">
      <c r="C4884" s="57"/>
      <c r="D4884" s="11"/>
      <c r="E4884" s="11"/>
      <c r="F4884" s="56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42"/>
      <c r="V4884" s="42"/>
      <c r="W4884" s="42"/>
      <c r="X4884" s="42"/>
      <c r="Y4884" s="42"/>
      <c r="Z4884" s="42"/>
      <c r="AA4884" s="42"/>
      <c r="AB4884" s="42"/>
      <c r="AD4884" s="11"/>
      <c r="AE4884" s="11"/>
      <c r="AF4884" s="11"/>
      <c r="AG4884" s="11"/>
      <c r="AH4884" s="101"/>
      <c r="AI4884" s="53"/>
      <c r="AJ4884" s="5"/>
    </row>
    <row r="4885" spans="3:36" ht="15" customHeight="1">
      <c r="C4885" s="57"/>
      <c r="D4885" s="11"/>
      <c r="E4885" s="11"/>
      <c r="F4885" s="56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42"/>
      <c r="V4885" s="42"/>
      <c r="W4885" s="42"/>
      <c r="X4885" s="42"/>
      <c r="Y4885" s="42"/>
      <c r="Z4885" s="42"/>
      <c r="AA4885" s="42"/>
      <c r="AB4885" s="42"/>
      <c r="AD4885" s="11"/>
      <c r="AF4885" s="11"/>
      <c r="AG4885" s="11"/>
      <c r="AH4885" s="101"/>
      <c r="AI4885" s="53"/>
      <c r="AJ4885" s="5"/>
    </row>
    <row r="4886" spans="3:36" ht="15" customHeight="1">
      <c r="C4886" s="57"/>
      <c r="D4886" s="11"/>
      <c r="E4886" s="11"/>
      <c r="F4886" s="56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42"/>
      <c r="V4886" s="42"/>
      <c r="W4886" s="42"/>
      <c r="X4886" s="42"/>
      <c r="Y4886" s="42"/>
      <c r="Z4886" s="42"/>
      <c r="AA4886" s="42"/>
      <c r="AB4886" s="42"/>
      <c r="AD4886" s="11"/>
      <c r="AF4886" s="11"/>
      <c r="AG4886" s="11"/>
      <c r="AH4886" s="101"/>
      <c r="AI4886" s="53"/>
      <c r="AJ4886" s="5"/>
    </row>
    <row r="4887" spans="3:36" ht="15" customHeight="1">
      <c r="C4887" s="57"/>
      <c r="D4887" s="11"/>
      <c r="E4887" s="11"/>
      <c r="F4887" s="56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42"/>
      <c r="V4887" s="42"/>
      <c r="W4887" s="42"/>
      <c r="X4887" s="42"/>
      <c r="Y4887" s="42"/>
      <c r="Z4887" s="42"/>
      <c r="AA4887" s="42"/>
      <c r="AB4887" s="42"/>
      <c r="AD4887" s="11"/>
      <c r="AE4887" s="11"/>
      <c r="AG4887" s="11"/>
      <c r="AH4887" s="101"/>
      <c r="AI4887" s="53"/>
      <c r="AJ4887" s="5"/>
    </row>
    <row r="4888" spans="3:36" ht="15" customHeight="1">
      <c r="C4888" s="57"/>
      <c r="D4888" s="11"/>
      <c r="E4888" s="11"/>
      <c r="F4888" s="56"/>
      <c r="G4888" s="11"/>
      <c r="H4888" s="11"/>
      <c r="I4888" s="11"/>
      <c r="J4888" s="11"/>
      <c r="K4888" s="11"/>
      <c r="M4888" s="11"/>
      <c r="N4888" s="11"/>
      <c r="O4888" s="11"/>
      <c r="Q4888" s="11"/>
      <c r="R4888" s="11"/>
      <c r="S4888" s="11"/>
      <c r="U4888" s="42"/>
      <c r="V4888" s="42"/>
      <c r="W4888" s="42"/>
      <c r="X4888" s="42"/>
      <c r="Y4888" s="42"/>
      <c r="Z4888" s="42"/>
      <c r="AA4888" s="42"/>
      <c r="AB4888" s="42"/>
      <c r="AD4888" s="11"/>
      <c r="AF4888" s="11"/>
      <c r="AG4888" s="11"/>
      <c r="AH4888" s="101"/>
      <c r="AI4888" s="53"/>
      <c r="AJ4888" s="5"/>
    </row>
    <row r="4889" spans="3:36" ht="15" customHeight="1">
      <c r="C4889" s="57"/>
      <c r="D4889" s="11"/>
      <c r="E4889" s="11"/>
      <c r="F4889" s="56"/>
      <c r="G4889" s="11"/>
      <c r="H4889" s="11"/>
      <c r="I4889" s="11"/>
      <c r="J4889" s="11"/>
      <c r="K4889" s="11"/>
      <c r="L4889" s="11"/>
      <c r="M4889" s="11"/>
      <c r="N4889" s="11"/>
      <c r="O4889" s="11"/>
      <c r="Q4889" s="11"/>
      <c r="R4889" s="11"/>
      <c r="S4889" s="11"/>
      <c r="T4889" s="11"/>
      <c r="U4889" s="42"/>
      <c r="V4889" s="42"/>
      <c r="W4889" s="42"/>
      <c r="X4889" s="42"/>
      <c r="Y4889" s="42"/>
      <c r="Z4889" s="42"/>
      <c r="AA4889" s="42"/>
      <c r="AB4889" s="42"/>
      <c r="AD4889" s="11"/>
      <c r="AG4889" s="11"/>
      <c r="AH4889" s="101"/>
      <c r="AI4889" s="53"/>
      <c r="AJ4889" s="5"/>
    </row>
    <row r="4890" spans="3:36" ht="15" customHeight="1">
      <c r="C4890" s="57"/>
      <c r="D4890" s="11"/>
      <c r="E4890" s="11"/>
      <c r="F4890" s="56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42"/>
      <c r="V4890" s="42"/>
      <c r="W4890" s="42"/>
      <c r="X4890" s="42"/>
      <c r="Y4890" s="42"/>
      <c r="Z4890" s="42"/>
      <c r="AA4890" s="42"/>
      <c r="AB4890" s="42"/>
      <c r="AD4890" s="11"/>
      <c r="AE4890" s="11"/>
      <c r="AG4890" s="11"/>
      <c r="AH4890" s="101"/>
      <c r="AI4890" s="53"/>
      <c r="AJ4890" s="5"/>
    </row>
    <row r="4891" spans="3:36" ht="15" customHeight="1">
      <c r="C4891" s="57"/>
      <c r="D4891" s="11"/>
      <c r="E4891" s="11"/>
      <c r="F4891" s="56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42"/>
      <c r="V4891" s="42"/>
      <c r="W4891" s="42"/>
      <c r="X4891" s="42"/>
      <c r="Y4891" s="42"/>
      <c r="Z4891" s="42"/>
      <c r="AA4891" s="42"/>
      <c r="AB4891" s="42"/>
      <c r="AD4891" s="11"/>
      <c r="AE4891" s="11"/>
      <c r="AG4891" s="11"/>
      <c r="AH4891" s="101"/>
      <c r="AI4891" s="53"/>
      <c r="AJ4891" s="5"/>
    </row>
    <row r="4892" spans="3:36">
      <c r="C4892" s="57"/>
      <c r="D4892" s="11"/>
      <c r="E4892" s="11"/>
      <c r="F4892" s="56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42"/>
      <c r="V4892" s="42"/>
      <c r="W4892" s="42"/>
      <c r="X4892" s="42"/>
      <c r="Y4892" s="42"/>
      <c r="Z4892" s="42"/>
      <c r="AA4892" s="42"/>
      <c r="AB4892" s="42"/>
      <c r="AD4892" s="11"/>
      <c r="AE4892" s="11"/>
      <c r="AF4892" s="11"/>
      <c r="AG4892" s="11"/>
      <c r="AH4892" s="101"/>
      <c r="AI4892" s="53"/>
      <c r="AJ4892" s="5"/>
    </row>
    <row r="4893" spans="3:36">
      <c r="C4893" s="57"/>
      <c r="D4893" s="11"/>
      <c r="E4893" s="11"/>
      <c r="F4893" s="56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42"/>
      <c r="V4893" s="42"/>
      <c r="W4893" s="42"/>
      <c r="X4893" s="42"/>
      <c r="Y4893" s="42"/>
      <c r="Z4893" s="42"/>
      <c r="AA4893" s="42"/>
      <c r="AB4893" s="42"/>
      <c r="AC4893" s="11"/>
      <c r="AD4893" s="11"/>
      <c r="AE4893" s="11"/>
      <c r="AG4893" s="11"/>
      <c r="AH4893" s="101"/>
      <c r="AI4893" s="53"/>
      <c r="AJ4893" s="5"/>
    </row>
    <row r="4894" spans="3:36" ht="15" customHeight="1">
      <c r="C4894" s="57"/>
      <c r="D4894" s="11"/>
      <c r="E4894" s="11"/>
      <c r="F4894" s="56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42"/>
      <c r="V4894" s="42"/>
      <c r="W4894" s="42"/>
      <c r="X4894" s="42"/>
      <c r="Y4894" s="42"/>
      <c r="Z4894" s="42"/>
      <c r="AA4894" s="42"/>
      <c r="AB4894" s="42"/>
      <c r="AC4894" s="11"/>
      <c r="AD4894" s="11"/>
      <c r="AE4894" s="11"/>
      <c r="AG4894" s="11"/>
      <c r="AH4894" s="101"/>
      <c r="AI4894" s="53"/>
      <c r="AJ4894" s="5"/>
    </row>
    <row r="4895" spans="3:36" ht="15" customHeight="1">
      <c r="C4895" s="57"/>
      <c r="D4895" s="11"/>
      <c r="E4895" s="11"/>
      <c r="F4895" s="56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42"/>
      <c r="V4895" s="42"/>
      <c r="W4895" s="42"/>
      <c r="X4895" s="42"/>
      <c r="Y4895" s="42"/>
      <c r="Z4895" s="42"/>
      <c r="AA4895" s="42"/>
      <c r="AB4895" s="42"/>
      <c r="AC4895" s="11"/>
      <c r="AD4895" s="11"/>
      <c r="AE4895" s="11"/>
      <c r="AF4895" s="11"/>
      <c r="AG4895" s="11"/>
      <c r="AH4895" s="101"/>
      <c r="AI4895" s="53"/>
      <c r="AJ4895" s="5"/>
    </row>
    <row r="4896" spans="3:36" ht="15" customHeight="1">
      <c r="C4896" s="57"/>
      <c r="D4896" s="11"/>
      <c r="E4896" s="11"/>
      <c r="F4896" s="56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42"/>
      <c r="V4896" s="42"/>
      <c r="W4896" s="42"/>
      <c r="X4896" s="42"/>
      <c r="Y4896" s="42"/>
      <c r="Z4896" s="42"/>
      <c r="AA4896" s="42"/>
      <c r="AB4896" s="42"/>
      <c r="AC4896" s="11"/>
      <c r="AD4896" s="11"/>
      <c r="AG4896" s="11"/>
      <c r="AH4896" s="101"/>
      <c r="AI4896" s="53"/>
      <c r="AJ4896" s="5"/>
    </row>
    <row r="4897" spans="3:36" ht="15" customHeight="1">
      <c r="C4897" s="57"/>
      <c r="D4897" s="11"/>
      <c r="E4897" s="11"/>
      <c r="F4897" s="56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42"/>
      <c r="V4897" s="42"/>
      <c r="W4897" s="42"/>
      <c r="X4897" s="42"/>
      <c r="Y4897" s="42"/>
      <c r="Z4897" s="42"/>
      <c r="AA4897" s="42"/>
      <c r="AB4897" s="42"/>
      <c r="AC4897" s="11"/>
      <c r="AD4897" s="11"/>
      <c r="AF4897" s="11"/>
      <c r="AG4897" s="11"/>
      <c r="AH4897" s="101"/>
      <c r="AI4897" s="53"/>
      <c r="AJ4897" s="5"/>
    </row>
    <row r="4898" spans="3:36" ht="15" customHeight="1">
      <c r="C4898" s="57"/>
      <c r="D4898" s="11"/>
      <c r="E4898" s="11"/>
      <c r="F4898" s="56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42"/>
      <c r="V4898" s="42"/>
      <c r="W4898" s="42"/>
      <c r="X4898" s="42"/>
      <c r="Y4898" s="42"/>
      <c r="Z4898" s="42"/>
      <c r="AA4898" s="42"/>
      <c r="AB4898" s="42"/>
      <c r="AC4898" s="11"/>
      <c r="AD4898" s="11"/>
      <c r="AF4898" s="11"/>
      <c r="AG4898" s="11"/>
      <c r="AH4898" s="101"/>
      <c r="AI4898" s="53"/>
      <c r="AJ4898" s="5"/>
    </row>
    <row r="4899" spans="3:36" ht="15" customHeight="1">
      <c r="C4899" s="57"/>
      <c r="D4899" s="11"/>
      <c r="E4899" s="11"/>
      <c r="F4899" s="56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42"/>
      <c r="V4899" s="42"/>
      <c r="W4899" s="42"/>
      <c r="X4899" s="42"/>
      <c r="Y4899" s="42"/>
      <c r="Z4899" s="42"/>
      <c r="AA4899" s="42"/>
      <c r="AB4899" s="42"/>
      <c r="AC4899" s="11"/>
      <c r="AD4899" s="11"/>
      <c r="AF4899" s="11"/>
      <c r="AG4899" s="11"/>
      <c r="AH4899" s="101"/>
      <c r="AI4899" s="53"/>
      <c r="AJ4899" s="5"/>
    </row>
    <row r="4900" spans="3:36" ht="15" customHeight="1">
      <c r="C4900" s="57"/>
      <c r="D4900" s="11"/>
      <c r="E4900" s="11"/>
      <c r="F4900" s="56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42"/>
      <c r="V4900" s="42"/>
      <c r="W4900" s="42"/>
      <c r="X4900" s="42"/>
      <c r="Y4900" s="42"/>
      <c r="Z4900" s="42"/>
      <c r="AA4900" s="42"/>
      <c r="AB4900" s="42"/>
      <c r="AC4900" s="11"/>
      <c r="AD4900" s="11"/>
      <c r="AE4900" s="11"/>
      <c r="AF4900" s="11"/>
      <c r="AG4900" s="11"/>
      <c r="AH4900" s="101"/>
      <c r="AI4900" s="53"/>
      <c r="AJ4900" s="5"/>
    </row>
    <row r="4901" spans="3:36" ht="15" customHeight="1">
      <c r="C4901" s="57"/>
      <c r="D4901" s="11"/>
      <c r="E4901" s="11"/>
      <c r="F4901" s="56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42"/>
      <c r="V4901" s="42"/>
      <c r="W4901" s="42"/>
      <c r="X4901" s="42"/>
      <c r="Y4901" s="42"/>
      <c r="Z4901" s="42"/>
      <c r="AA4901" s="42"/>
      <c r="AB4901" s="42"/>
      <c r="AC4901" s="11"/>
      <c r="AD4901" s="11"/>
      <c r="AE4901" s="11"/>
      <c r="AG4901" s="11"/>
      <c r="AH4901" s="101"/>
      <c r="AI4901" s="53"/>
      <c r="AJ4901" s="5"/>
    </row>
    <row r="4902" spans="3:36" ht="15" customHeight="1">
      <c r="C4902" s="57"/>
      <c r="D4902" s="11"/>
      <c r="E4902" s="11"/>
      <c r="F4902" s="56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42"/>
      <c r="V4902" s="42"/>
      <c r="W4902" s="42"/>
      <c r="X4902" s="42"/>
      <c r="Y4902" s="42"/>
      <c r="Z4902" s="42"/>
      <c r="AA4902" s="42"/>
      <c r="AB4902" s="42"/>
      <c r="AC4902" s="11"/>
      <c r="AD4902" s="11"/>
      <c r="AE4902" s="11"/>
      <c r="AG4902" s="11"/>
      <c r="AH4902" s="101"/>
      <c r="AI4902" s="53"/>
      <c r="AJ4902" s="5"/>
    </row>
    <row r="4903" spans="3:36" ht="15" customHeight="1">
      <c r="C4903" s="57"/>
      <c r="D4903" s="11"/>
      <c r="E4903" s="11"/>
      <c r="F4903" s="56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42"/>
      <c r="V4903" s="42"/>
      <c r="W4903" s="42"/>
      <c r="X4903" s="42"/>
      <c r="Y4903" s="42"/>
      <c r="Z4903" s="42"/>
      <c r="AA4903" s="42"/>
      <c r="AB4903" s="42"/>
      <c r="AC4903" s="11"/>
      <c r="AD4903" s="11"/>
      <c r="AE4903" s="11"/>
      <c r="AG4903" s="11"/>
      <c r="AH4903" s="101"/>
      <c r="AI4903" s="53"/>
      <c r="AJ4903" s="5"/>
    </row>
    <row r="4904" spans="3:36" ht="15" customHeight="1">
      <c r="C4904" s="57"/>
      <c r="D4904" s="11"/>
      <c r="E4904" s="11"/>
      <c r="F4904" s="56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42"/>
      <c r="V4904" s="42"/>
      <c r="W4904" s="42"/>
      <c r="X4904" s="42"/>
      <c r="Y4904" s="42"/>
      <c r="Z4904" s="42"/>
      <c r="AA4904" s="42"/>
      <c r="AB4904" s="42"/>
      <c r="AC4904" s="11"/>
      <c r="AD4904" s="11"/>
      <c r="AE4904" s="11"/>
      <c r="AG4904" s="11"/>
      <c r="AH4904" s="101"/>
      <c r="AI4904" s="53"/>
      <c r="AJ4904" s="5"/>
    </row>
    <row r="4905" spans="3:36" ht="15" customHeight="1">
      <c r="C4905" s="57"/>
      <c r="D4905" s="11"/>
      <c r="E4905" s="11"/>
      <c r="F4905" s="56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42"/>
      <c r="V4905" s="42"/>
      <c r="W4905" s="42"/>
      <c r="X4905" s="42"/>
      <c r="Y4905" s="42"/>
      <c r="Z4905" s="42"/>
      <c r="AA4905" s="42"/>
      <c r="AB4905" s="42"/>
      <c r="AD4905" s="11"/>
      <c r="AF4905" s="11"/>
      <c r="AG4905" s="11"/>
      <c r="AH4905" s="101"/>
      <c r="AI4905" s="53"/>
      <c r="AJ4905" s="5"/>
    </row>
    <row r="4906" spans="3:36" ht="15" customHeight="1">
      <c r="C4906" s="57"/>
      <c r="D4906" s="11"/>
      <c r="E4906" s="11"/>
      <c r="F4906" s="56"/>
      <c r="G4906" s="11"/>
      <c r="H4906" s="11"/>
      <c r="I4906" s="11"/>
      <c r="J4906" s="11"/>
      <c r="K4906" s="11"/>
      <c r="M4906" s="11"/>
      <c r="N4906" s="11"/>
      <c r="O4906" s="11"/>
      <c r="P4906" s="11"/>
      <c r="Q4906" s="11"/>
      <c r="R4906" s="11"/>
      <c r="S4906" s="11"/>
      <c r="T4906" s="11"/>
      <c r="U4906" s="42"/>
      <c r="V4906" s="42"/>
      <c r="W4906" s="42"/>
      <c r="X4906" s="42"/>
      <c r="Y4906" s="42"/>
      <c r="Z4906" s="42"/>
      <c r="AA4906" s="42"/>
      <c r="AB4906" s="42"/>
      <c r="AD4906" s="11"/>
      <c r="AE4906" s="11"/>
      <c r="AF4906" s="11"/>
      <c r="AG4906" s="11"/>
      <c r="AH4906" s="101"/>
      <c r="AI4906" s="53"/>
      <c r="AJ4906" s="5"/>
    </row>
    <row r="4907" spans="3:36" ht="15" customHeight="1">
      <c r="C4907" s="57"/>
      <c r="D4907" s="11"/>
      <c r="E4907" s="11"/>
      <c r="F4907" s="56"/>
      <c r="G4907" s="11"/>
      <c r="H4907" s="11"/>
      <c r="I4907" s="11"/>
      <c r="J4907" s="11"/>
      <c r="K4907" s="11"/>
      <c r="M4907" s="11"/>
      <c r="N4907" s="11"/>
      <c r="O4907" s="11"/>
      <c r="P4907" s="11"/>
      <c r="Q4907" s="11"/>
      <c r="R4907" s="11"/>
      <c r="S4907" s="11"/>
      <c r="T4907" s="11"/>
      <c r="U4907" s="42"/>
      <c r="V4907" s="42"/>
      <c r="W4907" s="42"/>
      <c r="X4907" s="42"/>
      <c r="Y4907" s="42"/>
      <c r="Z4907" s="42"/>
      <c r="AA4907" s="42"/>
      <c r="AB4907" s="42"/>
      <c r="AD4907" s="11"/>
      <c r="AE4907" s="11"/>
      <c r="AG4907" s="11"/>
      <c r="AH4907" s="101"/>
      <c r="AI4907" s="53"/>
      <c r="AJ4907" s="5"/>
    </row>
    <row r="4908" spans="3:36" ht="15" customHeight="1">
      <c r="C4908" s="57"/>
      <c r="D4908" s="11"/>
      <c r="E4908" s="11"/>
      <c r="F4908" s="56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42"/>
      <c r="V4908" s="42"/>
      <c r="W4908" s="42"/>
      <c r="X4908" s="42"/>
      <c r="Y4908" s="42"/>
      <c r="Z4908" s="42"/>
      <c r="AA4908" s="42"/>
      <c r="AB4908" s="42"/>
      <c r="AD4908" s="11"/>
      <c r="AE4908" s="11"/>
      <c r="AF4908" s="11"/>
      <c r="AG4908" s="11"/>
      <c r="AH4908" s="101"/>
      <c r="AI4908" s="53"/>
      <c r="AJ4908" s="5"/>
    </row>
    <row r="4909" spans="3:36" ht="15" customHeight="1">
      <c r="C4909" s="57"/>
      <c r="D4909" s="11"/>
      <c r="E4909" s="11"/>
      <c r="F4909" s="56"/>
      <c r="G4909" s="11"/>
      <c r="H4909" s="11"/>
      <c r="I4909" s="11"/>
      <c r="J4909" s="11"/>
      <c r="K4909" s="11"/>
      <c r="M4909" s="11"/>
      <c r="O4909" s="11"/>
      <c r="P4909" s="11"/>
      <c r="Q4909" s="11"/>
      <c r="R4909" s="11"/>
      <c r="S4909" s="11"/>
      <c r="T4909" s="11"/>
      <c r="U4909" s="42"/>
      <c r="V4909" s="42"/>
      <c r="W4909" s="42"/>
      <c r="X4909" s="42"/>
      <c r="Y4909" s="42"/>
      <c r="Z4909" s="42"/>
      <c r="AA4909" s="42"/>
      <c r="AB4909" s="42"/>
      <c r="AD4909" s="11"/>
      <c r="AE4909" s="11"/>
      <c r="AG4909" s="11"/>
      <c r="AH4909" s="101"/>
      <c r="AI4909" s="53"/>
      <c r="AJ4909" s="5"/>
    </row>
    <row r="4910" spans="3:36" ht="15" customHeight="1">
      <c r="C4910" s="57"/>
      <c r="D4910" s="11"/>
      <c r="E4910" s="11"/>
      <c r="F4910" s="56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42"/>
      <c r="V4910" s="42"/>
      <c r="W4910" s="42"/>
      <c r="X4910" s="42"/>
      <c r="Y4910" s="42"/>
      <c r="Z4910" s="42"/>
      <c r="AA4910" s="42"/>
      <c r="AB4910" s="42"/>
      <c r="AD4910" s="11"/>
      <c r="AE4910" s="11"/>
      <c r="AG4910" s="11"/>
      <c r="AH4910" s="101"/>
      <c r="AI4910" s="53"/>
      <c r="AJ4910" s="5"/>
    </row>
    <row r="4911" spans="3:36" ht="15" customHeight="1">
      <c r="C4911" s="57"/>
      <c r="D4911" s="11"/>
      <c r="E4911" s="11"/>
      <c r="F4911" s="56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42"/>
      <c r="V4911" s="42"/>
      <c r="W4911" s="42"/>
      <c r="X4911" s="42"/>
      <c r="Y4911" s="42"/>
      <c r="Z4911" s="42"/>
      <c r="AA4911" s="42"/>
      <c r="AB4911" s="42"/>
      <c r="AD4911" s="11"/>
      <c r="AE4911" s="11"/>
      <c r="AG4911" s="11"/>
      <c r="AH4911" s="101"/>
      <c r="AI4911" s="53"/>
      <c r="AJ4911" s="5"/>
    </row>
    <row r="4912" spans="3:36" ht="15" customHeight="1">
      <c r="C4912" s="57"/>
      <c r="D4912" s="11"/>
      <c r="E4912" s="11"/>
      <c r="F4912" s="56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42"/>
      <c r="V4912" s="42"/>
      <c r="W4912" s="42"/>
      <c r="X4912" s="42"/>
      <c r="Y4912" s="42"/>
      <c r="Z4912" s="42"/>
      <c r="AA4912" s="42"/>
      <c r="AB4912" s="42"/>
      <c r="AD4912" s="11"/>
      <c r="AE4912" s="11"/>
      <c r="AF4912" s="11"/>
      <c r="AG4912" s="11"/>
      <c r="AH4912" s="101"/>
      <c r="AI4912" s="53"/>
      <c r="AJ4912" s="5"/>
    </row>
    <row r="4913" spans="3:36" ht="15" customHeight="1">
      <c r="C4913" s="57"/>
      <c r="D4913" s="11"/>
      <c r="E4913" s="11"/>
      <c r="F4913" s="56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42"/>
      <c r="V4913" s="42"/>
      <c r="W4913" s="42"/>
      <c r="X4913" s="42"/>
      <c r="Y4913" s="42"/>
      <c r="Z4913" s="42"/>
      <c r="AA4913" s="42"/>
      <c r="AB4913" s="42"/>
      <c r="AD4913" s="11"/>
      <c r="AE4913" s="11"/>
      <c r="AF4913" s="11"/>
      <c r="AG4913" s="11"/>
      <c r="AH4913" s="101"/>
      <c r="AI4913" s="53"/>
      <c r="AJ4913" s="5"/>
    </row>
    <row r="4914" spans="3:36" ht="15" customHeight="1">
      <c r="C4914" s="57"/>
      <c r="D4914" s="11"/>
      <c r="E4914" s="11"/>
      <c r="F4914" s="56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42"/>
      <c r="V4914" s="42"/>
      <c r="W4914" s="42"/>
      <c r="X4914" s="42"/>
      <c r="Y4914" s="42"/>
      <c r="Z4914" s="42"/>
      <c r="AA4914" s="42"/>
      <c r="AB4914" s="42"/>
      <c r="AD4914" s="11"/>
      <c r="AE4914" s="11"/>
      <c r="AF4914" s="11"/>
      <c r="AG4914" s="11"/>
      <c r="AH4914" s="101"/>
      <c r="AI4914" s="53"/>
      <c r="AJ4914" s="5"/>
    </row>
    <row r="4915" spans="3:36" ht="15" customHeight="1">
      <c r="C4915" s="57"/>
      <c r="D4915" s="11"/>
      <c r="E4915" s="11"/>
      <c r="F4915" s="56"/>
      <c r="G4915" s="11"/>
      <c r="H4915" s="11"/>
      <c r="I4915" s="11"/>
      <c r="J4915" s="11"/>
      <c r="K4915" s="11"/>
      <c r="M4915" s="11"/>
      <c r="O4915" s="11"/>
      <c r="P4915" s="11"/>
      <c r="Q4915" s="11"/>
      <c r="R4915" s="11"/>
      <c r="S4915" s="11"/>
      <c r="T4915" s="11"/>
      <c r="U4915" s="42"/>
      <c r="V4915" s="42"/>
      <c r="W4915" s="42"/>
      <c r="X4915" s="42"/>
      <c r="Y4915" s="42"/>
      <c r="Z4915" s="42"/>
      <c r="AA4915" s="42"/>
      <c r="AB4915" s="42"/>
      <c r="AD4915" s="11"/>
      <c r="AE4915" s="11"/>
      <c r="AF4915" s="11"/>
      <c r="AG4915" s="11"/>
      <c r="AH4915" s="101"/>
      <c r="AI4915" s="53"/>
      <c r="AJ4915" s="5"/>
    </row>
    <row r="4916" spans="3:36" ht="15" customHeight="1">
      <c r="C4916" s="57"/>
      <c r="D4916" s="11"/>
      <c r="E4916" s="11"/>
      <c r="F4916" s="56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42"/>
      <c r="V4916" s="42"/>
      <c r="W4916" s="42"/>
      <c r="X4916" s="42"/>
      <c r="Y4916" s="42"/>
      <c r="Z4916" s="42"/>
      <c r="AA4916" s="42"/>
      <c r="AB4916" s="42"/>
      <c r="AD4916" s="11"/>
      <c r="AE4916" s="11"/>
      <c r="AF4916" s="11"/>
      <c r="AG4916" s="11"/>
      <c r="AH4916" s="101"/>
      <c r="AI4916" s="53"/>
      <c r="AJ4916" s="5"/>
    </row>
    <row r="4917" spans="3:36" ht="15" customHeight="1">
      <c r="C4917" s="57"/>
      <c r="D4917" s="11"/>
      <c r="E4917" s="11"/>
      <c r="F4917" s="56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42"/>
      <c r="V4917" s="42"/>
      <c r="W4917" s="42"/>
      <c r="X4917" s="42"/>
      <c r="Y4917" s="42"/>
      <c r="Z4917" s="42"/>
      <c r="AA4917" s="42"/>
      <c r="AB4917" s="42"/>
      <c r="AD4917" s="11"/>
      <c r="AE4917" s="11"/>
      <c r="AG4917" s="11"/>
      <c r="AH4917" s="101"/>
      <c r="AI4917" s="53"/>
      <c r="AJ4917" s="5"/>
    </row>
    <row r="4918" spans="3:36" ht="15" customHeight="1">
      <c r="C4918" s="57"/>
      <c r="D4918" s="11"/>
      <c r="E4918" s="11"/>
      <c r="F4918" s="56"/>
      <c r="G4918" s="11"/>
      <c r="H4918" s="11"/>
      <c r="I4918" s="11"/>
      <c r="J4918" s="11"/>
      <c r="K4918" s="11"/>
      <c r="M4918" s="11"/>
      <c r="N4918" s="11"/>
      <c r="O4918" s="11"/>
      <c r="Q4918" s="11"/>
      <c r="R4918" s="11"/>
      <c r="S4918" s="11"/>
      <c r="U4918" s="42"/>
      <c r="V4918" s="42"/>
      <c r="W4918" s="42"/>
      <c r="X4918" s="42"/>
      <c r="Y4918" s="42"/>
      <c r="Z4918" s="42"/>
      <c r="AA4918" s="42"/>
      <c r="AB4918" s="42"/>
      <c r="AD4918" s="11"/>
      <c r="AE4918" s="11"/>
      <c r="AG4918" s="11"/>
      <c r="AH4918" s="101"/>
      <c r="AI4918" s="53"/>
      <c r="AJ4918" s="5"/>
    </row>
    <row r="4919" spans="3:36" ht="15" customHeight="1">
      <c r="C4919" s="57"/>
      <c r="D4919" s="11"/>
      <c r="E4919" s="11"/>
      <c r="F4919" s="56"/>
      <c r="G4919" s="11"/>
      <c r="H4919" s="11"/>
      <c r="I4919" s="11"/>
      <c r="J4919" s="11"/>
      <c r="K4919" s="11"/>
      <c r="M4919" s="11"/>
      <c r="N4919" s="11"/>
      <c r="O4919" s="11"/>
      <c r="Q4919" s="11"/>
      <c r="R4919" s="11"/>
      <c r="S4919" s="11"/>
      <c r="U4919" s="42"/>
      <c r="V4919" s="42"/>
      <c r="W4919" s="42"/>
      <c r="X4919" s="42"/>
      <c r="Y4919" s="42"/>
      <c r="Z4919" s="42"/>
      <c r="AA4919" s="42"/>
      <c r="AB4919" s="42"/>
      <c r="AD4919" s="11"/>
      <c r="AE4919" s="11"/>
      <c r="AG4919" s="11"/>
      <c r="AH4919" s="101"/>
      <c r="AI4919" s="53"/>
      <c r="AJ4919" s="5"/>
    </row>
    <row r="4920" spans="3:36" ht="15" customHeight="1">
      <c r="C4920" s="57"/>
      <c r="D4920" s="11"/>
      <c r="E4920" s="11"/>
      <c r="F4920" s="56"/>
      <c r="G4920" s="11"/>
      <c r="H4920" s="11"/>
      <c r="I4920" s="11"/>
      <c r="J4920" s="11"/>
      <c r="K4920" s="11"/>
      <c r="M4920" s="11"/>
      <c r="N4920" s="11"/>
      <c r="O4920" s="11"/>
      <c r="P4920" s="11"/>
      <c r="Q4920" s="11"/>
      <c r="R4920" s="11"/>
      <c r="S4920" s="11"/>
      <c r="T4920" s="11"/>
      <c r="U4920" s="42"/>
      <c r="V4920" s="42"/>
      <c r="W4920" s="42"/>
      <c r="X4920" s="42"/>
      <c r="Y4920" s="42"/>
      <c r="Z4920" s="42"/>
      <c r="AA4920" s="42"/>
      <c r="AB4920" s="42"/>
      <c r="AC4920" s="11"/>
      <c r="AD4920" s="11"/>
      <c r="AE4920" s="11"/>
      <c r="AG4920" s="11"/>
      <c r="AH4920" s="101"/>
      <c r="AI4920" s="53"/>
      <c r="AJ4920" s="5"/>
    </row>
    <row r="4921" spans="3:36" ht="15" customHeight="1">
      <c r="C4921" s="57"/>
      <c r="D4921" s="11"/>
      <c r="E4921" s="11"/>
      <c r="F4921" s="56"/>
      <c r="G4921" s="11"/>
      <c r="H4921" s="11"/>
      <c r="I4921" s="11"/>
      <c r="J4921" s="11"/>
      <c r="K4921" s="11"/>
      <c r="M4921" s="11"/>
      <c r="N4921" s="11"/>
      <c r="O4921" s="11"/>
      <c r="P4921" s="11"/>
      <c r="Q4921" s="11"/>
      <c r="R4921" s="11"/>
      <c r="S4921" s="11"/>
      <c r="T4921" s="11"/>
      <c r="U4921" s="42"/>
      <c r="V4921" s="42"/>
      <c r="W4921" s="42"/>
      <c r="X4921" s="42"/>
      <c r="Y4921" s="42"/>
      <c r="Z4921" s="42"/>
      <c r="AA4921" s="42"/>
      <c r="AB4921" s="42"/>
      <c r="AC4921" s="11"/>
      <c r="AD4921" s="11"/>
      <c r="AE4921" s="11"/>
      <c r="AF4921" s="11"/>
      <c r="AG4921" s="11"/>
      <c r="AH4921" s="101"/>
      <c r="AI4921" s="53"/>
      <c r="AJ4921" s="5"/>
    </row>
    <row r="4922" spans="3:36" ht="15" customHeight="1">
      <c r="C4922" s="57"/>
      <c r="D4922" s="11"/>
      <c r="E4922" s="11"/>
      <c r="F4922" s="56"/>
      <c r="G4922" s="11"/>
      <c r="H4922" s="11"/>
      <c r="I4922" s="11"/>
      <c r="J4922" s="11"/>
      <c r="K4922" s="11"/>
      <c r="M4922" s="11"/>
      <c r="N4922" s="11"/>
      <c r="O4922" s="11"/>
      <c r="Q4922" s="11"/>
      <c r="R4922" s="11"/>
      <c r="S4922" s="11"/>
      <c r="U4922" s="42"/>
      <c r="V4922" s="42"/>
      <c r="W4922" s="42"/>
      <c r="X4922" s="42"/>
      <c r="Y4922" s="42"/>
      <c r="Z4922" s="42"/>
      <c r="AA4922" s="42"/>
      <c r="AB4922" s="42"/>
      <c r="AC4922" s="11"/>
      <c r="AD4922" s="11"/>
      <c r="AG4922" s="11"/>
      <c r="AH4922" s="101"/>
      <c r="AI4922" s="53"/>
      <c r="AJ4922" s="5"/>
    </row>
    <row r="4923" spans="3:36" ht="15" customHeight="1">
      <c r="C4923" s="57"/>
      <c r="D4923" s="11"/>
      <c r="E4923" s="11"/>
      <c r="F4923" s="56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42"/>
      <c r="V4923" s="42"/>
      <c r="W4923" s="42"/>
      <c r="X4923" s="42"/>
      <c r="Y4923" s="42"/>
      <c r="Z4923" s="42"/>
      <c r="AA4923" s="42"/>
      <c r="AB4923" s="42"/>
      <c r="AC4923" s="11"/>
      <c r="AD4923" s="11"/>
      <c r="AG4923" s="11"/>
      <c r="AH4923" s="101"/>
      <c r="AI4923" s="53"/>
      <c r="AJ4923" s="5"/>
    </row>
    <row r="4924" spans="3:36" ht="15" customHeight="1">
      <c r="C4924" s="57"/>
      <c r="D4924" s="11"/>
      <c r="E4924" s="11"/>
      <c r="F4924" s="56"/>
      <c r="G4924" s="11"/>
      <c r="H4924" s="11"/>
      <c r="I4924" s="11"/>
      <c r="J4924" s="11"/>
      <c r="K4924" s="11"/>
      <c r="L4924" s="11"/>
      <c r="M4924" s="11"/>
      <c r="O4924" s="11"/>
      <c r="P4924" s="11"/>
      <c r="Q4924" s="11"/>
      <c r="R4924" s="11"/>
      <c r="S4924" s="11"/>
      <c r="T4924" s="11"/>
      <c r="U4924" s="42"/>
      <c r="V4924" s="42"/>
      <c r="W4924" s="42"/>
      <c r="X4924" s="42"/>
      <c r="Y4924" s="42"/>
      <c r="Z4924" s="42"/>
      <c r="AA4924" s="42"/>
      <c r="AB4924" s="42"/>
      <c r="AC4924" s="11"/>
      <c r="AD4924" s="11"/>
      <c r="AF4924" s="11"/>
      <c r="AG4924" s="11"/>
      <c r="AH4924" s="101"/>
      <c r="AI4924" s="53"/>
      <c r="AJ4924" s="5"/>
    </row>
    <row r="4925" spans="3:36" ht="15" customHeight="1">
      <c r="C4925" s="57"/>
      <c r="D4925" s="11"/>
      <c r="E4925" s="11"/>
      <c r="F4925" s="56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42"/>
      <c r="V4925" s="42"/>
      <c r="W4925" s="42"/>
      <c r="X4925" s="42"/>
      <c r="Y4925" s="42"/>
      <c r="Z4925" s="42"/>
      <c r="AA4925" s="42"/>
      <c r="AB4925" s="42"/>
      <c r="AC4925" s="11"/>
      <c r="AD4925" s="11"/>
      <c r="AF4925" s="11"/>
      <c r="AG4925" s="11"/>
      <c r="AH4925" s="101"/>
      <c r="AI4925" s="53"/>
      <c r="AJ4925" s="5"/>
    </row>
    <row r="4926" spans="3:36" ht="15" customHeight="1">
      <c r="C4926" s="57"/>
      <c r="D4926" s="11"/>
      <c r="E4926" s="11"/>
      <c r="F4926" s="56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42"/>
      <c r="V4926" s="42"/>
      <c r="W4926" s="42"/>
      <c r="X4926" s="42"/>
      <c r="Y4926" s="42"/>
      <c r="Z4926" s="42"/>
      <c r="AA4926" s="42"/>
      <c r="AB4926" s="42"/>
      <c r="AC4926" s="11"/>
      <c r="AD4926" s="11"/>
      <c r="AG4926" s="11"/>
      <c r="AH4926" s="101"/>
      <c r="AI4926" s="53"/>
      <c r="AJ4926" s="5"/>
    </row>
    <row r="4927" spans="3:36" ht="15" customHeight="1">
      <c r="C4927" s="57"/>
      <c r="D4927" s="11"/>
      <c r="E4927" s="11"/>
      <c r="F4927" s="56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42"/>
      <c r="V4927" s="42"/>
      <c r="W4927" s="42"/>
      <c r="X4927" s="42"/>
      <c r="Y4927" s="42"/>
      <c r="Z4927" s="42"/>
      <c r="AA4927" s="42"/>
      <c r="AB4927" s="42"/>
      <c r="AC4927" s="11"/>
      <c r="AD4927" s="11"/>
      <c r="AE4927" s="11"/>
      <c r="AF4927" s="11"/>
      <c r="AG4927" s="11"/>
      <c r="AH4927" s="101"/>
      <c r="AI4927" s="53"/>
      <c r="AJ4927" s="5"/>
    </row>
    <row r="4928" spans="3:36" ht="15" customHeight="1">
      <c r="C4928" s="57"/>
      <c r="D4928" s="11"/>
      <c r="E4928" s="11"/>
      <c r="F4928" s="56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42"/>
      <c r="V4928" s="42"/>
      <c r="W4928" s="42"/>
      <c r="X4928" s="42"/>
      <c r="Y4928" s="42"/>
      <c r="Z4928" s="42"/>
      <c r="AA4928" s="42"/>
      <c r="AB4928" s="42"/>
      <c r="AC4928" s="11"/>
      <c r="AD4928" s="11"/>
      <c r="AF4928" s="11"/>
      <c r="AG4928" s="11"/>
      <c r="AH4928" s="101"/>
      <c r="AI4928" s="53"/>
      <c r="AJ4928" s="5"/>
    </row>
    <row r="4929" spans="3:36" ht="15" customHeight="1">
      <c r="C4929" s="57"/>
      <c r="D4929" s="11"/>
      <c r="E4929" s="11"/>
      <c r="F4929" s="56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42"/>
      <c r="V4929" s="42"/>
      <c r="W4929" s="42"/>
      <c r="X4929" s="42"/>
      <c r="Y4929" s="42"/>
      <c r="Z4929" s="42"/>
      <c r="AA4929" s="42"/>
      <c r="AB4929" s="42"/>
      <c r="AD4929" s="11"/>
      <c r="AE4929" s="11"/>
      <c r="AF4929" s="11"/>
      <c r="AG4929" s="11"/>
      <c r="AH4929" s="101"/>
      <c r="AI4929" s="53"/>
      <c r="AJ4929" s="5"/>
    </row>
    <row r="4930" spans="3:36" ht="15" customHeight="1">
      <c r="C4930" s="57"/>
      <c r="D4930" s="11"/>
      <c r="E4930" s="11"/>
      <c r="F4930" s="56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42"/>
      <c r="V4930" s="42"/>
      <c r="W4930" s="42"/>
      <c r="X4930" s="42"/>
      <c r="Y4930" s="42"/>
      <c r="Z4930" s="42"/>
      <c r="AA4930" s="42"/>
      <c r="AB4930" s="42"/>
      <c r="AD4930" s="11"/>
      <c r="AE4930" s="11"/>
      <c r="AF4930" s="11"/>
      <c r="AG4930" s="11"/>
      <c r="AH4930" s="101"/>
      <c r="AI4930" s="53"/>
      <c r="AJ4930" s="5"/>
    </row>
    <row r="4931" spans="3:36" ht="15" customHeight="1">
      <c r="C4931" s="57"/>
      <c r="D4931" s="11"/>
      <c r="E4931" s="11"/>
      <c r="F4931" s="56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42"/>
      <c r="V4931" s="42"/>
      <c r="W4931" s="42"/>
      <c r="X4931" s="42"/>
      <c r="Y4931" s="42"/>
      <c r="Z4931" s="42"/>
      <c r="AA4931" s="42"/>
      <c r="AB4931" s="42"/>
      <c r="AD4931" s="11"/>
      <c r="AE4931" s="11"/>
      <c r="AF4931" s="11"/>
      <c r="AG4931" s="11"/>
      <c r="AH4931" s="101"/>
      <c r="AI4931" s="53"/>
      <c r="AJ4931" s="5"/>
    </row>
    <row r="4932" spans="3:36" ht="15" customHeight="1">
      <c r="C4932" s="57"/>
      <c r="D4932" s="11"/>
      <c r="E4932" s="11"/>
      <c r="F4932" s="56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42"/>
      <c r="V4932" s="42"/>
      <c r="W4932" s="42"/>
      <c r="X4932" s="42"/>
      <c r="Y4932" s="42"/>
      <c r="Z4932" s="42"/>
      <c r="AA4932" s="42"/>
      <c r="AB4932" s="42"/>
      <c r="AD4932" s="11"/>
      <c r="AF4932" s="11"/>
      <c r="AG4932" s="11"/>
      <c r="AH4932" s="101"/>
      <c r="AI4932" s="53"/>
      <c r="AJ4932" s="5"/>
    </row>
    <row r="4933" spans="3:36" ht="15" customHeight="1">
      <c r="C4933" s="57"/>
      <c r="D4933" s="11"/>
      <c r="E4933" s="11"/>
      <c r="F4933" s="56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42"/>
      <c r="V4933" s="42"/>
      <c r="W4933" s="42"/>
      <c r="X4933" s="42"/>
      <c r="Y4933" s="42"/>
      <c r="Z4933" s="42"/>
      <c r="AA4933" s="42"/>
      <c r="AB4933" s="42"/>
      <c r="AD4933" s="11"/>
      <c r="AE4933" s="11"/>
      <c r="AG4933" s="11"/>
      <c r="AH4933" s="101"/>
      <c r="AI4933" s="53"/>
      <c r="AJ4933" s="5"/>
    </row>
    <row r="4934" spans="3:36" ht="15" customHeight="1">
      <c r="C4934" s="57"/>
      <c r="D4934" s="11"/>
      <c r="E4934" s="11"/>
      <c r="F4934" s="56"/>
      <c r="G4934" s="11"/>
      <c r="H4934" s="11"/>
      <c r="I4934" s="11"/>
      <c r="J4934" s="11"/>
      <c r="K4934" s="11"/>
      <c r="L4934" s="11"/>
      <c r="M4934" s="11"/>
      <c r="N4934" s="11"/>
      <c r="O4934" s="11"/>
      <c r="Q4934" s="11"/>
      <c r="R4934" s="11"/>
      <c r="S4934" s="11"/>
      <c r="T4934" s="11"/>
      <c r="U4934" s="42"/>
      <c r="V4934" s="42"/>
      <c r="W4934" s="42"/>
      <c r="X4934" s="42"/>
      <c r="Y4934" s="42"/>
      <c r="Z4934" s="42"/>
      <c r="AA4934" s="42"/>
      <c r="AB4934" s="42"/>
      <c r="AD4934" s="11"/>
      <c r="AE4934" s="11"/>
      <c r="AG4934" s="11"/>
      <c r="AH4934" s="101"/>
      <c r="AI4934" s="53"/>
      <c r="AJ4934" s="5"/>
    </row>
    <row r="4935" spans="3:36" ht="15" customHeight="1">
      <c r="C4935" s="57"/>
      <c r="D4935" s="11"/>
      <c r="E4935" s="11"/>
      <c r="F4935" s="56"/>
      <c r="G4935" s="11"/>
      <c r="H4935" s="11"/>
      <c r="I4935" s="11"/>
      <c r="J4935" s="11"/>
      <c r="K4935" s="11"/>
      <c r="L4935" s="11"/>
      <c r="M4935" s="11"/>
      <c r="N4935" s="11"/>
      <c r="O4935" s="11"/>
      <c r="Q4935" s="11"/>
      <c r="R4935" s="11"/>
      <c r="S4935" s="11"/>
      <c r="T4935" s="11"/>
      <c r="U4935" s="42"/>
      <c r="V4935" s="42"/>
      <c r="W4935" s="42"/>
      <c r="X4935" s="42"/>
      <c r="Y4935" s="42"/>
      <c r="Z4935" s="42"/>
      <c r="AA4935" s="42"/>
      <c r="AB4935" s="42"/>
      <c r="AD4935" s="11"/>
      <c r="AF4935" s="11"/>
      <c r="AG4935" s="11"/>
      <c r="AH4935" s="101"/>
      <c r="AI4935" s="53"/>
      <c r="AJ4935" s="5"/>
    </row>
    <row r="4936" spans="3:36" ht="15" customHeight="1">
      <c r="C4936" s="57"/>
      <c r="D4936" s="11"/>
      <c r="E4936" s="11"/>
      <c r="F4936" s="56"/>
      <c r="G4936" s="11"/>
      <c r="H4936" s="11"/>
      <c r="I4936" s="11"/>
      <c r="J4936" s="11"/>
      <c r="K4936" s="11"/>
      <c r="M4936" s="11"/>
      <c r="N4936" s="11"/>
      <c r="P4936" s="11"/>
      <c r="Q4936" s="11"/>
      <c r="R4936" s="11"/>
      <c r="S4936" s="11"/>
      <c r="U4936" s="42"/>
      <c r="V4936" s="42"/>
      <c r="W4936" s="42"/>
      <c r="X4936" s="42"/>
      <c r="Y4936" s="42"/>
      <c r="Z4936" s="42"/>
      <c r="AA4936" s="42"/>
      <c r="AB4936" s="42"/>
      <c r="AD4936" s="11"/>
      <c r="AE4936" s="11"/>
      <c r="AF4936" s="11"/>
      <c r="AG4936" s="11"/>
      <c r="AH4936" s="101"/>
      <c r="AI4936" s="53"/>
      <c r="AJ4936" s="5"/>
    </row>
    <row r="4937" spans="3:36">
      <c r="C4937" s="57"/>
      <c r="D4937" s="11"/>
      <c r="E4937" s="11"/>
      <c r="F4937" s="56"/>
      <c r="G4937" s="11"/>
      <c r="H4937" s="11"/>
      <c r="I4937" s="11"/>
      <c r="J4937" s="11"/>
      <c r="K4937" s="11"/>
      <c r="L4937" s="11"/>
      <c r="M4937" s="11"/>
      <c r="N4937" s="11"/>
      <c r="O4937" s="11"/>
      <c r="Q4937" s="11"/>
      <c r="R4937" s="11"/>
      <c r="S4937" s="11"/>
      <c r="T4937" s="11"/>
      <c r="U4937" s="42"/>
      <c r="V4937" s="42"/>
      <c r="W4937" s="42"/>
      <c r="X4937" s="42"/>
      <c r="Y4937" s="42"/>
      <c r="Z4937" s="42"/>
      <c r="AA4937" s="42"/>
      <c r="AB4937" s="42"/>
      <c r="AD4937" s="11"/>
      <c r="AE4937" s="11"/>
      <c r="AF4937" s="11"/>
      <c r="AG4937" s="11"/>
      <c r="AH4937" s="101"/>
      <c r="AI4937" s="53"/>
      <c r="AJ4937" s="5"/>
    </row>
    <row r="4938" spans="3:36">
      <c r="C4938" s="57"/>
      <c r="D4938" s="11"/>
      <c r="E4938" s="11"/>
      <c r="F4938" s="56"/>
      <c r="G4938" s="11"/>
      <c r="H4938" s="11"/>
      <c r="I4938" s="11"/>
      <c r="J4938" s="11"/>
      <c r="K4938" s="11"/>
      <c r="M4938" s="11"/>
      <c r="N4938" s="11"/>
      <c r="O4938" s="11"/>
      <c r="Q4938" s="11"/>
      <c r="R4938" s="11"/>
      <c r="S4938" s="11"/>
      <c r="U4938" s="42"/>
      <c r="V4938" s="42"/>
      <c r="W4938" s="42"/>
      <c r="X4938" s="42"/>
      <c r="Y4938" s="42"/>
      <c r="Z4938" s="42"/>
      <c r="AA4938" s="42"/>
      <c r="AB4938" s="42"/>
      <c r="AD4938" s="11"/>
      <c r="AE4938" s="11"/>
      <c r="AF4938" s="11"/>
      <c r="AG4938" s="11"/>
      <c r="AH4938" s="101"/>
      <c r="AI4938" s="53"/>
      <c r="AJ4938" s="5"/>
    </row>
    <row r="4939" spans="3:36" ht="15" customHeight="1">
      <c r="C4939" s="57"/>
      <c r="D4939" s="11"/>
      <c r="E4939" s="11"/>
      <c r="F4939" s="56"/>
      <c r="G4939" s="11"/>
      <c r="H4939" s="11"/>
      <c r="I4939" s="11"/>
      <c r="J4939" s="11"/>
      <c r="K4939" s="11"/>
      <c r="M4939" s="11"/>
      <c r="N4939" s="11"/>
      <c r="O4939" s="11"/>
      <c r="P4939" s="11"/>
      <c r="Q4939" s="11"/>
      <c r="R4939" s="11"/>
      <c r="S4939" s="11"/>
      <c r="T4939" s="11"/>
      <c r="U4939" s="42"/>
      <c r="V4939" s="42"/>
      <c r="W4939" s="42"/>
      <c r="X4939" s="42"/>
      <c r="Y4939" s="42"/>
      <c r="Z4939" s="42"/>
      <c r="AA4939" s="42"/>
      <c r="AB4939" s="42"/>
      <c r="AD4939" s="11"/>
      <c r="AG4939" s="11"/>
      <c r="AH4939" s="101"/>
      <c r="AI4939" s="53"/>
      <c r="AJ4939" s="5"/>
    </row>
    <row r="4940" spans="3:36" ht="15" customHeight="1">
      <c r="C4940" s="57"/>
      <c r="D4940" s="11"/>
      <c r="E4940" s="11"/>
      <c r="F4940" s="56"/>
      <c r="G4940" s="11"/>
      <c r="H4940" s="11"/>
      <c r="I4940" s="11"/>
      <c r="J4940" s="11"/>
      <c r="K4940" s="11"/>
      <c r="M4940" s="11"/>
      <c r="N4940" s="11"/>
      <c r="O4940" s="11"/>
      <c r="Q4940" s="11"/>
      <c r="R4940" s="11"/>
      <c r="S4940" s="11"/>
      <c r="U4940" s="42"/>
      <c r="V4940" s="42"/>
      <c r="W4940" s="42"/>
      <c r="X4940" s="42"/>
      <c r="Y4940" s="42"/>
      <c r="Z4940" s="42"/>
      <c r="AA4940" s="42"/>
      <c r="AB4940" s="42"/>
      <c r="AD4940" s="11"/>
      <c r="AE4940" s="11"/>
      <c r="AG4940" s="11"/>
      <c r="AH4940" s="101"/>
      <c r="AI4940" s="53"/>
      <c r="AJ4940" s="5"/>
    </row>
    <row r="4941" spans="3:36" ht="15" customHeight="1">
      <c r="C4941" s="57"/>
      <c r="D4941" s="11"/>
      <c r="E4941" s="11"/>
      <c r="F4941" s="56"/>
      <c r="G4941" s="11"/>
      <c r="H4941" s="11"/>
      <c r="I4941" s="11"/>
      <c r="J4941" s="11"/>
      <c r="K4941" s="11"/>
      <c r="M4941" s="11"/>
      <c r="N4941" s="11"/>
      <c r="O4941" s="11"/>
      <c r="Q4941" s="11"/>
      <c r="R4941" s="11"/>
      <c r="S4941" s="11"/>
      <c r="U4941" s="42"/>
      <c r="V4941" s="42"/>
      <c r="W4941" s="42"/>
      <c r="X4941" s="42"/>
      <c r="Y4941" s="42"/>
      <c r="Z4941" s="42"/>
      <c r="AA4941" s="42"/>
      <c r="AB4941" s="42"/>
      <c r="AD4941" s="11"/>
      <c r="AF4941" s="11"/>
      <c r="AG4941" s="11"/>
      <c r="AH4941" s="101"/>
      <c r="AI4941" s="53"/>
      <c r="AJ4941" s="5"/>
    </row>
    <row r="4942" spans="3:36" ht="15" customHeight="1">
      <c r="C4942" s="57"/>
      <c r="D4942" s="11"/>
      <c r="E4942" s="11"/>
      <c r="F4942" s="56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42"/>
      <c r="V4942" s="42"/>
      <c r="W4942" s="42"/>
      <c r="X4942" s="42"/>
      <c r="Y4942" s="42"/>
      <c r="Z4942" s="42"/>
      <c r="AA4942" s="42"/>
      <c r="AB4942" s="42"/>
      <c r="AD4942" s="11"/>
      <c r="AE4942" s="11"/>
      <c r="AF4942" s="11"/>
      <c r="AG4942" s="11"/>
      <c r="AH4942" s="101"/>
      <c r="AI4942" s="53"/>
      <c r="AJ4942" s="5"/>
    </row>
    <row r="4943" spans="3:36" ht="15" customHeight="1">
      <c r="C4943" s="57"/>
      <c r="D4943" s="11"/>
      <c r="E4943" s="11"/>
      <c r="F4943" s="56"/>
      <c r="G4943" s="11"/>
      <c r="H4943" s="11"/>
      <c r="I4943" s="11"/>
      <c r="J4943" s="11"/>
      <c r="K4943" s="11"/>
      <c r="M4943" s="11"/>
      <c r="Q4943" s="11"/>
      <c r="R4943" s="11"/>
      <c r="S4943" s="11"/>
      <c r="T4943" s="11"/>
      <c r="U4943" s="42"/>
      <c r="V4943" s="42"/>
      <c r="W4943" s="42"/>
      <c r="X4943" s="42"/>
      <c r="Y4943" s="42"/>
      <c r="Z4943" s="42"/>
      <c r="AA4943" s="42"/>
      <c r="AB4943" s="42"/>
      <c r="AD4943" s="11"/>
      <c r="AE4943" s="11"/>
      <c r="AF4943" s="11"/>
      <c r="AG4943" s="11"/>
      <c r="AH4943" s="101"/>
      <c r="AI4943" s="53"/>
      <c r="AJ4943" s="5"/>
    </row>
    <row r="4944" spans="3:36" ht="15" customHeight="1">
      <c r="C4944" s="57"/>
      <c r="D4944" s="11"/>
      <c r="E4944" s="11"/>
      <c r="F4944" s="56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42"/>
      <c r="V4944" s="42"/>
      <c r="W4944" s="42"/>
      <c r="X4944" s="42"/>
      <c r="Y4944" s="42"/>
      <c r="Z4944" s="42"/>
      <c r="AA4944" s="42"/>
      <c r="AB4944" s="42"/>
      <c r="AD4944" s="11"/>
      <c r="AE4944" s="11"/>
      <c r="AG4944" s="11"/>
      <c r="AH4944" s="101"/>
      <c r="AI4944" s="53"/>
      <c r="AJ4944" s="5"/>
    </row>
    <row r="4945" spans="3:36" ht="15" customHeight="1">
      <c r="C4945" s="57"/>
      <c r="D4945" s="11"/>
      <c r="E4945" s="11"/>
      <c r="F4945" s="56"/>
      <c r="G4945" s="11"/>
      <c r="H4945" s="11"/>
      <c r="I4945" s="11"/>
      <c r="J4945" s="11"/>
      <c r="K4945" s="11"/>
      <c r="L4945" s="11"/>
      <c r="M4945" s="11"/>
      <c r="O4945" s="11"/>
      <c r="P4945" s="11"/>
      <c r="Q4945" s="11"/>
      <c r="R4945" s="11"/>
      <c r="S4945" s="11"/>
      <c r="T4945" s="11"/>
      <c r="U4945" s="42"/>
      <c r="V4945" s="42"/>
      <c r="W4945" s="42"/>
      <c r="X4945" s="42"/>
      <c r="Y4945" s="42"/>
      <c r="Z4945" s="42"/>
      <c r="AA4945" s="42"/>
      <c r="AB4945" s="42"/>
      <c r="AD4945" s="11"/>
      <c r="AE4945" s="11"/>
      <c r="AF4945" s="11"/>
      <c r="AG4945" s="11"/>
      <c r="AH4945" s="101"/>
      <c r="AI4945" s="53"/>
      <c r="AJ4945" s="5"/>
    </row>
    <row r="4946" spans="3:36" ht="15" customHeight="1">
      <c r="C4946" s="57"/>
      <c r="D4946" s="11"/>
      <c r="E4946" s="11"/>
      <c r="F4946" s="56"/>
      <c r="G4946" s="11"/>
      <c r="H4946" s="11"/>
      <c r="I4946" s="11"/>
      <c r="J4946" s="11"/>
      <c r="K4946" s="11"/>
      <c r="M4946" s="11"/>
      <c r="N4946" s="11"/>
      <c r="P4946" s="11"/>
      <c r="Q4946" s="11"/>
      <c r="R4946" s="11"/>
      <c r="S4946" s="11"/>
      <c r="U4946" s="42"/>
      <c r="V4946" s="42"/>
      <c r="W4946" s="42"/>
      <c r="X4946" s="42"/>
      <c r="Y4946" s="42"/>
      <c r="Z4946" s="42"/>
      <c r="AA4946" s="42"/>
      <c r="AB4946" s="42"/>
      <c r="AD4946" s="11"/>
      <c r="AF4946" s="11"/>
      <c r="AG4946" s="11"/>
      <c r="AH4946" s="101"/>
      <c r="AI4946" s="53"/>
      <c r="AJ4946" s="5"/>
    </row>
    <row r="4947" spans="3:36" ht="15" customHeight="1">
      <c r="C4947" s="57"/>
      <c r="D4947" s="11"/>
      <c r="E4947" s="11"/>
      <c r="F4947" s="56"/>
      <c r="G4947" s="11"/>
      <c r="H4947" s="11"/>
      <c r="I4947" s="11"/>
      <c r="J4947" s="11"/>
      <c r="K4947" s="11"/>
      <c r="M4947" s="11"/>
      <c r="N4947" s="11"/>
      <c r="P4947" s="11"/>
      <c r="Q4947" s="11"/>
      <c r="R4947" s="11"/>
      <c r="S4947" s="11"/>
      <c r="U4947" s="42"/>
      <c r="V4947" s="42"/>
      <c r="W4947" s="42"/>
      <c r="X4947" s="42"/>
      <c r="Y4947" s="42"/>
      <c r="Z4947" s="42"/>
      <c r="AA4947" s="42"/>
      <c r="AB4947" s="42"/>
      <c r="AD4947" s="11"/>
      <c r="AE4947" s="11"/>
      <c r="AF4947" s="11"/>
      <c r="AG4947" s="11"/>
      <c r="AH4947" s="101"/>
      <c r="AI4947" s="53"/>
      <c r="AJ4947" s="5"/>
    </row>
    <row r="4948" spans="3:36" ht="15" customHeight="1">
      <c r="C4948" s="57"/>
      <c r="D4948" s="11"/>
      <c r="E4948" s="11"/>
      <c r="F4948" s="56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42"/>
      <c r="V4948" s="42"/>
      <c r="W4948" s="42"/>
      <c r="X4948" s="42"/>
      <c r="Y4948" s="42"/>
      <c r="Z4948" s="42"/>
      <c r="AA4948" s="42"/>
      <c r="AB4948" s="42"/>
      <c r="AD4948" s="11"/>
      <c r="AE4948" s="11"/>
      <c r="AF4948" s="11"/>
      <c r="AG4948" s="11"/>
      <c r="AH4948" s="101"/>
      <c r="AI4948" s="53"/>
      <c r="AJ4948" s="5"/>
    </row>
    <row r="4949" spans="3:36" ht="15" customHeight="1">
      <c r="C4949" s="57"/>
      <c r="D4949" s="11"/>
      <c r="E4949" s="11"/>
      <c r="F4949" s="56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42"/>
      <c r="V4949" s="42"/>
      <c r="W4949" s="42"/>
      <c r="X4949" s="42"/>
      <c r="Y4949" s="42"/>
      <c r="Z4949" s="42"/>
      <c r="AA4949" s="42"/>
      <c r="AB4949" s="42"/>
      <c r="AD4949" s="11"/>
      <c r="AE4949" s="11"/>
      <c r="AG4949" s="11"/>
      <c r="AH4949" s="101"/>
      <c r="AI4949" s="53"/>
      <c r="AJ4949" s="5"/>
    </row>
    <row r="4950" spans="3:36" ht="15" customHeight="1">
      <c r="C4950" s="57"/>
      <c r="D4950" s="11"/>
      <c r="E4950" s="11"/>
      <c r="F4950" s="56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42"/>
      <c r="V4950" s="42"/>
      <c r="W4950" s="42"/>
      <c r="X4950" s="42"/>
      <c r="Y4950" s="42"/>
      <c r="Z4950" s="42"/>
      <c r="AA4950" s="42"/>
      <c r="AB4950" s="42"/>
      <c r="AD4950" s="11"/>
      <c r="AG4950" s="11"/>
      <c r="AH4950" s="101"/>
      <c r="AI4950" s="53"/>
      <c r="AJ4950" s="5"/>
    </row>
    <row r="4951" spans="3:36" ht="15" customHeight="1">
      <c r="C4951" s="57"/>
      <c r="D4951" s="11"/>
      <c r="E4951" s="11"/>
      <c r="F4951" s="56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42"/>
      <c r="V4951" s="42"/>
      <c r="W4951" s="42"/>
      <c r="X4951" s="42"/>
      <c r="Y4951" s="42"/>
      <c r="Z4951" s="42"/>
      <c r="AA4951" s="42"/>
      <c r="AB4951" s="42"/>
      <c r="AD4951" s="11"/>
      <c r="AF4951" s="11"/>
      <c r="AG4951" s="11"/>
      <c r="AH4951" s="101"/>
      <c r="AI4951" s="53"/>
      <c r="AJ4951" s="5"/>
    </row>
    <row r="4952" spans="3:36" ht="15" customHeight="1">
      <c r="C4952" s="57"/>
      <c r="D4952" s="11"/>
      <c r="E4952" s="11"/>
      <c r="F4952" s="56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42"/>
      <c r="V4952" s="42"/>
      <c r="W4952" s="42"/>
      <c r="X4952" s="42"/>
      <c r="Y4952" s="42"/>
      <c r="Z4952" s="42"/>
      <c r="AA4952" s="42"/>
      <c r="AB4952" s="42"/>
      <c r="AD4952" s="11"/>
      <c r="AG4952" s="11"/>
      <c r="AH4952" s="101"/>
      <c r="AI4952" s="53"/>
      <c r="AJ4952" s="5"/>
    </row>
    <row r="4953" spans="3:36" ht="15" customHeight="1">
      <c r="C4953" s="57"/>
      <c r="D4953" s="11"/>
      <c r="E4953" s="11"/>
      <c r="F4953" s="56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42"/>
      <c r="V4953" s="42"/>
      <c r="W4953" s="42"/>
      <c r="X4953" s="42"/>
      <c r="Y4953" s="42"/>
      <c r="Z4953" s="42"/>
      <c r="AA4953" s="42"/>
      <c r="AB4953" s="42"/>
      <c r="AD4953" s="11"/>
      <c r="AF4953" s="11"/>
      <c r="AG4953" s="11"/>
      <c r="AH4953" s="101"/>
      <c r="AI4953" s="53"/>
      <c r="AJ4953" s="5"/>
    </row>
    <row r="4954" spans="3:36" ht="15" customHeight="1">
      <c r="C4954" s="57"/>
      <c r="D4954" s="11"/>
      <c r="E4954" s="11"/>
      <c r="F4954" s="56"/>
      <c r="G4954" s="11"/>
      <c r="H4954" s="11"/>
      <c r="I4954" s="11"/>
      <c r="J4954" s="11"/>
      <c r="K4954" s="11"/>
      <c r="L4954" s="11"/>
      <c r="M4954" s="11"/>
      <c r="N4954" s="11"/>
      <c r="O4954" s="11"/>
      <c r="Q4954" s="11"/>
      <c r="R4954" s="11"/>
      <c r="S4954" s="11"/>
      <c r="T4954" s="11"/>
      <c r="U4954" s="42"/>
      <c r="V4954" s="42"/>
      <c r="W4954" s="42"/>
      <c r="X4954" s="42"/>
      <c r="Y4954" s="42"/>
      <c r="Z4954" s="42"/>
      <c r="AA4954" s="42"/>
      <c r="AB4954" s="42"/>
      <c r="AD4954" s="11"/>
      <c r="AF4954" s="11"/>
      <c r="AG4954" s="11"/>
      <c r="AH4954" s="101"/>
      <c r="AI4954" s="53"/>
      <c r="AJ4954" s="5"/>
    </row>
    <row r="4955" spans="3:36" ht="15" customHeight="1">
      <c r="C4955" s="57"/>
      <c r="D4955" s="11"/>
      <c r="E4955" s="11"/>
      <c r="F4955" s="56"/>
      <c r="G4955" s="11"/>
      <c r="H4955" s="11"/>
      <c r="I4955" s="11"/>
      <c r="J4955" s="11"/>
      <c r="K4955" s="11"/>
      <c r="L4955" s="11"/>
      <c r="M4955" s="11"/>
      <c r="N4955" s="11"/>
      <c r="O4955" s="11"/>
      <c r="Q4955" s="11"/>
      <c r="R4955" s="11"/>
      <c r="S4955" s="11"/>
      <c r="T4955" s="11"/>
      <c r="U4955" s="42"/>
      <c r="V4955" s="42"/>
      <c r="W4955" s="42"/>
      <c r="X4955" s="42"/>
      <c r="Y4955" s="42"/>
      <c r="Z4955" s="42"/>
      <c r="AA4955" s="42"/>
      <c r="AB4955" s="42"/>
      <c r="AD4955" s="11"/>
      <c r="AF4955" s="11"/>
      <c r="AG4955" s="11"/>
      <c r="AH4955" s="101"/>
      <c r="AI4955" s="53"/>
      <c r="AJ4955" s="5"/>
    </row>
    <row r="4956" spans="3:36" ht="15" customHeight="1">
      <c r="C4956" s="57"/>
      <c r="D4956" s="11"/>
      <c r="E4956" s="11"/>
      <c r="F4956" s="56"/>
      <c r="G4956" s="11"/>
      <c r="H4956" s="11"/>
      <c r="I4956" s="11"/>
      <c r="J4956" s="11"/>
      <c r="K4956" s="11"/>
      <c r="M4956" s="11"/>
      <c r="O4956" s="11"/>
      <c r="P4956" s="11"/>
      <c r="Q4956" s="11"/>
      <c r="R4956" s="11"/>
      <c r="S4956" s="11"/>
      <c r="T4956" s="11"/>
      <c r="U4956" s="42"/>
      <c r="V4956" s="42"/>
      <c r="W4956" s="42"/>
      <c r="X4956" s="42"/>
      <c r="Y4956" s="42"/>
      <c r="Z4956" s="42"/>
      <c r="AA4956" s="42"/>
      <c r="AB4956" s="42"/>
      <c r="AD4956" s="11"/>
      <c r="AG4956" s="11"/>
      <c r="AH4956" s="101"/>
      <c r="AI4956" s="53"/>
      <c r="AJ4956" s="5"/>
    </row>
    <row r="4957" spans="3:36" ht="15" customHeight="1">
      <c r="C4957" s="57"/>
      <c r="D4957" s="11"/>
      <c r="E4957" s="11"/>
      <c r="F4957" s="56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42"/>
      <c r="V4957" s="42"/>
      <c r="W4957" s="42"/>
      <c r="X4957" s="42"/>
      <c r="Y4957" s="42"/>
      <c r="Z4957" s="42"/>
      <c r="AA4957" s="42"/>
      <c r="AB4957" s="42"/>
      <c r="AD4957" s="11"/>
      <c r="AF4957" s="11"/>
      <c r="AG4957" s="11"/>
      <c r="AH4957" s="101"/>
      <c r="AI4957" s="53"/>
      <c r="AJ4957" s="5"/>
    </row>
    <row r="4958" spans="3:36" ht="15" customHeight="1">
      <c r="C4958" s="57"/>
      <c r="D4958" s="11"/>
      <c r="E4958" s="11"/>
      <c r="F4958" s="56"/>
      <c r="G4958" s="11"/>
      <c r="H4958" s="11"/>
      <c r="I4958" s="11"/>
      <c r="J4958" s="11"/>
      <c r="K4958" s="11"/>
      <c r="M4958" s="11"/>
      <c r="N4958" s="11"/>
      <c r="O4958" s="11"/>
      <c r="Q4958" s="11"/>
      <c r="R4958" s="11"/>
      <c r="S4958" s="11"/>
      <c r="U4958" s="42"/>
      <c r="V4958" s="42"/>
      <c r="W4958" s="42"/>
      <c r="X4958" s="42"/>
      <c r="Y4958" s="42"/>
      <c r="Z4958" s="42"/>
      <c r="AA4958" s="42"/>
      <c r="AB4958" s="42"/>
      <c r="AD4958" s="11"/>
      <c r="AE4958" s="11"/>
      <c r="AG4958" s="11"/>
      <c r="AH4958" s="101"/>
      <c r="AI4958" s="53"/>
      <c r="AJ4958" s="5"/>
    </row>
    <row r="4959" spans="3:36" ht="15" customHeight="1">
      <c r="C4959" s="57"/>
      <c r="D4959" s="11"/>
      <c r="E4959" s="11"/>
      <c r="F4959" s="56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42"/>
      <c r="V4959" s="42"/>
      <c r="W4959" s="42"/>
      <c r="X4959" s="42"/>
      <c r="Y4959" s="42"/>
      <c r="Z4959" s="42"/>
      <c r="AA4959" s="42"/>
      <c r="AB4959" s="42"/>
      <c r="AD4959" s="11"/>
      <c r="AE4959" s="11"/>
      <c r="AF4959" s="11"/>
      <c r="AG4959" s="11"/>
      <c r="AH4959" s="101"/>
      <c r="AI4959" s="53"/>
      <c r="AJ4959" s="5"/>
    </row>
    <row r="4960" spans="3:36" ht="15" customHeight="1">
      <c r="C4960" s="57"/>
      <c r="D4960" s="11"/>
      <c r="E4960" s="11"/>
      <c r="F4960" s="56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42"/>
      <c r="V4960" s="42"/>
      <c r="W4960" s="42"/>
      <c r="X4960" s="42"/>
      <c r="Y4960" s="42"/>
      <c r="Z4960" s="42"/>
      <c r="AA4960" s="42"/>
      <c r="AB4960" s="42"/>
      <c r="AD4960" s="11"/>
      <c r="AF4960" s="11"/>
      <c r="AG4960" s="11"/>
      <c r="AH4960" s="101"/>
      <c r="AI4960" s="53"/>
      <c r="AJ4960" s="5"/>
    </row>
    <row r="4961" spans="3:36">
      <c r="C4961" s="57"/>
      <c r="D4961" s="11"/>
      <c r="E4961" s="11"/>
      <c r="F4961" s="56"/>
      <c r="G4961" s="11"/>
      <c r="H4961" s="11"/>
      <c r="I4961" s="11"/>
      <c r="J4961" s="11"/>
      <c r="K4961" s="11"/>
      <c r="L4961" s="11"/>
      <c r="M4961" s="11"/>
      <c r="O4961" s="11"/>
      <c r="P4961" s="11"/>
      <c r="Q4961" s="11"/>
      <c r="R4961" s="11"/>
      <c r="S4961" s="11"/>
      <c r="T4961" s="11"/>
      <c r="U4961" s="42"/>
      <c r="V4961" s="42"/>
      <c r="W4961" s="42"/>
      <c r="X4961" s="42"/>
      <c r="Y4961" s="42"/>
      <c r="Z4961" s="42"/>
      <c r="AA4961" s="42"/>
      <c r="AB4961" s="42"/>
      <c r="AD4961" s="11"/>
      <c r="AG4961" s="11"/>
      <c r="AH4961" s="101"/>
      <c r="AI4961" s="53"/>
      <c r="AJ4961" s="5"/>
    </row>
    <row r="4962" spans="3:36" ht="15" customHeight="1">
      <c r="C4962" s="57"/>
      <c r="D4962" s="11"/>
      <c r="E4962" s="11"/>
      <c r="F4962" s="56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U4962" s="42"/>
      <c r="V4962" s="42"/>
      <c r="W4962" s="42"/>
      <c r="X4962" s="42"/>
      <c r="Y4962" s="42"/>
      <c r="Z4962" s="42"/>
      <c r="AA4962" s="42"/>
      <c r="AB4962" s="42"/>
      <c r="AD4962" s="11"/>
      <c r="AE4962" s="11"/>
      <c r="AG4962" s="11"/>
      <c r="AH4962" s="101"/>
      <c r="AI4962" s="53"/>
      <c r="AJ4962" s="5"/>
    </row>
    <row r="4963" spans="3:36" ht="15" customHeight="1">
      <c r="C4963" s="57"/>
      <c r="D4963" s="11"/>
      <c r="E4963" s="11"/>
      <c r="F4963" s="56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42"/>
      <c r="V4963" s="42"/>
      <c r="W4963" s="42"/>
      <c r="X4963" s="42"/>
      <c r="Y4963" s="42"/>
      <c r="Z4963" s="42"/>
      <c r="AA4963" s="42"/>
      <c r="AB4963" s="42"/>
      <c r="AD4963" s="11"/>
      <c r="AE4963" s="11"/>
      <c r="AG4963" s="11"/>
      <c r="AH4963" s="101"/>
      <c r="AI4963" s="53"/>
      <c r="AJ4963" s="5"/>
    </row>
    <row r="4964" spans="3:36" ht="15" customHeight="1">
      <c r="C4964" s="57"/>
      <c r="D4964" s="11"/>
      <c r="E4964" s="11"/>
      <c r="F4964" s="56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42"/>
      <c r="V4964" s="42"/>
      <c r="W4964" s="42"/>
      <c r="X4964" s="42"/>
      <c r="Y4964" s="42"/>
      <c r="Z4964" s="42"/>
      <c r="AA4964" s="42"/>
      <c r="AB4964" s="42"/>
      <c r="AD4964" s="11"/>
      <c r="AE4964" s="11"/>
      <c r="AF4964" s="11"/>
      <c r="AG4964" s="11"/>
      <c r="AH4964" s="101"/>
      <c r="AI4964" s="53"/>
      <c r="AJ4964" s="5"/>
    </row>
    <row r="4965" spans="3:36" ht="15" customHeight="1">
      <c r="C4965" s="57"/>
      <c r="D4965" s="11"/>
      <c r="E4965" s="11"/>
      <c r="F4965" s="56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42"/>
      <c r="V4965" s="42"/>
      <c r="W4965" s="42"/>
      <c r="X4965" s="42"/>
      <c r="Y4965" s="42"/>
      <c r="Z4965" s="42"/>
      <c r="AA4965" s="42"/>
      <c r="AB4965" s="42"/>
      <c r="AD4965" s="11"/>
      <c r="AE4965" s="11"/>
      <c r="AF4965" s="11"/>
      <c r="AG4965" s="11"/>
      <c r="AH4965" s="101"/>
      <c r="AI4965" s="53"/>
      <c r="AJ4965" s="5"/>
    </row>
    <row r="4966" spans="3:36">
      <c r="C4966" s="57"/>
      <c r="D4966" s="11"/>
      <c r="E4966" s="11"/>
      <c r="F4966" s="56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42"/>
      <c r="V4966" s="42"/>
      <c r="W4966" s="42"/>
      <c r="X4966" s="42"/>
      <c r="Y4966" s="42"/>
      <c r="Z4966" s="42"/>
      <c r="AA4966" s="42"/>
      <c r="AB4966" s="42"/>
      <c r="AD4966" s="11"/>
      <c r="AE4966" s="11"/>
      <c r="AF4966" s="11"/>
      <c r="AG4966" s="11"/>
      <c r="AH4966" s="101"/>
      <c r="AI4966" s="53"/>
      <c r="AJ4966" s="5"/>
    </row>
    <row r="4967" spans="3:36" ht="15" customHeight="1">
      <c r="C4967" s="57"/>
      <c r="D4967" s="11"/>
      <c r="E4967" s="11"/>
      <c r="F4967" s="56"/>
      <c r="G4967" s="11"/>
      <c r="H4967" s="11"/>
      <c r="I4967" s="11"/>
      <c r="J4967" s="11"/>
      <c r="K4967" s="11"/>
      <c r="L4967" s="11"/>
      <c r="M4967" s="11"/>
      <c r="N4967" s="11"/>
      <c r="P4967" s="11"/>
      <c r="Q4967" s="11"/>
      <c r="R4967" s="11"/>
      <c r="S4967" s="11"/>
      <c r="T4967" s="11"/>
      <c r="U4967" s="42"/>
      <c r="V4967" s="42"/>
      <c r="W4967" s="42"/>
      <c r="X4967" s="42"/>
      <c r="Y4967" s="42"/>
      <c r="Z4967" s="42"/>
      <c r="AA4967" s="42"/>
      <c r="AB4967" s="42"/>
      <c r="AD4967" s="11"/>
      <c r="AE4967" s="11"/>
      <c r="AG4967" s="11"/>
      <c r="AH4967" s="101"/>
      <c r="AI4967" s="53"/>
      <c r="AJ4967" s="5"/>
    </row>
    <row r="4968" spans="3:36" ht="15" customHeight="1">
      <c r="C4968" s="57"/>
      <c r="D4968" s="11"/>
      <c r="E4968" s="11"/>
      <c r="F4968" s="56"/>
      <c r="G4968" s="11"/>
      <c r="H4968" s="11"/>
      <c r="I4968" s="11"/>
      <c r="J4968" s="11"/>
      <c r="K4968" s="11"/>
      <c r="L4968" s="11"/>
      <c r="M4968" s="11"/>
      <c r="O4968" s="11"/>
      <c r="P4968" s="11"/>
      <c r="Q4968" s="11"/>
      <c r="R4968" s="11"/>
      <c r="S4968" s="11"/>
      <c r="T4968" s="11"/>
      <c r="U4968" s="42"/>
      <c r="V4968" s="42"/>
      <c r="W4968" s="42"/>
      <c r="X4968" s="42"/>
      <c r="Y4968" s="42"/>
      <c r="Z4968" s="42"/>
      <c r="AA4968" s="42"/>
      <c r="AB4968" s="42"/>
      <c r="AD4968" s="11"/>
      <c r="AG4968" s="11"/>
      <c r="AH4968" s="101"/>
      <c r="AI4968" s="53"/>
      <c r="AJ4968" s="5"/>
    </row>
    <row r="4969" spans="3:36" ht="15" customHeight="1">
      <c r="C4969" s="57"/>
      <c r="D4969" s="11"/>
      <c r="E4969" s="11"/>
      <c r="F4969" s="56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42"/>
      <c r="V4969" s="42"/>
      <c r="W4969" s="42"/>
      <c r="X4969" s="42"/>
      <c r="Y4969" s="42"/>
      <c r="Z4969" s="42"/>
      <c r="AA4969" s="42"/>
      <c r="AB4969" s="42"/>
      <c r="AD4969" s="11"/>
      <c r="AE4969" s="11"/>
      <c r="AF4969" s="11"/>
      <c r="AG4969" s="11"/>
      <c r="AH4969" s="101"/>
      <c r="AI4969" s="53"/>
      <c r="AJ4969" s="5"/>
    </row>
    <row r="4970" spans="3:36" ht="15" customHeight="1">
      <c r="C4970" s="57"/>
      <c r="D4970" s="11"/>
      <c r="E4970" s="11"/>
      <c r="F4970" s="56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42"/>
      <c r="V4970" s="42"/>
      <c r="W4970" s="42"/>
      <c r="X4970" s="42"/>
      <c r="Y4970" s="42"/>
      <c r="Z4970" s="42"/>
      <c r="AA4970" s="42"/>
      <c r="AB4970" s="42"/>
      <c r="AD4970" s="11"/>
      <c r="AE4970" s="11"/>
      <c r="AG4970" s="11"/>
      <c r="AH4970" s="101"/>
      <c r="AI4970" s="53"/>
      <c r="AJ4970" s="5"/>
    </row>
    <row r="4971" spans="3:36">
      <c r="C4971" s="57"/>
      <c r="D4971" s="11"/>
      <c r="E4971" s="11"/>
      <c r="F4971" s="56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42"/>
      <c r="V4971" s="42"/>
      <c r="W4971" s="42"/>
      <c r="X4971" s="42"/>
      <c r="Y4971" s="42"/>
      <c r="Z4971" s="42"/>
      <c r="AA4971" s="42"/>
      <c r="AB4971" s="42"/>
      <c r="AD4971" s="11"/>
      <c r="AE4971" s="11"/>
      <c r="AF4971" s="11"/>
      <c r="AG4971" s="11"/>
      <c r="AH4971" s="101"/>
      <c r="AI4971" s="53"/>
      <c r="AJ4971" s="5"/>
    </row>
    <row r="4972" spans="3:36" ht="15" customHeight="1">
      <c r="C4972" s="57"/>
      <c r="D4972" s="11"/>
      <c r="E4972" s="11"/>
      <c r="F4972" s="56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42"/>
      <c r="V4972" s="42"/>
      <c r="W4972" s="42"/>
      <c r="X4972" s="42"/>
      <c r="Y4972" s="42"/>
      <c r="Z4972" s="42"/>
      <c r="AA4972" s="42"/>
      <c r="AB4972" s="42"/>
      <c r="AD4972" s="11"/>
      <c r="AE4972" s="11"/>
      <c r="AF4972" s="11"/>
      <c r="AG4972" s="11"/>
      <c r="AH4972" s="101"/>
      <c r="AI4972" s="53"/>
      <c r="AJ4972" s="5"/>
    </row>
    <row r="4973" spans="3:36" ht="15" customHeight="1">
      <c r="C4973" s="57"/>
      <c r="D4973" s="11"/>
      <c r="E4973" s="11"/>
      <c r="F4973" s="56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42"/>
      <c r="V4973" s="42"/>
      <c r="W4973" s="42"/>
      <c r="X4973" s="42"/>
      <c r="Y4973" s="42"/>
      <c r="Z4973" s="42"/>
      <c r="AA4973" s="42"/>
      <c r="AB4973" s="42"/>
      <c r="AD4973" s="11"/>
      <c r="AE4973" s="11"/>
      <c r="AG4973" s="11"/>
      <c r="AH4973" s="101"/>
      <c r="AI4973" s="53"/>
      <c r="AJ4973" s="5"/>
    </row>
    <row r="4974" spans="3:36" ht="15" customHeight="1">
      <c r="C4974" s="57"/>
      <c r="D4974" s="11"/>
      <c r="E4974" s="11"/>
      <c r="F4974" s="56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42"/>
      <c r="V4974" s="42"/>
      <c r="W4974" s="42"/>
      <c r="X4974" s="42"/>
      <c r="Y4974" s="42"/>
      <c r="Z4974" s="42"/>
      <c r="AA4974" s="42"/>
      <c r="AB4974" s="42"/>
      <c r="AD4974" s="11"/>
      <c r="AE4974" s="11"/>
      <c r="AF4974" s="11"/>
      <c r="AG4974" s="11"/>
      <c r="AH4974" s="101"/>
      <c r="AI4974" s="53"/>
      <c r="AJ4974" s="5"/>
    </row>
    <row r="4975" spans="3:36" ht="15" customHeight="1">
      <c r="C4975" s="57"/>
      <c r="D4975" s="11"/>
      <c r="E4975" s="11"/>
      <c r="F4975" s="56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42"/>
      <c r="V4975" s="42"/>
      <c r="W4975" s="42"/>
      <c r="X4975" s="42"/>
      <c r="Y4975" s="42"/>
      <c r="Z4975" s="42"/>
      <c r="AA4975" s="42"/>
      <c r="AB4975" s="42"/>
      <c r="AD4975" s="11"/>
      <c r="AE4975" s="11"/>
      <c r="AG4975" s="11"/>
      <c r="AH4975" s="101"/>
      <c r="AI4975" s="53"/>
      <c r="AJ4975" s="5"/>
    </row>
    <row r="4976" spans="3:36" ht="15" customHeight="1">
      <c r="C4976" s="57"/>
      <c r="D4976" s="11"/>
      <c r="E4976" s="11"/>
      <c r="F4976" s="56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42"/>
      <c r="V4976" s="42"/>
      <c r="W4976" s="42"/>
      <c r="X4976" s="42"/>
      <c r="Y4976" s="42"/>
      <c r="Z4976" s="42"/>
      <c r="AA4976" s="42"/>
      <c r="AB4976" s="42"/>
      <c r="AD4976" s="11"/>
      <c r="AF4976" s="11"/>
      <c r="AG4976" s="11"/>
      <c r="AH4976" s="101"/>
      <c r="AI4976" s="53"/>
      <c r="AJ4976" s="5"/>
    </row>
    <row r="4977" spans="3:36" ht="15" customHeight="1">
      <c r="C4977" s="57"/>
      <c r="D4977" s="11"/>
      <c r="E4977" s="11"/>
      <c r="F4977" s="56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42"/>
      <c r="V4977" s="42"/>
      <c r="W4977" s="42"/>
      <c r="X4977" s="42"/>
      <c r="Y4977" s="42"/>
      <c r="Z4977" s="42"/>
      <c r="AA4977" s="42"/>
      <c r="AB4977" s="42"/>
      <c r="AD4977" s="11"/>
      <c r="AE4977" s="11"/>
      <c r="AG4977" s="11"/>
      <c r="AH4977" s="101"/>
      <c r="AI4977" s="53"/>
      <c r="AJ4977" s="5"/>
    </row>
    <row r="4978" spans="3:36" ht="15" customHeight="1">
      <c r="C4978" s="57"/>
      <c r="D4978" s="11"/>
      <c r="E4978" s="11"/>
      <c r="F4978" s="56"/>
      <c r="G4978" s="11"/>
      <c r="H4978" s="11"/>
      <c r="I4978" s="11"/>
      <c r="J4978" s="11"/>
      <c r="K4978" s="11"/>
      <c r="M4978" s="11"/>
      <c r="N4978" s="11"/>
      <c r="O4978" s="11"/>
      <c r="P4978" s="11"/>
      <c r="Q4978" s="11"/>
      <c r="R4978" s="11"/>
      <c r="S4978" s="11"/>
      <c r="T4978" s="11"/>
      <c r="U4978" s="42"/>
      <c r="V4978" s="42"/>
      <c r="W4978" s="42"/>
      <c r="X4978" s="42"/>
      <c r="Y4978" s="42"/>
      <c r="Z4978" s="42"/>
      <c r="AA4978" s="42"/>
      <c r="AB4978" s="42"/>
      <c r="AD4978" s="11"/>
      <c r="AE4978" s="11"/>
      <c r="AF4978" s="11"/>
      <c r="AG4978" s="11"/>
      <c r="AH4978" s="101"/>
      <c r="AI4978" s="53"/>
      <c r="AJ4978" s="5"/>
    </row>
    <row r="4979" spans="3:36" ht="15" customHeight="1">
      <c r="C4979" s="57"/>
      <c r="D4979" s="11"/>
      <c r="E4979" s="11"/>
      <c r="F4979" s="56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42"/>
      <c r="V4979" s="42"/>
      <c r="W4979" s="42"/>
      <c r="X4979" s="42"/>
      <c r="Y4979" s="42"/>
      <c r="Z4979" s="42"/>
      <c r="AA4979" s="42"/>
      <c r="AB4979" s="42"/>
      <c r="AD4979" s="11"/>
      <c r="AE4979" s="11"/>
      <c r="AG4979" s="11"/>
      <c r="AH4979" s="101"/>
      <c r="AI4979" s="53"/>
      <c r="AJ4979" s="5"/>
    </row>
    <row r="4980" spans="3:36" ht="15" customHeight="1">
      <c r="C4980" s="57"/>
      <c r="D4980" s="11"/>
      <c r="E4980" s="11"/>
      <c r="F4980" s="56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42"/>
      <c r="V4980" s="42"/>
      <c r="W4980" s="42"/>
      <c r="X4980" s="42"/>
      <c r="Y4980" s="42"/>
      <c r="Z4980" s="42"/>
      <c r="AA4980" s="42"/>
      <c r="AB4980" s="42"/>
      <c r="AD4980" s="11"/>
      <c r="AE4980" s="11"/>
      <c r="AF4980" s="11"/>
      <c r="AG4980" s="11"/>
      <c r="AH4980" s="101"/>
      <c r="AI4980" s="53"/>
      <c r="AJ4980" s="5"/>
    </row>
    <row r="4981" spans="3:36" ht="15" customHeight="1">
      <c r="C4981" s="57"/>
      <c r="D4981" s="11"/>
      <c r="E4981" s="11"/>
      <c r="F4981" s="56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42"/>
      <c r="V4981" s="42"/>
      <c r="W4981" s="42"/>
      <c r="X4981" s="42"/>
      <c r="Y4981" s="42"/>
      <c r="Z4981" s="42"/>
      <c r="AA4981" s="42"/>
      <c r="AB4981" s="42"/>
      <c r="AD4981" s="11"/>
      <c r="AE4981" s="11"/>
      <c r="AG4981" s="11"/>
      <c r="AH4981" s="101"/>
      <c r="AI4981" s="53"/>
      <c r="AJ4981" s="5"/>
    </row>
    <row r="4982" spans="3:36" ht="15" customHeight="1">
      <c r="C4982" s="57"/>
      <c r="D4982" s="11"/>
      <c r="E4982" s="11"/>
      <c r="F4982" s="56"/>
      <c r="G4982" s="11"/>
      <c r="H4982" s="11"/>
      <c r="I4982" s="11"/>
      <c r="J4982" s="11"/>
      <c r="K4982" s="11"/>
      <c r="M4982" s="11"/>
      <c r="N4982" s="11"/>
      <c r="Q4982" s="11"/>
      <c r="R4982" s="11"/>
      <c r="S4982" s="11"/>
      <c r="U4982" s="42"/>
      <c r="V4982" s="42"/>
      <c r="W4982" s="42"/>
      <c r="X4982" s="42"/>
      <c r="Y4982" s="42"/>
      <c r="Z4982" s="42"/>
      <c r="AA4982" s="42"/>
      <c r="AB4982" s="42"/>
      <c r="AD4982" s="11"/>
      <c r="AF4982" s="11"/>
      <c r="AG4982" s="11"/>
      <c r="AH4982" s="101"/>
      <c r="AI4982" s="53"/>
      <c r="AJ4982" s="5"/>
    </row>
    <row r="4983" spans="3:36" ht="15" customHeight="1">
      <c r="C4983" s="57"/>
      <c r="D4983" s="11"/>
      <c r="E4983" s="11"/>
      <c r="F4983" s="56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42"/>
      <c r="V4983" s="42"/>
      <c r="W4983" s="42"/>
      <c r="X4983" s="42"/>
      <c r="Y4983" s="42"/>
      <c r="Z4983" s="42"/>
      <c r="AA4983" s="42"/>
      <c r="AB4983" s="42"/>
      <c r="AD4983" s="11"/>
      <c r="AF4983" s="11"/>
      <c r="AG4983" s="11"/>
      <c r="AH4983" s="101"/>
      <c r="AI4983" s="53"/>
      <c r="AJ4983" s="5"/>
    </row>
    <row r="4984" spans="3:36" ht="15" customHeight="1">
      <c r="C4984" s="57"/>
      <c r="D4984" s="11"/>
      <c r="E4984" s="11"/>
      <c r="F4984" s="56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42"/>
      <c r="V4984" s="42"/>
      <c r="W4984" s="42"/>
      <c r="X4984" s="42"/>
      <c r="Y4984" s="42"/>
      <c r="Z4984" s="42"/>
      <c r="AA4984" s="42"/>
      <c r="AB4984" s="42"/>
      <c r="AD4984" s="11"/>
      <c r="AE4984" s="11"/>
      <c r="AG4984" s="11"/>
      <c r="AH4984" s="101"/>
      <c r="AI4984" s="53"/>
      <c r="AJ4984" s="5"/>
    </row>
    <row r="4985" spans="3:36" ht="15" customHeight="1">
      <c r="C4985" s="57"/>
      <c r="D4985" s="11"/>
      <c r="E4985" s="11"/>
      <c r="F4985" s="56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42"/>
      <c r="V4985" s="42"/>
      <c r="W4985" s="42"/>
      <c r="X4985" s="42"/>
      <c r="Y4985" s="42"/>
      <c r="Z4985" s="42"/>
      <c r="AA4985" s="42"/>
      <c r="AB4985" s="42"/>
      <c r="AD4985" s="11"/>
      <c r="AE4985" s="11"/>
      <c r="AG4985" s="11"/>
      <c r="AH4985" s="101"/>
      <c r="AI4985" s="53"/>
      <c r="AJ4985" s="5"/>
    </row>
    <row r="4986" spans="3:36" ht="15" customHeight="1">
      <c r="C4986" s="57"/>
      <c r="D4986" s="11"/>
      <c r="E4986" s="11"/>
      <c r="F4986" s="56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42"/>
      <c r="V4986" s="42"/>
      <c r="W4986" s="42"/>
      <c r="X4986" s="42"/>
      <c r="Y4986" s="42"/>
      <c r="Z4986" s="42"/>
      <c r="AA4986" s="42"/>
      <c r="AB4986" s="42"/>
      <c r="AD4986" s="11"/>
      <c r="AE4986" s="11"/>
      <c r="AG4986" s="11"/>
      <c r="AH4986" s="101"/>
      <c r="AI4986" s="53"/>
      <c r="AJ4986" s="5"/>
    </row>
    <row r="4987" spans="3:36" ht="15" customHeight="1">
      <c r="C4987" s="57"/>
      <c r="D4987" s="11"/>
      <c r="E4987" s="11"/>
      <c r="F4987" s="56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42"/>
      <c r="V4987" s="42"/>
      <c r="W4987" s="42"/>
      <c r="X4987" s="42"/>
      <c r="Y4987" s="42"/>
      <c r="Z4987" s="42"/>
      <c r="AA4987" s="42"/>
      <c r="AB4987" s="42"/>
      <c r="AD4987" s="11"/>
      <c r="AF4987" s="11"/>
      <c r="AG4987" s="11"/>
      <c r="AH4987" s="101"/>
      <c r="AI4987" s="53"/>
      <c r="AJ4987" s="5"/>
    </row>
    <row r="4988" spans="3:36" ht="15" customHeight="1">
      <c r="C4988" s="57"/>
      <c r="D4988" s="11"/>
      <c r="E4988" s="11"/>
      <c r="F4988" s="56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42"/>
      <c r="V4988" s="42"/>
      <c r="W4988" s="42"/>
      <c r="X4988" s="42"/>
      <c r="Y4988" s="42"/>
      <c r="Z4988" s="42"/>
      <c r="AA4988" s="42"/>
      <c r="AB4988" s="42"/>
      <c r="AD4988" s="11"/>
      <c r="AF4988" s="11"/>
      <c r="AG4988" s="11"/>
      <c r="AH4988" s="101"/>
      <c r="AI4988" s="53"/>
      <c r="AJ4988" s="5"/>
    </row>
    <row r="4989" spans="3:36" ht="15" customHeight="1">
      <c r="C4989" s="57"/>
      <c r="D4989" s="11"/>
      <c r="E4989" s="11"/>
      <c r="F4989" s="56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42"/>
      <c r="V4989" s="42"/>
      <c r="W4989" s="42"/>
      <c r="X4989" s="42"/>
      <c r="Y4989" s="42"/>
      <c r="Z4989" s="42"/>
      <c r="AA4989" s="42"/>
      <c r="AB4989" s="42"/>
      <c r="AD4989" s="11"/>
      <c r="AE4989" s="11"/>
      <c r="AF4989" s="11"/>
      <c r="AG4989" s="11"/>
      <c r="AH4989" s="101"/>
      <c r="AI4989" s="53"/>
      <c r="AJ4989" s="5"/>
    </row>
    <row r="4990" spans="3:36" ht="15" customHeight="1">
      <c r="C4990" s="57"/>
      <c r="D4990" s="11"/>
      <c r="E4990" s="11"/>
      <c r="F4990" s="56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42"/>
      <c r="V4990" s="42"/>
      <c r="W4990" s="42"/>
      <c r="X4990" s="42"/>
      <c r="Y4990" s="42"/>
      <c r="Z4990" s="42"/>
      <c r="AA4990" s="42"/>
      <c r="AB4990" s="42"/>
      <c r="AD4990" s="11"/>
      <c r="AF4990" s="11"/>
      <c r="AG4990" s="11"/>
      <c r="AH4990" s="101"/>
      <c r="AI4990" s="53"/>
      <c r="AJ4990" s="5"/>
    </row>
    <row r="4991" spans="3:36" ht="15" customHeight="1">
      <c r="C4991" s="57"/>
      <c r="D4991" s="11"/>
      <c r="E4991" s="11"/>
      <c r="F4991" s="56"/>
      <c r="G4991" s="11"/>
      <c r="H4991" s="11"/>
      <c r="I4991" s="11"/>
      <c r="J4991" s="11"/>
      <c r="K4991" s="11"/>
      <c r="M4991" s="11"/>
      <c r="O4991" s="11"/>
      <c r="P4991" s="11"/>
      <c r="Q4991" s="11"/>
      <c r="R4991" s="11"/>
      <c r="S4991" s="11"/>
      <c r="T4991" s="11"/>
      <c r="U4991" s="42"/>
      <c r="V4991" s="42"/>
      <c r="W4991" s="42"/>
      <c r="X4991" s="42"/>
      <c r="Y4991" s="42"/>
      <c r="Z4991" s="42"/>
      <c r="AA4991" s="42"/>
      <c r="AB4991" s="42"/>
      <c r="AD4991" s="11"/>
      <c r="AF4991" s="11"/>
      <c r="AG4991" s="11"/>
      <c r="AH4991" s="101"/>
      <c r="AI4991" s="53"/>
      <c r="AJ4991" s="5"/>
    </row>
    <row r="4992" spans="3:36" ht="15" customHeight="1">
      <c r="C4992" s="57"/>
      <c r="D4992" s="11"/>
      <c r="E4992" s="11"/>
      <c r="F4992" s="56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42"/>
      <c r="V4992" s="42"/>
      <c r="W4992" s="42"/>
      <c r="X4992" s="42"/>
      <c r="Y4992" s="42"/>
      <c r="Z4992" s="42"/>
      <c r="AA4992" s="42"/>
      <c r="AB4992" s="42"/>
      <c r="AD4992" s="11"/>
      <c r="AF4992" s="11"/>
      <c r="AG4992" s="11"/>
      <c r="AH4992" s="101"/>
      <c r="AI4992" s="53"/>
      <c r="AJ4992" s="5"/>
    </row>
    <row r="4993" spans="3:36" ht="15" customHeight="1">
      <c r="C4993" s="57"/>
      <c r="D4993" s="11"/>
      <c r="E4993" s="11"/>
      <c r="F4993" s="56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42"/>
      <c r="V4993" s="42"/>
      <c r="W4993" s="42"/>
      <c r="X4993" s="42"/>
      <c r="Y4993" s="42"/>
      <c r="Z4993" s="42"/>
      <c r="AA4993" s="42"/>
      <c r="AB4993" s="42"/>
      <c r="AD4993" s="11"/>
      <c r="AE4993" s="11"/>
      <c r="AG4993" s="11"/>
      <c r="AH4993" s="101"/>
      <c r="AI4993" s="53"/>
      <c r="AJ4993" s="5"/>
    </row>
    <row r="4994" spans="3:36" ht="15" customHeight="1">
      <c r="C4994" s="57"/>
      <c r="D4994" s="11"/>
      <c r="E4994" s="11"/>
      <c r="F4994" s="56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42"/>
      <c r="V4994" s="42"/>
      <c r="W4994" s="42"/>
      <c r="X4994" s="42"/>
      <c r="Y4994" s="42"/>
      <c r="Z4994" s="42"/>
      <c r="AA4994" s="42"/>
      <c r="AB4994" s="42"/>
      <c r="AD4994" s="11"/>
      <c r="AF4994" s="11"/>
      <c r="AG4994" s="11"/>
      <c r="AH4994" s="101"/>
      <c r="AI4994" s="53"/>
      <c r="AJ4994" s="5"/>
    </row>
    <row r="4995" spans="3:36" ht="15" customHeight="1">
      <c r="C4995" s="57"/>
      <c r="D4995" s="11"/>
      <c r="E4995" s="11"/>
      <c r="F4995" s="56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42"/>
      <c r="V4995" s="42"/>
      <c r="W4995" s="42"/>
      <c r="X4995" s="42"/>
      <c r="Y4995" s="42"/>
      <c r="Z4995" s="42"/>
      <c r="AA4995" s="42"/>
      <c r="AB4995" s="42"/>
      <c r="AD4995" s="11"/>
      <c r="AG4995" s="11"/>
      <c r="AH4995" s="101"/>
      <c r="AI4995" s="53"/>
      <c r="AJ4995" s="5"/>
    </row>
    <row r="4996" spans="3:36" ht="15" customHeight="1">
      <c r="C4996" s="57"/>
      <c r="D4996" s="11"/>
      <c r="E4996" s="11"/>
      <c r="F4996" s="56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42"/>
      <c r="V4996" s="42"/>
      <c r="W4996" s="42"/>
      <c r="X4996" s="42"/>
      <c r="Y4996" s="42"/>
      <c r="Z4996" s="42"/>
      <c r="AA4996" s="42"/>
      <c r="AB4996" s="42"/>
      <c r="AD4996" s="11"/>
      <c r="AE4996" s="11"/>
      <c r="AG4996" s="11"/>
      <c r="AH4996" s="101"/>
      <c r="AI4996" s="53"/>
      <c r="AJ4996" s="5"/>
    </row>
    <row r="4997" spans="3:36" ht="15" customHeight="1">
      <c r="C4997" s="57"/>
      <c r="D4997" s="11"/>
      <c r="E4997" s="11"/>
      <c r="F4997" s="56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42"/>
      <c r="V4997" s="42"/>
      <c r="W4997" s="42"/>
      <c r="X4997" s="42"/>
      <c r="Y4997" s="42"/>
      <c r="Z4997" s="42"/>
      <c r="AA4997" s="42"/>
      <c r="AB4997" s="42"/>
      <c r="AD4997" s="11"/>
      <c r="AE4997" s="11"/>
      <c r="AG4997" s="11"/>
      <c r="AH4997" s="101"/>
      <c r="AI4997" s="53"/>
      <c r="AJ4997" s="5"/>
    </row>
    <row r="4998" spans="3:36" ht="15" customHeight="1">
      <c r="C4998" s="57"/>
      <c r="D4998" s="11"/>
      <c r="E4998" s="11"/>
      <c r="F4998" s="56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42"/>
      <c r="V4998" s="42"/>
      <c r="W4998" s="42"/>
      <c r="X4998" s="42"/>
      <c r="Y4998" s="42"/>
      <c r="Z4998" s="42"/>
      <c r="AA4998" s="42"/>
      <c r="AB4998" s="42"/>
      <c r="AD4998" s="11"/>
      <c r="AE4998" s="11"/>
      <c r="AF4998" s="11"/>
      <c r="AG4998" s="11"/>
      <c r="AH4998" s="101"/>
      <c r="AI4998" s="53"/>
      <c r="AJ4998" s="5"/>
    </row>
    <row r="4999" spans="3:36" ht="15" customHeight="1">
      <c r="C4999" s="57"/>
      <c r="D4999" s="11"/>
      <c r="E4999" s="11"/>
      <c r="F4999" s="56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42"/>
      <c r="V4999" s="42"/>
      <c r="W4999" s="42"/>
      <c r="X4999" s="42"/>
      <c r="Y4999" s="42"/>
      <c r="Z4999" s="42"/>
      <c r="AA4999" s="42"/>
      <c r="AB4999" s="42"/>
      <c r="AD4999" s="11"/>
      <c r="AE4999" s="11"/>
      <c r="AF4999" s="11"/>
      <c r="AG4999" s="11"/>
      <c r="AH4999" s="101"/>
      <c r="AI4999" s="53"/>
      <c r="AJ4999" s="5"/>
    </row>
    <row r="5000" spans="3:36" ht="15" customHeight="1">
      <c r="C5000" s="57"/>
      <c r="D5000" s="11"/>
      <c r="E5000" s="11"/>
      <c r="F5000" s="56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42"/>
      <c r="V5000" s="42"/>
      <c r="W5000" s="42"/>
      <c r="X5000" s="42"/>
      <c r="Y5000" s="42"/>
      <c r="Z5000" s="42"/>
      <c r="AA5000" s="42"/>
      <c r="AB5000" s="42"/>
      <c r="AD5000" s="11"/>
      <c r="AE5000" s="11"/>
      <c r="AG5000" s="11"/>
      <c r="AH5000" s="101"/>
      <c r="AI5000" s="53"/>
      <c r="AJ5000" s="5"/>
    </row>
    <row r="5001" spans="3:36" ht="15" customHeight="1">
      <c r="C5001" s="57"/>
      <c r="D5001" s="11"/>
      <c r="E5001" s="11"/>
      <c r="F5001" s="56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42"/>
      <c r="V5001" s="42"/>
      <c r="W5001" s="42"/>
      <c r="X5001" s="42"/>
      <c r="Y5001" s="42"/>
      <c r="Z5001" s="42"/>
      <c r="AA5001" s="42"/>
      <c r="AB5001" s="42"/>
      <c r="AD5001" s="11"/>
      <c r="AE5001" s="11"/>
      <c r="AF5001" s="11"/>
      <c r="AG5001" s="11"/>
      <c r="AH5001" s="101"/>
      <c r="AI5001" s="53"/>
      <c r="AJ5001" s="5"/>
    </row>
    <row r="5002" spans="3:36" ht="15" customHeight="1">
      <c r="C5002" s="57"/>
      <c r="D5002" s="11"/>
      <c r="E5002" s="11"/>
      <c r="F5002" s="56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42"/>
      <c r="V5002" s="42"/>
      <c r="W5002" s="42"/>
      <c r="X5002" s="42"/>
      <c r="Y5002" s="42"/>
      <c r="Z5002" s="42"/>
      <c r="AA5002" s="42"/>
      <c r="AB5002" s="42"/>
      <c r="AD5002" s="11"/>
      <c r="AG5002" s="11"/>
      <c r="AH5002" s="101"/>
      <c r="AI5002" s="53"/>
      <c r="AJ5002" s="5"/>
    </row>
    <row r="5003" spans="3:36">
      <c r="C5003" s="57"/>
      <c r="D5003" s="11"/>
      <c r="E5003" s="11"/>
      <c r="F5003" s="56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42"/>
      <c r="V5003" s="42"/>
      <c r="W5003" s="42"/>
      <c r="X5003" s="42"/>
      <c r="Y5003" s="42"/>
      <c r="Z5003" s="42"/>
      <c r="AA5003" s="42"/>
      <c r="AB5003" s="42"/>
      <c r="AD5003" s="11"/>
      <c r="AG5003" s="11"/>
      <c r="AH5003" s="101"/>
      <c r="AI5003" s="53"/>
      <c r="AJ5003" s="5"/>
    </row>
    <row r="5004" spans="3:36" ht="15" customHeight="1">
      <c r="C5004" s="57"/>
      <c r="D5004" s="11"/>
      <c r="E5004" s="11"/>
      <c r="F5004" s="56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42"/>
      <c r="V5004" s="42"/>
      <c r="W5004" s="42"/>
      <c r="X5004" s="42"/>
      <c r="Y5004" s="42"/>
      <c r="Z5004" s="42"/>
      <c r="AA5004" s="42"/>
      <c r="AB5004" s="42"/>
      <c r="AD5004" s="11"/>
      <c r="AE5004" s="11"/>
      <c r="AF5004" s="11"/>
      <c r="AG5004" s="11"/>
      <c r="AH5004" s="101"/>
      <c r="AI5004" s="53"/>
      <c r="AJ5004" s="5"/>
    </row>
    <row r="5005" spans="3:36" ht="15" customHeight="1">
      <c r="C5005" s="57"/>
      <c r="D5005" s="11"/>
      <c r="E5005" s="11"/>
      <c r="F5005" s="56"/>
      <c r="G5005" s="11"/>
      <c r="H5005" s="11"/>
      <c r="I5005" s="11"/>
      <c r="J5005" s="11"/>
      <c r="K5005" s="11"/>
      <c r="M5005" s="11"/>
      <c r="N5005" s="11"/>
      <c r="P5005" s="11"/>
      <c r="Q5005" s="11"/>
      <c r="R5005" s="11"/>
      <c r="S5005" s="11"/>
      <c r="U5005" s="42"/>
      <c r="V5005" s="42"/>
      <c r="W5005" s="42"/>
      <c r="X5005" s="42"/>
      <c r="Y5005" s="42"/>
      <c r="Z5005" s="42"/>
      <c r="AA5005" s="42"/>
      <c r="AB5005" s="42"/>
      <c r="AD5005" s="11"/>
      <c r="AF5005" s="11"/>
      <c r="AG5005" s="11"/>
      <c r="AH5005" s="101"/>
      <c r="AI5005" s="53"/>
      <c r="AJ5005" s="5"/>
    </row>
    <row r="5006" spans="3:36" ht="15" customHeight="1">
      <c r="C5006" s="57"/>
      <c r="D5006" s="11"/>
      <c r="E5006" s="11"/>
      <c r="F5006" s="56"/>
      <c r="G5006" s="11"/>
      <c r="H5006" s="11"/>
      <c r="I5006" s="11"/>
      <c r="J5006" s="11"/>
      <c r="K5006" s="11"/>
      <c r="L5006" s="11"/>
      <c r="M5006" s="11"/>
      <c r="N5006" s="11"/>
      <c r="O5006" s="11"/>
      <c r="Q5006" s="11"/>
      <c r="R5006" s="11"/>
      <c r="S5006" s="11"/>
      <c r="T5006" s="11"/>
      <c r="U5006" s="42"/>
      <c r="V5006" s="42"/>
      <c r="W5006" s="42"/>
      <c r="X5006" s="42"/>
      <c r="Y5006" s="42"/>
      <c r="Z5006" s="42"/>
      <c r="AA5006" s="42"/>
      <c r="AB5006" s="42"/>
      <c r="AD5006" s="11"/>
      <c r="AF5006" s="11"/>
      <c r="AG5006" s="11"/>
      <c r="AH5006" s="101"/>
      <c r="AI5006" s="53"/>
      <c r="AJ5006" s="5"/>
    </row>
    <row r="5007" spans="3:36" ht="15" customHeight="1">
      <c r="C5007" s="57"/>
      <c r="D5007" s="11"/>
      <c r="E5007" s="11"/>
      <c r="F5007" s="56"/>
      <c r="G5007" s="11"/>
      <c r="H5007" s="11"/>
      <c r="I5007" s="11"/>
      <c r="J5007" s="11"/>
      <c r="K5007" s="11"/>
      <c r="M5007" s="11"/>
      <c r="N5007" s="11"/>
      <c r="O5007" s="11"/>
      <c r="Q5007" s="11"/>
      <c r="R5007" s="11"/>
      <c r="S5007" s="11"/>
      <c r="U5007" s="42"/>
      <c r="V5007" s="42"/>
      <c r="W5007" s="42"/>
      <c r="X5007" s="42"/>
      <c r="Y5007" s="42"/>
      <c r="Z5007" s="42"/>
      <c r="AA5007" s="42"/>
      <c r="AB5007" s="42"/>
      <c r="AD5007" s="11"/>
      <c r="AE5007" s="11"/>
      <c r="AF5007" s="11"/>
      <c r="AG5007" s="11"/>
      <c r="AH5007" s="101"/>
      <c r="AI5007" s="53"/>
      <c r="AJ5007" s="5"/>
    </row>
    <row r="5008" spans="3:36" ht="15" customHeight="1">
      <c r="C5008" s="57"/>
      <c r="D5008" s="11"/>
      <c r="E5008" s="11"/>
      <c r="F5008" s="56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42"/>
      <c r="V5008" s="42"/>
      <c r="W5008" s="42"/>
      <c r="X5008" s="42"/>
      <c r="Y5008" s="42"/>
      <c r="Z5008" s="42"/>
      <c r="AA5008" s="42"/>
      <c r="AB5008" s="42"/>
      <c r="AD5008" s="11"/>
      <c r="AE5008" s="11"/>
      <c r="AF5008" s="11"/>
      <c r="AG5008" s="11"/>
      <c r="AH5008" s="101"/>
      <c r="AI5008" s="53"/>
      <c r="AJ5008" s="5"/>
    </row>
    <row r="5009" spans="3:36" ht="15" customHeight="1">
      <c r="C5009" s="57"/>
      <c r="D5009" s="11"/>
      <c r="E5009" s="11"/>
      <c r="F5009" s="56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42"/>
      <c r="V5009" s="42"/>
      <c r="W5009" s="42"/>
      <c r="X5009" s="42"/>
      <c r="Y5009" s="42"/>
      <c r="Z5009" s="42"/>
      <c r="AA5009" s="42"/>
      <c r="AB5009" s="42"/>
      <c r="AD5009" s="11"/>
      <c r="AE5009" s="11"/>
      <c r="AG5009" s="11"/>
      <c r="AH5009" s="101"/>
      <c r="AI5009" s="53"/>
      <c r="AJ5009" s="5"/>
    </row>
    <row r="5010" spans="3:36" ht="15" customHeight="1">
      <c r="C5010" s="57"/>
      <c r="D5010" s="11"/>
      <c r="E5010" s="11"/>
      <c r="F5010" s="56"/>
      <c r="G5010" s="11"/>
      <c r="H5010" s="11"/>
      <c r="I5010" s="11"/>
      <c r="J5010" s="11"/>
      <c r="K5010" s="11"/>
      <c r="M5010" s="11"/>
      <c r="N5010" s="11"/>
      <c r="O5010" s="11"/>
      <c r="Q5010" s="11"/>
      <c r="R5010" s="11"/>
      <c r="S5010" s="11"/>
      <c r="U5010" s="42"/>
      <c r="V5010" s="42"/>
      <c r="W5010" s="42"/>
      <c r="X5010" s="42"/>
      <c r="Y5010" s="42"/>
      <c r="Z5010" s="42"/>
      <c r="AA5010" s="42"/>
      <c r="AB5010" s="42"/>
      <c r="AD5010" s="11"/>
      <c r="AE5010" s="11"/>
      <c r="AG5010" s="11"/>
      <c r="AH5010" s="101"/>
      <c r="AI5010" s="53"/>
      <c r="AJ5010" s="5"/>
    </row>
    <row r="5011" spans="3:36" ht="15" customHeight="1">
      <c r="C5011" s="57"/>
      <c r="D5011" s="11"/>
      <c r="E5011" s="11"/>
      <c r="F5011" s="56"/>
      <c r="G5011" s="11"/>
      <c r="H5011" s="11"/>
      <c r="I5011" s="11"/>
      <c r="J5011" s="11"/>
      <c r="K5011" s="11"/>
      <c r="M5011" s="11"/>
      <c r="N5011" s="11"/>
      <c r="O5011" s="11"/>
      <c r="Q5011" s="11"/>
      <c r="R5011" s="11"/>
      <c r="S5011" s="11"/>
      <c r="U5011" s="42"/>
      <c r="V5011" s="42"/>
      <c r="W5011" s="42"/>
      <c r="X5011" s="42"/>
      <c r="Y5011" s="42"/>
      <c r="Z5011" s="42"/>
      <c r="AA5011" s="42"/>
      <c r="AB5011" s="42"/>
      <c r="AD5011" s="11"/>
      <c r="AE5011" s="11"/>
      <c r="AF5011" s="11"/>
      <c r="AG5011" s="11"/>
      <c r="AH5011" s="101"/>
      <c r="AI5011" s="53"/>
      <c r="AJ5011" s="5"/>
    </row>
    <row r="5012" spans="3:36" ht="15" customHeight="1">
      <c r="C5012" s="57"/>
      <c r="D5012" s="11"/>
      <c r="E5012" s="11"/>
      <c r="F5012" s="56"/>
      <c r="G5012" s="11"/>
      <c r="H5012" s="11"/>
      <c r="I5012" s="11"/>
      <c r="J5012" s="11"/>
      <c r="K5012" s="11"/>
      <c r="M5012" s="11"/>
      <c r="O5012" s="11"/>
      <c r="P5012" s="11"/>
      <c r="Q5012" s="11"/>
      <c r="R5012" s="11"/>
      <c r="S5012" s="11"/>
      <c r="T5012" s="11"/>
      <c r="U5012" s="42"/>
      <c r="V5012" s="42"/>
      <c r="W5012" s="42"/>
      <c r="X5012" s="42"/>
      <c r="Y5012" s="42"/>
      <c r="Z5012" s="42"/>
      <c r="AA5012" s="42"/>
      <c r="AB5012" s="42"/>
      <c r="AD5012" s="11"/>
      <c r="AE5012" s="11"/>
      <c r="AG5012" s="11"/>
      <c r="AH5012" s="101"/>
      <c r="AI5012" s="53"/>
      <c r="AJ5012" s="5"/>
    </row>
    <row r="5013" spans="3:36" ht="15" customHeight="1">
      <c r="C5013" s="57"/>
      <c r="D5013" s="11"/>
      <c r="E5013" s="11"/>
      <c r="F5013" s="56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42"/>
      <c r="V5013" s="42"/>
      <c r="W5013" s="42"/>
      <c r="X5013" s="42"/>
      <c r="Y5013" s="42"/>
      <c r="Z5013" s="42"/>
      <c r="AA5013" s="42"/>
      <c r="AB5013" s="42"/>
      <c r="AD5013" s="11"/>
      <c r="AE5013" s="11"/>
      <c r="AG5013" s="11"/>
      <c r="AH5013" s="101"/>
      <c r="AI5013" s="53"/>
      <c r="AJ5013" s="5"/>
    </row>
    <row r="5014" spans="3:36" ht="15" customHeight="1">
      <c r="C5014" s="57"/>
      <c r="D5014" s="11"/>
      <c r="E5014" s="11"/>
      <c r="F5014" s="56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42"/>
      <c r="V5014" s="42"/>
      <c r="W5014" s="42"/>
      <c r="X5014" s="42"/>
      <c r="Y5014" s="42"/>
      <c r="Z5014" s="42"/>
      <c r="AA5014" s="42"/>
      <c r="AB5014" s="42"/>
      <c r="AD5014" s="11"/>
      <c r="AF5014" s="11"/>
      <c r="AG5014" s="11"/>
      <c r="AH5014" s="101"/>
      <c r="AI5014" s="53"/>
      <c r="AJ5014" s="5"/>
    </row>
    <row r="5015" spans="3:36">
      <c r="C5015" s="57"/>
      <c r="D5015" s="11"/>
      <c r="E5015" s="11"/>
      <c r="F5015" s="56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42"/>
      <c r="V5015" s="42"/>
      <c r="W5015" s="42"/>
      <c r="X5015" s="42"/>
      <c r="Y5015" s="42"/>
      <c r="Z5015" s="42"/>
      <c r="AA5015" s="42"/>
      <c r="AB5015" s="42"/>
      <c r="AD5015" s="11"/>
      <c r="AF5015" s="11"/>
      <c r="AG5015" s="11"/>
      <c r="AH5015" s="101"/>
      <c r="AI5015" s="53"/>
      <c r="AJ5015" s="5"/>
    </row>
    <row r="5016" spans="3:36">
      <c r="C5016" s="57"/>
      <c r="D5016" s="11"/>
      <c r="E5016" s="11"/>
      <c r="F5016" s="56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42"/>
      <c r="V5016" s="42"/>
      <c r="W5016" s="42"/>
      <c r="X5016" s="42"/>
      <c r="Y5016" s="42"/>
      <c r="Z5016" s="42"/>
      <c r="AA5016" s="42"/>
      <c r="AB5016" s="42"/>
      <c r="AD5016" s="11"/>
      <c r="AG5016" s="11"/>
      <c r="AH5016" s="101"/>
      <c r="AI5016" s="53"/>
      <c r="AJ5016" s="5"/>
    </row>
    <row r="5017" spans="3:36" ht="15" customHeight="1">
      <c r="C5017" s="57"/>
      <c r="D5017" s="11"/>
      <c r="E5017" s="11"/>
      <c r="F5017" s="56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42"/>
      <c r="V5017" s="42"/>
      <c r="W5017" s="42"/>
      <c r="X5017" s="42"/>
      <c r="Y5017" s="42"/>
      <c r="Z5017" s="42"/>
      <c r="AA5017" s="42"/>
      <c r="AB5017" s="42"/>
      <c r="AD5017" s="11"/>
      <c r="AG5017" s="11"/>
      <c r="AH5017" s="101"/>
      <c r="AI5017" s="53"/>
      <c r="AJ5017" s="5"/>
    </row>
    <row r="5018" spans="3:36" ht="15" customHeight="1">
      <c r="C5018" s="57"/>
      <c r="D5018" s="11"/>
      <c r="E5018" s="11"/>
      <c r="F5018" s="56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42"/>
      <c r="V5018" s="42"/>
      <c r="W5018" s="42"/>
      <c r="X5018" s="42"/>
      <c r="Y5018" s="42"/>
      <c r="Z5018" s="42"/>
      <c r="AA5018" s="42"/>
      <c r="AB5018" s="42"/>
      <c r="AD5018" s="11"/>
      <c r="AE5018" s="11"/>
      <c r="AG5018" s="11"/>
      <c r="AH5018" s="101"/>
      <c r="AI5018" s="53"/>
      <c r="AJ5018" s="5"/>
    </row>
    <row r="5019" spans="3:36" ht="15" customHeight="1">
      <c r="C5019" s="57"/>
      <c r="D5019" s="11"/>
      <c r="E5019" s="11"/>
      <c r="F5019" s="56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42"/>
      <c r="V5019" s="42"/>
      <c r="W5019" s="42"/>
      <c r="X5019" s="42"/>
      <c r="Y5019" s="42"/>
      <c r="Z5019" s="42"/>
      <c r="AA5019" s="42"/>
      <c r="AB5019" s="42"/>
      <c r="AD5019" s="11"/>
      <c r="AF5019" s="11"/>
      <c r="AG5019" s="11"/>
      <c r="AH5019" s="101"/>
      <c r="AI5019" s="53"/>
      <c r="AJ5019" s="5"/>
    </row>
    <row r="5020" spans="3:36" ht="15" customHeight="1">
      <c r="C5020" s="57"/>
      <c r="D5020" s="11"/>
      <c r="E5020" s="11"/>
      <c r="F5020" s="56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42"/>
      <c r="V5020" s="42"/>
      <c r="W5020" s="42"/>
      <c r="X5020" s="42"/>
      <c r="Y5020" s="42"/>
      <c r="Z5020" s="42"/>
      <c r="AA5020" s="42"/>
      <c r="AB5020" s="42"/>
      <c r="AD5020" s="11"/>
      <c r="AG5020" s="11"/>
      <c r="AH5020" s="101"/>
      <c r="AI5020" s="53"/>
      <c r="AJ5020" s="5"/>
    </row>
    <row r="5021" spans="3:36" ht="15" customHeight="1">
      <c r="C5021" s="57"/>
      <c r="D5021" s="11"/>
      <c r="E5021" s="11"/>
      <c r="F5021" s="56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42"/>
      <c r="V5021" s="42"/>
      <c r="W5021" s="42"/>
      <c r="X5021" s="42"/>
      <c r="Y5021" s="42"/>
      <c r="Z5021" s="42"/>
      <c r="AA5021" s="42"/>
      <c r="AB5021" s="42"/>
      <c r="AD5021" s="11"/>
      <c r="AE5021" s="11"/>
      <c r="AG5021" s="11"/>
      <c r="AH5021" s="101"/>
      <c r="AI5021" s="53"/>
      <c r="AJ5021" s="5"/>
    </row>
    <row r="5022" spans="3:36" ht="15" customHeight="1">
      <c r="C5022" s="57"/>
      <c r="D5022" s="11"/>
      <c r="E5022" s="11"/>
      <c r="F5022" s="56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42"/>
      <c r="V5022" s="42"/>
      <c r="W5022" s="42"/>
      <c r="X5022" s="42"/>
      <c r="Y5022" s="42"/>
      <c r="Z5022" s="42"/>
      <c r="AA5022" s="42"/>
      <c r="AB5022" s="42"/>
      <c r="AD5022" s="11"/>
      <c r="AE5022" s="11"/>
      <c r="AG5022" s="11"/>
      <c r="AH5022" s="101"/>
      <c r="AI5022" s="53"/>
      <c r="AJ5022" s="5"/>
    </row>
    <row r="5023" spans="3:36" ht="15" customHeight="1">
      <c r="C5023" s="57"/>
      <c r="D5023" s="11"/>
      <c r="E5023" s="11"/>
      <c r="F5023" s="56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42"/>
      <c r="V5023" s="42"/>
      <c r="W5023" s="42"/>
      <c r="X5023" s="42"/>
      <c r="Y5023" s="42"/>
      <c r="Z5023" s="42"/>
      <c r="AA5023" s="42"/>
      <c r="AB5023" s="42"/>
      <c r="AD5023" s="11"/>
      <c r="AF5023" s="11"/>
      <c r="AG5023" s="11"/>
      <c r="AH5023" s="101"/>
      <c r="AI5023" s="53"/>
      <c r="AJ5023" s="5"/>
    </row>
    <row r="5024" spans="3:36" ht="15" customHeight="1">
      <c r="C5024" s="57"/>
      <c r="D5024" s="11"/>
      <c r="E5024" s="11"/>
      <c r="F5024" s="56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42"/>
      <c r="V5024" s="42"/>
      <c r="W5024" s="42"/>
      <c r="X5024" s="42"/>
      <c r="Y5024" s="42"/>
      <c r="Z5024" s="42"/>
      <c r="AA5024" s="42"/>
      <c r="AB5024" s="42"/>
      <c r="AD5024" s="11"/>
      <c r="AE5024" s="11"/>
      <c r="AG5024" s="11"/>
      <c r="AH5024" s="101"/>
      <c r="AI5024" s="53"/>
      <c r="AJ5024" s="5"/>
    </row>
    <row r="5025" spans="3:36" ht="15" customHeight="1">
      <c r="C5025" s="57"/>
      <c r="D5025" s="11"/>
      <c r="E5025" s="11"/>
      <c r="F5025" s="56"/>
      <c r="G5025" s="11"/>
      <c r="H5025" s="11"/>
      <c r="I5025" s="11"/>
      <c r="J5025" s="11"/>
      <c r="K5025" s="11"/>
      <c r="L5025" s="11"/>
      <c r="M5025" s="11"/>
      <c r="N5025" s="11"/>
      <c r="P5025" s="11"/>
      <c r="Q5025" s="11"/>
      <c r="R5025" s="11"/>
      <c r="S5025" s="11"/>
      <c r="T5025" s="11"/>
      <c r="U5025" s="42"/>
      <c r="V5025" s="42"/>
      <c r="W5025" s="42"/>
      <c r="X5025" s="42"/>
      <c r="Y5025" s="42"/>
      <c r="Z5025" s="42"/>
      <c r="AA5025" s="42"/>
      <c r="AB5025" s="42"/>
      <c r="AD5025" s="11"/>
      <c r="AE5025" s="11"/>
      <c r="AG5025" s="11"/>
      <c r="AH5025" s="101"/>
      <c r="AI5025" s="53"/>
      <c r="AJ5025" s="5"/>
    </row>
    <row r="5026" spans="3:36" ht="15" customHeight="1">
      <c r="C5026" s="57"/>
      <c r="D5026" s="11"/>
      <c r="E5026" s="11"/>
      <c r="F5026" s="56"/>
      <c r="G5026" s="11"/>
      <c r="H5026" s="11"/>
      <c r="I5026" s="11"/>
      <c r="J5026" s="11"/>
      <c r="K5026" s="11"/>
      <c r="M5026" s="11"/>
      <c r="O5026" s="11"/>
      <c r="P5026" s="11"/>
      <c r="Q5026" s="11"/>
      <c r="R5026" s="11"/>
      <c r="S5026" s="11"/>
      <c r="T5026" s="11"/>
      <c r="U5026" s="42"/>
      <c r="V5026" s="42"/>
      <c r="W5026" s="42"/>
      <c r="X5026" s="42"/>
      <c r="Y5026" s="42"/>
      <c r="Z5026" s="42"/>
      <c r="AA5026" s="42"/>
      <c r="AB5026" s="42"/>
      <c r="AD5026" s="11"/>
      <c r="AE5026" s="11"/>
      <c r="AG5026" s="11"/>
      <c r="AH5026" s="101"/>
      <c r="AI5026" s="53"/>
      <c r="AJ5026" s="5"/>
    </row>
    <row r="5027" spans="3:36" ht="15" customHeight="1">
      <c r="C5027" s="57"/>
      <c r="D5027" s="11"/>
      <c r="E5027" s="11"/>
      <c r="F5027" s="56"/>
      <c r="G5027" s="11"/>
      <c r="H5027" s="11"/>
      <c r="I5027" s="11"/>
      <c r="J5027" s="11"/>
      <c r="K5027" s="11"/>
      <c r="L5027" s="11"/>
      <c r="M5027" s="11"/>
      <c r="N5027" s="11"/>
      <c r="P5027" s="11"/>
      <c r="Q5027" s="11"/>
      <c r="R5027" s="11"/>
      <c r="S5027" s="11"/>
      <c r="T5027" s="11"/>
      <c r="U5027" s="42"/>
      <c r="V5027" s="42"/>
      <c r="W5027" s="42"/>
      <c r="X5027" s="42"/>
      <c r="Y5027" s="42"/>
      <c r="Z5027" s="42"/>
      <c r="AA5027" s="42"/>
      <c r="AB5027" s="42"/>
      <c r="AD5027" s="11"/>
      <c r="AE5027" s="11"/>
      <c r="AG5027" s="11"/>
      <c r="AH5027" s="101"/>
      <c r="AI5027" s="53"/>
      <c r="AJ5027" s="5"/>
    </row>
    <row r="5028" spans="3:36" ht="15" customHeight="1">
      <c r="C5028" s="57"/>
      <c r="D5028" s="11"/>
      <c r="E5028" s="11"/>
      <c r="F5028" s="56"/>
      <c r="G5028" s="11"/>
      <c r="H5028" s="11"/>
      <c r="I5028" s="11"/>
      <c r="J5028" s="11"/>
      <c r="K5028" s="11"/>
      <c r="L5028" s="11"/>
      <c r="M5028" s="11"/>
      <c r="N5028" s="11"/>
      <c r="P5028" s="11"/>
      <c r="Q5028" s="11"/>
      <c r="R5028" s="11"/>
      <c r="S5028" s="11"/>
      <c r="T5028" s="11"/>
      <c r="U5028" s="42"/>
      <c r="V5028" s="42"/>
      <c r="W5028" s="42"/>
      <c r="X5028" s="42"/>
      <c r="Y5028" s="42"/>
      <c r="Z5028" s="42"/>
      <c r="AA5028" s="42"/>
      <c r="AB5028" s="42"/>
      <c r="AD5028" s="11"/>
      <c r="AE5028" s="11"/>
      <c r="AG5028" s="11"/>
      <c r="AH5028" s="101"/>
      <c r="AI5028" s="53"/>
      <c r="AJ5028" s="5"/>
    </row>
    <row r="5029" spans="3:36" ht="15" customHeight="1">
      <c r="C5029" s="57"/>
      <c r="D5029" s="11"/>
      <c r="E5029" s="11"/>
      <c r="F5029" s="56"/>
      <c r="G5029" s="11"/>
      <c r="H5029" s="11"/>
      <c r="I5029" s="11"/>
      <c r="J5029" s="11"/>
      <c r="K5029" s="11"/>
      <c r="M5029" s="11"/>
      <c r="O5029" s="11"/>
      <c r="P5029" s="11"/>
      <c r="Q5029" s="11"/>
      <c r="R5029" s="11"/>
      <c r="S5029" s="11"/>
      <c r="T5029" s="11"/>
      <c r="U5029" s="42"/>
      <c r="V5029" s="42"/>
      <c r="W5029" s="42"/>
      <c r="X5029" s="42"/>
      <c r="Y5029" s="42"/>
      <c r="Z5029" s="42"/>
      <c r="AA5029" s="42"/>
      <c r="AB5029" s="42"/>
      <c r="AD5029" s="11"/>
      <c r="AE5029" s="11"/>
      <c r="AG5029" s="11"/>
      <c r="AH5029" s="101"/>
      <c r="AI5029" s="53"/>
      <c r="AJ5029" s="5"/>
    </row>
    <row r="5030" spans="3:36" ht="15" customHeight="1">
      <c r="C5030" s="57"/>
      <c r="D5030" s="11"/>
      <c r="E5030" s="11"/>
      <c r="F5030" s="56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42"/>
      <c r="V5030" s="42"/>
      <c r="W5030" s="42"/>
      <c r="X5030" s="42"/>
      <c r="Y5030" s="42"/>
      <c r="Z5030" s="42"/>
      <c r="AA5030" s="42"/>
      <c r="AB5030" s="42"/>
      <c r="AD5030" s="11"/>
      <c r="AE5030" s="11"/>
      <c r="AG5030" s="11"/>
      <c r="AH5030" s="101"/>
      <c r="AI5030" s="53"/>
      <c r="AJ5030" s="5"/>
    </row>
    <row r="5031" spans="3:36" ht="15" customHeight="1">
      <c r="C5031" s="57"/>
      <c r="D5031" s="11"/>
      <c r="E5031" s="11"/>
      <c r="F5031" s="56"/>
      <c r="G5031" s="11"/>
      <c r="H5031" s="11"/>
      <c r="I5031" s="11"/>
      <c r="J5031" s="11"/>
      <c r="K5031" s="11"/>
      <c r="L5031" s="11"/>
      <c r="M5031" s="11"/>
      <c r="N5031" s="11"/>
      <c r="P5031" s="11"/>
      <c r="Q5031" s="11"/>
      <c r="R5031" s="11"/>
      <c r="S5031" s="11"/>
      <c r="T5031" s="11"/>
      <c r="U5031" s="42"/>
      <c r="V5031" s="42"/>
      <c r="W5031" s="42"/>
      <c r="X5031" s="42"/>
      <c r="Y5031" s="42"/>
      <c r="Z5031" s="42"/>
      <c r="AA5031" s="42"/>
      <c r="AB5031" s="42"/>
      <c r="AD5031" s="11"/>
      <c r="AE5031" s="11"/>
      <c r="AG5031" s="11"/>
      <c r="AH5031" s="101"/>
      <c r="AI5031" s="53"/>
      <c r="AJ5031" s="5"/>
    </row>
    <row r="5032" spans="3:36" ht="15" customHeight="1">
      <c r="C5032" s="57"/>
      <c r="D5032" s="11"/>
      <c r="E5032" s="11"/>
      <c r="F5032" s="56"/>
      <c r="G5032" s="11"/>
      <c r="H5032" s="11"/>
      <c r="I5032" s="11"/>
      <c r="J5032" s="11"/>
      <c r="K5032" s="11"/>
      <c r="L5032" s="11"/>
      <c r="M5032" s="11"/>
      <c r="N5032" s="11"/>
      <c r="P5032" s="11"/>
      <c r="Q5032" s="11"/>
      <c r="R5032" s="11"/>
      <c r="S5032" s="11"/>
      <c r="T5032" s="11"/>
      <c r="U5032" s="42"/>
      <c r="V5032" s="42"/>
      <c r="W5032" s="42"/>
      <c r="X5032" s="42"/>
      <c r="Y5032" s="42"/>
      <c r="Z5032" s="42"/>
      <c r="AA5032" s="42"/>
      <c r="AB5032" s="42"/>
      <c r="AD5032" s="11"/>
      <c r="AE5032" s="11"/>
      <c r="AG5032" s="11"/>
      <c r="AH5032" s="101"/>
      <c r="AI5032" s="53"/>
      <c r="AJ5032" s="5"/>
    </row>
    <row r="5033" spans="3:36" ht="15" customHeight="1">
      <c r="C5033" s="57"/>
      <c r="D5033" s="11"/>
      <c r="E5033" s="11"/>
      <c r="F5033" s="56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42"/>
      <c r="V5033" s="42"/>
      <c r="W5033" s="42"/>
      <c r="X5033" s="42"/>
      <c r="Y5033" s="42"/>
      <c r="Z5033" s="42"/>
      <c r="AA5033" s="42"/>
      <c r="AB5033" s="42"/>
      <c r="AD5033" s="11"/>
      <c r="AE5033" s="11"/>
      <c r="AG5033" s="11"/>
      <c r="AH5033" s="101"/>
      <c r="AI5033" s="53"/>
      <c r="AJ5033" s="5"/>
    </row>
    <row r="5034" spans="3:36" ht="15" customHeight="1">
      <c r="C5034" s="57"/>
      <c r="D5034" s="11"/>
      <c r="E5034" s="11"/>
      <c r="F5034" s="56"/>
      <c r="G5034" s="11"/>
      <c r="H5034" s="11"/>
      <c r="I5034" s="11"/>
      <c r="J5034" s="11"/>
      <c r="K5034" s="11"/>
      <c r="L5034" s="11"/>
      <c r="M5034" s="11"/>
      <c r="N5034" s="11"/>
      <c r="P5034" s="11"/>
      <c r="Q5034" s="11"/>
      <c r="R5034" s="11"/>
      <c r="S5034" s="11"/>
      <c r="T5034" s="11"/>
      <c r="U5034" s="42"/>
      <c r="V5034" s="42"/>
      <c r="W5034" s="42"/>
      <c r="X5034" s="42"/>
      <c r="Y5034" s="42"/>
      <c r="Z5034" s="42"/>
      <c r="AA5034" s="42"/>
      <c r="AB5034" s="42"/>
      <c r="AD5034" s="11"/>
      <c r="AF5034" s="11"/>
      <c r="AG5034" s="11"/>
      <c r="AH5034" s="101"/>
      <c r="AI5034" s="53"/>
      <c r="AJ5034" s="5"/>
    </row>
    <row r="5035" spans="3:36" ht="15" customHeight="1">
      <c r="C5035" s="57"/>
      <c r="D5035" s="11"/>
      <c r="E5035" s="11"/>
      <c r="F5035" s="56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42"/>
      <c r="V5035" s="42"/>
      <c r="W5035" s="42"/>
      <c r="X5035" s="42"/>
      <c r="Y5035" s="42"/>
      <c r="Z5035" s="42"/>
      <c r="AA5035" s="42"/>
      <c r="AB5035" s="42"/>
      <c r="AD5035" s="11"/>
      <c r="AF5035" s="11"/>
      <c r="AG5035" s="11"/>
      <c r="AH5035" s="101"/>
      <c r="AI5035" s="53"/>
      <c r="AJ5035" s="5"/>
    </row>
    <row r="5036" spans="3:36" ht="15" customHeight="1">
      <c r="C5036" s="57"/>
      <c r="D5036" s="11"/>
      <c r="E5036" s="11"/>
      <c r="F5036" s="56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42"/>
      <c r="V5036" s="42"/>
      <c r="W5036" s="42"/>
      <c r="X5036" s="42"/>
      <c r="Y5036" s="42"/>
      <c r="Z5036" s="42"/>
      <c r="AA5036" s="42"/>
      <c r="AB5036" s="42"/>
      <c r="AD5036" s="11"/>
      <c r="AG5036" s="11"/>
      <c r="AH5036" s="101"/>
      <c r="AI5036" s="53"/>
      <c r="AJ5036" s="5"/>
    </row>
    <row r="5037" spans="3:36" ht="15" customHeight="1">
      <c r="C5037" s="57"/>
      <c r="D5037" s="11"/>
      <c r="E5037" s="11"/>
      <c r="F5037" s="56"/>
      <c r="G5037" s="11"/>
      <c r="H5037" s="11"/>
      <c r="I5037" s="11"/>
      <c r="J5037" s="11"/>
      <c r="K5037" s="11"/>
      <c r="M5037" s="11"/>
      <c r="N5037" s="11"/>
      <c r="O5037" s="11"/>
      <c r="Q5037" s="11"/>
      <c r="R5037" s="11"/>
      <c r="S5037" s="11"/>
      <c r="U5037" s="42"/>
      <c r="V5037" s="42"/>
      <c r="W5037" s="42"/>
      <c r="X5037" s="42"/>
      <c r="Y5037" s="42"/>
      <c r="Z5037" s="42"/>
      <c r="AA5037" s="42"/>
      <c r="AB5037" s="42"/>
      <c r="AD5037" s="11"/>
      <c r="AG5037" s="11"/>
      <c r="AH5037" s="101"/>
      <c r="AI5037" s="53"/>
      <c r="AJ5037" s="5"/>
    </row>
    <row r="5038" spans="3:36" ht="15" customHeight="1">
      <c r="C5038" s="57"/>
      <c r="D5038" s="11"/>
      <c r="E5038" s="11"/>
      <c r="F5038" s="56"/>
      <c r="G5038" s="11"/>
      <c r="H5038" s="11"/>
      <c r="I5038" s="11"/>
      <c r="J5038" s="11"/>
      <c r="K5038" s="11"/>
      <c r="L5038" s="11"/>
      <c r="M5038" s="11"/>
      <c r="N5038" s="11"/>
      <c r="O5038" s="11"/>
      <c r="Q5038" s="11"/>
      <c r="R5038" s="11"/>
      <c r="S5038" s="11"/>
      <c r="T5038" s="11"/>
      <c r="U5038" s="42"/>
      <c r="V5038" s="42"/>
      <c r="W5038" s="42"/>
      <c r="X5038" s="42"/>
      <c r="Y5038" s="42"/>
      <c r="Z5038" s="42"/>
      <c r="AA5038" s="42"/>
      <c r="AB5038" s="42"/>
      <c r="AD5038" s="11"/>
      <c r="AE5038" s="11"/>
      <c r="AG5038" s="11"/>
      <c r="AH5038" s="101"/>
      <c r="AI5038" s="53"/>
      <c r="AJ5038" s="5"/>
    </row>
    <row r="5039" spans="3:36" ht="15" customHeight="1">
      <c r="C5039" s="57"/>
      <c r="D5039" s="11"/>
      <c r="E5039" s="11"/>
      <c r="F5039" s="56"/>
      <c r="G5039" s="11"/>
      <c r="H5039" s="11"/>
      <c r="I5039" s="11"/>
      <c r="J5039" s="11"/>
      <c r="K5039" s="11"/>
      <c r="M5039" s="11"/>
      <c r="N5039" s="11"/>
      <c r="O5039" s="11"/>
      <c r="P5039" s="11"/>
      <c r="Q5039" s="11"/>
      <c r="R5039" s="11"/>
      <c r="S5039" s="11"/>
      <c r="T5039" s="11"/>
      <c r="U5039" s="42"/>
      <c r="V5039" s="42"/>
      <c r="W5039" s="42"/>
      <c r="X5039" s="42"/>
      <c r="Y5039" s="42"/>
      <c r="Z5039" s="42"/>
      <c r="AA5039" s="42"/>
      <c r="AB5039" s="42"/>
      <c r="AD5039" s="11"/>
      <c r="AG5039" s="11"/>
      <c r="AH5039" s="101"/>
      <c r="AI5039" s="53"/>
      <c r="AJ5039" s="5"/>
    </row>
    <row r="5040" spans="3:36" ht="15" customHeight="1">
      <c r="C5040" s="57"/>
      <c r="D5040" s="11"/>
      <c r="E5040" s="11"/>
      <c r="F5040" s="56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42"/>
      <c r="V5040" s="42"/>
      <c r="W5040" s="42"/>
      <c r="X5040" s="42"/>
      <c r="Y5040" s="42"/>
      <c r="Z5040" s="42"/>
      <c r="AA5040" s="42"/>
      <c r="AB5040" s="42"/>
      <c r="AD5040" s="11"/>
      <c r="AE5040" s="11"/>
      <c r="AG5040" s="11"/>
      <c r="AH5040" s="101"/>
      <c r="AI5040" s="53"/>
      <c r="AJ5040" s="5"/>
    </row>
    <row r="5041" spans="3:36" ht="15" customHeight="1">
      <c r="C5041" s="57"/>
      <c r="D5041" s="11"/>
      <c r="E5041" s="11"/>
      <c r="F5041" s="56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42"/>
      <c r="V5041" s="42"/>
      <c r="W5041" s="42"/>
      <c r="X5041" s="42"/>
      <c r="Y5041" s="42"/>
      <c r="Z5041" s="42"/>
      <c r="AA5041" s="42"/>
      <c r="AB5041" s="42"/>
      <c r="AD5041" s="11"/>
      <c r="AF5041" s="11"/>
      <c r="AG5041" s="11"/>
      <c r="AH5041" s="101"/>
      <c r="AI5041" s="53"/>
      <c r="AJ5041" s="5"/>
    </row>
    <row r="5042" spans="3:36" ht="15" customHeight="1">
      <c r="C5042" s="57"/>
      <c r="D5042" s="11"/>
      <c r="E5042" s="11"/>
      <c r="F5042" s="56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42"/>
      <c r="V5042" s="42"/>
      <c r="W5042" s="42"/>
      <c r="X5042" s="42"/>
      <c r="Y5042" s="42"/>
      <c r="Z5042" s="42"/>
      <c r="AA5042" s="42"/>
      <c r="AB5042" s="42"/>
      <c r="AD5042" s="11"/>
      <c r="AE5042" s="11"/>
      <c r="AG5042" s="11"/>
      <c r="AH5042" s="101"/>
      <c r="AI5042" s="53"/>
      <c r="AJ5042" s="5"/>
    </row>
    <row r="5043" spans="3:36" ht="15" customHeight="1">
      <c r="C5043" s="57"/>
      <c r="D5043" s="11"/>
      <c r="E5043" s="11"/>
      <c r="F5043" s="56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42"/>
      <c r="V5043" s="42"/>
      <c r="W5043" s="42"/>
      <c r="X5043" s="42"/>
      <c r="Y5043" s="42"/>
      <c r="Z5043" s="42"/>
      <c r="AA5043" s="42"/>
      <c r="AB5043" s="42"/>
      <c r="AD5043" s="11"/>
      <c r="AE5043" s="11"/>
      <c r="AG5043" s="11"/>
      <c r="AH5043" s="101"/>
      <c r="AI5043" s="53"/>
      <c r="AJ5043" s="5"/>
    </row>
    <row r="5044" spans="3:36" ht="15" customHeight="1">
      <c r="C5044" s="57"/>
      <c r="D5044" s="11"/>
      <c r="E5044" s="11"/>
      <c r="F5044" s="56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42"/>
      <c r="V5044" s="42"/>
      <c r="W5044" s="42"/>
      <c r="X5044" s="42"/>
      <c r="Y5044" s="42"/>
      <c r="Z5044" s="42"/>
      <c r="AA5044" s="42"/>
      <c r="AB5044" s="42"/>
      <c r="AD5044" s="11"/>
      <c r="AE5044" s="11"/>
      <c r="AF5044" s="11"/>
      <c r="AG5044" s="11"/>
      <c r="AH5044" s="101"/>
      <c r="AI5044" s="53"/>
      <c r="AJ5044" s="5"/>
    </row>
    <row r="5045" spans="3:36" ht="15" customHeight="1">
      <c r="C5045" s="57"/>
      <c r="D5045" s="11"/>
      <c r="E5045" s="11"/>
      <c r="F5045" s="56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42"/>
      <c r="V5045" s="42"/>
      <c r="W5045" s="42"/>
      <c r="X5045" s="42"/>
      <c r="Y5045" s="42"/>
      <c r="Z5045" s="42"/>
      <c r="AA5045" s="42"/>
      <c r="AB5045" s="42"/>
      <c r="AD5045" s="11"/>
      <c r="AE5045" s="11"/>
      <c r="AG5045" s="11"/>
      <c r="AH5045" s="101"/>
      <c r="AI5045" s="53"/>
      <c r="AJ5045" s="5"/>
    </row>
    <row r="5046" spans="3:36" ht="15" customHeight="1">
      <c r="C5046" s="57"/>
      <c r="D5046" s="11"/>
      <c r="E5046" s="11"/>
      <c r="F5046" s="56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42"/>
      <c r="V5046" s="42"/>
      <c r="W5046" s="42"/>
      <c r="X5046" s="42"/>
      <c r="Y5046" s="42"/>
      <c r="Z5046" s="42"/>
      <c r="AA5046" s="42"/>
      <c r="AB5046" s="42"/>
      <c r="AD5046" s="11"/>
      <c r="AE5046" s="11"/>
      <c r="AG5046" s="11"/>
      <c r="AH5046" s="101"/>
      <c r="AI5046" s="53"/>
      <c r="AJ5046" s="5"/>
    </row>
    <row r="5047" spans="3:36" ht="15" customHeight="1">
      <c r="C5047" s="57"/>
      <c r="D5047" s="11"/>
      <c r="E5047" s="11"/>
      <c r="F5047" s="56"/>
      <c r="G5047" s="11"/>
      <c r="H5047" s="11"/>
      <c r="I5047" s="11"/>
      <c r="J5047" s="11"/>
      <c r="K5047" s="11"/>
      <c r="L5047" s="11"/>
      <c r="M5047" s="11"/>
      <c r="N5047" s="11"/>
      <c r="P5047" s="11"/>
      <c r="Q5047" s="11"/>
      <c r="R5047" s="11"/>
      <c r="S5047" s="11"/>
      <c r="T5047" s="11"/>
      <c r="U5047" s="42"/>
      <c r="V5047" s="42"/>
      <c r="W5047" s="42"/>
      <c r="X5047" s="42"/>
      <c r="Y5047" s="42"/>
      <c r="Z5047" s="42"/>
      <c r="AA5047" s="42"/>
      <c r="AB5047" s="42"/>
      <c r="AD5047" s="11"/>
      <c r="AE5047" s="11"/>
      <c r="AG5047" s="11"/>
      <c r="AH5047" s="101"/>
      <c r="AI5047" s="53"/>
      <c r="AJ5047" s="5"/>
    </row>
    <row r="5048" spans="3:36">
      <c r="C5048" s="57"/>
      <c r="D5048" s="11"/>
      <c r="E5048" s="11"/>
      <c r="F5048" s="56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42"/>
      <c r="V5048" s="42"/>
      <c r="W5048" s="42"/>
      <c r="X5048" s="42"/>
      <c r="Y5048" s="42"/>
      <c r="Z5048" s="42"/>
      <c r="AA5048" s="42"/>
      <c r="AB5048" s="42"/>
      <c r="AD5048" s="11"/>
      <c r="AF5048" s="11"/>
      <c r="AG5048" s="11"/>
      <c r="AH5048" s="101"/>
      <c r="AI5048" s="53"/>
      <c r="AJ5048" s="5"/>
    </row>
    <row r="5049" spans="3:36">
      <c r="C5049" s="57"/>
      <c r="D5049" s="11"/>
      <c r="E5049" s="11"/>
      <c r="F5049" s="56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42"/>
      <c r="V5049" s="42"/>
      <c r="W5049" s="42"/>
      <c r="X5049" s="42"/>
      <c r="Y5049" s="42"/>
      <c r="Z5049" s="42"/>
      <c r="AA5049" s="42"/>
      <c r="AB5049" s="42"/>
      <c r="AD5049" s="11"/>
      <c r="AE5049" s="11"/>
      <c r="AF5049" s="11"/>
      <c r="AG5049" s="11"/>
      <c r="AH5049" s="101"/>
      <c r="AI5049" s="53"/>
      <c r="AJ5049" s="5"/>
    </row>
    <row r="5050" spans="3:36">
      <c r="C5050" s="57"/>
      <c r="D5050" s="11"/>
      <c r="E5050" s="11"/>
      <c r="F5050" s="56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42"/>
      <c r="V5050" s="42"/>
      <c r="W5050" s="42"/>
      <c r="X5050" s="42"/>
      <c r="Y5050" s="42"/>
      <c r="Z5050" s="42"/>
      <c r="AA5050" s="42"/>
      <c r="AB5050" s="42"/>
      <c r="AD5050" s="11"/>
      <c r="AE5050" s="11"/>
      <c r="AF5050" s="11"/>
      <c r="AG5050" s="11"/>
      <c r="AH5050" s="101"/>
      <c r="AI5050" s="53"/>
      <c r="AJ5050" s="5"/>
    </row>
    <row r="5051" spans="3:36">
      <c r="C5051" s="57"/>
      <c r="D5051" s="11"/>
      <c r="E5051" s="11"/>
      <c r="F5051" s="56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42"/>
      <c r="V5051" s="42"/>
      <c r="W5051" s="42"/>
      <c r="X5051" s="42"/>
      <c r="Y5051" s="42"/>
      <c r="Z5051" s="42"/>
      <c r="AA5051" s="42"/>
      <c r="AB5051" s="42"/>
      <c r="AD5051" s="11"/>
      <c r="AE5051" s="11"/>
      <c r="AF5051" s="11"/>
      <c r="AG5051" s="11"/>
      <c r="AH5051" s="101"/>
      <c r="AI5051" s="53"/>
      <c r="AJ5051" s="5"/>
    </row>
    <row r="5052" spans="3:36" ht="15" customHeight="1">
      <c r="C5052" s="57"/>
      <c r="D5052" s="11"/>
      <c r="E5052" s="11"/>
      <c r="F5052" s="56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42"/>
      <c r="V5052" s="42"/>
      <c r="W5052" s="42"/>
      <c r="X5052" s="42"/>
      <c r="Y5052" s="42"/>
      <c r="Z5052" s="42"/>
      <c r="AA5052" s="42"/>
      <c r="AB5052" s="42"/>
      <c r="AD5052" s="11"/>
      <c r="AE5052" s="11"/>
      <c r="AG5052" s="11"/>
      <c r="AH5052" s="101"/>
      <c r="AI5052" s="53"/>
      <c r="AJ5052" s="5"/>
    </row>
    <row r="5053" spans="3:36" ht="15" customHeight="1">
      <c r="C5053" s="57"/>
      <c r="D5053" s="11"/>
      <c r="E5053" s="11"/>
      <c r="F5053" s="56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42"/>
      <c r="V5053" s="42"/>
      <c r="W5053" s="42"/>
      <c r="X5053" s="42"/>
      <c r="Y5053" s="42"/>
      <c r="Z5053" s="42"/>
      <c r="AA5053" s="42"/>
      <c r="AB5053" s="42"/>
      <c r="AD5053" s="11"/>
      <c r="AE5053" s="11"/>
      <c r="AG5053" s="11"/>
      <c r="AH5053" s="101"/>
      <c r="AI5053" s="53"/>
      <c r="AJ5053" s="5"/>
    </row>
    <row r="5054" spans="3:36" ht="15" customHeight="1">
      <c r="C5054" s="57"/>
      <c r="D5054" s="11"/>
      <c r="E5054" s="11"/>
      <c r="F5054" s="56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42"/>
      <c r="V5054" s="42"/>
      <c r="W5054" s="42"/>
      <c r="X5054" s="42"/>
      <c r="Y5054" s="42"/>
      <c r="Z5054" s="42"/>
      <c r="AA5054" s="42"/>
      <c r="AB5054" s="42"/>
      <c r="AD5054" s="11"/>
      <c r="AE5054" s="11"/>
      <c r="AG5054" s="11"/>
      <c r="AH5054" s="101"/>
      <c r="AI5054" s="53"/>
      <c r="AJ5054" s="5"/>
    </row>
    <row r="5055" spans="3:36" ht="15" customHeight="1">
      <c r="C5055" s="57"/>
      <c r="D5055" s="11"/>
      <c r="E5055" s="11"/>
      <c r="F5055" s="56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42"/>
      <c r="V5055" s="42"/>
      <c r="W5055" s="42"/>
      <c r="X5055" s="42"/>
      <c r="Y5055" s="42"/>
      <c r="Z5055" s="42"/>
      <c r="AA5055" s="42"/>
      <c r="AB5055" s="42"/>
      <c r="AD5055" s="11"/>
      <c r="AE5055" s="11"/>
      <c r="AG5055" s="11"/>
      <c r="AH5055" s="101"/>
      <c r="AI5055" s="53"/>
      <c r="AJ5055" s="5"/>
    </row>
    <row r="5056" spans="3:36" ht="15" customHeight="1">
      <c r="C5056" s="57"/>
      <c r="D5056" s="11"/>
      <c r="E5056" s="11"/>
      <c r="F5056" s="56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42"/>
      <c r="V5056" s="42"/>
      <c r="W5056" s="42"/>
      <c r="X5056" s="42"/>
      <c r="Y5056" s="42"/>
      <c r="Z5056" s="42"/>
      <c r="AA5056" s="42"/>
      <c r="AB5056" s="42"/>
      <c r="AD5056" s="11"/>
      <c r="AE5056" s="11"/>
      <c r="AG5056" s="11"/>
      <c r="AH5056" s="101"/>
      <c r="AI5056" s="53"/>
      <c r="AJ5056" s="5"/>
    </row>
    <row r="5057" spans="3:36" ht="15" customHeight="1">
      <c r="C5057" s="57"/>
      <c r="D5057" s="11"/>
      <c r="E5057" s="11"/>
      <c r="F5057" s="56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42"/>
      <c r="V5057" s="42"/>
      <c r="W5057" s="42"/>
      <c r="X5057" s="42"/>
      <c r="Y5057" s="42"/>
      <c r="Z5057" s="42"/>
      <c r="AA5057" s="42"/>
      <c r="AB5057" s="42"/>
      <c r="AD5057" s="11"/>
      <c r="AE5057" s="11"/>
      <c r="AG5057" s="11"/>
      <c r="AH5057" s="101"/>
      <c r="AI5057" s="53"/>
      <c r="AJ5057" s="5"/>
    </row>
    <row r="5058" spans="3:36" ht="15" customHeight="1">
      <c r="C5058" s="57"/>
      <c r="D5058" s="11"/>
      <c r="E5058" s="11"/>
      <c r="F5058" s="56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42"/>
      <c r="V5058" s="42"/>
      <c r="W5058" s="42"/>
      <c r="X5058" s="42"/>
      <c r="Y5058" s="42"/>
      <c r="Z5058" s="42"/>
      <c r="AA5058" s="42"/>
      <c r="AB5058" s="42"/>
      <c r="AD5058" s="11"/>
      <c r="AE5058" s="11"/>
      <c r="AG5058" s="11"/>
      <c r="AH5058" s="101"/>
      <c r="AI5058" s="53"/>
      <c r="AJ5058" s="5"/>
    </row>
    <row r="5059" spans="3:36" ht="15" customHeight="1">
      <c r="C5059" s="57"/>
      <c r="D5059" s="11"/>
      <c r="E5059" s="11"/>
      <c r="F5059" s="56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42"/>
      <c r="V5059" s="42"/>
      <c r="W5059" s="42"/>
      <c r="X5059" s="42"/>
      <c r="Y5059" s="42"/>
      <c r="Z5059" s="42"/>
      <c r="AA5059" s="42"/>
      <c r="AB5059" s="42"/>
      <c r="AD5059" s="11"/>
      <c r="AE5059" s="11"/>
      <c r="AF5059" s="11"/>
      <c r="AG5059" s="11"/>
      <c r="AH5059" s="101"/>
      <c r="AI5059" s="53"/>
      <c r="AJ5059" s="5"/>
    </row>
    <row r="5060" spans="3:36" ht="15" customHeight="1">
      <c r="C5060" s="57"/>
      <c r="D5060" s="11"/>
      <c r="E5060" s="11"/>
      <c r="F5060" s="56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42"/>
      <c r="V5060" s="42"/>
      <c r="W5060" s="42"/>
      <c r="X5060" s="42"/>
      <c r="Y5060" s="42"/>
      <c r="Z5060" s="42"/>
      <c r="AA5060" s="42"/>
      <c r="AB5060" s="42"/>
      <c r="AD5060" s="11"/>
      <c r="AE5060" s="11"/>
      <c r="AG5060" s="11"/>
      <c r="AH5060" s="101"/>
      <c r="AI5060" s="53"/>
      <c r="AJ5060" s="5"/>
    </row>
    <row r="5061" spans="3:36" ht="15" customHeight="1">
      <c r="C5061" s="57"/>
      <c r="D5061" s="11"/>
      <c r="E5061" s="11"/>
      <c r="F5061" s="56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42"/>
      <c r="V5061" s="42"/>
      <c r="W5061" s="42"/>
      <c r="X5061" s="42"/>
      <c r="Y5061" s="42"/>
      <c r="Z5061" s="42"/>
      <c r="AA5061" s="42"/>
      <c r="AB5061" s="42"/>
      <c r="AD5061" s="11"/>
      <c r="AE5061" s="11"/>
      <c r="AG5061" s="11"/>
      <c r="AH5061" s="101"/>
      <c r="AI5061" s="53"/>
      <c r="AJ5061" s="5"/>
    </row>
    <row r="5062" spans="3:36" ht="15" customHeight="1">
      <c r="C5062" s="57"/>
      <c r="D5062" s="11"/>
      <c r="E5062" s="11"/>
      <c r="F5062" s="56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42"/>
      <c r="V5062" s="42"/>
      <c r="W5062" s="42"/>
      <c r="X5062" s="42"/>
      <c r="Y5062" s="42"/>
      <c r="Z5062" s="42"/>
      <c r="AA5062" s="42"/>
      <c r="AB5062" s="42"/>
      <c r="AD5062" s="11"/>
      <c r="AE5062" s="11"/>
      <c r="AG5062" s="11"/>
      <c r="AH5062" s="101"/>
      <c r="AI5062" s="53"/>
      <c r="AJ5062" s="5"/>
    </row>
    <row r="5063" spans="3:36" ht="15" customHeight="1">
      <c r="C5063" s="57"/>
      <c r="D5063" s="11"/>
      <c r="E5063" s="11"/>
      <c r="F5063" s="56"/>
      <c r="G5063" s="11"/>
      <c r="H5063" s="11"/>
      <c r="I5063" s="11"/>
      <c r="J5063" s="11"/>
      <c r="K5063" s="11"/>
      <c r="L5063" s="11"/>
      <c r="M5063" s="11"/>
      <c r="N5063" s="11"/>
      <c r="P5063" s="11"/>
      <c r="Q5063" s="11"/>
      <c r="R5063" s="11"/>
      <c r="S5063" s="11"/>
      <c r="T5063" s="11"/>
      <c r="U5063" s="42"/>
      <c r="V5063" s="42"/>
      <c r="W5063" s="42"/>
      <c r="X5063" s="42"/>
      <c r="Y5063" s="42"/>
      <c r="Z5063" s="42"/>
      <c r="AA5063" s="42"/>
      <c r="AB5063" s="42"/>
      <c r="AD5063" s="11"/>
      <c r="AG5063" s="11"/>
      <c r="AH5063" s="101"/>
      <c r="AI5063" s="53"/>
      <c r="AJ5063" s="5"/>
    </row>
    <row r="5064" spans="3:36" ht="15" customHeight="1">
      <c r="C5064" s="57"/>
      <c r="D5064" s="11"/>
      <c r="E5064" s="11"/>
      <c r="F5064" s="56"/>
      <c r="G5064" s="11"/>
      <c r="H5064" s="11"/>
      <c r="I5064" s="11"/>
      <c r="J5064" s="11"/>
      <c r="K5064" s="11"/>
      <c r="L5064" s="11"/>
      <c r="M5064" s="11"/>
      <c r="N5064" s="11"/>
      <c r="P5064" s="11"/>
      <c r="Q5064" s="11"/>
      <c r="R5064" s="11"/>
      <c r="S5064" s="11"/>
      <c r="T5064" s="11"/>
      <c r="U5064" s="42"/>
      <c r="V5064" s="42"/>
      <c r="W5064" s="42"/>
      <c r="X5064" s="42"/>
      <c r="Y5064" s="42"/>
      <c r="Z5064" s="42"/>
      <c r="AA5064" s="42"/>
      <c r="AB5064" s="42"/>
      <c r="AD5064" s="11"/>
      <c r="AE5064" s="11"/>
      <c r="AF5064" s="11"/>
      <c r="AG5064" s="11"/>
      <c r="AH5064" s="101"/>
      <c r="AI5064" s="53"/>
      <c r="AJ5064" s="5"/>
    </row>
    <row r="5065" spans="3:36" ht="15" customHeight="1">
      <c r="C5065" s="57"/>
      <c r="D5065" s="11"/>
      <c r="E5065" s="11"/>
      <c r="F5065" s="56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42"/>
      <c r="V5065" s="42"/>
      <c r="W5065" s="42"/>
      <c r="X5065" s="42"/>
      <c r="Y5065" s="42"/>
      <c r="Z5065" s="42"/>
      <c r="AA5065" s="42"/>
      <c r="AB5065" s="42"/>
      <c r="AD5065" s="11"/>
      <c r="AE5065" s="11"/>
      <c r="AG5065" s="11"/>
      <c r="AH5065" s="101"/>
      <c r="AI5065" s="53"/>
      <c r="AJ5065" s="5"/>
    </row>
    <row r="5066" spans="3:36" ht="15" customHeight="1">
      <c r="C5066" s="57"/>
      <c r="D5066" s="11"/>
      <c r="E5066" s="11"/>
      <c r="F5066" s="56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42"/>
      <c r="V5066" s="42"/>
      <c r="W5066" s="42"/>
      <c r="X5066" s="42"/>
      <c r="Y5066" s="42"/>
      <c r="Z5066" s="42"/>
      <c r="AA5066" s="42"/>
      <c r="AB5066" s="42"/>
      <c r="AD5066" s="11"/>
      <c r="AE5066" s="11"/>
      <c r="AG5066" s="11"/>
      <c r="AH5066" s="101"/>
      <c r="AI5066" s="53"/>
      <c r="AJ5066" s="5"/>
    </row>
    <row r="5067" spans="3:36" ht="15" customHeight="1">
      <c r="C5067" s="57"/>
      <c r="D5067" s="11"/>
      <c r="E5067" s="11"/>
      <c r="F5067" s="56"/>
      <c r="G5067" s="11"/>
      <c r="H5067" s="11"/>
      <c r="I5067" s="11"/>
      <c r="J5067" s="11"/>
      <c r="K5067" s="11"/>
      <c r="M5067" s="11"/>
      <c r="O5067" s="11"/>
      <c r="P5067" s="11"/>
      <c r="Q5067" s="11"/>
      <c r="R5067" s="11"/>
      <c r="S5067" s="11"/>
      <c r="T5067" s="11"/>
      <c r="U5067" s="42"/>
      <c r="V5067" s="42"/>
      <c r="W5067" s="42"/>
      <c r="X5067" s="42"/>
      <c r="Y5067" s="42"/>
      <c r="Z5067" s="42"/>
      <c r="AA5067" s="42"/>
      <c r="AB5067" s="42"/>
      <c r="AD5067" s="11"/>
      <c r="AE5067" s="11"/>
      <c r="AF5067" s="11"/>
      <c r="AG5067" s="11"/>
      <c r="AH5067" s="101"/>
      <c r="AI5067" s="53"/>
      <c r="AJ5067" s="5"/>
    </row>
    <row r="5068" spans="3:36" ht="15" customHeight="1">
      <c r="C5068" s="57"/>
      <c r="D5068" s="11"/>
      <c r="E5068" s="11"/>
      <c r="F5068" s="56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42"/>
      <c r="V5068" s="42"/>
      <c r="W5068" s="42"/>
      <c r="X5068" s="42"/>
      <c r="Y5068" s="42"/>
      <c r="Z5068" s="42"/>
      <c r="AA5068" s="42"/>
      <c r="AB5068" s="42"/>
      <c r="AD5068" s="11"/>
      <c r="AE5068" s="11"/>
      <c r="AF5068" s="11"/>
      <c r="AG5068" s="11"/>
      <c r="AH5068" s="101"/>
      <c r="AI5068" s="53"/>
      <c r="AJ5068" s="5"/>
    </row>
    <row r="5069" spans="3:36" ht="15" customHeight="1">
      <c r="C5069" s="57"/>
      <c r="D5069" s="11"/>
      <c r="E5069" s="11"/>
      <c r="F5069" s="56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42"/>
      <c r="V5069" s="42"/>
      <c r="W5069" s="42"/>
      <c r="X5069" s="42"/>
      <c r="Y5069" s="42"/>
      <c r="Z5069" s="42"/>
      <c r="AA5069" s="42"/>
      <c r="AB5069" s="42"/>
      <c r="AD5069" s="11"/>
      <c r="AE5069" s="11"/>
      <c r="AF5069" s="11"/>
      <c r="AG5069" s="11"/>
      <c r="AH5069" s="101"/>
      <c r="AI5069" s="53"/>
      <c r="AJ5069" s="5"/>
    </row>
    <row r="5070" spans="3:36" ht="15" customHeight="1">
      <c r="C5070" s="57"/>
      <c r="D5070" s="11"/>
      <c r="E5070" s="11"/>
      <c r="F5070" s="56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42"/>
      <c r="V5070" s="42"/>
      <c r="W5070" s="42"/>
      <c r="X5070" s="42"/>
      <c r="Y5070" s="42"/>
      <c r="Z5070" s="42"/>
      <c r="AA5070" s="42"/>
      <c r="AB5070" s="42"/>
      <c r="AD5070" s="11"/>
      <c r="AE5070" s="11"/>
      <c r="AG5070" s="11"/>
      <c r="AH5070" s="101"/>
      <c r="AI5070" s="53"/>
      <c r="AJ5070" s="5"/>
    </row>
    <row r="5071" spans="3:36" ht="15" customHeight="1">
      <c r="C5071" s="57"/>
      <c r="D5071" s="11"/>
      <c r="E5071" s="11"/>
      <c r="F5071" s="56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42"/>
      <c r="V5071" s="42"/>
      <c r="W5071" s="42"/>
      <c r="X5071" s="42"/>
      <c r="Y5071" s="42"/>
      <c r="Z5071" s="42"/>
      <c r="AA5071" s="42"/>
      <c r="AB5071" s="42"/>
      <c r="AD5071" s="11"/>
      <c r="AE5071" s="11"/>
      <c r="AF5071" s="11"/>
      <c r="AG5071" s="11"/>
      <c r="AH5071" s="101"/>
      <c r="AI5071" s="53"/>
      <c r="AJ5071" s="5"/>
    </row>
    <row r="5072" spans="3:36" ht="15" customHeight="1">
      <c r="C5072" s="57"/>
      <c r="D5072" s="11"/>
      <c r="E5072" s="11"/>
      <c r="F5072" s="56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42"/>
      <c r="V5072" s="42"/>
      <c r="W5072" s="42"/>
      <c r="X5072" s="42"/>
      <c r="Y5072" s="42"/>
      <c r="Z5072" s="42"/>
      <c r="AA5072" s="42"/>
      <c r="AB5072" s="42"/>
      <c r="AD5072" s="11"/>
      <c r="AE5072" s="11"/>
      <c r="AF5072" s="11"/>
      <c r="AG5072" s="11"/>
      <c r="AH5072" s="101"/>
      <c r="AI5072" s="53"/>
      <c r="AJ5072" s="5"/>
    </row>
    <row r="5073" spans="3:36" ht="15" customHeight="1">
      <c r="C5073" s="57"/>
      <c r="D5073" s="11"/>
      <c r="E5073" s="11"/>
      <c r="F5073" s="56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42"/>
      <c r="V5073" s="42"/>
      <c r="W5073" s="42"/>
      <c r="X5073" s="42"/>
      <c r="Y5073" s="42"/>
      <c r="Z5073" s="42"/>
      <c r="AA5073" s="42"/>
      <c r="AB5073" s="42"/>
      <c r="AD5073" s="11"/>
      <c r="AE5073" s="11"/>
      <c r="AF5073" s="11"/>
      <c r="AG5073" s="11"/>
      <c r="AH5073" s="101"/>
      <c r="AI5073" s="53"/>
      <c r="AJ5073" s="5"/>
    </row>
    <row r="5074" spans="3:36" ht="15" customHeight="1">
      <c r="C5074" s="57"/>
      <c r="D5074" s="11"/>
      <c r="E5074" s="11"/>
      <c r="F5074" s="56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42"/>
      <c r="V5074" s="42"/>
      <c r="W5074" s="42"/>
      <c r="X5074" s="42"/>
      <c r="Y5074" s="42"/>
      <c r="Z5074" s="42"/>
      <c r="AA5074" s="42"/>
      <c r="AB5074" s="42"/>
      <c r="AD5074" s="11"/>
      <c r="AE5074" s="11"/>
      <c r="AG5074" s="11"/>
      <c r="AH5074" s="101"/>
      <c r="AI5074" s="53"/>
      <c r="AJ5074" s="5"/>
    </row>
    <row r="5075" spans="3:36" ht="15" customHeight="1">
      <c r="C5075" s="57"/>
      <c r="D5075" s="11"/>
      <c r="E5075" s="11"/>
      <c r="F5075" s="56"/>
      <c r="G5075" s="11"/>
      <c r="H5075" s="11"/>
      <c r="I5075" s="11"/>
      <c r="J5075" s="11"/>
      <c r="K5075" s="11"/>
      <c r="L5075" s="11"/>
      <c r="M5075" s="11"/>
      <c r="N5075" s="11"/>
      <c r="O5075" s="11"/>
      <c r="Q5075" s="11"/>
      <c r="R5075" s="11"/>
      <c r="S5075" s="11"/>
      <c r="T5075" s="11"/>
      <c r="U5075" s="42"/>
      <c r="V5075" s="42"/>
      <c r="W5075" s="42"/>
      <c r="X5075" s="42"/>
      <c r="Y5075" s="42"/>
      <c r="Z5075" s="42"/>
      <c r="AA5075" s="42"/>
      <c r="AB5075" s="42"/>
      <c r="AD5075" s="11"/>
      <c r="AE5075" s="11"/>
      <c r="AG5075" s="11"/>
      <c r="AH5075" s="101"/>
      <c r="AI5075" s="53"/>
      <c r="AJ5075" s="5"/>
    </row>
    <row r="5076" spans="3:36" ht="15" customHeight="1">
      <c r="C5076" s="57"/>
      <c r="D5076" s="11"/>
      <c r="E5076" s="11"/>
      <c r="F5076" s="56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42"/>
      <c r="V5076" s="42"/>
      <c r="W5076" s="42"/>
      <c r="X5076" s="42"/>
      <c r="Y5076" s="42"/>
      <c r="Z5076" s="42"/>
      <c r="AA5076" s="42"/>
      <c r="AB5076" s="42"/>
      <c r="AD5076" s="11"/>
      <c r="AE5076" s="11"/>
      <c r="AF5076" s="11"/>
      <c r="AG5076" s="11"/>
      <c r="AH5076" s="101"/>
      <c r="AI5076" s="53"/>
      <c r="AJ5076" s="5"/>
    </row>
    <row r="5077" spans="3:36" ht="15" customHeight="1">
      <c r="C5077" s="57"/>
      <c r="D5077" s="11"/>
      <c r="E5077" s="11"/>
      <c r="F5077" s="56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42"/>
      <c r="V5077" s="42"/>
      <c r="W5077" s="42"/>
      <c r="X5077" s="42"/>
      <c r="Y5077" s="42"/>
      <c r="Z5077" s="42"/>
      <c r="AA5077" s="42"/>
      <c r="AB5077" s="42"/>
      <c r="AD5077" s="11"/>
      <c r="AF5077" s="11"/>
      <c r="AG5077" s="11"/>
      <c r="AH5077" s="101"/>
      <c r="AI5077" s="53"/>
      <c r="AJ5077" s="5"/>
    </row>
    <row r="5078" spans="3:36" ht="15" customHeight="1">
      <c r="C5078" s="57"/>
      <c r="D5078" s="11"/>
      <c r="E5078" s="11"/>
      <c r="F5078" s="56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42"/>
      <c r="V5078" s="42"/>
      <c r="W5078" s="42"/>
      <c r="X5078" s="42"/>
      <c r="Y5078" s="42"/>
      <c r="Z5078" s="42"/>
      <c r="AA5078" s="42"/>
      <c r="AB5078" s="42"/>
      <c r="AD5078" s="11"/>
      <c r="AE5078" s="11"/>
      <c r="AG5078" s="11"/>
      <c r="AH5078" s="101"/>
      <c r="AI5078" s="53"/>
      <c r="AJ5078" s="5"/>
    </row>
    <row r="5079" spans="3:36" ht="15" customHeight="1">
      <c r="C5079" s="57"/>
      <c r="D5079" s="11"/>
      <c r="E5079" s="11"/>
      <c r="F5079" s="56"/>
      <c r="G5079" s="11"/>
      <c r="H5079" s="11"/>
      <c r="I5079" s="11"/>
      <c r="J5079" s="11"/>
      <c r="K5079" s="11"/>
      <c r="L5079" s="11"/>
      <c r="M5079" s="11"/>
      <c r="N5079" s="11"/>
      <c r="O5079" s="11"/>
      <c r="Q5079" s="11"/>
      <c r="R5079" s="11"/>
      <c r="S5079" s="11"/>
      <c r="T5079" s="11"/>
      <c r="U5079" s="42"/>
      <c r="V5079" s="42"/>
      <c r="W5079" s="42"/>
      <c r="X5079" s="42"/>
      <c r="Y5079" s="42"/>
      <c r="Z5079" s="42"/>
      <c r="AA5079" s="42"/>
      <c r="AB5079" s="42"/>
      <c r="AD5079" s="11"/>
      <c r="AE5079" s="11"/>
      <c r="AF5079" s="11"/>
      <c r="AG5079" s="11"/>
      <c r="AH5079" s="101"/>
      <c r="AI5079" s="53"/>
      <c r="AJ5079" s="5"/>
    </row>
    <row r="5080" spans="3:36" ht="15" customHeight="1">
      <c r="C5080" s="57"/>
      <c r="D5080" s="11"/>
      <c r="E5080" s="11"/>
      <c r="F5080" s="56"/>
      <c r="G5080" s="11"/>
      <c r="H5080" s="11"/>
      <c r="I5080" s="11"/>
      <c r="J5080" s="11"/>
      <c r="K5080" s="11"/>
      <c r="L5080" s="11"/>
      <c r="M5080" s="11"/>
      <c r="N5080" s="11"/>
      <c r="O5080" s="11"/>
      <c r="Q5080" s="11"/>
      <c r="R5080" s="11"/>
      <c r="S5080" s="11"/>
      <c r="T5080" s="11"/>
      <c r="U5080" s="42"/>
      <c r="V5080" s="42"/>
      <c r="W5080" s="42"/>
      <c r="X5080" s="42"/>
      <c r="Y5080" s="42"/>
      <c r="Z5080" s="42"/>
      <c r="AA5080" s="42"/>
      <c r="AB5080" s="42"/>
      <c r="AD5080" s="11"/>
      <c r="AE5080" s="11"/>
      <c r="AG5080" s="11"/>
      <c r="AH5080" s="101"/>
      <c r="AI5080" s="53"/>
      <c r="AJ5080" s="5"/>
    </row>
    <row r="5081" spans="3:36" ht="15" customHeight="1">
      <c r="C5081" s="57"/>
      <c r="D5081" s="11"/>
      <c r="E5081" s="11"/>
      <c r="F5081" s="56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42"/>
      <c r="V5081" s="42"/>
      <c r="W5081" s="42"/>
      <c r="X5081" s="42"/>
      <c r="Y5081" s="42"/>
      <c r="Z5081" s="42"/>
      <c r="AA5081" s="42"/>
      <c r="AB5081" s="42"/>
      <c r="AD5081" s="11"/>
      <c r="AE5081" s="11"/>
      <c r="AG5081" s="11"/>
      <c r="AH5081" s="101"/>
      <c r="AI5081" s="53"/>
      <c r="AJ5081" s="5"/>
    </row>
    <row r="5082" spans="3:36" ht="15" customHeight="1">
      <c r="C5082" s="57"/>
      <c r="D5082" s="11"/>
      <c r="E5082" s="11"/>
      <c r="F5082" s="56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42"/>
      <c r="V5082" s="42"/>
      <c r="W5082" s="42"/>
      <c r="X5082" s="42"/>
      <c r="Y5082" s="42"/>
      <c r="Z5082" s="42"/>
      <c r="AA5082" s="42"/>
      <c r="AB5082" s="42"/>
      <c r="AD5082" s="11"/>
      <c r="AF5082" s="11"/>
      <c r="AG5082" s="11"/>
      <c r="AH5082" s="101"/>
      <c r="AI5082" s="53"/>
      <c r="AJ5082" s="5"/>
    </row>
    <row r="5083" spans="3:36" ht="15" customHeight="1">
      <c r="C5083" s="57"/>
      <c r="D5083" s="11"/>
      <c r="E5083" s="11"/>
      <c r="F5083" s="56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42"/>
      <c r="V5083" s="42"/>
      <c r="W5083" s="42"/>
      <c r="X5083" s="42"/>
      <c r="Y5083" s="42"/>
      <c r="Z5083" s="42"/>
      <c r="AA5083" s="42"/>
      <c r="AB5083" s="42"/>
      <c r="AD5083" s="11"/>
      <c r="AF5083" s="11"/>
      <c r="AG5083" s="11"/>
      <c r="AH5083" s="101"/>
      <c r="AI5083" s="53"/>
      <c r="AJ5083" s="5"/>
    </row>
    <row r="5084" spans="3:36" ht="15" customHeight="1">
      <c r="C5084" s="57"/>
      <c r="D5084" s="11"/>
      <c r="E5084" s="11"/>
      <c r="F5084" s="56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42"/>
      <c r="V5084" s="42"/>
      <c r="W5084" s="42"/>
      <c r="X5084" s="42"/>
      <c r="Y5084" s="42"/>
      <c r="Z5084" s="42"/>
      <c r="AA5084" s="42"/>
      <c r="AB5084" s="42"/>
      <c r="AD5084" s="11"/>
      <c r="AF5084" s="11"/>
      <c r="AG5084" s="11"/>
      <c r="AH5084" s="101"/>
      <c r="AI5084" s="53"/>
      <c r="AJ5084" s="5"/>
    </row>
    <row r="5085" spans="3:36" ht="15" customHeight="1">
      <c r="C5085" s="57"/>
      <c r="D5085" s="11"/>
      <c r="E5085" s="11"/>
      <c r="F5085" s="56"/>
      <c r="G5085" s="11"/>
      <c r="H5085" s="11"/>
      <c r="I5085" s="11"/>
      <c r="J5085" s="11"/>
      <c r="K5085" s="11"/>
      <c r="M5085" s="11"/>
      <c r="N5085" s="11"/>
      <c r="O5085" s="11"/>
      <c r="Q5085" s="11"/>
      <c r="R5085" s="11"/>
      <c r="S5085" s="11"/>
      <c r="U5085" s="42"/>
      <c r="V5085" s="42"/>
      <c r="W5085" s="42"/>
      <c r="X5085" s="42"/>
      <c r="Y5085" s="42"/>
      <c r="Z5085" s="42"/>
      <c r="AA5085" s="42"/>
      <c r="AB5085" s="42"/>
      <c r="AD5085" s="11"/>
      <c r="AE5085" s="11"/>
      <c r="AG5085" s="11"/>
      <c r="AH5085" s="101"/>
      <c r="AI5085" s="53"/>
      <c r="AJ5085" s="5"/>
    </row>
    <row r="5086" spans="3:36" ht="15" customHeight="1">
      <c r="C5086" s="57"/>
      <c r="D5086" s="11"/>
      <c r="E5086" s="11"/>
      <c r="F5086" s="56"/>
      <c r="G5086" s="11"/>
      <c r="H5086" s="11"/>
      <c r="I5086" s="11"/>
      <c r="J5086" s="11"/>
      <c r="K5086" s="11"/>
      <c r="M5086" s="11"/>
      <c r="N5086" s="11"/>
      <c r="P5086" s="11"/>
      <c r="Q5086" s="11"/>
      <c r="R5086" s="11"/>
      <c r="S5086" s="11"/>
      <c r="U5086" s="42"/>
      <c r="V5086" s="42"/>
      <c r="W5086" s="42"/>
      <c r="X5086" s="42"/>
      <c r="Y5086" s="42"/>
      <c r="Z5086" s="42"/>
      <c r="AA5086" s="42"/>
      <c r="AB5086" s="42"/>
      <c r="AD5086" s="11"/>
      <c r="AE5086" s="11"/>
      <c r="AG5086" s="11"/>
      <c r="AH5086" s="101"/>
      <c r="AI5086" s="53"/>
      <c r="AJ5086" s="5"/>
    </row>
    <row r="5087" spans="3:36" ht="15" customHeight="1">
      <c r="C5087" s="57"/>
      <c r="D5087" s="11"/>
      <c r="E5087" s="11"/>
      <c r="F5087" s="56"/>
      <c r="G5087" s="11"/>
      <c r="H5087" s="11"/>
      <c r="I5087" s="11"/>
      <c r="J5087" s="11"/>
      <c r="K5087" s="11"/>
      <c r="M5087" s="11"/>
      <c r="N5087" s="11"/>
      <c r="O5087" s="11"/>
      <c r="Q5087" s="11"/>
      <c r="R5087" s="11"/>
      <c r="S5087" s="11"/>
      <c r="U5087" s="42"/>
      <c r="V5087" s="42"/>
      <c r="W5087" s="42"/>
      <c r="X5087" s="42"/>
      <c r="Y5087" s="42"/>
      <c r="Z5087" s="42"/>
      <c r="AA5087" s="42"/>
      <c r="AB5087" s="42"/>
      <c r="AD5087" s="11"/>
      <c r="AE5087" s="11"/>
      <c r="AG5087" s="11"/>
      <c r="AH5087" s="101"/>
      <c r="AI5087" s="53"/>
      <c r="AJ5087" s="5"/>
    </row>
    <row r="5088" spans="3:36" ht="15" customHeight="1">
      <c r="C5088" s="57"/>
      <c r="D5088" s="11"/>
      <c r="E5088" s="11"/>
      <c r="F5088" s="56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42"/>
      <c r="V5088" s="42"/>
      <c r="W5088" s="42"/>
      <c r="X5088" s="42"/>
      <c r="Y5088" s="42"/>
      <c r="Z5088" s="42"/>
      <c r="AA5088" s="42"/>
      <c r="AB5088" s="42"/>
      <c r="AD5088" s="11"/>
      <c r="AE5088" s="11"/>
      <c r="AG5088" s="11"/>
      <c r="AH5088" s="101"/>
      <c r="AI5088" s="53"/>
      <c r="AJ5088" s="5"/>
    </row>
    <row r="5089" spans="3:36" ht="15" customHeight="1">
      <c r="C5089" s="57"/>
      <c r="D5089" s="11"/>
      <c r="E5089" s="11"/>
      <c r="F5089" s="56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42"/>
      <c r="V5089" s="42"/>
      <c r="W5089" s="42"/>
      <c r="X5089" s="42"/>
      <c r="Y5089" s="42"/>
      <c r="Z5089" s="42"/>
      <c r="AA5089" s="42"/>
      <c r="AB5089" s="42"/>
      <c r="AD5089" s="11"/>
      <c r="AE5089" s="11"/>
      <c r="AG5089" s="11"/>
      <c r="AH5089" s="101"/>
      <c r="AI5089" s="53"/>
      <c r="AJ5089" s="5"/>
    </row>
    <row r="5090" spans="3:36" ht="15" customHeight="1">
      <c r="C5090" s="57"/>
      <c r="D5090" s="11"/>
      <c r="E5090" s="11"/>
      <c r="F5090" s="56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42"/>
      <c r="V5090" s="42"/>
      <c r="W5090" s="42"/>
      <c r="X5090" s="42"/>
      <c r="Y5090" s="42"/>
      <c r="Z5090" s="42"/>
      <c r="AA5090" s="42"/>
      <c r="AB5090" s="42"/>
      <c r="AD5090" s="11"/>
      <c r="AE5090" s="11"/>
      <c r="AG5090" s="11"/>
      <c r="AH5090" s="101"/>
      <c r="AI5090" s="53"/>
      <c r="AJ5090" s="5"/>
    </row>
    <row r="5091" spans="3:36" ht="15" customHeight="1">
      <c r="C5091" s="57"/>
      <c r="D5091" s="11"/>
      <c r="E5091" s="11"/>
      <c r="F5091" s="56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42"/>
      <c r="V5091" s="42"/>
      <c r="W5091" s="42"/>
      <c r="X5091" s="42"/>
      <c r="Y5091" s="42"/>
      <c r="Z5091" s="42"/>
      <c r="AA5091" s="42"/>
      <c r="AB5091" s="42"/>
      <c r="AD5091" s="11"/>
      <c r="AF5091" s="11"/>
      <c r="AG5091" s="11"/>
      <c r="AH5091" s="101"/>
      <c r="AI5091" s="53"/>
      <c r="AJ5091" s="5"/>
    </row>
    <row r="5092" spans="3:36" ht="15" customHeight="1">
      <c r="C5092" s="57"/>
      <c r="D5092" s="11"/>
      <c r="E5092" s="11"/>
      <c r="F5092" s="56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42"/>
      <c r="V5092" s="42"/>
      <c r="W5092" s="42"/>
      <c r="X5092" s="42"/>
      <c r="Y5092" s="42"/>
      <c r="Z5092" s="42"/>
      <c r="AA5092" s="42"/>
      <c r="AB5092" s="42"/>
      <c r="AD5092" s="11"/>
      <c r="AF5092" s="11"/>
      <c r="AG5092" s="11"/>
      <c r="AH5092" s="101"/>
      <c r="AI5092" s="53"/>
      <c r="AJ5092" s="5"/>
    </row>
    <row r="5093" spans="3:36" ht="15" customHeight="1">
      <c r="C5093" s="57"/>
      <c r="D5093" s="11"/>
      <c r="E5093" s="11"/>
      <c r="F5093" s="56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42"/>
      <c r="V5093" s="42"/>
      <c r="W5093" s="42"/>
      <c r="X5093" s="42"/>
      <c r="Y5093" s="42"/>
      <c r="Z5093" s="42"/>
      <c r="AA5093" s="42"/>
      <c r="AB5093" s="42"/>
      <c r="AD5093" s="11"/>
      <c r="AG5093" s="11"/>
      <c r="AH5093" s="101"/>
      <c r="AI5093" s="53"/>
      <c r="AJ5093" s="5"/>
    </row>
    <row r="5094" spans="3:36" ht="15" customHeight="1">
      <c r="C5094" s="57"/>
      <c r="D5094" s="11"/>
      <c r="E5094" s="11"/>
      <c r="F5094" s="56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42"/>
      <c r="V5094" s="42"/>
      <c r="W5094" s="42"/>
      <c r="X5094" s="42"/>
      <c r="Y5094" s="42"/>
      <c r="Z5094" s="42"/>
      <c r="AA5094" s="42"/>
      <c r="AB5094" s="42"/>
      <c r="AD5094" s="11"/>
      <c r="AE5094" s="11"/>
      <c r="AF5094" s="11"/>
      <c r="AG5094" s="11"/>
      <c r="AH5094" s="101"/>
      <c r="AI5094" s="53"/>
      <c r="AJ5094" s="5"/>
    </row>
    <row r="5095" spans="3:36" ht="15" customHeight="1">
      <c r="C5095" s="57"/>
      <c r="D5095" s="11"/>
      <c r="E5095" s="11"/>
      <c r="F5095" s="56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42"/>
      <c r="V5095" s="42"/>
      <c r="W5095" s="42"/>
      <c r="X5095" s="42"/>
      <c r="Y5095" s="42"/>
      <c r="Z5095" s="42"/>
      <c r="AA5095" s="42"/>
      <c r="AB5095" s="42"/>
      <c r="AD5095" s="11"/>
      <c r="AE5095" s="11"/>
      <c r="AF5095" s="11"/>
      <c r="AG5095" s="11"/>
      <c r="AH5095" s="101"/>
      <c r="AI5095" s="53"/>
      <c r="AJ5095" s="5"/>
    </row>
    <row r="5096" spans="3:36" ht="15" customHeight="1">
      <c r="C5096" s="57"/>
      <c r="D5096" s="11"/>
      <c r="E5096" s="11"/>
      <c r="F5096" s="56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42"/>
      <c r="V5096" s="42"/>
      <c r="W5096" s="42"/>
      <c r="X5096" s="42"/>
      <c r="Y5096" s="42"/>
      <c r="Z5096" s="42"/>
      <c r="AA5096" s="42"/>
      <c r="AB5096" s="42"/>
      <c r="AD5096" s="11"/>
      <c r="AE5096" s="11"/>
      <c r="AG5096" s="11"/>
      <c r="AH5096" s="101"/>
      <c r="AI5096" s="53"/>
      <c r="AJ5096" s="5"/>
    </row>
    <row r="5097" spans="3:36" ht="15" customHeight="1">
      <c r="C5097" s="57"/>
      <c r="D5097" s="11"/>
      <c r="E5097" s="11"/>
      <c r="F5097" s="56"/>
      <c r="G5097" s="11"/>
      <c r="H5097" s="11"/>
      <c r="I5097" s="11"/>
      <c r="J5097" s="11"/>
      <c r="K5097" s="11"/>
      <c r="M5097" s="11"/>
      <c r="N5097" s="11"/>
      <c r="P5097" s="11"/>
      <c r="Q5097" s="11"/>
      <c r="R5097" s="11"/>
      <c r="S5097" s="11"/>
      <c r="U5097" s="42"/>
      <c r="V5097" s="42"/>
      <c r="W5097" s="42"/>
      <c r="X5097" s="42"/>
      <c r="Y5097" s="42"/>
      <c r="Z5097" s="42"/>
      <c r="AA5097" s="42"/>
      <c r="AB5097" s="42"/>
      <c r="AD5097" s="11"/>
      <c r="AE5097" s="11"/>
      <c r="AG5097" s="11"/>
      <c r="AH5097" s="101"/>
      <c r="AI5097" s="53"/>
      <c r="AJ5097" s="5"/>
    </row>
    <row r="5098" spans="3:36" ht="15" customHeight="1">
      <c r="C5098" s="57"/>
      <c r="D5098" s="11"/>
      <c r="E5098" s="11"/>
      <c r="F5098" s="56"/>
      <c r="G5098" s="11"/>
      <c r="H5098" s="11"/>
      <c r="I5098" s="11"/>
      <c r="J5098" s="11"/>
      <c r="K5098" s="11"/>
      <c r="M5098" s="11"/>
      <c r="N5098" s="11"/>
      <c r="O5098" s="11"/>
      <c r="Q5098" s="11"/>
      <c r="R5098" s="11"/>
      <c r="S5098" s="11"/>
      <c r="U5098" s="42"/>
      <c r="V5098" s="42"/>
      <c r="W5098" s="42"/>
      <c r="X5098" s="42"/>
      <c r="Y5098" s="42"/>
      <c r="Z5098" s="42"/>
      <c r="AA5098" s="42"/>
      <c r="AB5098" s="42"/>
      <c r="AD5098" s="11"/>
      <c r="AE5098" s="11"/>
      <c r="AG5098" s="11"/>
      <c r="AH5098" s="101"/>
      <c r="AI5098" s="53"/>
      <c r="AJ5098" s="5"/>
    </row>
    <row r="5099" spans="3:36" ht="15" customHeight="1">
      <c r="C5099" s="57"/>
      <c r="D5099" s="11"/>
      <c r="E5099" s="11"/>
      <c r="F5099" s="56"/>
      <c r="G5099" s="11"/>
      <c r="H5099" s="11"/>
      <c r="I5099" s="11"/>
      <c r="J5099" s="11"/>
      <c r="K5099" s="11"/>
      <c r="M5099" s="11"/>
      <c r="N5099" s="11"/>
      <c r="O5099" s="11"/>
      <c r="P5099" s="11"/>
      <c r="Q5099" s="11"/>
      <c r="R5099" s="11"/>
      <c r="S5099" s="11"/>
      <c r="T5099" s="11"/>
      <c r="U5099" s="42"/>
      <c r="V5099" s="42"/>
      <c r="W5099" s="42"/>
      <c r="X5099" s="42"/>
      <c r="Y5099" s="42"/>
      <c r="Z5099" s="42"/>
      <c r="AA5099" s="42"/>
      <c r="AB5099" s="42"/>
      <c r="AD5099" s="11"/>
      <c r="AE5099" s="11"/>
      <c r="AG5099" s="11"/>
      <c r="AH5099" s="101"/>
      <c r="AI5099" s="53"/>
      <c r="AJ5099" s="5"/>
    </row>
    <row r="5100" spans="3:36" ht="15" customHeight="1">
      <c r="C5100" s="57"/>
      <c r="D5100" s="11"/>
      <c r="E5100" s="11"/>
      <c r="F5100" s="56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42"/>
      <c r="V5100" s="42"/>
      <c r="W5100" s="42"/>
      <c r="X5100" s="42"/>
      <c r="Y5100" s="42"/>
      <c r="Z5100" s="42"/>
      <c r="AA5100" s="42"/>
      <c r="AB5100" s="42"/>
      <c r="AD5100" s="11"/>
      <c r="AE5100" s="11"/>
      <c r="AF5100" s="11"/>
      <c r="AG5100" s="11"/>
      <c r="AH5100" s="101"/>
      <c r="AI5100" s="53"/>
      <c r="AJ5100" s="5"/>
    </row>
    <row r="5101" spans="3:36" ht="15" customHeight="1">
      <c r="C5101" s="57"/>
      <c r="D5101" s="11"/>
      <c r="E5101" s="11"/>
      <c r="F5101" s="56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42"/>
      <c r="V5101" s="42"/>
      <c r="W5101" s="42"/>
      <c r="X5101" s="42"/>
      <c r="Y5101" s="42"/>
      <c r="Z5101" s="42"/>
      <c r="AA5101" s="42"/>
      <c r="AB5101" s="42"/>
      <c r="AD5101" s="11"/>
      <c r="AE5101" s="11"/>
      <c r="AF5101" s="11"/>
      <c r="AG5101" s="11"/>
      <c r="AH5101" s="101"/>
      <c r="AI5101" s="53"/>
      <c r="AJ5101" s="5"/>
    </row>
    <row r="5102" spans="3:36" ht="15" customHeight="1">
      <c r="C5102" s="57"/>
      <c r="D5102" s="11"/>
      <c r="E5102" s="11"/>
      <c r="F5102" s="56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42"/>
      <c r="V5102" s="42"/>
      <c r="W5102" s="42"/>
      <c r="X5102" s="42"/>
      <c r="Y5102" s="42"/>
      <c r="Z5102" s="42"/>
      <c r="AA5102" s="42"/>
      <c r="AB5102" s="42"/>
      <c r="AD5102" s="11"/>
      <c r="AE5102" s="11"/>
      <c r="AF5102" s="11"/>
      <c r="AG5102" s="11"/>
      <c r="AH5102" s="101"/>
      <c r="AI5102" s="53"/>
      <c r="AJ5102" s="5"/>
    </row>
    <row r="5103" spans="3:36" ht="15" customHeight="1">
      <c r="C5103" s="57"/>
      <c r="D5103" s="11"/>
      <c r="E5103" s="11"/>
      <c r="F5103" s="56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42"/>
      <c r="V5103" s="42"/>
      <c r="W5103" s="42"/>
      <c r="X5103" s="42"/>
      <c r="Y5103" s="42"/>
      <c r="Z5103" s="42"/>
      <c r="AA5103" s="42"/>
      <c r="AB5103" s="42"/>
      <c r="AD5103" s="11"/>
      <c r="AE5103" s="11"/>
      <c r="AF5103" s="11"/>
      <c r="AG5103" s="11"/>
      <c r="AH5103" s="101"/>
      <c r="AI5103" s="53"/>
      <c r="AJ5103" s="5"/>
    </row>
    <row r="5104" spans="3:36" ht="15" customHeight="1">
      <c r="C5104" s="57"/>
      <c r="D5104" s="11"/>
      <c r="E5104" s="11"/>
      <c r="F5104" s="56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42"/>
      <c r="V5104" s="42"/>
      <c r="W5104" s="42"/>
      <c r="X5104" s="42"/>
      <c r="Y5104" s="42"/>
      <c r="Z5104" s="42"/>
      <c r="AA5104" s="42"/>
      <c r="AB5104" s="42"/>
      <c r="AD5104" s="11"/>
      <c r="AE5104" s="11"/>
      <c r="AF5104" s="11"/>
      <c r="AG5104" s="11"/>
      <c r="AH5104" s="101"/>
      <c r="AI5104" s="53"/>
      <c r="AJ5104" s="5"/>
    </row>
    <row r="5105" spans="3:36" ht="15" customHeight="1">
      <c r="C5105" s="57"/>
      <c r="D5105" s="11"/>
      <c r="E5105" s="11"/>
      <c r="F5105" s="56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42"/>
      <c r="V5105" s="42"/>
      <c r="W5105" s="42"/>
      <c r="X5105" s="42"/>
      <c r="Y5105" s="42"/>
      <c r="Z5105" s="42"/>
      <c r="AA5105" s="42"/>
      <c r="AB5105" s="42"/>
      <c r="AD5105" s="11"/>
      <c r="AF5105" s="11"/>
      <c r="AG5105" s="11"/>
      <c r="AH5105" s="101"/>
      <c r="AI5105" s="53"/>
      <c r="AJ5105" s="5"/>
    </row>
    <row r="5106" spans="3:36" ht="15" customHeight="1">
      <c r="C5106" s="57"/>
      <c r="D5106" s="11"/>
      <c r="E5106" s="11"/>
      <c r="F5106" s="56"/>
      <c r="G5106" s="11"/>
      <c r="H5106" s="11"/>
      <c r="I5106" s="11"/>
      <c r="J5106" s="11"/>
      <c r="K5106" s="11"/>
      <c r="L5106" s="11"/>
      <c r="M5106" s="11"/>
      <c r="N5106" s="11"/>
      <c r="Q5106" s="11"/>
      <c r="R5106" s="11"/>
      <c r="S5106" s="11"/>
      <c r="T5106" s="11"/>
      <c r="U5106" s="42"/>
      <c r="V5106" s="42"/>
      <c r="W5106" s="42"/>
      <c r="X5106" s="42"/>
      <c r="Y5106" s="42"/>
      <c r="Z5106" s="42"/>
      <c r="AA5106" s="42"/>
      <c r="AB5106" s="42"/>
      <c r="AD5106" s="11"/>
      <c r="AF5106" s="11"/>
      <c r="AG5106" s="11"/>
      <c r="AH5106" s="101"/>
      <c r="AI5106" s="53"/>
      <c r="AJ5106" s="5"/>
    </row>
    <row r="5107" spans="3:36" ht="15" customHeight="1">
      <c r="C5107" s="57"/>
      <c r="D5107" s="11"/>
      <c r="E5107" s="11"/>
      <c r="F5107" s="56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42"/>
      <c r="V5107" s="42"/>
      <c r="W5107" s="42"/>
      <c r="X5107" s="42"/>
      <c r="Y5107" s="42"/>
      <c r="Z5107" s="42"/>
      <c r="AA5107" s="42"/>
      <c r="AB5107" s="42"/>
      <c r="AD5107" s="11"/>
      <c r="AF5107" s="11"/>
      <c r="AG5107" s="11"/>
      <c r="AH5107" s="101"/>
      <c r="AI5107" s="53"/>
      <c r="AJ5107" s="5"/>
    </row>
    <row r="5108" spans="3:36" ht="15" customHeight="1">
      <c r="C5108" s="57"/>
      <c r="D5108" s="11"/>
      <c r="E5108" s="11"/>
      <c r="F5108" s="56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42"/>
      <c r="V5108" s="42"/>
      <c r="W5108" s="42"/>
      <c r="X5108" s="42"/>
      <c r="Y5108" s="42"/>
      <c r="Z5108" s="42"/>
      <c r="AA5108" s="42"/>
      <c r="AB5108" s="42"/>
      <c r="AD5108" s="11"/>
      <c r="AF5108" s="11"/>
      <c r="AG5108" s="11"/>
      <c r="AH5108" s="101"/>
      <c r="AI5108" s="53"/>
      <c r="AJ5108" s="5"/>
    </row>
    <row r="5109" spans="3:36" ht="15" customHeight="1">
      <c r="C5109" s="57"/>
      <c r="D5109" s="11"/>
      <c r="E5109" s="11"/>
      <c r="F5109" s="56"/>
      <c r="G5109" s="11"/>
      <c r="H5109" s="11"/>
      <c r="I5109" s="11"/>
      <c r="J5109" s="11"/>
      <c r="K5109" s="11"/>
      <c r="M5109" s="11"/>
      <c r="N5109" s="11"/>
      <c r="Q5109" s="11"/>
      <c r="R5109" s="11"/>
      <c r="S5109" s="11"/>
      <c r="U5109" s="42"/>
      <c r="V5109" s="42"/>
      <c r="W5109" s="42"/>
      <c r="X5109" s="42"/>
      <c r="Y5109" s="42"/>
      <c r="Z5109" s="42"/>
      <c r="AA5109" s="42"/>
      <c r="AB5109" s="42"/>
      <c r="AD5109" s="11"/>
      <c r="AF5109" s="11"/>
      <c r="AG5109" s="11"/>
      <c r="AH5109" s="101"/>
      <c r="AI5109" s="53"/>
      <c r="AJ5109" s="5"/>
    </row>
    <row r="5110" spans="3:36" ht="15" customHeight="1">
      <c r="C5110" s="57"/>
      <c r="D5110" s="11"/>
      <c r="E5110" s="11"/>
      <c r="F5110" s="56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42"/>
      <c r="V5110" s="42"/>
      <c r="W5110" s="42"/>
      <c r="X5110" s="42"/>
      <c r="Y5110" s="42"/>
      <c r="Z5110" s="42"/>
      <c r="AA5110" s="42"/>
      <c r="AB5110" s="42"/>
      <c r="AD5110" s="11"/>
      <c r="AE5110" s="11"/>
      <c r="AG5110" s="11"/>
      <c r="AH5110" s="101"/>
      <c r="AI5110" s="53"/>
      <c r="AJ5110" s="5"/>
    </row>
    <row r="5111" spans="3:36" ht="15" customHeight="1">
      <c r="C5111" s="57"/>
      <c r="D5111" s="11"/>
      <c r="E5111" s="11"/>
      <c r="F5111" s="56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42"/>
      <c r="V5111" s="42"/>
      <c r="W5111" s="42"/>
      <c r="X5111" s="42"/>
      <c r="Y5111" s="42"/>
      <c r="Z5111" s="42"/>
      <c r="AA5111" s="42"/>
      <c r="AB5111" s="42"/>
      <c r="AD5111" s="11"/>
      <c r="AE5111" s="11"/>
      <c r="AG5111" s="11"/>
      <c r="AH5111" s="101"/>
      <c r="AI5111" s="53"/>
      <c r="AJ5111" s="5"/>
    </row>
    <row r="5112" spans="3:36" ht="15" customHeight="1">
      <c r="C5112" s="57"/>
      <c r="D5112" s="11"/>
      <c r="E5112" s="11"/>
      <c r="F5112" s="56"/>
      <c r="G5112" s="11"/>
      <c r="H5112" s="11"/>
      <c r="I5112" s="11"/>
      <c r="J5112" s="11"/>
      <c r="K5112" s="11"/>
      <c r="M5112" s="11"/>
      <c r="N5112" s="11"/>
      <c r="O5112" s="11"/>
      <c r="P5112" s="11"/>
      <c r="Q5112" s="11"/>
      <c r="R5112" s="11"/>
      <c r="S5112" s="11"/>
      <c r="T5112" s="11"/>
      <c r="U5112" s="42"/>
      <c r="V5112" s="42"/>
      <c r="W5112" s="42"/>
      <c r="X5112" s="42"/>
      <c r="Y5112" s="42"/>
      <c r="Z5112" s="42"/>
      <c r="AA5112" s="42"/>
      <c r="AB5112" s="42"/>
      <c r="AC5112" s="11"/>
      <c r="AD5112" s="11"/>
      <c r="AF5112" s="11"/>
      <c r="AG5112" s="11"/>
      <c r="AH5112" s="101"/>
      <c r="AI5112" s="53"/>
      <c r="AJ5112" s="5"/>
    </row>
    <row r="5113" spans="3:36" ht="15" customHeight="1">
      <c r="C5113" s="57"/>
      <c r="D5113" s="11"/>
      <c r="E5113" s="11"/>
      <c r="F5113" s="56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42"/>
      <c r="V5113" s="42"/>
      <c r="W5113" s="42"/>
      <c r="X5113" s="42"/>
      <c r="Y5113" s="42"/>
      <c r="Z5113" s="42"/>
      <c r="AA5113" s="42"/>
      <c r="AB5113" s="42"/>
      <c r="AC5113" s="11"/>
      <c r="AD5113" s="11"/>
      <c r="AF5113" s="11"/>
      <c r="AG5113" s="11"/>
      <c r="AH5113" s="101"/>
      <c r="AI5113" s="53"/>
      <c r="AJ5113" s="5"/>
    </row>
    <row r="5114" spans="3:36" ht="15" customHeight="1">
      <c r="C5114" s="57"/>
      <c r="D5114" s="11"/>
      <c r="E5114" s="11"/>
      <c r="F5114" s="56"/>
      <c r="G5114" s="11"/>
      <c r="H5114" s="11"/>
      <c r="I5114" s="11"/>
      <c r="J5114" s="11"/>
      <c r="K5114" s="11"/>
      <c r="M5114" s="11"/>
      <c r="N5114" s="11"/>
      <c r="O5114" s="11"/>
      <c r="P5114" s="11"/>
      <c r="Q5114" s="11"/>
      <c r="R5114" s="11"/>
      <c r="S5114" s="11"/>
      <c r="T5114" s="11"/>
      <c r="U5114" s="42"/>
      <c r="V5114" s="42"/>
      <c r="W5114" s="42"/>
      <c r="X5114" s="42"/>
      <c r="Y5114" s="42"/>
      <c r="Z5114" s="42"/>
      <c r="AA5114" s="42"/>
      <c r="AB5114" s="42"/>
      <c r="AC5114" s="11"/>
      <c r="AD5114" s="11"/>
      <c r="AE5114" s="11"/>
      <c r="AF5114" s="11"/>
      <c r="AG5114" s="11"/>
      <c r="AH5114" s="101"/>
      <c r="AI5114" s="53"/>
      <c r="AJ5114" s="5"/>
    </row>
    <row r="5115" spans="3:36" ht="15" customHeight="1">
      <c r="C5115" s="57"/>
      <c r="D5115" s="11"/>
      <c r="E5115" s="11"/>
      <c r="F5115" s="56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42"/>
      <c r="V5115" s="42"/>
      <c r="W5115" s="42"/>
      <c r="X5115" s="42"/>
      <c r="Y5115" s="42"/>
      <c r="Z5115" s="42"/>
      <c r="AA5115" s="42"/>
      <c r="AB5115" s="42"/>
      <c r="AC5115" s="11"/>
      <c r="AD5115" s="11"/>
      <c r="AE5115" s="11"/>
      <c r="AF5115" s="11"/>
      <c r="AG5115" s="11"/>
      <c r="AH5115" s="101"/>
      <c r="AI5115" s="53"/>
      <c r="AJ5115" s="5"/>
    </row>
    <row r="5116" spans="3:36" ht="15" customHeight="1">
      <c r="C5116" s="57"/>
      <c r="D5116" s="11"/>
      <c r="E5116" s="11"/>
      <c r="F5116" s="56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42"/>
      <c r="V5116" s="42"/>
      <c r="W5116" s="42"/>
      <c r="X5116" s="42"/>
      <c r="Y5116" s="42"/>
      <c r="Z5116" s="42"/>
      <c r="AA5116" s="42"/>
      <c r="AB5116" s="42"/>
      <c r="AC5116" s="11"/>
      <c r="AD5116" s="11"/>
      <c r="AE5116" s="11"/>
      <c r="AF5116" s="11"/>
      <c r="AG5116" s="11"/>
      <c r="AH5116" s="101"/>
      <c r="AI5116" s="53"/>
      <c r="AJ5116" s="5"/>
    </row>
    <row r="5117" spans="3:36" ht="15" customHeight="1">
      <c r="C5117" s="57"/>
      <c r="D5117" s="11"/>
      <c r="E5117" s="11"/>
      <c r="F5117" s="56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42"/>
      <c r="V5117" s="42"/>
      <c r="W5117" s="42"/>
      <c r="X5117" s="42"/>
      <c r="Y5117" s="42"/>
      <c r="Z5117" s="42"/>
      <c r="AA5117" s="42"/>
      <c r="AB5117" s="42"/>
      <c r="AC5117" s="11"/>
      <c r="AD5117" s="11"/>
      <c r="AF5117" s="11"/>
      <c r="AG5117" s="11"/>
      <c r="AH5117" s="101"/>
      <c r="AI5117" s="53"/>
      <c r="AJ5117" s="5"/>
    </row>
    <row r="5118" spans="3:36" ht="15" customHeight="1">
      <c r="C5118" s="57"/>
      <c r="D5118" s="11"/>
      <c r="E5118" s="11"/>
      <c r="F5118" s="56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42"/>
      <c r="V5118" s="42"/>
      <c r="W5118" s="42"/>
      <c r="X5118" s="42"/>
      <c r="Y5118" s="42"/>
      <c r="Z5118" s="42"/>
      <c r="AA5118" s="42"/>
      <c r="AB5118" s="42"/>
      <c r="AC5118" s="11"/>
      <c r="AD5118" s="11"/>
      <c r="AE5118" s="11"/>
      <c r="AG5118" s="11"/>
      <c r="AH5118" s="101"/>
      <c r="AI5118" s="53"/>
      <c r="AJ5118" s="5"/>
    </row>
    <row r="5119" spans="3:36" ht="15" customHeight="1">
      <c r="C5119" s="57"/>
      <c r="D5119" s="11"/>
      <c r="E5119" s="11"/>
      <c r="F5119" s="56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42"/>
      <c r="V5119" s="42"/>
      <c r="W5119" s="42"/>
      <c r="X5119" s="42"/>
      <c r="Y5119" s="42"/>
      <c r="Z5119" s="42"/>
      <c r="AA5119" s="42"/>
      <c r="AB5119" s="42"/>
      <c r="AC5119" s="11"/>
      <c r="AD5119" s="11"/>
      <c r="AE5119" s="11"/>
      <c r="AG5119" s="11"/>
      <c r="AH5119" s="101"/>
      <c r="AI5119" s="53"/>
      <c r="AJ5119" s="5"/>
    </row>
    <row r="5120" spans="3:36">
      <c r="C5120" s="57"/>
      <c r="D5120" s="11"/>
      <c r="E5120" s="11"/>
      <c r="F5120" s="56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42"/>
      <c r="V5120" s="42"/>
      <c r="W5120" s="42"/>
      <c r="X5120" s="42"/>
      <c r="Y5120" s="42"/>
      <c r="Z5120" s="42"/>
      <c r="AA5120" s="42"/>
      <c r="AB5120" s="42"/>
      <c r="AC5120" s="11"/>
      <c r="AD5120" s="11"/>
      <c r="AG5120" s="11"/>
      <c r="AH5120" s="101"/>
      <c r="AI5120" s="53"/>
      <c r="AJ5120" s="5"/>
    </row>
    <row r="5121" spans="3:36" ht="15" customHeight="1">
      <c r="C5121" s="57"/>
      <c r="D5121" s="11"/>
      <c r="E5121" s="11"/>
      <c r="F5121" s="56"/>
      <c r="G5121" s="11"/>
      <c r="H5121" s="11"/>
      <c r="I5121" s="11"/>
      <c r="J5121" s="11"/>
      <c r="K5121" s="11"/>
      <c r="M5121" s="11"/>
      <c r="O5121" s="11"/>
      <c r="P5121" s="11"/>
      <c r="Q5121" s="11"/>
      <c r="R5121" s="11"/>
      <c r="S5121" s="11"/>
      <c r="T5121" s="11"/>
      <c r="U5121" s="42"/>
      <c r="V5121" s="42"/>
      <c r="W5121" s="42"/>
      <c r="X5121" s="42"/>
      <c r="Y5121" s="42"/>
      <c r="Z5121" s="42"/>
      <c r="AA5121" s="42"/>
      <c r="AB5121" s="42"/>
      <c r="AC5121" s="11"/>
      <c r="AD5121" s="11"/>
      <c r="AE5121" s="11"/>
      <c r="AG5121" s="11"/>
      <c r="AH5121" s="101"/>
      <c r="AI5121" s="53"/>
      <c r="AJ5121" s="5"/>
    </row>
    <row r="5122" spans="3:36" ht="15" customHeight="1">
      <c r="C5122" s="57"/>
      <c r="D5122" s="11"/>
      <c r="E5122" s="11"/>
      <c r="F5122" s="56"/>
      <c r="G5122" s="11"/>
      <c r="H5122" s="11"/>
      <c r="I5122" s="11"/>
      <c r="J5122" s="11"/>
      <c r="K5122" s="11"/>
      <c r="M5122" s="11"/>
      <c r="N5122" s="11"/>
      <c r="O5122" s="11"/>
      <c r="Q5122" s="11"/>
      <c r="R5122" s="11"/>
      <c r="S5122" s="11"/>
      <c r="U5122" s="42"/>
      <c r="V5122" s="42"/>
      <c r="W5122" s="42"/>
      <c r="X5122" s="42"/>
      <c r="Y5122" s="42"/>
      <c r="Z5122" s="42"/>
      <c r="AA5122" s="42"/>
      <c r="AB5122" s="42"/>
      <c r="AD5122" s="11"/>
      <c r="AE5122" s="11"/>
      <c r="AF5122" s="11"/>
      <c r="AG5122" s="11"/>
      <c r="AH5122" s="101"/>
      <c r="AI5122" s="53"/>
      <c r="AJ5122" s="5"/>
    </row>
    <row r="5123" spans="3:36" ht="15" customHeight="1">
      <c r="C5123" s="57"/>
      <c r="D5123" s="11"/>
      <c r="E5123" s="11"/>
      <c r="F5123" s="56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42"/>
      <c r="V5123" s="42"/>
      <c r="W5123" s="42"/>
      <c r="X5123" s="42"/>
      <c r="Y5123" s="42"/>
      <c r="Z5123" s="42"/>
      <c r="AA5123" s="42"/>
      <c r="AB5123" s="42"/>
      <c r="AD5123" s="11"/>
      <c r="AE5123" s="11"/>
      <c r="AG5123" s="11"/>
      <c r="AH5123" s="101"/>
      <c r="AI5123" s="53"/>
      <c r="AJ5123" s="5"/>
    </row>
    <row r="5124" spans="3:36" ht="15" customHeight="1">
      <c r="C5124" s="57"/>
      <c r="D5124" s="11"/>
      <c r="E5124" s="11"/>
      <c r="F5124" s="56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42"/>
      <c r="V5124" s="42"/>
      <c r="W5124" s="42"/>
      <c r="X5124" s="42"/>
      <c r="Y5124" s="42"/>
      <c r="Z5124" s="42"/>
      <c r="AA5124" s="42"/>
      <c r="AB5124" s="42"/>
      <c r="AD5124" s="11"/>
      <c r="AE5124" s="11"/>
      <c r="AG5124" s="11"/>
      <c r="AH5124" s="101"/>
      <c r="AI5124" s="53"/>
      <c r="AJ5124" s="5"/>
    </row>
    <row r="5125" spans="3:36" ht="15" customHeight="1">
      <c r="C5125" s="57"/>
      <c r="D5125" s="11"/>
      <c r="E5125" s="11"/>
      <c r="F5125" s="56"/>
      <c r="G5125" s="11"/>
      <c r="H5125" s="11"/>
      <c r="I5125" s="11"/>
      <c r="J5125" s="11"/>
      <c r="K5125" s="11"/>
      <c r="M5125" s="11"/>
      <c r="N5125" s="11"/>
      <c r="O5125" s="11"/>
      <c r="P5125" s="11"/>
      <c r="Q5125" s="11"/>
      <c r="R5125" s="11"/>
      <c r="S5125" s="11"/>
      <c r="T5125" s="11"/>
      <c r="U5125" s="42"/>
      <c r="V5125" s="42"/>
      <c r="W5125" s="42"/>
      <c r="X5125" s="42"/>
      <c r="Y5125" s="42"/>
      <c r="Z5125" s="42"/>
      <c r="AA5125" s="42"/>
      <c r="AB5125" s="42"/>
      <c r="AD5125" s="11"/>
      <c r="AE5125" s="11"/>
      <c r="AG5125" s="11"/>
      <c r="AH5125" s="101"/>
      <c r="AI5125" s="53"/>
      <c r="AJ5125" s="5"/>
    </row>
    <row r="5126" spans="3:36" ht="15" customHeight="1">
      <c r="C5126" s="57"/>
      <c r="D5126" s="11"/>
      <c r="E5126" s="11"/>
      <c r="F5126" s="56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42"/>
      <c r="V5126" s="42"/>
      <c r="W5126" s="42"/>
      <c r="X5126" s="42"/>
      <c r="Y5126" s="42"/>
      <c r="Z5126" s="42"/>
      <c r="AA5126" s="42"/>
      <c r="AB5126" s="42"/>
      <c r="AC5126" s="11"/>
      <c r="AD5126" s="11"/>
      <c r="AG5126" s="11"/>
      <c r="AH5126" s="101"/>
      <c r="AI5126" s="53"/>
      <c r="AJ5126" s="5"/>
    </row>
    <row r="5127" spans="3:36" ht="15" customHeight="1">
      <c r="C5127" s="57"/>
      <c r="D5127" s="11"/>
      <c r="E5127" s="11"/>
      <c r="F5127" s="56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42"/>
      <c r="V5127" s="42"/>
      <c r="W5127" s="42"/>
      <c r="X5127" s="42"/>
      <c r="Y5127" s="42"/>
      <c r="Z5127" s="42"/>
      <c r="AA5127" s="42"/>
      <c r="AB5127" s="42"/>
      <c r="AC5127" s="11"/>
      <c r="AD5127" s="11"/>
      <c r="AE5127" s="11"/>
      <c r="AF5127" s="11"/>
      <c r="AG5127" s="11"/>
      <c r="AH5127" s="101"/>
      <c r="AI5127" s="53"/>
      <c r="AJ5127" s="5"/>
    </row>
    <row r="5128" spans="3:36" ht="15" customHeight="1">
      <c r="C5128" s="57"/>
      <c r="D5128" s="11"/>
      <c r="E5128" s="11"/>
      <c r="F5128" s="56"/>
      <c r="G5128" s="11"/>
      <c r="H5128" s="11"/>
      <c r="I5128" s="11"/>
      <c r="J5128" s="11"/>
      <c r="K5128" s="11"/>
      <c r="M5128" s="11"/>
      <c r="O5128" s="11"/>
      <c r="P5128" s="11"/>
      <c r="Q5128" s="11"/>
      <c r="R5128" s="11"/>
      <c r="S5128" s="11"/>
      <c r="T5128" s="11"/>
      <c r="U5128" s="42"/>
      <c r="V5128" s="42"/>
      <c r="W5128" s="42"/>
      <c r="X5128" s="42"/>
      <c r="Y5128" s="42"/>
      <c r="Z5128" s="42"/>
      <c r="AA5128" s="42"/>
      <c r="AB5128" s="42"/>
      <c r="AC5128" s="11"/>
      <c r="AD5128" s="11"/>
      <c r="AE5128" s="11"/>
      <c r="AG5128" s="11"/>
      <c r="AH5128" s="101"/>
      <c r="AI5128" s="53"/>
      <c r="AJ5128" s="5"/>
    </row>
    <row r="5129" spans="3:36" ht="15" customHeight="1">
      <c r="C5129" s="57"/>
      <c r="D5129" s="11"/>
      <c r="E5129" s="11"/>
      <c r="F5129" s="56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42"/>
      <c r="V5129" s="42"/>
      <c r="W5129" s="42"/>
      <c r="X5129" s="42"/>
      <c r="Y5129" s="42"/>
      <c r="Z5129" s="42"/>
      <c r="AA5129" s="42"/>
      <c r="AB5129" s="42"/>
      <c r="AC5129" s="11"/>
      <c r="AD5129" s="11"/>
      <c r="AG5129" s="11"/>
      <c r="AH5129" s="101"/>
      <c r="AI5129" s="53"/>
      <c r="AJ5129" s="5"/>
    </row>
    <row r="5130" spans="3:36" ht="15" customHeight="1">
      <c r="C5130" s="57"/>
      <c r="D5130" s="11"/>
      <c r="E5130" s="11"/>
      <c r="F5130" s="56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42"/>
      <c r="V5130" s="42"/>
      <c r="W5130" s="42"/>
      <c r="X5130" s="42"/>
      <c r="Y5130" s="42"/>
      <c r="Z5130" s="42"/>
      <c r="AA5130" s="42"/>
      <c r="AB5130" s="42"/>
      <c r="AC5130" s="11"/>
      <c r="AD5130" s="11"/>
      <c r="AG5130" s="11"/>
      <c r="AH5130" s="101"/>
      <c r="AI5130" s="53"/>
      <c r="AJ5130" s="5"/>
    </row>
    <row r="5131" spans="3:36" ht="15" customHeight="1">
      <c r="C5131" s="57"/>
      <c r="D5131" s="11"/>
      <c r="E5131" s="11"/>
      <c r="F5131" s="56"/>
      <c r="G5131" s="11"/>
      <c r="H5131" s="11"/>
      <c r="I5131" s="11"/>
      <c r="J5131" s="11"/>
      <c r="K5131" s="11"/>
      <c r="M5131" s="11"/>
      <c r="N5131" s="11"/>
      <c r="Q5131" s="11"/>
      <c r="R5131" s="11"/>
      <c r="S5131" s="11"/>
      <c r="U5131" s="42"/>
      <c r="V5131" s="42"/>
      <c r="W5131" s="42"/>
      <c r="X5131" s="42"/>
      <c r="Y5131" s="42"/>
      <c r="Z5131" s="42"/>
      <c r="AA5131" s="42"/>
      <c r="AB5131" s="42"/>
      <c r="AD5131" s="11"/>
      <c r="AE5131" s="11"/>
      <c r="AG5131" s="11"/>
      <c r="AH5131" s="101"/>
      <c r="AI5131" s="53"/>
      <c r="AJ5131" s="5"/>
    </row>
    <row r="5132" spans="3:36" ht="15" customHeight="1">
      <c r="C5132" s="57"/>
      <c r="D5132" s="11"/>
      <c r="E5132" s="11"/>
      <c r="F5132" s="56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42"/>
      <c r="V5132" s="42"/>
      <c r="W5132" s="42"/>
      <c r="X5132" s="42"/>
      <c r="Y5132" s="42"/>
      <c r="Z5132" s="42"/>
      <c r="AA5132" s="42"/>
      <c r="AB5132" s="42"/>
      <c r="AD5132" s="11"/>
      <c r="AE5132" s="11"/>
      <c r="AG5132" s="11"/>
      <c r="AH5132" s="101"/>
      <c r="AI5132" s="53"/>
      <c r="AJ5132" s="5"/>
    </row>
    <row r="5133" spans="3:36" ht="15" customHeight="1">
      <c r="C5133" s="57"/>
      <c r="D5133" s="11"/>
      <c r="E5133" s="11"/>
      <c r="F5133" s="56"/>
      <c r="G5133" s="11"/>
      <c r="H5133" s="11"/>
      <c r="I5133" s="11"/>
      <c r="J5133" s="11"/>
      <c r="K5133" s="11"/>
      <c r="M5133" s="11"/>
      <c r="O5133" s="11"/>
      <c r="P5133" s="11"/>
      <c r="Q5133" s="11"/>
      <c r="R5133" s="11"/>
      <c r="S5133" s="11"/>
      <c r="T5133" s="11"/>
      <c r="U5133" s="42"/>
      <c r="V5133" s="42"/>
      <c r="W5133" s="42"/>
      <c r="X5133" s="42"/>
      <c r="Y5133" s="42"/>
      <c r="Z5133" s="42"/>
      <c r="AA5133" s="42"/>
      <c r="AB5133" s="42"/>
      <c r="AD5133" s="11"/>
      <c r="AE5133" s="11"/>
      <c r="AF5133" s="11"/>
      <c r="AG5133" s="11"/>
      <c r="AH5133" s="101"/>
      <c r="AI5133" s="53"/>
      <c r="AJ5133" s="5"/>
    </row>
    <row r="5134" spans="3:36" ht="15" customHeight="1">
      <c r="C5134" s="57"/>
      <c r="D5134" s="11"/>
      <c r="E5134" s="11"/>
      <c r="F5134" s="56"/>
      <c r="G5134" s="11"/>
      <c r="H5134" s="11"/>
      <c r="I5134" s="11"/>
      <c r="J5134" s="11"/>
      <c r="K5134" s="11"/>
      <c r="M5134" s="11"/>
      <c r="O5134" s="11"/>
      <c r="P5134" s="11"/>
      <c r="Q5134" s="11"/>
      <c r="R5134" s="11"/>
      <c r="S5134" s="11"/>
      <c r="T5134" s="11"/>
      <c r="U5134" s="42"/>
      <c r="V5134" s="42"/>
      <c r="W5134" s="42"/>
      <c r="X5134" s="42"/>
      <c r="Y5134" s="42"/>
      <c r="Z5134" s="42"/>
      <c r="AA5134" s="42"/>
      <c r="AB5134" s="42"/>
      <c r="AD5134" s="11"/>
      <c r="AG5134" s="11"/>
      <c r="AH5134" s="101"/>
      <c r="AI5134" s="53"/>
      <c r="AJ5134" s="5"/>
    </row>
    <row r="5135" spans="3:36" ht="15" customHeight="1">
      <c r="C5135" s="57"/>
      <c r="D5135" s="11"/>
      <c r="E5135" s="11"/>
      <c r="F5135" s="56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42"/>
      <c r="V5135" s="42"/>
      <c r="W5135" s="42"/>
      <c r="X5135" s="42"/>
      <c r="Y5135" s="42"/>
      <c r="Z5135" s="42"/>
      <c r="AA5135" s="42"/>
      <c r="AB5135" s="42"/>
      <c r="AD5135" s="11"/>
      <c r="AG5135" s="11"/>
      <c r="AH5135" s="101"/>
      <c r="AI5135" s="53"/>
      <c r="AJ5135" s="5"/>
    </row>
    <row r="5136" spans="3:36" ht="15" customHeight="1">
      <c r="C5136" s="57"/>
      <c r="D5136" s="11"/>
      <c r="E5136" s="11"/>
      <c r="F5136" s="56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42"/>
      <c r="V5136" s="42"/>
      <c r="W5136" s="42"/>
      <c r="X5136" s="42"/>
      <c r="Y5136" s="42"/>
      <c r="Z5136" s="42"/>
      <c r="AA5136" s="42"/>
      <c r="AB5136" s="42"/>
      <c r="AD5136" s="11"/>
      <c r="AF5136" s="11"/>
      <c r="AG5136" s="11"/>
      <c r="AH5136" s="101"/>
      <c r="AI5136" s="53"/>
      <c r="AJ5136" s="5"/>
    </row>
    <row r="5137" spans="3:36" ht="15" customHeight="1">
      <c r="C5137" s="57"/>
      <c r="D5137" s="11"/>
      <c r="E5137" s="11"/>
      <c r="F5137" s="56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42"/>
      <c r="V5137" s="42"/>
      <c r="W5137" s="42"/>
      <c r="X5137" s="42"/>
      <c r="Y5137" s="42"/>
      <c r="Z5137" s="42"/>
      <c r="AA5137" s="42"/>
      <c r="AB5137" s="42"/>
      <c r="AD5137" s="11"/>
      <c r="AF5137" s="11"/>
      <c r="AG5137" s="11"/>
      <c r="AH5137" s="101"/>
      <c r="AI5137" s="53"/>
      <c r="AJ5137" s="5"/>
    </row>
    <row r="5138" spans="3:36" ht="15" customHeight="1">
      <c r="C5138" s="57"/>
      <c r="D5138" s="11"/>
      <c r="E5138" s="11"/>
      <c r="F5138" s="56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42"/>
      <c r="V5138" s="42"/>
      <c r="W5138" s="42"/>
      <c r="X5138" s="42"/>
      <c r="Y5138" s="42"/>
      <c r="Z5138" s="42"/>
      <c r="AA5138" s="42"/>
      <c r="AB5138" s="42"/>
      <c r="AD5138" s="11"/>
      <c r="AE5138" s="11"/>
      <c r="AF5138" s="11"/>
      <c r="AG5138" s="11"/>
      <c r="AH5138" s="101"/>
      <c r="AI5138" s="53"/>
      <c r="AJ5138" s="5"/>
    </row>
    <row r="5139" spans="3:36" ht="15" customHeight="1">
      <c r="C5139" s="57"/>
      <c r="D5139" s="11"/>
      <c r="E5139" s="11"/>
      <c r="F5139" s="56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42"/>
      <c r="V5139" s="42"/>
      <c r="W5139" s="42"/>
      <c r="X5139" s="42"/>
      <c r="Y5139" s="42"/>
      <c r="Z5139" s="42"/>
      <c r="AA5139" s="42"/>
      <c r="AB5139" s="42"/>
      <c r="AD5139" s="11"/>
      <c r="AE5139" s="11"/>
      <c r="AF5139" s="11"/>
      <c r="AG5139" s="11"/>
      <c r="AH5139" s="101"/>
      <c r="AI5139" s="53"/>
      <c r="AJ5139" s="5"/>
    </row>
    <row r="5140" spans="3:36" ht="15" customHeight="1">
      <c r="C5140" s="57"/>
      <c r="D5140" s="11"/>
      <c r="E5140" s="11"/>
      <c r="F5140" s="56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42"/>
      <c r="V5140" s="42"/>
      <c r="W5140" s="42"/>
      <c r="X5140" s="42"/>
      <c r="Y5140" s="42"/>
      <c r="Z5140" s="42"/>
      <c r="AA5140" s="42"/>
      <c r="AB5140" s="42"/>
      <c r="AD5140" s="11"/>
      <c r="AE5140" s="11"/>
      <c r="AG5140" s="11"/>
      <c r="AH5140" s="101"/>
      <c r="AI5140" s="53"/>
      <c r="AJ5140" s="5"/>
    </row>
    <row r="5141" spans="3:36" ht="15" customHeight="1">
      <c r="C5141" s="57"/>
      <c r="D5141" s="11"/>
      <c r="E5141" s="11"/>
      <c r="F5141" s="56"/>
      <c r="G5141" s="11"/>
      <c r="H5141" s="11"/>
      <c r="I5141" s="11"/>
      <c r="J5141" s="11"/>
      <c r="K5141" s="11"/>
      <c r="M5141" s="11"/>
      <c r="N5141" s="11"/>
      <c r="O5141" s="11"/>
      <c r="P5141" s="11"/>
      <c r="Q5141" s="11"/>
      <c r="R5141" s="11"/>
      <c r="S5141" s="11"/>
      <c r="T5141" s="11"/>
      <c r="U5141" s="42"/>
      <c r="V5141" s="42"/>
      <c r="W5141" s="42"/>
      <c r="X5141" s="42"/>
      <c r="Y5141" s="42"/>
      <c r="Z5141" s="42"/>
      <c r="AA5141" s="42"/>
      <c r="AB5141" s="42"/>
      <c r="AD5141" s="11"/>
      <c r="AE5141" s="11"/>
      <c r="AF5141" s="11"/>
      <c r="AG5141" s="11"/>
      <c r="AH5141" s="101"/>
      <c r="AI5141" s="53"/>
      <c r="AJ5141" s="5"/>
    </row>
    <row r="5142" spans="3:36" ht="15" customHeight="1">
      <c r="C5142" s="57"/>
      <c r="D5142" s="11"/>
      <c r="E5142" s="11"/>
      <c r="F5142" s="56"/>
      <c r="G5142" s="11"/>
      <c r="H5142" s="11"/>
      <c r="I5142" s="11"/>
      <c r="J5142" s="11"/>
      <c r="K5142" s="11"/>
      <c r="M5142" s="11"/>
      <c r="N5142" s="11"/>
      <c r="O5142" s="11"/>
      <c r="P5142" s="11"/>
      <c r="Q5142" s="11"/>
      <c r="R5142" s="11"/>
      <c r="S5142" s="11"/>
      <c r="T5142" s="11"/>
      <c r="U5142" s="42"/>
      <c r="V5142" s="42"/>
      <c r="W5142" s="42"/>
      <c r="X5142" s="42"/>
      <c r="Y5142" s="42"/>
      <c r="Z5142" s="42"/>
      <c r="AA5142" s="42"/>
      <c r="AB5142" s="42"/>
      <c r="AD5142" s="11"/>
      <c r="AE5142" s="11"/>
      <c r="AG5142" s="11"/>
      <c r="AH5142" s="101"/>
      <c r="AI5142" s="53"/>
      <c r="AJ5142" s="5"/>
    </row>
    <row r="5143" spans="3:36" ht="15" customHeight="1">
      <c r="C5143" s="57"/>
      <c r="D5143" s="11"/>
      <c r="E5143" s="11"/>
      <c r="F5143" s="56"/>
      <c r="G5143" s="11"/>
      <c r="H5143" s="11"/>
      <c r="I5143" s="11"/>
      <c r="J5143" s="11"/>
      <c r="K5143" s="11"/>
      <c r="M5143" s="11"/>
      <c r="N5143" s="11"/>
      <c r="O5143" s="11"/>
      <c r="P5143" s="11"/>
      <c r="Q5143" s="11"/>
      <c r="R5143" s="11"/>
      <c r="S5143" s="11"/>
      <c r="T5143" s="11"/>
      <c r="U5143" s="42"/>
      <c r="V5143" s="42"/>
      <c r="W5143" s="42"/>
      <c r="X5143" s="42"/>
      <c r="Y5143" s="42"/>
      <c r="Z5143" s="42"/>
      <c r="AA5143" s="42"/>
      <c r="AB5143" s="42"/>
      <c r="AC5143" s="11"/>
      <c r="AD5143" s="11"/>
      <c r="AF5143" s="11"/>
      <c r="AG5143" s="11"/>
      <c r="AH5143" s="101"/>
      <c r="AI5143" s="53"/>
      <c r="AJ5143" s="5"/>
    </row>
    <row r="5144" spans="3:36" ht="15" customHeight="1">
      <c r="C5144" s="57"/>
      <c r="D5144" s="11"/>
      <c r="E5144" s="11"/>
      <c r="F5144" s="56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42"/>
      <c r="V5144" s="42"/>
      <c r="W5144" s="42"/>
      <c r="X5144" s="42"/>
      <c r="Y5144" s="42"/>
      <c r="Z5144" s="42"/>
      <c r="AA5144" s="42"/>
      <c r="AB5144" s="42"/>
      <c r="AC5144" s="11"/>
      <c r="AD5144" s="11"/>
      <c r="AF5144" s="11"/>
      <c r="AG5144" s="11"/>
      <c r="AH5144" s="101"/>
      <c r="AI5144" s="53"/>
      <c r="AJ5144" s="5"/>
    </row>
    <row r="5145" spans="3:36" ht="15" customHeight="1">
      <c r="C5145" s="57"/>
      <c r="D5145" s="11"/>
      <c r="E5145" s="11"/>
      <c r="F5145" s="56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42"/>
      <c r="V5145" s="42"/>
      <c r="W5145" s="42"/>
      <c r="X5145" s="42"/>
      <c r="Y5145" s="42"/>
      <c r="Z5145" s="42"/>
      <c r="AA5145" s="42"/>
      <c r="AB5145" s="42"/>
      <c r="AC5145" s="11"/>
      <c r="AD5145" s="11"/>
      <c r="AE5145" s="11"/>
      <c r="AG5145" s="11"/>
      <c r="AH5145" s="101"/>
      <c r="AI5145" s="53"/>
      <c r="AJ5145" s="5"/>
    </row>
    <row r="5146" spans="3:36" ht="15" customHeight="1">
      <c r="C5146" s="57"/>
      <c r="D5146" s="11"/>
      <c r="E5146" s="11"/>
      <c r="F5146" s="56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42"/>
      <c r="V5146" s="42"/>
      <c r="W5146" s="42"/>
      <c r="X5146" s="42"/>
      <c r="Y5146" s="42"/>
      <c r="Z5146" s="42"/>
      <c r="AA5146" s="42"/>
      <c r="AB5146" s="42"/>
      <c r="AC5146" s="11"/>
      <c r="AD5146" s="11"/>
      <c r="AE5146" s="11"/>
      <c r="AG5146" s="11"/>
      <c r="AH5146" s="101"/>
      <c r="AI5146" s="53"/>
      <c r="AJ5146" s="5"/>
    </row>
    <row r="5147" spans="3:36" ht="15" customHeight="1">
      <c r="C5147" s="57"/>
      <c r="D5147" s="11"/>
      <c r="E5147" s="11"/>
      <c r="F5147" s="56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42"/>
      <c r="V5147" s="42"/>
      <c r="W5147" s="42"/>
      <c r="X5147" s="42"/>
      <c r="Y5147" s="42"/>
      <c r="Z5147" s="42"/>
      <c r="AA5147" s="42"/>
      <c r="AB5147" s="42"/>
      <c r="AC5147" s="11"/>
      <c r="AD5147" s="11"/>
      <c r="AG5147" s="11"/>
      <c r="AH5147" s="101"/>
      <c r="AI5147" s="53"/>
      <c r="AJ5147" s="5"/>
    </row>
    <row r="5148" spans="3:36" ht="15" customHeight="1">
      <c r="C5148" s="57"/>
      <c r="D5148" s="11"/>
      <c r="E5148" s="11"/>
      <c r="F5148" s="56"/>
      <c r="G5148" s="11"/>
      <c r="H5148" s="11"/>
      <c r="I5148" s="11"/>
      <c r="J5148" s="11"/>
      <c r="K5148" s="11"/>
      <c r="L5148" s="11"/>
      <c r="M5148" s="11"/>
      <c r="N5148" s="11"/>
      <c r="P5148" s="11"/>
      <c r="Q5148" s="11"/>
      <c r="R5148" s="11"/>
      <c r="S5148" s="11"/>
      <c r="T5148" s="11"/>
      <c r="U5148" s="42"/>
      <c r="V5148" s="42"/>
      <c r="W5148" s="42"/>
      <c r="X5148" s="42"/>
      <c r="Y5148" s="42"/>
      <c r="Z5148" s="42"/>
      <c r="AA5148" s="42"/>
      <c r="AB5148" s="42"/>
      <c r="AD5148" s="11"/>
      <c r="AF5148" s="11"/>
      <c r="AG5148" s="11"/>
      <c r="AH5148" s="101"/>
      <c r="AI5148" s="53"/>
      <c r="AJ5148" s="5"/>
    </row>
    <row r="5149" spans="3:36" ht="15" customHeight="1">
      <c r="C5149" s="57"/>
      <c r="D5149" s="11"/>
      <c r="E5149" s="11"/>
      <c r="F5149" s="56"/>
      <c r="G5149" s="11"/>
      <c r="H5149" s="11"/>
      <c r="I5149" s="11"/>
      <c r="J5149" s="11"/>
      <c r="K5149" s="11"/>
      <c r="L5149" s="11"/>
      <c r="M5149" s="11"/>
      <c r="N5149" s="11"/>
      <c r="P5149" s="11"/>
      <c r="Q5149" s="11"/>
      <c r="R5149" s="11"/>
      <c r="S5149" s="11"/>
      <c r="T5149" s="11"/>
      <c r="U5149" s="42"/>
      <c r="V5149" s="42"/>
      <c r="W5149" s="42"/>
      <c r="X5149" s="42"/>
      <c r="Y5149" s="42"/>
      <c r="Z5149" s="42"/>
      <c r="AA5149" s="42"/>
      <c r="AB5149" s="42"/>
      <c r="AD5149" s="11"/>
      <c r="AG5149" s="11"/>
      <c r="AH5149" s="101"/>
      <c r="AI5149" s="53"/>
      <c r="AJ5149" s="5"/>
    </row>
    <row r="5150" spans="3:36" ht="15" customHeight="1">
      <c r="C5150" s="57"/>
      <c r="D5150" s="11"/>
      <c r="E5150" s="11"/>
      <c r="F5150" s="56"/>
      <c r="G5150" s="11"/>
      <c r="H5150" s="11"/>
      <c r="I5150" s="11"/>
      <c r="J5150" s="11"/>
      <c r="K5150" s="11"/>
      <c r="L5150" s="11"/>
      <c r="M5150" s="11"/>
      <c r="N5150" s="11"/>
      <c r="O5150" s="11"/>
      <c r="Q5150" s="11"/>
      <c r="R5150" s="11"/>
      <c r="S5150" s="11"/>
      <c r="T5150" s="11"/>
      <c r="U5150" s="42"/>
      <c r="V5150" s="42"/>
      <c r="W5150" s="42"/>
      <c r="X5150" s="42"/>
      <c r="Y5150" s="42"/>
      <c r="Z5150" s="42"/>
      <c r="AA5150" s="42"/>
      <c r="AB5150" s="42"/>
      <c r="AD5150" s="11"/>
      <c r="AF5150" s="11"/>
      <c r="AG5150" s="11"/>
      <c r="AH5150" s="101"/>
      <c r="AI5150" s="53"/>
      <c r="AJ5150" s="5"/>
    </row>
    <row r="5151" spans="3:36" ht="15" customHeight="1">
      <c r="C5151" s="57"/>
      <c r="D5151" s="11"/>
      <c r="E5151" s="11"/>
      <c r="F5151" s="56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42"/>
      <c r="V5151" s="42"/>
      <c r="W5151" s="42"/>
      <c r="X5151" s="42"/>
      <c r="Y5151" s="42"/>
      <c r="Z5151" s="42"/>
      <c r="AA5151" s="42"/>
      <c r="AB5151" s="42"/>
      <c r="AD5151" s="11"/>
      <c r="AE5151" s="11"/>
      <c r="AF5151" s="11"/>
      <c r="AG5151" s="11"/>
      <c r="AH5151" s="101"/>
      <c r="AI5151" s="53"/>
      <c r="AJ5151" s="5"/>
    </row>
    <row r="5152" spans="3:36" ht="15" customHeight="1">
      <c r="C5152" s="57"/>
      <c r="D5152" s="11"/>
      <c r="E5152" s="11"/>
      <c r="F5152" s="56"/>
      <c r="G5152" s="11"/>
      <c r="H5152" s="11"/>
      <c r="I5152" s="11"/>
      <c r="J5152" s="11"/>
      <c r="K5152" s="11"/>
      <c r="M5152" s="11"/>
      <c r="N5152" s="11"/>
      <c r="O5152" s="11"/>
      <c r="Q5152" s="11"/>
      <c r="R5152" s="11"/>
      <c r="S5152" s="11"/>
      <c r="U5152" s="42"/>
      <c r="V5152" s="42"/>
      <c r="W5152" s="42"/>
      <c r="X5152" s="42"/>
      <c r="Y5152" s="42"/>
      <c r="Z5152" s="42"/>
      <c r="AA5152" s="42"/>
      <c r="AB5152" s="42"/>
      <c r="AD5152" s="11"/>
      <c r="AE5152" s="11"/>
      <c r="AF5152" s="11"/>
      <c r="AG5152" s="11"/>
      <c r="AH5152" s="101"/>
      <c r="AI5152" s="53"/>
      <c r="AJ5152" s="5"/>
    </row>
    <row r="5153" spans="3:36" ht="15" customHeight="1">
      <c r="C5153" s="57"/>
      <c r="D5153" s="11"/>
      <c r="E5153" s="11"/>
      <c r="F5153" s="56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42"/>
      <c r="V5153" s="42"/>
      <c r="W5153" s="42"/>
      <c r="X5153" s="42"/>
      <c r="Y5153" s="42"/>
      <c r="Z5153" s="42"/>
      <c r="AA5153" s="42"/>
      <c r="AB5153" s="42"/>
      <c r="AD5153" s="11"/>
      <c r="AF5153" s="11"/>
      <c r="AG5153" s="11"/>
      <c r="AH5153" s="101"/>
      <c r="AI5153" s="53"/>
      <c r="AJ5153" s="5"/>
    </row>
    <row r="5154" spans="3:36" ht="15" customHeight="1">
      <c r="C5154" s="57"/>
      <c r="D5154" s="11"/>
      <c r="E5154" s="11"/>
      <c r="F5154" s="56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42"/>
      <c r="V5154" s="42"/>
      <c r="W5154" s="42"/>
      <c r="X5154" s="42"/>
      <c r="Y5154" s="42"/>
      <c r="Z5154" s="42"/>
      <c r="AA5154" s="42"/>
      <c r="AB5154" s="42"/>
      <c r="AD5154" s="11"/>
      <c r="AG5154" s="11"/>
      <c r="AH5154" s="101"/>
      <c r="AI5154" s="53"/>
      <c r="AJ5154" s="5"/>
    </row>
    <row r="5155" spans="3:36" ht="15" customHeight="1">
      <c r="C5155" s="57"/>
      <c r="D5155" s="11"/>
      <c r="E5155" s="11"/>
      <c r="F5155" s="56"/>
      <c r="G5155" s="11"/>
      <c r="H5155" s="11"/>
      <c r="I5155" s="11"/>
      <c r="J5155" s="11"/>
      <c r="K5155" s="11"/>
      <c r="M5155" s="11"/>
      <c r="N5155" s="11"/>
      <c r="O5155" s="11"/>
      <c r="Q5155" s="11"/>
      <c r="R5155" s="11"/>
      <c r="S5155" s="11"/>
      <c r="U5155" s="42"/>
      <c r="V5155" s="42"/>
      <c r="W5155" s="42"/>
      <c r="X5155" s="42"/>
      <c r="Y5155" s="42"/>
      <c r="Z5155" s="42"/>
      <c r="AA5155" s="42"/>
      <c r="AB5155" s="42"/>
      <c r="AD5155" s="11"/>
      <c r="AE5155" s="11"/>
      <c r="AF5155" s="11"/>
      <c r="AG5155" s="11"/>
      <c r="AH5155" s="101"/>
      <c r="AI5155" s="53"/>
      <c r="AJ5155" s="5"/>
    </row>
    <row r="5156" spans="3:36" ht="15" customHeight="1">
      <c r="C5156" s="57"/>
      <c r="D5156" s="11"/>
      <c r="E5156" s="11"/>
      <c r="F5156" s="56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42"/>
      <c r="V5156" s="42"/>
      <c r="W5156" s="42"/>
      <c r="X5156" s="42"/>
      <c r="Y5156" s="42"/>
      <c r="Z5156" s="42"/>
      <c r="AA5156" s="42"/>
      <c r="AB5156" s="42"/>
      <c r="AC5156" s="11"/>
      <c r="AD5156" s="11"/>
      <c r="AE5156" s="11"/>
      <c r="AG5156" s="11"/>
      <c r="AH5156" s="101"/>
      <c r="AI5156" s="53"/>
      <c r="AJ5156" s="5"/>
    </row>
    <row r="5157" spans="3:36" ht="15" customHeight="1">
      <c r="C5157" s="57"/>
      <c r="D5157" s="11"/>
      <c r="E5157" s="11"/>
      <c r="F5157" s="56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42"/>
      <c r="V5157" s="42"/>
      <c r="W5157" s="42"/>
      <c r="X5157" s="42"/>
      <c r="Y5157" s="42"/>
      <c r="Z5157" s="42"/>
      <c r="AA5157" s="42"/>
      <c r="AB5157" s="42"/>
      <c r="AC5157" s="11"/>
      <c r="AD5157" s="11"/>
      <c r="AE5157" s="11"/>
      <c r="AG5157" s="11"/>
      <c r="AH5157" s="101"/>
      <c r="AI5157" s="53"/>
      <c r="AJ5157" s="5"/>
    </row>
    <row r="5158" spans="3:36" ht="15" customHeight="1">
      <c r="C5158" s="57"/>
      <c r="D5158" s="11"/>
      <c r="E5158" s="11"/>
      <c r="F5158" s="56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42"/>
      <c r="V5158" s="42"/>
      <c r="W5158" s="42"/>
      <c r="X5158" s="42"/>
      <c r="Y5158" s="42"/>
      <c r="Z5158" s="42"/>
      <c r="AA5158" s="42"/>
      <c r="AB5158" s="42"/>
      <c r="AC5158" s="11"/>
      <c r="AD5158" s="11"/>
      <c r="AE5158" s="11"/>
      <c r="AG5158" s="11"/>
      <c r="AH5158" s="101"/>
      <c r="AI5158" s="53"/>
      <c r="AJ5158" s="5"/>
    </row>
    <row r="5159" spans="3:36" ht="15" customHeight="1">
      <c r="C5159" s="57"/>
      <c r="D5159" s="11"/>
      <c r="E5159" s="11"/>
      <c r="F5159" s="56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42"/>
      <c r="V5159" s="42"/>
      <c r="W5159" s="42"/>
      <c r="X5159" s="42"/>
      <c r="Y5159" s="42"/>
      <c r="Z5159" s="42"/>
      <c r="AA5159" s="42"/>
      <c r="AB5159" s="42"/>
      <c r="AC5159" s="11"/>
      <c r="AD5159" s="11"/>
      <c r="AE5159" s="11"/>
      <c r="AF5159" s="11"/>
      <c r="AG5159" s="11"/>
      <c r="AH5159" s="101"/>
      <c r="AI5159" s="53"/>
      <c r="AJ5159" s="5"/>
    </row>
    <row r="5160" spans="3:36" ht="15" customHeight="1">
      <c r="C5160" s="57"/>
      <c r="D5160" s="11"/>
      <c r="E5160" s="11"/>
      <c r="F5160" s="56"/>
      <c r="G5160" s="11"/>
      <c r="H5160" s="11"/>
      <c r="I5160" s="11"/>
      <c r="J5160" s="11"/>
      <c r="K5160" s="11"/>
      <c r="M5160" s="11"/>
      <c r="N5160" s="11"/>
      <c r="O5160" s="11"/>
      <c r="P5160" s="11"/>
      <c r="Q5160" s="11"/>
      <c r="R5160" s="11"/>
      <c r="S5160" s="11"/>
      <c r="T5160" s="11"/>
      <c r="U5160" s="42"/>
      <c r="V5160" s="42"/>
      <c r="W5160" s="42"/>
      <c r="X5160" s="42"/>
      <c r="Y5160" s="42"/>
      <c r="Z5160" s="42"/>
      <c r="AA5160" s="42"/>
      <c r="AB5160" s="42"/>
      <c r="AC5160" s="11"/>
      <c r="AD5160" s="11"/>
      <c r="AF5160" s="11"/>
      <c r="AG5160" s="11"/>
      <c r="AH5160" s="101"/>
      <c r="AI5160" s="53"/>
      <c r="AJ5160" s="5"/>
    </row>
    <row r="5161" spans="3:36" ht="15" customHeight="1">
      <c r="C5161" s="57"/>
      <c r="D5161" s="11"/>
      <c r="E5161" s="11"/>
      <c r="F5161" s="56"/>
      <c r="G5161" s="11"/>
      <c r="H5161" s="11"/>
      <c r="I5161" s="11"/>
      <c r="J5161" s="11"/>
      <c r="K5161" s="11"/>
      <c r="M5161" s="11"/>
      <c r="O5161" s="11"/>
      <c r="P5161" s="11"/>
      <c r="Q5161" s="11"/>
      <c r="R5161" s="11"/>
      <c r="S5161" s="11"/>
      <c r="T5161" s="11"/>
      <c r="U5161" s="42"/>
      <c r="V5161" s="42"/>
      <c r="W5161" s="42"/>
      <c r="X5161" s="42"/>
      <c r="Y5161" s="42"/>
      <c r="Z5161" s="42"/>
      <c r="AA5161" s="42"/>
      <c r="AB5161" s="42"/>
      <c r="AC5161" s="11"/>
      <c r="AD5161" s="11"/>
      <c r="AF5161" s="11"/>
      <c r="AG5161" s="11"/>
      <c r="AH5161" s="101"/>
      <c r="AI5161" s="53"/>
      <c r="AJ5161" s="5"/>
    </row>
    <row r="5162" spans="3:36" ht="15" customHeight="1">
      <c r="C5162" s="57"/>
      <c r="D5162" s="11"/>
      <c r="E5162" s="11"/>
      <c r="F5162" s="56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42"/>
      <c r="V5162" s="42"/>
      <c r="W5162" s="42"/>
      <c r="X5162" s="42"/>
      <c r="Y5162" s="42"/>
      <c r="Z5162" s="42"/>
      <c r="AA5162" s="42"/>
      <c r="AB5162" s="42"/>
      <c r="AC5162" s="11"/>
      <c r="AD5162" s="11"/>
      <c r="AG5162" s="11"/>
      <c r="AH5162" s="101"/>
      <c r="AI5162" s="53"/>
      <c r="AJ5162" s="5"/>
    </row>
    <row r="5163" spans="3:36" ht="15" customHeight="1">
      <c r="C5163" s="57"/>
      <c r="D5163" s="11"/>
      <c r="E5163" s="11"/>
      <c r="F5163" s="56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42"/>
      <c r="V5163" s="42"/>
      <c r="W5163" s="42"/>
      <c r="X5163" s="42"/>
      <c r="Y5163" s="42"/>
      <c r="Z5163" s="42"/>
      <c r="AA5163" s="42"/>
      <c r="AB5163" s="42"/>
      <c r="AC5163" s="11"/>
      <c r="AD5163" s="11"/>
      <c r="AE5163" s="11"/>
      <c r="AF5163" s="11"/>
      <c r="AG5163" s="11"/>
      <c r="AH5163" s="101"/>
      <c r="AI5163" s="53"/>
      <c r="AJ5163" s="5"/>
    </row>
    <row r="5164" spans="3:36" ht="15" customHeight="1">
      <c r="C5164" s="57"/>
      <c r="D5164" s="11"/>
      <c r="E5164" s="11"/>
      <c r="F5164" s="56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42"/>
      <c r="V5164" s="42"/>
      <c r="W5164" s="42"/>
      <c r="X5164" s="42"/>
      <c r="Y5164" s="42"/>
      <c r="Z5164" s="42"/>
      <c r="AA5164" s="42"/>
      <c r="AB5164" s="42"/>
      <c r="AC5164" s="11"/>
      <c r="AD5164" s="11"/>
      <c r="AE5164" s="11"/>
      <c r="AG5164" s="11"/>
      <c r="AH5164" s="101"/>
      <c r="AI5164" s="53"/>
      <c r="AJ5164" s="5"/>
    </row>
    <row r="5165" spans="3:36" ht="15" customHeight="1">
      <c r="C5165" s="57"/>
      <c r="D5165" s="11"/>
      <c r="E5165" s="11"/>
      <c r="F5165" s="56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42"/>
      <c r="V5165" s="42"/>
      <c r="W5165" s="42"/>
      <c r="X5165" s="42"/>
      <c r="Y5165" s="42"/>
      <c r="Z5165" s="42"/>
      <c r="AA5165" s="42"/>
      <c r="AB5165" s="42"/>
      <c r="AC5165" s="11"/>
      <c r="AD5165" s="11"/>
      <c r="AE5165" s="11"/>
      <c r="AG5165" s="11"/>
      <c r="AH5165" s="101"/>
      <c r="AI5165" s="53"/>
      <c r="AJ5165" s="5"/>
    </row>
    <row r="5166" spans="3:36" ht="15" customHeight="1">
      <c r="C5166" s="57"/>
      <c r="D5166" s="11"/>
      <c r="E5166" s="11"/>
      <c r="F5166" s="56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42"/>
      <c r="V5166" s="42"/>
      <c r="W5166" s="42"/>
      <c r="X5166" s="42"/>
      <c r="Y5166" s="42"/>
      <c r="Z5166" s="42"/>
      <c r="AA5166" s="42"/>
      <c r="AB5166" s="42"/>
      <c r="AC5166" s="11"/>
      <c r="AD5166" s="11"/>
      <c r="AE5166" s="11"/>
      <c r="AG5166" s="11"/>
      <c r="AH5166" s="101"/>
      <c r="AI5166" s="53"/>
      <c r="AJ5166" s="5"/>
    </row>
    <row r="5167" spans="3:36" ht="15" customHeight="1">
      <c r="C5167" s="57"/>
      <c r="D5167" s="11"/>
      <c r="E5167" s="11"/>
      <c r="F5167" s="56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42"/>
      <c r="V5167" s="42"/>
      <c r="W5167" s="42"/>
      <c r="X5167" s="42"/>
      <c r="Y5167" s="42"/>
      <c r="Z5167" s="42"/>
      <c r="AA5167" s="42"/>
      <c r="AB5167" s="42"/>
      <c r="AC5167" s="11"/>
      <c r="AD5167" s="11"/>
      <c r="AG5167" s="11"/>
      <c r="AH5167" s="101"/>
      <c r="AI5167" s="53"/>
      <c r="AJ5167" s="5"/>
    </row>
    <row r="5168" spans="3:36" ht="15" customHeight="1">
      <c r="C5168" s="57"/>
      <c r="D5168" s="11"/>
      <c r="E5168" s="11"/>
      <c r="F5168" s="56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42"/>
      <c r="V5168" s="42"/>
      <c r="W5168" s="42"/>
      <c r="X5168" s="42"/>
      <c r="Y5168" s="42"/>
      <c r="Z5168" s="42"/>
      <c r="AA5168" s="42"/>
      <c r="AB5168" s="42"/>
      <c r="AC5168" s="11"/>
      <c r="AD5168" s="11"/>
      <c r="AE5168" s="11"/>
      <c r="AG5168" s="11"/>
      <c r="AH5168" s="101"/>
      <c r="AI5168" s="53"/>
      <c r="AJ5168" s="5"/>
    </row>
    <row r="5169" spans="3:36" ht="15" customHeight="1">
      <c r="C5169" s="57"/>
      <c r="D5169" s="11"/>
      <c r="E5169" s="11"/>
      <c r="F5169" s="56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42"/>
      <c r="V5169" s="42"/>
      <c r="W5169" s="42"/>
      <c r="X5169" s="42"/>
      <c r="Y5169" s="42"/>
      <c r="Z5169" s="42"/>
      <c r="AA5169" s="42"/>
      <c r="AB5169" s="42"/>
      <c r="AC5169" s="11"/>
      <c r="AD5169" s="11"/>
      <c r="AE5169" s="11"/>
      <c r="AG5169" s="11"/>
      <c r="AH5169" s="101"/>
      <c r="AI5169" s="53"/>
      <c r="AJ5169" s="5"/>
    </row>
    <row r="5170" spans="3:36" ht="15" customHeight="1">
      <c r="C5170" s="57"/>
      <c r="D5170" s="11"/>
      <c r="E5170" s="11"/>
      <c r="F5170" s="56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42"/>
      <c r="V5170" s="42"/>
      <c r="W5170" s="42"/>
      <c r="X5170" s="42"/>
      <c r="Y5170" s="42"/>
      <c r="Z5170" s="42"/>
      <c r="AA5170" s="42"/>
      <c r="AB5170" s="42"/>
      <c r="AC5170" s="11"/>
      <c r="AD5170" s="11"/>
      <c r="AF5170" s="11"/>
      <c r="AG5170" s="11"/>
      <c r="AH5170" s="101"/>
      <c r="AI5170" s="53"/>
      <c r="AJ5170" s="5"/>
    </row>
    <row r="5171" spans="3:36" ht="15" customHeight="1">
      <c r="C5171" s="57"/>
      <c r="D5171" s="11"/>
      <c r="E5171" s="11"/>
      <c r="F5171" s="56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42"/>
      <c r="V5171" s="42"/>
      <c r="W5171" s="42"/>
      <c r="X5171" s="42"/>
      <c r="Y5171" s="42"/>
      <c r="Z5171" s="42"/>
      <c r="AA5171" s="42"/>
      <c r="AB5171" s="42"/>
      <c r="AD5171" s="11"/>
      <c r="AE5171" s="11"/>
      <c r="AF5171" s="11"/>
      <c r="AG5171" s="11"/>
      <c r="AH5171" s="101"/>
      <c r="AI5171" s="53"/>
      <c r="AJ5171" s="5"/>
    </row>
    <row r="5172" spans="3:36" ht="15" customHeight="1">
      <c r="C5172" s="57"/>
      <c r="D5172" s="11"/>
      <c r="E5172" s="11"/>
      <c r="F5172" s="56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42"/>
      <c r="V5172" s="42"/>
      <c r="W5172" s="42"/>
      <c r="X5172" s="42"/>
      <c r="Y5172" s="42"/>
      <c r="Z5172" s="42"/>
      <c r="AA5172" s="42"/>
      <c r="AB5172" s="42"/>
      <c r="AD5172" s="11"/>
      <c r="AE5172" s="11"/>
      <c r="AG5172" s="11"/>
      <c r="AH5172" s="101"/>
      <c r="AI5172" s="53"/>
      <c r="AJ5172" s="5"/>
    </row>
    <row r="5173" spans="3:36" ht="15" customHeight="1">
      <c r="C5173" s="57"/>
      <c r="D5173" s="11"/>
      <c r="E5173" s="11"/>
      <c r="F5173" s="56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42"/>
      <c r="V5173" s="42"/>
      <c r="W5173" s="42"/>
      <c r="X5173" s="42"/>
      <c r="Y5173" s="42"/>
      <c r="Z5173" s="42"/>
      <c r="AA5173" s="42"/>
      <c r="AB5173" s="42"/>
      <c r="AD5173" s="11"/>
      <c r="AF5173" s="11"/>
      <c r="AG5173" s="11"/>
      <c r="AH5173" s="101"/>
      <c r="AI5173" s="53"/>
      <c r="AJ5173" s="5"/>
    </row>
    <row r="5174" spans="3:36" ht="15" customHeight="1">
      <c r="C5174" s="57"/>
      <c r="D5174" s="11"/>
      <c r="E5174" s="11"/>
      <c r="F5174" s="56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42"/>
      <c r="V5174" s="42"/>
      <c r="W5174" s="42"/>
      <c r="X5174" s="42"/>
      <c r="Y5174" s="42"/>
      <c r="Z5174" s="42"/>
      <c r="AA5174" s="42"/>
      <c r="AB5174" s="42"/>
      <c r="AD5174" s="11"/>
      <c r="AE5174" s="11"/>
      <c r="AF5174" s="11"/>
      <c r="AG5174" s="11"/>
      <c r="AH5174" s="101"/>
      <c r="AI5174" s="53"/>
      <c r="AJ5174" s="5"/>
    </row>
    <row r="5175" spans="3:36" ht="15" customHeight="1">
      <c r="C5175" s="57"/>
      <c r="D5175" s="11"/>
      <c r="E5175" s="11"/>
      <c r="F5175" s="56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42"/>
      <c r="V5175" s="42"/>
      <c r="W5175" s="42"/>
      <c r="X5175" s="42"/>
      <c r="Y5175" s="42"/>
      <c r="Z5175" s="42"/>
      <c r="AA5175" s="42"/>
      <c r="AB5175" s="42"/>
      <c r="AD5175" s="11"/>
      <c r="AE5175" s="11"/>
      <c r="AF5175" s="11"/>
      <c r="AG5175" s="11"/>
      <c r="AH5175" s="101"/>
      <c r="AI5175" s="53"/>
      <c r="AJ5175" s="5"/>
    </row>
    <row r="5176" spans="3:36" ht="15" customHeight="1">
      <c r="C5176" s="57"/>
      <c r="D5176" s="11"/>
      <c r="E5176" s="11"/>
      <c r="F5176" s="56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42"/>
      <c r="V5176" s="42"/>
      <c r="W5176" s="42"/>
      <c r="X5176" s="42"/>
      <c r="Y5176" s="42"/>
      <c r="Z5176" s="42"/>
      <c r="AA5176" s="42"/>
      <c r="AB5176" s="42"/>
      <c r="AD5176" s="11"/>
      <c r="AE5176" s="11"/>
      <c r="AF5176" s="11"/>
      <c r="AG5176" s="11"/>
      <c r="AH5176" s="101"/>
      <c r="AI5176" s="53"/>
      <c r="AJ5176" s="5"/>
    </row>
    <row r="5177" spans="3:36" ht="15" customHeight="1">
      <c r="C5177" s="57"/>
      <c r="D5177" s="11"/>
      <c r="E5177" s="11"/>
      <c r="F5177" s="56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42"/>
      <c r="V5177" s="42"/>
      <c r="W5177" s="42"/>
      <c r="X5177" s="42"/>
      <c r="Y5177" s="42"/>
      <c r="Z5177" s="42"/>
      <c r="AA5177" s="42"/>
      <c r="AB5177" s="42"/>
      <c r="AD5177" s="11"/>
      <c r="AG5177" s="11"/>
      <c r="AH5177" s="101"/>
      <c r="AI5177" s="53"/>
      <c r="AJ5177" s="5"/>
    </row>
    <row r="5178" spans="3:36" ht="15" customHeight="1">
      <c r="C5178" s="57"/>
      <c r="D5178" s="11"/>
      <c r="E5178" s="11"/>
      <c r="F5178" s="56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42"/>
      <c r="V5178" s="42"/>
      <c r="W5178" s="42"/>
      <c r="X5178" s="42"/>
      <c r="Y5178" s="42"/>
      <c r="Z5178" s="42"/>
      <c r="AA5178" s="42"/>
      <c r="AB5178" s="42"/>
      <c r="AD5178" s="11"/>
      <c r="AE5178" s="11"/>
      <c r="AF5178" s="11"/>
      <c r="AG5178" s="11"/>
      <c r="AH5178" s="101"/>
      <c r="AI5178" s="53"/>
      <c r="AJ5178" s="5"/>
    </row>
    <row r="5179" spans="3:36" ht="15" customHeight="1">
      <c r="C5179" s="57"/>
      <c r="D5179" s="11"/>
      <c r="E5179" s="11"/>
      <c r="F5179" s="56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42"/>
      <c r="V5179" s="42"/>
      <c r="W5179" s="42"/>
      <c r="X5179" s="42"/>
      <c r="Y5179" s="42"/>
      <c r="Z5179" s="42"/>
      <c r="AA5179" s="42"/>
      <c r="AB5179" s="42"/>
      <c r="AD5179" s="11"/>
      <c r="AE5179" s="11"/>
      <c r="AG5179" s="11"/>
      <c r="AH5179" s="101"/>
      <c r="AI5179" s="53"/>
      <c r="AJ5179" s="5"/>
    </row>
    <row r="5180" spans="3:36" ht="15" customHeight="1">
      <c r="C5180" s="57"/>
      <c r="D5180" s="11"/>
      <c r="E5180" s="11"/>
      <c r="F5180" s="56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42"/>
      <c r="V5180" s="42"/>
      <c r="W5180" s="42"/>
      <c r="X5180" s="42"/>
      <c r="Y5180" s="42"/>
      <c r="Z5180" s="42"/>
      <c r="AA5180" s="42"/>
      <c r="AB5180" s="42"/>
      <c r="AD5180" s="11"/>
      <c r="AE5180" s="11"/>
      <c r="AG5180" s="11"/>
      <c r="AH5180" s="101"/>
      <c r="AI5180" s="53"/>
      <c r="AJ5180" s="5"/>
    </row>
    <row r="5181" spans="3:36" ht="15" customHeight="1">
      <c r="C5181" s="57"/>
      <c r="D5181" s="11"/>
      <c r="E5181" s="11"/>
      <c r="F5181" s="56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42"/>
      <c r="V5181" s="42"/>
      <c r="W5181" s="42"/>
      <c r="X5181" s="42"/>
      <c r="Y5181" s="42"/>
      <c r="Z5181" s="42"/>
      <c r="AA5181" s="42"/>
      <c r="AB5181" s="42"/>
      <c r="AD5181" s="11"/>
      <c r="AE5181" s="11"/>
      <c r="AG5181" s="11"/>
      <c r="AH5181" s="101"/>
      <c r="AI5181" s="53"/>
      <c r="AJ5181" s="5"/>
    </row>
    <row r="5182" spans="3:36" ht="15" customHeight="1">
      <c r="C5182" s="57"/>
      <c r="D5182" s="11"/>
      <c r="E5182" s="11"/>
      <c r="F5182" s="56"/>
      <c r="G5182" s="11"/>
      <c r="H5182" s="11"/>
      <c r="I5182" s="11"/>
      <c r="J5182" s="11"/>
      <c r="K5182" s="11"/>
      <c r="M5182" s="11"/>
      <c r="O5182" s="11"/>
      <c r="P5182" s="11"/>
      <c r="Q5182" s="11"/>
      <c r="R5182" s="11"/>
      <c r="S5182" s="11"/>
      <c r="T5182" s="11"/>
      <c r="U5182" s="42"/>
      <c r="V5182" s="42"/>
      <c r="W5182" s="42"/>
      <c r="X5182" s="42"/>
      <c r="Y5182" s="42"/>
      <c r="Z5182" s="42"/>
      <c r="AA5182" s="42"/>
      <c r="AB5182" s="42"/>
      <c r="AD5182" s="11"/>
      <c r="AE5182" s="11"/>
      <c r="AG5182" s="11"/>
      <c r="AH5182" s="101"/>
      <c r="AI5182" s="53"/>
      <c r="AJ5182" s="5"/>
    </row>
    <row r="5183" spans="3:36" ht="15" customHeight="1">
      <c r="C5183" s="57"/>
      <c r="D5183" s="11"/>
      <c r="E5183" s="11"/>
      <c r="F5183" s="56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42"/>
      <c r="V5183" s="42"/>
      <c r="W5183" s="42"/>
      <c r="X5183" s="42"/>
      <c r="Y5183" s="42"/>
      <c r="Z5183" s="42"/>
      <c r="AA5183" s="42"/>
      <c r="AB5183" s="42"/>
      <c r="AD5183" s="11"/>
      <c r="AE5183" s="11"/>
      <c r="AF5183" s="11"/>
      <c r="AG5183" s="11"/>
      <c r="AH5183" s="101"/>
      <c r="AI5183" s="53"/>
      <c r="AJ5183" s="5"/>
    </row>
    <row r="5184" spans="3:36" ht="15" customHeight="1">
      <c r="C5184" s="57"/>
      <c r="D5184" s="11"/>
      <c r="E5184" s="11"/>
      <c r="F5184" s="56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42"/>
      <c r="V5184" s="42"/>
      <c r="W5184" s="42"/>
      <c r="X5184" s="42"/>
      <c r="Y5184" s="42"/>
      <c r="Z5184" s="42"/>
      <c r="AA5184" s="42"/>
      <c r="AB5184" s="42"/>
      <c r="AD5184" s="11"/>
      <c r="AE5184" s="11"/>
      <c r="AG5184" s="11"/>
      <c r="AH5184" s="101"/>
      <c r="AI5184" s="53"/>
      <c r="AJ5184" s="5"/>
    </row>
    <row r="5185" spans="3:36" ht="15" customHeight="1">
      <c r="C5185" s="57"/>
      <c r="D5185" s="11"/>
      <c r="E5185" s="11"/>
      <c r="F5185" s="56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42"/>
      <c r="V5185" s="42"/>
      <c r="W5185" s="42"/>
      <c r="X5185" s="42"/>
      <c r="Y5185" s="42"/>
      <c r="Z5185" s="42"/>
      <c r="AA5185" s="42"/>
      <c r="AB5185" s="42"/>
      <c r="AD5185" s="11"/>
      <c r="AE5185" s="11"/>
      <c r="AG5185" s="11"/>
      <c r="AH5185" s="101"/>
      <c r="AI5185" s="53"/>
      <c r="AJ5185" s="5"/>
    </row>
    <row r="5186" spans="3:36" ht="15" customHeight="1">
      <c r="C5186" s="57"/>
      <c r="D5186" s="11"/>
      <c r="E5186" s="11"/>
      <c r="F5186" s="56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42"/>
      <c r="V5186" s="42"/>
      <c r="W5186" s="42"/>
      <c r="X5186" s="42"/>
      <c r="Y5186" s="42"/>
      <c r="Z5186" s="42"/>
      <c r="AA5186" s="42"/>
      <c r="AB5186" s="42"/>
      <c r="AD5186" s="11"/>
      <c r="AF5186" s="11"/>
      <c r="AG5186" s="11"/>
      <c r="AH5186" s="101"/>
      <c r="AI5186" s="53"/>
      <c r="AJ5186" s="5"/>
    </row>
    <row r="5187" spans="3:36" ht="15" customHeight="1">
      <c r="C5187" s="57"/>
      <c r="D5187" s="11"/>
      <c r="E5187" s="11"/>
      <c r="F5187" s="56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42"/>
      <c r="V5187" s="42"/>
      <c r="W5187" s="42"/>
      <c r="X5187" s="42"/>
      <c r="Y5187" s="42"/>
      <c r="Z5187" s="42"/>
      <c r="AA5187" s="42"/>
      <c r="AB5187" s="42"/>
      <c r="AD5187" s="11"/>
      <c r="AF5187" s="11"/>
      <c r="AG5187" s="11"/>
      <c r="AH5187" s="101"/>
      <c r="AI5187" s="53"/>
      <c r="AJ5187" s="5"/>
    </row>
    <row r="5188" spans="3:36" ht="15" customHeight="1">
      <c r="C5188" s="57"/>
      <c r="D5188" s="11"/>
      <c r="E5188" s="11"/>
      <c r="F5188" s="56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42"/>
      <c r="V5188" s="42"/>
      <c r="W5188" s="42"/>
      <c r="X5188" s="42"/>
      <c r="Y5188" s="42"/>
      <c r="Z5188" s="42"/>
      <c r="AA5188" s="42"/>
      <c r="AB5188" s="42"/>
      <c r="AD5188" s="11"/>
      <c r="AE5188" s="11"/>
      <c r="AG5188" s="11"/>
      <c r="AH5188" s="101"/>
      <c r="AI5188" s="53"/>
      <c r="AJ5188" s="5"/>
    </row>
    <row r="5189" spans="3:36" ht="15" customHeight="1">
      <c r="C5189" s="57"/>
      <c r="D5189" s="11"/>
      <c r="E5189" s="11"/>
      <c r="F5189" s="56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42"/>
      <c r="V5189" s="42"/>
      <c r="W5189" s="42"/>
      <c r="X5189" s="42"/>
      <c r="Y5189" s="42"/>
      <c r="Z5189" s="42"/>
      <c r="AA5189" s="42"/>
      <c r="AB5189" s="42"/>
      <c r="AD5189" s="11"/>
      <c r="AE5189" s="11"/>
      <c r="AG5189" s="11"/>
      <c r="AH5189" s="101"/>
      <c r="AI5189" s="53"/>
      <c r="AJ5189" s="5"/>
    </row>
    <row r="5190" spans="3:36" ht="15" customHeight="1">
      <c r="C5190" s="57"/>
      <c r="D5190" s="11"/>
      <c r="E5190" s="11"/>
      <c r="F5190" s="56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42"/>
      <c r="V5190" s="42"/>
      <c r="W5190" s="42"/>
      <c r="X5190" s="42"/>
      <c r="Y5190" s="42"/>
      <c r="Z5190" s="42"/>
      <c r="AA5190" s="42"/>
      <c r="AB5190" s="42"/>
      <c r="AD5190" s="11"/>
      <c r="AF5190" s="11"/>
      <c r="AG5190" s="11"/>
      <c r="AH5190" s="101"/>
      <c r="AI5190" s="53"/>
      <c r="AJ5190" s="5"/>
    </row>
    <row r="5191" spans="3:36" ht="15" customHeight="1">
      <c r="C5191" s="57"/>
      <c r="D5191" s="11"/>
      <c r="E5191" s="11"/>
      <c r="F5191" s="56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42"/>
      <c r="V5191" s="42"/>
      <c r="W5191" s="42"/>
      <c r="X5191" s="42"/>
      <c r="Y5191" s="42"/>
      <c r="Z5191" s="42"/>
      <c r="AA5191" s="42"/>
      <c r="AB5191" s="42"/>
      <c r="AD5191" s="11"/>
      <c r="AF5191" s="11"/>
      <c r="AG5191" s="11"/>
      <c r="AH5191" s="101"/>
      <c r="AI5191" s="53"/>
      <c r="AJ5191" s="5"/>
    </row>
    <row r="5192" spans="3:36" ht="15" customHeight="1">
      <c r="C5192" s="57"/>
      <c r="D5192" s="11"/>
      <c r="E5192" s="11"/>
      <c r="F5192" s="56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42"/>
      <c r="V5192" s="42"/>
      <c r="W5192" s="42"/>
      <c r="X5192" s="42"/>
      <c r="Y5192" s="42"/>
      <c r="Z5192" s="42"/>
      <c r="AA5192" s="42"/>
      <c r="AB5192" s="42"/>
      <c r="AD5192" s="11"/>
      <c r="AF5192" s="11"/>
      <c r="AG5192" s="11"/>
      <c r="AH5192" s="101"/>
      <c r="AI5192" s="53"/>
      <c r="AJ5192" s="5"/>
    </row>
    <row r="5193" spans="3:36" ht="15" customHeight="1">
      <c r="C5193" s="57"/>
      <c r="D5193" s="11"/>
      <c r="E5193" s="11"/>
      <c r="F5193" s="56"/>
      <c r="G5193" s="11"/>
      <c r="H5193" s="11"/>
      <c r="I5193" s="11"/>
      <c r="J5193" s="11"/>
      <c r="K5193" s="11"/>
      <c r="M5193" s="11"/>
      <c r="O5193" s="11"/>
      <c r="P5193" s="11"/>
      <c r="Q5193" s="11"/>
      <c r="R5193" s="11"/>
      <c r="S5193" s="11"/>
      <c r="T5193" s="11"/>
      <c r="U5193" s="42"/>
      <c r="V5193" s="42"/>
      <c r="W5193" s="42"/>
      <c r="X5193" s="42"/>
      <c r="Y5193" s="42"/>
      <c r="Z5193" s="42"/>
      <c r="AA5193" s="42"/>
      <c r="AB5193" s="42"/>
      <c r="AD5193" s="11"/>
      <c r="AE5193" s="11"/>
      <c r="AG5193" s="11"/>
      <c r="AH5193" s="101"/>
      <c r="AI5193" s="53"/>
      <c r="AJ5193" s="5"/>
    </row>
    <row r="5194" spans="3:36" ht="15" customHeight="1">
      <c r="C5194" s="57"/>
      <c r="D5194" s="11"/>
      <c r="E5194" s="11"/>
      <c r="F5194" s="56"/>
      <c r="G5194" s="11"/>
      <c r="H5194" s="11"/>
      <c r="I5194" s="11"/>
      <c r="J5194" s="11"/>
      <c r="K5194" s="11"/>
      <c r="M5194" s="11"/>
      <c r="O5194" s="11"/>
      <c r="P5194" s="11"/>
      <c r="Q5194" s="11"/>
      <c r="R5194" s="11"/>
      <c r="S5194" s="11"/>
      <c r="T5194" s="11"/>
      <c r="U5194" s="42"/>
      <c r="V5194" s="42"/>
      <c r="W5194" s="42"/>
      <c r="X5194" s="42"/>
      <c r="Y5194" s="42"/>
      <c r="Z5194" s="42"/>
      <c r="AA5194" s="42"/>
      <c r="AB5194" s="42"/>
      <c r="AD5194" s="11"/>
      <c r="AE5194" s="11"/>
      <c r="AF5194" s="11"/>
      <c r="AG5194" s="11"/>
      <c r="AH5194" s="101"/>
      <c r="AI5194" s="53"/>
      <c r="AJ5194" s="5"/>
    </row>
    <row r="5195" spans="3:36" ht="15" customHeight="1">
      <c r="C5195" s="57"/>
      <c r="D5195" s="11"/>
      <c r="E5195" s="11"/>
      <c r="F5195" s="56"/>
      <c r="G5195" s="11"/>
      <c r="H5195" s="11"/>
      <c r="I5195" s="11"/>
      <c r="J5195" s="11"/>
      <c r="K5195" s="11"/>
      <c r="M5195" s="11"/>
      <c r="N5195" s="11"/>
      <c r="O5195" s="11"/>
      <c r="Q5195" s="11"/>
      <c r="R5195" s="11"/>
      <c r="S5195" s="11"/>
      <c r="U5195" s="42"/>
      <c r="V5195" s="42"/>
      <c r="W5195" s="42"/>
      <c r="X5195" s="42"/>
      <c r="Y5195" s="42"/>
      <c r="Z5195" s="42"/>
      <c r="AA5195" s="42"/>
      <c r="AB5195" s="42"/>
      <c r="AD5195" s="11"/>
      <c r="AE5195" s="11"/>
      <c r="AF5195" s="11"/>
      <c r="AG5195" s="11"/>
      <c r="AH5195" s="101"/>
      <c r="AI5195" s="53"/>
      <c r="AJ5195" s="5"/>
    </row>
    <row r="5196" spans="3:36">
      <c r="C5196" s="57"/>
      <c r="D5196" s="11"/>
      <c r="E5196" s="11"/>
      <c r="F5196" s="56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42"/>
      <c r="V5196" s="42"/>
      <c r="W5196" s="42"/>
      <c r="X5196" s="42"/>
      <c r="Y5196" s="42"/>
      <c r="Z5196" s="42"/>
      <c r="AA5196" s="42"/>
      <c r="AB5196" s="42"/>
      <c r="AC5196" s="11"/>
      <c r="AD5196" s="11"/>
      <c r="AE5196" s="11"/>
      <c r="AF5196" s="11"/>
      <c r="AG5196" s="11"/>
      <c r="AH5196" s="101"/>
      <c r="AI5196" s="53"/>
      <c r="AJ5196" s="5"/>
    </row>
    <row r="5197" spans="3:36">
      <c r="C5197" s="57"/>
      <c r="D5197" s="11"/>
      <c r="E5197" s="11"/>
      <c r="F5197" s="56"/>
      <c r="G5197" s="11"/>
      <c r="H5197" s="11"/>
      <c r="I5197" s="11"/>
      <c r="J5197" s="11"/>
      <c r="K5197" s="11"/>
      <c r="M5197" s="11"/>
      <c r="N5197" s="11"/>
      <c r="O5197" s="11"/>
      <c r="Q5197" s="11"/>
      <c r="R5197" s="11"/>
      <c r="S5197" s="11"/>
      <c r="U5197" s="42"/>
      <c r="V5197" s="42"/>
      <c r="W5197" s="42"/>
      <c r="X5197" s="42"/>
      <c r="Y5197" s="42"/>
      <c r="Z5197" s="42"/>
      <c r="AA5197" s="42"/>
      <c r="AB5197" s="42"/>
      <c r="AC5197" s="11"/>
      <c r="AD5197" s="11"/>
      <c r="AE5197" s="11"/>
      <c r="AF5197" s="11"/>
      <c r="AG5197" s="11"/>
      <c r="AH5197" s="101"/>
      <c r="AI5197" s="53"/>
      <c r="AJ5197" s="5"/>
    </row>
    <row r="5198" spans="3:36">
      <c r="C5198" s="57"/>
      <c r="D5198" s="11"/>
      <c r="E5198" s="11"/>
      <c r="F5198" s="56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42"/>
      <c r="V5198" s="42"/>
      <c r="W5198" s="42"/>
      <c r="X5198" s="42"/>
      <c r="Y5198" s="42"/>
      <c r="Z5198" s="42"/>
      <c r="AA5198" s="42"/>
      <c r="AB5198" s="42"/>
      <c r="AC5198" s="11"/>
      <c r="AD5198" s="11"/>
      <c r="AE5198" s="11"/>
      <c r="AF5198" s="11"/>
      <c r="AG5198" s="11"/>
      <c r="AH5198" s="101"/>
      <c r="AI5198" s="53"/>
      <c r="AJ5198" s="5"/>
    </row>
    <row r="5199" spans="3:36">
      <c r="C5199" s="57"/>
      <c r="D5199" s="11"/>
      <c r="E5199" s="11"/>
      <c r="F5199" s="56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42"/>
      <c r="V5199" s="42"/>
      <c r="W5199" s="42"/>
      <c r="X5199" s="42"/>
      <c r="Y5199" s="42"/>
      <c r="Z5199" s="42"/>
      <c r="AA5199" s="42"/>
      <c r="AB5199" s="42"/>
      <c r="AC5199" s="11"/>
      <c r="AD5199" s="11"/>
      <c r="AE5199" s="11"/>
      <c r="AF5199" s="11"/>
      <c r="AG5199" s="11"/>
      <c r="AH5199" s="101"/>
      <c r="AI5199" s="53"/>
      <c r="AJ5199" s="5"/>
    </row>
    <row r="5200" spans="3:36">
      <c r="C5200" s="57"/>
      <c r="D5200" s="11"/>
      <c r="E5200" s="11"/>
      <c r="F5200" s="56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42"/>
      <c r="V5200" s="42"/>
      <c r="W5200" s="42"/>
      <c r="X5200" s="42"/>
      <c r="Y5200" s="42"/>
      <c r="Z5200" s="42"/>
      <c r="AA5200" s="42"/>
      <c r="AB5200" s="42"/>
      <c r="AC5200" s="11"/>
      <c r="AD5200" s="11"/>
      <c r="AF5200" s="11"/>
      <c r="AG5200" s="11"/>
      <c r="AH5200" s="101"/>
      <c r="AI5200" s="53"/>
      <c r="AJ5200" s="5"/>
    </row>
    <row r="5201" spans="3:36">
      <c r="C5201" s="57"/>
      <c r="D5201" s="11"/>
      <c r="E5201" s="11"/>
      <c r="F5201" s="56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42"/>
      <c r="V5201" s="42"/>
      <c r="W5201" s="42"/>
      <c r="X5201" s="42"/>
      <c r="Y5201" s="42"/>
      <c r="Z5201" s="42"/>
      <c r="AA5201" s="42"/>
      <c r="AB5201" s="42"/>
      <c r="AC5201" s="11"/>
      <c r="AD5201" s="11"/>
      <c r="AF5201" s="11"/>
      <c r="AG5201" s="11"/>
      <c r="AH5201" s="101"/>
      <c r="AI5201" s="53"/>
      <c r="AJ5201" s="5"/>
    </row>
    <row r="5202" spans="3:36">
      <c r="C5202" s="57"/>
      <c r="D5202" s="11"/>
      <c r="E5202" s="11"/>
      <c r="F5202" s="56"/>
      <c r="G5202" s="11"/>
      <c r="H5202" s="11"/>
      <c r="I5202" s="11"/>
      <c r="J5202" s="11"/>
      <c r="K5202" s="11"/>
      <c r="M5202" s="11"/>
      <c r="N5202" s="11"/>
      <c r="O5202" s="11"/>
      <c r="P5202" s="11"/>
      <c r="Q5202" s="11"/>
      <c r="R5202" s="11"/>
      <c r="S5202" s="11"/>
      <c r="T5202" s="11"/>
      <c r="U5202" s="42"/>
      <c r="V5202" s="42"/>
      <c r="W5202" s="42"/>
      <c r="X5202" s="42"/>
      <c r="Y5202" s="42"/>
      <c r="Z5202" s="42"/>
      <c r="AA5202" s="42"/>
      <c r="AB5202" s="42"/>
      <c r="AC5202" s="11"/>
      <c r="AD5202" s="11"/>
      <c r="AG5202" s="11"/>
      <c r="AH5202" s="101"/>
      <c r="AI5202" s="53"/>
      <c r="AJ5202" s="5"/>
    </row>
    <row r="5203" spans="3:36">
      <c r="C5203" s="57"/>
      <c r="D5203" s="11"/>
      <c r="E5203" s="11"/>
      <c r="F5203" s="56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42"/>
      <c r="V5203" s="42"/>
      <c r="W5203" s="42"/>
      <c r="X5203" s="42"/>
      <c r="Y5203" s="42"/>
      <c r="Z5203" s="42"/>
      <c r="AA5203" s="42"/>
      <c r="AB5203" s="42"/>
      <c r="AC5203" s="11"/>
      <c r="AD5203" s="11"/>
      <c r="AE5203" s="11"/>
      <c r="AF5203" s="11"/>
      <c r="AG5203" s="11"/>
      <c r="AH5203" s="101"/>
      <c r="AI5203" s="53"/>
      <c r="AJ5203" s="5"/>
    </row>
    <row r="5204" spans="3:36">
      <c r="C5204" s="57"/>
      <c r="D5204" s="11"/>
      <c r="E5204" s="11"/>
      <c r="F5204" s="56"/>
      <c r="G5204" s="11"/>
      <c r="H5204" s="11"/>
      <c r="I5204" s="11"/>
      <c r="J5204" s="11"/>
      <c r="K5204" s="11"/>
      <c r="M5204" s="11"/>
      <c r="N5204" s="11"/>
      <c r="O5204" s="11"/>
      <c r="Q5204" s="11"/>
      <c r="R5204" s="11"/>
      <c r="S5204" s="11"/>
      <c r="U5204" s="42"/>
      <c r="V5204" s="42"/>
      <c r="W5204" s="42"/>
      <c r="X5204" s="42"/>
      <c r="Y5204" s="42"/>
      <c r="Z5204" s="42"/>
      <c r="AA5204" s="42"/>
      <c r="AB5204" s="42"/>
      <c r="AC5204" s="11"/>
      <c r="AD5204" s="11"/>
      <c r="AE5204" s="11"/>
      <c r="AF5204" s="11"/>
      <c r="AG5204" s="11"/>
      <c r="AH5204" s="101"/>
      <c r="AI5204" s="53"/>
      <c r="AJ5204" s="5"/>
    </row>
    <row r="5205" spans="3:36">
      <c r="C5205" s="57"/>
      <c r="D5205" s="11"/>
      <c r="E5205" s="11"/>
      <c r="F5205" s="56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42"/>
      <c r="V5205" s="42"/>
      <c r="W5205" s="42"/>
      <c r="X5205" s="42"/>
      <c r="Y5205" s="42"/>
      <c r="Z5205" s="42"/>
      <c r="AA5205" s="42"/>
      <c r="AB5205" s="42"/>
      <c r="AC5205" s="11"/>
      <c r="AD5205" s="11"/>
      <c r="AE5205" s="11"/>
      <c r="AF5205" s="11"/>
      <c r="AG5205" s="11"/>
      <c r="AH5205" s="101"/>
      <c r="AI5205" s="53"/>
      <c r="AJ5205" s="5"/>
    </row>
    <row r="5206" spans="3:36">
      <c r="C5206" s="57"/>
      <c r="D5206" s="11"/>
      <c r="E5206" s="11"/>
      <c r="F5206" s="56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42"/>
      <c r="V5206" s="42"/>
      <c r="W5206" s="42"/>
      <c r="X5206" s="42"/>
      <c r="Y5206" s="42"/>
      <c r="Z5206" s="42"/>
      <c r="AA5206" s="42"/>
      <c r="AB5206" s="42"/>
      <c r="AC5206" s="11"/>
      <c r="AD5206" s="11"/>
      <c r="AE5206" s="11"/>
      <c r="AF5206" s="11"/>
      <c r="AG5206" s="11"/>
      <c r="AH5206" s="101"/>
      <c r="AI5206" s="53"/>
      <c r="AJ5206" s="5"/>
    </row>
    <row r="5207" spans="3:36">
      <c r="C5207" s="57"/>
      <c r="D5207" s="11"/>
      <c r="E5207" s="11"/>
      <c r="F5207" s="56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42"/>
      <c r="V5207" s="42"/>
      <c r="W5207" s="42"/>
      <c r="X5207" s="42"/>
      <c r="Y5207" s="42"/>
      <c r="Z5207" s="42"/>
      <c r="AA5207" s="42"/>
      <c r="AB5207" s="42"/>
      <c r="AC5207" s="11"/>
      <c r="AD5207" s="11"/>
      <c r="AE5207" s="11"/>
      <c r="AG5207" s="11"/>
      <c r="AH5207" s="101"/>
      <c r="AI5207" s="53"/>
      <c r="AJ5207" s="5"/>
    </row>
    <row r="5208" spans="3:36">
      <c r="C5208" s="57"/>
      <c r="D5208" s="11"/>
      <c r="E5208" s="11"/>
      <c r="F5208" s="56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42"/>
      <c r="V5208" s="42"/>
      <c r="W5208" s="42"/>
      <c r="X5208" s="42"/>
      <c r="Y5208" s="42"/>
      <c r="Z5208" s="42"/>
      <c r="AA5208" s="42"/>
      <c r="AB5208" s="42"/>
      <c r="AD5208" s="11"/>
      <c r="AE5208" s="11"/>
      <c r="AG5208" s="11"/>
      <c r="AH5208" s="101"/>
      <c r="AI5208" s="53"/>
      <c r="AJ5208" s="5"/>
    </row>
    <row r="5209" spans="3:36">
      <c r="C5209" s="57"/>
      <c r="D5209" s="11"/>
      <c r="E5209" s="11"/>
      <c r="F5209" s="56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42"/>
      <c r="V5209" s="42"/>
      <c r="W5209" s="42"/>
      <c r="X5209" s="42"/>
      <c r="Y5209" s="42"/>
      <c r="Z5209" s="42"/>
      <c r="AA5209" s="42"/>
      <c r="AB5209" s="42"/>
      <c r="AD5209" s="11"/>
      <c r="AE5209" s="11"/>
      <c r="AG5209" s="11"/>
      <c r="AH5209" s="101"/>
      <c r="AI5209" s="53"/>
      <c r="AJ5209" s="5"/>
    </row>
    <row r="5210" spans="3:36">
      <c r="C5210" s="57"/>
      <c r="D5210" s="11"/>
      <c r="E5210" s="11"/>
      <c r="F5210" s="56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42"/>
      <c r="V5210" s="42"/>
      <c r="W5210" s="42"/>
      <c r="X5210" s="42"/>
      <c r="Y5210" s="42"/>
      <c r="Z5210" s="42"/>
      <c r="AA5210" s="42"/>
      <c r="AB5210" s="42"/>
      <c r="AD5210" s="11"/>
      <c r="AE5210" s="11"/>
      <c r="AG5210" s="11"/>
      <c r="AH5210" s="101"/>
      <c r="AI5210" s="53"/>
      <c r="AJ5210" s="5"/>
    </row>
    <row r="5211" spans="3:36">
      <c r="C5211" s="57"/>
      <c r="D5211" s="11"/>
      <c r="E5211" s="11"/>
      <c r="F5211" s="56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42"/>
      <c r="V5211" s="42"/>
      <c r="W5211" s="42"/>
      <c r="X5211" s="42"/>
      <c r="Y5211" s="42"/>
      <c r="Z5211" s="42"/>
      <c r="AA5211" s="42"/>
      <c r="AB5211" s="42"/>
      <c r="AD5211" s="11"/>
      <c r="AE5211" s="11"/>
      <c r="AG5211" s="11"/>
      <c r="AH5211" s="101"/>
      <c r="AI5211" s="53"/>
      <c r="AJ5211" s="5"/>
    </row>
    <row r="5212" spans="3:36">
      <c r="C5212" s="57"/>
      <c r="D5212" s="11"/>
      <c r="E5212" s="11"/>
      <c r="F5212" s="56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42"/>
      <c r="V5212" s="42"/>
      <c r="W5212" s="42"/>
      <c r="X5212" s="42"/>
      <c r="Y5212" s="42"/>
      <c r="Z5212" s="42"/>
      <c r="AA5212" s="42"/>
      <c r="AB5212" s="42"/>
      <c r="AD5212" s="11"/>
      <c r="AE5212" s="11"/>
      <c r="AG5212" s="11"/>
      <c r="AH5212" s="101"/>
      <c r="AI5212" s="53"/>
      <c r="AJ5212" s="5"/>
    </row>
    <row r="5213" spans="3:36">
      <c r="C5213" s="57"/>
      <c r="D5213" s="11"/>
      <c r="E5213" s="11"/>
      <c r="F5213" s="56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42"/>
      <c r="V5213" s="42"/>
      <c r="W5213" s="42"/>
      <c r="X5213" s="42"/>
      <c r="Y5213" s="42"/>
      <c r="Z5213" s="42"/>
      <c r="AA5213" s="42"/>
      <c r="AB5213" s="42"/>
      <c r="AD5213" s="11"/>
      <c r="AF5213" s="11"/>
      <c r="AG5213" s="11"/>
      <c r="AH5213" s="101"/>
      <c r="AI5213" s="53"/>
      <c r="AJ5213" s="5"/>
    </row>
    <row r="5214" spans="3:36">
      <c r="C5214" s="57"/>
      <c r="D5214" s="11"/>
      <c r="E5214" s="11"/>
      <c r="F5214" s="56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42"/>
      <c r="V5214" s="42"/>
      <c r="W5214" s="42"/>
      <c r="X5214" s="42"/>
      <c r="Y5214" s="42"/>
      <c r="Z5214" s="42"/>
      <c r="AA5214" s="42"/>
      <c r="AB5214" s="42"/>
      <c r="AD5214" s="11"/>
      <c r="AF5214" s="11"/>
      <c r="AG5214" s="11"/>
      <c r="AH5214" s="101"/>
      <c r="AI5214" s="53"/>
      <c r="AJ5214" s="5"/>
    </row>
    <row r="5215" spans="3:36">
      <c r="C5215" s="57"/>
      <c r="D5215" s="11"/>
      <c r="E5215" s="11"/>
      <c r="F5215" s="56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42"/>
      <c r="V5215" s="42"/>
      <c r="W5215" s="42"/>
      <c r="X5215" s="42"/>
      <c r="Y5215" s="42"/>
      <c r="Z5215" s="42"/>
      <c r="AA5215" s="42"/>
      <c r="AB5215" s="42"/>
      <c r="AD5215" s="11"/>
      <c r="AF5215" s="11"/>
      <c r="AG5215" s="11"/>
      <c r="AH5215" s="101"/>
      <c r="AI5215" s="53"/>
      <c r="AJ5215" s="5"/>
    </row>
    <row r="5216" spans="3:36">
      <c r="C5216" s="57"/>
      <c r="D5216" s="11"/>
      <c r="E5216" s="11"/>
      <c r="F5216" s="56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42"/>
      <c r="V5216" s="42"/>
      <c r="W5216" s="42"/>
      <c r="X5216" s="42"/>
      <c r="Y5216" s="42"/>
      <c r="Z5216" s="42"/>
      <c r="AA5216" s="42"/>
      <c r="AB5216" s="42"/>
      <c r="AD5216" s="11"/>
      <c r="AG5216" s="11"/>
      <c r="AH5216" s="101"/>
      <c r="AI5216" s="53"/>
      <c r="AJ5216" s="5"/>
    </row>
    <row r="5217" spans="3:36">
      <c r="C5217" s="57"/>
      <c r="D5217" s="11"/>
      <c r="E5217" s="11"/>
      <c r="F5217" s="56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42"/>
      <c r="V5217" s="42"/>
      <c r="W5217" s="42"/>
      <c r="X5217" s="42"/>
      <c r="Y5217" s="42"/>
      <c r="Z5217" s="42"/>
      <c r="AA5217" s="42"/>
      <c r="AB5217" s="42"/>
      <c r="AD5217" s="11"/>
      <c r="AF5217" s="11"/>
      <c r="AG5217" s="11"/>
      <c r="AH5217" s="101"/>
      <c r="AI5217" s="53"/>
      <c r="AJ5217" s="5"/>
    </row>
    <row r="5218" spans="3:36">
      <c r="C5218" s="57"/>
      <c r="D5218" s="11"/>
      <c r="E5218" s="11"/>
      <c r="F5218" s="56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42"/>
      <c r="V5218" s="42"/>
      <c r="W5218" s="42"/>
      <c r="X5218" s="42"/>
      <c r="Y5218" s="42"/>
      <c r="Z5218" s="42"/>
      <c r="AA5218" s="42"/>
      <c r="AB5218" s="42"/>
      <c r="AC5218" s="11"/>
      <c r="AD5218" s="11"/>
      <c r="AG5218" s="11"/>
      <c r="AH5218" s="101"/>
      <c r="AI5218" s="53"/>
      <c r="AJ5218" s="5"/>
    </row>
    <row r="5219" spans="3:36">
      <c r="C5219" s="57"/>
      <c r="D5219" s="11"/>
      <c r="E5219" s="11"/>
      <c r="F5219" s="56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42"/>
      <c r="V5219" s="42"/>
      <c r="W5219" s="42"/>
      <c r="X5219" s="42"/>
      <c r="Y5219" s="42"/>
      <c r="Z5219" s="42"/>
      <c r="AA5219" s="42"/>
      <c r="AB5219" s="42"/>
      <c r="AC5219" s="11"/>
      <c r="AD5219" s="11"/>
      <c r="AF5219" s="11"/>
      <c r="AG5219" s="11"/>
      <c r="AH5219" s="101"/>
      <c r="AI5219" s="53"/>
      <c r="AJ5219" s="5"/>
    </row>
    <row r="5220" spans="3:36">
      <c r="C5220" s="57"/>
      <c r="D5220" s="11"/>
      <c r="E5220" s="11"/>
      <c r="F5220" s="56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42"/>
      <c r="V5220" s="42"/>
      <c r="W5220" s="42"/>
      <c r="X5220" s="42"/>
      <c r="Y5220" s="42"/>
      <c r="Z5220" s="42"/>
      <c r="AA5220" s="42"/>
      <c r="AB5220" s="42"/>
      <c r="AC5220" s="11"/>
      <c r="AD5220" s="11"/>
      <c r="AG5220" s="11"/>
      <c r="AH5220" s="101"/>
      <c r="AI5220" s="53"/>
      <c r="AJ5220" s="5"/>
    </row>
    <row r="5221" spans="3:36">
      <c r="C5221" s="57"/>
      <c r="D5221" s="11"/>
      <c r="E5221" s="11"/>
      <c r="F5221" s="56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42"/>
      <c r="V5221" s="42"/>
      <c r="W5221" s="42"/>
      <c r="X5221" s="42"/>
      <c r="Y5221" s="42"/>
      <c r="Z5221" s="42"/>
      <c r="AA5221" s="42"/>
      <c r="AB5221" s="42"/>
      <c r="AC5221" s="11"/>
      <c r="AD5221" s="11"/>
      <c r="AE5221" s="11"/>
      <c r="AG5221" s="11"/>
      <c r="AH5221" s="101"/>
      <c r="AI5221" s="53"/>
      <c r="AJ5221" s="5"/>
    </row>
    <row r="5222" spans="3:36">
      <c r="C5222" s="57"/>
      <c r="D5222" s="11"/>
      <c r="E5222" s="11"/>
      <c r="F5222" s="56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42"/>
      <c r="V5222" s="42"/>
      <c r="W5222" s="42"/>
      <c r="X5222" s="42"/>
      <c r="Y5222" s="42"/>
      <c r="Z5222" s="42"/>
      <c r="AA5222" s="42"/>
      <c r="AB5222" s="42"/>
      <c r="AD5222" s="11"/>
      <c r="AE5222" s="11"/>
      <c r="AG5222" s="11"/>
      <c r="AH5222" s="101"/>
      <c r="AI5222" s="53"/>
      <c r="AJ5222" s="5"/>
    </row>
    <row r="5223" spans="3:36">
      <c r="C5223" s="57"/>
      <c r="D5223" s="11"/>
      <c r="E5223" s="11"/>
      <c r="F5223" s="56"/>
      <c r="G5223" s="11"/>
      <c r="H5223" s="11"/>
      <c r="I5223" s="11"/>
      <c r="J5223" s="11"/>
      <c r="K5223" s="11"/>
      <c r="M5223" s="11"/>
      <c r="O5223" s="11"/>
      <c r="P5223" s="11"/>
      <c r="Q5223" s="11"/>
      <c r="R5223" s="11"/>
      <c r="S5223" s="11"/>
      <c r="T5223" s="11"/>
      <c r="U5223" s="42"/>
      <c r="V5223" s="42"/>
      <c r="W5223" s="42"/>
      <c r="X5223" s="42"/>
      <c r="Y5223" s="42"/>
      <c r="Z5223" s="42"/>
      <c r="AA5223" s="42"/>
      <c r="AB5223" s="42"/>
      <c r="AD5223" s="11"/>
      <c r="AG5223" s="11"/>
      <c r="AH5223" s="101"/>
      <c r="AI5223" s="53"/>
      <c r="AJ5223" s="5"/>
    </row>
    <row r="5224" spans="3:36">
      <c r="C5224" s="57"/>
      <c r="D5224" s="11"/>
      <c r="E5224" s="11"/>
      <c r="F5224" s="56"/>
      <c r="G5224" s="11"/>
      <c r="H5224" s="11"/>
      <c r="I5224" s="11"/>
      <c r="J5224" s="11"/>
      <c r="K5224" s="11"/>
      <c r="M5224" s="11"/>
      <c r="N5224" s="11"/>
      <c r="O5224" s="11"/>
      <c r="P5224" s="11"/>
      <c r="Q5224" s="11"/>
      <c r="R5224" s="11"/>
      <c r="S5224" s="11"/>
      <c r="T5224" s="11"/>
      <c r="U5224" s="42"/>
      <c r="V5224" s="42"/>
      <c r="W5224" s="42"/>
      <c r="X5224" s="42"/>
      <c r="Y5224" s="42"/>
      <c r="Z5224" s="42"/>
      <c r="AA5224" s="42"/>
      <c r="AB5224" s="42"/>
      <c r="AD5224" s="11"/>
      <c r="AE5224" s="11"/>
      <c r="AG5224" s="11"/>
      <c r="AH5224" s="101"/>
      <c r="AI5224" s="53"/>
      <c r="AJ5224" s="5"/>
    </row>
    <row r="5225" spans="3:36">
      <c r="C5225" s="57"/>
      <c r="D5225" s="11"/>
      <c r="E5225" s="11"/>
      <c r="F5225" s="56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42"/>
      <c r="V5225" s="42"/>
      <c r="W5225" s="42"/>
      <c r="X5225" s="42"/>
      <c r="Y5225" s="42"/>
      <c r="Z5225" s="42"/>
      <c r="AA5225" s="42"/>
      <c r="AB5225" s="42"/>
      <c r="AD5225" s="11"/>
      <c r="AF5225" s="11"/>
      <c r="AG5225" s="11"/>
      <c r="AH5225" s="101"/>
      <c r="AI5225" s="53"/>
      <c r="AJ5225" s="5"/>
    </row>
    <row r="5226" spans="3:36">
      <c r="C5226" s="57"/>
      <c r="D5226" s="11"/>
      <c r="E5226" s="11"/>
      <c r="F5226" s="56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42"/>
      <c r="V5226" s="42"/>
      <c r="W5226" s="42"/>
      <c r="X5226" s="42"/>
      <c r="Y5226" s="42"/>
      <c r="Z5226" s="42"/>
      <c r="AA5226" s="42"/>
      <c r="AB5226" s="42"/>
      <c r="AD5226" s="11"/>
      <c r="AE5226" s="11"/>
      <c r="AG5226" s="11"/>
      <c r="AH5226" s="101"/>
      <c r="AI5226" s="53"/>
      <c r="AJ5226" s="5"/>
    </row>
    <row r="5227" spans="3:36">
      <c r="C5227" s="57"/>
      <c r="D5227" s="11"/>
      <c r="E5227" s="11"/>
      <c r="F5227" s="56"/>
      <c r="G5227" s="11"/>
      <c r="H5227" s="11"/>
      <c r="I5227" s="11"/>
      <c r="J5227" s="11"/>
      <c r="K5227" s="11"/>
      <c r="L5227" s="11"/>
      <c r="M5227" s="11"/>
      <c r="N5227" s="11"/>
      <c r="P5227" s="11"/>
      <c r="Q5227" s="11"/>
      <c r="R5227" s="11"/>
      <c r="S5227" s="11"/>
      <c r="T5227" s="11"/>
      <c r="U5227" s="42"/>
      <c r="V5227" s="42"/>
      <c r="W5227" s="42"/>
      <c r="X5227" s="42"/>
      <c r="Y5227" s="42"/>
      <c r="Z5227" s="42"/>
      <c r="AA5227" s="42"/>
      <c r="AB5227" s="42"/>
      <c r="AD5227" s="11"/>
      <c r="AE5227" s="11"/>
      <c r="AF5227" s="11"/>
      <c r="AG5227" s="11"/>
      <c r="AH5227" s="101"/>
      <c r="AI5227" s="53"/>
      <c r="AJ5227" s="5"/>
    </row>
    <row r="5228" spans="3:36">
      <c r="C5228" s="57"/>
      <c r="D5228" s="11"/>
      <c r="E5228" s="11"/>
      <c r="F5228" s="56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42"/>
      <c r="V5228" s="42"/>
      <c r="W5228" s="42"/>
      <c r="X5228" s="42"/>
      <c r="Y5228" s="42"/>
      <c r="Z5228" s="42"/>
      <c r="AA5228" s="42"/>
      <c r="AB5228" s="42"/>
      <c r="AD5228" s="11"/>
      <c r="AE5228" s="11"/>
      <c r="AF5228" s="11"/>
      <c r="AG5228" s="11"/>
      <c r="AH5228" s="101"/>
      <c r="AI5228" s="53"/>
      <c r="AJ5228" s="5"/>
    </row>
    <row r="5229" spans="3:36">
      <c r="C5229" s="57"/>
      <c r="D5229" s="11"/>
      <c r="E5229" s="11"/>
      <c r="F5229" s="56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42"/>
      <c r="V5229" s="42"/>
      <c r="W5229" s="42"/>
      <c r="X5229" s="42"/>
      <c r="Y5229" s="42"/>
      <c r="Z5229" s="42"/>
      <c r="AA5229" s="42"/>
      <c r="AB5229" s="42"/>
      <c r="AD5229" s="11"/>
      <c r="AE5229" s="11"/>
      <c r="AF5229" s="11"/>
      <c r="AG5229" s="11"/>
      <c r="AH5229" s="101"/>
      <c r="AI5229" s="53"/>
      <c r="AJ5229" s="5"/>
    </row>
    <row r="5230" spans="3:36">
      <c r="C5230" s="57"/>
      <c r="D5230" s="11"/>
      <c r="E5230" s="11"/>
      <c r="F5230" s="56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42"/>
      <c r="V5230" s="42"/>
      <c r="W5230" s="42"/>
      <c r="X5230" s="42"/>
      <c r="Y5230" s="42"/>
      <c r="Z5230" s="42"/>
      <c r="AA5230" s="42"/>
      <c r="AB5230" s="42"/>
      <c r="AD5230" s="11"/>
      <c r="AE5230" s="11"/>
      <c r="AF5230" s="11"/>
      <c r="AG5230" s="11"/>
      <c r="AH5230" s="101"/>
      <c r="AI5230" s="53"/>
      <c r="AJ5230" s="5"/>
    </row>
    <row r="5231" spans="3:36">
      <c r="C5231" s="57"/>
      <c r="D5231" s="11"/>
      <c r="E5231" s="11"/>
      <c r="F5231" s="56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42"/>
      <c r="V5231" s="42"/>
      <c r="W5231" s="42"/>
      <c r="X5231" s="42"/>
      <c r="Y5231" s="42"/>
      <c r="Z5231" s="42"/>
      <c r="AA5231" s="42"/>
      <c r="AB5231" s="42"/>
      <c r="AD5231" s="11"/>
      <c r="AE5231" s="11"/>
      <c r="AF5231" s="11"/>
      <c r="AG5231" s="11"/>
      <c r="AH5231" s="101"/>
      <c r="AI5231" s="53"/>
      <c r="AJ5231" s="5"/>
    </row>
    <row r="5232" spans="3:36">
      <c r="C5232" s="57"/>
      <c r="D5232" s="11"/>
      <c r="E5232" s="11"/>
      <c r="F5232" s="56"/>
      <c r="G5232" s="11"/>
      <c r="H5232" s="11"/>
      <c r="I5232" s="11"/>
      <c r="J5232" s="11"/>
      <c r="K5232" s="11"/>
      <c r="M5232" s="11"/>
      <c r="N5232" s="11"/>
      <c r="Q5232" s="11"/>
      <c r="R5232" s="11"/>
      <c r="S5232" s="11"/>
      <c r="U5232" s="42"/>
      <c r="V5232" s="42"/>
      <c r="W5232" s="42"/>
      <c r="X5232" s="42"/>
      <c r="Y5232" s="42"/>
      <c r="Z5232" s="42"/>
      <c r="AA5232" s="42"/>
      <c r="AB5232" s="42"/>
      <c r="AD5232" s="11"/>
      <c r="AE5232" s="11"/>
      <c r="AF5232" s="11"/>
      <c r="AG5232" s="11"/>
      <c r="AH5232" s="101"/>
      <c r="AI5232" s="53"/>
      <c r="AJ5232" s="5"/>
    </row>
    <row r="5233" spans="3:36">
      <c r="C5233" s="57"/>
      <c r="D5233" s="11"/>
      <c r="E5233" s="11"/>
      <c r="F5233" s="56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42"/>
      <c r="V5233" s="42"/>
      <c r="W5233" s="42"/>
      <c r="X5233" s="42"/>
      <c r="Y5233" s="42"/>
      <c r="Z5233" s="42"/>
      <c r="AA5233" s="42"/>
      <c r="AB5233" s="42"/>
      <c r="AC5233" s="11"/>
      <c r="AD5233" s="11"/>
      <c r="AF5233" s="11"/>
      <c r="AG5233" s="11"/>
      <c r="AH5233" s="101"/>
      <c r="AI5233" s="53"/>
      <c r="AJ5233" s="5"/>
    </row>
    <row r="5234" spans="3:36">
      <c r="C5234" s="57"/>
      <c r="D5234" s="11"/>
      <c r="E5234" s="11"/>
      <c r="F5234" s="56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42"/>
      <c r="V5234" s="42"/>
      <c r="W5234" s="42"/>
      <c r="X5234" s="42"/>
      <c r="Y5234" s="42"/>
      <c r="Z5234" s="42"/>
      <c r="AA5234" s="42"/>
      <c r="AB5234" s="42"/>
      <c r="AC5234" s="11"/>
      <c r="AD5234" s="11"/>
      <c r="AG5234" s="11"/>
      <c r="AH5234" s="101"/>
      <c r="AI5234" s="53"/>
      <c r="AJ5234" s="5"/>
    </row>
    <row r="5235" spans="3:36">
      <c r="C5235" s="57"/>
      <c r="D5235" s="11"/>
      <c r="E5235" s="11"/>
      <c r="F5235" s="56"/>
      <c r="G5235" s="11"/>
      <c r="H5235" s="11"/>
      <c r="I5235" s="11"/>
      <c r="J5235" s="11"/>
      <c r="K5235" s="11"/>
      <c r="L5235" s="11"/>
      <c r="M5235" s="11"/>
      <c r="N5235" s="11"/>
      <c r="P5235" s="11"/>
      <c r="Q5235" s="11"/>
      <c r="R5235" s="11"/>
      <c r="S5235" s="11"/>
      <c r="T5235" s="11"/>
      <c r="U5235" s="42"/>
      <c r="V5235" s="42"/>
      <c r="W5235" s="42"/>
      <c r="X5235" s="42"/>
      <c r="Y5235" s="42"/>
      <c r="Z5235" s="42"/>
      <c r="AA5235" s="42"/>
      <c r="AB5235" s="42"/>
      <c r="AD5235" s="11"/>
      <c r="AE5235" s="11"/>
      <c r="AF5235" s="11"/>
      <c r="AG5235" s="11"/>
      <c r="AH5235" s="101"/>
      <c r="AI5235" s="53"/>
      <c r="AJ5235" s="5"/>
    </row>
    <row r="5236" spans="3:36">
      <c r="C5236" s="57"/>
      <c r="D5236" s="11"/>
      <c r="E5236" s="11"/>
      <c r="F5236" s="56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42"/>
      <c r="V5236" s="42"/>
      <c r="W5236" s="42"/>
      <c r="X5236" s="42"/>
      <c r="Y5236" s="42"/>
      <c r="Z5236" s="42"/>
      <c r="AA5236" s="42"/>
      <c r="AB5236" s="42"/>
      <c r="AD5236" s="11"/>
      <c r="AF5236" s="11"/>
      <c r="AG5236" s="11"/>
      <c r="AH5236" s="101"/>
      <c r="AI5236" s="53"/>
      <c r="AJ5236" s="5"/>
    </row>
    <row r="5237" spans="3:36">
      <c r="C5237" s="57"/>
      <c r="D5237" s="11"/>
      <c r="E5237" s="11"/>
      <c r="F5237" s="56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42"/>
      <c r="V5237" s="42"/>
      <c r="W5237" s="42"/>
      <c r="X5237" s="42"/>
      <c r="Y5237" s="42"/>
      <c r="Z5237" s="42"/>
      <c r="AA5237" s="42"/>
      <c r="AB5237" s="42"/>
      <c r="AD5237" s="11"/>
      <c r="AG5237" s="11"/>
      <c r="AH5237" s="101"/>
      <c r="AI5237" s="53"/>
      <c r="AJ5237" s="5"/>
    </row>
    <row r="5238" spans="3:36">
      <c r="C5238" s="57"/>
      <c r="D5238" s="11"/>
      <c r="E5238" s="11"/>
      <c r="F5238" s="56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42"/>
      <c r="V5238" s="42"/>
      <c r="W5238" s="42"/>
      <c r="X5238" s="42"/>
      <c r="Y5238" s="42"/>
      <c r="Z5238" s="42"/>
      <c r="AA5238" s="42"/>
      <c r="AB5238" s="42"/>
      <c r="AD5238" s="11"/>
      <c r="AE5238" s="11"/>
      <c r="AF5238" s="11"/>
      <c r="AG5238" s="11"/>
      <c r="AH5238" s="101"/>
      <c r="AI5238" s="53"/>
      <c r="AJ5238" s="5"/>
    </row>
    <row r="5239" spans="3:36">
      <c r="C5239" s="57"/>
      <c r="D5239" s="11"/>
      <c r="E5239" s="11"/>
      <c r="F5239" s="56"/>
      <c r="G5239" s="11"/>
      <c r="H5239" s="11"/>
      <c r="I5239" s="11"/>
      <c r="J5239" s="11"/>
      <c r="K5239" s="11"/>
      <c r="M5239" s="11"/>
      <c r="O5239" s="11"/>
      <c r="P5239" s="11"/>
      <c r="Q5239" s="11"/>
      <c r="R5239" s="11"/>
      <c r="S5239" s="11"/>
      <c r="T5239" s="11"/>
      <c r="U5239" s="42"/>
      <c r="V5239" s="42"/>
      <c r="W5239" s="42"/>
      <c r="X5239" s="42"/>
      <c r="Y5239" s="42"/>
      <c r="Z5239" s="42"/>
      <c r="AA5239" s="42"/>
      <c r="AB5239" s="42"/>
      <c r="AD5239" s="11"/>
      <c r="AE5239" s="11"/>
      <c r="AF5239" s="11"/>
      <c r="AG5239" s="11"/>
      <c r="AH5239" s="101"/>
      <c r="AI5239" s="53"/>
      <c r="AJ5239" s="5"/>
    </row>
    <row r="5240" spans="3:36">
      <c r="C5240" s="57"/>
      <c r="D5240" s="11"/>
      <c r="E5240" s="11"/>
      <c r="F5240" s="56"/>
      <c r="G5240" s="11"/>
      <c r="H5240" s="11"/>
      <c r="I5240" s="11"/>
      <c r="J5240" s="11"/>
      <c r="K5240" s="11"/>
      <c r="M5240" s="11"/>
      <c r="O5240" s="11"/>
      <c r="P5240" s="11"/>
      <c r="Q5240" s="11"/>
      <c r="R5240" s="11"/>
      <c r="S5240" s="11"/>
      <c r="T5240" s="11"/>
      <c r="U5240" s="42"/>
      <c r="V5240" s="42"/>
      <c r="W5240" s="42"/>
      <c r="X5240" s="42"/>
      <c r="Y5240" s="42"/>
      <c r="Z5240" s="42"/>
      <c r="AA5240" s="42"/>
      <c r="AB5240" s="42"/>
      <c r="AC5240" s="11"/>
      <c r="AD5240" s="11"/>
      <c r="AG5240" s="11"/>
      <c r="AH5240" s="101"/>
      <c r="AI5240" s="53"/>
      <c r="AJ5240" s="5"/>
    </row>
    <row r="5241" spans="3:36">
      <c r="C5241" s="57"/>
      <c r="D5241" s="11"/>
      <c r="E5241" s="11"/>
      <c r="F5241" s="56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42"/>
      <c r="V5241" s="42"/>
      <c r="W5241" s="42"/>
      <c r="X5241" s="42"/>
      <c r="Y5241" s="42"/>
      <c r="Z5241" s="42"/>
      <c r="AA5241" s="42"/>
      <c r="AB5241" s="42"/>
      <c r="AC5241" s="11"/>
      <c r="AD5241" s="11"/>
      <c r="AE5241" s="11"/>
      <c r="AF5241" s="11"/>
      <c r="AG5241" s="11"/>
      <c r="AH5241" s="101"/>
      <c r="AI5241" s="53"/>
      <c r="AJ5241" s="5"/>
    </row>
    <row r="5242" spans="3:36">
      <c r="C5242" s="57"/>
      <c r="D5242" s="11"/>
      <c r="E5242" s="11"/>
      <c r="F5242" s="56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42"/>
      <c r="V5242" s="42"/>
      <c r="W5242" s="42"/>
      <c r="X5242" s="42"/>
      <c r="Y5242" s="42"/>
      <c r="Z5242" s="42"/>
      <c r="AA5242" s="42"/>
      <c r="AB5242" s="42"/>
      <c r="AC5242" s="11"/>
      <c r="AD5242" s="11"/>
      <c r="AF5242" s="11"/>
      <c r="AG5242" s="11"/>
      <c r="AH5242" s="101"/>
      <c r="AI5242" s="53"/>
      <c r="AJ5242" s="5"/>
    </row>
    <row r="5243" spans="3:36">
      <c r="C5243" s="57"/>
      <c r="D5243" s="11"/>
      <c r="E5243" s="11"/>
      <c r="F5243" s="56"/>
      <c r="G5243" s="11"/>
      <c r="H5243" s="11"/>
      <c r="I5243" s="11"/>
      <c r="J5243" s="11"/>
      <c r="K5243" s="11"/>
      <c r="M5243" s="11"/>
      <c r="N5243" s="11"/>
      <c r="P5243" s="11"/>
      <c r="Q5243" s="11"/>
      <c r="R5243" s="11"/>
      <c r="S5243" s="11"/>
      <c r="U5243" s="42"/>
      <c r="V5243" s="42"/>
      <c r="W5243" s="42"/>
      <c r="X5243" s="42"/>
      <c r="Y5243" s="42"/>
      <c r="Z5243" s="42"/>
      <c r="AA5243" s="42"/>
      <c r="AB5243" s="42"/>
      <c r="AD5243" s="11"/>
      <c r="AF5243" s="11"/>
      <c r="AG5243" s="11"/>
      <c r="AH5243" s="101"/>
      <c r="AI5243" s="53"/>
      <c r="AJ5243" s="5"/>
    </row>
    <row r="5244" spans="3:36">
      <c r="C5244" s="57"/>
      <c r="D5244" s="11"/>
      <c r="E5244" s="11"/>
      <c r="F5244" s="56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42"/>
      <c r="V5244" s="42"/>
      <c r="W5244" s="42"/>
      <c r="X5244" s="42"/>
      <c r="Y5244" s="42"/>
      <c r="Z5244" s="42"/>
      <c r="AA5244" s="42"/>
      <c r="AB5244" s="42"/>
      <c r="AD5244" s="11"/>
      <c r="AE5244" s="11"/>
      <c r="AF5244" s="11"/>
      <c r="AG5244" s="11"/>
      <c r="AH5244" s="101"/>
      <c r="AI5244" s="53"/>
      <c r="AJ5244" s="5"/>
    </row>
    <row r="5245" spans="3:36">
      <c r="C5245" s="57"/>
      <c r="D5245" s="11"/>
      <c r="E5245" s="11"/>
      <c r="F5245" s="56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42"/>
      <c r="V5245" s="42"/>
      <c r="W5245" s="42"/>
      <c r="X5245" s="42"/>
      <c r="Y5245" s="42"/>
      <c r="Z5245" s="42"/>
      <c r="AA5245" s="42"/>
      <c r="AB5245" s="42"/>
      <c r="AC5245" s="11"/>
      <c r="AD5245" s="11"/>
      <c r="AF5245" s="11"/>
      <c r="AG5245" s="11"/>
      <c r="AH5245" s="101"/>
      <c r="AI5245" s="53"/>
      <c r="AJ5245" s="5"/>
    </row>
    <row r="5246" spans="3:36">
      <c r="C5246" s="57"/>
      <c r="D5246" s="11"/>
      <c r="E5246" s="11"/>
      <c r="F5246" s="56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42"/>
      <c r="V5246" s="42"/>
      <c r="W5246" s="42"/>
      <c r="X5246" s="42"/>
      <c r="Y5246" s="42"/>
      <c r="Z5246" s="42"/>
      <c r="AA5246" s="42"/>
      <c r="AB5246" s="42"/>
      <c r="AC5246" s="11"/>
      <c r="AD5246" s="11"/>
      <c r="AF5246" s="11"/>
      <c r="AG5246" s="11"/>
      <c r="AH5246" s="101"/>
      <c r="AI5246" s="53"/>
      <c r="AJ5246" s="5"/>
    </row>
    <row r="5247" spans="3:36">
      <c r="C5247" s="57"/>
      <c r="D5247" s="11"/>
      <c r="E5247" s="11"/>
      <c r="F5247" s="56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42"/>
      <c r="V5247" s="42"/>
      <c r="W5247" s="42"/>
      <c r="X5247" s="42"/>
      <c r="Y5247" s="42"/>
      <c r="Z5247" s="42"/>
      <c r="AA5247" s="42"/>
      <c r="AB5247" s="42"/>
      <c r="AC5247" s="11"/>
      <c r="AD5247" s="11"/>
      <c r="AE5247" s="11"/>
      <c r="AG5247" s="11"/>
      <c r="AH5247" s="101"/>
      <c r="AI5247" s="53"/>
      <c r="AJ5247" s="5"/>
    </row>
    <row r="5248" spans="3:36">
      <c r="C5248" s="57"/>
      <c r="D5248" s="11"/>
      <c r="E5248" s="11"/>
      <c r="F5248" s="56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42"/>
      <c r="V5248" s="42"/>
      <c r="W5248" s="42"/>
      <c r="X5248" s="42"/>
      <c r="Y5248" s="42"/>
      <c r="Z5248" s="42"/>
      <c r="AA5248" s="42"/>
      <c r="AB5248" s="42"/>
      <c r="AC5248" s="11"/>
      <c r="AD5248" s="11"/>
      <c r="AE5248" s="11"/>
      <c r="AG5248" s="11"/>
      <c r="AH5248" s="101"/>
      <c r="AI5248" s="53"/>
      <c r="AJ5248" s="5"/>
    </row>
    <row r="5249" spans="3:36">
      <c r="C5249" s="57"/>
      <c r="D5249" s="11"/>
      <c r="E5249" s="11"/>
      <c r="F5249" s="56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42"/>
      <c r="V5249" s="42"/>
      <c r="W5249" s="42"/>
      <c r="X5249" s="42"/>
      <c r="Y5249" s="42"/>
      <c r="Z5249" s="42"/>
      <c r="AA5249" s="42"/>
      <c r="AB5249" s="42"/>
      <c r="AC5249" s="11"/>
      <c r="AD5249" s="11"/>
      <c r="AE5249" s="11"/>
      <c r="AF5249" s="11"/>
      <c r="AG5249" s="11"/>
      <c r="AH5249" s="101"/>
      <c r="AI5249" s="53"/>
      <c r="AJ5249" s="5"/>
    </row>
    <row r="5250" spans="3:36">
      <c r="C5250" s="57"/>
      <c r="D5250" s="11"/>
      <c r="E5250" s="11"/>
      <c r="F5250" s="56"/>
      <c r="G5250" s="11"/>
      <c r="H5250" s="11"/>
      <c r="I5250" s="11"/>
      <c r="J5250" s="11"/>
      <c r="K5250" s="11"/>
      <c r="L5250" s="11"/>
      <c r="M5250" s="11"/>
      <c r="N5250" s="11"/>
      <c r="P5250" s="11"/>
      <c r="Q5250" s="11"/>
      <c r="R5250" s="11"/>
      <c r="S5250" s="11"/>
      <c r="T5250" s="11"/>
      <c r="U5250" s="42"/>
      <c r="V5250" s="42"/>
      <c r="W5250" s="42"/>
      <c r="X5250" s="42"/>
      <c r="Y5250" s="42"/>
      <c r="Z5250" s="42"/>
      <c r="AA5250" s="42"/>
      <c r="AB5250" s="42"/>
      <c r="AC5250" s="11"/>
      <c r="AD5250" s="11"/>
      <c r="AF5250" s="11"/>
      <c r="AG5250" s="11"/>
      <c r="AH5250" s="101"/>
      <c r="AI5250" s="53"/>
      <c r="AJ5250" s="5"/>
    </row>
    <row r="5251" spans="3:36">
      <c r="C5251" s="57"/>
      <c r="D5251" s="11"/>
      <c r="E5251" s="11"/>
      <c r="F5251" s="56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42"/>
      <c r="V5251" s="42"/>
      <c r="W5251" s="42"/>
      <c r="X5251" s="42"/>
      <c r="Y5251" s="42"/>
      <c r="Z5251" s="42"/>
      <c r="AA5251" s="42"/>
      <c r="AB5251" s="42"/>
      <c r="AC5251" s="11"/>
      <c r="AD5251" s="11"/>
      <c r="AE5251" s="11"/>
      <c r="AG5251" s="11"/>
      <c r="AH5251" s="101"/>
      <c r="AI5251" s="53"/>
      <c r="AJ5251" s="5"/>
    </row>
    <row r="5252" spans="3:36">
      <c r="C5252" s="57"/>
      <c r="D5252" s="11"/>
      <c r="E5252" s="11"/>
      <c r="F5252" s="56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42"/>
      <c r="V5252" s="42"/>
      <c r="W5252" s="42"/>
      <c r="X5252" s="42"/>
      <c r="Y5252" s="42"/>
      <c r="Z5252" s="42"/>
      <c r="AA5252" s="42"/>
      <c r="AB5252" s="42"/>
      <c r="AD5252" s="11"/>
      <c r="AE5252" s="11"/>
      <c r="AF5252" s="11"/>
      <c r="AG5252" s="11"/>
      <c r="AH5252" s="101"/>
      <c r="AI5252" s="53"/>
      <c r="AJ5252" s="5"/>
    </row>
    <row r="5253" spans="3:36">
      <c r="C5253" s="57"/>
      <c r="D5253" s="11"/>
      <c r="E5253" s="11"/>
      <c r="F5253" s="56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42"/>
      <c r="V5253" s="42"/>
      <c r="W5253" s="42"/>
      <c r="X5253" s="42"/>
      <c r="Y5253" s="42"/>
      <c r="Z5253" s="42"/>
      <c r="AA5253" s="42"/>
      <c r="AB5253" s="42"/>
      <c r="AD5253" s="11"/>
      <c r="AE5253" s="11"/>
      <c r="AG5253" s="11"/>
      <c r="AH5253" s="101"/>
      <c r="AI5253" s="53"/>
      <c r="AJ5253" s="5"/>
    </row>
    <row r="5254" spans="3:36">
      <c r="C5254" s="57"/>
      <c r="D5254" s="11"/>
      <c r="E5254" s="11"/>
      <c r="F5254" s="56"/>
      <c r="G5254" s="11"/>
      <c r="H5254" s="11"/>
      <c r="I5254" s="11"/>
      <c r="J5254" s="11"/>
      <c r="K5254" s="11"/>
      <c r="L5254" s="11"/>
      <c r="M5254" s="11"/>
      <c r="N5254" s="11"/>
      <c r="P5254" s="11"/>
      <c r="Q5254" s="11"/>
      <c r="R5254" s="11"/>
      <c r="S5254" s="11"/>
      <c r="T5254" s="11"/>
      <c r="U5254" s="42"/>
      <c r="V5254" s="42"/>
      <c r="W5254" s="42"/>
      <c r="X5254" s="42"/>
      <c r="Y5254" s="42"/>
      <c r="Z5254" s="42"/>
      <c r="AA5254" s="42"/>
      <c r="AB5254" s="42"/>
      <c r="AD5254" s="11"/>
      <c r="AE5254" s="11"/>
      <c r="AG5254" s="11"/>
      <c r="AH5254" s="101"/>
      <c r="AI5254" s="53"/>
      <c r="AJ5254" s="5"/>
    </row>
    <row r="5255" spans="3:36">
      <c r="C5255" s="57"/>
      <c r="D5255" s="11"/>
      <c r="E5255" s="11"/>
      <c r="F5255" s="56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42"/>
      <c r="V5255" s="42"/>
      <c r="W5255" s="42"/>
      <c r="X5255" s="42"/>
      <c r="Y5255" s="42"/>
      <c r="Z5255" s="42"/>
      <c r="AA5255" s="42"/>
      <c r="AB5255" s="42"/>
      <c r="AD5255" s="11"/>
      <c r="AE5255" s="11"/>
      <c r="AG5255" s="11"/>
      <c r="AH5255" s="101"/>
      <c r="AI5255" s="53"/>
      <c r="AJ5255" s="5"/>
    </row>
    <row r="5256" spans="3:36">
      <c r="C5256" s="57"/>
      <c r="D5256" s="11"/>
      <c r="E5256" s="11"/>
      <c r="F5256" s="56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42"/>
      <c r="V5256" s="42"/>
      <c r="W5256" s="42"/>
      <c r="X5256" s="42"/>
      <c r="Y5256" s="42"/>
      <c r="Z5256" s="42"/>
      <c r="AA5256" s="42"/>
      <c r="AB5256" s="42"/>
      <c r="AD5256" s="11"/>
      <c r="AE5256" s="11"/>
      <c r="AF5256" s="11"/>
      <c r="AG5256" s="11"/>
      <c r="AH5256" s="101"/>
      <c r="AI5256" s="53"/>
      <c r="AJ5256" s="5"/>
    </row>
    <row r="5257" spans="3:36">
      <c r="C5257" s="57"/>
      <c r="D5257" s="11"/>
      <c r="E5257" s="11"/>
      <c r="F5257" s="56"/>
      <c r="G5257" s="11"/>
      <c r="H5257" s="11"/>
      <c r="I5257" s="11"/>
      <c r="J5257" s="11"/>
      <c r="K5257" s="11"/>
      <c r="M5257" s="11"/>
      <c r="N5257" s="11"/>
      <c r="O5257" s="11"/>
      <c r="Q5257" s="11"/>
      <c r="R5257" s="11"/>
      <c r="S5257" s="11"/>
      <c r="U5257" s="42"/>
      <c r="V5257" s="42"/>
      <c r="W5257" s="42"/>
      <c r="X5257" s="42"/>
      <c r="Y5257" s="42"/>
      <c r="Z5257" s="42"/>
      <c r="AA5257" s="42"/>
      <c r="AB5257" s="42"/>
      <c r="AD5257" s="11"/>
      <c r="AF5257" s="11"/>
      <c r="AG5257" s="11"/>
      <c r="AH5257" s="101"/>
      <c r="AI5257" s="53"/>
      <c r="AJ5257" s="5"/>
    </row>
    <row r="5258" spans="3:36">
      <c r="C5258" s="57"/>
      <c r="D5258" s="11"/>
      <c r="E5258" s="11"/>
      <c r="F5258" s="56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42"/>
      <c r="V5258" s="42"/>
      <c r="W5258" s="42"/>
      <c r="X5258" s="42"/>
      <c r="Y5258" s="42"/>
      <c r="Z5258" s="42"/>
      <c r="AA5258" s="42"/>
      <c r="AB5258" s="42"/>
      <c r="AD5258" s="11"/>
      <c r="AF5258" s="11"/>
      <c r="AG5258" s="11"/>
      <c r="AH5258" s="101"/>
      <c r="AI5258" s="53"/>
      <c r="AJ5258" s="5"/>
    </row>
    <row r="5259" spans="3:36">
      <c r="C5259" s="57"/>
      <c r="D5259" s="11"/>
      <c r="E5259" s="11"/>
      <c r="F5259" s="56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42"/>
      <c r="V5259" s="42"/>
      <c r="W5259" s="42"/>
      <c r="X5259" s="42"/>
      <c r="Y5259" s="42"/>
      <c r="Z5259" s="42"/>
      <c r="AA5259" s="42"/>
      <c r="AB5259" s="42"/>
      <c r="AD5259" s="11"/>
      <c r="AE5259" s="11"/>
      <c r="AF5259" s="11"/>
      <c r="AG5259" s="11"/>
      <c r="AH5259" s="101"/>
      <c r="AI5259" s="53"/>
      <c r="AJ5259" s="5"/>
    </row>
    <row r="5260" spans="3:36">
      <c r="C5260" s="57"/>
      <c r="D5260" s="11"/>
      <c r="E5260" s="11"/>
      <c r="F5260" s="56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42"/>
      <c r="V5260" s="42"/>
      <c r="W5260" s="42"/>
      <c r="X5260" s="42"/>
      <c r="Y5260" s="42"/>
      <c r="Z5260" s="42"/>
      <c r="AA5260" s="42"/>
      <c r="AB5260" s="42"/>
      <c r="AD5260" s="11"/>
      <c r="AE5260" s="11"/>
      <c r="AG5260" s="11"/>
      <c r="AH5260" s="101"/>
      <c r="AI5260" s="53"/>
      <c r="AJ5260" s="5"/>
    </row>
    <row r="5261" spans="3:36">
      <c r="C5261" s="57"/>
      <c r="D5261" s="11"/>
      <c r="E5261" s="11"/>
      <c r="F5261" s="56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42"/>
      <c r="V5261" s="42"/>
      <c r="W5261" s="42"/>
      <c r="X5261" s="42"/>
      <c r="Y5261" s="42"/>
      <c r="Z5261" s="42"/>
      <c r="AA5261" s="42"/>
      <c r="AB5261" s="42"/>
      <c r="AD5261" s="11"/>
      <c r="AF5261" s="11"/>
      <c r="AG5261" s="11"/>
      <c r="AH5261" s="101"/>
      <c r="AI5261" s="53"/>
      <c r="AJ5261" s="5"/>
    </row>
    <row r="5262" spans="3:36">
      <c r="C5262" s="57"/>
      <c r="D5262" s="11"/>
      <c r="E5262" s="11"/>
      <c r="F5262" s="56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42"/>
      <c r="V5262" s="42"/>
      <c r="W5262" s="42"/>
      <c r="X5262" s="42"/>
      <c r="Y5262" s="42"/>
      <c r="Z5262" s="42"/>
      <c r="AA5262" s="42"/>
      <c r="AB5262" s="42"/>
      <c r="AD5262" s="11"/>
      <c r="AF5262" s="11"/>
      <c r="AG5262" s="11"/>
      <c r="AH5262" s="101"/>
      <c r="AI5262" s="53"/>
      <c r="AJ5262" s="5"/>
    </row>
    <row r="5263" spans="3:36">
      <c r="C5263" s="57"/>
      <c r="D5263" s="11"/>
      <c r="E5263" s="11"/>
      <c r="F5263" s="56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42"/>
      <c r="V5263" s="42"/>
      <c r="W5263" s="42"/>
      <c r="X5263" s="42"/>
      <c r="Y5263" s="42"/>
      <c r="Z5263" s="42"/>
      <c r="AA5263" s="42"/>
      <c r="AB5263" s="42"/>
      <c r="AD5263" s="11"/>
      <c r="AE5263" s="11"/>
      <c r="AF5263" s="11"/>
      <c r="AG5263" s="11"/>
      <c r="AH5263" s="101"/>
      <c r="AI5263" s="53"/>
      <c r="AJ5263" s="5"/>
    </row>
    <row r="5264" spans="3:36">
      <c r="C5264" s="57"/>
      <c r="D5264" s="11"/>
      <c r="E5264" s="11"/>
      <c r="F5264" s="56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42"/>
      <c r="V5264" s="42"/>
      <c r="W5264" s="42"/>
      <c r="X5264" s="42"/>
      <c r="Y5264" s="42"/>
      <c r="Z5264" s="42"/>
      <c r="AA5264" s="42"/>
      <c r="AB5264" s="42"/>
      <c r="AD5264" s="11"/>
      <c r="AE5264" s="11"/>
      <c r="AF5264" s="11"/>
      <c r="AG5264" s="11"/>
      <c r="AH5264" s="101"/>
      <c r="AI5264" s="53"/>
      <c r="AJ5264" s="5"/>
    </row>
    <row r="5265" spans="3:36">
      <c r="C5265" s="57"/>
      <c r="D5265" s="11"/>
      <c r="E5265" s="11"/>
      <c r="F5265" s="56"/>
      <c r="G5265" s="11"/>
      <c r="H5265" s="11"/>
      <c r="I5265" s="11"/>
      <c r="J5265" s="11"/>
      <c r="K5265" s="11"/>
      <c r="M5265" s="11"/>
      <c r="N5265" s="11"/>
      <c r="O5265" s="11"/>
      <c r="P5265" s="11"/>
      <c r="Q5265" s="11"/>
      <c r="R5265" s="11"/>
      <c r="S5265" s="11"/>
      <c r="T5265" s="11"/>
      <c r="U5265" s="42"/>
      <c r="V5265" s="42"/>
      <c r="W5265" s="42"/>
      <c r="X5265" s="42"/>
      <c r="Y5265" s="42"/>
      <c r="Z5265" s="42"/>
      <c r="AA5265" s="42"/>
      <c r="AB5265" s="42"/>
      <c r="AD5265" s="11"/>
      <c r="AE5265" s="11"/>
      <c r="AF5265" s="11"/>
      <c r="AG5265" s="11"/>
      <c r="AH5265" s="101"/>
      <c r="AI5265" s="53"/>
      <c r="AJ5265" s="5"/>
    </row>
    <row r="5266" spans="3:36">
      <c r="C5266" s="57"/>
      <c r="D5266" s="11"/>
      <c r="E5266" s="11"/>
      <c r="F5266" s="56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42"/>
      <c r="V5266" s="42"/>
      <c r="W5266" s="42"/>
      <c r="X5266" s="42"/>
      <c r="Y5266" s="42"/>
      <c r="Z5266" s="42"/>
      <c r="AA5266" s="42"/>
      <c r="AB5266" s="42"/>
      <c r="AD5266" s="11"/>
      <c r="AE5266" s="11"/>
      <c r="AG5266" s="11"/>
      <c r="AH5266" s="101"/>
      <c r="AI5266" s="53"/>
      <c r="AJ5266" s="5"/>
    </row>
    <row r="5267" spans="3:36">
      <c r="C5267" s="57"/>
      <c r="D5267" s="11"/>
      <c r="E5267" s="11"/>
      <c r="F5267" s="56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42"/>
      <c r="V5267" s="42"/>
      <c r="W5267" s="42"/>
      <c r="X5267" s="42"/>
      <c r="Y5267" s="42"/>
      <c r="Z5267" s="42"/>
      <c r="AA5267" s="42"/>
      <c r="AB5267" s="42"/>
      <c r="AD5267" s="11"/>
      <c r="AG5267" s="11"/>
      <c r="AH5267" s="101"/>
      <c r="AI5267" s="53"/>
      <c r="AJ5267" s="5"/>
    </row>
    <row r="5268" spans="3:36">
      <c r="C5268" s="57"/>
      <c r="D5268" s="11"/>
      <c r="E5268" s="11"/>
      <c r="F5268" s="56"/>
      <c r="G5268" s="11"/>
      <c r="H5268" s="11"/>
      <c r="I5268" s="11"/>
      <c r="J5268" s="11"/>
      <c r="K5268" s="11"/>
      <c r="M5268" s="11"/>
      <c r="N5268" s="11"/>
      <c r="O5268" s="11"/>
      <c r="P5268" s="11"/>
      <c r="Q5268" s="11"/>
      <c r="R5268" s="11"/>
      <c r="S5268" s="11"/>
      <c r="T5268" s="11"/>
      <c r="U5268" s="42"/>
      <c r="V5268" s="42"/>
      <c r="W5268" s="42"/>
      <c r="X5268" s="42"/>
      <c r="Y5268" s="42"/>
      <c r="Z5268" s="42"/>
      <c r="AA5268" s="42"/>
      <c r="AB5268" s="42"/>
      <c r="AD5268" s="11"/>
      <c r="AE5268" s="11"/>
      <c r="AF5268" s="11"/>
      <c r="AG5268" s="11"/>
      <c r="AH5268" s="101"/>
      <c r="AI5268" s="53"/>
      <c r="AJ5268" s="5"/>
    </row>
    <row r="5269" spans="3:36">
      <c r="C5269" s="57"/>
      <c r="D5269" s="11"/>
      <c r="E5269" s="11"/>
      <c r="F5269" s="56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42"/>
      <c r="V5269" s="42"/>
      <c r="W5269" s="42"/>
      <c r="X5269" s="42"/>
      <c r="Y5269" s="42"/>
      <c r="Z5269" s="42"/>
      <c r="AA5269" s="42"/>
      <c r="AB5269" s="42"/>
      <c r="AD5269" s="11"/>
      <c r="AE5269" s="11"/>
      <c r="AF5269" s="11"/>
      <c r="AG5269" s="11"/>
      <c r="AH5269" s="101"/>
      <c r="AI5269" s="53"/>
      <c r="AJ5269" s="5"/>
    </row>
    <row r="5270" spans="3:36">
      <c r="C5270" s="57"/>
      <c r="D5270" s="11"/>
      <c r="E5270" s="11"/>
      <c r="F5270" s="56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42"/>
      <c r="V5270" s="42"/>
      <c r="W5270" s="42"/>
      <c r="X5270" s="42"/>
      <c r="Y5270" s="42"/>
      <c r="Z5270" s="42"/>
      <c r="AA5270" s="42"/>
      <c r="AB5270" s="42"/>
      <c r="AD5270" s="11"/>
      <c r="AF5270" s="11"/>
      <c r="AG5270" s="11"/>
      <c r="AH5270" s="101"/>
      <c r="AI5270" s="53"/>
      <c r="AJ5270" s="5"/>
    </row>
    <row r="5271" spans="3:36">
      <c r="C5271" s="57"/>
      <c r="D5271" s="11"/>
      <c r="E5271" s="11"/>
      <c r="F5271" s="56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42"/>
      <c r="V5271" s="42"/>
      <c r="W5271" s="42"/>
      <c r="X5271" s="42"/>
      <c r="Y5271" s="42"/>
      <c r="Z5271" s="42"/>
      <c r="AA5271" s="42"/>
      <c r="AB5271" s="42"/>
      <c r="AD5271" s="11"/>
      <c r="AE5271" s="11"/>
      <c r="AG5271" s="11"/>
      <c r="AH5271" s="101"/>
      <c r="AI5271" s="53"/>
      <c r="AJ5271" s="5"/>
    </row>
    <row r="5272" spans="3:36">
      <c r="C5272" s="57"/>
      <c r="D5272" s="11"/>
      <c r="E5272" s="11"/>
      <c r="F5272" s="56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42"/>
      <c r="V5272" s="42"/>
      <c r="W5272" s="42"/>
      <c r="X5272" s="42"/>
      <c r="Y5272" s="42"/>
      <c r="Z5272" s="42"/>
      <c r="AA5272" s="42"/>
      <c r="AB5272" s="42"/>
      <c r="AD5272" s="11"/>
      <c r="AE5272" s="11"/>
      <c r="AG5272" s="11"/>
      <c r="AH5272" s="101"/>
      <c r="AI5272" s="53"/>
      <c r="AJ5272" s="5"/>
    </row>
    <row r="5273" spans="3:36">
      <c r="C5273" s="57"/>
      <c r="D5273" s="11"/>
      <c r="E5273" s="11"/>
      <c r="F5273" s="56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42"/>
      <c r="V5273" s="42"/>
      <c r="W5273" s="42"/>
      <c r="X5273" s="42"/>
      <c r="Y5273" s="42"/>
      <c r="Z5273" s="42"/>
      <c r="AA5273" s="42"/>
      <c r="AB5273" s="42"/>
      <c r="AD5273" s="11"/>
      <c r="AE5273" s="11"/>
      <c r="AF5273" s="11"/>
      <c r="AG5273" s="11"/>
      <c r="AH5273" s="101"/>
      <c r="AI5273" s="53"/>
      <c r="AJ5273" s="5"/>
    </row>
    <row r="5274" spans="3:36">
      <c r="C5274" s="57"/>
      <c r="D5274" s="11"/>
      <c r="E5274" s="11"/>
      <c r="F5274" s="56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42"/>
      <c r="V5274" s="42"/>
      <c r="W5274" s="42"/>
      <c r="X5274" s="42"/>
      <c r="Y5274" s="42"/>
      <c r="Z5274" s="42"/>
      <c r="AA5274" s="42"/>
      <c r="AB5274" s="42"/>
      <c r="AD5274" s="11"/>
      <c r="AF5274" s="11"/>
      <c r="AG5274" s="11"/>
      <c r="AH5274" s="101"/>
      <c r="AI5274" s="53"/>
      <c r="AJ5274" s="5"/>
    </row>
    <row r="5275" spans="3:36">
      <c r="C5275" s="57"/>
      <c r="D5275" s="11"/>
      <c r="E5275" s="11"/>
      <c r="F5275" s="56"/>
      <c r="G5275" s="11"/>
      <c r="H5275" s="11"/>
      <c r="I5275" s="11"/>
      <c r="J5275" s="11"/>
      <c r="K5275" s="11"/>
      <c r="L5275" s="11"/>
      <c r="M5275" s="11"/>
      <c r="N5275" s="11"/>
      <c r="Q5275" s="11"/>
      <c r="R5275" s="11"/>
      <c r="S5275" s="11"/>
      <c r="T5275" s="11"/>
      <c r="U5275" s="42"/>
      <c r="V5275" s="42"/>
      <c r="W5275" s="42"/>
      <c r="X5275" s="42"/>
      <c r="Y5275" s="42"/>
      <c r="Z5275" s="42"/>
      <c r="AA5275" s="42"/>
      <c r="AB5275" s="42"/>
      <c r="AD5275" s="11"/>
      <c r="AF5275" s="11"/>
      <c r="AG5275" s="11"/>
      <c r="AH5275" s="101"/>
      <c r="AI5275" s="53"/>
      <c r="AJ5275" s="5"/>
    </row>
    <row r="5276" spans="3:36">
      <c r="C5276" s="57"/>
      <c r="D5276" s="11"/>
      <c r="E5276" s="11"/>
      <c r="F5276" s="56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42"/>
      <c r="V5276" s="42"/>
      <c r="W5276" s="42"/>
      <c r="X5276" s="42"/>
      <c r="Y5276" s="42"/>
      <c r="Z5276" s="42"/>
      <c r="AA5276" s="42"/>
      <c r="AB5276" s="42"/>
      <c r="AD5276" s="11"/>
      <c r="AE5276" s="11"/>
      <c r="AF5276" s="11"/>
      <c r="AG5276" s="11"/>
      <c r="AH5276" s="101"/>
      <c r="AI5276" s="53"/>
      <c r="AJ5276" s="5"/>
    </row>
    <row r="5277" spans="3:36">
      <c r="C5277" s="57"/>
      <c r="D5277" s="11"/>
      <c r="E5277" s="11"/>
      <c r="F5277" s="56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42"/>
      <c r="V5277" s="42"/>
      <c r="W5277" s="42"/>
      <c r="X5277" s="42"/>
      <c r="Y5277" s="42"/>
      <c r="Z5277" s="42"/>
      <c r="AA5277" s="42"/>
      <c r="AB5277" s="42"/>
      <c r="AD5277" s="11"/>
      <c r="AE5277" s="11"/>
      <c r="AF5277" s="11"/>
      <c r="AG5277" s="11"/>
      <c r="AH5277" s="101"/>
      <c r="AI5277" s="53"/>
      <c r="AJ5277" s="5"/>
    </row>
    <row r="5278" spans="3:36">
      <c r="C5278" s="57"/>
      <c r="D5278" s="11"/>
      <c r="E5278" s="11"/>
      <c r="F5278" s="56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42"/>
      <c r="V5278" s="42"/>
      <c r="W5278" s="42"/>
      <c r="X5278" s="42"/>
      <c r="Y5278" s="42"/>
      <c r="Z5278" s="42"/>
      <c r="AA5278" s="42"/>
      <c r="AB5278" s="42"/>
      <c r="AD5278" s="11"/>
      <c r="AG5278" s="11"/>
      <c r="AH5278" s="101"/>
      <c r="AI5278" s="53"/>
      <c r="AJ5278" s="5"/>
    </row>
    <row r="5279" spans="3:36">
      <c r="C5279" s="57"/>
      <c r="D5279" s="11"/>
      <c r="E5279" s="11"/>
      <c r="F5279" s="56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42"/>
      <c r="V5279" s="42"/>
      <c r="W5279" s="42"/>
      <c r="X5279" s="42"/>
      <c r="Y5279" s="42"/>
      <c r="Z5279" s="42"/>
      <c r="AA5279" s="42"/>
      <c r="AB5279" s="42"/>
      <c r="AD5279" s="11"/>
      <c r="AF5279" s="11"/>
      <c r="AG5279" s="11"/>
      <c r="AH5279" s="101"/>
      <c r="AI5279" s="53"/>
      <c r="AJ5279" s="5"/>
    </row>
    <row r="5280" spans="3:36">
      <c r="C5280" s="57"/>
      <c r="D5280" s="11"/>
      <c r="E5280" s="11"/>
      <c r="F5280" s="56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U5280" s="42"/>
      <c r="V5280" s="42"/>
      <c r="W5280" s="42"/>
      <c r="X5280" s="42"/>
      <c r="Y5280" s="42"/>
      <c r="Z5280" s="42"/>
      <c r="AA5280" s="42"/>
      <c r="AB5280" s="42"/>
      <c r="AD5280" s="11"/>
      <c r="AE5280" s="11"/>
      <c r="AG5280" s="11"/>
      <c r="AH5280" s="101"/>
      <c r="AI5280" s="53"/>
      <c r="AJ5280" s="5"/>
    </row>
    <row r="5281" spans="3:36">
      <c r="C5281" s="57"/>
      <c r="D5281" s="11"/>
      <c r="E5281" s="11"/>
      <c r="F5281" s="56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42"/>
      <c r="V5281" s="42"/>
      <c r="W5281" s="42"/>
      <c r="X5281" s="42"/>
      <c r="Y5281" s="42"/>
      <c r="Z5281" s="42"/>
      <c r="AA5281" s="42"/>
      <c r="AB5281" s="42"/>
      <c r="AD5281" s="11"/>
      <c r="AF5281" s="11"/>
      <c r="AG5281" s="11"/>
      <c r="AH5281" s="101"/>
      <c r="AI5281" s="53"/>
      <c r="AJ5281" s="5"/>
    </row>
    <row r="5282" spans="3:36">
      <c r="C5282" s="57"/>
      <c r="D5282" s="11"/>
      <c r="E5282" s="11"/>
      <c r="F5282" s="56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42"/>
      <c r="V5282" s="42"/>
      <c r="W5282" s="42"/>
      <c r="X5282" s="42"/>
      <c r="Y5282" s="42"/>
      <c r="Z5282" s="42"/>
      <c r="AA5282" s="42"/>
      <c r="AB5282" s="42"/>
      <c r="AD5282" s="11"/>
      <c r="AE5282" s="11"/>
      <c r="AF5282" s="11"/>
      <c r="AG5282" s="11"/>
      <c r="AH5282" s="101"/>
      <c r="AI5282" s="53"/>
      <c r="AJ5282" s="5"/>
    </row>
    <row r="5283" spans="3:36">
      <c r="C5283" s="57"/>
      <c r="D5283" s="11"/>
      <c r="E5283" s="11"/>
      <c r="F5283" s="56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42"/>
      <c r="V5283" s="42"/>
      <c r="W5283" s="42"/>
      <c r="X5283" s="42"/>
      <c r="Y5283" s="42"/>
      <c r="Z5283" s="42"/>
      <c r="AA5283" s="42"/>
      <c r="AB5283" s="42"/>
      <c r="AD5283" s="11"/>
      <c r="AE5283" s="11"/>
      <c r="AF5283" s="11"/>
      <c r="AG5283" s="11"/>
      <c r="AH5283" s="101"/>
      <c r="AI5283" s="53"/>
      <c r="AJ5283" s="5"/>
    </row>
    <row r="5284" spans="3:36">
      <c r="C5284" s="57"/>
      <c r="D5284" s="11"/>
      <c r="E5284" s="11"/>
      <c r="F5284" s="56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42"/>
      <c r="V5284" s="42"/>
      <c r="W5284" s="42"/>
      <c r="X5284" s="42"/>
      <c r="Y5284" s="42"/>
      <c r="Z5284" s="42"/>
      <c r="AA5284" s="42"/>
      <c r="AB5284" s="42"/>
      <c r="AD5284" s="11"/>
      <c r="AF5284" s="11"/>
      <c r="AG5284" s="11"/>
      <c r="AH5284" s="101"/>
      <c r="AI5284" s="53"/>
      <c r="AJ5284" s="5"/>
    </row>
    <row r="5285" spans="3:36">
      <c r="C5285" s="57"/>
      <c r="D5285" s="11"/>
      <c r="E5285" s="11"/>
      <c r="F5285" s="56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42"/>
      <c r="V5285" s="42"/>
      <c r="W5285" s="42"/>
      <c r="X5285" s="42"/>
      <c r="Y5285" s="42"/>
      <c r="Z5285" s="42"/>
      <c r="AA5285" s="42"/>
      <c r="AB5285" s="42"/>
      <c r="AD5285" s="11"/>
      <c r="AE5285" s="11"/>
      <c r="AG5285" s="11"/>
      <c r="AH5285" s="101"/>
      <c r="AI5285" s="53"/>
      <c r="AJ5285" s="5"/>
    </row>
    <row r="5286" spans="3:36">
      <c r="C5286" s="57"/>
      <c r="D5286" s="11"/>
      <c r="E5286" s="11"/>
      <c r="F5286" s="56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42"/>
      <c r="V5286" s="42"/>
      <c r="W5286" s="42"/>
      <c r="X5286" s="42"/>
      <c r="Y5286" s="42"/>
      <c r="Z5286" s="42"/>
      <c r="AA5286" s="42"/>
      <c r="AB5286" s="42"/>
      <c r="AD5286" s="11"/>
      <c r="AF5286" s="11"/>
      <c r="AG5286" s="11"/>
      <c r="AH5286" s="101"/>
      <c r="AI5286" s="53"/>
      <c r="AJ5286" s="5"/>
    </row>
    <row r="5287" spans="3:36">
      <c r="C5287" s="57"/>
      <c r="D5287" s="11"/>
      <c r="E5287" s="11"/>
      <c r="F5287" s="56"/>
      <c r="G5287" s="11"/>
      <c r="H5287" s="11"/>
      <c r="I5287" s="11"/>
      <c r="J5287" s="11"/>
      <c r="K5287" s="11"/>
      <c r="M5287" s="11"/>
      <c r="N5287" s="11"/>
      <c r="O5287" s="11"/>
      <c r="P5287" s="11"/>
      <c r="Q5287" s="11"/>
      <c r="R5287" s="11"/>
      <c r="S5287" s="11"/>
      <c r="T5287" s="11"/>
      <c r="U5287" s="42"/>
      <c r="V5287" s="42"/>
      <c r="W5287" s="42"/>
      <c r="X5287" s="42"/>
      <c r="Y5287" s="42"/>
      <c r="Z5287" s="42"/>
      <c r="AA5287" s="42"/>
      <c r="AB5287" s="42"/>
      <c r="AD5287" s="11"/>
      <c r="AE5287" s="11"/>
      <c r="AG5287" s="11"/>
      <c r="AH5287" s="101"/>
      <c r="AI5287" s="53"/>
      <c r="AJ5287" s="5"/>
    </row>
    <row r="5288" spans="3:36">
      <c r="C5288" s="57"/>
      <c r="D5288" s="11"/>
      <c r="E5288" s="11"/>
      <c r="F5288" s="56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42"/>
      <c r="V5288" s="42"/>
      <c r="W5288" s="42"/>
      <c r="X5288" s="42"/>
      <c r="Y5288" s="42"/>
      <c r="Z5288" s="42"/>
      <c r="AA5288" s="42"/>
      <c r="AB5288" s="42"/>
      <c r="AD5288" s="11"/>
      <c r="AE5288" s="11"/>
      <c r="AG5288" s="11"/>
      <c r="AH5288" s="101"/>
      <c r="AI5288" s="53"/>
      <c r="AJ5288" s="5"/>
    </row>
    <row r="5289" spans="3:36">
      <c r="C5289" s="57"/>
      <c r="D5289" s="11"/>
      <c r="E5289" s="11"/>
      <c r="F5289" s="56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42"/>
      <c r="V5289" s="42"/>
      <c r="W5289" s="42"/>
      <c r="X5289" s="42"/>
      <c r="Y5289" s="42"/>
      <c r="Z5289" s="42"/>
      <c r="AA5289" s="42"/>
      <c r="AB5289" s="42"/>
      <c r="AD5289" s="11"/>
      <c r="AE5289" s="11"/>
      <c r="AF5289" s="11"/>
      <c r="AG5289" s="11"/>
      <c r="AH5289" s="101"/>
      <c r="AI5289" s="53"/>
      <c r="AJ5289" s="5"/>
    </row>
    <row r="5290" spans="3:36">
      <c r="C5290" s="57"/>
      <c r="D5290" s="11"/>
      <c r="E5290" s="11"/>
      <c r="F5290" s="56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42"/>
      <c r="V5290" s="42"/>
      <c r="W5290" s="42"/>
      <c r="X5290" s="42"/>
      <c r="Y5290" s="42"/>
      <c r="Z5290" s="42"/>
      <c r="AA5290" s="42"/>
      <c r="AB5290" s="42"/>
      <c r="AC5290" s="11"/>
      <c r="AD5290" s="11"/>
      <c r="AE5290" s="11"/>
      <c r="AG5290" s="11"/>
      <c r="AH5290" s="101"/>
      <c r="AI5290" s="53"/>
      <c r="AJ5290" s="5"/>
    </row>
    <row r="5291" spans="3:36">
      <c r="C5291" s="57"/>
      <c r="D5291" s="11"/>
      <c r="E5291" s="11"/>
      <c r="F5291" s="56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42"/>
      <c r="V5291" s="42"/>
      <c r="W5291" s="42"/>
      <c r="X5291" s="42"/>
      <c r="Y5291" s="42"/>
      <c r="Z5291" s="42"/>
      <c r="AA5291" s="42"/>
      <c r="AB5291" s="42"/>
      <c r="AC5291" s="11"/>
      <c r="AD5291" s="11"/>
      <c r="AE5291" s="11"/>
      <c r="AG5291" s="11"/>
      <c r="AH5291" s="101"/>
      <c r="AI5291" s="53"/>
      <c r="AJ5291" s="5"/>
    </row>
    <row r="5292" spans="3:36">
      <c r="C5292" s="57"/>
      <c r="D5292" s="11"/>
      <c r="E5292" s="11"/>
      <c r="F5292" s="56"/>
      <c r="G5292" s="11"/>
      <c r="H5292" s="11"/>
      <c r="I5292" s="11"/>
      <c r="J5292" s="11"/>
      <c r="K5292" s="11"/>
      <c r="M5292" s="11"/>
      <c r="N5292" s="11"/>
      <c r="O5292" s="11"/>
      <c r="Q5292" s="11"/>
      <c r="R5292" s="11"/>
      <c r="S5292" s="11"/>
      <c r="U5292" s="42"/>
      <c r="V5292" s="42"/>
      <c r="W5292" s="42"/>
      <c r="X5292" s="42"/>
      <c r="Y5292" s="42"/>
      <c r="Z5292" s="42"/>
      <c r="AA5292" s="42"/>
      <c r="AB5292" s="42"/>
      <c r="AD5292" s="11"/>
      <c r="AE5292" s="11"/>
      <c r="AF5292" s="11"/>
      <c r="AG5292" s="11"/>
      <c r="AH5292" s="101"/>
      <c r="AI5292" s="53"/>
      <c r="AJ5292" s="5"/>
    </row>
    <row r="5293" spans="3:36">
      <c r="C5293" s="57"/>
      <c r="D5293" s="11"/>
      <c r="E5293" s="11"/>
      <c r="F5293" s="56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42"/>
      <c r="V5293" s="42"/>
      <c r="W5293" s="42"/>
      <c r="X5293" s="42"/>
      <c r="Y5293" s="42"/>
      <c r="Z5293" s="42"/>
      <c r="AA5293" s="42"/>
      <c r="AB5293" s="42"/>
      <c r="AD5293" s="11"/>
      <c r="AE5293" s="11"/>
      <c r="AF5293" s="11"/>
      <c r="AG5293" s="11"/>
      <c r="AH5293" s="101"/>
      <c r="AI5293" s="53"/>
      <c r="AJ5293" s="5"/>
    </row>
    <row r="5294" spans="3:36">
      <c r="C5294" s="57"/>
      <c r="D5294" s="11"/>
      <c r="E5294" s="11"/>
      <c r="F5294" s="56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42"/>
      <c r="V5294" s="42"/>
      <c r="W5294" s="42"/>
      <c r="X5294" s="42"/>
      <c r="Y5294" s="42"/>
      <c r="Z5294" s="42"/>
      <c r="AA5294" s="42"/>
      <c r="AB5294" s="42"/>
      <c r="AD5294" s="11"/>
      <c r="AF5294" s="11"/>
      <c r="AG5294" s="11"/>
      <c r="AH5294" s="101"/>
      <c r="AI5294" s="53"/>
      <c r="AJ5294" s="5"/>
    </row>
    <row r="5295" spans="3:36">
      <c r="C5295" s="57"/>
      <c r="D5295" s="11"/>
      <c r="E5295" s="11"/>
      <c r="F5295" s="56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42"/>
      <c r="V5295" s="42"/>
      <c r="W5295" s="42"/>
      <c r="X5295" s="42"/>
      <c r="Y5295" s="42"/>
      <c r="Z5295" s="42"/>
      <c r="AA5295" s="42"/>
      <c r="AB5295" s="42"/>
      <c r="AD5295" s="11"/>
      <c r="AF5295" s="11"/>
      <c r="AG5295" s="11"/>
      <c r="AH5295" s="101"/>
      <c r="AI5295" s="53"/>
      <c r="AJ5295" s="5"/>
    </row>
    <row r="5296" spans="3:36">
      <c r="C5296" s="57"/>
      <c r="D5296" s="11"/>
      <c r="E5296" s="11"/>
      <c r="F5296" s="56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42"/>
      <c r="V5296" s="42"/>
      <c r="W5296" s="42"/>
      <c r="X5296" s="42"/>
      <c r="Y5296" s="42"/>
      <c r="Z5296" s="42"/>
      <c r="AA5296" s="42"/>
      <c r="AB5296" s="42"/>
      <c r="AD5296" s="11"/>
      <c r="AE5296" s="11"/>
      <c r="AG5296" s="11"/>
      <c r="AH5296" s="101"/>
      <c r="AI5296" s="53"/>
      <c r="AJ5296" s="5"/>
    </row>
    <row r="5297" spans="3:36">
      <c r="C5297" s="57"/>
      <c r="D5297" s="11"/>
      <c r="E5297" s="11"/>
      <c r="F5297" s="56"/>
      <c r="G5297" s="11"/>
      <c r="H5297" s="11"/>
      <c r="I5297" s="11"/>
      <c r="J5297" s="11"/>
      <c r="K5297" s="11"/>
      <c r="L5297" s="11"/>
      <c r="M5297" s="11"/>
      <c r="N5297" s="11"/>
      <c r="P5297" s="11"/>
      <c r="Q5297" s="11"/>
      <c r="R5297" s="11"/>
      <c r="S5297" s="11"/>
      <c r="T5297" s="11"/>
      <c r="U5297" s="42"/>
      <c r="V5297" s="42"/>
      <c r="W5297" s="42"/>
      <c r="X5297" s="42"/>
      <c r="Y5297" s="42"/>
      <c r="Z5297" s="42"/>
      <c r="AA5297" s="42"/>
      <c r="AB5297" s="42"/>
      <c r="AD5297" s="11"/>
      <c r="AG5297" s="11"/>
      <c r="AH5297" s="101"/>
      <c r="AI5297" s="53"/>
      <c r="AJ5297" s="5"/>
    </row>
    <row r="5298" spans="3:36">
      <c r="C5298" s="57"/>
      <c r="D5298" s="11"/>
      <c r="E5298" s="11"/>
      <c r="F5298" s="56"/>
      <c r="G5298" s="11"/>
      <c r="H5298" s="11"/>
      <c r="I5298" s="11"/>
      <c r="J5298" s="11"/>
      <c r="K5298" s="11"/>
      <c r="L5298" s="11"/>
      <c r="M5298" s="11"/>
      <c r="N5298" s="11"/>
      <c r="Q5298" s="11"/>
      <c r="R5298" s="11"/>
      <c r="S5298" s="11"/>
      <c r="T5298" s="11"/>
      <c r="U5298" s="42"/>
      <c r="V5298" s="42"/>
      <c r="W5298" s="42"/>
      <c r="X5298" s="42"/>
      <c r="Y5298" s="42"/>
      <c r="Z5298" s="42"/>
      <c r="AA5298" s="42"/>
      <c r="AB5298" s="42"/>
      <c r="AD5298" s="11"/>
      <c r="AE5298" s="11"/>
      <c r="AG5298" s="11"/>
      <c r="AH5298" s="101"/>
      <c r="AI5298" s="53"/>
      <c r="AJ5298" s="5"/>
    </row>
    <row r="5299" spans="3:36">
      <c r="C5299" s="57"/>
      <c r="D5299" s="11"/>
      <c r="E5299" s="11"/>
      <c r="F5299" s="56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42"/>
      <c r="V5299" s="42"/>
      <c r="W5299" s="42"/>
      <c r="X5299" s="42"/>
      <c r="Y5299" s="42"/>
      <c r="Z5299" s="42"/>
      <c r="AA5299" s="42"/>
      <c r="AB5299" s="42"/>
      <c r="AD5299" s="11"/>
      <c r="AF5299" s="11"/>
      <c r="AG5299" s="11"/>
      <c r="AH5299" s="101"/>
      <c r="AI5299" s="53"/>
      <c r="AJ5299" s="5"/>
    </row>
    <row r="5300" spans="3:36">
      <c r="C5300" s="57"/>
      <c r="D5300" s="11"/>
      <c r="E5300" s="11"/>
      <c r="F5300" s="56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42"/>
      <c r="V5300" s="42"/>
      <c r="W5300" s="42"/>
      <c r="X5300" s="42"/>
      <c r="Y5300" s="42"/>
      <c r="Z5300" s="42"/>
      <c r="AA5300" s="42"/>
      <c r="AB5300" s="42"/>
      <c r="AD5300" s="11"/>
      <c r="AE5300" s="11"/>
      <c r="AF5300" s="11"/>
      <c r="AG5300" s="11"/>
      <c r="AH5300" s="101"/>
      <c r="AI5300" s="53"/>
      <c r="AJ5300" s="5"/>
    </row>
    <row r="5301" spans="3:36">
      <c r="C5301" s="57"/>
      <c r="D5301" s="11"/>
      <c r="E5301" s="11"/>
      <c r="F5301" s="56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42"/>
      <c r="V5301" s="42"/>
      <c r="W5301" s="42"/>
      <c r="X5301" s="42"/>
      <c r="Y5301" s="42"/>
      <c r="Z5301" s="42"/>
      <c r="AA5301" s="42"/>
      <c r="AB5301" s="42"/>
      <c r="AD5301" s="11"/>
      <c r="AE5301" s="11"/>
      <c r="AG5301" s="11"/>
      <c r="AH5301" s="101"/>
      <c r="AI5301" s="53"/>
      <c r="AJ5301" s="5"/>
    </row>
    <row r="5302" spans="3:36">
      <c r="C5302" s="57"/>
      <c r="D5302" s="11"/>
      <c r="E5302" s="11"/>
      <c r="F5302" s="56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42"/>
      <c r="V5302" s="42"/>
      <c r="W5302" s="42"/>
      <c r="X5302" s="42"/>
      <c r="Y5302" s="42"/>
      <c r="Z5302" s="42"/>
      <c r="AA5302" s="42"/>
      <c r="AB5302" s="42"/>
      <c r="AD5302" s="11"/>
      <c r="AE5302" s="11"/>
      <c r="AG5302" s="11"/>
      <c r="AH5302" s="101"/>
      <c r="AI5302" s="53"/>
      <c r="AJ5302" s="5"/>
    </row>
    <row r="5303" spans="3:36">
      <c r="C5303" s="57"/>
      <c r="D5303" s="11"/>
      <c r="E5303" s="11"/>
      <c r="F5303" s="56"/>
      <c r="G5303" s="11"/>
      <c r="H5303" s="11"/>
      <c r="I5303" s="11"/>
      <c r="J5303" s="11"/>
      <c r="K5303" s="11"/>
      <c r="M5303" s="11"/>
      <c r="N5303" s="11"/>
      <c r="P5303" s="11"/>
      <c r="Q5303" s="11"/>
      <c r="R5303" s="11"/>
      <c r="S5303" s="11"/>
      <c r="U5303" s="42"/>
      <c r="V5303" s="42"/>
      <c r="W5303" s="42"/>
      <c r="X5303" s="42"/>
      <c r="Y5303" s="42"/>
      <c r="Z5303" s="42"/>
      <c r="AA5303" s="42"/>
      <c r="AB5303" s="42"/>
      <c r="AD5303" s="11"/>
      <c r="AF5303" s="11"/>
      <c r="AG5303" s="11"/>
      <c r="AH5303" s="101"/>
      <c r="AI5303" s="53"/>
      <c r="AJ5303" s="5"/>
    </row>
    <row r="5304" spans="3:36">
      <c r="C5304" s="57"/>
      <c r="D5304" s="11"/>
      <c r="E5304" s="11"/>
      <c r="F5304" s="56"/>
      <c r="G5304" s="11"/>
      <c r="H5304" s="11"/>
      <c r="I5304" s="11"/>
      <c r="J5304" s="11"/>
      <c r="K5304" s="11"/>
      <c r="M5304" s="11"/>
      <c r="N5304" s="11"/>
      <c r="O5304" s="11"/>
      <c r="P5304" s="11"/>
      <c r="Q5304" s="11"/>
      <c r="R5304" s="11"/>
      <c r="S5304" s="11"/>
      <c r="T5304" s="11"/>
      <c r="U5304" s="42"/>
      <c r="V5304" s="42"/>
      <c r="W5304" s="42"/>
      <c r="X5304" s="42"/>
      <c r="Y5304" s="42"/>
      <c r="Z5304" s="42"/>
      <c r="AA5304" s="42"/>
      <c r="AB5304" s="42"/>
      <c r="AD5304" s="11"/>
      <c r="AE5304" s="11"/>
      <c r="AG5304" s="11"/>
      <c r="AH5304" s="101"/>
      <c r="AI5304" s="53"/>
      <c r="AJ5304" s="5"/>
    </row>
    <row r="5305" spans="3:36">
      <c r="C5305" s="57"/>
      <c r="D5305" s="11"/>
      <c r="E5305" s="11"/>
      <c r="F5305" s="56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42"/>
      <c r="V5305" s="42"/>
      <c r="W5305" s="42"/>
      <c r="X5305" s="42"/>
      <c r="Y5305" s="42"/>
      <c r="Z5305" s="42"/>
      <c r="AA5305" s="42"/>
      <c r="AB5305" s="42"/>
      <c r="AD5305" s="11"/>
      <c r="AE5305" s="11"/>
      <c r="AG5305" s="11"/>
      <c r="AH5305" s="101"/>
      <c r="AI5305" s="53"/>
      <c r="AJ5305" s="5"/>
    </row>
    <row r="5306" spans="3:36">
      <c r="C5306" s="57"/>
      <c r="D5306" s="11"/>
      <c r="E5306" s="11"/>
      <c r="F5306" s="56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42"/>
      <c r="V5306" s="42"/>
      <c r="W5306" s="42"/>
      <c r="X5306" s="42"/>
      <c r="Y5306" s="42"/>
      <c r="Z5306" s="42"/>
      <c r="AA5306" s="42"/>
      <c r="AB5306" s="42"/>
      <c r="AD5306" s="11"/>
      <c r="AF5306" s="11"/>
      <c r="AG5306" s="11"/>
      <c r="AH5306" s="101"/>
      <c r="AI5306" s="53"/>
      <c r="AJ5306" s="5"/>
    </row>
    <row r="5307" spans="3:36">
      <c r="C5307" s="57"/>
      <c r="D5307" s="11"/>
      <c r="E5307" s="11"/>
      <c r="F5307" s="56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42"/>
      <c r="V5307" s="42"/>
      <c r="W5307" s="42"/>
      <c r="X5307" s="42"/>
      <c r="Y5307" s="42"/>
      <c r="Z5307" s="42"/>
      <c r="AA5307" s="42"/>
      <c r="AB5307" s="42"/>
      <c r="AD5307" s="11"/>
      <c r="AE5307" s="11"/>
      <c r="AF5307" s="11"/>
      <c r="AG5307" s="11"/>
      <c r="AH5307" s="101"/>
      <c r="AI5307" s="53"/>
      <c r="AJ5307" s="5"/>
    </row>
    <row r="5308" spans="3:36">
      <c r="C5308" s="57"/>
      <c r="D5308" s="11"/>
      <c r="E5308" s="11"/>
      <c r="F5308" s="56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42"/>
      <c r="V5308" s="42"/>
      <c r="W5308" s="42"/>
      <c r="X5308" s="42"/>
      <c r="Y5308" s="42"/>
      <c r="Z5308" s="42"/>
      <c r="AA5308" s="42"/>
      <c r="AB5308" s="42"/>
      <c r="AD5308" s="11"/>
      <c r="AE5308" s="11"/>
      <c r="AG5308" s="11"/>
      <c r="AH5308" s="101"/>
      <c r="AI5308" s="53"/>
      <c r="AJ5308" s="5"/>
    </row>
    <row r="5309" spans="3:36">
      <c r="C5309" s="57"/>
      <c r="D5309" s="11"/>
      <c r="E5309" s="11"/>
      <c r="F5309" s="56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42"/>
      <c r="V5309" s="42"/>
      <c r="W5309" s="42"/>
      <c r="X5309" s="42"/>
      <c r="Y5309" s="42"/>
      <c r="Z5309" s="42"/>
      <c r="AA5309" s="42"/>
      <c r="AB5309" s="42"/>
      <c r="AD5309" s="11"/>
      <c r="AE5309" s="11"/>
      <c r="AG5309" s="11"/>
      <c r="AH5309" s="101"/>
      <c r="AI5309" s="53"/>
      <c r="AJ5309" s="5"/>
    </row>
    <row r="5310" spans="3:36">
      <c r="C5310" s="57"/>
      <c r="D5310" s="11"/>
      <c r="E5310" s="11"/>
      <c r="F5310" s="56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42"/>
      <c r="V5310" s="42"/>
      <c r="W5310" s="42"/>
      <c r="X5310" s="42"/>
      <c r="Y5310" s="42"/>
      <c r="Z5310" s="42"/>
      <c r="AA5310" s="42"/>
      <c r="AB5310" s="42"/>
      <c r="AD5310" s="11"/>
      <c r="AE5310" s="11"/>
      <c r="AG5310" s="11"/>
      <c r="AH5310" s="101"/>
      <c r="AI5310" s="53"/>
      <c r="AJ5310" s="5"/>
    </row>
    <row r="5311" spans="3:36">
      <c r="C5311" s="57"/>
      <c r="D5311" s="11"/>
      <c r="E5311" s="11"/>
      <c r="F5311" s="56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42"/>
      <c r="V5311" s="42"/>
      <c r="W5311" s="42"/>
      <c r="X5311" s="42"/>
      <c r="Y5311" s="42"/>
      <c r="Z5311" s="42"/>
      <c r="AA5311" s="42"/>
      <c r="AB5311" s="42"/>
      <c r="AD5311" s="11"/>
      <c r="AF5311" s="11"/>
      <c r="AG5311" s="11"/>
      <c r="AH5311" s="101"/>
      <c r="AI5311" s="53"/>
      <c r="AJ5311" s="5"/>
    </row>
    <row r="5312" spans="3:36">
      <c r="C5312" s="57"/>
      <c r="D5312" s="11"/>
      <c r="E5312" s="11"/>
      <c r="F5312" s="56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42"/>
      <c r="V5312" s="42"/>
      <c r="W5312" s="42"/>
      <c r="X5312" s="42"/>
      <c r="Y5312" s="42"/>
      <c r="Z5312" s="42"/>
      <c r="AA5312" s="42"/>
      <c r="AB5312" s="42"/>
      <c r="AD5312" s="11"/>
      <c r="AF5312" s="11"/>
      <c r="AG5312" s="11"/>
      <c r="AH5312" s="101"/>
      <c r="AI5312" s="53"/>
      <c r="AJ5312" s="5"/>
    </row>
    <row r="5313" spans="3:36">
      <c r="C5313" s="57"/>
      <c r="D5313" s="11"/>
      <c r="E5313" s="11"/>
      <c r="F5313" s="56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42"/>
      <c r="V5313" s="42"/>
      <c r="W5313" s="42"/>
      <c r="X5313" s="42"/>
      <c r="Y5313" s="42"/>
      <c r="Z5313" s="42"/>
      <c r="AA5313" s="42"/>
      <c r="AB5313" s="42"/>
      <c r="AD5313" s="11"/>
      <c r="AG5313" s="11"/>
      <c r="AH5313" s="101"/>
      <c r="AI5313" s="53"/>
      <c r="AJ5313" s="5"/>
    </row>
    <row r="5314" spans="3:36">
      <c r="C5314" s="57"/>
      <c r="D5314" s="11"/>
      <c r="E5314" s="11"/>
      <c r="F5314" s="56"/>
      <c r="G5314" s="11"/>
      <c r="H5314" s="11"/>
      <c r="I5314" s="11"/>
      <c r="J5314" s="11"/>
      <c r="K5314" s="11"/>
      <c r="M5314" s="11"/>
      <c r="N5314" s="11"/>
      <c r="O5314" s="11"/>
      <c r="P5314" s="11"/>
      <c r="Q5314" s="11"/>
      <c r="R5314" s="11"/>
      <c r="S5314" s="11"/>
      <c r="T5314" s="11"/>
      <c r="U5314" s="42"/>
      <c r="V5314" s="42"/>
      <c r="W5314" s="42"/>
      <c r="X5314" s="42"/>
      <c r="Y5314" s="42"/>
      <c r="Z5314" s="42"/>
      <c r="AA5314" s="42"/>
      <c r="AB5314" s="42"/>
      <c r="AD5314" s="11"/>
      <c r="AF5314" s="11"/>
      <c r="AG5314" s="11"/>
      <c r="AH5314" s="101"/>
      <c r="AI5314" s="53"/>
      <c r="AJ5314" s="5"/>
    </row>
    <row r="5315" spans="3:36">
      <c r="C5315" s="57"/>
      <c r="D5315" s="11"/>
      <c r="E5315" s="11"/>
      <c r="F5315" s="56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U5315" s="42"/>
      <c r="V5315" s="42"/>
      <c r="W5315" s="42"/>
      <c r="X5315" s="42"/>
      <c r="Y5315" s="42"/>
      <c r="Z5315" s="42"/>
      <c r="AA5315" s="42"/>
      <c r="AB5315" s="42"/>
      <c r="AD5315" s="11"/>
      <c r="AE5315" s="11"/>
      <c r="AG5315" s="11"/>
      <c r="AH5315" s="101"/>
      <c r="AI5315" s="53"/>
      <c r="AJ5315" s="5"/>
    </row>
    <row r="5316" spans="3:36">
      <c r="C5316" s="57"/>
      <c r="D5316" s="11"/>
      <c r="E5316" s="11"/>
      <c r="F5316" s="56"/>
      <c r="G5316" s="11"/>
      <c r="H5316" s="11"/>
      <c r="I5316" s="11"/>
      <c r="J5316" s="11"/>
      <c r="K5316" s="11"/>
      <c r="M5316" s="11"/>
      <c r="N5316" s="11"/>
      <c r="O5316" s="11"/>
      <c r="P5316" s="11"/>
      <c r="Q5316" s="11"/>
      <c r="R5316" s="11"/>
      <c r="S5316" s="11"/>
      <c r="T5316" s="11"/>
      <c r="U5316" s="42"/>
      <c r="V5316" s="42"/>
      <c r="W5316" s="42"/>
      <c r="X5316" s="42"/>
      <c r="Y5316" s="42"/>
      <c r="Z5316" s="42"/>
      <c r="AA5316" s="42"/>
      <c r="AB5316" s="42"/>
      <c r="AD5316" s="11"/>
      <c r="AE5316" s="11"/>
      <c r="AF5316" s="11"/>
      <c r="AG5316" s="11"/>
      <c r="AH5316" s="101"/>
      <c r="AI5316" s="53"/>
      <c r="AJ5316" s="5"/>
    </row>
    <row r="5317" spans="3:36">
      <c r="C5317" s="57"/>
      <c r="D5317" s="11"/>
      <c r="E5317" s="11"/>
      <c r="F5317" s="56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42"/>
      <c r="V5317" s="42"/>
      <c r="W5317" s="42"/>
      <c r="X5317" s="42"/>
      <c r="Y5317" s="42"/>
      <c r="Z5317" s="42"/>
      <c r="AA5317" s="42"/>
      <c r="AB5317" s="42"/>
      <c r="AD5317" s="11"/>
      <c r="AE5317" s="11"/>
      <c r="AF5317" s="11"/>
      <c r="AG5317" s="11"/>
      <c r="AH5317" s="101"/>
      <c r="AI5317" s="53"/>
      <c r="AJ5317" s="5"/>
    </row>
    <row r="5318" spans="3:36">
      <c r="C5318" s="57"/>
      <c r="D5318" s="11"/>
      <c r="E5318" s="11"/>
      <c r="F5318" s="56"/>
      <c r="G5318" s="11"/>
      <c r="H5318" s="11"/>
      <c r="I5318" s="11"/>
      <c r="J5318" s="11"/>
      <c r="K5318" s="11"/>
      <c r="M5318" s="11"/>
      <c r="N5318" s="11"/>
      <c r="P5318" s="11"/>
      <c r="Q5318" s="11"/>
      <c r="R5318" s="11"/>
      <c r="S5318" s="11"/>
      <c r="U5318" s="42"/>
      <c r="V5318" s="42"/>
      <c r="W5318" s="42"/>
      <c r="X5318" s="42"/>
      <c r="Y5318" s="42"/>
      <c r="Z5318" s="42"/>
      <c r="AA5318" s="42"/>
      <c r="AB5318" s="42"/>
      <c r="AD5318" s="11"/>
      <c r="AE5318" s="11"/>
      <c r="AF5318" s="11"/>
      <c r="AG5318" s="11"/>
      <c r="AH5318" s="101"/>
      <c r="AI5318" s="53"/>
      <c r="AJ5318" s="5"/>
    </row>
    <row r="5319" spans="3:36">
      <c r="C5319" s="57"/>
      <c r="D5319" s="11"/>
      <c r="E5319" s="11"/>
      <c r="F5319" s="56"/>
      <c r="G5319" s="11"/>
      <c r="H5319" s="11"/>
      <c r="I5319" s="11"/>
      <c r="J5319" s="11"/>
      <c r="K5319" s="11"/>
      <c r="M5319" s="11"/>
      <c r="N5319" s="11"/>
      <c r="P5319" s="11"/>
      <c r="Q5319" s="11"/>
      <c r="R5319" s="11"/>
      <c r="S5319" s="11"/>
      <c r="U5319" s="42"/>
      <c r="V5319" s="42"/>
      <c r="W5319" s="42"/>
      <c r="X5319" s="42"/>
      <c r="Y5319" s="42"/>
      <c r="Z5319" s="42"/>
      <c r="AA5319" s="42"/>
      <c r="AB5319" s="42"/>
      <c r="AD5319" s="11"/>
      <c r="AE5319" s="11"/>
      <c r="AF5319" s="11"/>
      <c r="AG5319" s="11"/>
      <c r="AH5319" s="101"/>
      <c r="AI5319" s="53"/>
      <c r="AJ5319" s="5"/>
    </row>
    <row r="5320" spans="3:36">
      <c r="C5320" s="57"/>
      <c r="D5320" s="11"/>
      <c r="E5320" s="11"/>
      <c r="F5320" s="56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42"/>
      <c r="V5320" s="42"/>
      <c r="W5320" s="42"/>
      <c r="X5320" s="42"/>
      <c r="Y5320" s="42"/>
      <c r="Z5320" s="42"/>
      <c r="AA5320" s="42"/>
      <c r="AB5320" s="42"/>
      <c r="AD5320" s="11"/>
      <c r="AG5320" s="11"/>
      <c r="AH5320" s="101"/>
      <c r="AI5320" s="53"/>
      <c r="AJ5320" s="5"/>
    </row>
    <row r="5321" spans="3:36">
      <c r="C5321" s="57"/>
      <c r="D5321" s="11"/>
      <c r="E5321" s="11"/>
      <c r="F5321" s="56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42"/>
      <c r="V5321" s="42"/>
      <c r="W5321" s="42"/>
      <c r="X5321" s="42"/>
      <c r="Y5321" s="42"/>
      <c r="Z5321" s="42"/>
      <c r="AA5321" s="42"/>
      <c r="AB5321" s="42"/>
      <c r="AD5321" s="11"/>
      <c r="AF5321" s="11"/>
      <c r="AG5321" s="11"/>
      <c r="AH5321" s="101"/>
      <c r="AI5321" s="53"/>
      <c r="AJ5321" s="5"/>
    </row>
    <row r="5322" spans="3:36">
      <c r="C5322" s="57"/>
      <c r="D5322" s="11"/>
      <c r="E5322" s="11"/>
      <c r="F5322" s="56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42"/>
      <c r="V5322" s="42"/>
      <c r="W5322" s="42"/>
      <c r="X5322" s="42"/>
      <c r="Y5322" s="42"/>
      <c r="Z5322" s="42"/>
      <c r="AA5322" s="42"/>
      <c r="AB5322" s="42"/>
      <c r="AD5322" s="11"/>
      <c r="AE5322" s="11"/>
      <c r="AG5322" s="11"/>
      <c r="AH5322" s="101"/>
      <c r="AI5322" s="53"/>
      <c r="AJ5322" s="5"/>
    </row>
    <row r="5323" spans="3:36">
      <c r="C5323" s="57"/>
      <c r="D5323" s="11"/>
      <c r="E5323" s="11"/>
      <c r="F5323" s="56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42"/>
      <c r="V5323" s="42"/>
      <c r="W5323" s="42"/>
      <c r="X5323" s="42"/>
      <c r="Y5323" s="42"/>
      <c r="Z5323" s="42"/>
      <c r="AA5323" s="42"/>
      <c r="AB5323" s="42"/>
      <c r="AD5323" s="11"/>
      <c r="AF5323" s="11"/>
      <c r="AG5323" s="11"/>
      <c r="AH5323" s="101"/>
      <c r="AI5323" s="53"/>
      <c r="AJ5323" s="5"/>
    </row>
    <row r="5324" spans="3:36">
      <c r="C5324" s="57"/>
      <c r="D5324" s="11"/>
      <c r="E5324" s="11"/>
      <c r="F5324" s="56"/>
      <c r="G5324" s="11"/>
      <c r="H5324" s="11"/>
      <c r="I5324" s="11"/>
      <c r="J5324" s="11"/>
      <c r="K5324" s="11"/>
      <c r="M5324" s="11"/>
      <c r="N5324" s="11"/>
      <c r="O5324" s="11"/>
      <c r="Q5324" s="11"/>
      <c r="R5324" s="11"/>
      <c r="S5324" s="11"/>
      <c r="U5324" s="42"/>
      <c r="V5324" s="42"/>
      <c r="W5324" s="42"/>
      <c r="X5324" s="42"/>
      <c r="Y5324" s="42"/>
      <c r="Z5324" s="42"/>
      <c r="AA5324" s="42"/>
      <c r="AB5324" s="42"/>
      <c r="AD5324" s="11"/>
      <c r="AF5324" s="11"/>
      <c r="AG5324" s="11"/>
      <c r="AH5324" s="101"/>
      <c r="AI5324" s="53"/>
      <c r="AJ5324" s="5"/>
    </row>
    <row r="5325" spans="3:36">
      <c r="C5325" s="57"/>
      <c r="D5325" s="11"/>
      <c r="E5325" s="11"/>
      <c r="F5325" s="56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U5325" s="42"/>
      <c r="V5325" s="42"/>
      <c r="W5325" s="42"/>
      <c r="X5325" s="42"/>
      <c r="Y5325" s="42"/>
      <c r="Z5325" s="42"/>
      <c r="AA5325" s="42"/>
      <c r="AB5325" s="42"/>
      <c r="AD5325" s="11"/>
      <c r="AF5325" s="11"/>
      <c r="AG5325" s="11"/>
      <c r="AH5325" s="101"/>
      <c r="AI5325" s="53"/>
      <c r="AJ5325" s="5"/>
    </row>
    <row r="5326" spans="3:36">
      <c r="C5326" s="57"/>
      <c r="D5326" s="11"/>
      <c r="E5326" s="11"/>
      <c r="F5326" s="56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42"/>
      <c r="V5326" s="42"/>
      <c r="W5326" s="42"/>
      <c r="X5326" s="42"/>
      <c r="Y5326" s="42"/>
      <c r="Z5326" s="42"/>
      <c r="AA5326" s="42"/>
      <c r="AB5326" s="42"/>
      <c r="AD5326" s="11"/>
      <c r="AF5326" s="11"/>
      <c r="AG5326" s="11"/>
      <c r="AH5326" s="101"/>
      <c r="AI5326" s="53"/>
      <c r="AJ5326" s="5"/>
    </row>
    <row r="5327" spans="3:36">
      <c r="C5327" s="57"/>
      <c r="D5327" s="11"/>
      <c r="E5327" s="11"/>
      <c r="F5327" s="56"/>
      <c r="G5327" s="11"/>
      <c r="H5327" s="11"/>
      <c r="I5327" s="11"/>
      <c r="J5327" s="11"/>
      <c r="K5327" s="11"/>
      <c r="M5327" s="11"/>
      <c r="N5327" s="11"/>
      <c r="O5327" s="11"/>
      <c r="P5327" s="11"/>
      <c r="Q5327" s="11"/>
      <c r="R5327" s="11"/>
      <c r="S5327" s="11"/>
      <c r="T5327" s="11"/>
      <c r="U5327" s="42"/>
      <c r="V5327" s="42"/>
      <c r="W5327" s="42"/>
      <c r="X5327" s="42"/>
      <c r="Y5327" s="42"/>
      <c r="Z5327" s="42"/>
      <c r="AA5327" s="42"/>
      <c r="AB5327" s="42"/>
      <c r="AD5327" s="11"/>
      <c r="AE5327" s="11"/>
      <c r="AF5327" s="11"/>
      <c r="AG5327" s="11"/>
      <c r="AH5327" s="101"/>
      <c r="AI5327" s="53"/>
      <c r="AJ5327" s="5"/>
    </row>
    <row r="5328" spans="3:36">
      <c r="C5328" s="57"/>
      <c r="D5328" s="11"/>
      <c r="E5328" s="11"/>
      <c r="F5328" s="56"/>
      <c r="G5328" s="11"/>
      <c r="H5328" s="11"/>
      <c r="I5328" s="11"/>
      <c r="J5328" s="11"/>
      <c r="K5328" s="11"/>
      <c r="M5328" s="11"/>
      <c r="N5328" s="11"/>
      <c r="O5328" s="11"/>
      <c r="P5328" s="11"/>
      <c r="Q5328" s="11"/>
      <c r="R5328" s="11"/>
      <c r="S5328" s="11"/>
      <c r="T5328" s="11"/>
      <c r="U5328" s="42"/>
      <c r="V5328" s="42"/>
      <c r="W5328" s="42"/>
      <c r="X5328" s="42"/>
      <c r="Y5328" s="42"/>
      <c r="Z5328" s="42"/>
      <c r="AA5328" s="42"/>
      <c r="AB5328" s="42"/>
      <c r="AD5328" s="11"/>
      <c r="AE5328" s="11"/>
      <c r="AF5328" s="11"/>
      <c r="AG5328" s="11"/>
      <c r="AH5328" s="101"/>
      <c r="AI5328" s="53"/>
      <c r="AJ5328" s="5"/>
    </row>
    <row r="5329" spans="3:36">
      <c r="C5329" s="57"/>
      <c r="D5329" s="11"/>
      <c r="E5329" s="11"/>
      <c r="F5329" s="56"/>
      <c r="G5329" s="11"/>
      <c r="H5329" s="11"/>
      <c r="I5329" s="11"/>
      <c r="J5329" s="11"/>
      <c r="K5329" s="11"/>
      <c r="M5329" s="11"/>
      <c r="O5329" s="11"/>
      <c r="P5329" s="11"/>
      <c r="Q5329" s="11"/>
      <c r="R5329" s="11"/>
      <c r="S5329" s="11"/>
      <c r="T5329" s="11"/>
      <c r="U5329" s="42"/>
      <c r="V5329" s="42"/>
      <c r="W5329" s="42"/>
      <c r="X5329" s="42"/>
      <c r="Y5329" s="42"/>
      <c r="Z5329" s="42"/>
      <c r="AA5329" s="42"/>
      <c r="AB5329" s="42"/>
      <c r="AD5329" s="11"/>
      <c r="AE5329" s="11"/>
      <c r="AF5329" s="11"/>
      <c r="AG5329" s="11"/>
      <c r="AH5329" s="101"/>
      <c r="AI5329" s="53"/>
      <c r="AJ5329" s="5"/>
    </row>
    <row r="5330" spans="3:36">
      <c r="C5330" s="57"/>
      <c r="D5330" s="11"/>
      <c r="E5330" s="11"/>
      <c r="F5330" s="56"/>
      <c r="G5330" s="11"/>
      <c r="H5330" s="11"/>
      <c r="I5330" s="11"/>
      <c r="J5330" s="11"/>
      <c r="K5330" s="11"/>
      <c r="M5330" s="11"/>
      <c r="N5330" s="11"/>
      <c r="O5330" s="11"/>
      <c r="P5330" s="11"/>
      <c r="Q5330" s="11"/>
      <c r="R5330" s="11"/>
      <c r="S5330" s="11"/>
      <c r="T5330" s="11"/>
      <c r="U5330" s="42"/>
      <c r="V5330" s="42"/>
      <c r="W5330" s="42"/>
      <c r="X5330" s="42"/>
      <c r="Y5330" s="42"/>
      <c r="Z5330" s="42"/>
      <c r="AA5330" s="42"/>
      <c r="AB5330" s="42"/>
      <c r="AD5330" s="11"/>
      <c r="AE5330" s="11"/>
      <c r="AF5330" s="11"/>
      <c r="AG5330" s="11"/>
      <c r="AH5330" s="101"/>
      <c r="AI5330" s="53"/>
      <c r="AJ5330" s="5"/>
    </row>
    <row r="5331" spans="3:36">
      <c r="C5331" s="57"/>
      <c r="D5331" s="11"/>
      <c r="E5331" s="11"/>
      <c r="F5331" s="56"/>
      <c r="G5331" s="11"/>
      <c r="H5331" s="11"/>
      <c r="I5331" s="11"/>
      <c r="J5331" s="11"/>
      <c r="K5331" s="11"/>
      <c r="M5331" s="11"/>
      <c r="N5331" s="11"/>
      <c r="O5331" s="11"/>
      <c r="P5331" s="11"/>
      <c r="Q5331" s="11"/>
      <c r="R5331" s="11"/>
      <c r="S5331" s="11"/>
      <c r="T5331" s="11"/>
      <c r="U5331" s="42"/>
      <c r="V5331" s="42"/>
      <c r="W5331" s="42"/>
      <c r="X5331" s="42"/>
      <c r="Y5331" s="42"/>
      <c r="Z5331" s="42"/>
      <c r="AA5331" s="42"/>
      <c r="AB5331" s="42"/>
      <c r="AD5331" s="11"/>
      <c r="AE5331" s="11"/>
      <c r="AF5331" s="11"/>
      <c r="AG5331" s="11"/>
      <c r="AH5331" s="101"/>
      <c r="AI5331" s="53"/>
      <c r="AJ5331" s="5"/>
    </row>
    <row r="5332" spans="3:36">
      <c r="C5332" s="57"/>
      <c r="D5332" s="11"/>
      <c r="E5332" s="11"/>
      <c r="F5332" s="56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42"/>
      <c r="V5332" s="42"/>
      <c r="W5332" s="42"/>
      <c r="X5332" s="42"/>
      <c r="Y5332" s="42"/>
      <c r="Z5332" s="42"/>
      <c r="AA5332" s="42"/>
      <c r="AB5332" s="42"/>
      <c r="AD5332" s="11"/>
      <c r="AG5332" s="11"/>
      <c r="AH5332" s="101"/>
      <c r="AI5332" s="53"/>
      <c r="AJ5332" s="5"/>
    </row>
    <row r="5333" spans="3:36">
      <c r="C5333" s="57"/>
      <c r="D5333" s="11"/>
      <c r="E5333" s="11"/>
      <c r="F5333" s="56"/>
      <c r="G5333" s="11"/>
      <c r="H5333" s="11"/>
      <c r="I5333" s="11"/>
      <c r="J5333" s="11"/>
      <c r="K5333" s="11"/>
      <c r="M5333" s="11"/>
      <c r="O5333" s="11"/>
      <c r="P5333" s="11"/>
      <c r="Q5333" s="11"/>
      <c r="R5333" s="11"/>
      <c r="S5333" s="11"/>
      <c r="T5333" s="11"/>
      <c r="U5333" s="42"/>
      <c r="V5333" s="42"/>
      <c r="W5333" s="42"/>
      <c r="X5333" s="42"/>
      <c r="Y5333" s="42"/>
      <c r="Z5333" s="42"/>
      <c r="AA5333" s="42"/>
      <c r="AB5333" s="42"/>
      <c r="AD5333" s="11"/>
      <c r="AE5333" s="11"/>
      <c r="AG5333" s="11"/>
      <c r="AH5333" s="101"/>
      <c r="AI5333" s="53"/>
      <c r="AJ5333" s="5"/>
    </row>
    <row r="5334" spans="3:36">
      <c r="C5334" s="57"/>
      <c r="D5334" s="11"/>
      <c r="E5334" s="11"/>
      <c r="F5334" s="56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42"/>
      <c r="V5334" s="42"/>
      <c r="W5334" s="42"/>
      <c r="X5334" s="42"/>
      <c r="Y5334" s="42"/>
      <c r="Z5334" s="42"/>
      <c r="AA5334" s="42"/>
      <c r="AB5334" s="42"/>
      <c r="AC5334" s="11"/>
      <c r="AD5334" s="11"/>
      <c r="AE5334" s="11"/>
      <c r="AF5334" s="11"/>
      <c r="AG5334" s="11"/>
      <c r="AH5334" s="101"/>
      <c r="AI5334" s="53"/>
      <c r="AJ5334" s="5"/>
    </row>
    <row r="5335" spans="3:36">
      <c r="C5335" s="57"/>
      <c r="D5335" s="11"/>
      <c r="E5335" s="11"/>
      <c r="F5335" s="56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42"/>
      <c r="V5335" s="42"/>
      <c r="W5335" s="42"/>
      <c r="X5335" s="42"/>
      <c r="Y5335" s="42"/>
      <c r="Z5335" s="42"/>
      <c r="AA5335" s="42"/>
      <c r="AB5335" s="42"/>
      <c r="AC5335" s="11"/>
      <c r="AD5335" s="11"/>
      <c r="AE5335" s="11"/>
      <c r="AF5335" s="11"/>
      <c r="AG5335" s="11"/>
      <c r="AH5335" s="101"/>
      <c r="AI5335" s="53"/>
      <c r="AJ5335" s="5"/>
    </row>
    <row r="5336" spans="3:36">
      <c r="C5336" s="57"/>
      <c r="D5336" s="11"/>
      <c r="E5336" s="11"/>
      <c r="F5336" s="56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42"/>
      <c r="V5336" s="42"/>
      <c r="W5336" s="42"/>
      <c r="X5336" s="42"/>
      <c r="Y5336" s="42"/>
      <c r="Z5336" s="42"/>
      <c r="AA5336" s="42"/>
      <c r="AB5336" s="42"/>
      <c r="AD5336" s="11"/>
      <c r="AE5336" s="11"/>
      <c r="AG5336" s="11"/>
      <c r="AH5336" s="101"/>
      <c r="AI5336" s="53"/>
      <c r="AJ5336" s="5"/>
    </row>
    <row r="5337" spans="3:36">
      <c r="C5337" s="57"/>
      <c r="D5337" s="11"/>
      <c r="E5337" s="11"/>
      <c r="F5337" s="56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42"/>
      <c r="V5337" s="42"/>
      <c r="W5337" s="42"/>
      <c r="X5337" s="42"/>
      <c r="Y5337" s="42"/>
      <c r="Z5337" s="42"/>
      <c r="AA5337" s="42"/>
      <c r="AB5337" s="42"/>
      <c r="AD5337" s="11"/>
      <c r="AE5337" s="11"/>
      <c r="AF5337" s="11"/>
      <c r="AG5337" s="11"/>
      <c r="AH5337" s="101"/>
      <c r="AI5337" s="53"/>
      <c r="AJ5337" s="5"/>
    </row>
    <row r="5338" spans="3:36">
      <c r="C5338" s="57"/>
      <c r="D5338" s="11"/>
      <c r="E5338" s="11"/>
      <c r="F5338" s="56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42"/>
      <c r="V5338" s="42"/>
      <c r="W5338" s="42"/>
      <c r="X5338" s="42"/>
      <c r="Y5338" s="42"/>
      <c r="Z5338" s="42"/>
      <c r="AA5338" s="42"/>
      <c r="AB5338" s="42"/>
      <c r="AD5338" s="11"/>
      <c r="AE5338" s="11"/>
      <c r="AF5338" s="11"/>
      <c r="AG5338" s="11"/>
      <c r="AH5338" s="101"/>
      <c r="AI5338" s="53"/>
      <c r="AJ5338" s="5"/>
    </row>
    <row r="5339" spans="3:36">
      <c r="C5339" s="57"/>
      <c r="D5339" s="11"/>
      <c r="E5339" s="11"/>
      <c r="F5339" s="56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42"/>
      <c r="V5339" s="42"/>
      <c r="W5339" s="42"/>
      <c r="X5339" s="42"/>
      <c r="Y5339" s="42"/>
      <c r="Z5339" s="42"/>
      <c r="AA5339" s="42"/>
      <c r="AB5339" s="42"/>
      <c r="AD5339" s="11"/>
      <c r="AG5339" s="11"/>
      <c r="AH5339" s="101"/>
      <c r="AI5339" s="53"/>
      <c r="AJ5339" s="5"/>
    </row>
    <row r="5340" spans="3:36">
      <c r="C5340" s="57"/>
      <c r="D5340" s="11"/>
      <c r="E5340" s="11"/>
      <c r="F5340" s="56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42"/>
      <c r="V5340" s="42"/>
      <c r="W5340" s="42"/>
      <c r="X5340" s="42"/>
      <c r="Y5340" s="42"/>
      <c r="Z5340" s="42"/>
      <c r="AA5340" s="42"/>
      <c r="AB5340" s="42"/>
      <c r="AD5340" s="11"/>
      <c r="AE5340" s="11"/>
      <c r="AF5340" s="11"/>
      <c r="AG5340" s="11"/>
      <c r="AH5340" s="101"/>
      <c r="AI5340" s="53"/>
      <c r="AJ5340" s="5"/>
    </row>
    <row r="5341" spans="3:36">
      <c r="C5341" s="57"/>
      <c r="D5341" s="11"/>
      <c r="E5341" s="11"/>
      <c r="F5341" s="56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42"/>
      <c r="V5341" s="42"/>
      <c r="W5341" s="42"/>
      <c r="X5341" s="42"/>
      <c r="Y5341" s="42"/>
      <c r="Z5341" s="42"/>
      <c r="AA5341" s="42"/>
      <c r="AB5341" s="42"/>
      <c r="AD5341" s="11"/>
      <c r="AE5341" s="11"/>
      <c r="AF5341" s="11"/>
      <c r="AG5341" s="11"/>
      <c r="AH5341" s="101"/>
      <c r="AI5341" s="53"/>
      <c r="AJ5341" s="5"/>
    </row>
    <row r="5342" spans="3:36">
      <c r="C5342" s="57"/>
      <c r="D5342" s="11"/>
      <c r="E5342" s="11"/>
      <c r="F5342" s="56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42"/>
      <c r="V5342" s="42"/>
      <c r="W5342" s="42"/>
      <c r="X5342" s="42"/>
      <c r="Y5342" s="42"/>
      <c r="Z5342" s="42"/>
      <c r="AA5342" s="42"/>
      <c r="AB5342" s="42"/>
      <c r="AD5342" s="11"/>
      <c r="AE5342" s="11"/>
      <c r="AG5342" s="11"/>
      <c r="AH5342" s="101"/>
      <c r="AI5342" s="53"/>
      <c r="AJ5342" s="5"/>
    </row>
    <row r="5343" spans="3:36">
      <c r="C5343" s="57"/>
      <c r="D5343" s="11"/>
      <c r="E5343" s="11"/>
      <c r="F5343" s="56"/>
      <c r="G5343" s="11"/>
      <c r="H5343" s="11"/>
      <c r="I5343" s="11"/>
      <c r="J5343" s="11"/>
      <c r="K5343" s="11"/>
      <c r="M5343" s="11"/>
      <c r="N5343" s="11"/>
      <c r="O5343" s="11"/>
      <c r="P5343" s="11"/>
      <c r="Q5343" s="11"/>
      <c r="R5343" s="11"/>
      <c r="S5343" s="11"/>
      <c r="T5343" s="11"/>
      <c r="U5343" s="42"/>
      <c r="V5343" s="42"/>
      <c r="W5343" s="42"/>
      <c r="X5343" s="42"/>
      <c r="Y5343" s="42"/>
      <c r="Z5343" s="42"/>
      <c r="AA5343" s="42"/>
      <c r="AB5343" s="42"/>
      <c r="AD5343" s="11"/>
      <c r="AE5343" s="11"/>
      <c r="AF5343" s="11"/>
      <c r="AG5343" s="11"/>
      <c r="AH5343" s="101"/>
      <c r="AI5343" s="53"/>
      <c r="AJ5343" s="5"/>
    </row>
    <row r="5344" spans="3:36">
      <c r="C5344" s="57"/>
      <c r="D5344" s="11"/>
      <c r="E5344" s="11"/>
      <c r="F5344" s="56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42"/>
      <c r="V5344" s="42"/>
      <c r="W5344" s="42"/>
      <c r="X5344" s="42"/>
      <c r="Y5344" s="42"/>
      <c r="Z5344" s="42"/>
      <c r="AA5344" s="42"/>
      <c r="AB5344" s="42"/>
      <c r="AD5344" s="11"/>
      <c r="AG5344" s="11"/>
      <c r="AH5344" s="101"/>
      <c r="AI5344" s="53"/>
      <c r="AJ5344" s="5"/>
    </row>
    <row r="5345" spans="3:36">
      <c r="C5345" s="57"/>
      <c r="D5345" s="11"/>
      <c r="E5345" s="11"/>
      <c r="F5345" s="56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42"/>
      <c r="V5345" s="42"/>
      <c r="W5345" s="42"/>
      <c r="X5345" s="42"/>
      <c r="Y5345" s="42"/>
      <c r="Z5345" s="42"/>
      <c r="AA5345" s="42"/>
      <c r="AB5345" s="42"/>
      <c r="AD5345" s="11"/>
      <c r="AG5345" s="11"/>
      <c r="AH5345" s="101"/>
      <c r="AI5345" s="53"/>
      <c r="AJ5345" s="5"/>
    </row>
    <row r="5346" spans="3:36">
      <c r="C5346" s="57"/>
      <c r="D5346" s="11"/>
      <c r="E5346" s="11"/>
      <c r="F5346" s="56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42"/>
      <c r="V5346" s="42"/>
      <c r="W5346" s="42"/>
      <c r="X5346" s="42"/>
      <c r="Y5346" s="42"/>
      <c r="Z5346" s="42"/>
      <c r="AA5346" s="42"/>
      <c r="AB5346" s="42"/>
      <c r="AD5346" s="11"/>
      <c r="AE5346" s="11"/>
      <c r="AG5346" s="11"/>
      <c r="AH5346" s="101"/>
      <c r="AI5346" s="53"/>
      <c r="AJ5346" s="5"/>
    </row>
    <row r="5347" spans="3:36">
      <c r="C5347" s="57"/>
      <c r="D5347" s="11"/>
      <c r="E5347" s="11"/>
      <c r="F5347" s="56"/>
      <c r="G5347" s="11"/>
      <c r="H5347" s="11"/>
      <c r="I5347" s="11"/>
      <c r="J5347" s="11"/>
      <c r="K5347" s="11"/>
      <c r="M5347" s="11"/>
      <c r="O5347" s="11"/>
      <c r="P5347" s="11"/>
      <c r="Q5347" s="11"/>
      <c r="R5347" s="11"/>
      <c r="S5347" s="11"/>
      <c r="T5347" s="11"/>
      <c r="U5347" s="42"/>
      <c r="V5347" s="42"/>
      <c r="W5347" s="42"/>
      <c r="X5347" s="42"/>
      <c r="Y5347" s="42"/>
      <c r="Z5347" s="42"/>
      <c r="AA5347" s="42"/>
      <c r="AB5347" s="42"/>
      <c r="AD5347" s="11"/>
      <c r="AE5347" s="11"/>
      <c r="AG5347" s="11"/>
      <c r="AH5347" s="101"/>
      <c r="AI5347" s="53"/>
      <c r="AJ5347" s="5"/>
    </row>
    <row r="5348" spans="3:36">
      <c r="C5348" s="57"/>
      <c r="D5348" s="11"/>
      <c r="E5348" s="11"/>
      <c r="F5348" s="56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42"/>
      <c r="V5348" s="42"/>
      <c r="W5348" s="42"/>
      <c r="X5348" s="42"/>
      <c r="Y5348" s="42"/>
      <c r="Z5348" s="42"/>
      <c r="AA5348" s="42"/>
      <c r="AB5348" s="42"/>
      <c r="AD5348" s="11"/>
      <c r="AF5348" s="11"/>
      <c r="AG5348" s="11"/>
      <c r="AH5348" s="101"/>
      <c r="AI5348" s="53"/>
      <c r="AJ5348" s="5"/>
    </row>
    <row r="5349" spans="3:36">
      <c r="C5349" s="57"/>
      <c r="D5349" s="11"/>
      <c r="E5349" s="11"/>
      <c r="F5349" s="56"/>
      <c r="G5349" s="11"/>
      <c r="H5349" s="11"/>
      <c r="I5349" s="11"/>
      <c r="J5349" s="11"/>
      <c r="K5349" s="11"/>
      <c r="M5349" s="11"/>
      <c r="N5349" s="11"/>
      <c r="O5349" s="11"/>
      <c r="P5349" s="11"/>
      <c r="Q5349" s="11"/>
      <c r="R5349" s="11"/>
      <c r="S5349" s="11"/>
      <c r="T5349" s="11"/>
      <c r="U5349" s="42"/>
      <c r="V5349" s="42"/>
      <c r="W5349" s="42"/>
      <c r="X5349" s="42"/>
      <c r="Y5349" s="42"/>
      <c r="Z5349" s="42"/>
      <c r="AA5349" s="42"/>
      <c r="AB5349" s="42"/>
      <c r="AD5349" s="11"/>
      <c r="AE5349" s="11"/>
      <c r="AG5349" s="11"/>
      <c r="AH5349" s="101"/>
      <c r="AI5349" s="53"/>
      <c r="AJ5349" s="5"/>
    </row>
    <row r="5350" spans="3:36">
      <c r="C5350" s="57"/>
      <c r="D5350" s="11"/>
      <c r="E5350" s="11"/>
      <c r="F5350" s="56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42"/>
      <c r="V5350" s="42"/>
      <c r="W5350" s="42"/>
      <c r="X5350" s="42"/>
      <c r="Y5350" s="42"/>
      <c r="Z5350" s="42"/>
      <c r="AA5350" s="42"/>
      <c r="AB5350" s="42"/>
      <c r="AD5350" s="11"/>
      <c r="AE5350" s="11"/>
      <c r="AG5350" s="11"/>
      <c r="AH5350" s="101"/>
      <c r="AI5350" s="53"/>
      <c r="AJ5350" s="5"/>
    </row>
    <row r="5351" spans="3:36">
      <c r="C5351" s="57"/>
      <c r="D5351" s="11"/>
      <c r="E5351" s="11"/>
      <c r="F5351" s="56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42"/>
      <c r="V5351" s="42"/>
      <c r="W5351" s="42"/>
      <c r="X5351" s="42"/>
      <c r="Y5351" s="42"/>
      <c r="Z5351" s="42"/>
      <c r="AA5351" s="42"/>
      <c r="AB5351" s="42"/>
      <c r="AD5351" s="11"/>
      <c r="AE5351" s="11"/>
      <c r="AG5351" s="11"/>
      <c r="AH5351" s="101"/>
      <c r="AI5351" s="53"/>
      <c r="AJ5351" s="5"/>
    </row>
    <row r="5352" spans="3:36">
      <c r="C5352" s="57"/>
      <c r="D5352" s="11"/>
      <c r="E5352" s="11"/>
      <c r="F5352" s="56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42"/>
      <c r="V5352" s="42"/>
      <c r="W5352" s="42"/>
      <c r="X5352" s="42"/>
      <c r="Y5352" s="42"/>
      <c r="Z5352" s="42"/>
      <c r="AA5352" s="42"/>
      <c r="AB5352" s="42"/>
      <c r="AD5352" s="11"/>
      <c r="AF5352" s="11"/>
      <c r="AG5352" s="11"/>
      <c r="AH5352" s="101"/>
      <c r="AI5352" s="53"/>
      <c r="AJ5352" s="5"/>
    </row>
    <row r="5353" spans="3:36">
      <c r="C5353" s="57"/>
      <c r="D5353" s="11"/>
      <c r="E5353" s="11"/>
      <c r="F5353" s="56"/>
      <c r="G5353" s="11"/>
      <c r="H5353" s="11"/>
      <c r="I5353" s="11"/>
      <c r="J5353" s="11"/>
      <c r="K5353" s="11"/>
      <c r="M5353" s="11"/>
      <c r="N5353" s="11"/>
      <c r="P5353" s="11"/>
      <c r="Q5353" s="11"/>
      <c r="R5353" s="11"/>
      <c r="S5353" s="11"/>
      <c r="U5353" s="42"/>
      <c r="V5353" s="42"/>
      <c r="W5353" s="42"/>
      <c r="X5353" s="42"/>
      <c r="Y5353" s="42"/>
      <c r="Z5353" s="42"/>
      <c r="AA5353" s="42"/>
      <c r="AB5353" s="42"/>
      <c r="AD5353" s="11"/>
      <c r="AF5353" s="11"/>
      <c r="AG5353" s="11"/>
      <c r="AH5353" s="101"/>
      <c r="AI5353" s="53"/>
      <c r="AJ5353" s="5"/>
    </row>
    <row r="5354" spans="3:36">
      <c r="C5354" s="57"/>
      <c r="D5354" s="11"/>
      <c r="E5354" s="11"/>
      <c r="F5354" s="56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42"/>
      <c r="V5354" s="42"/>
      <c r="W5354" s="42"/>
      <c r="X5354" s="42"/>
      <c r="Y5354" s="42"/>
      <c r="Z5354" s="42"/>
      <c r="AA5354" s="42"/>
      <c r="AB5354" s="42"/>
      <c r="AD5354" s="11"/>
      <c r="AF5354" s="11"/>
      <c r="AG5354" s="11"/>
      <c r="AH5354" s="101"/>
      <c r="AI5354" s="53"/>
      <c r="AJ5354" s="5"/>
    </row>
    <row r="5355" spans="3:36">
      <c r="C5355" s="57"/>
      <c r="D5355" s="11"/>
      <c r="E5355" s="11"/>
      <c r="F5355" s="56"/>
      <c r="G5355" s="11"/>
      <c r="H5355" s="11"/>
      <c r="I5355" s="11"/>
      <c r="J5355" s="11"/>
      <c r="K5355" s="11"/>
      <c r="M5355" s="11"/>
      <c r="O5355" s="11"/>
      <c r="P5355" s="11"/>
      <c r="Q5355" s="11"/>
      <c r="R5355" s="11"/>
      <c r="S5355" s="11"/>
      <c r="T5355" s="11"/>
      <c r="U5355" s="42"/>
      <c r="V5355" s="42"/>
      <c r="W5355" s="42"/>
      <c r="X5355" s="42"/>
      <c r="Y5355" s="42"/>
      <c r="Z5355" s="42"/>
      <c r="AA5355" s="42"/>
      <c r="AB5355" s="42"/>
      <c r="AD5355" s="11"/>
      <c r="AE5355" s="11"/>
      <c r="AG5355" s="11"/>
      <c r="AH5355" s="101"/>
      <c r="AI5355" s="53"/>
      <c r="AJ5355" s="5"/>
    </row>
    <row r="5356" spans="3:36">
      <c r="C5356" s="57"/>
      <c r="D5356" s="11"/>
      <c r="E5356" s="11"/>
      <c r="F5356" s="56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42"/>
      <c r="V5356" s="42"/>
      <c r="W5356" s="42"/>
      <c r="X5356" s="42"/>
      <c r="Y5356" s="42"/>
      <c r="Z5356" s="42"/>
      <c r="AA5356" s="42"/>
      <c r="AB5356" s="42"/>
      <c r="AD5356" s="11"/>
      <c r="AE5356" s="11"/>
      <c r="AG5356" s="11"/>
      <c r="AH5356" s="101"/>
      <c r="AI5356" s="53"/>
      <c r="AJ5356" s="5"/>
    </row>
    <row r="5357" spans="3:36">
      <c r="C5357" s="57"/>
      <c r="D5357" s="11"/>
      <c r="E5357" s="11"/>
      <c r="F5357" s="56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42"/>
      <c r="V5357" s="42"/>
      <c r="W5357" s="42"/>
      <c r="X5357" s="42"/>
      <c r="Y5357" s="42"/>
      <c r="Z5357" s="42"/>
      <c r="AA5357" s="42"/>
      <c r="AB5357" s="42"/>
      <c r="AD5357" s="11"/>
      <c r="AE5357" s="11"/>
      <c r="AG5357" s="11"/>
      <c r="AH5357" s="101"/>
      <c r="AI5357" s="53"/>
      <c r="AJ5357" s="5"/>
    </row>
    <row r="5358" spans="3:36">
      <c r="C5358" s="57"/>
      <c r="D5358" s="11"/>
      <c r="E5358" s="11"/>
      <c r="F5358" s="56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42"/>
      <c r="V5358" s="42"/>
      <c r="W5358" s="42"/>
      <c r="X5358" s="42"/>
      <c r="Y5358" s="42"/>
      <c r="Z5358" s="42"/>
      <c r="AA5358" s="42"/>
      <c r="AB5358" s="42"/>
      <c r="AD5358" s="11"/>
      <c r="AE5358" s="11"/>
      <c r="AF5358" s="11"/>
      <c r="AG5358" s="11"/>
      <c r="AH5358" s="101"/>
      <c r="AI5358" s="53"/>
      <c r="AJ5358" s="5"/>
    </row>
    <row r="5359" spans="3:36">
      <c r="C5359" s="57"/>
      <c r="D5359" s="11"/>
      <c r="E5359" s="11"/>
      <c r="F5359" s="56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42"/>
      <c r="V5359" s="42"/>
      <c r="W5359" s="42"/>
      <c r="X5359" s="42"/>
      <c r="Y5359" s="42"/>
      <c r="Z5359" s="42"/>
      <c r="AA5359" s="42"/>
      <c r="AB5359" s="42"/>
      <c r="AD5359" s="11"/>
      <c r="AF5359" s="11"/>
      <c r="AG5359" s="11"/>
      <c r="AH5359" s="101"/>
      <c r="AI5359" s="53"/>
      <c r="AJ5359" s="5"/>
    </row>
    <row r="5360" spans="3:36">
      <c r="C5360" s="57"/>
      <c r="D5360" s="11"/>
      <c r="E5360" s="11"/>
      <c r="F5360" s="56"/>
      <c r="G5360" s="11"/>
      <c r="H5360" s="11"/>
      <c r="I5360" s="11"/>
      <c r="J5360" s="11"/>
      <c r="K5360" s="11"/>
      <c r="L5360" s="11"/>
      <c r="M5360" s="11"/>
      <c r="N5360" s="11"/>
      <c r="O5360" s="11"/>
      <c r="Q5360" s="11"/>
      <c r="R5360" s="11"/>
      <c r="S5360" s="11"/>
      <c r="T5360" s="11"/>
      <c r="U5360" s="42"/>
      <c r="V5360" s="42"/>
      <c r="W5360" s="42"/>
      <c r="X5360" s="42"/>
      <c r="Y5360" s="42"/>
      <c r="Z5360" s="42"/>
      <c r="AA5360" s="42"/>
      <c r="AB5360" s="42"/>
      <c r="AD5360" s="11"/>
      <c r="AF5360" s="11"/>
      <c r="AG5360" s="11"/>
      <c r="AH5360" s="101"/>
      <c r="AI5360" s="53"/>
      <c r="AJ5360" s="5"/>
    </row>
    <row r="5361" spans="3:36">
      <c r="C5361" s="57"/>
      <c r="D5361" s="11"/>
      <c r="E5361" s="11"/>
      <c r="F5361" s="56"/>
      <c r="G5361" s="11"/>
      <c r="H5361" s="11"/>
      <c r="I5361" s="11"/>
      <c r="J5361" s="11"/>
      <c r="K5361" s="11"/>
      <c r="L5361" s="11"/>
      <c r="M5361" s="11"/>
      <c r="N5361" s="11"/>
      <c r="O5361" s="11"/>
      <c r="Q5361" s="11"/>
      <c r="R5361" s="11"/>
      <c r="S5361" s="11"/>
      <c r="T5361" s="11"/>
      <c r="U5361" s="42"/>
      <c r="V5361" s="42"/>
      <c r="W5361" s="42"/>
      <c r="X5361" s="42"/>
      <c r="Y5361" s="42"/>
      <c r="Z5361" s="42"/>
      <c r="AA5361" s="42"/>
      <c r="AB5361" s="42"/>
      <c r="AD5361" s="11"/>
      <c r="AF5361" s="11"/>
      <c r="AG5361" s="11"/>
      <c r="AH5361" s="101"/>
      <c r="AI5361" s="53"/>
      <c r="AJ5361" s="5"/>
    </row>
    <row r="5362" spans="3:36">
      <c r="C5362" s="57"/>
      <c r="D5362" s="11"/>
      <c r="E5362" s="11"/>
      <c r="F5362" s="56"/>
      <c r="G5362" s="11"/>
      <c r="H5362" s="11"/>
      <c r="I5362" s="11"/>
      <c r="J5362" s="11"/>
      <c r="K5362" s="11"/>
      <c r="M5362" s="11"/>
      <c r="N5362" s="11"/>
      <c r="O5362" s="11"/>
      <c r="P5362" s="11"/>
      <c r="Q5362" s="11"/>
      <c r="R5362" s="11"/>
      <c r="S5362" s="11"/>
      <c r="T5362" s="11"/>
      <c r="U5362" s="42"/>
      <c r="V5362" s="42"/>
      <c r="W5362" s="42"/>
      <c r="X5362" s="42"/>
      <c r="Y5362" s="42"/>
      <c r="Z5362" s="42"/>
      <c r="AA5362" s="42"/>
      <c r="AB5362" s="42"/>
      <c r="AD5362" s="11"/>
      <c r="AE5362" s="11"/>
      <c r="AF5362" s="11"/>
      <c r="AG5362" s="11"/>
      <c r="AH5362" s="101"/>
      <c r="AI5362" s="53"/>
      <c r="AJ5362" s="5"/>
    </row>
    <row r="5363" spans="3:36">
      <c r="C5363" s="57"/>
      <c r="D5363" s="11"/>
      <c r="E5363" s="11"/>
      <c r="F5363" s="56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42"/>
      <c r="V5363" s="42"/>
      <c r="W5363" s="42"/>
      <c r="X5363" s="42"/>
      <c r="Y5363" s="42"/>
      <c r="Z5363" s="42"/>
      <c r="AA5363" s="42"/>
      <c r="AB5363" s="42"/>
      <c r="AD5363" s="11"/>
      <c r="AG5363" s="11"/>
      <c r="AH5363" s="101"/>
      <c r="AI5363" s="53"/>
      <c r="AJ5363" s="5"/>
    </row>
    <row r="5364" spans="3:36">
      <c r="C5364" s="57"/>
      <c r="D5364" s="11"/>
      <c r="E5364" s="11"/>
      <c r="F5364" s="56"/>
      <c r="G5364" s="11"/>
      <c r="H5364" s="11"/>
      <c r="I5364" s="11"/>
      <c r="J5364" s="11"/>
      <c r="K5364" s="11"/>
      <c r="M5364" s="11"/>
      <c r="N5364" s="11"/>
      <c r="P5364" s="11"/>
      <c r="Q5364" s="11"/>
      <c r="R5364" s="11"/>
      <c r="S5364" s="11"/>
      <c r="U5364" s="42"/>
      <c r="V5364" s="42"/>
      <c r="W5364" s="42"/>
      <c r="X5364" s="42"/>
      <c r="Y5364" s="42"/>
      <c r="Z5364" s="42"/>
      <c r="AA5364" s="42"/>
      <c r="AB5364" s="42"/>
      <c r="AD5364" s="11"/>
      <c r="AE5364" s="11"/>
      <c r="AG5364" s="11"/>
      <c r="AH5364" s="101"/>
      <c r="AI5364" s="53"/>
      <c r="AJ5364" s="5"/>
    </row>
    <row r="5365" spans="3:36">
      <c r="C5365" s="57"/>
      <c r="D5365" s="11"/>
      <c r="E5365" s="11"/>
      <c r="F5365" s="56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42"/>
      <c r="V5365" s="42"/>
      <c r="W5365" s="42"/>
      <c r="X5365" s="42"/>
      <c r="Y5365" s="42"/>
      <c r="Z5365" s="42"/>
      <c r="AA5365" s="42"/>
      <c r="AB5365" s="42"/>
      <c r="AD5365" s="11"/>
      <c r="AE5365" s="11"/>
      <c r="AG5365" s="11"/>
      <c r="AH5365" s="101"/>
      <c r="AI5365" s="53"/>
      <c r="AJ5365" s="5"/>
    </row>
    <row r="5366" spans="3:36">
      <c r="C5366" s="57"/>
      <c r="D5366" s="11"/>
      <c r="E5366" s="11"/>
      <c r="F5366" s="56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42"/>
      <c r="V5366" s="42"/>
      <c r="W5366" s="42"/>
      <c r="X5366" s="42"/>
      <c r="Y5366" s="42"/>
      <c r="Z5366" s="42"/>
      <c r="AA5366" s="42"/>
      <c r="AB5366" s="42"/>
      <c r="AD5366" s="11"/>
      <c r="AE5366" s="11"/>
      <c r="AG5366" s="11"/>
      <c r="AH5366" s="101"/>
      <c r="AI5366" s="53"/>
      <c r="AJ5366" s="5"/>
    </row>
    <row r="5367" spans="3:36">
      <c r="C5367" s="57"/>
      <c r="D5367" s="11"/>
      <c r="E5367" s="11"/>
      <c r="F5367" s="56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42"/>
      <c r="V5367" s="42"/>
      <c r="W5367" s="42"/>
      <c r="X5367" s="42"/>
      <c r="Y5367" s="42"/>
      <c r="Z5367" s="42"/>
      <c r="AA5367" s="42"/>
      <c r="AB5367" s="42"/>
      <c r="AD5367" s="11"/>
      <c r="AE5367" s="11"/>
      <c r="AG5367" s="11"/>
      <c r="AH5367" s="101"/>
      <c r="AI5367" s="53"/>
      <c r="AJ5367" s="5"/>
    </row>
    <row r="5368" spans="3:36">
      <c r="C5368" s="57"/>
      <c r="D5368" s="11"/>
      <c r="E5368" s="11"/>
      <c r="F5368" s="56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42"/>
      <c r="V5368" s="42"/>
      <c r="W5368" s="42"/>
      <c r="X5368" s="42"/>
      <c r="Y5368" s="42"/>
      <c r="Z5368" s="42"/>
      <c r="AA5368" s="42"/>
      <c r="AB5368" s="42"/>
      <c r="AD5368" s="11"/>
      <c r="AE5368" s="11"/>
      <c r="AF5368" s="11"/>
      <c r="AG5368" s="11"/>
      <c r="AH5368" s="101"/>
      <c r="AI5368" s="53"/>
      <c r="AJ5368" s="5"/>
    </row>
    <row r="5369" spans="3:36">
      <c r="C5369" s="57"/>
      <c r="D5369" s="11"/>
      <c r="E5369" s="11"/>
      <c r="F5369" s="56"/>
      <c r="G5369" s="11"/>
      <c r="H5369" s="11"/>
      <c r="I5369" s="11"/>
      <c r="J5369" s="11"/>
      <c r="K5369" s="11"/>
      <c r="M5369" s="11"/>
      <c r="N5369" s="11"/>
      <c r="O5369" s="11"/>
      <c r="Q5369" s="11"/>
      <c r="R5369" s="11"/>
      <c r="S5369" s="11"/>
      <c r="U5369" s="42"/>
      <c r="V5369" s="42"/>
      <c r="W5369" s="42"/>
      <c r="X5369" s="42"/>
      <c r="Y5369" s="42"/>
      <c r="Z5369" s="42"/>
      <c r="AA5369" s="42"/>
      <c r="AB5369" s="42"/>
      <c r="AD5369" s="11"/>
      <c r="AE5369" s="11"/>
      <c r="AG5369" s="11"/>
      <c r="AH5369" s="101"/>
      <c r="AI5369" s="53"/>
      <c r="AJ5369" s="5"/>
    </row>
    <row r="5370" spans="3:36">
      <c r="C5370" s="57"/>
      <c r="D5370" s="11"/>
      <c r="E5370" s="11"/>
      <c r="F5370" s="56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42"/>
      <c r="V5370" s="42"/>
      <c r="W5370" s="42"/>
      <c r="X5370" s="42"/>
      <c r="Y5370" s="42"/>
      <c r="Z5370" s="42"/>
      <c r="AA5370" s="42"/>
      <c r="AB5370" s="42"/>
      <c r="AD5370" s="11"/>
      <c r="AF5370" s="11"/>
      <c r="AG5370" s="11"/>
      <c r="AH5370" s="101"/>
      <c r="AI5370" s="53"/>
      <c r="AJ5370" s="5"/>
    </row>
    <row r="5371" spans="3:36">
      <c r="C5371" s="57"/>
      <c r="D5371" s="11"/>
      <c r="E5371" s="11"/>
      <c r="F5371" s="56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42"/>
      <c r="V5371" s="42"/>
      <c r="W5371" s="42"/>
      <c r="X5371" s="42"/>
      <c r="Y5371" s="42"/>
      <c r="Z5371" s="42"/>
      <c r="AA5371" s="42"/>
      <c r="AB5371" s="42"/>
      <c r="AD5371" s="11"/>
      <c r="AE5371" s="11"/>
      <c r="AF5371" s="11"/>
      <c r="AG5371" s="11"/>
      <c r="AH5371" s="101"/>
      <c r="AI5371" s="53"/>
      <c r="AJ5371" s="5"/>
    </row>
    <row r="5372" spans="3:36">
      <c r="C5372" s="57"/>
      <c r="D5372" s="11"/>
      <c r="E5372" s="11"/>
      <c r="F5372" s="56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42"/>
      <c r="V5372" s="42"/>
      <c r="W5372" s="42"/>
      <c r="X5372" s="42"/>
      <c r="Y5372" s="42"/>
      <c r="Z5372" s="42"/>
      <c r="AA5372" s="42"/>
      <c r="AB5372" s="42"/>
      <c r="AD5372" s="11"/>
      <c r="AG5372" s="11"/>
      <c r="AH5372" s="101"/>
      <c r="AI5372" s="53"/>
      <c r="AJ5372" s="5"/>
    </row>
    <row r="5373" spans="3:36">
      <c r="C5373" s="57"/>
      <c r="D5373" s="11"/>
      <c r="E5373" s="11"/>
      <c r="F5373" s="56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42"/>
      <c r="V5373" s="42"/>
      <c r="W5373" s="42"/>
      <c r="X5373" s="42"/>
      <c r="Y5373" s="42"/>
      <c r="Z5373" s="42"/>
      <c r="AA5373" s="42"/>
      <c r="AB5373" s="42"/>
      <c r="AD5373" s="11"/>
      <c r="AE5373" s="11"/>
      <c r="AG5373" s="11"/>
      <c r="AH5373" s="101"/>
      <c r="AI5373" s="53"/>
      <c r="AJ5373" s="5"/>
    </row>
    <row r="5374" spans="3:36">
      <c r="C5374" s="57"/>
      <c r="D5374" s="11"/>
      <c r="E5374" s="11"/>
      <c r="F5374" s="56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42"/>
      <c r="V5374" s="42"/>
      <c r="W5374" s="42"/>
      <c r="X5374" s="42"/>
      <c r="Y5374" s="42"/>
      <c r="Z5374" s="42"/>
      <c r="AA5374" s="42"/>
      <c r="AB5374" s="42"/>
      <c r="AD5374" s="11"/>
      <c r="AE5374" s="11"/>
      <c r="AF5374" s="11"/>
      <c r="AG5374" s="11"/>
      <c r="AH5374" s="101"/>
      <c r="AI5374" s="53"/>
      <c r="AJ5374" s="5"/>
    </row>
    <row r="5375" spans="3:36">
      <c r="C5375" s="57"/>
      <c r="D5375" s="11"/>
      <c r="E5375" s="11"/>
      <c r="F5375" s="56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42"/>
      <c r="V5375" s="42"/>
      <c r="W5375" s="42"/>
      <c r="X5375" s="42"/>
      <c r="Y5375" s="42"/>
      <c r="Z5375" s="42"/>
      <c r="AA5375" s="42"/>
      <c r="AB5375" s="42"/>
      <c r="AD5375" s="11"/>
      <c r="AE5375" s="11"/>
      <c r="AG5375" s="11"/>
      <c r="AH5375" s="101"/>
      <c r="AI5375" s="53"/>
      <c r="AJ5375" s="5"/>
    </row>
    <row r="5376" spans="3:36">
      <c r="C5376" s="57"/>
      <c r="D5376" s="11"/>
      <c r="E5376" s="11"/>
      <c r="F5376" s="56"/>
      <c r="G5376" s="11"/>
      <c r="H5376" s="11"/>
      <c r="I5376" s="11"/>
      <c r="J5376" s="11"/>
      <c r="K5376" s="11"/>
      <c r="M5376" s="11"/>
      <c r="N5376" s="11"/>
      <c r="O5376" s="11"/>
      <c r="P5376" s="11"/>
      <c r="Q5376" s="11"/>
      <c r="R5376" s="11"/>
      <c r="S5376" s="11"/>
      <c r="T5376" s="11"/>
      <c r="U5376" s="42"/>
      <c r="V5376" s="42"/>
      <c r="W5376" s="42"/>
      <c r="X5376" s="42"/>
      <c r="Y5376" s="42"/>
      <c r="Z5376" s="42"/>
      <c r="AA5376" s="42"/>
      <c r="AB5376" s="42"/>
      <c r="AD5376" s="11"/>
      <c r="AE5376" s="11"/>
      <c r="AG5376" s="11"/>
      <c r="AH5376" s="101"/>
      <c r="AI5376" s="53"/>
      <c r="AJ5376" s="5"/>
    </row>
    <row r="5377" spans="3:36">
      <c r="C5377" s="57"/>
      <c r="D5377" s="11"/>
      <c r="E5377" s="11"/>
      <c r="F5377" s="56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42"/>
      <c r="V5377" s="42"/>
      <c r="W5377" s="42"/>
      <c r="X5377" s="42"/>
      <c r="Y5377" s="42"/>
      <c r="Z5377" s="42"/>
      <c r="AA5377" s="42"/>
      <c r="AB5377" s="42"/>
      <c r="AD5377" s="11"/>
      <c r="AE5377" s="11"/>
      <c r="AG5377" s="11"/>
      <c r="AH5377" s="101"/>
      <c r="AI5377" s="53"/>
      <c r="AJ5377" s="5"/>
    </row>
    <row r="5378" spans="3:36">
      <c r="C5378" s="57"/>
      <c r="D5378" s="11"/>
      <c r="E5378" s="11"/>
      <c r="F5378" s="56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42"/>
      <c r="V5378" s="42"/>
      <c r="W5378" s="42"/>
      <c r="X5378" s="42"/>
      <c r="Y5378" s="42"/>
      <c r="Z5378" s="42"/>
      <c r="AA5378" s="42"/>
      <c r="AB5378" s="42"/>
      <c r="AD5378" s="11"/>
      <c r="AE5378" s="11"/>
      <c r="AF5378" s="11"/>
      <c r="AG5378" s="11"/>
      <c r="AH5378" s="101"/>
      <c r="AI5378" s="53"/>
      <c r="AJ5378" s="5"/>
    </row>
    <row r="5379" spans="3:36">
      <c r="C5379" s="57"/>
      <c r="D5379" s="11"/>
      <c r="E5379" s="11"/>
      <c r="F5379" s="56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42"/>
      <c r="V5379" s="42"/>
      <c r="W5379" s="42"/>
      <c r="X5379" s="42"/>
      <c r="Y5379" s="42"/>
      <c r="Z5379" s="42"/>
      <c r="AA5379" s="42"/>
      <c r="AB5379" s="42"/>
      <c r="AD5379" s="11"/>
      <c r="AE5379" s="11"/>
      <c r="AF5379" s="11"/>
      <c r="AG5379" s="11"/>
      <c r="AH5379" s="101"/>
      <c r="AI5379" s="53"/>
      <c r="AJ5379" s="5"/>
    </row>
    <row r="5380" spans="3:36">
      <c r="C5380" s="57"/>
      <c r="D5380" s="11"/>
      <c r="E5380" s="11"/>
      <c r="F5380" s="56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42"/>
      <c r="V5380" s="42"/>
      <c r="W5380" s="42"/>
      <c r="X5380" s="42"/>
      <c r="Y5380" s="42"/>
      <c r="Z5380" s="42"/>
      <c r="AA5380" s="42"/>
      <c r="AB5380" s="42"/>
      <c r="AD5380" s="11"/>
      <c r="AE5380" s="11"/>
      <c r="AF5380" s="11"/>
      <c r="AG5380" s="11"/>
      <c r="AH5380" s="101"/>
      <c r="AI5380" s="53"/>
      <c r="AJ5380" s="5"/>
    </row>
    <row r="5381" spans="3:36">
      <c r="C5381" s="57"/>
      <c r="D5381" s="11"/>
      <c r="E5381" s="11"/>
      <c r="F5381" s="56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42"/>
      <c r="V5381" s="42"/>
      <c r="W5381" s="42"/>
      <c r="X5381" s="42"/>
      <c r="Y5381" s="42"/>
      <c r="Z5381" s="42"/>
      <c r="AA5381" s="42"/>
      <c r="AB5381" s="42"/>
      <c r="AD5381" s="11"/>
      <c r="AF5381" s="11"/>
      <c r="AG5381" s="11"/>
      <c r="AH5381" s="101"/>
      <c r="AI5381" s="53"/>
      <c r="AJ5381" s="5"/>
    </row>
    <row r="5382" spans="3:36">
      <c r="C5382" s="57"/>
      <c r="D5382" s="11"/>
      <c r="E5382" s="11"/>
      <c r="F5382" s="56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42"/>
      <c r="V5382" s="42"/>
      <c r="W5382" s="42"/>
      <c r="X5382" s="42"/>
      <c r="Y5382" s="42"/>
      <c r="Z5382" s="42"/>
      <c r="AA5382" s="42"/>
      <c r="AB5382" s="42"/>
      <c r="AD5382" s="11"/>
      <c r="AE5382" s="11"/>
      <c r="AG5382" s="11"/>
      <c r="AH5382" s="101"/>
      <c r="AI5382" s="53"/>
      <c r="AJ5382" s="5"/>
    </row>
    <row r="5383" spans="3:36">
      <c r="C5383" s="57"/>
      <c r="D5383" s="11"/>
      <c r="E5383" s="11"/>
      <c r="F5383" s="56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42"/>
      <c r="V5383" s="42"/>
      <c r="W5383" s="42"/>
      <c r="X5383" s="42"/>
      <c r="Y5383" s="42"/>
      <c r="Z5383" s="42"/>
      <c r="AA5383" s="42"/>
      <c r="AB5383" s="42"/>
      <c r="AD5383" s="11"/>
      <c r="AE5383" s="11"/>
      <c r="AG5383" s="11"/>
      <c r="AH5383" s="101"/>
      <c r="AI5383" s="53"/>
      <c r="AJ5383" s="5"/>
    </row>
    <row r="5384" spans="3:36">
      <c r="C5384" s="57"/>
      <c r="D5384" s="11"/>
      <c r="E5384" s="11"/>
      <c r="F5384" s="56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42"/>
      <c r="V5384" s="42"/>
      <c r="W5384" s="42"/>
      <c r="X5384" s="42"/>
      <c r="Y5384" s="42"/>
      <c r="Z5384" s="42"/>
      <c r="AA5384" s="42"/>
      <c r="AB5384" s="42"/>
      <c r="AD5384" s="11"/>
      <c r="AE5384" s="11"/>
      <c r="AG5384" s="11"/>
      <c r="AH5384" s="101"/>
      <c r="AI5384" s="53"/>
      <c r="AJ5384" s="5"/>
    </row>
    <row r="5385" spans="3:36">
      <c r="C5385" s="57"/>
      <c r="D5385" s="11"/>
      <c r="E5385" s="11"/>
      <c r="F5385" s="56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42"/>
      <c r="V5385" s="42"/>
      <c r="W5385" s="42"/>
      <c r="X5385" s="42"/>
      <c r="Y5385" s="42"/>
      <c r="Z5385" s="42"/>
      <c r="AA5385" s="42"/>
      <c r="AB5385" s="42"/>
      <c r="AD5385" s="11"/>
      <c r="AE5385" s="11"/>
      <c r="AG5385" s="11"/>
      <c r="AH5385" s="101"/>
      <c r="AI5385" s="53"/>
      <c r="AJ5385" s="5"/>
    </row>
    <row r="5386" spans="3:36">
      <c r="C5386" s="57"/>
      <c r="D5386" s="11"/>
      <c r="E5386" s="11"/>
      <c r="F5386" s="56"/>
      <c r="G5386" s="11"/>
      <c r="H5386" s="11"/>
      <c r="I5386" s="11"/>
      <c r="J5386" s="11"/>
      <c r="K5386" s="11"/>
      <c r="M5386" s="11"/>
      <c r="N5386" s="11"/>
      <c r="O5386" s="11"/>
      <c r="P5386" s="11"/>
      <c r="Q5386" s="11"/>
      <c r="R5386" s="11"/>
      <c r="S5386" s="11"/>
      <c r="T5386" s="11"/>
      <c r="U5386" s="42"/>
      <c r="V5386" s="42"/>
      <c r="W5386" s="42"/>
      <c r="X5386" s="42"/>
      <c r="Y5386" s="42"/>
      <c r="Z5386" s="42"/>
      <c r="AA5386" s="42"/>
      <c r="AB5386" s="42"/>
      <c r="AD5386" s="11"/>
      <c r="AE5386" s="11"/>
      <c r="AG5386" s="11"/>
      <c r="AH5386" s="101"/>
      <c r="AI5386" s="53"/>
      <c r="AJ5386" s="5"/>
    </row>
    <row r="5387" spans="3:36">
      <c r="C5387" s="57"/>
      <c r="D5387" s="11"/>
      <c r="E5387" s="11"/>
      <c r="F5387" s="56"/>
      <c r="G5387" s="11"/>
      <c r="H5387" s="11"/>
      <c r="I5387" s="11"/>
      <c r="J5387" s="11"/>
      <c r="K5387" s="11"/>
      <c r="M5387" s="11"/>
      <c r="N5387" s="11"/>
      <c r="O5387" s="11"/>
      <c r="P5387" s="11"/>
      <c r="Q5387" s="11"/>
      <c r="R5387" s="11"/>
      <c r="S5387" s="11"/>
      <c r="T5387" s="11"/>
      <c r="U5387" s="42"/>
      <c r="V5387" s="42"/>
      <c r="W5387" s="42"/>
      <c r="X5387" s="42"/>
      <c r="Y5387" s="42"/>
      <c r="Z5387" s="42"/>
      <c r="AA5387" s="42"/>
      <c r="AB5387" s="42"/>
      <c r="AD5387" s="11"/>
      <c r="AE5387" s="11"/>
      <c r="AF5387" s="11"/>
      <c r="AG5387" s="11"/>
      <c r="AH5387" s="101"/>
      <c r="AI5387" s="53"/>
      <c r="AJ5387" s="5"/>
    </row>
    <row r="5388" spans="3:36">
      <c r="C5388" s="57"/>
      <c r="D5388" s="11"/>
      <c r="E5388" s="11"/>
      <c r="F5388" s="56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42"/>
      <c r="V5388" s="42"/>
      <c r="W5388" s="42"/>
      <c r="X5388" s="42"/>
      <c r="Y5388" s="42"/>
      <c r="Z5388" s="42"/>
      <c r="AA5388" s="42"/>
      <c r="AB5388" s="42"/>
      <c r="AD5388" s="11"/>
      <c r="AE5388" s="11"/>
      <c r="AF5388" s="11"/>
      <c r="AG5388" s="11"/>
      <c r="AH5388" s="101"/>
      <c r="AI5388" s="53"/>
      <c r="AJ5388" s="5"/>
    </row>
    <row r="5389" spans="3:36">
      <c r="C5389" s="57"/>
      <c r="D5389" s="11"/>
      <c r="E5389" s="11"/>
      <c r="F5389" s="56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42"/>
      <c r="V5389" s="42"/>
      <c r="W5389" s="42"/>
      <c r="X5389" s="42"/>
      <c r="Y5389" s="42"/>
      <c r="Z5389" s="42"/>
      <c r="AA5389" s="42"/>
      <c r="AB5389" s="42"/>
      <c r="AD5389" s="11"/>
      <c r="AE5389" s="11"/>
      <c r="AG5389" s="11"/>
      <c r="AH5389" s="101"/>
      <c r="AI5389" s="53"/>
      <c r="AJ5389" s="5"/>
    </row>
    <row r="5390" spans="3:36">
      <c r="C5390" s="57"/>
      <c r="D5390" s="11"/>
      <c r="E5390" s="11"/>
      <c r="F5390" s="56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42"/>
      <c r="V5390" s="42"/>
      <c r="W5390" s="42"/>
      <c r="X5390" s="42"/>
      <c r="Y5390" s="42"/>
      <c r="Z5390" s="42"/>
      <c r="AA5390" s="42"/>
      <c r="AB5390" s="42"/>
      <c r="AD5390" s="11"/>
      <c r="AE5390" s="11"/>
      <c r="AF5390" s="11"/>
      <c r="AG5390" s="11"/>
      <c r="AH5390" s="101"/>
      <c r="AI5390" s="53"/>
      <c r="AJ5390" s="5"/>
    </row>
    <row r="5391" spans="3:36">
      <c r="C5391" s="57"/>
      <c r="D5391" s="11"/>
      <c r="E5391" s="11"/>
      <c r="F5391" s="56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42"/>
      <c r="V5391" s="42"/>
      <c r="W5391" s="42"/>
      <c r="X5391" s="42"/>
      <c r="Y5391" s="42"/>
      <c r="Z5391" s="42"/>
      <c r="AA5391" s="42"/>
      <c r="AB5391" s="42"/>
      <c r="AD5391" s="11"/>
      <c r="AE5391" s="11"/>
      <c r="AF5391" s="11"/>
      <c r="AG5391" s="11"/>
      <c r="AH5391" s="101"/>
      <c r="AI5391" s="53"/>
      <c r="AJ5391" s="5"/>
    </row>
    <row r="5392" spans="3:36">
      <c r="C5392" s="57"/>
      <c r="D5392" s="11"/>
      <c r="E5392" s="11"/>
      <c r="F5392" s="56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42"/>
      <c r="V5392" s="42"/>
      <c r="W5392" s="42"/>
      <c r="X5392" s="42"/>
      <c r="Y5392" s="42"/>
      <c r="Z5392" s="42"/>
      <c r="AA5392" s="42"/>
      <c r="AB5392" s="42"/>
      <c r="AD5392" s="11"/>
      <c r="AE5392" s="11"/>
      <c r="AF5392" s="11"/>
      <c r="AG5392" s="11"/>
      <c r="AH5392" s="101"/>
      <c r="AI5392" s="53"/>
      <c r="AJ5392" s="5"/>
    </row>
    <row r="5393" spans="3:36">
      <c r="C5393" s="57"/>
      <c r="D5393" s="11"/>
      <c r="E5393" s="11"/>
      <c r="F5393" s="56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42"/>
      <c r="V5393" s="42"/>
      <c r="W5393" s="42"/>
      <c r="X5393" s="42"/>
      <c r="Y5393" s="42"/>
      <c r="Z5393" s="42"/>
      <c r="AA5393" s="42"/>
      <c r="AB5393" s="42"/>
      <c r="AD5393" s="11"/>
      <c r="AG5393" s="11"/>
      <c r="AH5393" s="101"/>
      <c r="AI5393" s="53"/>
      <c r="AJ5393" s="5"/>
    </row>
    <row r="5394" spans="3:36">
      <c r="C5394" s="57"/>
      <c r="D5394" s="11"/>
      <c r="E5394" s="11"/>
      <c r="F5394" s="56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42"/>
      <c r="V5394" s="42"/>
      <c r="W5394" s="42"/>
      <c r="X5394" s="42"/>
      <c r="Y5394" s="42"/>
      <c r="Z5394" s="42"/>
      <c r="AA5394" s="42"/>
      <c r="AB5394" s="42"/>
      <c r="AD5394" s="11"/>
      <c r="AF5394" s="11"/>
      <c r="AG5394" s="11"/>
      <c r="AH5394" s="101"/>
      <c r="AI5394" s="53"/>
      <c r="AJ5394" s="5"/>
    </row>
    <row r="5395" spans="3:36">
      <c r="C5395" s="57"/>
      <c r="D5395" s="11"/>
      <c r="E5395" s="11"/>
      <c r="F5395" s="56"/>
      <c r="G5395" s="11"/>
      <c r="H5395" s="11"/>
      <c r="I5395" s="11"/>
      <c r="J5395" s="11"/>
      <c r="K5395" s="11"/>
      <c r="M5395" s="11"/>
      <c r="O5395" s="11"/>
      <c r="P5395" s="11"/>
      <c r="Q5395" s="11"/>
      <c r="R5395" s="11"/>
      <c r="S5395" s="11"/>
      <c r="T5395" s="11"/>
      <c r="U5395" s="42"/>
      <c r="V5395" s="42"/>
      <c r="W5395" s="42"/>
      <c r="X5395" s="42"/>
      <c r="Y5395" s="42"/>
      <c r="Z5395" s="42"/>
      <c r="AA5395" s="42"/>
      <c r="AB5395" s="42"/>
      <c r="AD5395" s="11"/>
      <c r="AG5395" s="11"/>
      <c r="AH5395" s="101"/>
      <c r="AI5395" s="53"/>
      <c r="AJ5395" s="5"/>
    </row>
    <row r="5396" spans="3:36">
      <c r="C5396" s="57"/>
      <c r="D5396" s="11"/>
      <c r="E5396" s="11"/>
      <c r="F5396" s="56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42"/>
      <c r="V5396" s="42"/>
      <c r="W5396" s="42"/>
      <c r="X5396" s="42"/>
      <c r="Y5396" s="42"/>
      <c r="Z5396" s="42"/>
      <c r="AA5396" s="42"/>
      <c r="AB5396" s="42"/>
      <c r="AD5396" s="11"/>
      <c r="AE5396" s="11"/>
      <c r="AG5396" s="11"/>
      <c r="AH5396" s="101"/>
      <c r="AI5396" s="53"/>
      <c r="AJ5396" s="5"/>
    </row>
    <row r="5397" spans="3:36">
      <c r="C5397" s="57"/>
      <c r="D5397" s="11"/>
      <c r="E5397" s="11"/>
      <c r="F5397" s="56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42"/>
      <c r="V5397" s="42"/>
      <c r="W5397" s="42"/>
      <c r="X5397" s="42"/>
      <c r="Y5397" s="42"/>
      <c r="Z5397" s="42"/>
      <c r="AA5397" s="42"/>
      <c r="AB5397" s="42"/>
      <c r="AD5397" s="11"/>
      <c r="AE5397" s="11"/>
      <c r="AG5397" s="11"/>
      <c r="AH5397" s="101"/>
      <c r="AI5397" s="53"/>
      <c r="AJ5397" s="5"/>
    </row>
    <row r="5398" spans="3:36">
      <c r="C5398" s="57"/>
      <c r="D5398" s="11"/>
      <c r="E5398" s="11"/>
      <c r="F5398" s="56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42"/>
      <c r="V5398" s="42"/>
      <c r="W5398" s="42"/>
      <c r="X5398" s="42"/>
      <c r="Y5398" s="42"/>
      <c r="Z5398" s="42"/>
      <c r="AA5398" s="42"/>
      <c r="AB5398" s="42"/>
      <c r="AD5398" s="11"/>
      <c r="AE5398" s="11"/>
      <c r="AG5398" s="11"/>
      <c r="AH5398" s="101"/>
      <c r="AI5398" s="53"/>
      <c r="AJ5398" s="5"/>
    </row>
    <row r="5399" spans="3:36">
      <c r="C5399" s="57"/>
      <c r="D5399" s="11"/>
      <c r="E5399" s="11"/>
      <c r="F5399" s="56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42"/>
      <c r="V5399" s="42"/>
      <c r="W5399" s="42"/>
      <c r="X5399" s="42"/>
      <c r="Y5399" s="42"/>
      <c r="Z5399" s="42"/>
      <c r="AA5399" s="42"/>
      <c r="AB5399" s="42"/>
      <c r="AD5399" s="11"/>
      <c r="AE5399" s="11"/>
      <c r="AG5399" s="11"/>
      <c r="AH5399" s="101"/>
      <c r="AI5399" s="53"/>
      <c r="AJ5399" s="5"/>
    </row>
    <row r="5400" spans="3:36">
      <c r="C5400" s="57"/>
      <c r="D5400" s="11"/>
      <c r="E5400" s="11"/>
      <c r="F5400" s="56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42"/>
      <c r="V5400" s="42"/>
      <c r="W5400" s="42"/>
      <c r="X5400" s="42"/>
      <c r="Y5400" s="42"/>
      <c r="Z5400" s="42"/>
      <c r="AA5400" s="42"/>
      <c r="AB5400" s="42"/>
      <c r="AD5400" s="11"/>
      <c r="AE5400" s="11"/>
      <c r="AF5400" s="11"/>
      <c r="AG5400" s="11"/>
      <c r="AH5400" s="101"/>
      <c r="AI5400" s="53"/>
      <c r="AJ5400" s="5"/>
    </row>
    <row r="5401" spans="3:36">
      <c r="C5401" s="57"/>
      <c r="D5401" s="11"/>
      <c r="E5401" s="11"/>
      <c r="F5401" s="56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42"/>
      <c r="V5401" s="42"/>
      <c r="W5401" s="42"/>
      <c r="X5401" s="42"/>
      <c r="Y5401" s="42"/>
      <c r="Z5401" s="42"/>
      <c r="AA5401" s="42"/>
      <c r="AB5401" s="42"/>
      <c r="AD5401" s="11"/>
      <c r="AF5401" s="11"/>
      <c r="AG5401" s="11"/>
      <c r="AH5401" s="101"/>
      <c r="AI5401" s="53"/>
      <c r="AJ5401" s="5"/>
    </row>
    <row r="5402" spans="3:36">
      <c r="C5402" s="57"/>
      <c r="D5402" s="11"/>
      <c r="E5402" s="11"/>
      <c r="F5402" s="56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42"/>
      <c r="V5402" s="42"/>
      <c r="W5402" s="42"/>
      <c r="X5402" s="42"/>
      <c r="Y5402" s="42"/>
      <c r="Z5402" s="42"/>
      <c r="AA5402" s="42"/>
      <c r="AB5402" s="42"/>
      <c r="AD5402" s="11"/>
      <c r="AF5402" s="11"/>
      <c r="AG5402" s="11"/>
      <c r="AH5402" s="101"/>
      <c r="AI5402" s="53"/>
      <c r="AJ5402" s="5"/>
    </row>
    <row r="5403" spans="3:36">
      <c r="C5403" s="57"/>
      <c r="D5403" s="11"/>
      <c r="E5403" s="11"/>
      <c r="F5403" s="56"/>
      <c r="G5403" s="11"/>
      <c r="H5403" s="11"/>
      <c r="I5403" s="11"/>
      <c r="J5403" s="11"/>
      <c r="K5403" s="11"/>
      <c r="M5403" s="11"/>
      <c r="N5403" s="11"/>
      <c r="O5403" s="11"/>
      <c r="P5403" s="11"/>
      <c r="Q5403" s="11"/>
      <c r="R5403" s="11"/>
      <c r="S5403" s="11"/>
      <c r="T5403" s="11"/>
      <c r="U5403" s="42"/>
      <c r="V5403" s="42"/>
      <c r="W5403" s="42"/>
      <c r="X5403" s="42"/>
      <c r="Y5403" s="42"/>
      <c r="Z5403" s="42"/>
      <c r="AA5403" s="42"/>
      <c r="AB5403" s="42"/>
      <c r="AD5403" s="11"/>
      <c r="AE5403" s="11"/>
      <c r="AG5403" s="11"/>
      <c r="AH5403" s="101"/>
      <c r="AI5403" s="53"/>
      <c r="AJ5403" s="5"/>
    </row>
    <row r="5404" spans="3:36">
      <c r="C5404" s="57"/>
      <c r="D5404" s="11"/>
      <c r="E5404" s="11"/>
      <c r="F5404" s="56"/>
      <c r="G5404" s="11"/>
      <c r="H5404" s="11"/>
      <c r="I5404" s="11"/>
      <c r="J5404" s="11"/>
      <c r="K5404" s="11"/>
      <c r="M5404" s="11"/>
      <c r="N5404" s="11"/>
      <c r="O5404" s="11"/>
      <c r="Q5404" s="11"/>
      <c r="R5404" s="11"/>
      <c r="S5404" s="11"/>
      <c r="U5404" s="42"/>
      <c r="V5404" s="42"/>
      <c r="W5404" s="42"/>
      <c r="X5404" s="42"/>
      <c r="Y5404" s="42"/>
      <c r="Z5404" s="42"/>
      <c r="AA5404" s="42"/>
      <c r="AB5404" s="42"/>
      <c r="AD5404" s="11"/>
      <c r="AG5404" s="11"/>
      <c r="AH5404" s="101"/>
      <c r="AI5404" s="53"/>
      <c r="AJ5404" s="5"/>
    </row>
    <row r="5405" spans="3:36">
      <c r="C5405" s="57"/>
      <c r="D5405" s="11"/>
      <c r="E5405" s="11"/>
      <c r="F5405" s="56"/>
      <c r="G5405" s="11"/>
      <c r="H5405" s="11"/>
      <c r="I5405" s="11"/>
      <c r="J5405" s="11"/>
      <c r="K5405" s="11"/>
      <c r="M5405" s="11"/>
      <c r="N5405" s="11"/>
      <c r="O5405" s="11"/>
      <c r="Q5405" s="11"/>
      <c r="R5405" s="11"/>
      <c r="S5405" s="11"/>
      <c r="U5405" s="42"/>
      <c r="V5405" s="42"/>
      <c r="W5405" s="42"/>
      <c r="X5405" s="42"/>
      <c r="Y5405" s="42"/>
      <c r="Z5405" s="42"/>
      <c r="AA5405" s="42"/>
      <c r="AB5405" s="42"/>
      <c r="AD5405" s="11"/>
      <c r="AG5405" s="11"/>
      <c r="AH5405" s="101"/>
      <c r="AI5405" s="53"/>
      <c r="AJ5405" s="5"/>
    </row>
    <row r="5406" spans="3:36">
      <c r="C5406" s="57"/>
      <c r="D5406" s="11"/>
      <c r="E5406" s="11"/>
      <c r="F5406" s="56"/>
      <c r="G5406" s="11"/>
      <c r="H5406" s="11"/>
      <c r="I5406" s="11"/>
      <c r="J5406" s="11"/>
      <c r="K5406" s="11"/>
      <c r="L5406" s="11"/>
      <c r="M5406" s="11"/>
      <c r="N5406" s="11"/>
      <c r="O5406" s="11"/>
      <c r="Q5406" s="11"/>
      <c r="R5406" s="11"/>
      <c r="S5406" s="11"/>
      <c r="T5406" s="11"/>
      <c r="U5406" s="42"/>
      <c r="V5406" s="42"/>
      <c r="W5406" s="42"/>
      <c r="X5406" s="42"/>
      <c r="Y5406" s="42"/>
      <c r="Z5406" s="42"/>
      <c r="AA5406" s="42"/>
      <c r="AB5406" s="42"/>
      <c r="AD5406" s="11"/>
      <c r="AG5406" s="11"/>
      <c r="AH5406" s="101"/>
      <c r="AI5406" s="53"/>
      <c r="AJ5406" s="5"/>
    </row>
    <row r="5407" spans="3:36">
      <c r="C5407" s="57"/>
      <c r="D5407" s="11"/>
      <c r="E5407" s="11"/>
      <c r="F5407" s="56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42"/>
      <c r="V5407" s="42"/>
      <c r="W5407" s="42"/>
      <c r="X5407" s="42"/>
      <c r="Y5407" s="42"/>
      <c r="Z5407" s="42"/>
      <c r="AA5407" s="42"/>
      <c r="AB5407" s="42"/>
      <c r="AD5407" s="11"/>
      <c r="AG5407" s="11"/>
      <c r="AH5407" s="101"/>
      <c r="AI5407" s="53"/>
      <c r="AJ5407" s="5"/>
    </row>
    <row r="5408" spans="3:36">
      <c r="C5408" s="57"/>
      <c r="D5408" s="11"/>
      <c r="E5408" s="11"/>
      <c r="F5408" s="56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42"/>
      <c r="V5408" s="42"/>
      <c r="W5408" s="42"/>
      <c r="X5408" s="42"/>
      <c r="Y5408" s="42"/>
      <c r="Z5408" s="42"/>
      <c r="AA5408" s="42"/>
      <c r="AB5408" s="42"/>
      <c r="AD5408" s="11"/>
      <c r="AE5408" s="11"/>
      <c r="AG5408" s="11"/>
      <c r="AH5408" s="101"/>
      <c r="AI5408" s="53"/>
      <c r="AJ5408" s="5"/>
    </row>
    <row r="5409" spans="3:36">
      <c r="C5409" s="57"/>
      <c r="D5409" s="11"/>
      <c r="E5409" s="11"/>
      <c r="F5409" s="56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42"/>
      <c r="V5409" s="42"/>
      <c r="W5409" s="42"/>
      <c r="X5409" s="42"/>
      <c r="Y5409" s="42"/>
      <c r="Z5409" s="42"/>
      <c r="AA5409" s="42"/>
      <c r="AB5409" s="42"/>
      <c r="AD5409" s="11"/>
      <c r="AE5409" s="11"/>
      <c r="AG5409" s="11"/>
      <c r="AH5409" s="101"/>
      <c r="AI5409" s="53"/>
      <c r="AJ5409" s="5"/>
    </row>
    <row r="5410" spans="3:36">
      <c r="C5410" s="57"/>
      <c r="D5410" s="11"/>
      <c r="E5410" s="11"/>
      <c r="F5410" s="56"/>
      <c r="G5410" s="11"/>
      <c r="H5410" s="11"/>
      <c r="I5410" s="11"/>
      <c r="J5410" s="11"/>
      <c r="K5410" s="11"/>
      <c r="M5410" s="11"/>
      <c r="N5410" s="11"/>
      <c r="P5410" s="11"/>
      <c r="Q5410" s="11"/>
      <c r="R5410" s="11"/>
      <c r="S5410" s="11"/>
      <c r="U5410" s="42"/>
      <c r="V5410" s="42"/>
      <c r="W5410" s="42"/>
      <c r="X5410" s="42"/>
      <c r="Y5410" s="42"/>
      <c r="Z5410" s="42"/>
      <c r="AA5410" s="42"/>
      <c r="AB5410" s="42"/>
      <c r="AD5410" s="11"/>
      <c r="AE5410" s="11"/>
      <c r="AG5410" s="11"/>
      <c r="AH5410" s="101"/>
      <c r="AI5410" s="53"/>
      <c r="AJ5410" s="5"/>
    </row>
    <row r="5411" spans="3:36">
      <c r="C5411" s="57"/>
      <c r="D5411" s="11"/>
      <c r="E5411" s="11"/>
      <c r="F5411" s="56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42"/>
      <c r="V5411" s="42"/>
      <c r="W5411" s="42"/>
      <c r="X5411" s="42"/>
      <c r="Y5411" s="42"/>
      <c r="Z5411" s="42"/>
      <c r="AA5411" s="42"/>
      <c r="AB5411" s="42"/>
      <c r="AD5411" s="11"/>
      <c r="AE5411" s="11"/>
      <c r="AG5411" s="11"/>
      <c r="AH5411" s="101"/>
      <c r="AI5411" s="53"/>
      <c r="AJ5411" s="5"/>
    </row>
    <row r="5412" spans="3:36">
      <c r="C5412" s="57"/>
      <c r="D5412" s="11"/>
      <c r="E5412" s="11"/>
      <c r="F5412" s="56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42"/>
      <c r="V5412" s="42"/>
      <c r="W5412" s="42"/>
      <c r="X5412" s="42"/>
      <c r="Y5412" s="42"/>
      <c r="Z5412" s="42"/>
      <c r="AA5412" s="42"/>
      <c r="AB5412" s="42"/>
      <c r="AD5412" s="11"/>
      <c r="AE5412" s="11"/>
      <c r="AF5412" s="11"/>
      <c r="AG5412" s="11"/>
      <c r="AH5412" s="101"/>
      <c r="AI5412" s="53"/>
      <c r="AJ5412" s="5"/>
    </row>
    <row r="5413" spans="3:36">
      <c r="C5413" s="57"/>
      <c r="D5413" s="11"/>
      <c r="E5413" s="11"/>
      <c r="F5413" s="56"/>
      <c r="G5413" s="11"/>
      <c r="H5413" s="11"/>
      <c r="I5413" s="11"/>
      <c r="J5413" s="11"/>
      <c r="K5413" s="11"/>
      <c r="M5413" s="11"/>
      <c r="N5413" s="11"/>
      <c r="O5413" s="11"/>
      <c r="P5413" s="11"/>
      <c r="Q5413" s="11"/>
      <c r="R5413" s="11"/>
      <c r="S5413" s="11"/>
      <c r="T5413" s="11"/>
      <c r="U5413" s="42"/>
      <c r="V5413" s="42"/>
      <c r="W5413" s="42"/>
      <c r="X5413" s="42"/>
      <c r="Y5413" s="42"/>
      <c r="Z5413" s="42"/>
      <c r="AA5413" s="42"/>
      <c r="AB5413" s="42"/>
      <c r="AD5413" s="11"/>
      <c r="AE5413" s="11"/>
      <c r="AG5413" s="11"/>
      <c r="AH5413" s="101"/>
      <c r="AI5413" s="53"/>
      <c r="AJ5413" s="5"/>
    </row>
    <row r="5414" spans="3:36">
      <c r="C5414" s="57"/>
      <c r="D5414" s="11"/>
      <c r="E5414" s="11"/>
      <c r="F5414" s="56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42"/>
      <c r="V5414" s="42"/>
      <c r="W5414" s="42"/>
      <c r="X5414" s="42"/>
      <c r="Y5414" s="42"/>
      <c r="Z5414" s="42"/>
      <c r="AA5414" s="42"/>
      <c r="AB5414" s="42"/>
      <c r="AD5414" s="11"/>
      <c r="AE5414" s="11"/>
      <c r="AG5414" s="11"/>
      <c r="AH5414" s="101"/>
      <c r="AI5414" s="53"/>
      <c r="AJ5414" s="5"/>
    </row>
    <row r="5415" spans="3:36">
      <c r="C5415" s="57"/>
      <c r="D5415" s="11"/>
      <c r="E5415" s="11"/>
      <c r="F5415" s="56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42"/>
      <c r="V5415" s="42"/>
      <c r="W5415" s="42"/>
      <c r="X5415" s="42"/>
      <c r="Y5415" s="42"/>
      <c r="Z5415" s="42"/>
      <c r="AA5415" s="42"/>
      <c r="AB5415" s="42"/>
      <c r="AD5415" s="11"/>
      <c r="AE5415" s="11"/>
      <c r="AG5415" s="11"/>
      <c r="AH5415" s="101"/>
      <c r="AI5415" s="53"/>
      <c r="AJ5415" s="5"/>
    </row>
    <row r="5416" spans="3:36">
      <c r="C5416" s="57"/>
      <c r="D5416" s="11"/>
      <c r="E5416" s="11"/>
      <c r="F5416" s="56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42"/>
      <c r="V5416" s="42"/>
      <c r="W5416" s="42"/>
      <c r="X5416" s="42"/>
      <c r="Y5416" s="42"/>
      <c r="Z5416" s="42"/>
      <c r="AA5416" s="42"/>
      <c r="AB5416" s="42"/>
      <c r="AD5416" s="11"/>
      <c r="AE5416" s="11"/>
      <c r="AF5416" s="11"/>
      <c r="AG5416" s="11"/>
      <c r="AH5416" s="101"/>
      <c r="AI5416" s="53"/>
      <c r="AJ5416" s="5"/>
    </row>
    <row r="5417" spans="3:36">
      <c r="C5417" s="57"/>
      <c r="D5417" s="11"/>
      <c r="E5417" s="11"/>
      <c r="F5417" s="56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42"/>
      <c r="V5417" s="42"/>
      <c r="W5417" s="42"/>
      <c r="X5417" s="42"/>
      <c r="Y5417" s="42"/>
      <c r="Z5417" s="42"/>
      <c r="AA5417" s="42"/>
      <c r="AB5417" s="42"/>
      <c r="AD5417" s="11"/>
      <c r="AE5417" s="11"/>
      <c r="AF5417" s="11"/>
      <c r="AG5417" s="11"/>
      <c r="AH5417" s="101"/>
      <c r="AI5417" s="53"/>
      <c r="AJ5417" s="5"/>
    </row>
    <row r="5418" spans="3:36">
      <c r="C5418" s="57"/>
      <c r="D5418" s="11"/>
      <c r="E5418" s="11"/>
      <c r="F5418" s="56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42"/>
      <c r="V5418" s="42"/>
      <c r="W5418" s="42"/>
      <c r="X5418" s="42"/>
      <c r="Y5418" s="42"/>
      <c r="Z5418" s="42"/>
      <c r="AA5418" s="42"/>
      <c r="AB5418" s="42"/>
      <c r="AD5418" s="11"/>
      <c r="AF5418" s="11"/>
      <c r="AG5418" s="11"/>
      <c r="AH5418" s="101"/>
      <c r="AI5418" s="53"/>
      <c r="AJ5418" s="5"/>
    </row>
    <row r="5419" spans="3:36">
      <c r="C5419" s="57"/>
      <c r="D5419" s="11"/>
      <c r="E5419" s="11"/>
      <c r="F5419" s="56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42"/>
      <c r="V5419" s="42"/>
      <c r="W5419" s="42"/>
      <c r="X5419" s="42"/>
      <c r="Y5419" s="42"/>
      <c r="Z5419" s="42"/>
      <c r="AA5419" s="42"/>
      <c r="AB5419" s="42"/>
      <c r="AD5419" s="11"/>
      <c r="AE5419" s="11"/>
      <c r="AF5419" s="11"/>
      <c r="AG5419" s="11"/>
      <c r="AH5419" s="101"/>
      <c r="AI5419" s="53"/>
      <c r="AJ5419" s="5"/>
    </row>
    <row r="5420" spans="3:36">
      <c r="C5420" s="57"/>
      <c r="D5420" s="11"/>
      <c r="E5420" s="11"/>
      <c r="F5420" s="56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42"/>
      <c r="V5420" s="42"/>
      <c r="W5420" s="42"/>
      <c r="X5420" s="42"/>
      <c r="Y5420" s="42"/>
      <c r="Z5420" s="42"/>
      <c r="AA5420" s="42"/>
      <c r="AB5420" s="42"/>
      <c r="AD5420" s="11"/>
      <c r="AE5420" s="11"/>
      <c r="AG5420" s="11"/>
      <c r="AH5420" s="101"/>
      <c r="AI5420" s="53"/>
      <c r="AJ5420" s="5"/>
    </row>
    <row r="5421" spans="3:36">
      <c r="C5421" s="57"/>
      <c r="D5421" s="11"/>
      <c r="E5421" s="11"/>
      <c r="F5421" s="56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42"/>
      <c r="V5421" s="42"/>
      <c r="W5421" s="42"/>
      <c r="X5421" s="42"/>
      <c r="Y5421" s="42"/>
      <c r="Z5421" s="42"/>
      <c r="AA5421" s="42"/>
      <c r="AB5421" s="42"/>
      <c r="AD5421" s="11"/>
      <c r="AE5421" s="11"/>
      <c r="AF5421" s="11"/>
      <c r="AG5421" s="11"/>
      <c r="AH5421" s="101"/>
      <c r="AI5421" s="53"/>
      <c r="AJ5421" s="5"/>
    </row>
    <row r="5422" spans="3:36">
      <c r="C5422" s="57"/>
      <c r="D5422" s="11"/>
      <c r="E5422" s="11"/>
      <c r="F5422" s="56"/>
      <c r="G5422" s="11"/>
      <c r="H5422" s="11"/>
      <c r="I5422" s="11"/>
      <c r="J5422" s="11"/>
      <c r="K5422" s="11"/>
      <c r="M5422" s="11"/>
      <c r="N5422" s="11"/>
      <c r="O5422" s="11"/>
      <c r="P5422" s="11"/>
      <c r="Q5422" s="11"/>
      <c r="R5422" s="11"/>
      <c r="S5422" s="11"/>
      <c r="T5422" s="11"/>
      <c r="U5422" s="42"/>
      <c r="V5422" s="42"/>
      <c r="W5422" s="42"/>
      <c r="X5422" s="42"/>
      <c r="Y5422" s="42"/>
      <c r="Z5422" s="42"/>
      <c r="AA5422" s="42"/>
      <c r="AB5422" s="42"/>
      <c r="AD5422" s="11"/>
      <c r="AE5422" s="11"/>
      <c r="AF5422" s="11"/>
      <c r="AG5422" s="11"/>
      <c r="AH5422" s="101"/>
      <c r="AI5422" s="53"/>
      <c r="AJ5422" s="5"/>
    </row>
    <row r="5423" spans="3:36">
      <c r="C5423" s="57"/>
      <c r="D5423" s="11"/>
      <c r="E5423" s="11"/>
      <c r="F5423" s="56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42"/>
      <c r="V5423" s="42"/>
      <c r="W5423" s="42"/>
      <c r="X5423" s="42"/>
      <c r="Y5423" s="42"/>
      <c r="Z5423" s="42"/>
      <c r="AA5423" s="42"/>
      <c r="AB5423" s="42"/>
      <c r="AD5423" s="11"/>
      <c r="AE5423" s="11"/>
      <c r="AF5423" s="11"/>
      <c r="AG5423" s="11"/>
      <c r="AH5423" s="101"/>
      <c r="AI5423" s="53"/>
      <c r="AJ5423" s="5"/>
    </row>
    <row r="5424" spans="3:36">
      <c r="C5424" s="57"/>
      <c r="D5424" s="11"/>
      <c r="E5424" s="11"/>
      <c r="F5424" s="56"/>
      <c r="G5424" s="11"/>
      <c r="H5424" s="11"/>
      <c r="I5424" s="11"/>
      <c r="J5424" s="11"/>
      <c r="K5424" s="11"/>
      <c r="L5424" s="11"/>
      <c r="M5424" s="11"/>
      <c r="N5424" s="11"/>
      <c r="P5424" s="11"/>
      <c r="Q5424" s="11"/>
      <c r="R5424" s="11"/>
      <c r="S5424" s="11"/>
      <c r="T5424" s="11"/>
      <c r="U5424" s="42"/>
      <c r="V5424" s="42"/>
      <c r="W5424" s="42"/>
      <c r="X5424" s="42"/>
      <c r="Y5424" s="42"/>
      <c r="Z5424" s="42"/>
      <c r="AA5424" s="42"/>
      <c r="AB5424" s="42"/>
      <c r="AD5424" s="11"/>
      <c r="AE5424" s="11"/>
      <c r="AF5424" s="11"/>
      <c r="AG5424" s="11"/>
      <c r="AH5424" s="101"/>
      <c r="AI5424" s="53"/>
      <c r="AJ5424" s="5"/>
    </row>
    <row r="5425" spans="3:36">
      <c r="C5425" s="57"/>
      <c r="D5425" s="11"/>
      <c r="E5425" s="11"/>
      <c r="F5425" s="56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42"/>
      <c r="V5425" s="42"/>
      <c r="W5425" s="42"/>
      <c r="X5425" s="42"/>
      <c r="Y5425" s="42"/>
      <c r="Z5425" s="42"/>
      <c r="AA5425" s="42"/>
      <c r="AB5425" s="42"/>
      <c r="AD5425" s="11"/>
      <c r="AE5425" s="11"/>
      <c r="AF5425" s="11"/>
      <c r="AG5425" s="11"/>
      <c r="AH5425" s="101"/>
      <c r="AI5425" s="53"/>
      <c r="AJ5425" s="5"/>
    </row>
    <row r="5426" spans="3:36">
      <c r="C5426" s="57"/>
      <c r="D5426" s="11"/>
      <c r="E5426" s="11"/>
      <c r="F5426" s="56"/>
      <c r="G5426" s="11"/>
      <c r="H5426" s="11"/>
      <c r="I5426" s="11"/>
      <c r="J5426" s="11"/>
      <c r="K5426" s="11"/>
      <c r="M5426" s="11"/>
      <c r="N5426" s="11"/>
      <c r="P5426" s="11"/>
      <c r="Q5426" s="11"/>
      <c r="R5426" s="11"/>
      <c r="S5426" s="11"/>
      <c r="U5426" s="42"/>
      <c r="V5426" s="42"/>
      <c r="W5426" s="42"/>
      <c r="X5426" s="42"/>
      <c r="Y5426" s="42"/>
      <c r="Z5426" s="42"/>
      <c r="AA5426" s="42"/>
      <c r="AB5426" s="42"/>
      <c r="AD5426" s="11"/>
      <c r="AE5426" s="11"/>
      <c r="AF5426" s="11"/>
      <c r="AG5426" s="11"/>
      <c r="AH5426" s="101"/>
      <c r="AI5426" s="53"/>
      <c r="AJ5426" s="5"/>
    </row>
    <row r="5427" spans="3:36">
      <c r="C5427" s="57"/>
      <c r="D5427" s="11"/>
      <c r="E5427" s="11"/>
      <c r="F5427" s="56"/>
      <c r="G5427" s="11"/>
      <c r="H5427" s="11"/>
      <c r="I5427" s="11"/>
      <c r="J5427" s="11"/>
      <c r="K5427" s="11"/>
      <c r="M5427" s="11"/>
      <c r="N5427" s="11"/>
      <c r="O5427" s="11"/>
      <c r="P5427" s="11"/>
      <c r="Q5427" s="11"/>
      <c r="R5427" s="11"/>
      <c r="S5427" s="11"/>
      <c r="U5427" s="42"/>
      <c r="V5427" s="42"/>
      <c r="W5427" s="42"/>
      <c r="X5427" s="42"/>
      <c r="Y5427" s="42"/>
      <c r="Z5427" s="42"/>
      <c r="AA5427" s="42"/>
      <c r="AB5427" s="42"/>
      <c r="AD5427" s="11"/>
      <c r="AF5427" s="11"/>
      <c r="AG5427" s="11"/>
      <c r="AH5427" s="101"/>
      <c r="AI5427" s="53"/>
      <c r="AJ5427" s="5"/>
    </row>
    <row r="5428" spans="3:36">
      <c r="C5428" s="57"/>
      <c r="D5428" s="11"/>
      <c r="E5428" s="11"/>
      <c r="F5428" s="56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42"/>
      <c r="V5428" s="42"/>
      <c r="W5428" s="42"/>
      <c r="X5428" s="42"/>
      <c r="Y5428" s="42"/>
      <c r="Z5428" s="42"/>
      <c r="AA5428" s="42"/>
      <c r="AB5428" s="42"/>
      <c r="AD5428" s="11"/>
      <c r="AF5428" s="11"/>
      <c r="AG5428" s="11"/>
      <c r="AH5428" s="101"/>
      <c r="AI5428" s="53"/>
      <c r="AJ5428" s="5"/>
    </row>
    <row r="5429" spans="3:36">
      <c r="C5429" s="57"/>
      <c r="D5429" s="11"/>
      <c r="E5429" s="11"/>
      <c r="F5429" s="56"/>
      <c r="G5429" s="11"/>
      <c r="H5429" s="11"/>
      <c r="I5429" s="11"/>
      <c r="J5429" s="11"/>
      <c r="K5429" s="11"/>
      <c r="M5429" s="11"/>
      <c r="N5429" s="11"/>
      <c r="P5429" s="11"/>
      <c r="Q5429" s="11"/>
      <c r="R5429" s="11"/>
      <c r="S5429" s="11"/>
      <c r="U5429" s="42"/>
      <c r="V5429" s="42"/>
      <c r="W5429" s="42"/>
      <c r="X5429" s="42"/>
      <c r="Y5429" s="42"/>
      <c r="Z5429" s="42"/>
      <c r="AA5429" s="42"/>
      <c r="AB5429" s="42"/>
      <c r="AD5429" s="11"/>
      <c r="AF5429" s="11"/>
      <c r="AG5429" s="11"/>
      <c r="AH5429" s="101"/>
      <c r="AI5429" s="53"/>
      <c r="AJ5429" s="5"/>
    </row>
    <row r="5430" spans="3:36">
      <c r="C5430" s="57"/>
      <c r="D5430" s="11"/>
      <c r="E5430" s="11"/>
      <c r="F5430" s="56"/>
      <c r="G5430" s="11"/>
      <c r="H5430" s="11"/>
      <c r="I5430" s="11"/>
      <c r="J5430" s="11"/>
      <c r="K5430" s="11"/>
      <c r="M5430" s="11"/>
      <c r="N5430" s="11"/>
      <c r="P5430" s="11"/>
      <c r="Q5430" s="11"/>
      <c r="R5430" s="11"/>
      <c r="S5430" s="11"/>
      <c r="U5430" s="42"/>
      <c r="V5430" s="42"/>
      <c r="W5430" s="42"/>
      <c r="X5430" s="42"/>
      <c r="Y5430" s="42"/>
      <c r="Z5430" s="42"/>
      <c r="AA5430" s="42"/>
      <c r="AB5430" s="42"/>
      <c r="AD5430" s="11"/>
      <c r="AF5430" s="11"/>
      <c r="AG5430" s="11"/>
      <c r="AH5430" s="101"/>
      <c r="AI5430" s="53"/>
      <c r="AJ5430" s="5"/>
    </row>
    <row r="5431" spans="3:36">
      <c r="C5431" s="57"/>
      <c r="D5431" s="11"/>
      <c r="E5431" s="11"/>
      <c r="F5431" s="56"/>
      <c r="G5431" s="11"/>
      <c r="H5431" s="11"/>
      <c r="I5431" s="11"/>
      <c r="J5431" s="11"/>
      <c r="K5431" s="11"/>
      <c r="M5431" s="11"/>
      <c r="N5431" s="11"/>
      <c r="P5431" s="11"/>
      <c r="Q5431" s="11"/>
      <c r="R5431" s="11"/>
      <c r="S5431" s="11"/>
      <c r="U5431" s="42"/>
      <c r="V5431" s="42"/>
      <c r="W5431" s="42"/>
      <c r="X5431" s="42"/>
      <c r="Y5431" s="42"/>
      <c r="Z5431" s="42"/>
      <c r="AA5431" s="42"/>
      <c r="AB5431" s="42"/>
      <c r="AD5431" s="11"/>
      <c r="AF5431" s="11"/>
      <c r="AG5431" s="11"/>
      <c r="AH5431" s="101"/>
      <c r="AI5431" s="53"/>
      <c r="AJ5431" s="5"/>
    </row>
    <row r="5432" spans="3:36">
      <c r="C5432" s="57"/>
      <c r="D5432" s="11"/>
      <c r="E5432" s="11"/>
      <c r="F5432" s="56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42"/>
      <c r="V5432" s="42"/>
      <c r="W5432" s="42"/>
      <c r="X5432" s="42"/>
      <c r="Y5432" s="42"/>
      <c r="Z5432" s="42"/>
      <c r="AA5432" s="42"/>
      <c r="AB5432" s="42"/>
      <c r="AD5432" s="11"/>
      <c r="AE5432" s="11"/>
      <c r="AF5432" s="11"/>
      <c r="AG5432" s="11"/>
      <c r="AH5432" s="101"/>
      <c r="AI5432" s="53"/>
      <c r="AJ5432" s="5"/>
    </row>
    <row r="5433" spans="3:36">
      <c r="C5433" s="57"/>
      <c r="D5433" s="11"/>
      <c r="E5433" s="11"/>
      <c r="F5433" s="56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42"/>
      <c r="V5433" s="42"/>
      <c r="W5433" s="42"/>
      <c r="X5433" s="42"/>
      <c r="Y5433" s="42"/>
      <c r="Z5433" s="42"/>
      <c r="AA5433" s="42"/>
      <c r="AB5433" s="42"/>
      <c r="AD5433" s="11"/>
      <c r="AE5433" s="11"/>
      <c r="AF5433" s="11"/>
      <c r="AG5433" s="11"/>
      <c r="AH5433" s="101"/>
      <c r="AI5433" s="53"/>
      <c r="AJ5433" s="5"/>
    </row>
    <row r="5434" spans="3:36">
      <c r="C5434" s="57"/>
      <c r="D5434" s="11"/>
      <c r="E5434" s="11"/>
      <c r="F5434" s="56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42"/>
      <c r="V5434" s="42"/>
      <c r="W5434" s="42"/>
      <c r="X5434" s="42"/>
      <c r="Y5434" s="42"/>
      <c r="Z5434" s="42"/>
      <c r="AA5434" s="42"/>
      <c r="AB5434" s="42"/>
      <c r="AD5434" s="11"/>
      <c r="AG5434" s="11"/>
      <c r="AH5434" s="101"/>
      <c r="AI5434" s="53"/>
      <c r="AJ5434" s="5"/>
    </row>
    <row r="5435" spans="3:36">
      <c r="C5435" s="57"/>
      <c r="D5435" s="11"/>
      <c r="E5435" s="11"/>
      <c r="F5435" s="56"/>
      <c r="G5435" s="11"/>
      <c r="H5435" s="11"/>
      <c r="I5435" s="11"/>
      <c r="J5435" s="11"/>
      <c r="K5435" s="11"/>
      <c r="M5435" s="11"/>
      <c r="O5435" s="11"/>
      <c r="P5435" s="11"/>
      <c r="Q5435" s="11"/>
      <c r="R5435" s="11"/>
      <c r="S5435" s="11"/>
      <c r="T5435" s="11"/>
      <c r="U5435" s="42"/>
      <c r="V5435" s="42"/>
      <c r="W5435" s="42"/>
      <c r="X5435" s="42"/>
      <c r="Y5435" s="42"/>
      <c r="Z5435" s="42"/>
      <c r="AA5435" s="42"/>
      <c r="AB5435" s="42"/>
      <c r="AD5435" s="11"/>
      <c r="AE5435" s="11"/>
      <c r="AG5435" s="11"/>
      <c r="AH5435" s="101"/>
      <c r="AI5435" s="53"/>
      <c r="AJ5435" s="5"/>
    </row>
    <row r="5436" spans="3:36">
      <c r="C5436" s="57"/>
      <c r="D5436" s="11"/>
      <c r="E5436" s="11"/>
      <c r="F5436" s="56"/>
      <c r="G5436" s="11"/>
      <c r="H5436" s="11"/>
      <c r="I5436" s="11"/>
      <c r="J5436" s="11"/>
      <c r="K5436" s="11"/>
      <c r="M5436" s="11"/>
      <c r="O5436" s="11"/>
      <c r="P5436" s="11"/>
      <c r="Q5436" s="11"/>
      <c r="R5436" s="11"/>
      <c r="S5436" s="11"/>
      <c r="T5436" s="11"/>
      <c r="U5436" s="42"/>
      <c r="V5436" s="42"/>
      <c r="W5436" s="42"/>
      <c r="X5436" s="42"/>
      <c r="Y5436" s="42"/>
      <c r="Z5436" s="42"/>
      <c r="AA5436" s="42"/>
      <c r="AB5436" s="42"/>
      <c r="AD5436" s="11"/>
      <c r="AE5436" s="11"/>
      <c r="AF5436" s="11"/>
      <c r="AG5436" s="11"/>
      <c r="AH5436" s="101"/>
      <c r="AI5436" s="53"/>
      <c r="AJ5436" s="5"/>
    </row>
    <row r="5437" spans="3:36">
      <c r="C5437" s="57"/>
      <c r="D5437" s="11"/>
      <c r="E5437" s="11"/>
      <c r="F5437" s="56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42"/>
      <c r="V5437" s="42"/>
      <c r="W5437" s="42"/>
      <c r="X5437" s="42"/>
      <c r="Y5437" s="42"/>
      <c r="Z5437" s="42"/>
      <c r="AA5437" s="42"/>
      <c r="AB5437" s="42"/>
      <c r="AD5437" s="11"/>
      <c r="AE5437" s="11"/>
      <c r="AF5437" s="11"/>
      <c r="AG5437" s="11"/>
      <c r="AH5437" s="101"/>
      <c r="AI5437" s="53"/>
      <c r="AJ5437" s="5"/>
    </row>
    <row r="5438" spans="3:36">
      <c r="C5438" s="57"/>
      <c r="D5438" s="11"/>
      <c r="E5438" s="11"/>
      <c r="F5438" s="56"/>
      <c r="G5438" s="11"/>
      <c r="H5438" s="11"/>
      <c r="I5438" s="11"/>
      <c r="J5438" s="11"/>
      <c r="K5438" s="11"/>
      <c r="M5438" s="11"/>
      <c r="O5438" s="11"/>
      <c r="P5438" s="11"/>
      <c r="Q5438" s="11"/>
      <c r="R5438" s="11"/>
      <c r="S5438" s="11"/>
      <c r="T5438" s="11"/>
      <c r="U5438" s="42"/>
      <c r="V5438" s="42"/>
      <c r="W5438" s="42"/>
      <c r="X5438" s="42"/>
      <c r="Y5438" s="42"/>
      <c r="Z5438" s="42"/>
      <c r="AA5438" s="42"/>
      <c r="AB5438" s="42"/>
      <c r="AD5438" s="11"/>
      <c r="AF5438" s="11"/>
      <c r="AG5438" s="11"/>
      <c r="AH5438" s="101"/>
      <c r="AI5438" s="53"/>
      <c r="AJ5438" s="5"/>
    </row>
    <row r="5439" spans="3:36">
      <c r="C5439" s="57"/>
      <c r="D5439" s="11"/>
      <c r="E5439" s="11"/>
      <c r="F5439" s="56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42"/>
      <c r="V5439" s="42"/>
      <c r="W5439" s="42"/>
      <c r="X5439" s="42"/>
      <c r="Y5439" s="42"/>
      <c r="Z5439" s="42"/>
      <c r="AA5439" s="42"/>
      <c r="AB5439" s="42"/>
      <c r="AD5439" s="11"/>
      <c r="AF5439" s="11"/>
      <c r="AG5439" s="11"/>
      <c r="AH5439" s="101"/>
      <c r="AI5439" s="53"/>
      <c r="AJ5439" s="5"/>
    </row>
    <row r="5440" spans="3:36">
      <c r="C5440" s="57"/>
      <c r="D5440" s="11"/>
      <c r="E5440" s="11"/>
      <c r="F5440" s="56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42"/>
      <c r="V5440" s="42"/>
      <c r="W5440" s="42"/>
      <c r="X5440" s="42"/>
      <c r="Y5440" s="42"/>
      <c r="Z5440" s="42"/>
      <c r="AA5440" s="42"/>
      <c r="AB5440" s="42"/>
      <c r="AD5440" s="11"/>
      <c r="AF5440" s="11"/>
      <c r="AG5440" s="11"/>
      <c r="AH5440" s="101"/>
      <c r="AI5440" s="53"/>
      <c r="AJ5440" s="5"/>
    </row>
    <row r="5441" spans="3:36">
      <c r="C5441" s="57"/>
      <c r="D5441" s="11"/>
      <c r="E5441" s="11"/>
      <c r="F5441" s="56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42"/>
      <c r="V5441" s="42"/>
      <c r="W5441" s="42"/>
      <c r="X5441" s="42"/>
      <c r="Y5441" s="42"/>
      <c r="Z5441" s="42"/>
      <c r="AA5441" s="42"/>
      <c r="AB5441" s="42"/>
      <c r="AD5441" s="11"/>
      <c r="AE5441" s="11"/>
      <c r="AG5441" s="11"/>
      <c r="AH5441" s="101"/>
      <c r="AI5441" s="53"/>
      <c r="AJ5441" s="5"/>
    </row>
    <row r="5442" spans="3:36">
      <c r="C5442" s="57"/>
      <c r="D5442" s="11"/>
      <c r="E5442" s="11"/>
      <c r="F5442" s="56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42"/>
      <c r="V5442" s="42"/>
      <c r="W5442" s="42"/>
      <c r="X5442" s="42"/>
      <c r="Y5442" s="42"/>
      <c r="Z5442" s="42"/>
      <c r="AA5442" s="42"/>
      <c r="AB5442" s="42"/>
      <c r="AD5442" s="11"/>
      <c r="AE5442" s="11"/>
      <c r="AG5442" s="11"/>
      <c r="AH5442" s="101"/>
      <c r="AI5442" s="53"/>
      <c r="AJ5442" s="5"/>
    </row>
    <row r="5443" spans="3:36">
      <c r="C5443" s="57"/>
      <c r="D5443" s="11"/>
      <c r="E5443" s="11"/>
      <c r="F5443" s="56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42"/>
      <c r="V5443" s="42"/>
      <c r="W5443" s="42"/>
      <c r="X5443" s="42"/>
      <c r="Y5443" s="42"/>
      <c r="Z5443" s="42"/>
      <c r="AA5443" s="42"/>
      <c r="AB5443" s="42"/>
      <c r="AD5443" s="11"/>
      <c r="AG5443" s="11"/>
      <c r="AH5443" s="101"/>
      <c r="AI5443" s="53"/>
      <c r="AJ5443" s="5"/>
    </row>
    <row r="5444" spans="3:36">
      <c r="C5444" s="57"/>
      <c r="D5444" s="11"/>
      <c r="E5444" s="11"/>
      <c r="F5444" s="56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42"/>
      <c r="V5444" s="42"/>
      <c r="W5444" s="42"/>
      <c r="X5444" s="42"/>
      <c r="Y5444" s="42"/>
      <c r="Z5444" s="42"/>
      <c r="AA5444" s="42"/>
      <c r="AB5444" s="42"/>
      <c r="AD5444" s="11"/>
      <c r="AE5444" s="11"/>
      <c r="AF5444" s="11"/>
      <c r="AG5444" s="11"/>
      <c r="AH5444" s="101"/>
      <c r="AI5444" s="53"/>
      <c r="AJ5444" s="5"/>
    </row>
    <row r="5445" spans="3:36">
      <c r="C5445" s="57"/>
      <c r="D5445" s="11"/>
      <c r="E5445" s="11"/>
      <c r="F5445" s="56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42"/>
      <c r="V5445" s="42"/>
      <c r="W5445" s="42"/>
      <c r="X5445" s="42"/>
      <c r="Y5445" s="42"/>
      <c r="Z5445" s="42"/>
      <c r="AA5445" s="42"/>
      <c r="AB5445" s="42"/>
      <c r="AD5445" s="11"/>
      <c r="AE5445" s="11"/>
      <c r="AF5445" s="11"/>
      <c r="AG5445" s="11"/>
      <c r="AH5445" s="101"/>
      <c r="AI5445" s="53"/>
      <c r="AJ5445" s="5"/>
    </row>
    <row r="5446" spans="3:36">
      <c r="C5446" s="57"/>
      <c r="D5446" s="11"/>
      <c r="E5446" s="11"/>
      <c r="F5446" s="56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42"/>
      <c r="V5446" s="42"/>
      <c r="W5446" s="42"/>
      <c r="X5446" s="42"/>
      <c r="Y5446" s="42"/>
      <c r="Z5446" s="42"/>
      <c r="AA5446" s="42"/>
      <c r="AB5446" s="42"/>
      <c r="AD5446" s="11"/>
      <c r="AE5446" s="11"/>
      <c r="AF5446" s="11"/>
      <c r="AG5446" s="11"/>
      <c r="AH5446" s="101"/>
      <c r="AI5446" s="53"/>
      <c r="AJ5446" s="5"/>
    </row>
    <row r="5447" spans="3:36">
      <c r="C5447" s="57"/>
      <c r="D5447" s="11"/>
      <c r="E5447" s="11"/>
      <c r="F5447" s="56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42"/>
      <c r="V5447" s="42"/>
      <c r="W5447" s="42"/>
      <c r="X5447" s="42"/>
      <c r="Y5447" s="42"/>
      <c r="Z5447" s="42"/>
      <c r="AA5447" s="42"/>
      <c r="AB5447" s="42"/>
      <c r="AD5447" s="11"/>
      <c r="AE5447" s="11"/>
      <c r="AG5447" s="11"/>
      <c r="AH5447" s="101"/>
      <c r="AI5447" s="53"/>
      <c r="AJ5447" s="5"/>
    </row>
    <row r="5448" spans="3:36">
      <c r="C5448" s="57"/>
      <c r="D5448" s="11"/>
      <c r="E5448" s="11"/>
      <c r="F5448" s="56"/>
      <c r="G5448" s="11"/>
      <c r="H5448" s="11"/>
      <c r="I5448" s="11"/>
      <c r="J5448" s="11"/>
      <c r="K5448" s="11"/>
      <c r="L5448" s="11"/>
      <c r="M5448" s="11"/>
      <c r="O5448" s="11"/>
      <c r="P5448" s="11"/>
      <c r="Q5448" s="11"/>
      <c r="R5448" s="11"/>
      <c r="S5448" s="11"/>
      <c r="T5448" s="11"/>
      <c r="U5448" s="42"/>
      <c r="V5448" s="42"/>
      <c r="W5448" s="42"/>
      <c r="X5448" s="42"/>
      <c r="Y5448" s="42"/>
      <c r="Z5448" s="42"/>
      <c r="AA5448" s="42"/>
      <c r="AB5448" s="42"/>
      <c r="AC5448" s="11"/>
      <c r="AD5448" s="11"/>
      <c r="AE5448" s="11"/>
      <c r="AF5448" s="11"/>
      <c r="AG5448" s="11"/>
      <c r="AH5448" s="101"/>
      <c r="AI5448" s="53"/>
      <c r="AJ5448" s="5"/>
    </row>
    <row r="5449" spans="3:36">
      <c r="C5449" s="57"/>
      <c r="D5449" s="11"/>
      <c r="E5449" s="11"/>
      <c r="F5449" s="56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42"/>
      <c r="V5449" s="42"/>
      <c r="W5449" s="42"/>
      <c r="X5449" s="42"/>
      <c r="Y5449" s="42"/>
      <c r="Z5449" s="42"/>
      <c r="AA5449" s="42"/>
      <c r="AB5449" s="42"/>
      <c r="AC5449" s="11"/>
      <c r="AD5449" s="11"/>
      <c r="AE5449" s="11"/>
      <c r="AG5449" s="11"/>
      <c r="AH5449" s="101"/>
      <c r="AI5449" s="53"/>
      <c r="AJ5449" s="5"/>
    </row>
    <row r="5450" spans="3:36">
      <c r="C5450" s="57"/>
      <c r="D5450" s="11"/>
      <c r="E5450" s="11"/>
      <c r="F5450" s="56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42"/>
      <c r="V5450" s="42"/>
      <c r="W5450" s="42"/>
      <c r="X5450" s="42"/>
      <c r="Y5450" s="42"/>
      <c r="Z5450" s="42"/>
      <c r="AA5450" s="42"/>
      <c r="AB5450" s="42"/>
      <c r="AC5450" s="11"/>
      <c r="AD5450" s="11"/>
      <c r="AG5450" s="11"/>
      <c r="AH5450" s="101"/>
      <c r="AI5450" s="53"/>
      <c r="AJ5450" s="5"/>
    </row>
    <row r="5451" spans="3:36">
      <c r="C5451" s="57"/>
      <c r="D5451" s="11"/>
      <c r="E5451" s="11"/>
      <c r="F5451" s="56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42"/>
      <c r="V5451" s="42"/>
      <c r="W5451" s="42"/>
      <c r="X5451" s="42"/>
      <c r="Y5451" s="42"/>
      <c r="Z5451" s="42"/>
      <c r="AA5451" s="42"/>
      <c r="AB5451" s="42"/>
      <c r="AC5451" s="11"/>
      <c r="AD5451" s="11"/>
      <c r="AG5451" s="11"/>
      <c r="AH5451" s="101"/>
      <c r="AI5451" s="53"/>
      <c r="AJ5451" s="5"/>
    </row>
    <row r="5452" spans="3:36">
      <c r="C5452" s="57"/>
      <c r="D5452" s="11"/>
      <c r="E5452" s="11"/>
      <c r="F5452" s="56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42"/>
      <c r="V5452" s="42"/>
      <c r="W5452" s="42"/>
      <c r="X5452" s="42"/>
      <c r="Y5452" s="42"/>
      <c r="Z5452" s="42"/>
      <c r="AA5452" s="42"/>
      <c r="AB5452" s="42"/>
      <c r="AC5452" s="11"/>
      <c r="AD5452" s="11"/>
      <c r="AE5452" s="11"/>
      <c r="AG5452" s="11"/>
      <c r="AH5452" s="101"/>
      <c r="AI5452" s="53"/>
      <c r="AJ5452" s="5"/>
    </row>
    <row r="5453" spans="3:36">
      <c r="C5453" s="57"/>
      <c r="D5453" s="11"/>
      <c r="E5453" s="11"/>
      <c r="F5453" s="56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42"/>
      <c r="V5453" s="42"/>
      <c r="W5453" s="42"/>
      <c r="X5453" s="42"/>
      <c r="Y5453" s="42"/>
      <c r="Z5453" s="42"/>
      <c r="AA5453" s="42"/>
      <c r="AB5453" s="42"/>
      <c r="AC5453" s="11"/>
      <c r="AD5453" s="11"/>
      <c r="AE5453" s="11"/>
      <c r="AF5453" s="11"/>
      <c r="AG5453" s="11"/>
      <c r="AH5453" s="101"/>
      <c r="AI5453" s="53"/>
      <c r="AJ5453" s="5"/>
    </row>
    <row r="5454" spans="3:36">
      <c r="C5454" s="57"/>
      <c r="D5454" s="11"/>
      <c r="E5454" s="11"/>
      <c r="F5454" s="56"/>
      <c r="G5454" s="11"/>
      <c r="H5454" s="11"/>
      <c r="I5454" s="11"/>
      <c r="J5454" s="11"/>
      <c r="K5454" s="11"/>
      <c r="M5454" s="11"/>
      <c r="N5454" s="11"/>
      <c r="Q5454" s="11"/>
      <c r="R5454" s="11"/>
      <c r="S5454" s="11"/>
      <c r="U5454" s="42"/>
      <c r="V5454" s="42"/>
      <c r="W5454" s="42"/>
      <c r="X5454" s="42"/>
      <c r="Y5454" s="42"/>
      <c r="Z5454" s="42"/>
      <c r="AA5454" s="42"/>
      <c r="AB5454" s="42"/>
      <c r="AC5454" s="11"/>
      <c r="AD5454" s="11"/>
      <c r="AE5454" s="11"/>
      <c r="AG5454" s="11"/>
      <c r="AH5454" s="101"/>
      <c r="AI5454" s="53"/>
      <c r="AJ5454" s="5"/>
    </row>
    <row r="5455" spans="3:36">
      <c r="C5455" s="57"/>
      <c r="D5455" s="11"/>
      <c r="E5455" s="11"/>
      <c r="F5455" s="56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42"/>
      <c r="V5455" s="42"/>
      <c r="W5455" s="42"/>
      <c r="X5455" s="42"/>
      <c r="Y5455" s="42"/>
      <c r="Z5455" s="42"/>
      <c r="AA5455" s="42"/>
      <c r="AB5455" s="42"/>
      <c r="AC5455" s="11"/>
      <c r="AD5455" s="11"/>
      <c r="AF5455" s="11"/>
      <c r="AG5455" s="11"/>
      <c r="AH5455" s="101"/>
      <c r="AI5455" s="53"/>
      <c r="AJ5455" s="5"/>
    </row>
    <row r="5456" spans="3:36">
      <c r="C5456" s="57"/>
      <c r="D5456" s="11"/>
      <c r="E5456" s="11"/>
      <c r="F5456" s="56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42"/>
      <c r="V5456" s="42"/>
      <c r="W5456" s="42"/>
      <c r="X5456" s="42"/>
      <c r="Y5456" s="42"/>
      <c r="Z5456" s="42"/>
      <c r="AA5456" s="42"/>
      <c r="AB5456" s="42"/>
      <c r="AC5456" s="11"/>
      <c r="AD5456" s="11"/>
      <c r="AF5456" s="11"/>
      <c r="AG5456" s="11"/>
      <c r="AH5456" s="101"/>
      <c r="AI5456" s="53"/>
      <c r="AJ5456" s="5"/>
    </row>
    <row r="5457" spans="3:36">
      <c r="C5457" s="57"/>
      <c r="D5457" s="11"/>
      <c r="E5457" s="11"/>
      <c r="F5457" s="56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42"/>
      <c r="V5457" s="42"/>
      <c r="W5457" s="42"/>
      <c r="X5457" s="42"/>
      <c r="Y5457" s="42"/>
      <c r="Z5457" s="42"/>
      <c r="AA5457" s="42"/>
      <c r="AB5457" s="42"/>
      <c r="AC5457" s="11"/>
      <c r="AD5457" s="11"/>
      <c r="AF5457" s="11"/>
      <c r="AG5457" s="11"/>
      <c r="AH5457" s="101"/>
      <c r="AI5457" s="53"/>
      <c r="AJ5457" s="5"/>
    </row>
    <row r="5458" spans="3:36">
      <c r="C5458" s="57"/>
      <c r="D5458" s="11"/>
      <c r="E5458" s="11"/>
      <c r="F5458" s="56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42"/>
      <c r="V5458" s="42"/>
      <c r="W5458" s="42"/>
      <c r="X5458" s="42"/>
      <c r="Y5458" s="42"/>
      <c r="Z5458" s="42"/>
      <c r="AA5458" s="42"/>
      <c r="AB5458" s="42"/>
      <c r="AC5458" s="11"/>
      <c r="AD5458" s="11"/>
      <c r="AF5458" s="11"/>
      <c r="AG5458" s="11"/>
      <c r="AH5458" s="101"/>
      <c r="AI5458" s="53"/>
      <c r="AJ5458" s="5"/>
    </row>
    <row r="5459" spans="3:36">
      <c r="C5459" s="57"/>
      <c r="D5459" s="11"/>
      <c r="E5459" s="11"/>
      <c r="F5459" s="56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42"/>
      <c r="V5459" s="42"/>
      <c r="W5459" s="42"/>
      <c r="X5459" s="42"/>
      <c r="Y5459" s="42"/>
      <c r="Z5459" s="42"/>
      <c r="AA5459" s="42"/>
      <c r="AB5459" s="42"/>
      <c r="AC5459" s="11"/>
      <c r="AD5459" s="11"/>
      <c r="AF5459" s="11"/>
      <c r="AG5459" s="11"/>
      <c r="AH5459" s="101"/>
      <c r="AI5459" s="53"/>
      <c r="AJ5459" s="5"/>
    </row>
    <row r="5460" spans="3:36">
      <c r="C5460" s="57"/>
      <c r="D5460" s="11"/>
      <c r="E5460" s="11"/>
      <c r="F5460" s="56"/>
      <c r="G5460" s="11"/>
      <c r="H5460" s="11"/>
      <c r="I5460" s="11"/>
      <c r="J5460" s="11"/>
      <c r="K5460" s="11"/>
      <c r="M5460" s="11"/>
      <c r="O5460" s="11"/>
      <c r="P5460" s="11"/>
      <c r="Q5460" s="11"/>
      <c r="R5460" s="11"/>
      <c r="S5460" s="11"/>
      <c r="T5460" s="11"/>
      <c r="U5460" s="42"/>
      <c r="V5460" s="42"/>
      <c r="W5460" s="42"/>
      <c r="X5460" s="42"/>
      <c r="Y5460" s="42"/>
      <c r="Z5460" s="42"/>
      <c r="AA5460" s="42"/>
      <c r="AB5460" s="42"/>
      <c r="AC5460" s="11"/>
      <c r="AD5460" s="11"/>
      <c r="AF5460" s="11"/>
      <c r="AG5460" s="11"/>
      <c r="AH5460" s="101"/>
      <c r="AI5460" s="53"/>
      <c r="AJ5460" s="5"/>
    </row>
    <row r="5461" spans="3:36">
      <c r="C5461" s="57"/>
      <c r="D5461" s="11"/>
      <c r="E5461" s="11"/>
      <c r="F5461" s="56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42"/>
      <c r="V5461" s="42"/>
      <c r="W5461" s="42"/>
      <c r="X5461" s="42"/>
      <c r="Y5461" s="42"/>
      <c r="Z5461" s="42"/>
      <c r="AA5461" s="42"/>
      <c r="AB5461" s="42"/>
      <c r="AD5461" s="11"/>
      <c r="AF5461" s="11"/>
      <c r="AG5461" s="11"/>
      <c r="AH5461" s="101"/>
      <c r="AI5461" s="53"/>
      <c r="AJ5461" s="5"/>
    </row>
    <row r="5462" spans="3:36">
      <c r="C5462" s="57"/>
      <c r="D5462" s="11"/>
      <c r="E5462" s="11"/>
      <c r="F5462" s="56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42"/>
      <c r="V5462" s="42"/>
      <c r="W5462" s="42"/>
      <c r="X5462" s="42"/>
      <c r="Y5462" s="42"/>
      <c r="Z5462" s="42"/>
      <c r="AA5462" s="42"/>
      <c r="AB5462" s="42"/>
      <c r="AD5462" s="11"/>
      <c r="AE5462" s="11"/>
      <c r="AG5462" s="11"/>
      <c r="AH5462" s="101"/>
      <c r="AI5462" s="53"/>
      <c r="AJ5462" s="5"/>
    </row>
    <row r="5463" spans="3:36">
      <c r="C5463" s="57"/>
      <c r="D5463" s="11"/>
      <c r="E5463" s="11"/>
      <c r="F5463" s="56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42"/>
      <c r="V5463" s="42"/>
      <c r="W5463" s="42"/>
      <c r="X5463" s="42"/>
      <c r="Y5463" s="42"/>
      <c r="Z5463" s="42"/>
      <c r="AA5463" s="42"/>
      <c r="AB5463" s="42"/>
      <c r="AD5463" s="11"/>
      <c r="AE5463" s="11"/>
      <c r="AF5463" s="11"/>
      <c r="AG5463" s="11"/>
      <c r="AH5463" s="101"/>
      <c r="AI5463" s="53"/>
      <c r="AJ5463" s="5"/>
    </row>
    <row r="5464" spans="3:36">
      <c r="C5464" s="57"/>
      <c r="D5464" s="11"/>
      <c r="E5464" s="11"/>
      <c r="F5464" s="56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42"/>
      <c r="V5464" s="42"/>
      <c r="W5464" s="42"/>
      <c r="X5464" s="42"/>
      <c r="Y5464" s="42"/>
      <c r="Z5464" s="42"/>
      <c r="AA5464" s="42"/>
      <c r="AB5464" s="42"/>
      <c r="AD5464" s="11"/>
      <c r="AE5464" s="11"/>
      <c r="AF5464" s="11"/>
      <c r="AG5464" s="11"/>
      <c r="AH5464" s="101"/>
      <c r="AI5464" s="53"/>
      <c r="AJ5464" s="5"/>
    </row>
    <row r="5465" spans="3:36">
      <c r="C5465" s="57"/>
      <c r="D5465" s="11"/>
      <c r="E5465" s="11"/>
      <c r="F5465" s="56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42"/>
      <c r="V5465" s="42"/>
      <c r="W5465" s="42"/>
      <c r="X5465" s="42"/>
      <c r="Y5465" s="42"/>
      <c r="Z5465" s="42"/>
      <c r="AA5465" s="42"/>
      <c r="AB5465" s="42"/>
      <c r="AD5465" s="11"/>
      <c r="AF5465" s="11"/>
      <c r="AG5465" s="11"/>
      <c r="AH5465" s="101"/>
      <c r="AI5465" s="53"/>
      <c r="AJ5465" s="5"/>
    </row>
    <row r="5466" spans="3:36">
      <c r="C5466" s="57"/>
      <c r="D5466" s="11"/>
      <c r="E5466" s="11"/>
      <c r="F5466" s="56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42"/>
      <c r="V5466" s="42"/>
      <c r="W5466" s="42"/>
      <c r="X5466" s="42"/>
      <c r="Y5466" s="42"/>
      <c r="Z5466" s="42"/>
      <c r="AA5466" s="42"/>
      <c r="AB5466" s="42"/>
      <c r="AD5466" s="11"/>
      <c r="AF5466" s="11"/>
      <c r="AG5466" s="11"/>
      <c r="AH5466" s="101"/>
      <c r="AI5466" s="53"/>
      <c r="AJ5466" s="5"/>
    </row>
    <row r="5467" spans="3:36">
      <c r="C5467" s="57"/>
      <c r="D5467" s="11"/>
      <c r="E5467" s="11"/>
      <c r="F5467" s="56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42"/>
      <c r="V5467" s="42"/>
      <c r="W5467" s="42"/>
      <c r="X5467" s="42"/>
      <c r="Y5467" s="42"/>
      <c r="Z5467" s="42"/>
      <c r="AA5467" s="42"/>
      <c r="AB5467" s="42"/>
      <c r="AD5467" s="11"/>
      <c r="AG5467" s="11"/>
      <c r="AH5467" s="101"/>
      <c r="AI5467" s="53"/>
      <c r="AJ5467" s="5"/>
    </row>
    <row r="5468" spans="3:36">
      <c r="C5468" s="57"/>
      <c r="D5468" s="11"/>
      <c r="E5468" s="11"/>
      <c r="F5468" s="56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42"/>
      <c r="V5468" s="42"/>
      <c r="W5468" s="42"/>
      <c r="X5468" s="42"/>
      <c r="Y5468" s="42"/>
      <c r="Z5468" s="42"/>
      <c r="AA5468" s="42"/>
      <c r="AB5468" s="42"/>
      <c r="AD5468" s="11"/>
      <c r="AE5468" s="11"/>
      <c r="AG5468" s="11"/>
      <c r="AH5468" s="101"/>
      <c r="AI5468" s="53"/>
      <c r="AJ5468" s="5"/>
    </row>
    <row r="5469" spans="3:36">
      <c r="C5469" s="57"/>
      <c r="D5469" s="11"/>
      <c r="E5469" s="11"/>
      <c r="F5469" s="56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42"/>
      <c r="V5469" s="42"/>
      <c r="W5469" s="42"/>
      <c r="X5469" s="42"/>
      <c r="Y5469" s="42"/>
      <c r="Z5469" s="42"/>
      <c r="AA5469" s="42"/>
      <c r="AB5469" s="42"/>
      <c r="AD5469" s="11"/>
      <c r="AF5469" s="11"/>
      <c r="AG5469" s="11"/>
      <c r="AH5469" s="101"/>
      <c r="AI5469" s="53"/>
      <c r="AJ5469" s="5"/>
    </row>
    <row r="5470" spans="3:36">
      <c r="C5470" s="57"/>
      <c r="D5470" s="11"/>
      <c r="E5470" s="11"/>
      <c r="F5470" s="56"/>
      <c r="G5470" s="11"/>
      <c r="H5470" s="11"/>
      <c r="I5470" s="11"/>
      <c r="J5470" s="11"/>
      <c r="K5470" s="11"/>
      <c r="M5470" s="11"/>
      <c r="N5470" s="11"/>
      <c r="P5470" s="11"/>
      <c r="Q5470" s="11"/>
      <c r="R5470" s="11"/>
      <c r="S5470" s="11"/>
      <c r="U5470" s="42"/>
      <c r="V5470" s="42"/>
      <c r="W5470" s="42"/>
      <c r="X5470" s="42"/>
      <c r="Y5470" s="42"/>
      <c r="Z5470" s="42"/>
      <c r="AA5470" s="42"/>
      <c r="AB5470" s="42"/>
      <c r="AD5470" s="11"/>
      <c r="AE5470" s="11"/>
      <c r="AF5470" s="11"/>
      <c r="AG5470" s="11"/>
      <c r="AH5470" s="101"/>
      <c r="AI5470" s="53"/>
      <c r="AJ5470" s="5"/>
    </row>
    <row r="5471" spans="3:36">
      <c r="C5471" s="57"/>
      <c r="D5471" s="11"/>
      <c r="E5471" s="11"/>
      <c r="F5471" s="56"/>
      <c r="G5471" s="11"/>
      <c r="H5471" s="11"/>
      <c r="I5471" s="11"/>
      <c r="J5471" s="11"/>
      <c r="K5471" s="11"/>
      <c r="M5471" s="11"/>
      <c r="N5471" s="11"/>
      <c r="O5471" s="11"/>
      <c r="Q5471" s="11"/>
      <c r="R5471" s="11"/>
      <c r="S5471" s="11"/>
      <c r="U5471" s="42"/>
      <c r="V5471" s="42"/>
      <c r="W5471" s="42"/>
      <c r="X5471" s="42"/>
      <c r="Y5471" s="42"/>
      <c r="Z5471" s="42"/>
      <c r="AA5471" s="42"/>
      <c r="AB5471" s="42"/>
      <c r="AD5471" s="11"/>
      <c r="AE5471" s="11"/>
      <c r="AF5471" s="11"/>
      <c r="AG5471" s="11"/>
      <c r="AH5471" s="101"/>
      <c r="AI5471" s="53"/>
      <c r="AJ5471" s="5"/>
    </row>
    <row r="5472" spans="3:36">
      <c r="C5472" s="57"/>
      <c r="D5472" s="11"/>
      <c r="E5472" s="11"/>
      <c r="F5472" s="56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42"/>
      <c r="V5472" s="42"/>
      <c r="W5472" s="42"/>
      <c r="X5472" s="42"/>
      <c r="Y5472" s="42"/>
      <c r="Z5472" s="42"/>
      <c r="AA5472" s="42"/>
      <c r="AB5472" s="42"/>
      <c r="AD5472" s="11"/>
      <c r="AE5472" s="11"/>
      <c r="AG5472" s="11"/>
      <c r="AH5472" s="101"/>
      <c r="AI5472" s="53"/>
      <c r="AJ5472" s="5"/>
    </row>
    <row r="5473" spans="3:36">
      <c r="C5473" s="57"/>
      <c r="D5473" s="11"/>
      <c r="E5473" s="11"/>
      <c r="F5473" s="56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42"/>
      <c r="V5473" s="42"/>
      <c r="W5473" s="42"/>
      <c r="X5473" s="42"/>
      <c r="Y5473" s="42"/>
      <c r="Z5473" s="42"/>
      <c r="AA5473" s="42"/>
      <c r="AB5473" s="42"/>
      <c r="AD5473" s="11"/>
      <c r="AE5473" s="11"/>
      <c r="AF5473" s="11"/>
      <c r="AG5473" s="11"/>
      <c r="AH5473" s="101"/>
      <c r="AI5473" s="53"/>
      <c r="AJ5473" s="5"/>
    </row>
    <row r="5474" spans="3:36">
      <c r="C5474" s="57"/>
      <c r="D5474" s="11"/>
      <c r="E5474" s="11"/>
      <c r="F5474" s="56"/>
      <c r="G5474" s="11"/>
      <c r="H5474" s="11"/>
      <c r="I5474" s="11"/>
      <c r="J5474" s="11"/>
      <c r="K5474" s="11"/>
      <c r="M5474" s="11"/>
      <c r="N5474" s="11"/>
      <c r="O5474" s="11"/>
      <c r="Q5474" s="11"/>
      <c r="R5474" s="11"/>
      <c r="S5474" s="11"/>
      <c r="U5474" s="42"/>
      <c r="V5474" s="42"/>
      <c r="W5474" s="42"/>
      <c r="X5474" s="42"/>
      <c r="Y5474" s="42"/>
      <c r="Z5474" s="42"/>
      <c r="AA5474" s="42"/>
      <c r="AB5474" s="42"/>
      <c r="AD5474" s="11"/>
      <c r="AE5474" s="11"/>
      <c r="AG5474" s="11"/>
      <c r="AH5474" s="101"/>
      <c r="AI5474" s="53"/>
      <c r="AJ5474" s="5"/>
    </row>
    <row r="5475" spans="3:36">
      <c r="C5475" s="57"/>
      <c r="D5475" s="11"/>
      <c r="E5475" s="11"/>
      <c r="F5475" s="56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42"/>
      <c r="V5475" s="42"/>
      <c r="W5475" s="42"/>
      <c r="X5475" s="42"/>
      <c r="Y5475" s="42"/>
      <c r="Z5475" s="42"/>
      <c r="AA5475" s="42"/>
      <c r="AB5475" s="42"/>
      <c r="AD5475" s="11"/>
      <c r="AE5475" s="11"/>
      <c r="AF5475" s="11"/>
      <c r="AG5475" s="11"/>
      <c r="AH5475" s="101"/>
      <c r="AI5475" s="53"/>
      <c r="AJ5475" s="5"/>
    </row>
    <row r="5476" spans="3:36">
      <c r="C5476" s="57"/>
      <c r="D5476" s="11"/>
      <c r="E5476" s="11"/>
      <c r="F5476" s="56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42"/>
      <c r="V5476" s="42"/>
      <c r="W5476" s="42"/>
      <c r="X5476" s="42"/>
      <c r="Y5476" s="42"/>
      <c r="Z5476" s="42"/>
      <c r="AA5476" s="42"/>
      <c r="AB5476" s="42"/>
      <c r="AD5476" s="11"/>
      <c r="AE5476" s="11"/>
      <c r="AF5476" s="11"/>
      <c r="AG5476" s="11"/>
      <c r="AH5476" s="101"/>
      <c r="AI5476" s="53"/>
      <c r="AJ5476" s="5"/>
    </row>
    <row r="5477" spans="3:36">
      <c r="C5477" s="57"/>
      <c r="D5477" s="11"/>
      <c r="E5477" s="11"/>
      <c r="F5477" s="56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42"/>
      <c r="V5477" s="42"/>
      <c r="W5477" s="42"/>
      <c r="X5477" s="42"/>
      <c r="Y5477" s="42"/>
      <c r="Z5477" s="42"/>
      <c r="AA5477" s="42"/>
      <c r="AB5477" s="42"/>
      <c r="AD5477" s="11"/>
      <c r="AF5477" s="11"/>
      <c r="AG5477" s="11"/>
      <c r="AH5477" s="101"/>
      <c r="AI5477" s="53"/>
      <c r="AJ5477" s="5"/>
    </row>
    <row r="5478" spans="3:36">
      <c r="C5478" s="57"/>
      <c r="D5478" s="11"/>
      <c r="E5478" s="11"/>
      <c r="F5478" s="56"/>
      <c r="G5478" s="11"/>
      <c r="H5478" s="11"/>
      <c r="I5478" s="11"/>
      <c r="J5478" s="11"/>
      <c r="K5478" s="11"/>
      <c r="M5478" s="11"/>
      <c r="N5478" s="11"/>
      <c r="Q5478" s="11"/>
      <c r="R5478" s="11"/>
      <c r="S5478" s="11"/>
      <c r="U5478" s="42"/>
      <c r="V5478" s="42"/>
      <c r="W5478" s="42"/>
      <c r="X5478" s="42"/>
      <c r="Y5478" s="42"/>
      <c r="Z5478" s="42"/>
      <c r="AA5478" s="42"/>
      <c r="AB5478" s="42"/>
      <c r="AD5478" s="11"/>
      <c r="AE5478" s="11"/>
      <c r="AF5478" s="11"/>
      <c r="AG5478" s="11"/>
      <c r="AH5478" s="101"/>
      <c r="AI5478" s="53"/>
      <c r="AJ5478" s="5"/>
    </row>
    <row r="5479" spans="3:36">
      <c r="C5479" s="57"/>
      <c r="D5479" s="11"/>
      <c r="E5479" s="11"/>
      <c r="F5479" s="56"/>
      <c r="G5479" s="11"/>
      <c r="H5479" s="11"/>
      <c r="I5479" s="11"/>
      <c r="J5479" s="11"/>
      <c r="K5479" s="11"/>
      <c r="L5479" s="11"/>
      <c r="M5479" s="11"/>
      <c r="N5479" s="11"/>
      <c r="Q5479" s="11"/>
      <c r="R5479" s="11"/>
      <c r="S5479" s="11"/>
      <c r="T5479" s="11"/>
      <c r="U5479" s="42"/>
      <c r="V5479" s="42"/>
      <c r="W5479" s="42"/>
      <c r="X5479" s="42"/>
      <c r="Y5479" s="42"/>
      <c r="Z5479" s="42"/>
      <c r="AA5479" s="42"/>
      <c r="AB5479" s="42"/>
      <c r="AD5479" s="11"/>
      <c r="AE5479" s="11"/>
      <c r="AG5479" s="11"/>
      <c r="AH5479" s="101"/>
      <c r="AI5479" s="53"/>
      <c r="AJ5479" s="5"/>
    </row>
    <row r="5480" spans="3:36">
      <c r="C5480" s="57"/>
      <c r="D5480" s="11"/>
      <c r="E5480" s="11"/>
      <c r="F5480" s="56"/>
      <c r="G5480" s="11"/>
      <c r="H5480" s="11"/>
      <c r="I5480" s="11"/>
      <c r="J5480" s="11"/>
      <c r="K5480" s="11"/>
      <c r="M5480" s="11"/>
      <c r="O5480" s="11"/>
      <c r="P5480" s="11"/>
      <c r="Q5480" s="11"/>
      <c r="R5480" s="11"/>
      <c r="S5480" s="11"/>
      <c r="T5480" s="11"/>
      <c r="U5480" s="42"/>
      <c r="V5480" s="42"/>
      <c r="W5480" s="42"/>
      <c r="X5480" s="42"/>
      <c r="Y5480" s="42"/>
      <c r="Z5480" s="42"/>
      <c r="AA5480" s="42"/>
      <c r="AB5480" s="42"/>
      <c r="AD5480" s="11"/>
      <c r="AE5480" s="11"/>
      <c r="AG5480" s="11"/>
      <c r="AH5480" s="101"/>
      <c r="AI5480" s="53"/>
      <c r="AJ5480" s="5"/>
    </row>
    <row r="5481" spans="3:36">
      <c r="C5481" s="57"/>
      <c r="D5481" s="11"/>
      <c r="E5481" s="11"/>
      <c r="F5481" s="56"/>
      <c r="G5481" s="11"/>
      <c r="H5481" s="11"/>
      <c r="I5481" s="11"/>
      <c r="J5481" s="11"/>
      <c r="K5481" s="11"/>
      <c r="M5481" s="11"/>
      <c r="O5481" s="11"/>
      <c r="P5481" s="11"/>
      <c r="Q5481" s="11"/>
      <c r="R5481" s="11"/>
      <c r="S5481" s="11"/>
      <c r="T5481" s="11"/>
      <c r="U5481" s="42"/>
      <c r="V5481" s="42"/>
      <c r="W5481" s="42"/>
      <c r="X5481" s="42"/>
      <c r="Y5481" s="42"/>
      <c r="Z5481" s="42"/>
      <c r="AA5481" s="42"/>
      <c r="AB5481" s="42"/>
      <c r="AD5481" s="11"/>
      <c r="AE5481" s="11"/>
      <c r="AG5481" s="11"/>
      <c r="AH5481" s="101"/>
      <c r="AI5481" s="53"/>
      <c r="AJ5481" s="5"/>
    </row>
    <row r="5482" spans="3:36">
      <c r="C5482" s="57"/>
      <c r="D5482" s="11"/>
      <c r="E5482" s="11"/>
      <c r="F5482" s="56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42"/>
      <c r="V5482" s="42"/>
      <c r="W5482" s="42"/>
      <c r="X5482" s="42"/>
      <c r="Y5482" s="42"/>
      <c r="Z5482" s="42"/>
      <c r="AA5482" s="42"/>
      <c r="AB5482" s="42"/>
      <c r="AD5482" s="11"/>
      <c r="AE5482" s="11"/>
      <c r="AF5482" s="11"/>
      <c r="AG5482" s="11"/>
      <c r="AH5482" s="101"/>
      <c r="AI5482" s="53"/>
      <c r="AJ5482" s="5"/>
    </row>
    <row r="5483" spans="3:36">
      <c r="C5483" s="57"/>
      <c r="D5483" s="11"/>
      <c r="E5483" s="11"/>
      <c r="F5483" s="56"/>
      <c r="G5483" s="11"/>
      <c r="H5483" s="11"/>
      <c r="I5483" s="11"/>
      <c r="J5483" s="11"/>
      <c r="K5483" s="11"/>
      <c r="M5483" s="11"/>
      <c r="N5483" s="11"/>
      <c r="O5483" s="11"/>
      <c r="P5483" s="11"/>
      <c r="Q5483" s="11"/>
      <c r="R5483" s="11"/>
      <c r="S5483" s="11"/>
      <c r="T5483" s="11"/>
      <c r="U5483" s="42"/>
      <c r="V5483" s="42"/>
      <c r="W5483" s="42"/>
      <c r="X5483" s="42"/>
      <c r="Y5483" s="42"/>
      <c r="Z5483" s="42"/>
      <c r="AA5483" s="42"/>
      <c r="AB5483" s="42"/>
      <c r="AD5483" s="11"/>
      <c r="AE5483" s="11"/>
      <c r="AF5483" s="11"/>
      <c r="AG5483" s="11"/>
      <c r="AH5483" s="101"/>
      <c r="AI5483" s="53"/>
      <c r="AJ5483" s="5"/>
    </row>
    <row r="5484" spans="3:36">
      <c r="C5484" s="57"/>
      <c r="D5484" s="11"/>
      <c r="E5484" s="11"/>
      <c r="F5484" s="56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42"/>
      <c r="V5484" s="42"/>
      <c r="W5484" s="42"/>
      <c r="X5484" s="42"/>
      <c r="Y5484" s="42"/>
      <c r="Z5484" s="42"/>
      <c r="AA5484" s="42"/>
      <c r="AB5484" s="42"/>
      <c r="AD5484" s="11"/>
      <c r="AE5484" s="11"/>
      <c r="AF5484" s="11"/>
      <c r="AG5484" s="11"/>
      <c r="AH5484" s="101"/>
      <c r="AI5484" s="53"/>
      <c r="AJ5484" s="5"/>
    </row>
    <row r="5485" spans="3:36">
      <c r="C5485" s="57"/>
      <c r="D5485" s="11"/>
      <c r="E5485" s="11"/>
      <c r="F5485" s="56"/>
      <c r="G5485" s="11"/>
      <c r="H5485" s="11"/>
      <c r="I5485" s="11"/>
      <c r="J5485" s="11"/>
      <c r="K5485" s="11"/>
      <c r="M5485" s="11"/>
      <c r="N5485" s="11"/>
      <c r="O5485" s="11"/>
      <c r="P5485" s="11"/>
      <c r="Q5485" s="11"/>
      <c r="R5485" s="11"/>
      <c r="S5485" s="11"/>
      <c r="T5485" s="11"/>
      <c r="U5485" s="42"/>
      <c r="V5485" s="42"/>
      <c r="W5485" s="42"/>
      <c r="X5485" s="42"/>
      <c r="Y5485" s="42"/>
      <c r="Z5485" s="42"/>
      <c r="AA5485" s="42"/>
      <c r="AB5485" s="42"/>
      <c r="AD5485" s="11"/>
      <c r="AF5485" s="11"/>
      <c r="AG5485" s="11"/>
      <c r="AH5485" s="101"/>
      <c r="AI5485" s="53"/>
      <c r="AJ5485" s="5"/>
    </row>
    <row r="5486" spans="3:36">
      <c r="C5486" s="57"/>
      <c r="D5486" s="11"/>
      <c r="E5486" s="11"/>
      <c r="F5486" s="56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42"/>
      <c r="V5486" s="42"/>
      <c r="W5486" s="42"/>
      <c r="X5486" s="42"/>
      <c r="Y5486" s="42"/>
      <c r="Z5486" s="42"/>
      <c r="AA5486" s="42"/>
      <c r="AB5486" s="42"/>
      <c r="AD5486" s="11"/>
      <c r="AF5486" s="11"/>
      <c r="AG5486" s="11"/>
      <c r="AH5486" s="101"/>
      <c r="AI5486" s="53"/>
      <c r="AJ5486" s="5"/>
    </row>
    <row r="5487" spans="3:36">
      <c r="C5487" s="57"/>
      <c r="D5487" s="11"/>
      <c r="E5487" s="11"/>
      <c r="F5487" s="56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42"/>
      <c r="V5487" s="42"/>
      <c r="W5487" s="42"/>
      <c r="X5487" s="42"/>
      <c r="Y5487" s="42"/>
      <c r="Z5487" s="42"/>
      <c r="AA5487" s="42"/>
      <c r="AB5487" s="42"/>
      <c r="AD5487" s="11"/>
      <c r="AE5487" s="11"/>
      <c r="AF5487" s="11"/>
      <c r="AG5487" s="11"/>
      <c r="AH5487" s="101"/>
      <c r="AI5487" s="53"/>
      <c r="AJ5487" s="5"/>
    </row>
    <row r="5488" spans="3:36">
      <c r="C5488" s="57"/>
      <c r="D5488" s="11"/>
      <c r="E5488" s="11"/>
      <c r="F5488" s="56"/>
      <c r="G5488" s="11"/>
      <c r="H5488" s="11"/>
      <c r="I5488" s="11"/>
      <c r="J5488" s="11"/>
      <c r="K5488" s="11"/>
      <c r="M5488" s="11"/>
      <c r="N5488" s="11"/>
      <c r="O5488" s="11"/>
      <c r="P5488" s="11"/>
      <c r="Q5488" s="11"/>
      <c r="R5488" s="11"/>
      <c r="S5488" s="11"/>
      <c r="T5488" s="11"/>
      <c r="U5488" s="42"/>
      <c r="V5488" s="42"/>
      <c r="W5488" s="42"/>
      <c r="X5488" s="42"/>
      <c r="Y5488" s="42"/>
      <c r="Z5488" s="42"/>
      <c r="AA5488" s="42"/>
      <c r="AB5488" s="42"/>
      <c r="AD5488" s="11"/>
      <c r="AE5488" s="11"/>
      <c r="AF5488" s="11"/>
      <c r="AG5488" s="11"/>
      <c r="AH5488" s="101"/>
      <c r="AI5488" s="53"/>
      <c r="AJ5488" s="5"/>
    </row>
    <row r="5489" spans="3:36">
      <c r="C5489" s="57"/>
      <c r="D5489" s="11"/>
      <c r="E5489" s="11"/>
      <c r="F5489" s="56"/>
      <c r="G5489" s="11"/>
      <c r="H5489" s="11"/>
      <c r="I5489" s="11"/>
      <c r="J5489" s="11"/>
      <c r="K5489" s="11"/>
      <c r="M5489" s="11"/>
      <c r="N5489" s="11"/>
      <c r="O5489" s="11"/>
      <c r="P5489" s="11"/>
      <c r="Q5489" s="11"/>
      <c r="R5489" s="11"/>
      <c r="S5489" s="11"/>
      <c r="T5489" s="11"/>
      <c r="U5489" s="42"/>
      <c r="V5489" s="42"/>
      <c r="W5489" s="42"/>
      <c r="X5489" s="42"/>
      <c r="Y5489" s="42"/>
      <c r="Z5489" s="42"/>
      <c r="AA5489" s="42"/>
      <c r="AB5489" s="42"/>
      <c r="AD5489" s="11"/>
      <c r="AE5489" s="11"/>
      <c r="AF5489" s="11"/>
      <c r="AG5489" s="11"/>
      <c r="AH5489" s="101"/>
      <c r="AI5489" s="53"/>
      <c r="AJ5489" s="5"/>
    </row>
    <row r="5490" spans="3:36">
      <c r="C5490" s="57"/>
      <c r="D5490" s="11"/>
      <c r="E5490" s="11"/>
      <c r="F5490" s="56"/>
      <c r="G5490" s="11"/>
      <c r="H5490" s="11"/>
      <c r="I5490" s="11"/>
      <c r="J5490" s="11"/>
      <c r="K5490" s="11"/>
      <c r="M5490" s="11"/>
      <c r="N5490" s="11"/>
      <c r="O5490" s="11"/>
      <c r="P5490" s="11"/>
      <c r="Q5490" s="11"/>
      <c r="R5490" s="11"/>
      <c r="S5490" s="11"/>
      <c r="T5490" s="11"/>
      <c r="U5490" s="42"/>
      <c r="V5490" s="42"/>
      <c r="W5490" s="42"/>
      <c r="X5490" s="42"/>
      <c r="Y5490" s="42"/>
      <c r="Z5490" s="42"/>
      <c r="AA5490" s="42"/>
      <c r="AB5490" s="42"/>
      <c r="AD5490" s="11"/>
      <c r="AF5490" s="11"/>
      <c r="AG5490" s="11"/>
      <c r="AH5490" s="101"/>
      <c r="AI5490" s="53"/>
      <c r="AJ5490" s="5"/>
    </row>
    <row r="5491" spans="3:36">
      <c r="C5491" s="57"/>
      <c r="D5491" s="11"/>
      <c r="E5491" s="11"/>
      <c r="F5491" s="56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42"/>
      <c r="V5491" s="42"/>
      <c r="W5491" s="42"/>
      <c r="X5491" s="42"/>
      <c r="Y5491" s="42"/>
      <c r="Z5491" s="42"/>
      <c r="AA5491" s="42"/>
      <c r="AB5491" s="42"/>
      <c r="AD5491" s="11"/>
      <c r="AF5491" s="11"/>
      <c r="AG5491" s="11"/>
      <c r="AH5491" s="101"/>
      <c r="AI5491" s="53"/>
      <c r="AJ5491" s="5"/>
    </row>
    <row r="5492" spans="3:36">
      <c r="C5492" s="57"/>
      <c r="D5492" s="11"/>
      <c r="E5492" s="11"/>
      <c r="F5492" s="56"/>
      <c r="G5492" s="11"/>
      <c r="H5492" s="11"/>
      <c r="I5492" s="11"/>
      <c r="J5492" s="11"/>
      <c r="K5492" s="11"/>
      <c r="L5492" s="11"/>
      <c r="M5492" s="11"/>
      <c r="N5492" s="11"/>
      <c r="Q5492" s="11"/>
      <c r="R5492" s="11"/>
      <c r="S5492" s="11"/>
      <c r="T5492" s="11"/>
      <c r="U5492" s="42"/>
      <c r="V5492" s="42"/>
      <c r="W5492" s="42"/>
      <c r="X5492" s="42"/>
      <c r="Y5492" s="42"/>
      <c r="Z5492" s="42"/>
      <c r="AA5492" s="42"/>
      <c r="AB5492" s="42"/>
      <c r="AD5492" s="11"/>
      <c r="AF5492" s="11"/>
      <c r="AG5492" s="11"/>
      <c r="AH5492" s="101"/>
      <c r="AI5492" s="53"/>
      <c r="AJ5492" s="5"/>
    </row>
    <row r="5493" spans="3:36">
      <c r="C5493" s="57"/>
      <c r="D5493" s="11"/>
      <c r="E5493" s="11"/>
      <c r="F5493" s="56"/>
      <c r="G5493" s="11"/>
      <c r="H5493" s="11"/>
      <c r="I5493" s="11"/>
      <c r="J5493" s="11"/>
      <c r="K5493" s="11"/>
      <c r="L5493" s="11"/>
      <c r="M5493" s="11"/>
      <c r="N5493" s="11"/>
      <c r="P5493" s="11"/>
      <c r="Q5493" s="11"/>
      <c r="R5493" s="11"/>
      <c r="S5493" s="11"/>
      <c r="T5493" s="11"/>
      <c r="U5493" s="42"/>
      <c r="V5493" s="42"/>
      <c r="W5493" s="42"/>
      <c r="X5493" s="42"/>
      <c r="Y5493" s="42"/>
      <c r="Z5493" s="42"/>
      <c r="AA5493" s="42"/>
      <c r="AB5493" s="42"/>
      <c r="AD5493" s="11"/>
      <c r="AF5493" s="11"/>
      <c r="AG5493" s="11"/>
      <c r="AH5493" s="101"/>
      <c r="AI5493" s="53"/>
      <c r="AJ5493" s="5"/>
    </row>
    <row r="5494" spans="3:36">
      <c r="C5494" s="57"/>
      <c r="D5494" s="11"/>
      <c r="E5494" s="11"/>
      <c r="F5494" s="56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42"/>
      <c r="V5494" s="42"/>
      <c r="W5494" s="42"/>
      <c r="X5494" s="42"/>
      <c r="Y5494" s="42"/>
      <c r="Z5494" s="42"/>
      <c r="AA5494" s="42"/>
      <c r="AB5494" s="42"/>
      <c r="AD5494" s="11"/>
      <c r="AG5494" s="11"/>
      <c r="AH5494" s="101"/>
      <c r="AI5494" s="53"/>
      <c r="AJ5494" s="5"/>
    </row>
    <row r="5495" spans="3:36">
      <c r="C5495" s="57"/>
      <c r="D5495" s="11"/>
      <c r="E5495" s="11"/>
      <c r="F5495" s="56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42"/>
      <c r="V5495" s="42"/>
      <c r="W5495" s="42"/>
      <c r="X5495" s="42"/>
      <c r="Y5495" s="42"/>
      <c r="Z5495" s="42"/>
      <c r="AA5495" s="42"/>
      <c r="AB5495" s="42"/>
      <c r="AD5495" s="11"/>
      <c r="AF5495" s="11"/>
      <c r="AG5495" s="11"/>
      <c r="AH5495" s="101"/>
      <c r="AI5495" s="53"/>
      <c r="AJ5495" s="5"/>
    </row>
    <row r="5496" spans="3:36">
      <c r="C5496" s="57"/>
      <c r="D5496" s="11"/>
      <c r="E5496" s="11"/>
      <c r="F5496" s="56"/>
      <c r="G5496" s="11"/>
      <c r="H5496" s="11"/>
      <c r="I5496" s="11"/>
      <c r="J5496" s="11"/>
      <c r="K5496" s="11"/>
      <c r="L5496" s="11"/>
      <c r="M5496" s="11"/>
      <c r="N5496" s="11"/>
      <c r="P5496" s="11"/>
      <c r="Q5496" s="11"/>
      <c r="R5496" s="11"/>
      <c r="S5496" s="11"/>
      <c r="T5496" s="11"/>
      <c r="U5496" s="42"/>
      <c r="V5496" s="42"/>
      <c r="W5496" s="42"/>
      <c r="X5496" s="42"/>
      <c r="Y5496" s="42"/>
      <c r="Z5496" s="42"/>
      <c r="AA5496" s="42"/>
      <c r="AB5496" s="42"/>
      <c r="AD5496" s="11"/>
      <c r="AF5496" s="11"/>
      <c r="AG5496" s="11"/>
      <c r="AH5496" s="101"/>
      <c r="AI5496" s="53"/>
      <c r="AJ5496" s="5"/>
    </row>
    <row r="5497" spans="3:36">
      <c r="C5497" s="57"/>
      <c r="D5497" s="11"/>
      <c r="E5497" s="11"/>
      <c r="F5497" s="56"/>
      <c r="G5497" s="11"/>
      <c r="H5497" s="11"/>
      <c r="I5497" s="11"/>
      <c r="J5497" s="11"/>
      <c r="K5497" s="11"/>
      <c r="M5497" s="11"/>
      <c r="N5497" s="11"/>
      <c r="O5497" s="11"/>
      <c r="P5497" s="11"/>
      <c r="Q5497" s="11"/>
      <c r="R5497" s="11"/>
      <c r="S5497" s="11"/>
      <c r="T5497" s="11"/>
      <c r="U5497" s="42"/>
      <c r="V5497" s="42"/>
      <c r="W5497" s="42"/>
      <c r="X5497" s="42"/>
      <c r="Y5497" s="42"/>
      <c r="Z5497" s="42"/>
      <c r="AA5497" s="42"/>
      <c r="AB5497" s="42"/>
      <c r="AD5497" s="11"/>
      <c r="AE5497" s="11"/>
      <c r="AG5497" s="11"/>
      <c r="AH5497" s="101"/>
      <c r="AI5497" s="53"/>
      <c r="AJ5497" s="5"/>
    </row>
    <row r="5498" spans="3:36">
      <c r="C5498" s="57"/>
      <c r="D5498" s="11"/>
      <c r="E5498" s="11"/>
      <c r="F5498" s="56"/>
      <c r="G5498" s="11"/>
      <c r="H5498" s="11"/>
      <c r="I5498" s="11"/>
      <c r="J5498" s="11"/>
      <c r="K5498" s="11"/>
      <c r="M5498" s="11"/>
      <c r="N5498" s="11"/>
      <c r="O5498" s="11"/>
      <c r="P5498" s="11"/>
      <c r="Q5498" s="11"/>
      <c r="R5498" s="11"/>
      <c r="S5498" s="11"/>
      <c r="T5498" s="11"/>
      <c r="U5498" s="42"/>
      <c r="V5498" s="42"/>
      <c r="W5498" s="42"/>
      <c r="X5498" s="42"/>
      <c r="Y5498" s="42"/>
      <c r="Z5498" s="42"/>
      <c r="AA5498" s="42"/>
      <c r="AB5498" s="42"/>
      <c r="AD5498" s="11"/>
      <c r="AE5498" s="11"/>
      <c r="AG5498" s="11"/>
      <c r="AH5498" s="101"/>
      <c r="AI5498" s="53"/>
      <c r="AJ5498" s="5"/>
    </row>
    <row r="5499" spans="3:36">
      <c r="C5499" s="57"/>
      <c r="D5499" s="11"/>
      <c r="E5499" s="11"/>
      <c r="F5499" s="56"/>
      <c r="G5499" s="11"/>
      <c r="H5499" s="11"/>
      <c r="I5499" s="11"/>
      <c r="J5499" s="11"/>
      <c r="K5499" s="11"/>
      <c r="M5499" s="11"/>
      <c r="N5499" s="11"/>
      <c r="O5499" s="11"/>
      <c r="Q5499" s="11"/>
      <c r="R5499" s="11"/>
      <c r="S5499" s="11"/>
      <c r="U5499" s="42"/>
      <c r="V5499" s="42"/>
      <c r="W5499" s="42"/>
      <c r="X5499" s="42"/>
      <c r="Y5499" s="42"/>
      <c r="Z5499" s="42"/>
      <c r="AA5499" s="42"/>
      <c r="AB5499" s="42"/>
      <c r="AD5499" s="11"/>
      <c r="AE5499" s="11"/>
      <c r="AF5499" s="11"/>
      <c r="AG5499" s="11"/>
      <c r="AH5499" s="101"/>
      <c r="AI5499" s="53"/>
      <c r="AJ5499" s="5"/>
    </row>
    <row r="5500" spans="3:36">
      <c r="C5500" s="57"/>
      <c r="D5500" s="11"/>
      <c r="E5500" s="11"/>
      <c r="F5500" s="56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42"/>
      <c r="V5500" s="42"/>
      <c r="W5500" s="42"/>
      <c r="X5500" s="42"/>
      <c r="Y5500" s="42"/>
      <c r="Z5500" s="42"/>
      <c r="AA5500" s="42"/>
      <c r="AB5500" s="42"/>
      <c r="AD5500" s="11"/>
      <c r="AE5500" s="11"/>
      <c r="AF5500" s="11"/>
      <c r="AG5500" s="11"/>
      <c r="AH5500" s="101"/>
      <c r="AI5500" s="53"/>
      <c r="AJ5500" s="5"/>
    </row>
    <row r="5501" spans="3:36">
      <c r="C5501" s="57"/>
      <c r="D5501" s="11"/>
      <c r="E5501" s="11"/>
      <c r="F5501" s="56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42"/>
      <c r="V5501" s="42"/>
      <c r="W5501" s="42"/>
      <c r="X5501" s="42"/>
      <c r="Y5501" s="42"/>
      <c r="Z5501" s="42"/>
      <c r="AA5501" s="42"/>
      <c r="AB5501" s="42"/>
      <c r="AD5501" s="11"/>
      <c r="AE5501" s="11"/>
      <c r="AF5501" s="11"/>
      <c r="AG5501" s="11"/>
      <c r="AH5501" s="101"/>
      <c r="AI5501" s="53"/>
      <c r="AJ5501" s="5"/>
    </row>
    <row r="5502" spans="3:36">
      <c r="C5502" s="57"/>
      <c r="D5502" s="11"/>
      <c r="E5502" s="11"/>
      <c r="F5502" s="56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42"/>
      <c r="V5502" s="42"/>
      <c r="W5502" s="42"/>
      <c r="X5502" s="42"/>
      <c r="Y5502" s="42"/>
      <c r="Z5502" s="42"/>
      <c r="AA5502" s="42"/>
      <c r="AB5502" s="42"/>
      <c r="AD5502" s="11"/>
      <c r="AE5502" s="11"/>
      <c r="AG5502" s="11"/>
      <c r="AH5502" s="101"/>
      <c r="AI5502" s="53"/>
      <c r="AJ5502" s="5"/>
    </row>
    <row r="5503" spans="3:36">
      <c r="C5503" s="57"/>
      <c r="D5503" s="11"/>
      <c r="E5503" s="11"/>
      <c r="F5503" s="56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42"/>
      <c r="V5503" s="42"/>
      <c r="W5503" s="42"/>
      <c r="X5503" s="42"/>
      <c r="Y5503" s="42"/>
      <c r="Z5503" s="42"/>
      <c r="AA5503" s="42"/>
      <c r="AB5503" s="42"/>
      <c r="AD5503" s="11"/>
      <c r="AE5503" s="11"/>
      <c r="AG5503" s="11"/>
      <c r="AH5503" s="101"/>
      <c r="AI5503" s="53"/>
      <c r="AJ5503" s="5"/>
    </row>
    <row r="5504" spans="3:36">
      <c r="C5504" s="57"/>
      <c r="D5504" s="11"/>
      <c r="E5504" s="11"/>
      <c r="F5504" s="56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42"/>
      <c r="V5504" s="42"/>
      <c r="W5504" s="42"/>
      <c r="X5504" s="42"/>
      <c r="Y5504" s="42"/>
      <c r="Z5504" s="42"/>
      <c r="AA5504" s="42"/>
      <c r="AB5504" s="42"/>
      <c r="AD5504" s="11"/>
      <c r="AE5504" s="11"/>
      <c r="AG5504" s="11"/>
      <c r="AH5504" s="101"/>
      <c r="AI5504" s="53"/>
      <c r="AJ5504" s="5"/>
    </row>
    <row r="5505" spans="3:36">
      <c r="C5505" s="57"/>
      <c r="D5505" s="11"/>
      <c r="E5505" s="11"/>
      <c r="F5505" s="56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42"/>
      <c r="V5505" s="42"/>
      <c r="W5505" s="42"/>
      <c r="X5505" s="42"/>
      <c r="Y5505" s="42"/>
      <c r="Z5505" s="42"/>
      <c r="AA5505" s="42"/>
      <c r="AB5505" s="42"/>
      <c r="AD5505" s="11"/>
      <c r="AE5505" s="11"/>
      <c r="AG5505" s="11"/>
      <c r="AH5505" s="101"/>
      <c r="AI5505" s="53"/>
      <c r="AJ5505" s="5"/>
    </row>
    <row r="5506" spans="3:36">
      <c r="C5506" s="57"/>
      <c r="D5506" s="11"/>
      <c r="E5506" s="11"/>
      <c r="F5506" s="56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U5506" s="42"/>
      <c r="V5506" s="42"/>
      <c r="W5506" s="42"/>
      <c r="X5506" s="42"/>
      <c r="Y5506" s="42"/>
      <c r="Z5506" s="42"/>
      <c r="AA5506" s="42"/>
      <c r="AB5506" s="42"/>
      <c r="AD5506" s="11"/>
      <c r="AF5506" s="11"/>
      <c r="AG5506" s="11"/>
      <c r="AH5506" s="101"/>
      <c r="AI5506" s="53"/>
      <c r="AJ5506" s="5"/>
    </row>
    <row r="5507" spans="3:36">
      <c r="C5507" s="57"/>
      <c r="D5507" s="11"/>
      <c r="E5507" s="11"/>
      <c r="F5507" s="56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42"/>
      <c r="V5507" s="42"/>
      <c r="W5507" s="42"/>
      <c r="X5507" s="42"/>
      <c r="Y5507" s="42"/>
      <c r="Z5507" s="42"/>
      <c r="AA5507" s="42"/>
      <c r="AB5507" s="42"/>
      <c r="AD5507" s="11"/>
      <c r="AF5507" s="11"/>
      <c r="AG5507" s="11"/>
      <c r="AH5507" s="101"/>
      <c r="AI5507" s="53"/>
      <c r="AJ5507" s="5"/>
    </row>
    <row r="5508" spans="3:36">
      <c r="C5508" s="57"/>
      <c r="D5508" s="11"/>
      <c r="E5508" s="11"/>
      <c r="F5508" s="56"/>
      <c r="G5508" s="11"/>
      <c r="H5508" s="11"/>
      <c r="I5508" s="11"/>
      <c r="J5508" s="11"/>
      <c r="K5508" s="11"/>
      <c r="M5508" s="11"/>
      <c r="N5508" s="11"/>
      <c r="Q5508" s="11"/>
      <c r="R5508" s="11"/>
      <c r="S5508" s="11"/>
      <c r="U5508" s="42"/>
      <c r="V5508" s="42"/>
      <c r="W5508" s="42"/>
      <c r="X5508" s="42"/>
      <c r="Y5508" s="42"/>
      <c r="Z5508" s="42"/>
      <c r="AA5508" s="42"/>
      <c r="AB5508" s="42"/>
      <c r="AD5508" s="11"/>
      <c r="AF5508" s="11"/>
      <c r="AG5508" s="11"/>
      <c r="AH5508" s="101"/>
      <c r="AI5508" s="53"/>
      <c r="AJ5508" s="5"/>
    </row>
    <row r="5509" spans="3:36">
      <c r="C5509" s="57"/>
      <c r="D5509" s="11"/>
      <c r="E5509" s="11"/>
      <c r="F5509" s="56"/>
      <c r="G5509" s="11"/>
      <c r="H5509" s="11"/>
      <c r="I5509" s="11"/>
      <c r="J5509" s="11"/>
      <c r="K5509" s="11"/>
      <c r="M5509" s="11"/>
      <c r="N5509" s="11"/>
      <c r="P5509" s="11"/>
      <c r="Q5509" s="11"/>
      <c r="R5509" s="11"/>
      <c r="S5509" s="11"/>
      <c r="U5509" s="42"/>
      <c r="V5509" s="42"/>
      <c r="W5509" s="42"/>
      <c r="X5509" s="42"/>
      <c r="Y5509" s="42"/>
      <c r="Z5509" s="42"/>
      <c r="AA5509" s="42"/>
      <c r="AB5509" s="42"/>
      <c r="AD5509" s="11"/>
      <c r="AF5509" s="11"/>
      <c r="AG5509" s="11"/>
      <c r="AH5509" s="101"/>
      <c r="AI5509" s="53"/>
      <c r="AJ5509" s="5"/>
    </row>
    <row r="5510" spans="3:36">
      <c r="C5510" s="57"/>
      <c r="D5510" s="11"/>
      <c r="E5510" s="11"/>
      <c r="F5510" s="56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42"/>
      <c r="V5510" s="42"/>
      <c r="W5510" s="42"/>
      <c r="X5510" s="42"/>
      <c r="Y5510" s="42"/>
      <c r="Z5510" s="42"/>
      <c r="AA5510" s="42"/>
      <c r="AB5510" s="42"/>
      <c r="AD5510" s="11"/>
      <c r="AF5510" s="11"/>
      <c r="AG5510" s="11"/>
      <c r="AH5510" s="101"/>
      <c r="AI5510" s="53"/>
      <c r="AJ5510" s="5"/>
    </row>
    <row r="5511" spans="3:36">
      <c r="C5511" s="57"/>
      <c r="D5511" s="11"/>
      <c r="E5511" s="11"/>
      <c r="F5511" s="56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42"/>
      <c r="V5511" s="42"/>
      <c r="W5511" s="42"/>
      <c r="X5511" s="42"/>
      <c r="Y5511" s="42"/>
      <c r="Z5511" s="42"/>
      <c r="AA5511" s="42"/>
      <c r="AB5511" s="42"/>
      <c r="AD5511" s="11"/>
      <c r="AF5511" s="11"/>
      <c r="AG5511" s="11"/>
      <c r="AH5511" s="101"/>
      <c r="AI5511" s="53"/>
      <c r="AJ5511" s="5"/>
    </row>
    <row r="5512" spans="3:36">
      <c r="C5512" s="57"/>
      <c r="D5512" s="11"/>
      <c r="E5512" s="11"/>
      <c r="F5512" s="56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42"/>
      <c r="V5512" s="42"/>
      <c r="W5512" s="42"/>
      <c r="X5512" s="42"/>
      <c r="Y5512" s="42"/>
      <c r="Z5512" s="42"/>
      <c r="AA5512" s="42"/>
      <c r="AB5512" s="42"/>
      <c r="AD5512" s="11"/>
      <c r="AE5512" s="11"/>
      <c r="AF5512" s="11"/>
      <c r="AG5512" s="11"/>
      <c r="AH5512" s="101"/>
      <c r="AI5512" s="53"/>
      <c r="AJ5512" s="5"/>
    </row>
    <row r="5513" spans="3:36">
      <c r="C5513" s="57"/>
      <c r="D5513" s="11"/>
      <c r="E5513" s="11"/>
      <c r="F5513" s="56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42"/>
      <c r="V5513" s="42"/>
      <c r="W5513" s="42"/>
      <c r="X5513" s="42"/>
      <c r="Y5513" s="42"/>
      <c r="Z5513" s="42"/>
      <c r="AA5513" s="42"/>
      <c r="AB5513" s="42"/>
      <c r="AD5513" s="11"/>
      <c r="AE5513" s="11"/>
      <c r="AF5513" s="11"/>
      <c r="AG5513" s="11"/>
      <c r="AH5513" s="101"/>
      <c r="AI5513" s="53"/>
      <c r="AJ5513" s="5"/>
    </row>
    <row r="5514" spans="3:36">
      <c r="C5514" s="57"/>
      <c r="D5514" s="11"/>
      <c r="E5514" s="11"/>
      <c r="F5514" s="56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42"/>
      <c r="V5514" s="42"/>
      <c r="W5514" s="42"/>
      <c r="X5514" s="42"/>
      <c r="Y5514" s="42"/>
      <c r="Z5514" s="42"/>
      <c r="AA5514" s="42"/>
      <c r="AB5514" s="42"/>
      <c r="AD5514" s="11"/>
      <c r="AG5514" s="11"/>
      <c r="AH5514" s="101"/>
      <c r="AI5514" s="53"/>
      <c r="AJ5514" s="5"/>
    </row>
    <row r="5515" spans="3:36">
      <c r="C5515" s="57"/>
      <c r="D5515" s="11"/>
      <c r="E5515" s="11"/>
      <c r="F5515" s="56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42"/>
      <c r="V5515" s="42"/>
      <c r="W5515" s="42"/>
      <c r="X5515" s="42"/>
      <c r="Y5515" s="42"/>
      <c r="Z5515" s="42"/>
      <c r="AA5515" s="42"/>
      <c r="AB5515" s="42"/>
      <c r="AD5515" s="11"/>
      <c r="AE5515" s="11"/>
      <c r="AG5515" s="11"/>
      <c r="AH5515" s="101"/>
      <c r="AI5515" s="53"/>
      <c r="AJ5515" s="5"/>
    </row>
    <row r="5516" spans="3:36">
      <c r="C5516" s="57"/>
      <c r="D5516" s="11"/>
      <c r="E5516" s="11"/>
      <c r="F5516" s="56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42"/>
      <c r="V5516" s="42"/>
      <c r="W5516" s="42"/>
      <c r="X5516" s="42"/>
      <c r="Y5516" s="42"/>
      <c r="Z5516" s="42"/>
      <c r="AA5516" s="42"/>
      <c r="AB5516" s="42"/>
      <c r="AD5516" s="11"/>
      <c r="AE5516" s="11"/>
      <c r="AG5516" s="11"/>
      <c r="AH5516" s="101"/>
      <c r="AI5516" s="53"/>
      <c r="AJ5516" s="5"/>
    </row>
    <row r="5517" spans="3:36">
      <c r="C5517" s="57"/>
      <c r="D5517" s="11"/>
      <c r="E5517" s="11"/>
      <c r="F5517" s="56"/>
      <c r="G5517" s="11"/>
      <c r="H5517" s="11"/>
      <c r="I5517" s="11"/>
      <c r="J5517" s="11"/>
      <c r="K5517" s="11"/>
      <c r="L5517" s="11"/>
      <c r="M5517" s="11"/>
      <c r="N5517" s="11"/>
      <c r="Q5517" s="11"/>
      <c r="R5517" s="11"/>
      <c r="S5517" s="11"/>
      <c r="T5517" s="11"/>
      <c r="U5517" s="42"/>
      <c r="V5517" s="42"/>
      <c r="W5517" s="42"/>
      <c r="X5517" s="42"/>
      <c r="Y5517" s="42"/>
      <c r="Z5517" s="42"/>
      <c r="AA5517" s="42"/>
      <c r="AB5517" s="42"/>
      <c r="AD5517" s="11"/>
      <c r="AE5517" s="11"/>
      <c r="AG5517" s="11"/>
      <c r="AH5517" s="101"/>
      <c r="AI5517" s="53"/>
      <c r="AJ5517" s="5"/>
    </row>
    <row r="5518" spans="3:36">
      <c r="C5518" s="57"/>
      <c r="D5518" s="11"/>
      <c r="E5518" s="11"/>
      <c r="F5518" s="56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42"/>
      <c r="V5518" s="42"/>
      <c r="W5518" s="42"/>
      <c r="X5518" s="42"/>
      <c r="Y5518" s="42"/>
      <c r="Z5518" s="42"/>
      <c r="AA5518" s="42"/>
      <c r="AB5518" s="42"/>
      <c r="AD5518" s="11"/>
      <c r="AE5518" s="11"/>
      <c r="AG5518" s="11"/>
      <c r="AH5518" s="101"/>
      <c r="AI5518" s="53"/>
      <c r="AJ5518" s="5"/>
    </row>
    <row r="5519" spans="3:36">
      <c r="C5519" s="57"/>
      <c r="D5519" s="11"/>
      <c r="E5519" s="11"/>
      <c r="F5519" s="56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42"/>
      <c r="V5519" s="42"/>
      <c r="W5519" s="42"/>
      <c r="X5519" s="42"/>
      <c r="Y5519" s="42"/>
      <c r="Z5519" s="42"/>
      <c r="AA5519" s="42"/>
      <c r="AB5519" s="42"/>
      <c r="AD5519" s="11"/>
      <c r="AE5519" s="11"/>
      <c r="AG5519" s="11"/>
      <c r="AH5519" s="101"/>
      <c r="AI5519" s="53"/>
      <c r="AJ5519" s="5"/>
    </row>
    <row r="5520" spans="3:36">
      <c r="C5520" s="57"/>
      <c r="D5520" s="11"/>
      <c r="E5520" s="11"/>
      <c r="F5520" s="56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42"/>
      <c r="V5520" s="42"/>
      <c r="W5520" s="42"/>
      <c r="X5520" s="42"/>
      <c r="Y5520" s="42"/>
      <c r="Z5520" s="42"/>
      <c r="AA5520" s="42"/>
      <c r="AB5520" s="42"/>
      <c r="AD5520" s="11"/>
      <c r="AE5520" s="11"/>
      <c r="AG5520" s="11"/>
      <c r="AH5520" s="101"/>
      <c r="AI5520" s="53"/>
      <c r="AJ5520" s="5"/>
    </row>
    <row r="5521" spans="3:36">
      <c r="C5521" s="57"/>
      <c r="D5521" s="11"/>
      <c r="E5521" s="11"/>
      <c r="F5521" s="56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42"/>
      <c r="V5521" s="42"/>
      <c r="W5521" s="42"/>
      <c r="X5521" s="42"/>
      <c r="Y5521" s="42"/>
      <c r="Z5521" s="42"/>
      <c r="AA5521" s="42"/>
      <c r="AB5521" s="42"/>
      <c r="AD5521" s="11"/>
      <c r="AE5521" s="11"/>
      <c r="AF5521" s="11"/>
      <c r="AG5521" s="11"/>
      <c r="AH5521" s="101"/>
      <c r="AI5521" s="53"/>
      <c r="AJ5521" s="5"/>
    </row>
    <row r="5522" spans="3:36">
      <c r="C5522" s="57"/>
      <c r="D5522" s="11"/>
      <c r="E5522" s="11"/>
      <c r="F5522" s="56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42"/>
      <c r="V5522" s="42"/>
      <c r="W5522" s="42"/>
      <c r="X5522" s="42"/>
      <c r="Y5522" s="42"/>
      <c r="Z5522" s="42"/>
      <c r="AA5522" s="42"/>
      <c r="AB5522" s="42"/>
      <c r="AD5522" s="11"/>
      <c r="AF5522" s="11"/>
      <c r="AG5522" s="11"/>
      <c r="AH5522" s="101"/>
      <c r="AI5522" s="53"/>
      <c r="AJ5522" s="5"/>
    </row>
    <row r="5523" spans="3:36">
      <c r="C5523" s="57"/>
      <c r="D5523" s="11"/>
      <c r="E5523" s="11"/>
      <c r="F5523" s="56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42"/>
      <c r="V5523" s="42"/>
      <c r="W5523" s="42"/>
      <c r="X5523" s="42"/>
      <c r="Y5523" s="42"/>
      <c r="Z5523" s="42"/>
      <c r="AA5523" s="42"/>
      <c r="AB5523" s="42"/>
      <c r="AD5523" s="11"/>
      <c r="AF5523" s="11"/>
      <c r="AG5523" s="11"/>
      <c r="AH5523" s="101"/>
      <c r="AI5523" s="53"/>
      <c r="AJ5523" s="5"/>
    </row>
    <row r="5524" spans="3:36">
      <c r="C5524" s="57"/>
      <c r="D5524" s="11"/>
      <c r="E5524" s="11"/>
      <c r="F5524" s="56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42"/>
      <c r="V5524" s="42"/>
      <c r="W5524" s="42"/>
      <c r="X5524" s="42"/>
      <c r="Y5524" s="42"/>
      <c r="Z5524" s="42"/>
      <c r="AA5524" s="42"/>
      <c r="AB5524" s="42"/>
      <c r="AD5524" s="11"/>
      <c r="AE5524" s="11"/>
      <c r="AF5524" s="11"/>
      <c r="AG5524" s="11"/>
      <c r="AH5524" s="101"/>
      <c r="AI5524" s="53"/>
      <c r="AJ5524" s="5"/>
    </row>
    <row r="5525" spans="3:36">
      <c r="C5525" s="57"/>
      <c r="D5525" s="11"/>
      <c r="E5525" s="11"/>
      <c r="F5525" s="56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42"/>
      <c r="V5525" s="42"/>
      <c r="W5525" s="42"/>
      <c r="X5525" s="42"/>
      <c r="Y5525" s="42"/>
      <c r="Z5525" s="42"/>
      <c r="AA5525" s="42"/>
      <c r="AB5525" s="42"/>
      <c r="AD5525" s="11"/>
      <c r="AG5525" s="11"/>
      <c r="AH5525" s="101"/>
      <c r="AI5525" s="53"/>
      <c r="AJ5525" s="5"/>
    </row>
    <row r="5526" spans="3:36">
      <c r="C5526" s="57"/>
      <c r="D5526" s="11"/>
      <c r="E5526" s="11"/>
      <c r="F5526" s="56"/>
      <c r="G5526" s="11"/>
      <c r="H5526" s="11"/>
      <c r="I5526" s="11"/>
      <c r="J5526" s="11"/>
      <c r="K5526" s="11"/>
      <c r="M5526" s="11"/>
      <c r="N5526" s="11"/>
      <c r="O5526" s="11"/>
      <c r="Q5526" s="11"/>
      <c r="R5526" s="11"/>
      <c r="S5526" s="11"/>
      <c r="U5526" s="42"/>
      <c r="V5526" s="42"/>
      <c r="W5526" s="42"/>
      <c r="X5526" s="42"/>
      <c r="Y5526" s="42"/>
      <c r="Z5526" s="42"/>
      <c r="AA5526" s="42"/>
      <c r="AB5526" s="42"/>
      <c r="AD5526" s="11"/>
      <c r="AE5526" s="11"/>
      <c r="AF5526" s="11"/>
      <c r="AG5526" s="11"/>
      <c r="AH5526" s="101"/>
      <c r="AI5526" s="53"/>
      <c r="AJ5526" s="5"/>
    </row>
    <row r="5527" spans="3:36">
      <c r="C5527" s="57"/>
      <c r="D5527" s="11"/>
      <c r="E5527" s="11"/>
      <c r="F5527" s="56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42"/>
      <c r="V5527" s="42"/>
      <c r="W5527" s="42"/>
      <c r="X5527" s="42"/>
      <c r="Y5527" s="42"/>
      <c r="Z5527" s="42"/>
      <c r="AA5527" s="42"/>
      <c r="AB5527" s="42"/>
      <c r="AD5527" s="11"/>
      <c r="AE5527" s="11"/>
      <c r="AG5527" s="11"/>
      <c r="AH5527" s="101"/>
      <c r="AI5527" s="53"/>
      <c r="AJ5527" s="5"/>
    </row>
    <row r="5528" spans="3:36">
      <c r="C5528" s="57"/>
      <c r="D5528" s="11"/>
      <c r="E5528" s="11"/>
      <c r="F5528" s="56"/>
      <c r="G5528" s="11"/>
      <c r="H5528" s="11"/>
      <c r="I5528" s="11"/>
      <c r="J5528" s="11"/>
      <c r="K5528" s="11"/>
      <c r="M5528" s="11"/>
      <c r="N5528" s="11"/>
      <c r="O5528" s="11"/>
      <c r="P5528" s="11"/>
      <c r="Q5528" s="11"/>
      <c r="R5528" s="11"/>
      <c r="S5528" s="11"/>
      <c r="T5528" s="11"/>
      <c r="U5528" s="42"/>
      <c r="V5528" s="42"/>
      <c r="W5528" s="42"/>
      <c r="X5528" s="42"/>
      <c r="Y5528" s="42"/>
      <c r="Z5528" s="42"/>
      <c r="AA5528" s="42"/>
      <c r="AB5528" s="42"/>
      <c r="AD5528" s="11"/>
      <c r="AE5528" s="11"/>
      <c r="AG5528" s="11"/>
      <c r="AH5528" s="101"/>
      <c r="AI5528" s="53"/>
      <c r="AJ5528" s="5"/>
    </row>
    <row r="5529" spans="3:36">
      <c r="C5529" s="57"/>
      <c r="D5529" s="11"/>
      <c r="E5529" s="11"/>
      <c r="F5529" s="56"/>
      <c r="G5529" s="11"/>
      <c r="H5529" s="11"/>
      <c r="I5529" s="11"/>
      <c r="J5529" s="11"/>
      <c r="K5529" s="11"/>
      <c r="M5529" s="11"/>
      <c r="N5529" s="11"/>
      <c r="P5529" s="11"/>
      <c r="Q5529" s="11"/>
      <c r="R5529" s="11"/>
      <c r="S5529" s="11"/>
      <c r="U5529" s="42"/>
      <c r="V5529" s="42"/>
      <c r="W5529" s="42"/>
      <c r="X5529" s="42"/>
      <c r="Y5529" s="42"/>
      <c r="Z5529" s="42"/>
      <c r="AA5529" s="42"/>
      <c r="AB5529" s="42"/>
      <c r="AD5529" s="11"/>
      <c r="AG5529" s="11"/>
      <c r="AH5529" s="101"/>
      <c r="AI5529" s="53"/>
      <c r="AJ5529" s="5"/>
    </row>
    <row r="5530" spans="3:36">
      <c r="C5530" s="57"/>
      <c r="D5530" s="11"/>
      <c r="E5530" s="11"/>
      <c r="F5530" s="56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42"/>
      <c r="V5530" s="42"/>
      <c r="W5530" s="42"/>
      <c r="X5530" s="42"/>
      <c r="Y5530" s="42"/>
      <c r="Z5530" s="42"/>
      <c r="AA5530" s="42"/>
      <c r="AB5530" s="42"/>
      <c r="AD5530" s="11"/>
      <c r="AG5530" s="11"/>
      <c r="AH5530" s="101"/>
      <c r="AI5530" s="53"/>
      <c r="AJ5530" s="5"/>
    </row>
    <row r="5531" spans="3:36">
      <c r="C5531" s="57"/>
      <c r="D5531" s="11"/>
      <c r="E5531" s="11"/>
      <c r="F5531" s="56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42"/>
      <c r="V5531" s="42"/>
      <c r="W5531" s="42"/>
      <c r="X5531" s="42"/>
      <c r="Y5531" s="42"/>
      <c r="Z5531" s="42"/>
      <c r="AA5531" s="42"/>
      <c r="AB5531" s="42"/>
      <c r="AD5531" s="11"/>
      <c r="AE5531" s="11"/>
      <c r="AF5531" s="11"/>
      <c r="AG5531" s="11"/>
      <c r="AH5531" s="101"/>
      <c r="AI5531" s="53"/>
      <c r="AJ5531" s="5"/>
    </row>
    <row r="5532" spans="3:36">
      <c r="C5532" s="57"/>
      <c r="D5532" s="11"/>
      <c r="E5532" s="11"/>
      <c r="F5532" s="56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42"/>
      <c r="V5532" s="42"/>
      <c r="W5532" s="42"/>
      <c r="X5532" s="42"/>
      <c r="Y5532" s="42"/>
      <c r="Z5532" s="42"/>
      <c r="AA5532" s="42"/>
      <c r="AB5532" s="42"/>
      <c r="AD5532" s="11"/>
      <c r="AE5532" s="11"/>
      <c r="AG5532" s="11"/>
      <c r="AH5532" s="101"/>
      <c r="AI5532" s="53"/>
      <c r="AJ5532" s="5"/>
    </row>
    <row r="5533" spans="3:36">
      <c r="C5533" s="57"/>
      <c r="D5533" s="11"/>
      <c r="E5533" s="11"/>
      <c r="F5533" s="56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42"/>
      <c r="V5533" s="42"/>
      <c r="W5533" s="42"/>
      <c r="X5533" s="42"/>
      <c r="Y5533" s="42"/>
      <c r="Z5533" s="42"/>
      <c r="AA5533" s="42"/>
      <c r="AB5533" s="42"/>
      <c r="AD5533" s="11"/>
      <c r="AE5533" s="11"/>
      <c r="AG5533" s="11"/>
      <c r="AH5533" s="101"/>
      <c r="AI5533" s="53"/>
      <c r="AJ5533" s="5"/>
    </row>
    <row r="5534" spans="3:36">
      <c r="C5534" s="57"/>
      <c r="D5534" s="11"/>
      <c r="E5534" s="11"/>
      <c r="F5534" s="56"/>
      <c r="G5534" s="11"/>
      <c r="H5534" s="11"/>
      <c r="I5534" s="11"/>
      <c r="J5534" s="11"/>
      <c r="K5534" s="11"/>
      <c r="M5534" s="11"/>
      <c r="N5534" s="11"/>
      <c r="O5534" s="11"/>
      <c r="Q5534" s="11"/>
      <c r="R5534" s="11"/>
      <c r="S5534" s="11"/>
      <c r="U5534" s="42"/>
      <c r="V5534" s="42"/>
      <c r="W5534" s="42"/>
      <c r="X5534" s="42"/>
      <c r="Y5534" s="42"/>
      <c r="Z5534" s="42"/>
      <c r="AA5534" s="42"/>
      <c r="AB5534" s="42"/>
      <c r="AD5534" s="11"/>
      <c r="AF5534" s="11"/>
      <c r="AG5534" s="11"/>
      <c r="AH5534" s="101"/>
      <c r="AI5534" s="53"/>
      <c r="AJ5534" s="5"/>
    </row>
    <row r="5535" spans="3:36">
      <c r="C5535" s="57"/>
      <c r="D5535" s="11"/>
      <c r="E5535" s="11"/>
      <c r="F5535" s="56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42"/>
      <c r="V5535" s="42"/>
      <c r="W5535" s="42"/>
      <c r="X5535" s="42"/>
      <c r="Y5535" s="42"/>
      <c r="Z5535" s="42"/>
      <c r="AA5535" s="42"/>
      <c r="AB5535" s="42"/>
      <c r="AD5535" s="11"/>
      <c r="AE5535" s="11"/>
      <c r="AG5535" s="11"/>
      <c r="AH5535" s="101"/>
      <c r="AI5535" s="53"/>
      <c r="AJ5535" s="5"/>
    </row>
    <row r="5536" spans="3:36">
      <c r="C5536" s="57"/>
      <c r="D5536" s="11"/>
      <c r="E5536" s="11"/>
      <c r="F5536" s="56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42"/>
      <c r="V5536" s="42"/>
      <c r="W5536" s="42"/>
      <c r="X5536" s="42"/>
      <c r="Y5536" s="42"/>
      <c r="Z5536" s="42"/>
      <c r="AA5536" s="42"/>
      <c r="AB5536" s="42"/>
      <c r="AD5536" s="11"/>
      <c r="AE5536" s="11"/>
      <c r="AF5536" s="11"/>
      <c r="AG5536" s="11"/>
      <c r="AH5536" s="101"/>
      <c r="AI5536" s="53"/>
      <c r="AJ5536" s="5"/>
    </row>
    <row r="5537" spans="3:36">
      <c r="C5537" s="57"/>
      <c r="D5537" s="11"/>
      <c r="E5537" s="11"/>
      <c r="F5537" s="56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42"/>
      <c r="V5537" s="42"/>
      <c r="W5537" s="42"/>
      <c r="X5537" s="42"/>
      <c r="Y5537" s="42"/>
      <c r="Z5537" s="42"/>
      <c r="AA5537" s="42"/>
      <c r="AB5537" s="42"/>
      <c r="AD5537" s="11"/>
      <c r="AE5537" s="11"/>
      <c r="AF5537" s="11"/>
      <c r="AG5537" s="11"/>
      <c r="AH5537" s="101"/>
      <c r="AI5537" s="53"/>
      <c r="AJ5537" s="5"/>
    </row>
    <row r="5538" spans="3:36">
      <c r="C5538" s="57"/>
      <c r="D5538" s="11"/>
      <c r="E5538" s="11"/>
      <c r="F5538" s="56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42"/>
      <c r="V5538" s="42"/>
      <c r="W5538" s="42"/>
      <c r="X5538" s="42"/>
      <c r="Y5538" s="42"/>
      <c r="Z5538" s="42"/>
      <c r="AA5538" s="42"/>
      <c r="AB5538" s="42"/>
      <c r="AD5538" s="11"/>
      <c r="AE5538" s="11"/>
      <c r="AG5538" s="11"/>
      <c r="AH5538" s="101"/>
      <c r="AI5538" s="53"/>
      <c r="AJ5538" s="5"/>
    </row>
    <row r="5539" spans="3:36">
      <c r="C5539" s="57"/>
      <c r="D5539" s="11"/>
      <c r="E5539" s="11"/>
      <c r="F5539" s="56"/>
      <c r="G5539" s="11"/>
      <c r="H5539" s="11"/>
      <c r="I5539" s="11"/>
      <c r="J5539" s="11"/>
      <c r="K5539" s="11"/>
      <c r="M5539" s="11"/>
      <c r="N5539" s="11"/>
      <c r="O5539" s="11"/>
      <c r="Q5539" s="11"/>
      <c r="R5539" s="11"/>
      <c r="S5539" s="11"/>
      <c r="U5539" s="42"/>
      <c r="V5539" s="42"/>
      <c r="W5539" s="42"/>
      <c r="X5539" s="42"/>
      <c r="Y5539" s="42"/>
      <c r="Z5539" s="42"/>
      <c r="AA5539" s="42"/>
      <c r="AB5539" s="42"/>
      <c r="AD5539" s="11"/>
      <c r="AE5539" s="11"/>
      <c r="AG5539" s="11"/>
      <c r="AH5539" s="101"/>
      <c r="AI5539" s="53"/>
      <c r="AJ5539" s="5"/>
    </row>
    <row r="5540" spans="3:36">
      <c r="C5540" s="57"/>
      <c r="D5540" s="11"/>
      <c r="E5540" s="11"/>
      <c r="F5540" s="56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42"/>
      <c r="V5540" s="42"/>
      <c r="W5540" s="42"/>
      <c r="X5540" s="42"/>
      <c r="Y5540" s="42"/>
      <c r="Z5540" s="42"/>
      <c r="AA5540" s="42"/>
      <c r="AB5540" s="42"/>
      <c r="AD5540" s="11"/>
      <c r="AG5540" s="11"/>
      <c r="AH5540" s="101"/>
      <c r="AI5540" s="53"/>
      <c r="AJ5540" s="5"/>
    </row>
    <row r="5541" spans="3:36">
      <c r="C5541" s="57"/>
      <c r="D5541" s="11"/>
      <c r="E5541" s="11"/>
      <c r="F5541" s="56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42"/>
      <c r="V5541" s="42"/>
      <c r="W5541" s="42"/>
      <c r="X5541" s="42"/>
      <c r="Y5541" s="42"/>
      <c r="Z5541" s="42"/>
      <c r="AA5541" s="42"/>
      <c r="AB5541" s="42"/>
      <c r="AD5541" s="11"/>
      <c r="AE5541" s="11"/>
      <c r="AG5541" s="11"/>
      <c r="AH5541" s="101"/>
      <c r="AI5541" s="53"/>
      <c r="AJ5541" s="5"/>
    </row>
    <row r="5542" spans="3:36">
      <c r="C5542" s="57"/>
      <c r="D5542" s="11"/>
      <c r="E5542" s="11"/>
      <c r="F5542" s="56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42"/>
      <c r="V5542" s="42"/>
      <c r="W5542" s="42"/>
      <c r="X5542" s="42"/>
      <c r="Y5542" s="42"/>
      <c r="Z5542" s="42"/>
      <c r="AA5542" s="42"/>
      <c r="AB5542" s="42"/>
      <c r="AD5542" s="11"/>
      <c r="AF5542" s="11"/>
      <c r="AG5542" s="11"/>
      <c r="AH5542" s="101"/>
      <c r="AI5542" s="53"/>
      <c r="AJ5542" s="5"/>
    </row>
    <row r="5543" spans="3:36">
      <c r="C5543" s="57"/>
      <c r="D5543" s="11"/>
      <c r="E5543" s="11"/>
      <c r="F5543" s="56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42"/>
      <c r="V5543" s="42"/>
      <c r="W5543" s="42"/>
      <c r="X5543" s="42"/>
      <c r="Y5543" s="42"/>
      <c r="Z5543" s="42"/>
      <c r="AA5543" s="42"/>
      <c r="AB5543" s="42"/>
      <c r="AD5543" s="11"/>
      <c r="AE5543" s="11"/>
      <c r="AG5543" s="11"/>
      <c r="AH5543" s="101"/>
      <c r="AI5543" s="53"/>
      <c r="AJ5543" s="5"/>
    </row>
    <row r="5544" spans="3:36">
      <c r="C5544" s="57"/>
      <c r="D5544" s="11"/>
      <c r="E5544" s="11"/>
      <c r="F5544" s="56"/>
      <c r="G5544" s="11"/>
      <c r="H5544" s="11"/>
      <c r="I5544" s="11"/>
      <c r="J5544" s="11"/>
      <c r="K5544" s="11"/>
      <c r="M5544" s="11"/>
      <c r="N5544" s="11"/>
      <c r="P5544" s="11"/>
      <c r="Q5544" s="11"/>
      <c r="R5544" s="11"/>
      <c r="S5544" s="11"/>
      <c r="U5544" s="42"/>
      <c r="V5544" s="42"/>
      <c r="W5544" s="42"/>
      <c r="X5544" s="42"/>
      <c r="Y5544" s="42"/>
      <c r="Z5544" s="42"/>
      <c r="AA5544" s="42"/>
      <c r="AB5544" s="42"/>
      <c r="AD5544" s="11"/>
      <c r="AG5544" s="11"/>
      <c r="AH5544" s="101"/>
      <c r="AI5544" s="53"/>
      <c r="AJ5544" s="5"/>
    </row>
    <row r="5545" spans="3:36">
      <c r="C5545" s="57"/>
      <c r="D5545" s="11"/>
      <c r="E5545" s="11"/>
      <c r="F5545" s="56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42"/>
      <c r="V5545" s="42"/>
      <c r="W5545" s="42"/>
      <c r="X5545" s="42"/>
      <c r="Y5545" s="42"/>
      <c r="Z5545" s="42"/>
      <c r="AA5545" s="42"/>
      <c r="AB5545" s="42"/>
      <c r="AD5545" s="11"/>
      <c r="AE5545" s="11"/>
      <c r="AG5545" s="11"/>
      <c r="AH5545" s="101"/>
      <c r="AI5545" s="53"/>
      <c r="AJ5545" s="5"/>
    </row>
    <row r="5546" spans="3:36">
      <c r="C5546" s="57"/>
      <c r="D5546" s="11"/>
      <c r="E5546" s="11"/>
      <c r="F5546" s="56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42"/>
      <c r="V5546" s="42"/>
      <c r="W5546" s="42"/>
      <c r="X5546" s="42"/>
      <c r="Y5546" s="42"/>
      <c r="Z5546" s="42"/>
      <c r="AA5546" s="42"/>
      <c r="AB5546" s="42"/>
      <c r="AD5546" s="11"/>
      <c r="AF5546" s="11"/>
      <c r="AG5546" s="11"/>
      <c r="AH5546" s="101"/>
      <c r="AI5546" s="53"/>
      <c r="AJ5546" s="5"/>
    </row>
    <row r="5547" spans="3:36">
      <c r="C5547" s="57"/>
      <c r="D5547" s="11"/>
      <c r="E5547" s="11"/>
      <c r="F5547" s="56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42"/>
      <c r="V5547" s="42"/>
      <c r="W5547" s="42"/>
      <c r="X5547" s="42"/>
      <c r="Y5547" s="42"/>
      <c r="Z5547" s="42"/>
      <c r="AA5547" s="42"/>
      <c r="AB5547" s="42"/>
      <c r="AD5547" s="11"/>
      <c r="AE5547" s="11"/>
      <c r="AF5547" s="11"/>
      <c r="AG5547" s="11"/>
      <c r="AH5547" s="101"/>
      <c r="AI5547" s="53"/>
      <c r="AJ5547" s="5"/>
    </row>
    <row r="5548" spans="3:36">
      <c r="C5548" s="57"/>
      <c r="D5548" s="11"/>
      <c r="E5548" s="11"/>
      <c r="F5548" s="56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42"/>
      <c r="V5548" s="42"/>
      <c r="W5548" s="42"/>
      <c r="X5548" s="42"/>
      <c r="Y5548" s="42"/>
      <c r="Z5548" s="42"/>
      <c r="AA5548" s="42"/>
      <c r="AB5548" s="42"/>
      <c r="AD5548" s="11"/>
      <c r="AE5548" s="11"/>
      <c r="AG5548" s="11"/>
      <c r="AH5548" s="101"/>
      <c r="AI5548" s="53"/>
      <c r="AJ5548" s="5"/>
    </row>
    <row r="5549" spans="3:36">
      <c r="C5549" s="57"/>
      <c r="D5549" s="11"/>
      <c r="E5549" s="11"/>
      <c r="F5549" s="56"/>
      <c r="G5549" s="11"/>
      <c r="H5549" s="11"/>
      <c r="I5549" s="11"/>
      <c r="J5549" s="11"/>
      <c r="K5549" s="11"/>
      <c r="M5549" s="11"/>
      <c r="N5549" s="11"/>
      <c r="O5549" s="11"/>
      <c r="Q5549" s="11"/>
      <c r="R5549" s="11"/>
      <c r="S5549" s="11"/>
      <c r="U5549" s="42"/>
      <c r="V5549" s="42"/>
      <c r="W5549" s="42"/>
      <c r="X5549" s="42"/>
      <c r="Y5549" s="42"/>
      <c r="Z5549" s="42"/>
      <c r="AA5549" s="42"/>
      <c r="AB5549" s="42"/>
      <c r="AD5549" s="11"/>
      <c r="AE5549" s="11"/>
      <c r="AG5549" s="11"/>
      <c r="AH5549" s="101"/>
      <c r="AI5549" s="53"/>
      <c r="AJ5549" s="5"/>
    </row>
    <row r="5550" spans="3:36">
      <c r="C5550" s="57"/>
      <c r="D5550" s="11"/>
      <c r="E5550" s="11"/>
      <c r="F5550" s="56"/>
      <c r="G5550" s="11"/>
      <c r="H5550" s="11"/>
      <c r="I5550" s="11"/>
      <c r="J5550" s="11"/>
      <c r="K5550" s="11"/>
      <c r="M5550" s="11"/>
      <c r="N5550" s="11"/>
      <c r="O5550" s="11"/>
      <c r="P5550" s="11"/>
      <c r="Q5550" s="11"/>
      <c r="R5550" s="11"/>
      <c r="S5550" s="11"/>
      <c r="T5550" s="11"/>
      <c r="U5550" s="42"/>
      <c r="V5550" s="42"/>
      <c r="W5550" s="42"/>
      <c r="X5550" s="42"/>
      <c r="Y5550" s="42"/>
      <c r="Z5550" s="42"/>
      <c r="AA5550" s="42"/>
      <c r="AB5550" s="42"/>
      <c r="AD5550" s="11"/>
      <c r="AE5550" s="11"/>
      <c r="AG5550" s="11"/>
      <c r="AH5550" s="101"/>
      <c r="AI5550" s="53"/>
      <c r="AJ5550" s="5"/>
    </row>
    <row r="5551" spans="3:36">
      <c r="C5551" s="57"/>
      <c r="D5551" s="11"/>
      <c r="E5551" s="11"/>
      <c r="F5551" s="56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42"/>
      <c r="V5551" s="42"/>
      <c r="W5551" s="42"/>
      <c r="X5551" s="42"/>
      <c r="Y5551" s="42"/>
      <c r="Z5551" s="42"/>
      <c r="AA5551" s="42"/>
      <c r="AB5551" s="42"/>
      <c r="AD5551" s="11"/>
      <c r="AE5551" s="11"/>
      <c r="AG5551" s="11"/>
      <c r="AH5551" s="101"/>
      <c r="AI5551" s="53"/>
      <c r="AJ5551" s="5"/>
    </row>
    <row r="5552" spans="3:36">
      <c r="C5552" s="57"/>
      <c r="D5552" s="11"/>
      <c r="E5552" s="11"/>
      <c r="F5552" s="56"/>
      <c r="G5552" s="11"/>
      <c r="H5552" s="11"/>
      <c r="I5552" s="11"/>
      <c r="J5552" s="11"/>
      <c r="K5552" s="11"/>
      <c r="M5552" s="11"/>
      <c r="O5552" s="11"/>
      <c r="P5552" s="11"/>
      <c r="Q5552" s="11"/>
      <c r="R5552" s="11"/>
      <c r="S5552" s="11"/>
      <c r="T5552" s="11"/>
      <c r="U5552" s="42"/>
      <c r="V5552" s="42"/>
      <c r="W5552" s="42"/>
      <c r="X5552" s="42"/>
      <c r="Y5552" s="42"/>
      <c r="Z5552" s="42"/>
      <c r="AA5552" s="42"/>
      <c r="AB5552" s="42"/>
      <c r="AD5552" s="11"/>
      <c r="AF5552" s="11"/>
      <c r="AG5552" s="11"/>
      <c r="AH5552" s="101"/>
      <c r="AI5552" s="53"/>
      <c r="AJ5552" s="5"/>
    </row>
    <row r="5553" spans="3:36">
      <c r="C5553" s="57"/>
      <c r="D5553" s="11"/>
      <c r="E5553" s="11"/>
      <c r="F5553" s="56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42"/>
      <c r="V5553" s="42"/>
      <c r="W5553" s="42"/>
      <c r="X5553" s="42"/>
      <c r="Y5553" s="42"/>
      <c r="Z5553" s="42"/>
      <c r="AA5553" s="42"/>
      <c r="AB5553" s="42"/>
      <c r="AD5553" s="11"/>
      <c r="AF5553" s="11"/>
      <c r="AG5553" s="11"/>
      <c r="AH5553" s="101"/>
      <c r="AI5553" s="53"/>
      <c r="AJ5553" s="5"/>
    </row>
    <row r="5554" spans="3:36">
      <c r="C5554" s="57"/>
      <c r="D5554" s="11"/>
      <c r="E5554" s="11"/>
      <c r="F5554" s="56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42"/>
      <c r="V5554" s="42"/>
      <c r="W5554" s="42"/>
      <c r="X5554" s="42"/>
      <c r="Y5554" s="42"/>
      <c r="Z5554" s="42"/>
      <c r="AA5554" s="42"/>
      <c r="AB5554" s="42"/>
      <c r="AD5554" s="11"/>
      <c r="AF5554" s="11"/>
      <c r="AG5554" s="11"/>
      <c r="AH5554" s="101"/>
      <c r="AI5554" s="53"/>
      <c r="AJ5554" s="5"/>
    </row>
    <row r="5555" spans="3:36">
      <c r="C5555" s="57"/>
      <c r="D5555" s="11"/>
      <c r="E5555" s="11"/>
      <c r="F5555" s="56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42"/>
      <c r="V5555" s="42"/>
      <c r="W5555" s="42"/>
      <c r="X5555" s="42"/>
      <c r="Y5555" s="42"/>
      <c r="Z5555" s="42"/>
      <c r="AA5555" s="42"/>
      <c r="AB5555" s="42"/>
      <c r="AD5555" s="11"/>
      <c r="AE5555" s="11"/>
      <c r="AF5555" s="11"/>
      <c r="AG5555" s="11"/>
      <c r="AH5555" s="101"/>
      <c r="AI5555" s="53"/>
      <c r="AJ5555" s="5"/>
    </row>
    <row r="5556" spans="3:36">
      <c r="C5556" s="57"/>
      <c r="D5556" s="11"/>
      <c r="E5556" s="11"/>
      <c r="F5556" s="56"/>
      <c r="G5556" s="11"/>
      <c r="H5556" s="11"/>
      <c r="I5556" s="11"/>
      <c r="J5556" s="11"/>
      <c r="K5556" s="11"/>
      <c r="M5556" s="11"/>
      <c r="N5556" s="11"/>
      <c r="Q5556" s="11"/>
      <c r="R5556" s="11"/>
      <c r="S5556" s="11"/>
      <c r="U5556" s="42"/>
      <c r="V5556" s="42"/>
      <c r="W5556" s="42"/>
      <c r="X5556" s="42"/>
      <c r="Y5556" s="42"/>
      <c r="Z5556" s="42"/>
      <c r="AA5556" s="42"/>
      <c r="AB5556" s="42"/>
      <c r="AD5556" s="11"/>
      <c r="AE5556" s="11"/>
      <c r="AF5556" s="11"/>
      <c r="AG5556" s="11"/>
      <c r="AH5556" s="101"/>
      <c r="AI5556" s="53"/>
      <c r="AJ5556" s="5"/>
    </row>
    <row r="5557" spans="3:36">
      <c r="C5557" s="57"/>
      <c r="D5557" s="11"/>
      <c r="E5557" s="11"/>
      <c r="F5557" s="56"/>
      <c r="G5557" s="11"/>
      <c r="H5557" s="11"/>
      <c r="I5557" s="11"/>
      <c r="J5557" s="11"/>
      <c r="K5557" s="11"/>
      <c r="M5557" s="11"/>
      <c r="O5557" s="11"/>
      <c r="P5557" s="11"/>
      <c r="Q5557" s="11"/>
      <c r="R5557" s="11"/>
      <c r="S5557" s="11"/>
      <c r="T5557" s="11"/>
      <c r="U5557" s="42"/>
      <c r="V5557" s="42"/>
      <c r="W5557" s="42"/>
      <c r="X5557" s="42"/>
      <c r="Y5557" s="42"/>
      <c r="Z5557" s="42"/>
      <c r="AA5557" s="42"/>
      <c r="AB5557" s="42"/>
      <c r="AD5557" s="11"/>
      <c r="AE5557" s="11"/>
      <c r="AF5557" s="11"/>
      <c r="AG5557" s="11"/>
      <c r="AH5557" s="101"/>
      <c r="AI5557" s="53"/>
      <c r="AJ5557" s="5"/>
    </row>
    <row r="5558" spans="3:36">
      <c r="C5558" s="57"/>
      <c r="D5558" s="11"/>
      <c r="E5558" s="11"/>
      <c r="F5558" s="56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42"/>
      <c r="V5558" s="42"/>
      <c r="W5558" s="42"/>
      <c r="X5558" s="42"/>
      <c r="Y5558" s="42"/>
      <c r="Z5558" s="42"/>
      <c r="AA5558" s="42"/>
      <c r="AB5558" s="42"/>
      <c r="AD5558" s="11"/>
      <c r="AG5558" s="11"/>
      <c r="AH5558" s="101"/>
      <c r="AI5558" s="53"/>
      <c r="AJ5558" s="5"/>
    </row>
    <row r="5559" spans="3:36">
      <c r="C5559" s="57"/>
      <c r="D5559" s="11"/>
      <c r="E5559" s="11"/>
      <c r="F5559" s="56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42"/>
      <c r="V5559" s="42"/>
      <c r="W5559" s="42"/>
      <c r="X5559" s="42"/>
      <c r="Y5559" s="42"/>
      <c r="Z5559" s="42"/>
      <c r="AA5559" s="42"/>
      <c r="AB5559" s="42"/>
      <c r="AD5559" s="11"/>
      <c r="AE5559" s="11"/>
      <c r="AG5559" s="11"/>
      <c r="AH5559" s="101"/>
      <c r="AI5559" s="53"/>
      <c r="AJ5559" s="5"/>
    </row>
    <row r="5560" spans="3:36">
      <c r="C5560" s="57"/>
      <c r="D5560" s="11"/>
      <c r="E5560" s="11"/>
      <c r="F5560" s="56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42"/>
      <c r="V5560" s="42"/>
      <c r="W5560" s="42"/>
      <c r="X5560" s="42"/>
      <c r="Y5560" s="42"/>
      <c r="Z5560" s="42"/>
      <c r="AA5560" s="42"/>
      <c r="AB5560" s="42"/>
      <c r="AD5560" s="11"/>
      <c r="AG5560" s="11"/>
      <c r="AH5560" s="101"/>
      <c r="AI5560" s="53"/>
      <c r="AJ5560" s="5"/>
    </row>
    <row r="5561" spans="3:36">
      <c r="C5561" s="57"/>
      <c r="D5561" s="11"/>
      <c r="E5561" s="11"/>
      <c r="F5561" s="56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42"/>
      <c r="V5561" s="42"/>
      <c r="W5561" s="42"/>
      <c r="X5561" s="42"/>
      <c r="Y5561" s="42"/>
      <c r="Z5561" s="42"/>
      <c r="AA5561" s="42"/>
      <c r="AB5561" s="42"/>
      <c r="AD5561" s="11"/>
      <c r="AF5561" s="11"/>
      <c r="AG5561" s="11"/>
      <c r="AH5561" s="101"/>
      <c r="AI5561" s="53"/>
      <c r="AJ5561" s="5"/>
    </row>
    <row r="5562" spans="3:36">
      <c r="C5562" s="57"/>
      <c r="D5562" s="11"/>
      <c r="E5562" s="11"/>
      <c r="F5562" s="56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42"/>
      <c r="V5562" s="42"/>
      <c r="W5562" s="42"/>
      <c r="X5562" s="42"/>
      <c r="Y5562" s="42"/>
      <c r="Z5562" s="42"/>
      <c r="AA5562" s="42"/>
      <c r="AB5562" s="42"/>
      <c r="AD5562" s="11"/>
      <c r="AF5562" s="11"/>
      <c r="AG5562" s="11"/>
      <c r="AH5562" s="101"/>
      <c r="AI5562" s="53"/>
      <c r="AJ5562" s="5"/>
    </row>
    <row r="5563" spans="3:36">
      <c r="C5563" s="57"/>
      <c r="D5563" s="11"/>
      <c r="E5563" s="11"/>
      <c r="F5563" s="56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42"/>
      <c r="V5563" s="42"/>
      <c r="W5563" s="42"/>
      <c r="X5563" s="42"/>
      <c r="Y5563" s="42"/>
      <c r="Z5563" s="42"/>
      <c r="AA5563" s="42"/>
      <c r="AB5563" s="42"/>
      <c r="AD5563" s="11"/>
      <c r="AE5563" s="11"/>
      <c r="AG5563" s="11"/>
      <c r="AH5563" s="101"/>
      <c r="AI5563" s="53"/>
      <c r="AJ5563" s="5"/>
    </row>
    <row r="5564" spans="3:36">
      <c r="C5564" s="57"/>
      <c r="D5564" s="11"/>
      <c r="E5564" s="11"/>
      <c r="F5564" s="56"/>
      <c r="G5564" s="11"/>
      <c r="H5564" s="11"/>
      <c r="I5564" s="11"/>
      <c r="J5564" s="11"/>
      <c r="K5564" s="11"/>
      <c r="L5564" s="11"/>
      <c r="M5564" s="11"/>
      <c r="N5564" s="11"/>
      <c r="O5564" s="11"/>
      <c r="Q5564" s="11"/>
      <c r="R5564" s="11"/>
      <c r="S5564" s="11"/>
      <c r="T5564" s="11"/>
      <c r="U5564" s="42"/>
      <c r="V5564" s="42"/>
      <c r="W5564" s="42"/>
      <c r="X5564" s="42"/>
      <c r="Y5564" s="42"/>
      <c r="Z5564" s="42"/>
      <c r="AA5564" s="42"/>
      <c r="AB5564" s="42"/>
      <c r="AD5564" s="11"/>
      <c r="AG5564" s="11"/>
      <c r="AH5564" s="101"/>
      <c r="AI5564" s="53"/>
      <c r="AJ5564" s="5"/>
    </row>
    <row r="5565" spans="3:36">
      <c r="C5565" s="57"/>
      <c r="D5565" s="11"/>
      <c r="E5565" s="11"/>
      <c r="F5565" s="56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42"/>
      <c r="V5565" s="42"/>
      <c r="W5565" s="42"/>
      <c r="X5565" s="42"/>
      <c r="Y5565" s="42"/>
      <c r="Z5565" s="42"/>
      <c r="AA5565" s="42"/>
      <c r="AB5565" s="42"/>
      <c r="AC5565" s="11"/>
      <c r="AD5565" s="11"/>
      <c r="AF5565" s="11"/>
      <c r="AG5565" s="11"/>
      <c r="AH5565" s="101"/>
      <c r="AI5565" s="53"/>
      <c r="AJ5565" s="5"/>
    </row>
    <row r="5566" spans="3:36">
      <c r="C5566" s="57"/>
      <c r="D5566" s="11"/>
      <c r="E5566" s="11"/>
      <c r="F5566" s="56"/>
      <c r="G5566" s="11"/>
      <c r="H5566" s="11"/>
      <c r="I5566" s="11"/>
      <c r="J5566" s="11"/>
      <c r="K5566" s="11"/>
      <c r="M5566" s="11"/>
      <c r="O5566" s="11"/>
      <c r="P5566" s="11"/>
      <c r="Q5566" s="11"/>
      <c r="R5566" s="11"/>
      <c r="S5566" s="11"/>
      <c r="T5566" s="11"/>
      <c r="U5566" s="42"/>
      <c r="V5566" s="42"/>
      <c r="W5566" s="42"/>
      <c r="X5566" s="42"/>
      <c r="Y5566" s="42"/>
      <c r="Z5566" s="42"/>
      <c r="AA5566" s="42"/>
      <c r="AB5566" s="42"/>
      <c r="AC5566" s="11"/>
      <c r="AD5566" s="11"/>
      <c r="AG5566" s="11"/>
      <c r="AH5566" s="101"/>
      <c r="AI5566" s="53"/>
      <c r="AJ5566" s="5"/>
    </row>
    <row r="5567" spans="3:36">
      <c r="C5567" s="57"/>
      <c r="D5567" s="11"/>
      <c r="E5567" s="11"/>
      <c r="F5567" s="56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42"/>
      <c r="V5567" s="42"/>
      <c r="W5567" s="42"/>
      <c r="X5567" s="42"/>
      <c r="Y5567" s="42"/>
      <c r="Z5567" s="42"/>
      <c r="AA5567" s="42"/>
      <c r="AB5567" s="42"/>
      <c r="AC5567" s="11"/>
      <c r="AD5567" s="11"/>
      <c r="AE5567" s="11"/>
      <c r="AG5567" s="11"/>
      <c r="AH5567" s="101"/>
      <c r="AI5567" s="53"/>
      <c r="AJ5567" s="5"/>
    </row>
    <row r="5568" spans="3:36">
      <c r="C5568" s="57"/>
      <c r="D5568" s="11"/>
      <c r="E5568" s="11"/>
      <c r="F5568" s="56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42"/>
      <c r="V5568" s="42"/>
      <c r="W5568" s="42"/>
      <c r="X5568" s="42"/>
      <c r="Y5568" s="42"/>
      <c r="Z5568" s="42"/>
      <c r="AA5568" s="42"/>
      <c r="AB5568" s="42"/>
      <c r="AD5568" s="11"/>
      <c r="AE5568" s="11"/>
      <c r="AF5568" s="11"/>
      <c r="AG5568" s="11"/>
      <c r="AH5568" s="101"/>
      <c r="AI5568" s="53"/>
      <c r="AJ5568" s="5"/>
    </row>
    <row r="5569" spans="3:36">
      <c r="C5569" s="57"/>
      <c r="D5569" s="11"/>
      <c r="E5569" s="11"/>
      <c r="F5569" s="56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42"/>
      <c r="V5569" s="42"/>
      <c r="W5569" s="42"/>
      <c r="X5569" s="42"/>
      <c r="Y5569" s="42"/>
      <c r="Z5569" s="42"/>
      <c r="AA5569" s="42"/>
      <c r="AB5569" s="42"/>
      <c r="AD5569" s="11"/>
      <c r="AE5569" s="11"/>
      <c r="AG5569" s="11"/>
      <c r="AH5569" s="101"/>
      <c r="AI5569" s="53"/>
      <c r="AJ5569" s="5"/>
    </row>
    <row r="5570" spans="3:36">
      <c r="C5570" s="57"/>
      <c r="D5570" s="11"/>
      <c r="E5570" s="11"/>
      <c r="F5570" s="56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42"/>
      <c r="V5570" s="42"/>
      <c r="W5570" s="42"/>
      <c r="X5570" s="42"/>
      <c r="Y5570" s="42"/>
      <c r="Z5570" s="42"/>
      <c r="AA5570" s="42"/>
      <c r="AB5570" s="42"/>
      <c r="AD5570" s="11"/>
      <c r="AE5570" s="11"/>
      <c r="AF5570" s="11"/>
      <c r="AG5570" s="11"/>
      <c r="AH5570" s="101"/>
      <c r="AI5570" s="53"/>
      <c r="AJ5570" s="5"/>
    </row>
    <row r="5571" spans="3:36">
      <c r="C5571" s="57"/>
      <c r="D5571" s="11"/>
      <c r="E5571" s="11"/>
      <c r="F5571" s="56"/>
      <c r="G5571" s="11"/>
      <c r="H5571" s="11"/>
      <c r="I5571" s="11"/>
      <c r="J5571" s="11"/>
      <c r="K5571" s="11"/>
      <c r="M5571" s="11"/>
      <c r="O5571" s="11"/>
      <c r="P5571" s="11"/>
      <c r="Q5571" s="11"/>
      <c r="R5571" s="11"/>
      <c r="S5571" s="11"/>
      <c r="T5571" s="11"/>
      <c r="U5571" s="42"/>
      <c r="V5571" s="42"/>
      <c r="W5571" s="42"/>
      <c r="X5571" s="42"/>
      <c r="Y5571" s="42"/>
      <c r="Z5571" s="42"/>
      <c r="AA5571" s="42"/>
      <c r="AB5571" s="42"/>
      <c r="AC5571" s="11"/>
      <c r="AD5571" s="11"/>
      <c r="AE5571" s="11"/>
      <c r="AG5571" s="11"/>
      <c r="AH5571" s="101"/>
      <c r="AI5571" s="53"/>
      <c r="AJ5571" s="5"/>
    </row>
    <row r="5572" spans="3:36">
      <c r="C5572" s="57"/>
      <c r="D5572" s="11"/>
      <c r="E5572" s="11"/>
      <c r="F5572" s="56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42"/>
      <c r="V5572" s="42"/>
      <c r="W5572" s="42"/>
      <c r="X5572" s="42"/>
      <c r="Y5572" s="42"/>
      <c r="Z5572" s="42"/>
      <c r="AA5572" s="42"/>
      <c r="AB5572" s="42"/>
      <c r="AC5572" s="11"/>
      <c r="AD5572" s="11"/>
      <c r="AE5572" s="11"/>
      <c r="AG5572" s="11"/>
      <c r="AH5572" s="101"/>
      <c r="AI5572" s="53"/>
      <c r="AJ5572" s="5"/>
    </row>
    <row r="5573" spans="3:36">
      <c r="C5573" s="57"/>
      <c r="D5573" s="11"/>
      <c r="E5573" s="11"/>
      <c r="F5573" s="56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42"/>
      <c r="V5573" s="42"/>
      <c r="W5573" s="42"/>
      <c r="X5573" s="42"/>
      <c r="Y5573" s="42"/>
      <c r="Z5573" s="42"/>
      <c r="AA5573" s="42"/>
      <c r="AB5573" s="42"/>
      <c r="AD5573" s="11"/>
      <c r="AF5573" s="11"/>
      <c r="AG5573" s="11"/>
      <c r="AH5573" s="101"/>
      <c r="AI5573" s="53"/>
      <c r="AJ5573" s="5"/>
    </row>
    <row r="5574" spans="3:36">
      <c r="C5574" s="57"/>
      <c r="D5574" s="11"/>
      <c r="E5574" s="11"/>
      <c r="F5574" s="56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42"/>
      <c r="V5574" s="42"/>
      <c r="W5574" s="42"/>
      <c r="X5574" s="42"/>
      <c r="Y5574" s="42"/>
      <c r="Z5574" s="42"/>
      <c r="AA5574" s="42"/>
      <c r="AB5574" s="42"/>
      <c r="AD5574" s="11"/>
      <c r="AE5574" s="11"/>
      <c r="AF5574" s="11"/>
      <c r="AG5574" s="11"/>
      <c r="AH5574" s="101"/>
      <c r="AI5574" s="53"/>
      <c r="AJ5574" s="5"/>
    </row>
    <row r="5575" spans="3:36">
      <c r="C5575" s="57"/>
      <c r="D5575" s="11"/>
      <c r="E5575" s="11"/>
      <c r="F5575" s="56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42"/>
      <c r="V5575" s="42"/>
      <c r="W5575" s="42"/>
      <c r="X5575" s="42"/>
      <c r="Y5575" s="42"/>
      <c r="Z5575" s="42"/>
      <c r="AA5575" s="42"/>
      <c r="AB5575" s="42"/>
      <c r="AD5575" s="11"/>
      <c r="AE5575" s="11"/>
      <c r="AG5575" s="11"/>
      <c r="AH5575" s="101"/>
      <c r="AI5575" s="53"/>
      <c r="AJ5575" s="5"/>
    </row>
    <row r="5576" spans="3:36">
      <c r="C5576" s="57"/>
      <c r="D5576" s="11"/>
      <c r="E5576" s="11"/>
      <c r="F5576" s="56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42"/>
      <c r="V5576" s="42"/>
      <c r="W5576" s="42"/>
      <c r="X5576" s="42"/>
      <c r="Y5576" s="42"/>
      <c r="Z5576" s="42"/>
      <c r="AA5576" s="42"/>
      <c r="AB5576" s="42"/>
      <c r="AD5576" s="11"/>
      <c r="AE5576" s="11"/>
      <c r="AG5576" s="11"/>
      <c r="AH5576" s="101"/>
      <c r="AI5576" s="53"/>
      <c r="AJ5576" s="5"/>
    </row>
    <row r="5577" spans="3:36">
      <c r="C5577" s="57"/>
      <c r="D5577" s="11"/>
      <c r="E5577" s="11"/>
      <c r="F5577" s="56"/>
      <c r="G5577" s="11"/>
      <c r="H5577" s="11"/>
      <c r="I5577" s="11"/>
      <c r="J5577" s="11"/>
      <c r="K5577" s="11"/>
      <c r="M5577" s="11"/>
      <c r="N5577" s="11"/>
      <c r="O5577" s="11"/>
      <c r="P5577" s="11"/>
      <c r="Q5577" s="11"/>
      <c r="R5577" s="11"/>
      <c r="S5577" s="11"/>
      <c r="T5577" s="11"/>
      <c r="U5577" s="42"/>
      <c r="V5577" s="42"/>
      <c r="W5577" s="42"/>
      <c r="X5577" s="42"/>
      <c r="Y5577" s="42"/>
      <c r="Z5577" s="42"/>
      <c r="AA5577" s="42"/>
      <c r="AB5577" s="42"/>
      <c r="AD5577" s="11"/>
      <c r="AE5577" s="11"/>
      <c r="AF5577" s="11"/>
      <c r="AG5577" s="11"/>
      <c r="AH5577" s="101"/>
      <c r="AI5577" s="53"/>
      <c r="AJ5577" s="5"/>
    </row>
    <row r="5578" spans="3:36">
      <c r="C5578" s="57"/>
      <c r="D5578" s="11"/>
      <c r="E5578" s="11"/>
      <c r="F5578" s="56"/>
      <c r="G5578" s="11"/>
      <c r="H5578" s="11"/>
      <c r="I5578" s="11"/>
      <c r="J5578" s="11"/>
      <c r="K5578" s="11"/>
      <c r="M5578" s="11"/>
      <c r="N5578" s="11"/>
      <c r="Q5578" s="11"/>
      <c r="R5578" s="11"/>
      <c r="S5578" s="11"/>
      <c r="U5578" s="42"/>
      <c r="V5578" s="42"/>
      <c r="W5578" s="42"/>
      <c r="X5578" s="42"/>
      <c r="Y5578" s="42"/>
      <c r="Z5578" s="42"/>
      <c r="AA5578" s="42"/>
      <c r="AB5578" s="42"/>
      <c r="AD5578" s="11"/>
      <c r="AE5578" s="11"/>
      <c r="AF5578" s="11"/>
      <c r="AG5578" s="11"/>
      <c r="AH5578" s="101"/>
      <c r="AI5578" s="53"/>
      <c r="AJ5578" s="5"/>
    </row>
    <row r="5579" spans="3:36">
      <c r="C5579" s="57"/>
      <c r="D5579" s="11"/>
      <c r="E5579" s="11"/>
      <c r="F5579" s="56"/>
      <c r="G5579" s="11"/>
      <c r="H5579" s="11"/>
      <c r="I5579" s="11"/>
      <c r="J5579" s="11"/>
      <c r="K5579" s="11"/>
      <c r="L5579" s="11"/>
      <c r="M5579" s="11"/>
      <c r="N5579" s="11"/>
      <c r="Q5579" s="11"/>
      <c r="R5579" s="11"/>
      <c r="S5579" s="11"/>
      <c r="T5579" s="11"/>
      <c r="U5579" s="42"/>
      <c r="V5579" s="42"/>
      <c r="W5579" s="42"/>
      <c r="X5579" s="42"/>
      <c r="Y5579" s="42"/>
      <c r="Z5579" s="42"/>
      <c r="AA5579" s="42"/>
      <c r="AB5579" s="42"/>
      <c r="AD5579" s="11"/>
      <c r="AE5579" s="11"/>
      <c r="AF5579" s="11"/>
      <c r="AG5579" s="11"/>
      <c r="AH5579" s="101"/>
      <c r="AI5579" s="53"/>
      <c r="AJ5579" s="5"/>
    </row>
    <row r="5580" spans="3:36">
      <c r="C5580" s="57"/>
      <c r="D5580" s="11"/>
      <c r="E5580" s="11"/>
      <c r="F5580" s="56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42"/>
      <c r="V5580" s="42"/>
      <c r="W5580" s="42"/>
      <c r="X5580" s="42"/>
      <c r="Y5580" s="42"/>
      <c r="Z5580" s="42"/>
      <c r="AA5580" s="42"/>
      <c r="AB5580" s="42"/>
      <c r="AD5580" s="11"/>
      <c r="AE5580" s="11"/>
      <c r="AG5580" s="11"/>
      <c r="AH5580" s="101"/>
      <c r="AI5580" s="53"/>
      <c r="AJ5580" s="5"/>
    </row>
    <row r="5581" spans="3:36">
      <c r="C5581" s="57"/>
      <c r="D5581" s="11"/>
      <c r="E5581" s="11"/>
      <c r="F5581" s="56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42"/>
      <c r="V5581" s="42"/>
      <c r="W5581" s="42"/>
      <c r="X5581" s="42"/>
      <c r="Y5581" s="42"/>
      <c r="Z5581" s="42"/>
      <c r="AA5581" s="42"/>
      <c r="AB5581" s="42"/>
      <c r="AD5581" s="11"/>
      <c r="AE5581" s="11"/>
      <c r="AF5581" s="11"/>
      <c r="AG5581" s="11"/>
      <c r="AH5581" s="101"/>
      <c r="AI5581" s="53"/>
      <c r="AJ5581" s="5"/>
    </row>
    <row r="5582" spans="3:36">
      <c r="C5582" s="57"/>
      <c r="D5582" s="11"/>
      <c r="E5582" s="11"/>
      <c r="F5582" s="56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42"/>
      <c r="V5582" s="42"/>
      <c r="W5582" s="42"/>
      <c r="X5582" s="42"/>
      <c r="Y5582" s="42"/>
      <c r="Z5582" s="42"/>
      <c r="AA5582" s="42"/>
      <c r="AB5582" s="42"/>
      <c r="AD5582" s="11"/>
      <c r="AE5582" s="11"/>
      <c r="AF5582" s="11"/>
      <c r="AG5582" s="11"/>
      <c r="AH5582" s="101"/>
      <c r="AI5582" s="53"/>
      <c r="AJ5582" s="5"/>
    </row>
    <row r="5583" spans="3:36">
      <c r="C5583" s="57"/>
      <c r="D5583" s="11"/>
      <c r="E5583" s="11"/>
      <c r="F5583" s="56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42"/>
      <c r="V5583" s="42"/>
      <c r="W5583" s="42"/>
      <c r="X5583" s="42"/>
      <c r="Y5583" s="42"/>
      <c r="Z5583" s="42"/>
      <c r="AA5583" s="42"/>
      <c r="AB5583" s="42"/>
      <c r="AD5583" s="11"/>
      <c r="AE5583" s="11"/>
      <c r="AF5583" s="11"/>
      <c r="AG5583" s="11"/>
      <c r="AH5583" s="101"/>
      <c r="AI5583" s="53"/>
      <c r="AJ5583" s="5"/>
    </row>
    <row r="5584" spans="3:36">
      <c r="C5584" s="57"/>
      <c r="D5584" s="11"/>
      <c r="E5584" s="11"/>
      <c r="F5584" s="56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42"/>
      <c r="V5584" s="42"/>
      <c r="W5584" s="42"/>
      <c r="X5584" s="42"/>
      <c r="Y5584" s="42"/>
      <c r="Z5584" s="42"/>
      <c r="AA5584" s="42"/>
      <c r="AB5584" s="42"/>
      <c r="AD5584" s="11"/>
      <c r="AE5584" s="11"/>
      <c r="AF5584" s="11"/>
      <c r="AG5584" s="11"/>
      <c r="AH5584" s="101"/>
      <c r="AI5584" s="53"/>
      <c r="AJ5584" s="5"/>
    </row>
    <row r="5585" spans="3:36">
      <c r="C5585" s="57"/>
      <c r="D5585" s="11"/>
      <c r="E5585" s="11"/>
      <c r="F5585" s="56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42"/>
      <c r="V5585" s="42"/>
      <c r="W5585" s="42"/>
      <c r="X5585" s="42"/>
      <c r="Y5585" s="42"/>
      <c r="Z5585" s="42"/>
      <c r="AA5585" s="42"/>
      <c r="AB5585" s="42"/>
      <c r="AD5585" s="11"/>
      <c r="AE5585" s="11"/>
      <c r="AF5585" s="11"/>
      <c r="AG5585" s="11"/>
      <c r="AH5585" s="101"/>
      <c r="AI5585" s="53"/>
      <c r="AJ5585" s="5"/>
    </row>
    <row r="5586" spans="3:36">
      <c r="C5586" s="57"/>
      <c r="D5586" s="11"/>
      <c r="E5586" s="11"/>
      <c r="F5586" s="56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42"/>
      <c r="V5586" s="42"/>
      <c r="W5586" s="42"/>
      <c r="X5586" s="42"/>
      <c r="Y5586" s="42"/>
      <c r="Z5586" s="42"/>
      <c r="AA5586" s="42"/>
      <c r="AB5586" s="42"/>
      <c r="AD5586" s="11"/>
      <c r="AE5586" s="11"/>
      <c r="AF5586" s="11"/>
      <c r="AG5586" s="11"/>
      <c r="AH5586" s="101"/>
      <c r="AI5586" s="53"/>
      <c r="AJ5586" s="5"/>
    </row>
    <row r="5587" spans="3:36">
      <c r="C5587" s="57"/>
      <c r="D5587" s="11"/>
      <c r="E5587" s="11"/>
      <c r="F5587" s="56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42"/>
      <c r="V5587" s="42"/>
      <c r="W5587" s="42"/>
      <c r="X5587" s="42"/>
      <c r="Y5587" s="42"/>
      <c r="Z5587" s="42"/>
      <c r="AA5587" s="42"/>
      <c r="AB5587" s="42"/>
      <c r="AD5587" s="11"/>
      <c r="AE5587" s="11"/>
      <c r="AG5587" s="11"/>
      <c r="AH5587" s="101"/>
      <c r="AI5587" s="53"/>
      <c r="AJ5587" s="5"/>
    </row>
    <row r="5588" spans="3:36">
      <c r="C5588" s="57"/>
      <c r="D5588" s="11"/>
      <c r="E5588" s="11"/>
      <c r="F5588" s="56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42"/>
      <c r="V5588" s="42"/>
      <c r="W5588" s="42"/>
      <c r="X5588" s="42"/>
      <c r="Y5588" s="42"/>
      <c r="Z5588" s="42"/>
      <c r="AA5588" s="42"/>
      <c r="AB5588" s="42"/>
      <c r="AD5588" s="11"/>
      <c r="AE5588" s="11"/>
      <c r="AG5588" s="11"/>
      <c r="AH5588" s="101"/>
      <c r="AI5588" s="53"/>
      <c r="AJ5588" s="5"/>
    </row>
    <row r="5589" spans="3:36">
      <c r="C5589" s="57"/>
      <c r="D5589" s="11"/>
      <c r="E5589" s="11"/>
      <c r="F5589" s="56"/>
      <c r="G5589" s="11"/>
      <c r="H5589" s="11"/>
      <c r="I5589" s="11"/>
      <c r="J5589" s="11"/>
      <c r="K5589" s="11"/>
      <c r="L5589" s="11"/>
      <c r="M5589" s="11"/>
      <c r="O5589" s="11"/>
      <c r="P5589" s="11"/>
      <c r="Q5589" s="11"/>
      <c r="R5589" s="11"/>
      <c r="S5589" s="11"/>
      <c r="T5589" s="11"/>
      <c r="U5589" s="42"/>
      <c r="V5589" s="42"/>
      <c r="W5589" s="42"/>
      <c r="X5589" s="42"/>
      <c r="Y5589" s="42"/>
      <c r="Z5589" s="42"/>
      <c r="AA5589" s="42"/>
      <c r="AB5589" s="42"/>
      <c r="AD5589" s="11"/>
      <c r="AE5589" s="11"/>
      <c r="AG5589" s="11"/>
      <c r="AH5589" s="101"/>
      <c r="AI5589" s="53"/>
      <c r="AJ5589" s="5"/>
    </row>
    <row r="5590" spans="3:36">
      <c r="C5590" s="57"/>
      <c r="D5590" s="11"/>
      <c r="E5590" s="11"/>
      <c r="F5590" s="56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42"/>
      <c r="V5590" s="42"/>
      <c r="W5590" s="42"/>
      <c r="X5590" s="42"/>
      <c r="Y5590" s="42"/>
      <c r="Z5590" s="42"/>
      <c r="AA5590" s="42"/>
      <c r="AB5590" s="42"/>
      <c r="AD5590" s="11"/>
      <c r="AF5590" s="11"/>
      <c r="AG5590" s="11"/>
      <c r="AH5590" s="101"/>
      <c r="AI5590" s="53"/>
      <c r="AJ5590" s="5"/>
    </row>
    <row r="5591" spans="3:36">
      <c r="C5591" s="57"/>
      <c r="D5591" s="11"/>
      <c r="E5591" s="11"/>
      <c r="F5591" s="56"/>
      <c r="G5591" s="11"/>
      <c r="H5591" s="11"/>
      <c r="I5591" s="11"/>
      <c r="J5591" s="11"/>
      <c r="K5591" s="11"/>
      <c r="L5591" s="11"/>
      <c r="M5591" s="11"/>
      <c r="N5591" s="11"/>
      <c r="Q5591" s="11"/>
      <c r="R5591" s="11"/>
      <c r="S5591" s="11"/>
      <c r="T5591" s="11"/>
      <c r="U5591" s="42"/>
      <c r="V5591" s="42"/>
      <c r="W5591" s="42"/>
      <c r="X5591" s="42"/>
      <c r="Y5591" s="42"/>
      <c r="Z5591" s="42"/>
      <c r="AA5591" s="42"/>
      <c r="AB5591" s="42"/>
      <c r="AD5591" s="11"/>
      <c r="AF5591" s="11"/>
      <c r="AG5591" s="11"/>
      <c r="AH5591" s="101"/>
      <c r="AI5591" s="53"/>
      <c r="AJ5591" s="5"/>
    </row>
    <row r="5592" spans="3:36">
      <c r="C5592" s="57"/>
      <c r="D5592" s="11"/>
      <c r="E5592" s="11"/>
      <c r="F5592" s="56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42"/>
      <c r="V5592" s="42"/>
      <c r="W5592" s="42"/>
      <c r="X5592" s="42"/>
      <c r="Y5592" s="42"/>
      <c r="Z5592" s="42"/>
      <c r="AA5592" s="42"/>
      <c r="AB5592" s="42"/>
      <c r="AD5592" s="11"/>
      <c r="AE5592" s="11"/>
      <c r="AG5592" s="11"/>
      <c r="AH5592" s="101"/>
      <c r="AI5592" s="53"/>
      <c r="AJ5592" s="5"/>
    </row>
    <row r="5593" spans="3:36">
      <c r="C5593" s="57"/>
      <c r="D5593" s="11"/>
      <c r="E5593" s="11"/>
      <c r="F5593" s="56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42"/>
      <c r="V5593" s="42"/>
      <c r="W5593" s="42"/>
      <c r="X5593" s="42"/>
      <c r="Y5593" s="42"/>
      <c r="Z5593" s="42"/>
      <c r="AA5593" s="42"/>
      <c r="AB5593" s="42"/>
      <c r="AD5593" s="11"/>
      <c r="AE5593" s="11"/>
      <c r="AF5593" s="11"/>
      <c r="AG5593" s="11"/>
      <c r="AH5593" s="101"/>
      <c r="AI5593" s="53"/>
      <c r="AJ5593" s="5"/>
    </row>
    <row r="5594" spans="3:36">
      <c r="C5594" s="57"/>
      <c r="D5594" s="11"/>
      <c r="E5594" s="11"/>
      <c r="F5594" s="56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42"/>
      <c r="V5594" s="42"/>
      <c r="W5594" s="42"/>
      <c r="X5594" s="42"/>
      <c r="Y5594" s="42"/>
      <c r="Z5594" s="42"/>
      <c r="AA5594" s="42"/>
      <c r="AB5594" s="42"/>
      <c r="AD5594" s="11"/>
      <c r="AE5594" s="11"/>
      <c r="AG5594" s="11"/>
      <c r="AH5594" s="101"/>
      <c r="AI5594" s="53"/>
      <c r="AJ5594" s="5"/>
    </row>
    <row r="5595" spans="3:36">
      <c r="C5595" s="57"/>
      <c r="D5595" s="11"/>
      <c r="E5595" s="11"/>
      <c r="F5595" s="56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42"/>
      <c r="V5595" s="42"/>
      <c r="W5595" s="42"/>
      <c r="X5595" s="42"/>
      <c r="Y5595" s="42"/>
      <c r="Z5595" s="42"/>
      <c r="AA5595" s="42"/>
      <c r="AB5595" s="42"/>
      <c r="AD5595" s="11"/>
      <c r="AE5595" s="11"/>
      <c r="AF5595" s="11"/>
      <c r="AG5595" s="11"/>
      <c r="AH5595" s="101"/>
      <c r="AI5595" s="53"/>
      <c r="AJ5595" s="5"/>
    </row>
    <row r="5596" spans="3:36">
      <c r="C5596" s="57"/>
      <c r="D5596" s="11"/>
      <c r="E5596" s="11"/>
      <c r="F5596" s="56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42"/>
      <c r="V5596" s="42"/>
      <c r="W5596" s="42"/>
      <c r="X5596" s="42"/>
      <c r="Y5596" s="42"/>
      <c r="Z5596" s="42"/>
      <c r="AA5596" s="42"/>
      <c r="AB5596" s="42"/>
      <c r="AD5596" s="11"/>
      <c r="AE5596" s="11"/>
      <c r="AF5596" s="11"/>
      <c r="AG5596" s="11"/>
      <c r="AH5596" s="101"/>
      <c r="AI5596" s="53"/>
      <c r="AJ5596" s="5"/>
    </row>
    <row r="5597" spans="3:36">
      <c r="C5597" s="57"/>
      <c r="D5597" s="11"/>
      <c r="E5597" s="11"/>
      <c r="F5597" s="56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42"/>
      <c r="V5597" s="42"/>
      <c r="W5597" s="42"/>
      <c r="X5597" s="42"/>
      <c r="Y5597" s="42"/>
      <c r="Z5597" s="42"/>
      <c r="AA5597" s="42"/>
      <c r="AB5597" s="42"/>
      <c r="AD5597" s="11"/>
      <c r="AE5597" s="11"/>
      <c r="AG5597" s="11"/>
      <c r="AH5597" s="101"/>
      <c r="AI5597" s="53"/>
      <c r="AJ5597" s="5"/>
    </row>
    <row r="5598" spans="3:36">
      <c r="C5598" s="57"/>
      <c r="D5598" s="11"/>
      <c r="E5598" s="11"/>
      <c r="F5598" s="56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42"/>
      <c r="V5598" s="42"/>
      <c r="W5598" s="42"/>
      <c r="X5598" s="42"/>
      <c r="Y5598" s="42"/>
      <c r="Z5598" s="42"/>
      <c r="AA5598" s="42"/>
      <c r="AB5598" s="42"/>
      <c r="AD5598" s="11"/>
      <c r="AE5598" s="11"/>
      <c r="AG5598" s="11"/>
      <c r="AH5598" s="101"/>
      <c r="AI5598" s="53"/>
      <c r="AJ5598" s="5"/>
    </row>
    <row r="5599" spans="3:36">
      <c r="C5599" s="57"/>
      <c r="D5599" s="11"/>
      <c r="E5599" s="11"/>
      <c r="F5599" s="56"/>
      <c r="G5599" s="11"/>
      <c r="H5599" s="11"/>
      <c r="I5599" s="11"/>
      <c r="J5599" s="11"/>
      <c r="K5599" s="11"/>
      <c r="M5599" s="11"/>
      <c r="O5599" s="11"/>
      <c r="P5599" s="11"/>
      <c r="Q5599" s="11"/>
      <c r="R5599" s="11"/>
      <c r="S5599" s="11"/>
      <c r="T5599" s="11"/>
      <c r="U5599" s="42"/>
      <c r="V5599" s="42"/>
      <c r="W5599" s="42"/>
      <c r="X5599" s="42"/>
      <c r="Y5599" s="42"/>
      <c r="Z5599" s="42"/>
      <c r="AA5599" s="42"/>
      <c r="AB5599" s="42"/>
      <c r="AD5599" s="11"/>
      <c r="AE5599" s="11"/>
      <c r="AF5599" s="11"/>
      <c r="AG5599" s="11"/>
      <c r="AH5599" s="101"/>
      <c r="AI5599" s="53"/>
      <c r="AJ5599" s="5"/>
    </row>
    <row r="5600" spans="3:36">
      <c r="C5600" s="57"/>
      <c r="D5600" s="11"/>
      <c r="E5600" s="11"/>
      <c r="F5600" s="56"/>
      <c r="G5600" s="11"/>
      <c r="H5600" s="11"/>
      <c r="I5600" s="11"/>
      <c r="J5600" s="11"/>
      <c r="K5600" s="11"/>
      <c r="M5600" s="11"/>
      <c r="N5600" s="11"/>
      <c r="O5600" s="11"/>
      <c r="Q5600" s="11"/>
      <c r="R5600" s="11"/>
      <c r="S5600" s="11"/>
      <c r="U5600" s="42"/>
      <c r="V5600" s="42"/>
      <c r="W5600" s="42"/>
      <c r="X5600" s="42"/>
      <c r="Y5600" s="42"/>
      <c r="Z5600" s="42"/>
      <c r="AA5600" s="42"/>
      <c r="AB5600" s="42"/>
      <c r="AD5600" s="11"/>
      <c r="AE5600" s="11"/>
      <c r="AF5600" s="11"/>
      <c r="AG5600" s="11"/>
      <c r="AH5600" s="101"/>
      <c r="AI5600" s="53"/>
      <c r="AJ5600" s="5"/>
    </row>
    <row r="5601" spans="3:36">
      <c r="C5601" s="57"/>
      <c r="D5601" s="11"/>
      <c r="E5601" s="11"/>
      <c r="F5601" s="56"/>
      <c r="G5601" s="11"/>
      <c r="H5601" s="11"/>
      <c r="I5601" s="11"/>
      <c r="J5601" s="11"/>
      <c r="K5601" s="11"/>
      <c r="M5601" s="11"/>
      <c r="N5601" s="11"/>
      <c r="O5601" s="11"/>
      <c r="P5601" s="11"/>
      <c r="Q5601" s="11"/>
      <c r="R5601" s="11"/>
      <c r="S5601" s="11"/>
      <c r="T5601" s="11"/>
      <c r="U5601" s="42"/>
      <c r="V5601" s="42"/>
      <c r="W5601" s="42"/>
      <c r="X5601" s="42"/>
      <c r="Y5601" s="42"/>
      <c r="Z5601" s="42"/>
      <c r="AA5601" s="42"/>
      <c r="AB5601" s="42"/>
      <c r="AD5601" s="11"/>
      <c r="AF5601" s="11"/>
      <c r="AG5601" s="11"/>
      <c r="AH5601" s="101"/>
      <c r="AI5601" s="53"/>
      <c r="AJ5601" s="5"/>
    </row>
    <row r="5602" spans="3:36">
      <c r="C5602" s="57"/>
      <c r="D5602" s="11"/>
      <c r="E5602" s="11"/>
      <c r="F5602" s="56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42"/>
      <c r="V5602" s="42"/>
      <c r="W5602" s="42"/>
      <c r="X5602" s="42"/>
      <c r="Y5602" s="42"/>
      <c r="Z5602" s="42"/>
      <c r="AA5602" s="42"/>
      <c r="AB5602" s="42"/>
      <c r="AD5602" s="11"/>
      <c r="AE5602" s="11"/>
      <c r="AF5602" s="11"/>
      <c r="AG5602" s="11"/>
      <c r="AH5602" s="101"/>
      <c r="AI5602" s="53"/>
      <c r="AJ5602" s="5"/>
    </row>
    <row r="5603" spans="3:36">
      <c r="C5603" s="57"/>
      <c r="D5603" s="11"/>
      <c r="E5603" s="11"/>
      <c r="F5603" s="56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42"/>
      <c r="V5603" s="42"/>
      <c r="W5603" s="42"/>
      <c r="X5603" s="42"/>
      <c r="Y5603" s="42"/>
      <c r="Z5603" s="42"/>
      <c r="AA5603" s="42"/>
      <c r="AB5603" s="42"/>
      <c r="AD5603" s="11"/>
      <c r="AE5603" s="11"/>
      <c r="AF5603" s="11"/>
      <c r="AG5603" s="11"/>
      <c r="AH5603" s="101"/>
      <c r="AI5603" s="53"/>
      <c r="AJ5603" s="5"/>
    </row>
    <row r="5604" spans="3:36">
      <c r="C5604" s="57"/>
      <c r="D5604" s="11"/>
      <c r="E5604" s="11"/>
      <c r="F5604" s="56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42"/>
      <c r="V5604" s="42"/>
      <c r="W5604" s="42"/>
      <c r="X5604" s="42"/>
      <c r="Y5604" s="42"/>
      <c r="Z5604" s="42"/>
      <c r="AA5604" s="42"/>
      <c r="AB5604" s="42"/>
      <c r="AD5604" s="11"/>
      <c r="AE5604" s="11"/>
      <c r="AF5604" s="11"/>
      <c r="AG5604" s="11"/>
      <c r="AH5604" s="101"/>
      <c r="AI5604" s="53"/>
      <c r="AJ5604" s="5"/>
    </row>
    <row r="5605" spans="3:36">
      <c r="C5605" s="57"/>
      <c r="D5605" s="11"/>
      <c r="E5605" s="11"/>
      <c r="F5605" s="56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42"/>
      <c r="V5605" s="42"/>
      <c r="W5605" s="42"/>
      <c r="X5605" s="42"/>
      <c r="Y5605" s="42"/>
      <c r="Z5605" s="42"/>
      <c r="AA5605" s="42"/>
      <c r="AB5605" s="42"/>
      <c r="AD5605" s="11"/>
      <c r="AE5605" s="11"/>
      <c r="AG5605" s="11"/>
      <c r="AH5605" s="101"/>
      <c r="AI5605" s="53"/>
      <c r="AJ5605" s="5"/>
    </row>
    <row r="5606" spans="3:36">
      <c r="C5606" s="57"/>
      <c r="D5606" s="11"/>
      <c r="E5606" s="11"/>
      <c r="F5606" s="56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42"/>
      <c r="V5606" s="42"/>
      <c r="W5606" s="42"/>
      <c r="X5606" s="42"/>
      <c r="Y5606" s="42"/>
      <c r="Z5606" s="42"/>
      <c r="AA5606" s="42"/>
      <c r="AB5606" s="42"/>
      <c r="AD5606" s="11"/>
      <c r="AG5606" s="11"/>
      <c r="AH5606" s="101"/>
      <c r="AI5606" s="53"/>
      <c r="AJ5606" s="5"/>
    </row>
    <row r="5607" spans="3:36">
      <c r="C5607" s="57"/>
      <c r="D5607" s="11"/>
      <c r="E5607" s="11"/>
      <c r="F5607" s="56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42"/>
      <c r="V5607" s="42"/>
      <c r="W5607" s="42"/>
      <c r="X5607" s="42"/>
      <c r="Y5607" s="42"/>
      <c r="Z5607" s="42"/>
      <c r="AA5607" s="42"/>
      <c r="AB5607" s="42"/>
      <c r="AD5607" s="11"/>
      <c r="AE5607" s="11"/>
      <c r="AF5607" s="11"/>
      <c r="AG5607" s="11"/>
      <c r="AH5607" s="101"/>
      <c r="AI5607" s="53"/>
      <c r="AJ5607" s="5"/>
    </row>
    <row r="5608" spans="3:36">
      <c r="C5608" s="57"/>
      <c r="D5608" s="11"/>
      <c r="E5608" s="11"/>
      <c r="F5608" s="56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42"/>
      <c r="V5608" s="42"/>
      <c r="W5608" s="42"/>
      <c r="X5608" s="42"/>
      <c r="Y5608" s="42"/>
      <c r="Z5608" s="42"/>
      <c r="AA5608" s="42"/>
      <c r="AB5608" s="42"/>
      <c r="AD5608" s="11"/>
      <c r="AE5608" s="11"/>
      <c r="AF5608" s="11"/>
      <c r="AG5608" s="11"/>
      <c r="AH5608" s="101"/>
      <c r="AI5608" s="53"/>
      <c r="AJ5608" s="5"/>
    </row>
    <row r="5609" spans="3:36">
      <c r="C5609" s="57"/>
      <c r="D5609" s="11"/>
      <c r="E5609" s="11"/>
      <c r="F5609" s="56"/>
      <c r="G5609" s="11"/>
      <c r="H5609" s="11"/>
      <c r="I5609" s="11"/>
      <c r="J5609" s="11"/>
      <c r="K5609" s="11"/>
      <c r="L5609" s="11"/>
      <c r="M5609" s="11"/>
      <c r="N5609" s="11"/>
      <c r="O5609" s="11"/>
      <c r="Q5609" s="11"/>
      <c r="R5609" s="11"/>
      <c r="S5609" s="11"/>
      <c r="T5609" s="11"/>
      <c r="U5609" s="42"/>
      <c r="V5609" s="42"/>
      <c r="W5609" s="42"/>
      <c r="X5609" s="42"/>
      <c r="Y5609" s="42"/>
      <c r="Z5609" s="42"/>
      <c r="AA5609" s="42"/>
      <c r="AB5609" s="42"/>
      <c r="AD5609" s="11"/>
      <c r="AE5609" s="11"/>
      <c r="AF5609" s="11"/>
      <c r="AG5609" s="11"/>
      <c r="AH5609" s="101"/>
      <c r="AI5609" s="53"/>
      <c r="AJ5609" s="5"/>
    </row>
    <row r="5610" spans="3:36">
      <c r="C5610" s="57"/>
      <c r="D5610" s="11"/>
      <c r="E5610" s="11"/>
      <c r="F5610" s="56"/>
      <c r="G5610" s="11"/>
      <c r="H5610" s="11"/>
      <c r="I5610" s="11"/>
      <c r="J5610" s="11"/>
      <c r="K5610" s="11"/>
      <c r="L5610" s="11"/>
      <c r="M5610" s="11"/>
      <c r="N5610" s="11"/>
      <c r="P5610" s="11"/>
      <c r="Q5610" s="11"/>
      <c r="R5610" s="11"/>
      <c r="S5610" s="11"/>
      <c r="T5610" s="11"/>
      <c r="U5610" s="42"/>
      <c r="V5610" s="42"/>
      <c r="W5610" s="42"/>
      <c r="X5610" s="42"/>
      <c r="Y5610" s="42"/>
      <c r="Z5610" s="42"/>
      <c r="AA5610" s="42"/>
      <c r="AB5610" s="42"/>
      <c r="AD5610" s="11"/>
      <c r="AE5610" s="11"/>
      <c r="AF5610" s="11"/>
      <c r="AG5610" s="11"/>
      <c r="AH5610" s="101"/>
      <c r="AI5610" s="53"/>
      <c r="AJ5610" s="5"/>
    </row>
    <row r="5611" spans="3:36">
      <c r="C5611" s="57"/>
      <c r="D5611" s="11"/>
      <c r="E5611" s="11"/>
      <c r="F5611" s="56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42"/>
      <c r="V5611" s="42"/>
      <c r="W5611" s="42"/>
      <c r="X5611" s="42"/>
      <c r="Y5611" s="42"/>
      <c r="Z5611" s="42"/>
      <c r="AA5611" s="42"/>
      <c r="AB5611" s="42"/>
      <c r="AD5611" s="11"/>
      <c r="AE5611" s="11"/>
      <c r="AF5611" s="11"/>
      <c r="AG5611" s="11"/>
      <c r="AH5611" s="101"/>
      <c r="AI5611" s="53"/>
      <c r="AJ5611" s="5"/>
    </row>
    <row r="5612" spans="3:36">
      <c r="C5612" s="57"/>
      <c r="D5612" s="11"/>
      <c r="E5612" s="11"/>
      <c r="F5612" s="56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42"/>
      <c r="V5612" s="42"/>
      <c r="W5612" s="42"/>
      <c r="X5612" s="42"/>
      <c r="Y5612" s="42"/>
      <c r="Z5612" s="42"/>
      <c r="AA5612" s="42"/>
      <c r="AB5612" s="42"/>
      <c r="AD5612" s="11"/>
      <c r="AE5612" s="11"/>
      <c r="AG5612" s="11"/>
      <c r="AH5612" s="101"/>
      <c r="AI5612" s="53"/>
      <c r="AJ5612" s="5"/>
    </row>
    <row r="5613" spans="3:36">
      <c r="C5613" s="57"/>
      <c r="D5613" s="11"/>
      <c r="E5613" s="11"/>
      <c r="F5613" s="56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42"/>
      <c r="V5613" s="42"/>
      <c r="W5613" s="42"/>
      <c r="X5613" s="42"/>
      <c r="Y5613" s="42"/>
      <c r="Z5613" s="42"/>
      <c r="AA5613" s="42"/>
      <c r="AB5613" s="42"/>
      <c r="AD5613" s="11"/>
      <c r="AE5613" s="11"/>
      <c r="AG5613" s="11"/>
      <c r="AH5613" s="101"/>
      <c r="AI5613" s="53"/>
      <c r="AJ5613" s="5"/>
    </row>
    <row r="5614" spans="3:36">
      <c r="C5614" s="57"/>
      <c r="D5614" s="11"/>
      <c r="E5614" s="11"/>
      <c r="F5614" s="56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42"/>
      <c r="V5614" s="42"/>
      <c r="W5614" s="42"/>
      <c r="X5614" s="42"/>
      <c r="Y5614" s="42"/>
      <c r="Z5614" s="42"/>
      <c r="AA5614" s="42"/>
      <c r="AB5614" s="42"/>
      <c r="AC5614" s="11"/>
      <c r="AD5614" s="11"/>
      <c r="AF5614" s="11"/>
      <c r="AG5614" s="11"/>
      <c r="AH5614" s="101"/>
      <c r="AI5614" s="53"/>
      <c r="AJ5614" s="5"/>
    </row>
    <row r="5615" spans="3:36">
      <c r="C5615" s="57"/>
      <c r="D5615" s="11"/>
      <c r="E5615" s="11"/>
      <c r="F5615" s="56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42"/>
      <c r="V5615" s="42"/>
      <c r="W5615" s="42"/>
      <c r="X5615" s="42"/>
      <c r="Y5615" s="42"/>
      <c r="Z5615" s="42"/>
      <c r="AA5615" s="42"/>
      <c r="AB5615" s="42"/>
      <c r="AC5615" s="11"/>
      <c r="AD5615" s="11"/>
      <c r="AE5615" s="11"/>
      <c r="AG5615" s="11"/>
      <c r="AH5615" s="101"/>
      <c r="AI5615" s="53"/>
      <c r="AJ5615" s="5"/>
    </row>
    <row r="5616" spans="3:36">
      <c r="C5616" s="57"/>
      <c r="D5616" s="11"/>
      <c r="E5616" s="11"/>
      <c r="F5616" s="56"/>
      <c r="G5616" s="11"/>
      <c r="H5616" s="11"/>
      <c r="I5616" s="11"/>
      <c r="J5616" s="11"/>
      <c r="K5616" s="11"/>
      <c r="M5616" s="11"/>
      <c r="O5616" s="11"/>
      <c r="P5616" s="11"/>
      <c r="Q5616" s="11"/>
      <c r="R5616" s="11"/>
      <c r="S5616" s="11"/>
      <c r="T5616" s="11"/>
      <c r="U5616" s="42"/>
      <c r="V5616" s="42"/>
      <c r="W5616" s="42"/>
      <c r="X5616" s="42"/>
      <c r="Y5616" s="42"/>
      <c r="Z5616" s="42"/>
      <c r="AA5616" s="42"/>
      <c r="AB5616" s="42"/>
      <c r="AC5616" s="11"/>
      <c r="AD5616" s="11"/>
      <c r="AE5616" s="11"/>
      <c r="AG5616" s="11"/>
      <c r="AH5616" s="101"/>
      <c r="AI5616" s="53"/>
      <c r="AJ5616" s="5"/>
    </row>
    <row r="5617" spans="3:36">
      <c r="C5617" s="57"/>
      <c r="D5617" s="11"/>
      <c r="E5617" s="11"/>
      <c r="F5617" s="56"/>
      <c r="G5617" s="11"/>
      <c r="H5617" s="11"/>
      <c r="I5617" s="11"/>
      <c r="J5617" s="11"/>
      <c r="K5617" s="11"/>
      <c r="M5617" s="11"/>
      <c r="N5617" s="11"/>
      <c r="P5617" s="11"/>
      <c r="Q5617" s="11"/>
      <c r="R5617" s="11"/>
      <c r="S5617" s="11"/>
      <c r="U5617" s="42"/>
      <c r="V5617" s="42"/>
      <c r="W5617" s="42"/>
      <c r="X5617" s="42"/>
      <c r="Y5617" s="42"/>
      <c r="Z5617" s="42"/>
      <c r="AA5617" s="42"/>
      <c r="AB5617" s="42"/>
      <c r="AC5617" s="11"/>
      <c r="AD5617" s="11"/>
      <c r="AE5617" s="11"/>
      <c r="AF5617" s="11"/>
      <c r="AG5617" s="11"/>
      <c r="AH5617" s="101"/>
      <c r="AI5617" s="53"/>
      <c r="AJ5617" s="5"/>
    </row>
    <row r="5618" spans="3:36">
      <c r="C5618" s="57"/>
      <c r="D5618" s="11"/>
      <c r="E5618" s="11"/>
      <c r="F5618" s="56"/>
      <c r="G5618" s="11"/>
      <c r="H5618" s="11"/>
      <c r="I5618" s="11"/>
      <c r="J5618" s="11"/>
      <c r="K5618" s="11"/>
      <c r="M5618" s="11"/>
      <c r="N5618" s="11"/>
      <c r="P5618" s="11"/>
      <c r="Q5618" s="11"/>
      <c r="R5618" s="11"/>
      <c r="S5618" s="11"/>
      <c r="U5618" s="42"/>
      <c r="V5618" s="42"/>
      <c r="W5618" s="42"/>
      <c r="X5618" s="42"/>
      <c r="Y5618" s="42"/>
      <c r="Z5618" s="42"/>
      <c r="AA5618" s="42"/>
      <c r="AB5618" s="42"/>
      <c r="AD5618" s="11"/>
      <c r="AE5618" s="11"/>
      <c r="AG5618" s="11"/>
      <c r="AH5618" s="101"/>
      <c r="AI5618" s="53"/>
      <c r="AJ5618" s="5"/>
    </row>
    <row r="5619" spans="3:36">
      <c r="C5619" s="57"/>
      <c r="D5619" s="11"/>
      <c r="E5619" s="11"/>
      <c r="F5619" s="56"/>
      <c r="G5619" s="11"/>
      <c r="H5619" s="11"/>
      <c r="I5619" s="11"/>
      <c r="J5619" s="11"/>
      <c r="K5619" s="11"/>
      <c r="M5619" s="11"/>
      <c r="N5619" s="11"/>
      <c r="O5619" s="11"/>
      <c r="P5619" s="11"/>
      <c r="Q5619" s="11"/>
      <c r="R5619" s="11"/>
      <c r="S5619" s="11"/>
      <c r="T5619" s="11"/>
      <c r="U5619" s="42"/>
      <c r="V5619" s="42"/>
      <c r="W5619" s="42"/>
      <c r="X5619" s="42"/>
      <c r="Y5619" s="42"/>
      <c r="Z5619" s="42"/>
      <c r="AA5619" s="42"/>
      <c r="AB5619" s="42"/>
      <c r="AD5619" s="11"/>
      <c r="AE5619" s="11"/>
      <c r="AG5619" s="11"/>
      <c r="AH5619" s="101"/>
      <c r="AI5619" s="53"/>
      <c r="AJ5619" s="5"/>
    </row>
    <row r="5620" spans="3:36">
      <c r="C5620" s="57"/>
      <c r="D5620" s="11"/>
      <c r="E5620" s="11"/>
      <c r="F5620" s="56"/>
      <c r="G5620" s="11"/>
      <c r="H5620" s="11"/>
      <c r="I5620" s="11"/>
      <c r="J5620" s="11"/>
      <c r="K5620" s="11"/>
      <c r="M5620" s="11"/>
      <c r="N5620" s="11"/>
      <c r="O5620" s="11"/>
      <c r="P5620" s="11"/>
      <c r="Q5620" s="11"/>
      <c r="R5620" s="11"/>
      <c r="S5620" s="11"/>
      <c r="T5620" s="11"/>
      <c r="U5620" s="42"/>
      <c r="V5620" s="42"/>
      <c r="W5620" s="42"/>
      <c r="X5620" s="42"/>
      <c r="Y5620" s="42"/>
      <c r="Z5620" s="42"/>
      <c r="AA5620" s="42"/>
      <c r="AB5620" s="42"/>
      <c r="AD5620" s="11"/>
      <c r="AE5620" s="11"/>
      <c r="AF5620" s="11"/>
      <c r="AG5620" s="11"/>
      <c r="AH5620" s="101"/>
      <c r="AI5620" s="53"/>
      <c r="AJ5620" s="5"/>
    </row>
    <row r="5621" spans="3:36">
      <c r="C5621" s="57"/>
      <c r="D5621" s="11"/>
      <c r="E5621" s="11"/>
      <c r="F5621" s="56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42"/>
      <c r="V5621" s="42"/>
      <c r="W5621" s="42"/>
      <c r="X5621" s="42"/>
      <c r="Y5621" s="42"/>
      <c r="Z5621" s="42"/>
      <c r="AA5621" s="42"/>
      <c r="AB5621" s="42"/>
      <c r="AD5621" s="11"/>
      <c r="AG5621" s="11"/>
      <c r="AH5621" s="101"/>
      <c r="AI5621" s="53"/>
      <c r="AJ5621" s="5"/>
    </row>
    <row r="5622" spans="3:36">
      <c r="C5622" s="57"/>
      <c r="D5622" s="11"/>
      <c r="E5622" s="11"/>
      <c r="F5622" s="56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42"/>
      <c r="V5622" s="42"/>
      <c r="W5622" s="42"/>
      <c r="X5622" s="42"/>
      <c r="Y5622" s="42"/>
      <c r="Z5622" s="42"/>
      <c r="AA5622" s="42"/>
      <c r="AB5622" s="42"/>
      <c r="AD5622" s="11"/>
      <c r="AE5622" s="11"/>
      <c r="AG5622" s="11"/>
      <c r="AH5622" s="101"/>
      <c r="AI5622" s="53"/>
      <c r="AJ5622" s="5"/>
    </row>
    <row r="5623" spans="3:36">
      <c r="C5623" s="57"/>
      <c r="D5623" s="11"/>
      <c r="E5623" s="11"/>
      <c r="F5623" s="56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42"/>
      <c r="V5623" s="42"/>
      <c r="W5623" s="42"/>
      <c r="X5623" s="42"/>
      <c r="Y5623" s="42"/>
      <c r="Z5623" s="42"/>
      <c r="AA5623" s="42"/>
      <c r="AB5623" s="42"/>
      <c r="AD5623" s="11"/>
      <c r="AF5623" s="11"/>
      <c r="AG5623" s="11"/>
      <c r="AH5623" s="101"/>
      <c r="AI5623" s="53"/>
      <c r="AJ5623" s="5"/>
    </row>
    <row r="5624" spans="3:36">
      <c r="C5624" s="57"/>
      <c r="D5624" s="11"/>
      <c r="E5624" s="11"/>
      <c r="F5624" s="56"/>
      <c r="G5624" s="11"/>
      <c r="H5624" s="11"/>
      <c r="I5624" s="11"/>
      <c r="J5624" s="11"/>
      <c r="K5624" s="11"/>
      <c r="M5624" s="11"/>
      <c r="N5624" s="11"/>
      <c r="P5624" s="11"/>
      <c r="Q5624" s="11"/>
      <c r="R5624" s="11"/>
      <c r="S5624" s="11"/>
      <c r="U5624" s="42"/>
      <c r="V5624" s="42"/>
      <c r="W5624" s="42"/>
      <c r="X5624" s="42"/>
      <c r="Y5624" s="42"/>
      <c r="Z5624" s="42"/>
      <c r="AA5624" s="42"/>
      <c r="AB5624" s="42"/>
      <c r="AD5624" s="11"/>
      <c r="AF5624" s="11"/>
      <c r="AG5624" s="11"/>
      <c r="AH5624" s="101"/>
      <c r="AI5624" s="53"/>
      <c r="AJ5624" s="5"/>
    </row>
    <row r="5625" spans="3:36">
      <c r="C5625" s="57"/>
      <c r="D5625" s="11"/>
      <c r="E5625" s="11"/>
      <c r="F5625" s="56"/>
      <c r="G5625" s="11"/>
      <c r="H5625" s="11"/>
      <c r="I5625" s="11"/>
      <c r="J5625" s="11"/>
      <c r="K5625" s="11"/>
      <c r="M5625" s="11"/>
      <c r="N5625" s="11"/>
      <c r="O5625" s="11"/>
      <c r="P5625" s="11"/>
      <c r="Q5625" s="11"/>
      <c r="R5625" s="11"/>
      <c r="S5625" s="11"/>
      <c r="T5625" s="11"/>
      <c r="U5625" s="42"/>
      <c r="V5625" s="42"/>
      <c r="W5625" s="42"/>
      <c r="X5625" s="42"/>
      <c r="Y5625" s="42"/>
      <c r="Z5625" s="42"/>
      <c r="AA5625" s="42"/>
      <c r="AB5625" s="42"/>
      <c r="AD5625" s="11"/>
      <c r="AE5625" s="11"/>
      <c r="AG5625" s="11"/>
      <c r="AH5625" s="101"/>
      <c r="AI5625" s="53"/>
      <c r="AJ5625" s="5"/>
    </row>
    <row r="5626" spans="3:36">
      <c r="C5626" s="57"/>
      <c r="D5626" s="11"/>
      <c r="E5626" s="11"/>
      <c r="F5626" s="56"/>
      <c r="G5626" s="11"/>
      <c r="H5626" s="11"/>
      <c r="I5626" s="11"/>
      <c r="J5626" s="11"/>
      <c r="K5626" s="11"/>
      <c r="L5626" s="11"/>
      <c r="M5626" s="11"/>
      <c r="N5626" s="11"/>
      <c r="O5626" s="11"/>
      <c r="Q5626" s="11"/>
      <c r="R5626" s="11"/>
      <c r="S5626" s="11"/>
      <c r="U5626" s="42"/>
      <c r="V5626" s="42"/>
      <c r="W5626" s="42"/>
      <c r="X5626" s="42"/>
      <c r="Y5626" s="42"/>
      <c r="Z5626" s="42"/>
      <c r="AA5626" s="42"/>
      <c r="AB5626" s="42"/>
      <c r="AD5626" s="11"/>
      <c r="AE5626" s="11"/>
      <c r="AF5626" s="11"/>
      <c r="AG5626" s="11"/>
      <c r="AH5626" s="101"/>
      <c r="AI5626" s="53"/>
      <c r="AJ5626" s="5"/>
    </row>
    <row r="5627" spans="3:36">
      <c r="C5627" s="57"/>
      <c r="D5627" s="11"/>
      <c r="E5627" s="11"/>
      <c r="F5627" s="56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42"/>
      <c r="V5627" s="42"/>
      <c r="W5627" s="42"/>
      <c r="X5627" s="42"/>
      <c r="Y5627" s="42"/>
      <c r="Z5627" s="42"/>
      <c r="AA5627" s="42"/>
      <c r="AB5627" s="42"/>
      <c r="AD5627" s="11"/>
      <c r="AG5627" s="11"/>
      <c r="AH5627" s="101"/>
      <c r="AI5627" s="53"/>
      <c r="AJ5627" s="5"/>
    </row>
    <row r="5628" spans="3:36">
      <c r="C5628" s="57"/>
      <c r="D5628" s="11"/>
      <c r="E5628" s="11"/>
      <c r="F5628" s="56"/>
      <c r="G5628" s="11"/>
      <c r="H5628" s="11"/>
      <c r="I5628" s="11"/>
      <c r="J5628" s="11"/>
      <c r="K5628" s="11"/>
      <c r="L5628" s="11"/>
      <c r="M5628" s="11"/>
      <c r="O5628" s="11"/>
      <c r="P5628" s="11"/>
      <c r="Q5628" s="11"/>
      <c r="R5628" s="11"/>
      <c r="S5628" s="11"/>
      <c r="T5628" s="11"/>
      <c r="U5628" s="42"/>
      <c r="V5628" s="42"/>
      <c r="W5628" s="42"/>
      <c r="X5628" s="42"/>
      <c r="Y5628" s="42"/>
      <c r="Z5628" s="42"/>
      <c r="AA5628" s="42"/>
      <c r="AB5628" s="42"/>
      <c r="AD5628" s="11"/>
      <c r="AG5628" s="11"/>
      <c r="AH5628" s="101"/>
      <c r="AI5628" s="53"/>
      <c r="AJ5628" s="5"/>
    </row>
    <row r="5629" spans="3:36">
      <c r="C5629" s="57"/>
      <c r="D5629" s="11"/>
      <c r="E5629" s="11"/>
      <c r="F5629" s="56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42"/>
      <c r="V5629" s="42"/>
      <c r="W5629" s="42"/>
      <c r="X5629" s="42"/>
      <c r="Y5629" s="42"/>
      <c r="Z5629" s="42"/>
      <c r="AA5629" s="42"/>
      <c r="AB5629" s="42"/>
      <c r="AD5629" s="11"/>
      <c r="AE5629" s="11"/>
      <c r="AG5629" s="11"/>
      <c r="AH5629" s="101"/>
      <c r="AI5629" s="53"/>
      <c r="AJ5629" s="5"/>
    </row>
    <row r="5630" spans="3:36">
      <c r="C5630" s="57"/>
      <c r="D5630" s="11"/>
      <c r="E5630" s="11"/>
      <c r="F5630" s="56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42"/>
      <c r="V5630" s="42"/>
      <c r="W5630" s="42"/>
      <c r="X5630" s="42"/>
      <c r="Y5630" s="42"/>
      <c r="Z5630" s="42"/>
      <c r="AA5630" s="42"/>
      <c r="AB5630" s="42"/>
      <c r="AD5630" s="11"/>
      <c r="AE5630" s="11"/>
      <c r="AG5630" s="11"/>
      <c r="AH5630" s="101"/>
      <c r="AI5630" s="53"/>
      <c r="AJ5630" s="5"/>
    </row>
    <row r="5631" spans="3:36">
      <c r="C5631" s="57"/>
      <c r="D5631" s="11"/>
      <c r="E5631" s="11"/>
      <c r="F5631" s="56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42"/>
      <c r="V5631" s="42"/>
      <c r="W5631" s="42"/>
      <c r="X5631" s="42"/>
      <c r="Y5631" s="42"/>
      <c r="Z5631" s="42"/>
      <c r="AA5631" s="42"/>
      <c r="AB5631" s="42"/>
      <c r="AD5631" s="11"/>
      <c r="AE5631" s="11"/>
      <c r="AG5631" s="11"/>
      <c r="AH5631" s="101"/>
      <c r="AI5631" s="53"/>
      <c r="AJ5631" s="5"/>
    </row>
    <row r="5632" spans="3:36">
      <c r="C5632" s="57"/>
      <c r="D5632" s="11"/>
      <c r="E5632" s="11"/>
      <c r="F5632" s="56"/>
      <c r="G5632" s="11"/>
      <c r="H5632" s="11"/>
      <c r="I5632" s="11"/>
      <c r="J5632" s="11"/>
      <c r="K5632" s="11"/>
      <c r="M5632" s="11"/>
      <c r="N5632" s="11"/>
      <c r="P5632" s="11"/>
      <c r="Q5632" s="11"/>
      <c r="R5632" s="11"/>
      <c r="S5632" s="11"/>
      <c r="U5632" s="42"/>
      <c r="V5632" s="42"/>
      <c r="W5632" s="42"/>
      <c r="X5632" s="42"/>
      <c r="Y5632" s="42"/>
      <c r="Z5632" s="42"/>
      <c r="AA5632" s="42"/>
      <c r="AB5632" s="42"/>
      <c r="AD5632" s="11"/>
      <c r="AE5632" s="11"/>
      <c r="AF5632" s="11"/>
      <c r="AG5632" s="11"/>
      <c r="AH5632" s="101"/>
      <c r="AI5632" s="53"/>
      <c r="AJ5632" s="5"/>
    </row>
    <row r="5633" spans="3:36">
      <c r="C5633" s="57"/>
      <c r="D5633" s="11"/>
      <c r="E5633" s="11"/>
      <c r="F5633" s="56"/>
      <c r="G5633" s="11"/>
      <c r="H5633" s="11"/>
      <c r="I5633" s="11"/>
      <c r="J5633" s="11"/>
      <c r="K5633" s="11"/>
      <c r="L5633" s="11"/>
      <c r="M5633" s="11"/>
      <c r="N5633" s="11"/>
      <c r="Q5633" s="11"/>
      <c r="R5633" s="11"/>
      <c r="S5633" s="11"/>
      <c r="T5633" s="11"/>
      <c r="U5633" s="42"/>
      <c r="V5633" s="42"/>
      <c r="W5633" s="42"/>
      <c r="X5633" s="42"/>
      <c r="Y5633" s="42"/>
      <c r="Z5633" s="42"/>
      <c r="AA5633" s="42"/>
      <c r="AB5633" s="42"/>
      <c r="AD5633" s="11"/>
      <c r="AE5633" s="11"/>
      <c r="AG5633" s="11"/>
      <c r="AH5633" s="101"/>
      <c r="AI5633" s="53"/>
      <c r="AJ5633" s="5"/>
    </row>
    <row r="5634" spans="3:36">
      <c r="C5634" s="57"/>
      <c r="D5634" s="11"/>
      <c r="E5634" s="11"/>
      <c r="F5634" s="56"/>
      <c r="G5634" s="11"/>
      <c r="H5634" s="11"/>
      <c r="I5634" s="11"/>
      <c r="J5634" s="11"/>
      <c r="K5634" s="11"/>
      <c r="L5634" s="11"/>
      <c r="M5634" s="11"/>
      <c r="N5634" s="11"/>
      <c r="O5634" s="11"/>
      <c r="Q5634" s="11"/>
      <c r="R5634" s="11"/>
      <c r="S5634" s="11"/>
      <c r="U5634" s="42"/>
      <c r="V5634" s="42"/>
      <c r="W5634" s="42"/>
      <c r="X5634" s="42"/>
      <c r="Y5634" s="42"/>
      <c r="Z5634" s="42"/>
      <c r="AA5634" s="42"/>
      <c r="AB5634" s="42"/>
      <c r="AD5634" s="11"/>
      <c r="AG5634" s="11"/>
      <c r="AH5634" s="101"/>
      <c r="AI5634" s="53"/>
      <c r="AJ5634" s="5"/>
    </row>
    <row r="5635" spans="3:36">
      <c r="C5635" s="57"/>
      <c r="D5635" s="11"/>
      <c r="E5635" s="11"/>
      <c r="F5635" s="56"/>
      <c r="G5635" s="11"/>
      <c r="H5635" s="11"/>
      <c r="I5635" s="11"/>
      <c r="J5635" s="11"/>
      <c r="K5635" s="11"/>
      <c r="L5635" s="11"/>
      <c r="M5635" s="11"/>
      <c r="N5635" s="11"/>
      <c r="P5635" s="11"/>
      <c r="Q5635" s="11"/>
      <c r="R5635" s="11"/>
      <c r="S5635" s="11"/>
      <c r="T5635" s="11"/>
      <c r="U5635" s="42"/>
      <c r="V5635" s="42"/>
      <c r="W5635" s="42"/>
      <c r="X5635" s="42"/>
      <c r="Y5635" s="42"/>
      <c r="Z5635" s="42"/>
      <c r="AA5635" s="42"/>
      <c r="AB5635" s="42"/>
      <c r="AD5635" s="11"/>
      <c r="AF5635" s="11"/>
      <c r="AG5635" s="11"/>
      <c r="AH5635" s="101"/>
      <c r="AI5635" s="53"/>
      <c r="AJ5635" s="5"/>
    </row>
    <row r="5636" spans="3:36">
      <c r="C5636" s="57"/>
      <c r="D5636" s="11"/>
      <c r="E5636" s="11"/>
      <c r="F5636" s="56"/>
      <c r="G5636" s="11"/>
      <c r="H5636" s="11"/>
      <c r="I5636" s="11"/>
      <c r="J5636" s="11"/>
      <c r="K5636" s="11"/>
      <c r="M5636" s="11"/>
      <c r="N5636" s="11"/>
      <c r="O5636" s="11"/>
      <c r="P5636" s="11"/>
      <c r="Q5636" s="11"/>
      <c r="R5636" s="11"/>
      <c r="S5636" s="11"/>
      <c r="T5636" s="11"/>
      <c r="U5636" s="42"/>
      <c r="V5636" s="42"/>
      <c r="W5636" s="42"/>
      <c r="X5636" s="42"/>
      <c r="Y5636" s="42"/>
      <c r="Z5636" s="42"/>
      <c r="AA5636" s="42"/>
      <c r="AB5636" s="42"/>
      <c r="AD5636" s="11"/>
      <c r="AF5636" s="11"/>
      <c r="AG5636" s="11"/>
      <c r="AH5636" s="101"/>
      <c r="AI5636" s="53"/>
      <c r="AJ5636" s="5"/>
    </row>
    <row r="5637" spans="3:36">
      <c r="C5637" s="57"/>
      <c r="D5637" s="11"/>
      <c r="E5637" s="11"/>
      <c r="F5637" s="56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42"/>
      <c r="V5637" s="42"/>
      <c r="W5637" s="42"/>
      <c r="X5637" s="42"/>
      <c r="Y5637" s="42"/>
      <c r="Z5637" s="42"/>
      <c r="AA5637" s="42"/>
      <c r="AB5637" s="42"/>
      <c r="AD5637" s="11"/>
      <c r="AG5637" s="11"/>
      <c r="AH5637" s="101"/>
      <c r="AI5637" s="53"/>
      <c r="AJ5637" s="5"/>
    </row>
    <row r="5638" spans="3:36">
      <c r="C5638" s="57"/>
      <c r="D5638" s="11"/>
      <c r="E5638" s="11"/>
      <c r="F5638" s="56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42"/>
      <c r="V5638" s="42"/>
      <c r="W5638" s="42"/>
      <c r="X5638" s="42"/>
      <c r="Y5638" s="42"/>
      <c r="Z5638" s="42"/>
      <c r="AA5638" s="42"/>
      <c r="AB5638" s="42"/>
      <c r="AD5638" s="11"/>
      <c r="AG5638" s="11"/>
      <c r="AH5638" s="101"/>
      <c r="AI5638" s="53"/>
      <c r="AJ5638" s="5"/>
    </row>
    <row r="5639" spans="3:36">
      <c r="C5639" s="57"/>
      <c r="D5639" s="11"/>
      <c r="E5639" s="11"/>
      <c r="F5639" s="56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42"/>
      <c r="V5639" s="42"/>
      <c r="W5639" s="42"/>
      <c r="X5639" s="42"/>
      <c r="Y5639" s="42"/>
      <c r="Z5639" s="42"/>
      <c r="AA5639" s="42"/>
      <c r="AB5639" s="42"/>
      <c r="AD5639" s="11"/>
      <c r="AE5639" s="11"/>
      <c r="AG5639" s="11"/>
      <c r="AH5639" s="101"/>
      <c r="AI5639" s="53"/>
      <c r="AJ5639" s="5"/>
    </row>
    <row r="5640" spans="3:36">
      <c r="C5640" s="57"/>
      <c r="D5640" s="11"/>
      <c r="E5640" s="11"/>
      <c r="F5640" s="56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42"/>
      <c r="V5640" s="42"/>
      <c r="W5640" s="42"/>
      <c r="X5640" s="42"/>
      <c r="Y5640" s="42"/>
      <c r="Z5640" s="42"/>
      <c r="AA5640" s="42"/>
      <c r="AB5640" s="42"/>
      <c r="AD5640" s="11"/>
      <c r="AG5640" s="11"/>
      <c r="AH5640" s="101"/>
      <c r="AI5640" s="53"/>
      <c r="AJ5640" s="5"/>
    </row>
    <row r="5641" spans="3:36">
      <c r="C5641" s="57"/>
      <c r="D5641" s="11"/>
      <c r="E5641" s="11"/>
      <c r="F5641" s="56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42"/>
      <c r="V5641" s="42"/>
      <c r="W5641" s="42"/>
      <c r="X5641" s="42"/>
      <c r="Y5641" s="42"/>
      <c r="Z5641" s="42"/>
      <c r="AA5641" s="42"/>
      <c r="AB5641" s="42"/>
      <c r="AD5641" s="11"/>
      <c r="AG5641" s="11"/>
      <c r="AH5641" s="101"/>
      <c r="AI5641" s="53"/>
      <c r="AJ5641" s="5"/>
    </row>
    <row r="5642" spans="3:36">
      <c r="C5642" s="57"/>
      <c r="D5642" s="11"/>
      <c r="E5642" s="11"/>
      <c r="F5642" s="56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42"/>
      <c r="V5642" s="42"/>
      <c r="W5642" s="42"/>
      <c r="X5642" s="42"/>
      <c r="Y5642" s="42"/>
      <c r="Z5642" s="42"/>
      <c r="AA5642" s="42"/>
      <c r="AB5642" s="42"/>
      <c r="AD5642" s="11"/>
      <c r="AG5642" s="11"/>
      <c r="AH5642" s="101"/>
      <c r="AI5642" s="53"/>
      <c r="AJ5642" s="5"/>
    </row>
    <row r="5643" spans="3:36">
      <c r="C5643" s="57"/>
      <c r="D5643" s="11"/>
      <c r="E5643" s="11"/>
      <c r="F5643" s="56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42"/>
      <c r="V5643" s="42"/>
      <c r="W5643" s="42"/>
      <c r="X5643" s="42"/>
      <c r="Y5643" s="42"/>
      <c r="Z5643" s="42"/>
      <c r="AA5643" s="42"/>
      <c r="AB5643" s="42"/>
      <c r="AD5643" s="11"/>
      <c r="AE5643" s="11"/>
      <c r="AG5643" s="11"/>
      <c r="AH5643" s="101"/>
      <c r="AI5643" s="53"/>
      <c r="AJ5643" s="5"/>
    </row>
    <row r="5644" spans="3:36">
      <c r="C5644" s="57"/>
      <c r="D5644" s="11"/>
      <c r="E5644" s="11"/>
      <c r="F5644" s="56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42"/>
      <c r="V5644" s="42"/>
      <c r="W5644" s="42"/>
      <c r="X5644" s="42"/>
      <c r="Y5644" s="42"/>
      <c r="Z5644" s="42"/>
      <c r="AA5644" s="42"/>
      <c r="AB5644" s="42"/>
      <c r="AD5644" s="11"/>
      <c r="AE5644" s="11"/>
      <c r="AF5644" s="11"/>
      <c r="AG5644" s="11"/>
      <c r="AH5644" s="101"/>
      <c r="AI5644" s="53"/>
      <c r="AJ5644" s="5"/>
    </row>
    <row r="5645" spans="3:36">
      <c r="C5645" s="57"/>
      <c r="D5645" s="11"/>
      <c r="E5645" s="11"/>
      <c r="F5645" s="56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42"/>
      <c r="V5645" s="42"/>
      <c r="W5645" s="42"/>
      <c r="X5645" s="42"/>
      <c r="Y5645" s="42"/>
      <c r="Z5645" s="42"/>
      <c r="AA5645" s="42"/>
      <c r="AB5645" s="42"/>
      <c r="AD5645" s="11"/>
      <c r="AE5645" s="11"/>
      <c r="AF5645" s="11"/>
      <c r="AG5645" s="11"/>
      <c r="AH5645" s="101"/>
      <c r="AI5645" s="53"/>
      <c r="AJ5645" s="5"/>
    </row>
    <row r="5646" spans="3:36">
      <c r="C5646" s="57"/>
      <c r="D5646" s="11"/>
      <c r="E5646" s="11"/>
      <c r="F5646" s="56"/>
      <c r="G5646" s="11"/>
      <c r="H5646" s="11"/>
      <c r="I5646" s="11"/>
      <c r="J5646" s="11"/>
      <c r="K5646" s="11"/>
      <c r="M5646" s="11"/>
      <c r="N5646" s="11"/>
      <c r="Q5646" s="11"/>
      <c r="R5646" s="11"/>
      <c r="S5646" s="11"/>
      <c r="U5646" s="42"/>
      <c r="V5646" s="42"/>
      <c r="W5646" s="42"/>
      <c r="X5646" s="42"/>
      <c r="Y5646" s="42"/>
      <c r="Z5646" s="42"/>
      <c r="AA5646" s="42"/>
      <c r="AB5646" s="42"/>
      <c r="AD5646" s="11"/>
      <c r="AG5646" s="11"/>
      <c r="AH5646" s="101"/>
      <c r="AI5646" s="53"/>
      <c r="AJ5646" s="5"/>
    </row>
    <row r="5647" spans="3:36">
      <c r="C5647" s="57"/>
      <c r="D5647" s="11"/>
      <c r="E5647" s="11"/>
      <c r="F5647" s="56"/>
      <c r="G5647" s="11"/>
      <c r="H5647" s="11"/>
      <c r="I5647" s="11"/>
      <c r="J5647" s="11"/>
      <c r="K5647" s="11"/>
      <c r="M5647" s="11"/>
      <c r="N5647" s="11"/>
      <c r="Q5647" s="11"/>
      <c r="R5647" s="11"/>
      <c r="S5647" s="11"/>
      <c r="U5647" s="42"/>
      <c r="V5647" s="42"/>
      <c r="W5647" s="42"/>
      <c r="X5647" s="42"/>
      <c r="Y5647" s="42"/>
      <c r="Z5647" s="42"/>
      <c r="AA5647" s="42"/>
      <c r="AB5647" s="42"/>
      <c r="AD5647" s="11"/>
      <c r="AG5647" s="11"/>
      <c r="AH5647" s="101"/>
      <c r="AI5647" s="53"/>
      <c r="AJ5647" s="5"/>
    </row>
    <row r="5648" spans="3:36">
      <c r="C5648" s="57"/>
      <c r="D5648" s="11"/>
      <c r="E5648" s="11"/>
      <c r="F5648" s="56"/>
      <c r="G5648" s="11"/>
      <c r="H5648" s="11"/>
      <c r="I5648" s="11"/>
      <c r="J5648" s="11"/>
      <c r="K5648" s="11"/>
      <c r="L5648" s="11"/>
      <c r="M5648" s="11"/>
      <c r="N5648" s="11"/>
      <c r="Q5648" s="11"/>
      <c r="R5648" s="11"/>
      <c r="S5648" s="11"/>
      <c r="T5648" s="11"/>
      <c r="U5648" s="42"/>
      <c r="V5648" s="42"/>
      <c r="W5648" s="42"/>
      <c r="X5648" s="42"/>
      <c r="Y5648" s="42"/>
      <c r="Z5648" s="42"/>
      <c r="AA5648" s="42"/>
      <c r="AB5648" s="42"/>
      <c r="AD5648" s="11"/>
      <c r="AE5648" s="11"/>
      <c r="AG5648" s="11"/>
      <c r="AH5648" s="101"/>
      <c r="AI5648" s="53"/>
      <c r="AJ5648" s="5"/>
    </row>
    <row r="5649" spans="3:36">
      <c r="C5649" s="57"/>
      <c r="D5649" s="11"/>
      <c r="E5649" s="11"/>
      <c r="F5649" s="56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42"/>
      <c r="V5649" s="42"/>
      <c r="W5649" s="42"/>
      <c r="X5649" s="42"/>
      <c r="Y5649" s="42"/>
      <c r="Z5649" s="42"/>
      <c r="AA5649" s="42"/>
      <c r="AB5649" s="42"/>
      <c r="AD5649" s="11"/>
      <c r="AG5649" s="11"/>
      <c r="AH5649" s="101"/>
      <c r="AI5649" s="53"/>
      <c r="AJ5649" s="5"/>
    </row>
    <row r="5650" spans="3:36">
      <c r="C5650" s="57"/>
      <c r="D5650" s="11"/>
      <c r="E5650" s="11"/>
      <c r="F5650" s="56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42"/>
      <c r="V5650" s="42"/>
      <c r="W5650" s="42"/>
      <c r="X5650" s="42"/>
      <c r="Y5650" s="42"/>
      <c r="Z5650" s="42"/>
      <c r="AA5650" s="42"/>
      <c r="AB5650" s="42"/>
      <c r="AD5650" s="11"/>
      <c r="AE5650" s="11"/>
      <c r="AG5650" s="11"/>
      <c r="AH5650" s="101"/>
      <c r="AI5650" s="53"/>
      <c r="AJ5650" s="5"/>
    </row>
    <row r="5651" spans="3:36">
      <c r="C5651" s="57"/>
      <c r="D5651" s="11"/>
      <c r="E5651" s="11"/>
      <c r="F5651" s="56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42"/>
      <c r="V5651" s="42"/>
      <c r="W5651" s="42"/>
      <c r="X5651" s="42"/>
      <c r="Y5651" s="42"/>
      <c r="Z5651" s="42"/>
      <c r="AA5651" s="42"/>
      <c r="AB5651" s="42"/>
      <c r="AD5651" s="11"/>
      <c r="AE5651" s="11"/>
      <c r="AG5651" s="11"/>
      <c r="AH5651" s="101"/>
      <c r="AI5651" s="53"/>
      <c r="AJ5651" s="5"/>
    </row>
    <row r="5652" spans="3:36">
      <c r="C5652" s="57"/>
      <c r="D5652" s="11"/>
      <c r="E5652" s="11"/>
      <c r="F5652" s="56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42"/>
      <c r="V5652" s="42"/>
      <c r="W5652" s="42"/>
      <c r="X5652" s="42"/>
      <c r="Y5652" s="42"/>
      <c r="Z5652" s="42"/>
      <c r="AA5652" s="42"/>
      <c r="AB5652" s="42"/>
      <c r="AD5652" s="11"/>
      <c r="AE5652" s="11"/>
      <c r="AG5652" s="11"/>
      <c r="AH5652" s="101"/>
      <c r="AI5652" s="53"/>
      <c r="AJ5652" s="5"/>
    </row>
    <row r="5653" spans="3:36">
      <c r="C5653" s="57"/>
      <c r="D5653" s="11"/>
      <c r="E5653" s="11"/>
      <c r="F5653" s="56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42"/>
      <c r="V5653" s="42"/>
      <c r="W5653" s="42"/>
      <c r="X5653" s="42"/>
      <c r="Y5653" s="42"/>
      <c r="Z5653" s="42"/>
      <c r="AA5653" s="42"/>
      <c r="AB5653" s="42"/>
      <c r="AD5653" s="11"/>
      <c r="AE5653" s="11"/>
      <c r="AF5653" s="11"/>
      <c r="AG5653" s="11"/>
      <c r="AH5653" s="101"/>
      <c r="AI5653" s="53"/>
      <c r="AJ5653" s="5"/>
    </row>
    <row r="5654" spans="3:36">
      <c r="C5654" s="57"/>
      <c r="D5654" s="11"/>
      <c r="E5654" s="11"/>
      <c r="F5654" s="56"/>
      <c r="G5654" s="11"/>
      <c r="H5654" s="11"/>
      <c r="I5654" s="11"/>
      <c r="J5654" s="11"/>
      <c r="K5654" s="11"/>
      <c r="M5654" s="11"/>
      <c r="N5654" s="11"/>
      <c r="O5654" s="11"/>
      <c r="Q5654" s="11"/>
      <c r="R5654" s="11"/>
      <c r="S5654" s="11"/>
      <c r="U5654" s="42"/>
      <c r="V5654" s="42"/>
      <c r="W5654" s="42"/>
      <c r="X5654" s="42"/>
      <c r="Y5654" s="42"/>
      <c r="Z5654" s="42"/>
      <c r="AA5654" s="42"/>
      <c r="AB5654" s="42"/>
      <c r="AD5654" s="11"/>
      <c r="AF5654" s="11"/>
      <c r="AG5654" s="11"/>
      <c r="AH5654" s="101"/>
      <c r="AI5654" s="53"/>
      <c r="AJ5654" s="5"/>
    </row>
    <row r="5655" spans="3:36">
      <c r="C5655" s="57"/>
      <c r="D5655" s="11"/>
      <c r="E5655" s="11"/>
      <c r="F5655" s="56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42"/>
      <c r="V5655" s="42"/>
      <c r="W5655" s="42"/>
      <c r="X5655" s="42"/>
      <c r="Y5655" s="42"/>
      <c r="Z5655" s="42"/>
      <c r="AA5655" s="42"/>
      <c r="AB5655" s="42"/>
      <c r="AD5655" s="11"/>
      <c r="AE5655" s="11"/>
      <c r="AG5655" s="11"/>
      <c r="AH5655" s="101"/>
      <c r="AI5655" s="53"/>
      <c r="AJ5655" s="5"/>
    </row>
    <row r="5656" spans="3:36">
      <c r="C5656" s="57"/>
      <c r="D5656" s="11"/>
      <c r="E5656" s="11"/>
      <c r="F5656" s="56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42"/>
      <c r="V5656" s="42"/>
      <c r="W5656" s="42"/>
      <c r="X5656" s="42"/>
      <c r="Y5656" s="42"/>
      <c r="Z5656" s="42"/>
      <c r="AA5656" s="42"/>
      <c r="AB5656" s="42"/>
      <c r="AD5656" s="11"/>
      <c r="AE5656" s="11"/>
      <c r="AG5656" s="11"/>
      <c r="AH5656" s="101"/>
      <c r="AI5656" s="53"/>
      <c r="AJ5656" s="5"/>
    </row>
    <row r="5657" spans="3:36">
      <c r="C5657" s="57"/>
      <c r="D5657" s="11"/>
      <c r="E5657" s="11"/>
      <c r="F5657" s="56"/>
      <c r="G5657" s="11"/>
      <c r="H5657" s="11"/>
      <c r="I5657" s="11"/>
      <c r="J5657" s="11"/>
      <c r="K5657" s="11"/>
      <c r="M5657" s="11"/>
      <c r="N5657" s="11"/>
      <c r="O5657" s="11"/>
      <c r="Q5657" s="11"/>
      <c r="R5657" s="11"/>
      <c r="S5657" s="11"/>
      <c r="T5657" s="11"/>
      <c r="U5657" s="42"/>
      <c r="V5657" s="42"/>
      <c r="W5657" s="42"/>
      <c r="X5657" s="42"/>
      <c r="Y5657" s="42"/>
      <c r="Z5657" s="42"/>
      <c r="AA5657" s="42"/>
      <c r="AB5657" s="42"/>
      <c r="AD5657" s="11"/>
      <c r="AG5657" s="11"/>
      <c r="AH5657" s="101"/>
      <c r="AI5657" s="53"/>
      <c r="AJ5657" s="5"/>
    </row>
    <row r="5658" spans="3:36">
      <c r="C5658" s="57"/>
      <c r="D5658" s="11"/>
      <c r="E5658" s="11"/>
      <c r="F5658" s="56"/>
      <c r="G5658" s="11"/>
      <c r="H5658" s="11"/>
      <c r="I5658" s="11"/>
      <c r="J5658" s="11"/>
      <c r="K5658" s="11"/>
      <c r="L5658" s="11"/>
      <c r="M5658" s="11"/>
      <c r="N5658" s="11"/>
      <c r="O5658" s="11"/>
      <c r="Q5658" s="11"/>
      <c r="R5658" s="11"/>
      <c r="S5658" s="11"/>
      <c r="T5658" s="11"/>
      <c r="U5658" s="42"/>
      <c r="V5658" s="42"/>
      <c r="W5658" s="42"/>
      <c r="X5658" s="42"/>
      <c r="Y5658" s="42"/>
      <c r="Z5658" s="42"/>
      <c r="AA5658" s="42"/>
      <c r="AB5658" s="42"/>
      <c r="AD5658" s="11"/>
      <c r="AG5658" s="11"/>
      <c r="AH5658" s="101"/>
      <c r="AI5658" s="53"/>
      <c r="AJ5658" s="5"/>
    </row>
    <row r="5659" spans="3:36">
      <c r="C5659" s="57"/>
      <c r="D5659" s="11"/>
      <c r="E5659" s="11"/>
      <c r="F5659" s="56"/>
      <c r="G5659" s="11"/>
      <c r="H5659" s="11"/>
      <c r="I5659" s="11"/>
      <c r="J5659" s="11"/>
      <c r="K5659" s="11"/>
      <c r="L5659" s="11"/>
      <c r="M5659" s="11"/>
      <c r="N5659" s="11"/>
      <c r="O5659" s="11"/>
      <c r="Q5659" s="11"/>
      <c r="R5659" s="11"/>
      <c r="S5659" s="11"/>
      <c r="T5659" s="11"/>
      <c r="U5659" s="42"/>
      <c r="V5659" s="42"/>
      <c r="W5659" s="42"/>
      <c r="X5659" s="42"/>
      <c r="Y5659" s="42"/>
      <c r="Z5659" s="42"/>
      <c r="AA5659" s="42"/>
      <c r="AB5659" s="42"/>
      <c r="AD5659" s="11"/>
      <c r="AG5659" s="11"/>
      <c r="AH5659" s="101"/>
      <c r="AI5659" s="53"/>
      <c r="AJ5659" s="5"/>
    </row>
    <row r="5660" spans="3:36">
      <c r="C5660" s="57"/>
      <c r="D5660" s="11"/>
      <c r="E5660" s="11"/>
      <c r="F5660" s="56"/>
      <c r="G5660" s="11"/>
      <c r="H5660" s="11"/>
      <c r="I5660" s="11"/>
      <c r="J5660" s="11"/>
      <c r="K5660" s="11"/>
      <c r="M5660" s="11"/>
      <c r="N5660" s="11"/>
      <c r="O5660" s="11"/>
      <c r="Q5660" s="11"/>
      <c r="R5660" s="11"/>
      <c r="S5660" s="11"/>
      <c r="U5660" s="42"/>
      <c r="V5660" s="42"/>
      <c r="W5660" s="42"/>
      <c r="X5660" s="42"/>
      <c r="Y5660" s="42"/>
      <c r="Z5660" s="42"/>
      <c r="AA5660" s="42"/>
      <c r="AB5660" s="42"/>
      <c r="AD5660" s="11"/>
      <c r="AG5660" s="11"/>
      <c r="AH5660" s="101"/>
      <c r="AI5660" s="53"/>
      <c r="AJ5660" s="5"/>
    </row>
    <row r="5661" spans="3:36">
      <c r="C5661" s="57"/>
      <c r="D5661" s="11"/>
      <c r="E5661" s="11"/>
      <c r="F5661" s="56"/>
      <c r="G5661" s="11"/>
      <c r="H5661" s="11"/>
      <c r="I5661" s="11"/>
      <c r="J5661" s="11"/>
      <c r="K5661" s="11"/>
      <c r="M5661" s="11"/>
      <c r="N5661" s="11"/>
      <c r="O5661" s="11"/>
      <c r="P5661" s="11"/>
      <c r="Q5661" s="11"/>
      <c r="R5661" s="11"/>
      <c r="S5661" s="11"/>
      <c r="T5661" s="11"/>
      <c r="U5661" s="42"/>
      <c r="V5661" s="42"/>
      <c r="W5661" s="42"/>
      <c r="X5661" s="42"/>
      <c r="Y5661" s="42"/>
      <c r="Z5661" s="42"/>
      <c r="AA5661" s="42"/>
      <c r="AB5661" s="42"/>
      <c r="AD5661" s="11"/>
      <c r="AG5661" s="11"/>
      <c r="AH5661" s="101"/>
      <c r="AI5661" s="53"/>
      <c r="AJ5661" s="5"/>
    </row>
    <row r="5662" spans="3:36">
      <c r="C5662" s="57"/>
      <c r="D5662" s="11"/>
      <c r="E5662" s="11"/>
      <c r="F5662" s="56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42"/>
      <c r="V5662" s="42"/>
      <c r="W5662" s="42"/>
      <c r="X5662" s="42"/>
      <c r="Y5662" s="42"/>
      <c r="Z5662" s="42"/>
      <c r="AA5662" s="42"/>
      <c r="AB5662" s="42"/>
      <c r="AD5662" s="11"/>
      <c r="AF5662" s="11"/>
      <c r="AG5662" s="11"/>
      <c r="AH5662" s="101"/>
      <c r="AI5662" s="53"/>
      <c r="AJ5662" s="5"/>
    </row>
    <row r="5663" spans="3:36">
      <c r="C5663" s="57"/>
      <c r="D5663" s="11"/>
      <c r="E5663" s="11"/>
      <c r="F5663" s="56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42"/>
      <c r="V5663" s="42"/>
      <c r="W5663" s="42"/>
      <c r="X5663" s="42"/>
      <c r="Y5663" s="42"/>
      <c r="Z5663" s="42"/>
      <c r="AA5663" s="42"/>
      <c r="AB5663" s="42"/>
      <c r="AD5663" s="11"/>
      <c r="AF5663" s="11"/>
      <c r="AG5663" s="11"/>
      <c r="AH5663" s="101"/>
      <c r="AI5663" s="53"/>
      <c r="AJ5663" s="5"/>
    </row>
    <row r="5664" spans="3:36">
      <c r="C5664" s="57"/>
      <c r="D5664" s="11"/>
      <c r="E5664" s="11"/>
      <c r="F5664" s="56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42"/>
      <c r="V5664" s="42"/>
      <c r="W5664" s="42"/>
      <c r="X5664" s="42"/>
      <c r="Y5664" s="42"/>
      <c r="Z5664" s="42"/>
      <c r="AA5664" s="42"/>
      <c r="AB5664" s="42"/>
      <c r="AD5664" s="11"/>
      <c r="AF5664" s="11"/>
      <c r="AG5664" s="11"/>
      <c r="AH5664" s="101"/>
      <c r="AI5664" s="53"/>
      <c r="AJ5664" s="5"/>
    </row>
    <row r="5665" spans="3:36">
      <c r="C5665" s="57"/>
      <c r="D5665" s="11"/>
      <c r="E5665" s="11"/>
      <c r="F5665" s="56"/>
      <c r="G5665" s="11"/>
      <c r="H5665" s="11"/>
      <c r="I5665" s="11"/>
      <c r="J5665" s="11"/>
      <c r="K5665" s="11"/>
      <c r="M5665" s="11"/>
      <c r="O5665" s="11"/>
      <c r="P5665" s="11"/>
      <c r="Q5665" s="11"/>
      <c r="R5665" s="11"/>
      <c r="S5665" s="11"/>
      <c r="T5665" s="11"/>
      <c r="U5665" s="42"/>
      <c r="V5665" s="42"/>
      <c r="W5665" s="42"/>
      <c r="X5665" s="42"/>
      <c r="Y5665" s="42"/>
      <c r="Z5665" s="42"/>
      <c r="AA5665" s="42"/>
      <c r="AB5665" s="42"/>
      <c r="AD5665" s="11"/>
      <c r="AG5665" s="11"/>
      <c r="AH5665" s="101"/>
      <c r="AI5665" s="53"/>
      <c r="AJ5665" s="5"/>
    </row>
    <row r="5666" spans="3:36">
      <c r="C5666" s="57"/>
      <c r="D5666" s="11"/>
      <c r="E5666" s="11"/>
      <c r="F5666" s="56"/>
      <c r="G5666" s="11"/>
      <c r="H5666" s="11"/>
      <c r="I5666" s="11"/>
      <c r="J5666" s="11"/>
      <c r="K5666" s="11"/>
      <c r="M5666" s="11"/>
      <c r="O5666" s="11"/>
      <c r="P5666" s="11"/>
      <c r="Q5666" s="11"/>
      <c r="R5666" s="11"/>
      <c r="S5666" s="11"/>
      <c r="T5666" s="11"/>
      <c r="U5666" s="42"/>
      <c r="V5666" s="42"/>
      <c r="W5666" s="42"/>
      <c r="X5666" s="42"/>
      <c r="Y5666" s="42"/>
      <c r="Z5666" s="42"/>
      <c r="AA5666" s="42"/>
      <c r="AB5666" s="42"/>
      <c r="AD5666" s="11"/>
      <c r="AE5666" s="11"/>
      <c r="AF5666" s="11"/>
      <c r="AG5666" s="11"/>
      <c r="AH5666" s="101"/>
      <c r="AI5666" s="53"/>
      <c r="AJ5666" s="5"/>
    </row>
    <row r="5667" spans="3:36">
      <c r="C5667" s="57"/>
      <c r="D5667" s="11"/>
      <c r="E5667" s="11"/>
      <c r="F5667" s="56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42"/>
      <c r="V5667" s="42"/>
      <c r="W5667" s="42"/>
      <c r="X5667" s="42"/>
      <c r="Y5667" s="42"/>
      <c r="Z5667" s="42"/>
      <c r="AA5667" s="42"/>
      <c r="AB5667" s="42"/>
      <c r="AD5667" s="11"/>
      <c r="AF5667" s="11"/>
      <c r="AG5667" s="11"/>
      <c r="AH5667" s="101"/>
      <c r="AI5667" s="53"/>
      <c r="AJ5667" s="5"/>
    </row>
    <row r="5668" spans="3:36">
      <c r="C5668" s="57"/>
      <c r="D5668" s="11"/>
      <c r="E5668" s="11"/>
      <c r="F5668" s="56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42"/>
      <c r="V5668" s="42"/>
      <c r="W5668" s="42"/>
      <c r="X5668" s="42"/>
      <c r="Y5668" s="42"/>
      <c r="Z5668" s="42"/>
      <c r="AA5668" s="42"/>
      <c r="AB5668" s="42"/>
      <c r="AD5668" s="11"/>
      <c r="AF5668" s="11"/>
      <c r="AG5668" s="11"/>
      <c r="AH5668" s="101"/>
      <c r="AI5668" s="53"/>
      <c r="AJ5668" s="5"/>
    </row>
    <row r="5669" spans="3:36">
      <c r="C5669" s="57"/>
      <c r="D5669" s="11"/>
      <c r="E5669" s="11"/>
      <c r="F5669" s="56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42"/>
      <c r="V5669" s="42"/>
      <c r="W5669" s="42"/>
      <c r="X5669" s="42"/>
      <c r="Y5669" s="42"/>
      <c r="Z5669" s="42"/>
      <c r="AA5669" s="42"/>
      <c r="AB5669" s="42"/>
      <c r="AD5669" s="11"/>
      <c r="AF5669" s="11"/>
      <c r="AG5669" s="11"/>
      <c r="AH5669" s="101"/>
      <c r="AI5669" s="53"/>
      <c r="AJ5669" s="5"/>
    </row>
    <row r="5670" spans="3:36">
      <c r="C5670" s="57"/>
      <c r="D5670" s="11"/>
      <c r="E5670" s="11"/>
      <c r="F5670" s="56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42"/>
      <c r="V5670" s="42"/>
      <c r="W5670" s="42"/>
      <c r="X5670" s="42"/>
      <c r="Y5670" s="42"/>
      <c r="Z5670" s="42"/>
      <c r="AA5670" s="42"/>
      <c r="AB5670" s="42"/>
      <c r="AD5670" s="11"/>
      <c r="AF5670" s="11"/>
      <c r="AG5670" s="11"/>
      <c r="AH5670" s="101"/>
      <c r="AI5670" s="53"/>
      <c r="AJ5670" s="5"/>
    </row>
    <row r="5671" spans="3:36">
      <c r="C5671" s="57"/>
      <c r="D5671" s="11"/>
      <c r="E5671" s="11"/>
      <c r="F5671" s="56"/>
      <c r="G5671" s="11"/>
      <c r="H5671" s="11"/>
      <c r="I5671" s="11"/>
      <c r="J5671" s="11"/>
      <c r="K5671" s="11"/>
      <c r="L5671" s="11"/>
      <c r="M5671" s="11"/>
      <c r="N5671" s="11"/>
      <c r="P5671" s="11"/>
      <c r="Q5671" s="11"/>
      <c r="R5671" s="11"/>
      <c r="S5671" s="11"/>
      <c r="T5671" s="11"/>
      <c r="U5671" s="42"/>
      <c r="V5671" s="42"/>
      <c r="W5671" s="42"/>
      <c r="X5671" s="42"/>
      <c r="Y5671" s="42"/>
      <c r="Z5671" s="42"/>
      <c r="AA5671" s="42"/>
      <c r="AB5671" s="42"/>
      <c r="AD5671" s="11"/>
      <c r="AG5671" s="11"/>
      <c r="AH5671" s="101"/>
      <c r="AI5671" s="53"/>
      <c r="AJ5671" s="5"/>
    </row>
    <row r="5672" spans="3:36">
      <c r="C5672" s="57"/>
      <c r="D5672" s="11"/>
      <c r="E5672" s="11"/>
      <c r="F5672" s="56"/>
      <c r="G5672" s="11"/>
      <c r="H5672" s="11"/>
      <c r="I5672" s="11"/>
      <c r="J5672" s="11"/>
      <c r="K5672" s="11"/>
      <c r="M5672" s="11"/>
      <c r="N5672" s="11"/>
      <c r="O5672" s="11"/>
      <c r="Q5672" s="11"/>
      <c r="R5672" s="11"/>
      <c r="S5672" s="11"/>
      <c r="T5672" s="11"/>
      <c r="U5672" s="42"/>
      <c r="V5672" s="42"/>
      <c r="W5672" s="42"/>
      <c r="X5672" s="42"/>
      <c r="Y5672" s="42"/>
      <c r="Z5672" s="42"/>
      <c r="AA5672" s="42"/>
      <c r="AB5672" s="42"/>
      <c r="AD5672" s="11"/>
      <c r="AF5672" s="11"/>
      <c r="AG5672" s="11"/>
      <c r="AH5672" s="101"/>
      <c r="AI5672" s="53"/>
      <c r="AJ5672" s="5"/>
    </row>
    <row r="5673" spans="3:36">
      <c r="C5673" s="57"/>
      <c r="D5673" s="11"/>
      <c r="E5673" s="11"/>
      <c r="F5673" s="56"/>
      <c r="G5673" s="11"/>
      <c r="H5673" s="11"/>
      <c r="I5673" s="11"/>
      <c r="J5673" s="11"/>
      <c r="K5673" s="11"/>
      <c r="L5673" s="11"/>
      <c r="M5673" s="11"/>
      <c r="N5673" s="11"/>
      <c r="Q5673" s="11"/>
      <c r="R5673" s="11"/>
      <c r="S5673" s="11"/>
      <c r="T5673" s="11"/>
      <c r="U5673" s="42"/>
      <c r="V5673" s="42"/>
      <c r="W5673" s="42"/>
      <c r="X5673" s="42"/>
      <c r="Y5673" s="42"/>
      <c r="Z5673" s="42"/>
      <c r="AA5673" s="42"/>
      <c r="AB5673" s="42"/>
      <c r="AD5673" s="11"/>
      <c r="AF5673" s="11"/>
      <c r="AG5673" s="11"/>
      <c r="AH5673" s="101"/>
      <c r="AI5673" s="53"/>
      <c r="AJ5673" s="5"/>
    </row>
    <row r="5674" spans="3:36">
      <c r="C5674" s="57"/>
      <c r="D5674" s="11"/>
      <c r="E5674" s="11"/>
      <c r="F5674" s="56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42"/>
      <c r="V5674" s="42"/>
      <c r="W5674" s="42"/>
      <c r="X5674" s="42"/>
      <c r="Y5674" s="42"/>
      <c r="Z5674" s="42"/>
      <c r="AA5674" s="42"/>
      <c r="AB5674" s="42"/>
      <c r="AD5674" s="11"/>
      <c r="AE5674" s="11"/>
      <c r="AF5674" s="11"/>
      <c r="AG5674" s="11"/>
      <c r="AH5674" s="101"/>
      <c r="AI5674" s="53"/>
      <c r="AJ5674" s="5"/>
    </row>
    <row r="5675" spans="3:36">
      <c r="C5675" s="57"/>
      <c r="D5675" s="11"/>
      <c r="E5675" s="11"/>
      <c r="F5675" s="56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42"/>
      <c r="V5675" s="42"/>
      <c r="W5675" s="42"/>
      <c r="X5675" s="42"/>
      <c r="Y5675" s="42"/>
      <c r="Z5675" s="42"/>
      <c r="AA5675" s="42"/>
      <c r="AB5675" s="42"/>
      <c r="AD5675" s="11"/>
      <c r="AE5675" s="11"/>
      <c r="AG5675" s="11"/>
      <c r="AH5675" s="101"/>
      <c r="AI5675" s="53"/>
      <c r="AJ5675" s="5"/>
    </row>
    <row r="5676" spans="3:36">
      <c r="C5676" s="57"/>
      <c r="D5676" s="11"/>
      <c r="E5676" s="11"/>
      <c r="F5676" s="56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42"/>
      <c r="V5676" s="42"/>
      <c r="W5676" s="42"/>
      <c r="X5676" s="42"/>
      <c r="Y5676" s="42"/>
      <c r="Z5676" s="42"/>
      <c r="AA5676" s="42"/>
      <c r="AB5676" s="42"/>
      <c r="AD5676" s="11"/>
      <c r="AE5676" s="11"/>
      <c r="AG5676" s="11"/>
      <c r="AH5676" s="101"/>
      <c r="AI5676" s="53"/>
      <c r="AJ5676" s="5"/>
    </row>
    <row r="5677" spans="3:36">
      <c r="C5677" s="57"/>
      <c r="D5677" s="11"/>
      <c r="E5677" s="11"/>
      <c r="F5677" s="56"/>
      <c r="G5677" s="11"/>
      <c r="H5677" s="11"/>
      <c r="I5677" s="11"/>
      <c r="J5677" s="11"/>
      <c r="K5677" s="11"/>
      <c r="L5677" s="11"/>
      <c r="M5677" s="11"/>
      <c r="N5677" s="11"/>
      <c r="O5677" s="11"/>
      <c r="Q5677" s="11"/>
      <c r="R5677" s="11"/>
      <c r="S5677" s="11"/>
      <c r="T5677" s="11"/>
      <c r="U5677" s="42"/>
      <c r="V5677" s="42"/>
      <c r="W5677" s="42"/>
      <c r="X5677" s="42"/>
      <c r="Y5677" s="42"/>
      <c r="Z5677" s="42"/>
      <c r="AA5677" s="42"/>
      <c r="AB5677" s="42"/>
      <c r="AD5677" s="11"/>
      <c r="AF5677" s="11"/>
      <c r="AG5677" s="11"/>
      <c r="AH5677" s="101"/>
      <c r="AI5677" s="53"/>
      <c r="AJ5677" s="5"/>
    </row>
    <row r="5678" spans="3:36">
      <c r="C5678" s="57"/>
      <c r="D5678" s="11"/>
      <c r="E5678" s="11"/>
      <c r="F5678" s="56"/>
      <c r="G5678" s="11"/>
      <c r="H5678" s="11"/>
      <c r="I5678" s="11"/>
      <c r="J5678" s="11"/>
      <c r="K5678" s="11"/>
      <c r="L5678" s="11"/>
      <c r="M5678" s="11"/>
      <c r="N5678" s="11"/>
      <c r="O5678" s="11"/>
      <c r="Q5678" s="11"/>
      <c r="R5678" s="11"/>
      <c r="S5678" s="11"/>
      <c r="T5678" s="11"/>
      <c r="U5678" s="42"/>
      <c r="V5678" s="42"/>
      <c r="W5678" s="42"/>
      <c r="X5678" s="42"/>
      <c r="Y5678" s="42"/>
      <c r="Z5678" s="42"/>
      <c r="AA5678" s="42"/>
      <c r="AB5678" s="42"/>
      <c r="AD5678" s="11"/>
      <c r="AE5678" s="11"/>
      <c r="AG5678" s="11"/>
      <c r="AH5678" s="101"/>
      <c r="AI5678" s="53"/>
      <c r="AJ5678" s="5"/>
    </row>
    <row r="5679" spans="3:36">
      <c r="C5679" s="57"/>
      <c r="D5679" s="11"/>
      <c r="E5679" s="11"/>
      <c r="F5679" s="56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42"/>
      <c r="V5679" s="42"/>
      <c r="W5679" s="42"/>
      <c r="X5679" s="42"/>
      <c r="Y5679" s="42"/>
      <c r="Z5679" s="42"/>
      <c r="AA5679" s="42"/>
      <c r="AB5679" s="42"/>
      <c r="AD5679" s="11"/>
      <c r="AE5679" s="11"/>
      <c r="AG5679" s="11"/>
      <c r="AH5679" s="101"/>
      <c r="AI5679" s="53"/>
      <c r="AJ5679" s="5"/>
    </row>
    <row r="5680" spans="3:36">
      <c r="C5680" s="57"/>
      <c r="D5680" s="11"/>
      <c r="E5680" s="11"/>
      <c r="F5680" s="56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42"/>
      <c r="V5680" s="42"/>
      <c r="W5680" s="42"/>
      <c r="X5680" s="42"/>
      <c r="Y5680" s="42"/>
      <c r="Z5680" s="42"/>
      <c r="AA5680" s="42"/>
      <c r="AB5680" s="42"/>
      <c r="AD5680" s="11"/>
      <c r="AE5680" s="11"/>
      <c r="AF5680" s="11"/>
      <c r="AG5680" s="11"/>
      <c r="AH5680" s="101"/>
      <c r="AI5680" s="53"/>
      <c r="AJ5680" s="5"/>
    </row>
    <row r="5681" spans="3:36">
      <c r="C5681" s="57"/>
      <c r="D5681" s="11"/>
      <c r="E5681" s="11"/>
      <c r="F5681" s="56"/>
      <c r="G5681" s="11"/>
      <c r="H5681" s="11"/>
      <c r="I5681" s="11"/>
      <c r="J5681" s="11"/>
      <c r="K5681" s="11"/>
      <c r="L5681" s="11"/>
      <c r="M5681" s="11"/>
      <c r="N5681" s="11"/>
      <c r="P5681" s="11"/>
      <c r="Q5681" s="11"/>
      <c r="R5681" s="11"/>
      <c r="S5681" s="11"/>
      <c r="T5681" s="11"/>
      <c r="U5681" s="42"/>
      <c r="V5681" s="42"/>
      <c r="W5681" s="42"/>
      <c r="X5681" s="42"/>
      <c r="Y5681" s="42"/>
      <c r="Z5681" s="42"/>
      <c r="AA5681" s="42"/>
      <c r="AB5681" s="42"/>
      <c r="AD5681" s="11"/>
      <c r="AE5681" s="11"/>
      <c r="AG5681" s="11"/>
      <c r="AH5681" s="101"/>
      <c r="AI5681" s="53"/>
      <c r="AJ5681" s="5"/>
    </row>
    <row r="5682" spans="3:36">
      <c r="C5682" s="57"/>
      <c r="D5682" s="11"/>
      <c r="E5682" s="11"/>
      <c r="F5682" s="56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42"/>
      <c r="V5682" s="42"/>
      <c r="W5682" s="42"/>
      <c r="X5682" s="42"/>
      <c r="Y5682" s="42"/>
      <c r="Z5682" s="42"/>
      <c r="AA5682" s="42"/>
      <c r="AB5682" s="42"/>
      <c r="AD5682" s="11"/>
      <c r="AE5682" s="11"/>
      <c r="AG5682" s="11"/>
      <c r="AH5682" s="101"/>
      <c r="AI5682" s="53"/>
      <c r="AJ5682" s="5"/>
    </row>
    <row r="5683" spans="3:36">
      <c r="C5683" s="57"/>
      <c r="D5683" s="11"/>
      <c r="E5683" s="11"/>
      <c r="F5683" s="56"/>
      <c r="G5683" s="11"/>
      <c r="H5683" s="11"/>
      <c r="I5683" s="11"/>
      <c r="J5683" s="11"/>
      <c r="K5683" s="11"/>
      <c r="M5683" s="11"/>
      <c r="N5683" s="11"/>
      <c r="Q5683" s="11"/>
      <c r="R5683" s="11"/>
      <c r="S5683" s="11"/>
      <c r="U5683" s="42"/>
      <c r="V5683" s="42"/>
      <c r="W5683" s="42"/>
      <c r="X5683" s="42"/>
      <c r="Y5683" s="42"/>
      <c r="Z5683" s="42"/>
      <c r="AA5683" s="42"/>
      <c r="AB5683" s="42"/>
      <c r="AD5683" s="11"/>
      <c r="AE5683" s="11"/>
      <c r="AG5683" s="11"/>
      <c r="AH5683" s="101"/>
      <c r="AI5683" s="53"/>
      <c r="AJ5683" s="5"/>
    </row>
    <row r="5684" spans="3:36">
      <c r="C5684" s="57"/>
      <c r="D5684" s="11"/>
      <c r="E5684" s="11"/>
      <c r="F5684" s="56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42"/>
      <c r="V5684" s="42"/>
      <c r="W5684" s="42"/>
      <c r="X5684" s="42"/>
      <c r="Y5684" s="42"/>
      <c r="Z5684" s="42"/>
      <c r="AA5684" s="42"/>
      <c r="AB5684" s="42"/>
      <c r="AD5684" s="11"/>
      <c r="AE5684" s="11"/>
      <c r="AF5684" s="11"/>
      <c r="AG5684" s="11"/>
      <c r="AH5684" s="101"/>
      <c r="AI5684" s="53"/>
      <c r="AJ5684" s="5"/>
    </row>
    <row r="5685" spans="3:36">
      <c r="C5685" s="57"/>
      <c r="D5685" s="11"/>
      <c r="E5685" s="11"/>
      <c r="F5685" s="56"/>
      <c r="G5685" s="11"/>
      <c r="H5685" s="11"/>
      <c r="I5685" s="11"/>
      <c r="J5685" s="11"/>
      <c r="K5685" s="11"/>
      <c r="M5685" s="11"/>
      <c r="N5685" s="11"/>
      <c r="O5685" s="11"/>
      <c r="P5685" s="11"/>
      <c r="Q5685" s="11"/>
      <c r="R5685" s="11"/>
      <c r="S5685" s="11"/>
      <c r="T5685" s="11"/>
      <c r="U5685" s="42"/>
      <c r="V5685" s="42"/>
      <c r="W5685" s="42"/>
      <c r="X5685" s="42"/>
      <c r="Y5685" s="42"/>
      <c r="Z5685" s="42"/>
      <c r="AA5685" s="42"/>
      <c r="AB5685" s="42"/>
      <c r="AD5685" s="11"/>
      <c r="AE5685" s="11"/>
      <c r="AG5685" s="11"/>
      <c r="AH5685" s="101"/>
      <c r="AI5685" s="53"/>
      <c r="AJ5685" s="5"/>
    </row>
    <row r="5686" spans="3:36">
      <c r="C5686" s="57"/>
      <c r="D5686" s="11"/>
      <c r="E5686" s="11"/>
      <c r="F5686" s="56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42"/>
      <c r="V5686" s="42"/>
      <c r="W5686" s="42"/>
      <c r="X5686" s="42"/>
      <c r="Y5686" s="42"/>
      <c r="Z5686" s="42"/>
      <c r="AA5686" s="42"/>
      <c r="AB5686" s="42"/>
      <c r="AD5686" s="11"/>
      <c r="AE5686" s="11"/>
      <c r="AF5686" s="11"/>
      <c r="AG5686" s="11"/>
      <c r="AH5686" s="101"/>
      <c r="AI5686" s="53"/>
      <c r="AJ5686" s="5"/>
    </row>
    <row r="5687" spans="3:36">
      <c r="C5687" s="57"/>
      <c r="D5687" s="11"/>
      <c r="E5687" s="11"/>
      <c r="F5687" s="56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42"/>
      <c r="V5687" s="42"/>
      <c r="W5687" s="42"/>
      <c r="X5687" s="42"/>
      <c r="Y5687" s="42"/>
      <c r="Z5687" s="42"/>
      <c r="AA5687" s="42"/>
      <c r="AB5687" s="42"/>
      <c r="AD5687" s="11"/>
      <c r="AE5687" s="11"/>
      <c r="AG5687" s="11"/>
      <c r="AH5687" s="101"/>
      <c r="AI5687" s="53"/>
      <c r="AJ5687" s="5"/>
    </row>
    <row r="5688" spans="3:36">
      <c r="C5688" s="57"/>
      <c r="D5688" s="11"/>
      <c r="E5688" s="11"/>
      <c r="F5688" s="56"/>
      <c r="G5688" s="11"/>
      <c r="H5688" s="11"/>
      <c r="I5688" s="11"/>
      <c r="J5688" s="11"/>
      <c r="K5688" s="11"/>
      <c r="M5688" s="11"/>
      <c r="O5688" s="11"/>
      <c r="P5688" s="11"/>
      <c r="Q5688" s="11"/>
      <c r="R5688" s="11"/>
      <c r="S5688" s="11"/>
      <c r="T5688" s="11"/>
      <c r="U5688" s="42"/>
      <c r="V5688" s="42"/>
      <c r="W5688" s="42"/>
      <c r="X5688" s="42"/>
      <c r="Y5688" s="42"/>
      <c r="Z5688" s="42"/>
      <c r="AA5688" s="42"/>
      <c r="AB5688" s="42"/>
      <c r="AD5688" s="11"/>
      <c r="AE5688" s="11"/>
      <c r="AG5688" s="11"/>
      <c r="AH5688" s="101"/>
      <c r="AI5688" s="53"/>
      <c r="AJ5688" s="5"/>
    </row>
    <row r="5689" spans="3:36">
      <c r="C5689" s="57"/>
      <c r="D5689" s="11"/>
      <c r="E5689" s="11"/>
      <c r="F5689" s="56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42"/>
      <c r="V5689" s="42"/>
      <c r="W5689" s="42"/>
      <c r="X5689" s="42"/>
      <c r="Y5689" s="42"/>
      <c r="Z5689" s="42"/>
      <c r="AA5689" s="42"/>
      <c r="AB5689" s="42"/>
      <c r="AD5689" s="11"/>
      <c r="AG5689" s="11"/>
      <c r="AH5689" s="101"/>
      <c r="AI5689" s="53"/>
      <c r="AJ5689" s="5"/>
    </row>
    <row r="5690" spans="3:36">
      <c r="C5690" s="57"/>
      <c r="D5690" s="11"/>
      <c r="E5690" s="11"/>
      <c r="F5690" s="56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42"/>
      <c r="V5690" s="42"/>
      <c r="W5690" s="42"/>
      <c r="X5690" s="42"/>
      <c r="Y5690" s="42"/>
      <c r="Z5690" s="42"/>
      <c r="AA5690" s="42"/>
      <c r="AB5690" s="42"/>
      <c r="AD5690" s="11"/>
      <c r="AF5690" s="11"/>
      <c r="AG5690" s="11"/>
      <c r="AH5690" s="101"/>
      <c r="AI5690" s="53"/>
      <c r="AJ5690" s="5"/>
    </row>
    <row r="5691" spans="3:36">
      <c r="C5691" s="57"/>
      <c r="D5691" s="11"/>
      <c r="E5691" s="11"/>
      <c r="F5691" s="56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42"/>
      <c r="V5691" s="42"/>
      <c r="W5691" s="42"/>
      <c r="X5691" s="42"/>
      <c r="Y5691" s="42"/>
      <c r="Z5691" s="42"/>
      <c r="AA5691" s="42"/>
      <c r="AB5691" s="42"/>
      <c r="AC5691" s="11"/>
      <c r="AD5691" s="11"/>
      <c r="AG5691" s="11"/>
      <c r="AH5691" s="101"/>
      <c r="AI5691" s="53"/>
      <c r="AJ5691" s="5"/>
    </row>
    <row r="5692" spans="3:36">
      <c r="C5692" s="57"/>
      <c r="D5692" s="11"/>
      <c r="E5692" s="11"/>
      <c r="F5692" s="56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42"/>
      <c r="V5692" s="42"/>
      <c r="W5692" s="42"/>
      <c r="X5692" s="42"/>
      <c r="Y5692" s="42"/>
      <c r="Z5692" s="42"/>
      <c r="AA5692" s="42"/>
      <c r="AB5692" s="42"/>
      <c r="AD5692" s="11"/>
      <c r="AG5692" s="11"/>
      <c r="AH5692" s="101"/>
      <c r="AI5692" s="53"/>
      <c r="AJ5692" s="5"/>
    </row>
    <row r="5693" spans="3:36">
      <c r="C5693" s="57"/>
      <c r="D5693" s="11"/>
      <c r="E5693" s="11"/>
      <c r="F5693" s="56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42"/>
      <c r="V5693" s="42"/>
      <c r="W5693" s="42"/>
      <c r="X5693" s="42"/>
      <c r="Y5693" s="42"/>
      <c r="Z5693" s="42"/>
      <c r="AA5693" s="42"/>
      <c r="AB5693" s="42"/>
      <c r="AD5693" s="11"/>
      <c r="AE5693" s="11"/>
      <c r="AF5693" s="11"/>
      <c r="AG5693" s="11"/>
      <c r="AH5693" s="101"/>
      <c r="AI5693" s="53"/>
      <c r="AJ5693" s="5"/>
    </row>
    <row r="5694" spans="3:36">
      <c r="C5694" s="57"/>
      <c r="D5694" s="11"/>
      <c r="E5694" s="11"/>
      <c r="F5694" s="56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42"/>
      <c r="V5694" s="42"/>
      <c r="W5694" s="42"/>
      <c r="X5694" s="42"/>
      <c r="Y5694" s="42"/>
      <c r="Z5694" s="42"/>
      <c r="AA5694" s="42"/>
      <c r="AB5694" s="42"/>
      <c r="AD5694" s="11"/>
      <c r="AE5694" s="11"/>
      <c r="AG5694" s="11"/>
      <c r="AH5694" s="101"/>
      <c r="AI5694" s="53"/>
      <c r="AJ5694" s="5"/>
    </row>
    <row r="5695" spans="3:36">
      <c r="C5695" s="57"/>
      <c r="D5695" s="11"/>
      <c r="E5695" s="11"/>
      <c r="F5695" s="56"/>
      <c r="G5695" s="11"/>
      <c r="H5695" s="11"/>
      <c r="I5695" s="11"/>
      <c r="J5695" s="11"/>
      <c r="K5695" s="11"/>
      <c r="L5695" s="11"/>
      <c r="M5695" s="11"/>
      <c r="N5695" s="11"/>
      <c r="P5695" s="11"/>
      <c r="Q5695" s="11"/>
      <c r="R5695" s="11"/>
      <c r="S5695" s="11"/>
      <c r="T5695" s="11"/>
      <c r="U5695" s="42"/>
      <c r="V5695" s="42"/>
      <c r="W5695" s="42"/>
      <c r="X5695" s="42"/>
      <c r="Y5695" s="42"/>
      <c r="Z5695" s="42"/>
      <c r="AA5695" s="42"/>
      <c r="AB5695" s="42"/>
      <c r="AD5695" s="11"/>
      <c r="AE5695" s="11"/>
      <c r="AG5695" s="11"/>
      <c r="AH5695" s="101"/>
      <c r="AI5695" s="53"/>
      <c r="AJ5695" s="5"/>
    </row>
    <row r="5696" spans="3:36">
      <c r="C5696" s="57"/>
      <c r="D5696" s="11"/>
      <c r="E5696" s="11"/>
      <c r="F5696" s="56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42"/>
      <c r="V5696" s="42"/>
      <c r="W5696" s="42"/>
      <c r="X5696" s="42"/>
      <c r="Y5696" s="42"/>
      <c r="Z5696" s="42"/>
      <c r="AA5696" s="42"/>
      <c r="AB5696" s="42"/>
      <c r="AD5696" s="11"/>
      <c r="AF5696" s="11"/>
      <c r="AG5696" s="11"/>
      <c r="AH5696" s="101"/>
      <c r="AI5696" s="53"/>
      <c r="AJ5696" s="5"/>
    </row>
    <row r="5697" spans="3:36">
      <c r="C5697" s="57"/>
      <c r="D5697" s="11"/>
      <c r="E5697" s="11"/>
      <c r="F5697" s="56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42"/>
      <c r="V5697" s="42"/>
      <c r="W5697" s="42"/>
      <c r="X5697" s="42"/>
      <c r="Y5697" s="42"/>
      <c r="Z5697" s="42"/>
      <c r="AA5697" s="42"/>
      <c r="AB5697" s="42"/>
      <c r="AD5697" s="11"/>
      <c r="AF5697" s="11"/>
      <c r="AG5697" s="11"/>
      <c r="AH5697" s="101"/>
      <c r="AI5697" s="53"/>
      <c r="AJ5697" s="5"/>
    </row>
    <row r="5698" spans="3:36">
      <c r="C5698" s="57"/>
      <c r="D5698" s="11"/>
      <c r="E5698" s="11"/>
      <c r="F5698" s="56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42"/>
      <c r="V5698" s="42"/>
      <c r="W5698" s="42"/>
      <c r="X5698" s="42"/>
      <c r="Y5698" s="42"/>
      <c r="Z5698" s="42"/>
      <c r="AA5698" s="42"/>
      <c r="AB5698" s="42"/>
      <c r="AD5698" s="11"/>
      <c r="AE5698" s="11"/>
      <c r="AF5698" s="11"/>
      <c r="AG5698" s="11"/>
      <c r="AH5698" s="101"/>
      <c r="AI5698" s="53"/>
      <c r="AJ5698" s="5"/>
    </row>
    <row r="5699" spans="3:36">
      <c r="C5699" s="57"/>
      <c r="D5699" s="11"/>
      <c r="E5699" s="11"/>
      <c r="F5699" s="56"/>
      <c r="G5699" s="11"/>
      <c r="H5699" s="11"/>
      <c r="I5699" s="11"/>
      <c r="J5699" s="11"/>
      <c r="K5699" s="11"/>
      <c r="L5699" s="11"/>
      <c r="M5699" s="11"/>
      <c r="N5699" s="11"/>
      <c r="P5699" s="11"/>
      <c r="Q5699" s="11"/>
      <c r="R5699" s="11"/>
      <c r="S5699" s="11"/>
      <c r="T5699" s="11"/>
      <c r="U5699" s="42"/>
      <c r="V5699" s="42"/>
      <c r="W5699" s="42"/>
      <c r="X5699" s="42"/>
      <c r="Y5699" s="42"/>
      <c r="Z5699" s="42"/>
      <c r="AA5699" s="42"/>
      <c r="AB5699" s="42"/>
      <c r="AD5699" s="11"/>
      <c r="AE5699" s="11"/>
      <c r="AF5699" s="11"/>
      <c r="AG5699" s="11"/>
      <c r="AH5699" s="101"/>
      <c r="AI5699" s="53"/>
      <c r="AJ5699" s="5"/>
    </row>
    <row r="5700" spans="3:36">
      <c r="C5700" s="57"/>
      <c r="D5700" s="11"/>
      <c r="E5700" s="11"/>
      <c r="F5700" s="56"/>
      <c r="G5700" s="11"/>
      <c r="H5700" s="11"/>
      <c r="I5700" s="11"/>
      <c r="J5700" s="11"/>
      <c r="K5700" s="11"/>
      <c r="L5700" s="11"/>
      <c r="M5700" s="11"/>
      <c r="N5700" s="11"/>
      <c r="P5700" s="11"/>
      <c r="Q5700" s="11"/>
      <c r="R5700" s="11"/>
      <c r="S5700" s="11"/>
      <c r="T5700" s="11"/>
      <c r="U5700" s="42"/>
      <c r="V5700" s="42"/>
      <c r="W5700" s="42"/>
      <c r="X5700" s="42"/>
      <c r="Y5700" s="42"/>
      <c r="Z5700" s="42"/>
      <c r="AA5700" s="42"/>
      <c r="AB5700" s="42"/>
      <c r="AD5700" s="11"/>
      <c r="AE5700" s="11"/>
      <c r="AF5700" s="11"/>
      <c r="AG5700" s="11"/>
      <c r="AH5700" s="101"/>
      <c r="AI5700" s="53"/>
      <c r="AJ5700" s="5"/>
    </row>
    <row r="5701" spans="3:36">
      <c r="C5701" s="57"/>
      <c r="D5701" s="11"/>
      <c r="E5701" s="11"/>
      <c r="F5701" s="56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42"/>
      <c r="V5701" s="42"/>
      <c r="W5701" s="42"/>
      <c r="X5701" s="42"/>
      <c r="Y5701" s="42"/>
      <c r="Z5701" s="42"/>
      <c r="AA5701" s="42"/>
      <c r="AB5701" s="42"/>
      <c r="AD5701" s="11"/>
      <c r="AE5701" s="11"/>
      <c r="AG5701" s="11"/>
      <c r="AH5701" s="101"/>
      <c r="AI5701" s="53"/>
      <c r="AJ5701" s="5"/>
    </row>
    <row r="5702" spans="3:36">
      <c r="C5702" s="57"/>
      <c r="D5702" s="11"/>
      <c r="E5702" s="11"/>
      <c r="F5702" s="56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42"/>
      <c r="V5702" s="42"/>
      <c r="W5702" s="42"/>
      <c r="X5702" s="42"/>
      <c r="Y5702" s="42"/>
      <c r="Z5702" s="42"/>
      <c r="AA5702" s="42"/>
      <c r="AB5702" s="42"/>
      <c r="AD5702" s="11"/>
      <c r="AF5702" s="11"/>
      <c r="AG5702" s="11"/>
      <c r="AH5702" s="101"/>
      <c r="AI5702" s="53"/>
      <c r="AJ5702" s="5"/>
    </row>
    <row r="5703" spans="3:36">
      <c r="C5703" s="57"/>
      <c r="D5703" s="11"/>
      <c r="E5703" s="11"/>
      <c r="F5703" s="56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42"/>
      <c r="V5703" s="42"/>
      <c r="W5703" s="42"/>
      <c r="X5703" s="42"/>
      <c r="Y5703" s="42"/>
      <c r="Z5703" s="42"/>
      <c r="AA5703" s="42"/>
      <c r="AB5703" s="42"/>
      <c r="AD5703" s="11"/>
      <c r="AF5703" s="11"/>
      <c r="AG5703" s="11"/>
      <c r="AH5703" s="101"/>
      <c r="AI5703" s="53"/>
      <c r="AJ5703" s="5"/>
    </row>
    <row r="5704" spans="3:36">
      <c r="C5704" s="57"/>
      <c r="D5704" s="11"/>
      <c r="E5704" s="11"/>
      <c r="F5704" s="56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42"/>
      <c r="V5704" s="42"/>
      <c r="W5704" s="42"/>
      <c r="X5704" s="42"/>
      <c r="Y5704" s="42"/>
      <c r="Z5704" s="42"/>
      <c r="AA5704" s="42"/>
      <c r="AB5704" s="42"/>
      <c r="AC5704" s="11"/>
      <c r="AD5704" s="11"/>
      <c r="AE5704" s="11"/>
      <c r="AF5704" s="11"/>
      <c r="AG5704" s="11"/>
      <c r="AH5704" s="101"/>
      <c r="AI5704" s="53"/>
      <c r="AJ5704" s="5"/>
    </row>
    <row r="5705" spans="3:36">
      <c r="C5705" s="57"/>
      <c r="D5705" s="11"/>
      <c r="E5705" s="11"/>
      <c r="F5705" s="56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42"/>
      <c r="V5705" s="42"/>
      <c r="W5705" s="42"/>
      <c r="X5705" s="42"/>
      <c r="Y5705" s="42"/>
      <c r="Z5705" s="42"/>
      <c r="AA5705" s="42"/>
      <c r="AB5705" s="42"/>
      <c r="AC5705" s="11"/>
      <c r="AD5705" s="11"/>
      <c r="AE5705" s="11"/>
      <c r="AF5705" s="11"/>
      <c r="AG5705" s="11"/>
      <c r="AH5705" s="101"/>
      <c r="AI5705" s="53"/>
      <c r="AJ5705" s="5"/>
    </row>
    <row r="5706" spans="3:36">
      <c r="C5706" s="57"/>
      <c r="D5706" s="11"/>
      <c r="E5706" s="11"/>
      <c r="F5706" s="56"/>
      <c r="G5706" s="11"/>
      <c r="H5706" s="11"/>
      <c r="I5706" s="11"/>
      <c r="J5706" s="11"/>
      <c r="K5706" s="11"/>
      <c r="M5706" s="11"/>
      <c r="O5706" s="11"/>
      <c r="P5706" s="11"/>
      <c r="Q5706" s="11"/>
      <c r="R5706" s="11"/>
      <c r="S5706" s="11"/>
      <c r="T5706" s="11"/>
      <c r="U5706" s="42"/>
      <c r="V5706" s="42"/>
      <c r="W5706" s="42"/>
      <c r="X5706" s="42"/>
      <c r="Y5706" s="42"/>
      <c r="Z5706" s="42"/>
      <c r="AA5706" s="42"/>
      <c r="AB5706" s="42"/>
      <c r="AC5706" s="11"/>
      <c r="AD5706" s="11"/>
      <c r="AE5706" s="11"/>
      <c r="AF5706" s="11"/>
      <c r="AG5706" s="11"/>
      <c r="AH5706" s="101"/>
      <c r="AI5706" s="53"/>
      <c r="AJ5706" s="5"/>
    </row>
    <row r="5707" spans="3:36">
      <c r="C5707" s="57"/>
      <c r="D5707" s="11"/>
      <c r="E5707" s="11"/>
      <c r="F5707" s="56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42"/>
      <c r="V5707" s="42"/>
      <c r="W5707" s="42"/>
      <c r="X5707" s="42"/>
      <c r="Y5707" s="42"/>
      <c r="Z5707" s="42"/>
      <c r="AA5707" s="42"/>
      <c r="AB5707" s="42"/>
      <c r="AC5707" s="11"/>
      <c r="AD5707" s="11"/>
      <c r="AE5707" s="11"/>
      <c r="AF5707" s="11"/>
      <c r="AG5707" s="11"/>
      <c r="AH5707" s="101"/>
      <c r="AI5707" s="53"/>
      <c r="AJ5707" s="5"/>
    </row>
    <row r="5708" spans="3:36">
      <c r="C5708" s="57"/>
      <c r="D5708" s="11"/>
      <c r="E5708" s="11"/>
      <c r="F5708" s="56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42"/>
      <c r="V5708" s="42"/>
      <c r="W5708" s="42"/>
      <c r="X5708" s="42"/>
      <c r="Y5708" s="42"/>
      <c r="Z5708" s="42"/>
      <c r="AA5708" s="42"/>
      <c r="AB5708" s="42"/>
      <c r="AC5708" s="11"/>
      <c r="AD5708" s="11"/>
      <c r="AE5708" s="11"/>
      <c r="AG5708" s="11"/>
      <c r="AH5708" s="101"/>
      <c r="AI5708" s="53"/>
      <c r="AJ5708" s="5"/>
    </row>
    <row r="5709" spans="3:36">
      <c r="C5709" s="57"/>
      <c r="D5709" s="11"/>
      <c r="E5709" s="11"/>
      <c r="F5709" s="56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42"/>
      <c r="V5709" s="42"/>
      <c r="W5709" s="42"/>
      <c r="X5709" s="42"/>
      <c r="Y5709" s="42"/>
      <c r="Z5709" s="42"/>
      <c r="AA5709" s="42"/>
      <c r="AB5709" s="42"/>
      <c r="AC5709" s="11"/>
      <c r="AD5709" s="11"/>
      <c r="AF5709" s="11"/>
      <c r="AG5709" s="11"/>
      <c r="AH5709" s="101"/>
      <c r="AI5709" s="53"/>
      <c r="AJ5709" s="5"/>
    </row>
    <row r="5710" spans="3:36">
      <c r="C5710" s="57"/>
      <c r="D5710" s="11"/>
      <c r="E5710" s="11"/>
      <c r="F5710" s="56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42"/>
      <c r="V5710" s="42"/>
      <c r="W5710" s="42"/>
      <c r="X5710" s="42"/>
      <c r="Y5710" s="42"/>
      <c r="Z5710" s="42"/>
      <c r="AA5710" s="42"/>
      <c r="AB5710" s="42"/>
      <c r="AC5710" s="11"/>
      <c r="AD5710" s="11"/>
      <c r="AG5710" s="11"/>
      <c r="AH5710" s="101"/>
      <c r="AI5710" s="53"/>
      <c r="AJ5710" s="5"/>
    </row>
    <row r="5711" spans="3:36">
      <c r="C5711" s="57"/>
      <c r="D5711" s="11"/>
      <c r="E5711" s="11"/>
      <c r="F5711" s="56"/>
      <c r="G5711" s="11"/>
      <c r="H5711" s="11"/>
      <c r="I5711" s="11"/>
      <c r="J5711" s="11"/>
      <c r="K5711" s="11"/>
      <c r="M5711" s="11"/>
      <c r="N5711" s="11"/>
      <c r="P5711" s="11"/>
      <c r="Q5711" s="11"/>
      <c r="R5711" s="11"/>
      <c r="S5711" s="11"/>
      <c r="U5711" s="42"/>
      <c r="V5711" s="42"/>
      <c r="W5711" s="42"/>
      <c r="X5711" s="42"/>
      <c r="Y5711" s="42"/>
      <c r="Z5711" s="42"/>
      <c r="AA5711" s="42"/>
      <c r="AB5711" s="42"/>
      <c r="AD5711" s="11"/>
      <c r="AE5711" s="11"/>
      <c r="AG5711" s="11"/>
      <c r="AH5711" s="101"/>
      <c r="AI5711" s="53"/>
      <c r="AJ5711" s="5"/>
    </row>
    <row r="5712" spans="3:36">
      <c r="C5712" s="57"/>
      <c r="D5712" s="11"/>
      <c r="E5712" s="11"/>
      <c r="F5712" s="56"/>
      <c r="G5712" s="11"/>
      <c r="H5712" s="11"/>
      <c r="I5712" s="11"/>
      <c r="J5712" s="11"/>
      <c r="K5712" s="11"/>
      <c r="M5712" s="11"/>
      <c r="N5712" s="11"/>
      <c r="O5712" s="11"/>
      <c r="P5712" s="11"/>
      <c r="Q5712" s="11"/>
      <c r="R5712" s="11"/>
      <c r="S5712" s="11"/>
      <c r="T5712" s="11"/>
      <c r="U5712" s="42"/>
      <c r="V5712" s="42"/>
      <c r="W5712" s="42"/>
      <c r="X5712" s="42"/>
      <c r="Y5712" s="42"/>
      <c r="Z5712" s="42"/>
      <c r="AA5712" s="42"/>
      <c r="AB5712" s="42"/>
      <c r="AD5712" s="11"/>
      <c r="AE5712" s="11"/>
      <c r="AF5712" s="11"/>
      <c r="AG5712" s="11"/>
      <c r="AH5712" s="101"/>
      <c r="AI5712" s="53"/>
      <c r="AJ5712" s="5"/>
    </row>
    <row r="5713" spans="3:36">
      <c r="C5713" s="57"/>
      <c r="D5713" s="11"/>
      <c r="E5713" s="11"/>
      <c r="F5713" s="56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42"/>
      <c r="V5713" s="42"/>
      <c r="W5713" s="42"/>
      <c r="X5713" s="42"/>
      <c r="Y5713" s="42"/>
      <c r="Z5713" s="42"/>
      <c r="AA5713" s="42"/>
      <c r="AB5713" s="42"/>
      <c r="AD5713" s="11"/>
      <c r="AE5713" s="11"/>
      <c r="AG5713" s="11"/>
      <c r="AH5713" s="101"/>
      <c r="AI5713" s="53"/>
      <c r="AJ5713" s="5"/>
    </row>
    <row r="5714" spans="3:36">
      <c r="C5714" s="57"/>
      <c r="D5714" s="11"/>
      <c r="E5714" s="11"/>
      <c r="F5714" s="56"/>
      <c r="G5714" s="11"/>
      <c r="H5714" s="11"/>
      <c r="I5714" s="11"/>
      <c r="J5714" s="11"/>
      <c r="K5714" s="11"/>
      <c r="M5714" s="11"/>
      <c r="N5714" s="11"/>
      <c r="O5714" s="11"/>
      <c r="P5714" s="11"/>
      <c r="Q5714" s="11"/>
      <c r="R5714" s="11"/>
      <c r="S5714" s="11"/>
      <c r="T5714" s="11"/>
      <c r="U5714" s="42"/>
      <c r="V5714" s="42"/>
      <c r="W5714" s="42"/>
      <c r="X5714" s="42"/>
      <c r="Y5714" s="42"/>
      <c r="Z5714" s="42"/>
      <c r="AA5714" s="42"/>
      <c r="AB5714" s="42"/>
      <c r="AD5714" s="11"/>
      <c r="AE5714" s="11"/>
      <c r="AG5714" s="11"/>
      <c r="AH5714" s="101"/>
      <c r="AI5714" s="53"/>
      <c r="AJ5714" s="5"/>
    </row>
    <row r="5715" spans="3:36">
      <c r="C5715" s="57"/>
      <c r="D5715" s="11"/>
      <c r="E5715" s="11"/>
      <c r="F5715" s="56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42"/>
      <c r="V5715" s="42"/>
      <c r="W5715" s="42"/>
      <c r="X5715" s="42"/>
      <c r="Y5715" s="42"/>
      <c r="Z5715" s="42"/>
      <c r="AA5715" s="42"/>
      <c r="AB5715" s="42"/>
      <c r="AD5715" s="11"/>
      <c r="AE5715" s="11"/>
      <c r="AG5715" s="11"/>
      <c r="AH5715" s="101"/>
      <c r="AI5715" s="53"/>
      <c r="AJ5715" s="5"/>
    </row>
    <row r="5716" spans="3:36">
      <c r="C5716" s="57"/>
      <c r="D5716" s="11"/>
      <c r="E5716" s="11"/>
      <c r="F5716" s="56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42"/>
      <c r="V5716" s="42"/>
      <c r="W5716" s="42"/>
      <c r="X5716" s="42"/>
      <c r="Y5716" s="42"/>
      <c r="Z5716" s="42"/>
      <c r="AA5716" s="42"/>
      <c r="AB5716" s="42"/>
      <c r="AD5716" s="11"/>
      <c r="AE5716" s="11"/>
      <c r="AG5716" s="11"/>
      <c r="AH5716" s="101"/>
      <c r="AI5716" s="53"/>
      <c r="AJ5716" s="5"/>
    </row>
    <row r="5717" spans="3:36">
      <c r="C5717" s="57"/>
      <c r="D5717" s="11"/>
      <c r="E5717" s="11"/>
      <c r="F5717" s="56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42"/>
      <c r="V5717" s="42"/>
      <c r="W5717" s="42"/>
      <c r="X5717" s="42"/>
      <c r="Y5717" s="42"/>
      <c r="Z5717" s="42"/>
      <c r="AA5717" s="42"/>
      <c r="AB5717" s="42"/>
      <c r="AD5717" s="11"/>
      <c r="AE5717" s="11"/>
      <c r="AG5717" s="11"/>
      <c r="AH5717" s="101"/>
      <c r="AI5717" s="53"/>
      <c r="AJ5717" s="5"/>
    </row>
    <row r="5718" spans="3:36">
      <c r="C5718" s="57"/>
      <c r="D5718" s="11"/>
      <c r="E5718" s="11"/>
      <c r="F5718" s="56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42"/>
      <c r="V5718" s="42"/>
      <c r="W5718" s="42"/>
      <c r="X5718" s="42"/>
      <c r="Y5718" s="42"/>
      <c r="Z5718" s="42"/>
      <c r="AA5718" s="42"/>
      <c r="AB5718" s="42"/>
      <c r="AD5718" s="11"/>
      <c r="AF5718" s="11"/>
      <c r="AG5718" s="11"/>
      <c r="AH5718" s="101"/>
      <c r="AI5718" s="53"/>
      <c r="AJ5718" s="5"/>
    </row>
    <row r="5719" spans="3:36">
      <c r="C5719" s="57"/>
      <c r="D5719" s="11"/>
      <c r="E5719" s="11"/>
      <c r="F5719" s="56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42"/>
      <c r="V5719" s="42"/>
      <c r="W5719" s="42"/>
      <c r="X5719" s="42"/>
      <c r="Y5719" s="42"/>
      <c r="Z5719" s="42"/>
      <c r="AA5719" s="42"/>
      <c r="AB5719" s="42"/>
      <c r="AD5719" s="11"/>
      <c r="AF5719" s="11"/>
      <c r="AG5719" s="11"/>
      <c r="AH5719" s="101"/>
      <c r="AI5719" s="53"/>
      <c r="AJ5719" s="5"/>
    </row>
    <row r="5720" spans="3:36">
      <c r="C5720" s="57"/>
      <c r="D5720" s="11"/>
      <c r="E5720" s="11"/>
      <c r="F5720" s="56"/>
      <c r="G5720" s="11"/>
      <c r="H5720" s="11"/>
      <c r="I5720" s="11"/>
      <c r="J5720" s="11"/>
      <c r="K5720" s="11"/>
      <c r="L5720" s="11"/>
      <c r="M5720" s="11"/>
      <c r="N5720" s="11"/>
      <c r="P5720" s="11"/>
      <c r="Q5720" s="11"/>
      <c r="R5720" s="11"/>
      <c r="S5720" s="11"/>
      <c r="T5720" s="11"/>
      <c r="U5720" s="42"/>
      <c r="V5720" s="42"/>
      <c r="W5720" s="42"/>
      <c r="X5720" s="42"/>
      <c r="Y5720" s="42"/>
      <c r="Z5720" s="42"/>
      <c r="AA5720" s="42"/>
      <c r="AB5720" s="42"/>
      <c r="AD5720" s="11"/>
      <c r="AG5720" s="11"/>
      <c r="AH5720" s="101"/>
      <c r="AI5720" s="53"/>
      <c r="AJ5720" s="5"/>
    </row>
    <row r="5721" spans="3:36">
      <c r="C5721" s="57"/>
      <c r="D5721" s="11"/>
      <c r="E5721" s="11"/>
      <c r="F5721" s="56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42"/>
      <c r="V5721" s="42"/>
      <c r="W5721" s="42"/>
      <c r="X5721" s="42"/>
      <c r="Y5721" s="42"/>
      <c r="Z5721" s="42"/>
      <c r="AA5721" s="42"/>
      <c r="AB5721" s="42"/>
      <c r="AD5721" s="11"/>
      <c r="AE5721" s="11"/>
      <c r="AF5721" s="11"/>
      <c r="AG5721" s="11"/>
      <c r="AH5721" s="101"/>
      <c r="AI5721" s="53"/>
      <c r="AJ5721" s="5"/>
    </row>
    <row r="5722" spans="3:36">
      <c r="C5722" s="57"/>
      <c r="D5722" s="11"/>
      <c r="E5722" s="11"/>
      <c r="F5722" s="56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42"/>
      <c r="V5722" s="42"/>
      <c r="W5722" s="42"/>
      <c r="X5722" s="42"/>
      <c r="Y5722" s="42"/>
      <c r="Z5722" s="42"/>
      <c r="AA5722" s="42"/>
      <c r="AB5722" s="42"/>
      <c r="AD5722" s="11"/>
      <c r="AE5722" s="11"/>
      <c r="AF5722" s="11"/>
      <c r="AG5722" s="11"/>
      <c r="AH5722" s="101"/>
      <c r="AI5722" s="53"/>
      <c r="AJ5722" s="5"/>
    </row>
    <row r="5723" spans="3:36">
      <c r="C5723" s="57"/>
      <c r="D5723" s="11"/>
      <c r="E5723" s="11"/>
      <c r="F5723" s="56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42"/>
      <c r="V5723" s="42"/>
      <c r="W5723" s="42"/>
      <c r="X5723" s="42"/>
      <c r="Y5723" s="42"/>
      <c r="Z5723" s="42"/>
      <c r="AA5723" s="42"/>
      <c r="AB5723" s="42"/>
      <c r="AD5723" s="11"/>
      <c r="AF5723" s="11"/>
      <c r="AG5723" s="11"/>
      <c r="AH5723" s="101"/>
      <c r="AI5723" s="53"/>
      <c r="AJ5723" s="5"/>
    </row>
    <row r="5724" spans="3:36">
      <c r="C5724" s="57"/>
      <c r="D5724" s="11"/>
      <c r="E5724" s="11"/>
      <c r="F5724" s="56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42"/>
      <c r="V5724" s="42"/>
      <c r="W5724" s="42"/>
      <c r="X5724" s="42"/>
      <c r="Y5724" s="42"/>
      <c r="Z5724" s="42"/>
      <c r="AA5724" s="42"/>
      <c r="AB5724" s="42"/>
      <c r="AD5724" s="11"/>
      <c r="AF5724" s="11"/>
      <c r="AG5724" s="11"/>
      <c r="AH5724" s="101"/>
      <c r="AI5724" s="53"/>
      <c r="AJ5724" s="5"/>
    </row>
    <row r="5725" spans="3:36">
      <c r="C5725" s="57"/>
      <c r="D5725" s="11"/>
      <c r="E5725" s="11"/>
      <c r="F5725" s="56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42"/>
      <c r="V5725" s="42"/>
      <c r="W5725" s="42"/>
      <c r="X5725" s="42"/>
      <c r="Y5725" s="42"/>
      <c r="Z5725" s="42"/>
      <c r="AA5725" s="42"/>
      <c r="AB5725" s="42"/>
      <c r="AD5725" s="11"/>
      <c r="AE5725" s="11"/>
      <c r="AG5725" s="11"/>
      <c r="AH5725" s="101"/>
      <c r="AI5725" s="53"/>
      <c r="AJ5725" s="5"/>
    </row>
    <row r="5726" spans="3:36">
      <c r="C5726" s="57"/>
      <c r="D5726" s="11"/>
      <c r="E5726" s="11"/>
      <c r="F5726" s="56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42"/>
      <c r="V5726" s="42"/>
      <c r="W5726" s="42"/>
      <c r="X5726" s="42"/>
      <c r="Y5726" s="42"/>
      <c r="Z5726" s="42"/>
      <c r="AA5726" s="42"/>
      <c r="AB5726" s="42"/>
      <c r="AD5726" s="11"/>
      <c r="AE5726" s="11"/>
      <c r="AF5726" s="11"/>
      <c r="AG5726" s="11"/>
      <c r="AH5726" s="101"/>
      <c r="AI5726" s="53"/>
      <c r="AJ5726" s="5"/>
    </row>
    <row r="5727" spans="3:36">
      <c r="C5727" s="57"/>
      <c r="D5727" s="11"/>
      <c r="E5727" s="11"/>
      <c r="F5727" s="56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42"/>
      <c r="V5727" s="42"/>
      <c r="W5727" s="42"/>
      <c r="X5727" s="42"/>
      <c r="Y5727" s="42"/>
      <c r="Z5727" s="42"/>
      <c r="AA5727" s="42"/>
      <c r="AB5727" s="42"/>
      <c r="AD5727" s="11"/>
      <c r="AE5727" s="11"/>
      <c r="AF5727" s="11"/>
      <c r="AG5727" s="11"/>
      <c r="AH5727" s="101"/>
      <c r="AI5727" s="53"/>
      <c r="AJ5727" s="5"/>
    </row>
    <row r="5728" spans="3:36">
      <c r="C5728" s="57"/>
      <c r="D5728" s="11"/>
      <c r="E5728" s="11"/>
      <c r="F5728" s="56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42"/>
      <c r="V5728" s="42"/>
      <c r="W5728" s="42"/>
      <c r="X5728" s="42"/>
      <c r="Y5728" s="42"/>
      <c r="Z5728" s="42"/>
      <c r="AA5728" s="42"/>
      <c r="AB5728" s="42"/>
      <c r="AD5728" s="11"/>
      <c r="AF5728" s="11"/>
      <c r="AG5728" s="11"/>
      <c r="AH5728" s="101"/>
      <c r="AI5728" s="53"/>
      <c r="AJ5728" s="5"/>
    </row>
    <row r="5729" spans="3:36">
      <c r="C5729" s="57"/>
      <c r="D5729" s="11"/>
      <c r="E5729" s="11"/>
      <c r="F5729" s="56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42"/>
      <c r="V5729" s="42"/>
      <c r="W5729" s="42"/>
      <c r="X5729" s="42"/>
      <c r="Y5729" s="42"/>
      <c r="Z5729" s="42"/>
      <c r="AA5729" s="42"/>
      <c r="AB5729" s="42"/>
      <c r="AD5729" s="11"/>
      <c r="AE5729" s="11"/>
      <c r="AG5729" s="11"/>
      <c r="AH5729" s="101"/>
      <c r="AI5729" s="53"/>
      <c r="AJ5729" s="5"/>
    </row>
    <row r="5730" spans="3:36">
      <c r="C5730" s="57"/>
      <c r="D5730" s="11"/>
      <c r="E5730" s="11"/>
      <c r="F5730" s="56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42"/>
      <c r="V5730" s="42"/>
      <c r="W5730" s="42"/>
      <c r="X5730" s="42"/>
      <c r="Y5730" s="42"/>
      <c r="Z5730" s="42"/>
      <c r="AA5730" s="42"/>
      <c r="AB5730" s="42"/>
      <c r="AD5730" s="11"/>
      <c r="AE5730" s="11"/>
      <c r="AG5730" s="11"/>
      <c r="AH5730" s="101"/>
      <c r="AI5730" s="53"/>
      <c r="AJ5730" s="5"/>
    </row>
    <row r="5731" spans="3:36">
      <c r="C5731" s="57"/>
      <c r="D5731" s="11"/>
      <c r="E5731" s="11"/>
      <c r="F5731" s="56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42"/>
      <c r="V5731" s="42"/>
      <c r="W5731" s="42"/>
      <c r="X5731" s="42"/>
      <c r="Y5731" s="42"/>
      <c r="Z5731" s="42"/>
      <c r="AA5731" s="42"/>
      <c r="AB5731" s="42"/>
      <c r="AC5731" s="11"/>
      <c r="AD5731" s="11"/>
      <c r="AE5731" s="11"/>
      <c r="AF5731" s="11"/>
      <c r="AG5731" s="11"/>
      <c r="AH5731" s="101"/>
      <c r="AI5731" s="53"/>
      <c r="AJ5731" s="5"/>
    </row>
    <row r="5732" spans="3:36">
      <c r="C5732" s="57"/>
      <c r="D5732" s="11"/>
      <c r="E5732" s="11"/>
      <c r="F5732" s="56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42"/>
      <c r="V5732" s="42"/>
      <c r="W5732" s="42"/>
      <c r="X5732" s="42"/>
      <c r="Y5732" s="42"/>
      <c r="Z5732" s="42"/>
      <c r="AA5732" s="42"/>
      <c r="AB5732" s="42"/>
      <c r="AC5732" s="11"/>
      <c r="AD5732" s="11"/>
      <c r="AG5732" s="11"/>
      <c r="AH5732" s="101"/>
      <c r="AI5732" s="53"/>
      <c r="AJ5732" s="5"/>
    </row>
    <row r="5733" spans="3:36">
      <c r="C5733" s="57"/>
      <c r="D5733" s="11"/>
      <c r="E5733" s="11"/>
      <c r="F5733" s="56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42"/>
      <c r="V5733" s="42"/>
      <c r="W5733" s="42"/>
      <c r="X5733" s="42"/>
      <c r="Y5733" s="42"/>
      <c r="Z5733" s="42"/>
      <c r="AA5733" s="42"/>
      <c r="AB5733" s="42"/>
      <c r="AD5733" s="11"/>
      <c r="AE5733" s="11"/>
      <c r="AF5733" s="11"/>
      <c r="AG5733" s="11"/>
      <c r="AH5733" s="101"/>
      <c r="AI5733" s="53"/>
      <c r="AJ5733" s="5"/>
    </row>
    <row r="5734" spans="3:36">
      <c r="C5734" s="57"/>
      <c r="D5734" s="11"/>
      <c r="E5734" s="11"/>
      <c r="F5734" s="56"/>
      <c r="G5734" s="11"/>
      <c r="H5734" s="11"/>
      <c r="I5734" s="11"/>
      <c r="J5734" s="11"/>
      <c r="K5734" s="11"/>
      <c r="L5734" s="11"/>
      <c r="M5734" s="11"/>
      <c r="N5734" s="11"/>
      <c r="O5734" s="11"/>
      <c r="Q5734" s="11"/>
      <c r="R5734" s="11"/>
      <c r="S5734" s="11"/>
      <c r="T5734" s="11"/>
      <c r="U5734" s="42"/>
      <c r="V5734" s="42"/>
      <c r="W5734" s="42"/>
      <c r="X5734" s="42"/>
      <c r="Y5734" s="42"/>
      <c r="Z5734" s="42"/>
      <c r="AA5734" s="42"/>
      <c r="AB5734" s="42"/>
      <c r="AD5734" s="11"/>
      <c r="AE5734" s="11"/>
      <c r="AF5734" s="11"/>
      <c r="AG5734" s="11"/>
      <c r="AH5734" s="101"/>
      <c r="AI5734" s="53"/>
      <c r="AJ5734" s="5"/>
    </row>
    <row r="5735" spans="3:36">
      <c r="C5735" s="57"/>
      <c r="D5735" s="11"/>
      <c r="E5735" s="11"/>
      <c r="F5735" s="56"/>
      <c r="G5735" s="11"/>
      <c r="H5735" s="11"/>
      <c r="I5735" s="11"/>
      <c r="J5735" s="11"/>
      <c r="K5735" s="11"/>
      <c r="M5735" s="11"/>
      <c r="N5735" s="11"/>
      <c r="P5735" s="11"/>
      <c r="Q5735" s="11"/>
      <c r="R5735" s="11"/>
      <c r="S5735" s="11"/>
      <c r="U5735" s="42"/>
      <c r="V5735" s="42"/>
      <c r="W5735" s="42"/>
      <c r="X5735" s="42"/>
      <c r="Y5735" s="42"/>
      <c r="Z5735" s="42"/>
      <c r="AA5735" s="42"/>
      <c r="AB5735" s="42"/>
      <c r="AC5735" s="11"/>
      <c r="AD5735" s="11"/>
      <c r="AE5735" s="11"/>
      <c r="AG5735" s="11"/>
      <c r="AH5735" s="101"/>
      <c r="AI5735" s="53"/>
      <c r="AJ5735" s="5"/>
    </row>
    <row r="5736" spans="3:36">
      <c r="C5736" s="57"/>
      <c r="D5736" s="11"/>
      <c r="E5736" s="11"/>
      <c r="F5736" s="56"/>
      <c r="G5736" s="11"/>
      <c r="H5736" s="11"/>
      <c r="I5736" s="11"/>
      <c r="J5736" s="11"/>
      <c r="K5736" s="11"/>
      <c r="M5736" s="11"/>
      <c r="N5736" s="11"/>
      <c r="O5736" s="11"/>
      <c r="Q5736" s="11"/>
      <c r="R5736" s="11"/>
      <c r="S5736" s="11"/>
      <c r="U5736" s="42"/>
      <c r="V5736" s="42"/>
      <c r="W5736" s="42"/>
      <c r="X5736" s="42"/>
      <c r="Y5736" s="42"/>
      <c r="Z5736" s="42"/>
      <c r="AA5736" s="42"/>
      <c r="AB5736" s="42"/>
      <c r="AC5736" s="11"/>
      <c r="AD5736" s="11"/>
      <c r="AE5736" s="11"/>
      <c r="AF5736" s="11"/>
      <c r="AG5736" s="11"/>
      <c r="AH5736" s="101"/>
      <c r="AI5736" s="53"/>
      <c r="AJ5736" s="5"/>
    </row>
    <row r="5737" spans="3:36">
      <c r="C5737" s="57"/>
      <c r="D5737" s="11"/>
      <c r="E5737" s="11"/>
      <c r="F5737" s="56"/>
      <c r="G5737" s="11"/>
      <c r="H5737" s="11"/>
      <c r="I5737" s="11"/>
      <c r="J5737" s="11"/>
      <c r="K5737" s="11"/>
      <c r="M5737" s="11"/>
      <c r="O5737" s="11"/>
      <c r="P5737" s="11"/>
      <c r="Q5737" s="11"/>
      <c r="R5737" s="11"/>
      <c r="S5737" s="11"/>
      <c r="T5737" s="11"/>
      <c r="U5737" s="42"/>
      <c r="V5737" s="42"/>
      <c r="W5737" s="42"/>
      <c r="X5737" s="42"/>
      <c r="Y5737" s="42"/>
      <c r="Z5737" s="42"/>
      <c r="AA5737" s="42"/>
      <c r="AB5737" s="42"/>
      <c r="AC5737" s="11"/>
      <c r="AD5737" s="11"/>
      <c r="AG5737" s="11"/>
      <c r="AH5737" s="101"/>
      <c r="AI5737" s="53"/>
      <c r="AJ5737" s="5"/>
    </row>
    <row r="5738" spans="3:36">
      <c r="C5738" s="57"/>
      <c r="D5738" s="11"/>
      <c r="E5738" s="11"/>
      <c r="F5738" s="56"/>
      <c r="G5738" s="11"/>
      <c r="H5738" s="11"/>
      <c r="I5738" s="11"/>
      <c r="J5738" s="11"/>
      <c r="K5738" s="11"/>
      <c r="M5738" s="11"/>
      <c r="N5738" s="11"/>
      <c r="O5738" s="11"/>
      <c r="Q5738" s="11"/>
      <c r="R5738" s="11"/>
      <c r="S5738" s="11"/>
      <c r="U5738" s="42"/>
      <c r="V5738" s="42"/>
      <c r="W5738" s="42"/>
      <c r="X5738" s="42"/>
      <c r="Y5738" s="42"/>
      <c r="Z5738" s="42"/>
      <c r="AA5738" s="42"/>
      <c r="AB5738" s="42"/>
      <c r="AC5738" s="11"/>
      <c r="AD5738" s="11"/>
      <c r="AE5738" s="11"/>
      <c r="AF5738" s="11"/>
      <c r="AG5738" s="11"/>
      <c r="AH5738" s="101"/>
      <c r="AI5738" s="53"/>
      <c r="AJ5738" s="5"/>
    </row>
    <row r="5739" spans="3:36">
      <c r="C5739" s="57"/>
      <c r="D5739" s="11"/>
      <c r="E5739" s="11"/>
      <c r="F5739" s="56"/>
      <c r="G5739" s="11"/>
      <c r="H5739" s="11"/>
      <c r="I5739" s="11"/>
      <c r="J5739" s="11"/>
      <c r="K5739" s="11"/>
      <c r="M5739" s="11"/>
      <c r="N5739" s="11"/>
      <c r="O5739" s="11"/>
      <c r="Q5739" s="11"/>
      <c r="R5739" s="11"/>
      <c r="S5739" s="11"/>
      <c r="U5739" s="42"/>
      <c r="V5739" s="42"/>
      <c r="W5739" s="42"/>
      <c r="X5739" s="42"/>
      <c r="Y5739" s="42"/>
      <c r="Z5739" s="42"/>
      <c r="AA5739" s="42"/>
      <c r="AB5739" s="42"/>
      <c r="AD5739" s="11"/>
      <c r="AF5739" s="11"/>
      <c r="AG5739" s="11"/>
      <c r="AH5739" s="101"/>
      <c r="AI5739" s="53"/>
      <c r="AJ5739" s="5"/>
    </row>
    <row r="5740" spans="3:36">
      <c r="C5740" s="57"/>
      <c r="D5740" s="11"/>
      <c r="E5740" s="11"/>
      <c r="F5740" s="56"/>
      <c r="G5740" s="11"/>
      <c r="H5740" s="11"/>
      <c r="I5740" s="11"/>
      <c r="J5740" s="11"/>
      <c r="K5740" s="11"/>
      <c r="M5740" s="11"/>
      <c r="N5740" s="11"/>
      <c r="O5740" s="11"/>
      <c r="Q5740" s="11"/>
      <c r="R5740" s="11"/>
      <c r="S5740" s="11"/>
      <c r="U5740" s="42"/>
      <c r="V5740" s="42"/>
      <c r="W5740" s="42"/>
      <c r="X5740" s="42"/>
      <c r="Y5740" s="42"/>
      <c r="Z5740" s="42"/>
      <c r="AA5740" s="42"/>
      <c r="AB5740" s="42"/>
      <c r="AC5740" s="11"/>
      <c r="AD5740" s="11"/>
      <c r="AG5740" s="11"/>
      <c r="AH5740" s="101"/>
      <c r="AI5740" s="53"/>
      <c r="AJ5740" s="5"/>
    </row>
    <row r="5741" spans="3:36">
      <c r="C5741" s="57"/>
      <c r="D5741" s="11"/>
      <c r="E5741" s="11"/>
      <c r="F5741" s="56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42"/>
      <c r="V5741" s="42"/>
      <c r="W5741" s="42"/>
      <c r="X5741" s="42"/>
      <c r="Y5741" s="42"/>
      <c r="Z5741" s="42"/>
      <c r="AA5741" s="42"/>
      <c r="AB5741" s="42"/>
      <c r="AC5741" s="11"/>
      <c r="AD5741" s="11"/>
      <c r="AF5741" s="11"/>
      <c r="AG5741" s="11"/>
      <c r="AH5741" s="101"/>
      <c r="AI5741" s="53"/>
      <c r="AJ5741" s="5"/>
    </row>
    <row r="5742" spans="3:36">
      <c r="C5742" s="57"/>
      <c r="D5742" s="11"/>
      <c r="E5742" s="11"/>
      <c r="F5742" s="56"/>
      <c r="G5742" s="11"/>
      <c r="H5742" s="11"/>
      <c r="I5742" s="11"/>
      <c r="J5742" s="11"/>
      <c r="K5742" s="11"/>
      <c r="L5742" s="11"/>
      <c r="M5742" s="11"/>
      <c r="N5742" s="11"/>
      <c r="Q5742" s="11"/>
      <c r="R5742" s="11"/>
      <c r="S5742" s="11"/>
      <c r="T5742" s="11"/>
      <c r="U5742" s="42"/>
      <c r="V5742" s="42"/>
      <c r="W5742" s="42"/>
      <c r="X5742" s="42"/>
      <c r="Y5742" s="42"/>
      <c r="Z5742" s="42"/>
      <c r="AA5742" s="42"/>
      <c r="AB5742" s="42"/>
      <c r="AC5742" s="11"/>
      <c r="AD5742" s="11"/>
      <c r="AF5742" s="11"/>
      <c r="AG5742" s="11"/>
      <c r="AH5742" s="101"/>
      <c r="AI5742" s="53"/>
      <c r="AJ5742" s="5"/>
    </row>
    <row r="5743" spans="3:36">
      <c r="C5743" s="57"/>
      <c r="D5743" s="11"/>
      <c r="E5743" s="11"/>
      <c r="F5743" s="56"/>
      <c r="G5743" s="11"/>
      <c r="H5743" s="11"/>
      <c r="I5743" s="11"/>
      <c r="J5743" s="11"/>
      <c r="K5743" s="11"/>
      <c r="L5743" s="11"/>
      <c r="M5743" s="11"/>
      <c r="N5743" s="11"/>
      <c r="P5743" s="11"/>
      <c r="Q5743" s="11"/>
      <c r="R5743" s="11"/>
      <c r="S5743" s="11"/>
      <c r="T5743" s="11"/>
      <c r="U5743" s="42"/>
      <c r="V5743" s="42"/>
      <c r="W5743" s="42"/>
      <c r="X5743" s="42"/>
      <c r="Y5743" s="42"/>
      <c r="Z5743" s="42"/>
      <c r="AA5743" s="42"/>
      <c r="AB5743" s="42"/>
      <c r="AC5743" s="11"/>
      <c r="AD5743" s="11"/>
      <c r="AF5743" s="11"/>
      <c r="AG5743" s="11"/>
      <c r="AH5743" s="101"/>
      <c r="AI5743" s="53"/>
      <c r="AJ5743" s="5"/>
    </row>
    <row r="5744" spans="3:36">
      <c r="C5744" s="57"/>
      <c r="D5744" s="11"/>
      <c r="E5744" s="11"/>
      <c r="F5744" s="56"/>
      <c r="G5744" s="11"/>
      <c r="H5744" s="11"/>
      <c r="I5744" s="11"/>
      <c r="J5744" s="11"/>
      <c r="K5744" s="11"/>
      <c r="M5744" s="11"/>
      <c r="N5744" s="11"/>
      <c r="O5744" s="11"/>
      <c r="P5744" s="11"/>
      <c r="Q5744" s="11"/>
      <c r="R5744" s="11"/>
      <c r="S5744" s="11"/>
      <c r="T5744" s="11"/>
      <c r="U5744" s="42"/>
      <c r="V5744" s="42"/>
      <c r="W5744" s="42"/>
      <c r="X5744" s="42"/>
      <c r="Y5744" s="42"/>
      <c r="Z5744" s="42"/>
      <c r="AA5744" s="42"/>
      <c r="AB5744" s="42"/>
      <c r="AC5744" s="11"/>
      <c r="AD5744" s="11"/>
      <c r="AF5744" s="11"/>
      <c r="AG5744" s="11"/>
      <c r="AH5744" s="101"/>
      <c r="AI5744" s="53"/>
      <c r="AJ5744" s="5"/>
    </row>
    <row r="5745" spans="3:36">
      <c r="C5745" s="57"/>
      <c r="D5745" s="11"/>
      <c r="E5745" s="11"/>
      <c r="F5745" s="56"/>
      <c r="G5745" s="11"/>
      <c r="H5745" s="11"/>
      <c r="I5745" s="11"/>
      <c r="J5745" s="11"/>
      <c r="K5745" s="11"/>
      <c r="M5745" s="11"/>
      <c r="O5745" s="11"/>
      <c r="P5745" s="11"/>
      <c r="Q5745" s="11"/>
      <c r="R5745" s="11"/>
      <c r="S5745" s="11"/>
      <c r="T5745" s="11"/>
      <c r="U5745" s="42"/>
      <c r="V5745" s="42"/>
      <c r="W5745" s="42"/>
      <c r="X5745" s="42"/>
      <c r="Y5745" s="42"/>
      <c r="Z5745" s="42"/>
      <c r="AA5745" s="42"/>
      <c r="AB5745" s="42"/>
      <c r="AC5745" s="11"/>
      <c r="AD5745" s="11"/>
      <c r="AG5745" s="11"/>
      <c r="AH5745" s="101"/>
      <c r="AI5745" s="53"/>
      <c r="AJ5745" s="5"/>
    </row>
    <row r="5746" spans="3:36">
      <c r="C5746" s="57"/>
      <c r="D5746" s="11"/>
      <c r="E5746" s="11"/>
      <c r="F5746" s="56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42"/>
      <c r="V5746" s="42"/>
      <c r="W5746" s="42"/>
      <c r="X5746" s="42"/>
      <c r="Y5746" s="42"/>
      <c r="Z5746" s="42"/>
      <c r="AA5746" s="42"/>
      <c r="AB5746" s="42"/>
      <c r="AC5746" s="11"/>
      <c r="AD5746" s="11"/>
      <c r="AE5746" s="11"/>
      <c r="AG5746" s="11"/>
      <c r="AH5746" s="101"/>
      <c r="AI5746" s="53"/>
      <c r="AJ5746" s="5"/>
    </row>
    <row r="5747" spans="3:36">
      <c r="C5747" s="57"/>
      <c r="D5747" s="11"/>
      <c r="E5747" s="11"/>
      <c r="F5747" s="56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42"/>
      <c r="V5747" s="42"/>
      <c r="W5747" s="42"/>
      <c r="X5747" s="42"/>
      <c r="Y5747" s="42"/>
      <c r="Z5747" s="42"/>
      <c r="AA5747" s="42"/>
      <c r="AB5747" s="42"/>
      <c r="AC5747" s="11"/>
      <c r="AD5747" s="11"/>
      <c r="AE5747" s="11"/>
      <c r="AG5747" s="11"/>
      <c r="AH5747" s="101"/>
      <c r="AI5747" s="53"/>
      <c r="AJ5747" s="5"/>
    </row>
    <row r="5748" spans="3:36">
      <c r="C5748" s="57"/>
      <c r="D5748" s="11"/>
      <c r="E5748" s="11"/>
      <c r="F5748" s="56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42"/>
      <c r="V5748" s="42"/>
      <c r="W5748" s="42"/>
      <c r="X5748" s="42"/>
      <c r="Y5748" s="42"/>
      <c r="Z5748" s="42"/>
      <c r="AA5748" s="42"/>
      <c r="AB5748" s="42"/>
      <c r="AC5748" s="11"/>
      <c r="AD5748" s="11"/>
      <c r="AE5748" s="11"/>
      <c r="AG5748" s="11"/>
      <c r="AH5748" s="101"/>
      <c r="AI5748" s="53"/>
      <c r="AJ5748" s="5"/>
    </row>
    <row r="5749" spans="3:36">
      <c r="C5749" s="57"/>
      <c r="D5749" s="11"/>
      <c r="E5749" s="11"/>
      <c r="F5749" s="56"/>
      <c r="G5749" s="11"/>
      <c r="H5749" s="11"/>
      <c r="I5749" s="11"/>
      <c r="J5749" s="11"/>
      <c r="K5749" s="11"/>
      <c r="L5749" s="11"/>
      <c r="M5749" s="11"/>
      <c r="O5749" s="11"/>
      <c r="Q5749" s="11"/>
      <c r="R5749" s="11"/>
      <c r="S5749" s="11"/>
      <c r="T5749" s="11"/>
      <c r="U5749" s="42"/>
      <c r="V5749" s="42"/>
      <c r="W5749" s="42"/>
      <c r="X5749" s="42"/>
      <c r="Y5749" s="42"/>
      <c r="Z5749" s="42"/>
      <c r="AA5749" s="42"/>
      <c r="AB5749" s="42"/>
      <c r="AC5749" s="11"/>
      <c r="AD5749" s="11"/>
      <c r="AE5749" s="11"/>
      <c r="AG5749" s="11"/>
      <c r="AH5749" s="101"/>
      <c r="AI5749" s="53"/>
      <c r="AJ5749" s="5"/>
    </row>
    <row r="5750" spans="3:36">
      <c r="C5750" s="57"/>
      <c r="D5750" s="11"/>
      <c r="E5750" s="11"/>
      <c r="F5750" s="56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42"/>
      <c r="V5750" s="42"/>
      <c r="W5750" s="42"/>
      <c r="X5750" s="42"/>
      <c r="Y5750" s="42"/>
      <c r="Z5750" s="42"/>
      <c r="AA5750" s="42"/>
      <c r="AB5750" s="42"/>
      <c r="AC5750" s="11"/>
      <c r="AD5750" s="11"/>
      <c r="AE5750" s="11"/>
      <c r="AG5750" s="11"/>
      <c r="AH5750" s="101"/>
      <c r="AI5750" s="53"/>
      <c r="AJ5750" s="5"/>
    </row>
    <row r="5751" spans="3:36">
      <c r="C5751" s="57"/>
      <c r="D5751" s="11"/>
      <c r="E5751" s="11"/>
      <c r="F5751" s="56"/>
      <c r="G5751" s="11"/>
      <c r="H5751" s="11"/>
      <c r="I5751" s="11"/>
      <c r="J5751" s="11"/>
      <c r="K5751" s="11"/>
      <c r="L5751" s="11"/>
      <c r="M5751" s="11"/>
      <c r="O5751" s="11"/>
      <c r="Q5751" s="11"/>
      <c r="R5751" s="11"/>
      <c r="S5751" s="11"/>
      <c r="T5751" s="11"/>
      <c r="U5751" s="42"/>
      <c r="V5751" s="42"/>
      <c r="W5751" s="42"/>
      <c r="X5751" s="42"/>
      <c r="Y5751" s="42"/>
      <c r="Z5751" s="42"/>
      <c r="AA5751" s="42"/>
      <c r="AB5751" s="42"/>
      <c r="AD5751" s="11"/>
      <c r="AE5751" s="11"/>
      <c r="AG5751" s="11"/>
      <c r="AH5751" s="101"/>
      <c r="AI5751" s="53"/>
      <c r="AJ5751" s="5"/>
    </row>
    <row r="5752" spans="3:36">
      <c r="C5752" s="57"/>
      <c r="D5752" s="11"/>
      <c r="E5752" s="11"/>
      <c r="F5752" s="56"/>
      <c r="G5752" s="11"/>
      <c r="H5752" s="11"/>
      <c r="I5752" s="11"/>
      <c r="J5752" s="11"/>
      <c r="K5752" s="11"/>
      <c r="L5752" s="11"/>
      <c r="M5752" s="11"/>
      <c r="O5752" s="11"/>
      <c r="Q5752" s="11"/>
      <c r="R5752" s="11"/>
      <c r="S5752" s="11"/>
      <c r="T5752" s="11"/>
      <c r="U5752" s="42"/>
      <c r="V5752" s="42"/>
      <c r="W5752" s="42"/>
      <c r="X5752" s="42"/>
      <c r="Y5752" s="42"/>
      <c r="Z5752" s="42"/>
      <c r="AA5752" s="42"/>
      <c r="AB5752" s="42"/>
      <c r="AD5752" s="11"/>
      <c r="AE5752" s="11"/>
      <c r="AG5752" s="11"/>
      <c r="AH5752" s="101"/>
      <c r="AI5752" s="53"/>
      <c r="AJ5752" s="5"/>
    </row>
    <row r="5753" spans="3:36">
      <c r="C5753" s="57"/>
      <c r="D5753" s="11"/>
      <c r="E5753" s="11"/>
      <c r="F5753" s="56"/>
      <c r="G5753" s="11"/>
      <c r="H5753" s="11"/>
      <c r="I5753" s="11"/>
      <c r="J5753" s="11"/>
      <c r="K5753" s="11"/>
      <c r="L5753" s="11"/>
      <c r="M5753" s="11"/>
      <c r="N5753" s="11"/>
      <c r="O5753" s="11"/>
      <c r="Q5753" s="11"/>
      <c r="R5753" s="11"/>
      <c r="S5753" s="11"/>
      <c r="T5753" s="11"/>
      <c r="U5753" s="42"/>
      <c r="V5753" s="42"/>
      <c r="W5753" s="42"/>
      <c r="X5753" s="42"/>
      <c r="Y5753" s="42"/>
      <c r="Z5753" s="42"/>
      <c r="AA5753" s="42"/>
      <c r="AB5753" s="42"/>
      <c r="AD5753" s="11"/>
      <c r="AE5753" s="11"/>
      <c r="AF5753" s="11"/>
      <c r="AG5753" s="11"/>
      <c r="AH5753" s="101"/>
      <c r="AI5753" s="53"/>
      <c r="AJ5753" s="5"/>
    </row>
    <row r="5754" spans="3:36">
      <c r="C5754" s="57"/>
      <c r="D5754" s="11"/>
      <c r="E5754" s="11"/>
      <c r="F5754" s="56"/>
      <c r="G5754" s="11"/>
      <c r="H5754" s="11"/>
      <c r="I5754" s="11"/>
      <c r="J5754" s="11"/>
      <c r="K5754" s="11"/>
      <c r="M5754" s="11"/>
      <c r="N5754" s="11"/>
      <c r="O5754" s="11"/>
      <c r="Q5754" s="11"/>
      <c r="R5754" s="11"/>
      <c r="S5754" s="11"/>
      <c r="U5754" s="42"/>
      <c r="V5754" s="42"/>
      <c r="W5754" s="42"/>
      <c r="X5754" s="42"/>
      <c r="Y5754" s="42"/>
      <c r="Z5754" s="42"/>
      <c r="AA5754" s="42"/>
      <c r="AB5754" s="42"/>
      <c r="AD5754" s="11"/>
      <c r="AE5754" s="11"/>
      <c r="AF5754" s="11"/>
      <c r="AG5754" s="11"/>
      <c r="AH5754" s="101"/>
      <c r="AI5754" s="53"/>
      <c r="AJ5754" s="5"/>
    </row>
    <row r="5755" spans="3:36">
      <c r="C5755" s="57"/>
      <c r="D5755" s="11"/>
      <c r="E5755" s="11"/>
      <c r="F5755" s="56"/>
      <c r="G5755" s="11"/>
      <c r="H5755" s="11"/>
      <c r="I5755" s="11"/>
      <c r="J5755" s="11"/>
      <c r="K5755" s="11"/>
      <c r="M5755" s="11"/>
      <c r="O5755" s="11"/>
      <c r="P5755" s="11"/>
      <c r="Q5755" s="11"/>
      <c r="R5755" s="11"/>
      <c r="S5755" s="11"/>
      <c r="T5755" s="11"/>
      <c r="U5755" s="42"/>
      <c r="V5755" s="42"/>
      <c r="W5755" s="42"/>
      <c r="X5755" s="42"/>
      <c r="Y5755" s="42"/>
      <c r="Z5755" s="42"/>
      <c r="AA5755" s="42"/>
      <c r="AB5755" s="42"/>
      <c r="AD5755" s="11"/>
      <c r="AG5755" s="11"/>
      <c r="AH5755" s="101"/>
      <c r="AI5755" s="53"/>
      <c r="AJ5755" s="5"/>
    </row>
    <row r="5756" spans="3:36">
      <c r="C5756" s="57"/>
      <c r="D5756" s="11"/>
      <c r="E5756" s="11"/>
      <c r="F5756" s="56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42"/>
      <c r="V5756" s="42"/>
      <c r="W5756" s="42"/>
      <c r="X5756" s="42"/>
      <c r="Y5756" s="42"/>
      <c r="Z5756" s="42"/>
      <c r="AA5756" s="42"/>
      <c r="AB5756" s="42"/>
      <c r="AD5756" s="11"/>
      <c r="AF5756" s="11"/>
      <c r="AG5756" s="11"/>
      <c r="AH5756" s="101"/>
      <c r="AI5756" s="53"/>
      <c r="AJ5756" s="5"/>
    </row>
    <row r="5757" spans="3:36">
      <c r="C5757" s="57"/>
      <c r="D5757" s="11"/>
      <c r="E5757" s="11"/>
      <c r="F5757" s="56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42"/>
      <c r="V5757" s="42"/>
      <c r="W5757" s="42"/>
      <c r="X5757" s="42"/>
      <c r="Y5757" s="42"/>
      <c r="Z5757" s="42"/>
      <c r="AA5757" s="42"/>
      <c r="AB5757" s="42"/>
      <c r="AD5757" s="11"/>
      <c r="AE5757" s="11"/>
      <c r="AG5757" s="11"/>
      <c r="AH5757" s="101"/>
      <c r="AI5757" s="53"/>
      <c r="AJ5757" s="5"/>
    </row>
    <row r="5758" spans="3:36">
      <c r="C5758" s="57"/>
      <c r="D5758" s="11"/>
      <c r="E5758" s="11"/>
      <c r="F5758" s="56"/>
      <c r="G5758" s="11"/>
      <c r="H5758" s="11"/>
      <c r="I5758" s="11"/>
      <c r="J5758" s="11"/>
      <c r="K5758" s="11"/>
      <c r="M5758" s="11"/>
      <c r="N5758" s="11"/>
      <c r="O5758" s="11"/>
      <c r="Q5758" s="11"/>
      <c r="R5758" s="11"/>
      <c r="S5758" s="11"/>
      <c r="U5758" s="42"/>
      <c r="V5758" s="42"/>
      <c r="W5758" s="42"/>
      <c r="X5758" s="42"/>
      <c r="Y5758" s="42"/>
      <c r="Z5758" s="42"/>
      <c r="AA5758" s="42"/>
      <c r="AB5758" s="42"/>
      <c r="AD5758" s="11"/>
      <c r="AE5758" s="11"/>
      <c r="AG5758" s="11"/>
      <c r="AH5758" s="101"/>
      <c r="AI5758" s="53"/>
      <c r="AJ5758" s="5"/>
    </row>
    <row r="5759" spans="3:36">
      <c r="C5759" s="57"/>
      <c r="D5759" s="11"/>
      <c r="E5759" s="11"/>
      <c r="F5759" s="56"/>
      <c r="G5759" s="11"/>
      <c r="H5759" s="11"/>
      <c r="I5759" s="11"/>
      <c r="J5759" s="11"/>
      <c r="K5759" s="11"/>
      <c r="M5759" s="11"/>
      <c r="N5759" s="11"/>
      <c r="Q5759" s="11"/>
      <c r="R5759" s="11"/>
      <c r="S5759" s="11"/>
      <c r="U5759" s="42"/>
      <c r="V5759" s="42"/>
      <c r="W5759" s="42"/>
      <c r="X5759" s="42"/>
      <c r="Y5759" s="42"/>
      <c r="Z5759" s="42"/>
      <c r="AA5759" s="42"/>
      <c r="AB5759" s="42"/>
      <c r="AD5759" s="11"/>
      <c r="AE5759" s="11"/>
      <c r="AG5759" s="11"/>
      <c r="AH5759" s="101"/>
      <c r="AI5759" s="53"/>
      <c r="AJ5759" s="5"/>
    </row>
    <row r="5760" spans="3:36">
      <c r="C5760" s="57"/>
      <c r="D5760" s="11"/>
      <c r="E5760" s="11"/>
      <c r="F5760" s="56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42"/>
      <c r="V5760" s="42"/>
      <c r="W5760" s="42"/>
      <c r="X5760" s="42"/>
      <c r="Y5760" s="42"/>
      <c r="Z5760" s="42"/>
      <c r="AA5760" s="42"/>
      <c r="AB5760" s="42"/>
      <c r="AD5760" s="11"/>
      <c r="AE5760" s="11"/>
      <c r="AG5760" s="11"/>
      <c r="AH5760" s="101"/>
      <c r="AI5760" s="53"/>
      <c r="AJ5760" s="5"/>
    </row>
    <row r="5761" spans="3:36">
      <c r="C5761" s="57"/>
      <c r="D5761" s="11"/>
      <c r="E5761" s="11"/>
      <c r="F5761" s="56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42"/>
      <c r="V5761" s="42"/>
      <c r="W5761" s="42"/>
      <c r="X5761" s="42"/>
      <c r="Y5761" s="42"/>
      <c r="Z5761" s="42"/>
      <c r="AA5761" s="42"/>
      <c r="AB5761" s="42"/>
      <c r="AD5761" s="11"/>
      <c r="AE5761" s="11"/>
      <c r="AG5761" s="11"/>
      <c r="AH5761" s="101"/>
      <c r="AI5761" s="53"/>
      <c r="AJ5761" s="5"/>
    </row>
    <row r="5762" spans="3:36">
      <c r="C5762" s="57"/>
      <c r="D5762" s="11"/>
      <c r="E5762" s="11"/>
      <c r="F5762" s="56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42"/>
      <c r="V5762" s="42"/>
      <c r="W5762" s="42"/>
      <c r="X5762" s="42"/>
      <c r="Y5762" s="42"/>
      <c r="Z5762" s="42"/>
      <c r="AA5762" s="42"/>
      <c r="AB5762" s="42"/>
      <c r="AD5762" s="11"/>
      <c r="AE5762" s="11"/>
      <c r="AG5762" s="11"/>
      <c r="AH5762" s="101"/>
      <c r="AI5762" s="53"/>
      <c r="AJ5762" s="5"/>
    </row>
    <row r="5763" spans="3:36">
      <c r="C5763" s="57"/>
      <c r="D5763" s="11"/>
      <c r="E5763" s="11"/>
      <c r="F5763" s="56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42"/>
      <c r="V5763" s="42"/>
      <c r="W5763" s="42"/>
      <c r="X5763" s="42"/>
      <c r="Y5763" s="42"/>
      <c r="Z5763" s="42"/>
      <c r="AA5763" s="42"/>
      <c r="AB5763" s="42"/>
      <c r="AD5763" s="11"/>
      <c r="AG5763" s="11"/>
      <c r="AH5763" s="101"/>
      <c r="AI5763" s="53"/>
      <c r="AJ5763" s="5"/>
    </row>
    <row r="5764" spans="3:36">
      <c r="C5764" s="57"/>
      <c r="D5764" s="11"/>
      <c r="E5764" s="11"/>
      <c r="F5764" s="56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42"/>
      <c r="V5764" s="42"/>
      <c r="W5764" s="42"/>
      <c r="X5764" s="42"/>
      <c r="Y5764" s="42"/>
      <c r="Z5764" s="42"/>
      <c r="AA5764" s="42"/>
      <c r="AB5764" s="42"/>
      <c r="AD5764" s="11"/>
      <c r="AE5764" s="11"/>
      <c r="AF5764" s="11"/>
      <c r="AG5764" s="11"/>
      <c r="AH5764" s="101"/>
      <c r="AI5764" s="53"/>
      <c r="AJ5764" s="5"/>
    </row>
    <row r="5765" spans="3:36">
      <c r="C5765" s="57"/>
      <c r="D5765" s="11"/>
      <c r="E5765" s="11"/>
      <c r="F5765" s="56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42"/>
      <c r="V5765" s="42"/>
      <c r="W5765" s="42"/>
      <c r="X5765" s="42"/>
      <c r="Y5765" s="42"/>
      <c r="Z5765" s="42"/>
      <c r="AA5765" s="42"/>
      <c r="AB5765" s="42"/>
      <c r="AD5765" s="11"/>
      <c r="AE5765" s="11"/>
      <c r="AF5765" s="11"/>
      <c r="AG5765" s="11"/>
      <c r="AH5765" s="101"/>
      <c r="AI5765" s="53"/>
      <c r="AJ5765" s="5"/>
    </row>
    <row r="5766" spans="3:36">
      <c r="C5766" s="57"/>
      <c r="D5766" s="11"/>
      <c r="E5766" s="11"/>
      <c r="F5766" s="56"/>
      <c r="G5766" s="11"/>
      <c r="H5766" s="11"/>
      <c r="I5766" s="11"/>
      <c r="J5766" s="11"/>
      <c r="K5766" s="11"/>
      <c r="M5766" s="11"/>
      <c r="O5766" s="11"/>
      <c r="P5766" s="11"/>
      <c r="Q5766" s="11"/>
      <c r="R5766" s="11"/>
      <c r="S5766" s="11"/>
      <c r="T5766" s="11"/>
      <c r="U5766" s="42"/>
      <c r="V5766" s="42"/>
      <c r="W5766" s="42"/>
      <c r="X5766" s="42"/>
      <c r="Y5766" s="42"/>
      <c r="Z5766" s="42"/>
      <c r="AA5766" s="42"/>
      <c r="AB5766" s="42"/>
      <c r="AD5766" s="11"/>
      <c r="AE5766" s="11"/>
      <c r="AF5766" s="11"/>
      <c r="AG5766" s="11"/>
      <c r="AH5766" s="101"/>
      <c r="AI5766" s="53"/>
      <c r="AJ5766" s="5"/>
    </row>
    <row r="5767" spans="3:36">
      <c r="C5767" s="57"/>
      <c r="D5767" s="11"/>
      <c r="E5767" s="11"/>
      <c r="F5767" s="56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42"/>
      <c r="V5767" s="42"/>
      <c r="W5767" s="42"/>
      <c r="X5767" s="42"/>
      <c r="Y5767" s="42"/>
      <c r="Z5767" s="42"/>
      <c r="AA5767" s="42"/>
      <c r="AB5767" s="42"/>
      <c r="AD5767" s="11"/>
      <c r="AG5767" s="11"/>
      <c r="AH5767" s="101"/>
      <c r="AI5767" s="53"/>
      <c r="AJ5767" s="5"/>
    </row>
    <row r="5768" spans="3:36">
      <c r="C5768" s="57"/>
      <c r="D5768" s="11"/>
      <c r="E5768" s="11"/>
      <c r="F5768" s="56"/>
      <c r="G5768" s="11"/>
      <c r="H5768" s="11"/>
      <c r="I5768" s="11"/>
      <c r="J5768" s="11"/>
      <c r="K5768" s="11"/>
      <c r="M5768" s="11"/>
      <c r="N5768" s="11"/>
      <c r="P5768" s="11"/>
      <c r="Q5768" s="11"/>
      <c r="R5768" s="11"/>
      <c r="S5768" s="11"/>
      <c r="U5768" s="42"/>
      <c r="V5768" s="42"/>
      <c r="W5768" s="42"/>
      <c r="X5768" s="42"/>
      <c r="Y5768" s="42"/>
      <c r="Z5768" s="42"/>
      <c r="AA5768" s="42"/>
      <c r="AB5768" s="42"/>
      <c r="AD5768" s="11"/>
      <c r="AG5768" s="11"/>
      <c r="AH5768" s="101"/>
      <c r="AI5768" s="53"/>
      <c r="AJ5768" s="5"/>
    </row>
    <row r="5769" spans="3:36">
      <c r="C5769" s="57"/>
      <c r="D5769" s="11"/>
      <c r="E5769" s="11"/>
      <c r="F5769" s="56"/>
      <c r="G5769" s="11"/>
      <c r="H5769" s="11"/>
      <c r="I5769" s="11"/>
      <c r="J5769" s="11"/>
      <c r="K5769" s="11"/>
      <c r="M5769" s="11"/>
      <c r="N5769" s="11"/>
      <c r="O5769" s="11"/>
      <c r="Q5769" s="11"/>
      <c r="R5769" s="11"/>
      <c r="S5769" s="11"/>
      <c r="U5769" s="42"/>
      <c r="V5769" s="42"/>
      <c r="W5769" s="42"/>
      <c r="X5769" s="42"/>
      <c r="Y5769" s="42"/>
      <c r="Z5769" s="42"/>
      <c r="AA5769" s="42"/>
      <c r="AB5769" s="42"/>
      <c r="AD5769" s="11"/>
      <c r="AF5769" s="11"/>
      <c r="AG5769" s="11"/>
      <c r="AH5769" s="101"/>
      <c r="AI5769" s="53"/>
      <c r="AJ5769" s="5"/>
    </row>
    <row r="5770" spans="3:36">
      <c r="C5770" s="57"/>
      <c r="D5770" s="11"/>
      <c r="E5770" s="11"/>
      <c r="F5770" s="56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42"/>
      <c r="V5770" s="42"/>
      <c r="W5770" s="42"/>
      <c r="X5770" s="42"/>
      <c r="Y5770" s="42"/>
      <c r="Z5770" s="42"/>
      <c r="AA5770" s="42"/>
      <c r="AB5770" s="42"/>
      <c r="AD5770" s="11"/>
      <c r="AE5770" s="11"/>
      <c r="AF5770" s="11"/>
      <c r="AG5770" s="11"/>
      <c r="AH5770" s="101"/>
      <c r="AI5770" s="53"/>
      <c r="AJ5770" s="5"/>
    </row>
    <row r="5771" spans="3:36">
      <c r="C5771" s="57"/>
      <c r="D5771" s="11"/>
      <c r="E5771" s="11"/>
      <c r="F5771" s="56"/>
      <c r="G5771" s="11"/>
      <c r="H5771" s="11"/>
      <c r="I5771" s="11"/>
      <c r="J5771" s="11"/>
      <c r="K5771" s="11"/>
      <c r="L5771" s="11"/>
      <c r="M5771" s="11"/>
      <c r="N5771" s="11"/>
      <c r="O5771" s="11"/>
      <c r="Q5771" s="11"/>
      <c r="R5771" s="11"/>
      <c r="S5771" s="11"/>
      <c r="T5771" s="11"/>
      <c r="U5771" s="42"/>
      <c r="V5771" s="42"/>
      <c r="W5771" s="42"/>
      <c r="X5771" s="42"/>
      <c r="Y5771" s="42"/>
      <c r="Z5771" s="42"/>
      <c r="AA5771" s="42"/>
      <c r="AB5771" s="42"/>
      <c r="AD5771" s="11"/>
      <c r="AE5771" s="11"/>
      <c r="AF5771" s="11"/>
      <c r="AG5771" s="11"/>
      <c r="AH5771" s="101"/>
      <c r="AI5771" s="53"/>
      <c r="AJ5771" s="5"/>
    </row>
    <row r="5772" spans="3:36">
      <c r="C5772" s="57"/>
      <c r="D5772" s="11"/>
      <c r="E5772" s="11"/>
      <c r="F5772" s="56"/>
      <c r="G5772" s="11"/>
      <c r="H5772" s="11"/>
      <c r="I5772" s="11"/>
      <c r="J5772" s="11"/>
      <c r="K5772" s="11"/>
      <c r="M5772" s="11"/>
      <c r="N5772" s="11"/>
      <c r="Q5772" s="11"/>
      <c r="R5772" s="11"/>
      <c r="S5772" s="11"/>
      <c r="U5772" s="42"/>
      <c r="V5772" s="42"/>
      <c r="W5772" s="42"/>
      <c r="X5772" s="42"/>
      <c r="Y5772" s="42"/>
      <c r="Z5772" s="42"/>
      <c r="AA5772" s="42"/>
      <c r="AB5772" s="42"/>
      <c r="AD5772" s="11"/>
      <c r="AE5772" s="11"/>
      <c r="AG5772" s="11"/>
      <c r="AH5772" s="101"/>
      <c r="AI5772" s="53"/>
      <c r="AJ5772" s="5"/>
    </row>
    <row r="5773" spans="3:36">
      <c r="C5773" s="57"/>
      <c r="D5773" s="11"/>
      <c r="E5773" s="11"/>
      <c r="F5773" s="56"/>
      <c r="G5773" s="11"/>
      <c r="H5773" s="11"/>
      <c r="I5773" s="11"/>
      <c r="J5773" s="11"/>
      <c r="K5773" s="11"/>
      <c r="M5773" s="11"/>
      <c r="O5773" s="11"/>
      <c r="P5773" s="11"/>
      <c r="Q5773" s="11"/>
      <c r="R5773" s="11"/>
      <c r="S5773" s="11"/>
      <c r="T5773" s="11"/>
      <c r="U5773" s="42"/>
      <c r="V5773" s="42"/>
      <c r="W5773" s="42"/>
      <c r="X5773" s="42"/>
      <c r="Y5773" s="42"/>
      <c r="Z5773" s="42"/>
      <c r="AA5773" s="42"/>
      <c r="AB5773" s="42"/>
      <c r="AD5773" s="11"/>
      <c r="AE5773" s="11"/>
      <c r="AG5773" s="11"/>
      <c r="AH5773" s="101"/>
      <c r="AI5773" s="53"/>
      <c r="AJ5773" s="5"/>
    </row>
    <row r="5774" spans="3:36">
      <c r="C5774" s="57"/>
      <c r="D5774" s="11"/>
      <c r="E5774" s="11"/>
      <c r="F5774" s="56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42"/>
      <c r="V5774" s="42"/>
      <c r="W5774" s="42"/>
      <c r="X5774" s="42"/>
      <c r="Y5774" s="42"/>
      <c r="Z5774" s="42"/>
      <c r="AA5774" s="42"/>
      <c r="AB5774" s="42"/>
      <c r="AD5774" s="11"/>
      <c r="AE5774" s="11"/>
      <c r="AF5774" s="11"/>
      <c r="AG5774" s="11"/>
      <c r="AH5774" s="101"/>
      <c r="AI5774" s="53"/>
      <c r="AJ5774" s="5"/>
    </row>
    <row r="5775" spans="3:36">
      <c r="C5775" s="57"/>
      <c r="D5775" s="11"/>
      <c r="E5775" s="11"/>
      <c r="F5775" s="56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42"/>
      <c r="V5775" s="42"/>
      <c r="W5775" s="42"/>
      <c r="X5775" s="42"/>
      <c r="Y5775" s="42"/>
      <c r="Z5775" s="42"/>
      <c r="AA5775" s="42"/>
      <c r="AB5775" s="42"/>
      <c r="AD5775" s="11"/>
      <c r="AF5775" s="11"/>
      <c r="AG5775" s="11"/>
      <c r="AH5775" s="101"/>
      <c r="AI5775" s="53"/>
      <c r="AJ5775" s="5"/>
    </row>
    <row r="5776" spans="3:36">
      <c r="C5776" s="57"/>
      <c r="D5776" s="11"/>
      <c r="E5776" s="11"/>
      <c r="F5776" s="56"/>
      <c r="G5776" s="11"/>
      <c r="H5776" s="11"/>
      <c r="I5776" s="11"/>
      <c r="J5776" s="11"/>
      <c r="K5776" s="11"/>
      <c r="M5776" s="11"/>
      <c r="O5776" s="11"/>
      <c r="P5776" s="11"/>
      <c r="Q5776" s="11"/>
      <c r="R5776" s="11"/>
      <c r="S5776" s="11"/>
      <c r="T5776" s="11"/>
      <c r="U5776" s="42"/>
      <c r="V5776" s="42"/>
      <c r="W5776" s="42"/>
      <c r="X5776" s="42"/>
      <c r="Y5776" s="42"/>
      <c r="Z5776" s="42"/>
      <c r="AA5776" s="42"/>
      <c r="AB5776" s="42"/>
      <c r="AD5776" s="11"/>
      <c r="AG5776" s="11"/>
      <c r="AH5776" s="101"/>
      <c r="AI5776" s="53"/>
      <c r="AJ5776" s="5"/>
    </row>
    <row r="5777" spans="3:36">
      <c r="C5777" s="57"/>
      <c r="D5777" s="11"/>
      <c r="E5777" s="11"/>
      <c r="F5777" s="56"/>
      <c r="G5777" s="11"/>
      <c r="H5777" s="11"/>
      <c r="I5777" s="11"/>
      <c r="J5777" s="11"/>
      <c r="K5777" s="11"/>
      <c r="L5777" s="11"/>
      <c r="M5777" s="11"/>
      <c r="N5777" s="11"/>
      <c r="O5777" s="11"/>
      <c r="Q5777" s="11"/>
      <c r="R5777" s="11"/>
      <c r="S5777" s="11"/>
      <c r="T5777" s="11"/>
      <c r="U5777" s="42"/>
      <c r="V5777" s="42"/>
      <c r="W5777" s="42"/>
      <c r="X5777" s="42"/>
      <c r="Y5777" s="42"/>
      <c r="Z5777" s="42"/>
      <c r="AA5777" s="42"/>
      <c r="AB5777" s="42"/>
      <c r="AD5777" s="11"/>
      <c r="AG5777" s="11"/>
      <c r="AH5777" s="101"/>
      <c r="AI5777" s="53"/>
      <c r="AJ5777" s="5"/>
    </row>
    <row r="5778" spans="3:36">
      <c r="C5778" s="57"/>
      <c r="D5778" s="11"/>
      <c r="E5778" s="11"/>
      <c r="F5778" s="56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42"/>
      <c r="V5778" s="42"/>
      <c r="W5778" s="42"/>
      <c r="X5778" s="42"/>
      <c r="Y5778" s="42"/>
      <c r="Z5778" s="42"/>
      <c r="AA5778" s="42"/>
      <c r="AB5778" s="42"/>
      <c r="AD5778" s="11"/>
      <c r="AE5778" s="11"/>
      <c r="AG5778" s="11"/>
      <c r="AH5778" s="101"/>
      <c r="AI5778" s="53"/>
      <c r="AJ5778" s="5"/>
    </row>
    <row r="5779" spans="3:36">
      <c r="C5779" s="57"/>
      <c r="D5779" s="11"/>
      <c r="E5779" s="11"/>
      <c r="F5779" s="56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42"/>
      <c r="V5779" s="42"/>
      <c r="W5779" s="42"/>
      <c r="X5779" s="42"/>
      <c r="Y5779" s="42"/>
      <c r="Z5779" s="42"/>
      <c r="AA5779" s="42"/>
      <c r="AB5779" s="42"/>
      <c r="AD5779" s="11"/>
      <c r="AF5779" s="11"/>
      <c r="AG5779" s="11"/>
      <c r="AH5779" s="101"/>
      <c r="AI5779" s="53"/>
      <c r="AJ5779" s="5"/>
    </row>
    <row r="5780" spans="3:36">
      <c r="C5780" s="57"/>
      <c r="D5780" s="11"/>
      <c r="E5780" s="11"/>
      <c r="F5780" s="56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42"/>
      <c r="V5780" s="42"/>
      <c r="W5780" s="42"/>
      <c r="X5780" s="42"/>
      <c r="Y5780" s="42"/>
      <c r="Z5780" s="42"/>
      <c r="AA5780" s="42"/>
      <c r="AB5780" s="42"/>
      <c r="AD5780" s="11"/>
      <c r="AE5780" s="11"/>
      <c r="AF5780" s="11"/>
      <c r="AG5780" s="11"/>
      <c r="AH5780" s="101"/>
      <c r="AI5780" s="53"/>
      <c r="AJ5780" s="5"/>
    </row>
    <row r="5781" spans="3:36">
      <c r="C5781" s="57"/>
      <c r="D5781" s="11"/>
      <c r="E5781" s="11"/>
      <c r="F5781" s="56"/>
      <c r="G5781" s="11"/>
      <c r="H5781" s="11"/>
      <c r="I5781" s="11"/>
      <c r="J5781" s="11"/>
      <c r="K5781" s="11"/>
      <c r="L5781" s="11"/>
      <c r="M5781" s="11"/>
      <c r="O5781" s="11"/>
      <c r="Q5781" s="11"/>
      <c r="R5781" s="11"/>
      <c r="S5781" s="11"/>
      <c r="T5781" s="11"/>
      <c r="U5781" s="42"/>
      <c r="V5781" s="42"/>
      <c r="W5781" s="42"/>
      <c r="X5781" s="42"/>
      <c r="Y5781" s="42"/>
      <c r="Z5781" s="42"/>
      <c r="AA5781" s="42"/>
      <c r="AB5781" s="42"/>
      <c r="AD5781" s="11"/>
      <c r="AE5781" s="11"/>
      <c r="AG5781" s="11"/>
      <c r="AH5781" s="101"/>
      <c r="AI5781" s="53"/>
      <c r="AJ5781" s="5"/>
    </row>
    <row r="5782" spans="3:36">
      <c r="C5782" s="57"/>
      <c r="D5782" s="11"/>
      <c r="E5782" s="11"/>
      <c r="F5782" s="56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42"/>
      <c r="V5782" s="42"/>
      <c r="W5782" s="42"/>
      <c r="X5782" s="42"/>
      <c r="Y5782" s="42"/>
      <c r="Z5782" s="42"/>
      <c r="AA5782" s="42"/>
      <c r="AB5782" s="42"/>
      <c r="AD5782" s="11"/>
      <c r="AG5782" s="11"/>
      <c r="AH5782" s="101"/>
      <c r="AI5782" s="53"/>
      <c r="AJ5782" s="5"/>
    </row>
    <row r="5783" spans="3:36">
      <c r="C5783" s="57"/>
      <c r="D5783" s="11"/>
      <c r="E5783" s="11"/>
      <c r="F5783" s="56"/>
      <c r="G5783" s="11"/>
      <c r="H5783" s="11"/>
      <c r="I5783" s="11"/>
      <c r="J5783" s="11"/>
      <c r="K5783" s="11"/>
      <c r="L5783" s="11"/>
      <c r="M5783" s="11"/>
      <c r="O5783" s="11"/>
      <c r="Q5783" s="11"/>
      <c r="R5783" s="11"/>
      <c r="S5783" s="11"/>
      <c r="T5783" s="11"/>
      <c r="U5783" s="42"/>
      <c r="V5783" s="42"/>
      <c r="W5783" s="42"/>
      <c r="X5783" s="42"/>
      <c r="Y5783" s="42"/>
      <c r="Z5783" s="42"/>
      <c r="AA5783" s="42"/>
      <c r="AB5783" s="42"/>
      <c r="AD5783" s="11"/>
      <c r="AE5783" s="11"/>
      <c r="AG5783" s="11"/>
      <c r="AH5783" s="101"/>
      <c r="AI5783" s="53"/>
      <c r="AJ5783" s="5"/>
    </row>
    <row r="5784" spans="3:36">
      <c r="C5784" s="57"/>
      <c r="D5784" s="11"/>
      <c r="E5784" s="11"/>
      <c r="F5784" s="56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42"/>
      <c r="V5784" s="42"/>
      <c r="W5784" s="42"/>
      <c r="X5784" s="42"/>
      <c r="Y5784" s="42"/>
      <c r="Z5784" s="42"/>
      <c r="AA5784" s="42"/>
      <c r="AB5784" s="42"/>
      <c r="AD5784" s="11"/>
      <c r="AE5784" s="11"/>
      <c r="AG5784" s="11"/>
      <c r="AH5784" s="101"/>
      <c r="AI5784" s="53"/>
      <c r="AJ5784" s="5"/>
    </row>
    <row r="5785" spans="3:36">
      <c r="C5785" s="57"/>
      <c r="D5785" s="11"/>
      <c r="E5785" s="11"/>
      <c r="F5785" s="56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42"/>
      <c r="V5785" s="42"/>
      <c r="W5785" s="42"/>
      <c r="X5785" s="42"/>
      <c r="Y5785" s="42"/>
      <c r="Z5785" s="42"/>
      <c r="AA5785" s="42"/>
      <c r="AB5785" s="42"/>
      <c r="AD5785" s="11"/>
      <c r="AF5785" s="11"/>
      <c r="AG5785" s="11"/>
      <c r="AH5785" s="101"/>
      <c r="AI5785" s="53"/>
      <c r="AJ5785" s="5"/>
    </row>
    <row r="5786" spans="3:36">
      <c r="C5786" s="57"/>
      <c r="D5786" s="11"/>
      <c r="E5786" s="11"/>
      <c r="F5786" s="56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42"/>
      <c r="V5786" s="42"/>
      <c r="W5786" s="42"/>
      <c r="X5786" s="42"/>
      <c r="Y5786" s="42"/>
      <c r="Z5786" s="42"/>
      <c r="AA5786" s="42"/>
      <c r="AB5786" s="42"/>
      <c r="AD5786" s="11"/>
      <c r="AE5786" s="11"/>
      <c r="AG5786" s="11"/>
      <c r="AH5786" s="101"/>
      <c r="AI5786" s="53"/>
      <c r="AJ5786" s="5"/>
    </row>
    <row r="5787" spans="3:36">
      <c r="C5787" s="57"/>
      <c r="D5787" s="11"/>
      <c r="E5787" s="11"/>
      <c r="F5787" s="56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42"/>
      <c r="V5787" s="42"/>
      <c r="W5787" s="42"/>
      <c r="X5787" s="42"/>
      <c r="Y5787" s="42"/>
      <c r="Z5787" s="42"/>
      <c r="AA5787" s="42"/>
      <c r="AB5787" s="42"/>
      <c r="AD5787" s="11"/>
      <c r="AE5787" s="11"/>
      <c r="AG5787" s="11"/>
      <c r="AH5787" s="101"/>
      <c r="AI5787" s="53"/>
      <c r="AJ5787" s="5"/>
    </row>
    <row r="5788" spans="3:36">
      <c r="C5788" s="57"/>
      <c r="D5788" s="11"/>
      <c r="E5788" s="11"/>
      <c r="F5788" s="56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42"/>
      <c r="V5788" s="42"/>
      <c r="W5788" s="42"/>
      <c r="X5788" s="42"/>
      <c r="Y5788" s="42"/>
      <c r="Z5788" s="42"/>
      <c r="AA5788" s="42"/>
      <c r="AB5788" s="42"/>
      <c r="AD5788" s="11"/>
      <c r="AF5788" s="11"/>
      <c r="AG5788" s="11"/>
      <c r="AH5788" s="101"/>
      <c r="AI5788" s="53"/>
      <c r="AJ5788" s="5"/>
    </row>
    <row r="5789" spans="3:36">
      <c r="C5789" s="57"/>
      <c r="D5789" s="11"/>
      <c r="E5789" s="11"/>
      <c r="F5789" s="56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42"/>
      <c r="V5789" s="42"/>
      <c r="W5789" s="42"/>
      <c r="X5789" s="42"/>
      <c r="Y5789" s="42"/>
      <c r="Z5789" s="42"/>
      <c r="AA5789" s="42"/>
      <c r="AB5789" s="42"/>
      <c r="AD5789" s="11"/>
      <c r="AG5789" s="11"/>
      <c r="AH5789" s="101"/>
      <c r="AI5789" s="53"/>
      <c r="AJ5789" s="5"/>
    </row>
    <row r="5790" spans="3:36">
      <c r="C5790" s="57"/>
      <c r="D5790" s="11"/>
      <c r="E5790" s="11"/>
      <c r="F5790" s="56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42"/>
      <c r="V5790" s="42"/>
      <c r="W5790" s="42"/>
      <c r="X5790" s="42"/>
      <c r="Y5790" s="42"/>
      <c r="Z5790" s="42"/>
      <c r="AA5790" s="42"/>
      <c r="AB5790" s="42"/>
      <c r="AD5790" s="11"/>
      <c r="AF5790" s="11"/>
      <c r="AG5790" s="11"/>
      <c r="AH5790" s="101"/>
      <c r="AI5790" s="53"/>
      <c r="AJ5790" s="5"/>
    </row>
    <row r="5791" spans="3:36">
      <c r="C5791" s="57"/>
      <c r="D5791" s="11"/>
      <c r="E5791" s="11"/>
      <c r="F5791" s="56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42"/>
      <c r="V5791" s="42"/>
      <c r="W5791" s="42"/>
      <c r="X5791" s="42"/>
      <c r="Y5791" s="42"/>
      <c r="Z5791" s="42"/>
      <c r="AA5791" s="42"/>
      <c r="AB5791" s="42"/>
      <c r="AD5791" s="11"/>
      <c r="AE5791" s="11"/>
      <c r="AG5791" s="11"/>
      <c r="AH5791" s="101"/>
      <c r="AI5791" s="53"/>
      <c r="AJ5791" s="5"/>
    </row>
    <row r="5792" spans="3:36">
      <c r="C5792" s="57"/>
      <c r="D5792" s="11"/>
      <c r="E5792" s="11"/>
      <c r="F5792" s="56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42"/>
      <c r="V5792" s="42"/>
      <c r="W5792" s="42"/>
      <c r="X5792" s="42"/>
      <c r="Y5792" s="42"/>
      <c r="Z5792" s="42"/>
      <c r="AA5792" s="42"/>
      <c r="AB5792" s="42"/>
      <c r="AD5792" s="11"/>
      <c r="AE5792" s="11"/>
      <c r="AG5792" s="11"/>
      <c r="AH5792" s="101"/>
      <c r="AI5792" s="53"/>
      <c r="AJ5792" s="5"/>
    </row>
    <row r="5793" spans="3:36">
      <c r="C5793" s="57"/>
      <c r="D5793" s="11"/>
      <c r="E5793" s="11"/>
      <c r="F5793" s="56"/>
      <c r="G5793" s="11"/>
      <c r="H5793" s="11"/>
      <c r="I5793" s="11"/>
      <c r="J5793" s="11"/>
      <c r="K5793" s="11"/>
      <c r="M5793" s="11"/>
      <c r="N5793" s="11"/>
      <c r="O5793" s="11"/>
      <c r="P5793" s="11"/>
      <c r="Q5793" s="11"/>
      <c r="R5793" s="11"/>
      <c r="S5793" s="11"/>
      <c r="T5793" s="11"/>
      <c r="U5793" s="42"/>
      <c r="V5793" s="42"/>
      <c r="W5793" s="42"/>
      <c r="X5793" s="42"/>
      <c r="Y5793" s="42"/>
      <c r="Z5793" s="42"/>
      <c r="AA5793" s="42"/>
      <c r="AB5793" s="42"/>
      <c r="AD5793" s="11"/>
      <c r="AE5793" s="11"/>
      <c r="AG5793" s="11"/>
      <c r="AH5793" s="101"/>
      <c r="AI5793" s="53"/>
      <c r="AJ5793" s="5"/>
    </row>
    <row r="5794" spans="3:36">
      <c r="C5794" s="57"/>
      <c r="D5794" s="11"/>
      <c r="E5794" s="11"/>
      <c r="F5794" s="56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42"/>
      <c r="V5794" s="42"/>
      <c r="W5794" s="42"/>
      <c r="X5794" s="42"/>
      <c r="Y5794" s="42"/>
      <c r="Z5794" s="42"/>
      <c r="AA5794" s="42"/>
      <c r="AB5794" s="42"/>
      <c r="AD5794" s="11"/>
      <c r="AE5794" s="11"/>
      <c r="AG5794" s="11"/>
      <c r="AH5794" s="101"/>
      <c r="AI5794" s="53"/>
      <c r="AJ5794" s="5"/>
    </row>
    <row r="5795" spans="3:36">
      <c r="C5795" s="57"/>
      <c r="D5795" s="11"/>
      <c r="E5795" s="11"/>
      <c r="F5795" s="56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42"/>
      <c r="V5795" s="42"/>
      <c r="W5795" s="42"/>
      <c r="X5795" s="42"/>
      <c r="Y5795" s="42"/>
      <c r="Z5795" s="42"/>
      <c r="AA5795" s="42"/>
      <c r="AB5795" s="42"/>
      <c r="AD5795" s="11"/>
      <c r="AE5795" s="11"/>
      <c r="AF5795" s="11"/>
      <c r="AG5795" s="11"/>
      <c r="AH5795" s="101"/>
      <c r="AI5795" s="53"/>
      <c r="AJ5795" s="5"/>
    </row>
    <row r="5796" spans="3:36">
      <c r="C5796" s="57"/>
      <c r="D5796" s="11"/>
      <c r="E5796" s="11"/>
      <c r="F5796" s="56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42"/>
      <c r="V5796" s="42"/>
      <c r="W5796" s="42"/>
      <c r="X5796" s="42"/>
      <c r="Y5796" s="42"/>
      <c r="Z5796" s="42"/>
      <c r="AA5796" s="42"/>
      <c r="AB5796" s="42"/>
      <c r="AD5796" s="11"/>
      <c r="AE5796" s="11"/>
      <c r="AG5796" s="11"/>
      <c r="AH5796" s="101"/>
      <c r="AI5796" s="53"/>
      <c r="AJ5796" s="5"/>
    </row>
    <row r="5797" spans="3:36">
      <c r="C5797" s="57"/>
      <c r="D5797" s="11"/>
      <c r="E5797" s="11"/>
      <c r="F5797" s="56"/>
      <c r="G5797" s="11"/>
      <c r="H5797" s="11"/>
      <c r="I5797" s="11"/>
      <c r="J5797" s="11"/>
      <c r="K5797" s="11"/>
      <c r="M5797" s="11"/>
      <c r="N5797" s="11"/>
      <c r="O5797" s="11"/>
      <c r="P5797" s="11"/>
      <c r="Q5797" s="11"/>
      <c r="R5797" s="11"/>
      <c r="S5797" s="11"/>
      <c r="T5797" s="11"/>
      <c r="U5797" s="42"/>
      <c r="V5797" s="42"/>
      <c r="W5797" s="42"/>
      <c r="X5797" s="42"/>
      <c r="Y5797" s="42"/>
      <c r="Z5797" s="42"/>
      <c r="AA5797" s="42"/>
      <c r="AB5797" s="42"/>
      <c r="AD5797" s="11"/>
      <c r="AE5797" s="11"/>
      <c r="AG5797" s="11"/>
      <c r="AH5797" s="101"/>
      <c r="AI5797" s="53"/>
      <c r="AJ5797" s="5"/>
    </row>
    <row r="5798" spans="3:36">
      <c r="C5798" s="57"/>
      <c r="D5798" s="11"/>
      <c r="E5798" s="11"/>
      <c r="F5798" s="56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42"/>
      <c r="V5798" s="42"/>
      <c r="W5798" s="42"/>
      <c r="X5798" s="42"/>
      <c r="Y5798" s="42"/>
      <c r="Z5798" s="42"/>
      <c r="AA5798" s="42"/>
      <c r="AB5798" s="42"/>
      <c r="AD5798" s="11"/>
      <c r="AE5798" s="11"/>
      <c r="AF5798" s="11"/>
      <c r="AG5798" s="11"/>
      <c r="AH5798" s="101"/>
      <c r="AI5798" s="53"/>
      <c r="AJ5798" s="5"/>
    </row>
    <row r="5799" spans="3:36">
      <c r="C5799" s="57"/>
      <c r="D5799" s="11"/>
      <c r="E5799" s="11"/>
      <c r="F5799" s="56"/>
      <c r="G5799" s="11"/>
      <c r="H5799" s="11"/>
      <c r="I5799" s="11"/>
      <c r="J5799" s="11"/>
      <c r="K5799" s="11"/>
      <c r="M5799" s="11"/>
      <c r="N5799" s="11"/>
      <c r="O5799" s="11"/>
      <c r="P5799" s="11"/>
      <c r="Q5799" s="11"/>
      <c r="R5799" s="11"/>
      <c r="S5799" s="11"/>
      <c r="U5799" s="42"/>
      <c r="V5799" s="42"/>
      <c r="W5799" s="42"/>
      <c r="X5799" s="42"/>
      <c r="Y5799" s="42"/>
      <c r="Z5799" s="42"/>
      <c r="AA5799" s="42"/>
      <c r="AB5799" s="42"/>
      <c r="AD5799" s="11"/>
      <c r="AE5799" s="11"/>
      <c r="AF5799" s="11"/>
      <c r="AG5799" s="11"/>
      <c r="AH5799" s="101"/>
      <c r="AI5799" s="53"/>
      <c r="AJ5799" s="5"/>
    </row>
    <row r="5800" spans="3:36">
      <c r="C5800" s="57"/>
      <c r="D5800" s="11"/>
      <c r="E5800" s="11"/>
      <c r="F5800" s="56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42"/>
      <c r="V5800" s="42"/>
      <c r="W5800" s="42"/>
      <c r="X5800" s="42"/>
      <c r="Y5800" s="42"/>
      <c r="Z5800" s="42"/>
      <c r="AA5800" s="42"/>
      <c r="AB5800" s="42"/>
      <c r="AD5800" s="11"/>
      <c r="AE5800" s="11"/>
      <c r="AG5800" s="11"/>
      <c r="AH5800" s="101"/>
      <c r="AI5800" s="53"/>
      <c r="AJ5800" s="5"/>
    </row>
    <row r="5801" spans="3:36">
      <c r="C5801" s="57"/>
      <c r="D5801" s="11"/>
      <c r="E5801" s="11"/>
      <c r="F5801" s="56"/>
      <c r="G5801" s="11"/>
      <c r="H5801" s="11"/>
      <c r="I5801" s="11"/>
      <c r="J5801" s="11"/>
      <c r="K5801" s="11"/>
      <c r="M5801" s="11"/>
      <c r="O5801" s="11"/>
      <c r="P5801" s="11"/>
      <c r="Q5801" s="11"/>
      <c r="R5801" s="11"/>
      <c r="S5801" s="11"/>
      <c r="T5801" s="11"/>
      <c r="U5801" s="42"/>
      <c r="V5801" s="42"/>
      <c r="W5801" s="42"/>
      <c r="X5801" s="42"/>
      <c r="Y5801" s="42"/>
      <c r="Z5801" s="42"/>
      <c r="AA5801" s="42"/>
      <c r="AB5801" s="42"/>
      <c r="AD5801" s="11"/>
      <c r="AE5801" s="11"/>
      <c r="AG5801" s="11"/>
      <c r="AH5801" s="101"/>
      <c r="AI5801" s="53"/>
      <c r="AJ5801" s="5"/>
    </row>
    <row r="5802" spans="3:36">
      <c r="C5802" s="57"/>
      <c r="D5802" s="11"/>
      <c r="E5802" s="11"/>
      <c r="F5802" s="56"/>
      <c r="G5802" s="11"/>
      <c r="H5802" s="11"/>
      <c r="I5802" s="11"/>
      <c r="J5802" s="11"/>
      <c r="K5802" s="11"/>
      <c r="M5802" s="11"/>
      <c r="O5802" s="11"/>
      <c r="P5802" s="11"/>
      <c r="Q5802" s="11"/>
      <c r="R5802" s="11"/>
      <c r="S5802" s="11"/>
      <c r="T5802" s="11"/>
      <c r="U5802" s="42"/>
      <c r="V5802" s="42"/>
      <c r="W5802" s="42"/>
      <c r="X5802" s="42"/>
      <c r="Y5802" s="42"/>
      <c r="Z5802" s="42"/>
      <c r="AA5802" s="42"/>
      <c r="AB5802" s="42"/>
      <c r="AD5802" s="11"/>
      <c r="AE5802" s="11"/>
      <c r="AF5802" s="11"/>
      <c r="AG5802" s="11"/>
      <c r="AH5802" s="101"/>
      <c r="AI5802" s="53"/>
      <c r="AJ5802" s="5"/>
    </row>
    <row r="5803" spans="3:36">
      <c r="C5803" s="57"/>
      <c r="D5803" s="11"/>
      <c r="E5803" s="11"/>
      <c r="F5803" s="56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42"/>
      <c r="V5803" s="42"/>
      <c r="W5803" s="42"/>
      <c r="X5803" s="42"/>
      <c r="Y5803" s="42"/>
      <c r="Z5803" s="42"/>
      <c r="AA5803" s="42"/>
      <c r="AB5803" s="42"/>
      <c r="AD5803" s="11"/>
      <c r="AE5803" s="11"/>
      <c r="AF5803" s="11"/>
      <c r="AG5803" s="11"/>
      <c r="AH5803" s="101"/>
      <c r="AI5803" s="53"/>
      <c r="AJ5803" s="5"/>
    </row>
    <row r="5804" spans="3:36">
      <c r="C5804" s="57"/>
      <c r="D5804" s="11"/>
      <c r="E5804" s="11"/>
      <c r="F5804" s="56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42"/>
      <c r="V5804" s="42"/>
      <c r="W5804" s="42"/>
      <c r="X5804" s="42"/>
      <c r="Y5804" s="42"/>
      <c r="Z5804" s="42"/>
      <c r="AA5804" s="42"/>
      <c r="AB5804" s="42"/>
      <c r="AD5804" s="11"/>
      <c r="AE5804" s="11"/>
      <c r="AG5804" s="11"/>
      <c r="AH5804" s="101"/>
      <c r="AI5804" s="53"/>
      <c r="AJ5804" s="5"/>
    </row>
    <row r="5805" spans="3:36">
      <c r="C5805" s="57"/>
      <c r="D5805" s="11"/>
      <c r="E5805" s="11"/>
      <c r="F5805" s="56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42"/>
      <c r="V5805" s="42"/>
      <c r="W5805" s="42"/>
      <c r="X5805" s="42"/>
      <c r="Y5805" s="42"/>
      <c r="Z5805" s="42"/>
      <c r="AA5805" s="42"/>
      <c r="AB5805" s="42"/>
      <c r="AD5805" s="11"/>
      <c r="AE5805" s="11"/>
      <c r="AF5805" s="11"/>
      <c r="AG5805" s="11"/>
      <c r="AH5805" s="101"/>
      <c r="AI5805" s="53"/>
      <c r="AJ5805" s="5"/>
    </row>
    <row r="5806" spans="3:36">
      <c r="C5806" s="57"/>
      <c r="D5806" s="11"/>
      <c r="E5806" s="11"/>
      <c r="F5806" s="56"/>
      <c r="G5806" s="11"/>
      <c r="H5806" s="11"/>
      <c r="I5806" s="11"/>
      <c r="J5806" s="11"/>
      <c r="K5806" s="11"/>
      <c r="L5806" s="11"/>
      <c r="M5806" s="11"/>
      <c r="N5806" s="11"/>
      <c r="P5806" s="11"/>
      <c r="Q5806" s="11"/>
      <c r="R5806" s="11"/>
      <c r="S5806" s="11"/>
      <c r="T5806" s="11"/>
      <c r="U5806" s="42"/>
      <c r="V5806" s="42"/>
      <c r="W5806" s="42"/>
      <c r="X5806" s="42"/>
      <c r="Y5806" s="42"/>
      <c r="Z5806" s="42"/>
      <c r="AA5806" s="42"/>
      <c r="AB5806" s="42"/>
      <c r="AD5806" s="11"/>
      <c r="AE5806" s="11"/>
      <c r="AF5806" s="11"/>
      <c r="AG5806" s="11"/>
      <c r="AH5806" s="101"/>
      <c r="AI5806" s="53"/>
      <c r="AJ5806" s="5"/>
    </row>
    <row r="5807" spans="3:36">
      <c r="C5807" s="57"/>
      <c r="D5807" s="11"/>
      <c r="E5807" s="11"/>
      <c r="F5807" s="56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42"/>
      <c r="V5807" s="42"/>
      <c r="W5807" s="42"/>
      <c r="X5807" s="42"/>
      <c r="Y5807" s="42"/>
      <c r="Z5807" s="42"/>
      <c r="AA5807" s="42"/>
      <c r="AB5807" s="42"/>
      <c r="AD5807" s="11"/>
      <c r="AE5807" s="11"/>
      <c r="AG5807" s="11"/>
      <c r="AH5807" s="101"/>
      <c r="AI5807" s="53"/>
      <c r="AJ5807" s="5"/>
    </row>
    <row r="5808" spans="3:36">
      <c r="C5808" s="57"/>
      <c r="D5808" s="11"/>
      <c r="E5808" s="11"/>
      <c r="F5808" s="56"/>
      <c r="G5808" s="11"/>
      <c r="H5808" s="11"/>
      <c r="I5808" s="11"/>
      <c r="J5808" s="11"/>
      <c r="K5808" s="11"/>
      <c r="M5808" s="11"/>
      <c r="O5808" s="11"/>
      <c r="P5808" s="11"/>
      <c r="Q5808" s="11"/>
      <c r="R5808" s="11"/>
      <c r="S5808" s="11"/>
      <c r="T5808" s="11"/>
      <c r="U5808" s="42"/>
      <c r="V5808" s="42"/>
      <c r="W5808" s="42"/>
      <c r="X5808" s="42"/>
      <c r="Y5808" s="42"/>
      <c r="Z5808" s="42"/>
      <c r="AA5808" s="42"/>
      <c r="AB5808" s="42"/>
      <c r="AD5808" s="11"/>
      <c r="AE5808" s="11"/>
      <c r="AG5808" s="11"/>
      <c r="AH5808" s="101"/>
      <c r="AI5808" s="53"/>
      <c r="AJ5808" s="5"/>
    </row>
    <row r="5809" spans="3:36">
      <c r="C5809" s="57"/>
      <c r="D5809" s="11"/>
      <c r="E5809" s="11"/>
      <c r="F5809" s="56"/>
      <c r="G5809" s="11"/>
      <c r="H5809" s="11"/>
      <c r="I5809" s="11"/>
      <c r="J5809" s="11"/>
      <c r="K5809" s="11"/>
      <c r="L5809" s="11"/>
      <c r="M5809" s="11"/>
      <c r="O5809" s="11"/>
      <c r="Q5809" s="11"/>
      <c r="R5809" s="11"/>
      <c r="S5809" s="11"/>
      <c r="T5809" s="11"/>
      <c r="U5809" s="42"/>
      <c r="V5809" s="42"/>
      <c r="W5809" s="42"/>
      <c r="X5809" s="42"/>
      <c r="Y5809" s="42"/>
      <c r="Z5809" s="42"/>
      <c r="AA5809" s="42"/>
      <c r="AB5809" s="42"/>
      <c r="AD5809" s="11"/>
      <c r="AE5809" s="11"/>
      <c r="AF5809" s="11"/>
      <c r="AG5809" s="11"/>
      <c r="AH5809" s="101"/>
      <c r="AI5809" s="53"/>
      <c r="AJ5809" s="5"/>
    </row>
    <row r="5810" spans="3:36">
      <c r="C5810" s="57"/>
      <c r="D5810" s="11"/>
      <c r="E5810" s="11"/>
      <c r="F5810" s="56"/>
      <c r="G5810" s="11"/>
      <c r="H5810" s="11"/>
      <c r="I5810" s="11"/>
      <c r="J5810" s="11"/>
      <c r="K5810" s="11"/>
      <c r="M5810" s="11"/>
      <c r="N5810" s="11"/>
      <c r="Q5810" s="11"/>
      <c r="R5810" s="11"/>
      <c r="S5810" s="11"/>
      <c r="U5810" s="42"/>
      <c r="V5810" s="42"/>
      <c r="W5810" s="42"/>
      <c r="X5810" s="42"/>
      <c r="Y5810" s="42"/>
      <c r="Z5810" s="42"/>
      <c r="AA5810" s="42"/>
      <c r="AB5810" s="42"/>
      <c r="AD5810" s="11"/>
      <c r="AG5810" s="11"/>
      <c r="AH5810" s="101"/>
      <c r="AI5810" s="53"/>
      <c r="AJ5810" s="5"/>
    </row>
    <row r="5811" spans="3:36">
      <c r="C5811" s="57"/>
      <c r="D5811" s="11"/>
      <c r="E5811" s="11"/>
      <c r="F5811" s="56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42"/>
      <c r="V5811" s="42"/>
      <c r="W5811" s="42"/>
      <c r="X5811" s="42"/>
      <c r="Y5811" s="42"/>
      <c r="Z5811" s="42"/>
      <c r="AA5811" s="42"/>
      <c r="AB5811" s="42"/>
      <c r="AD5811" s="11"/>
      <c r="AE5811" s="11"/>
      <c r="AG5811" s="11"/>
      <c r="AH5811" s="101"/>
      <c r="AI5811" s="53"/>
      <c r="AJ5811" s="5"/>
    </row>
    <row r="5812" spans="3:36">
      <c r="C5812" s="57"/>
      <c r="D5812" s="11"/>
      <c r="E5812" s="11"/>
      <c r="F5812" s="56"/>
      <c r="G5812" s="11"/>
      <c r="H5812" s="11"/>
      <c r="I5812" s="11"/>
      <c r="J5812" s="11"/>
      <c r="K5812" s="11"/>
      <c r="L5812" s="11"/>
      <c r="M5812" s="11"/>
      <c r="O5812" s="11"/>
      <c r="P5812" s="11"/>
      <c r="Q5812" s="11"/>
      <c r="R5812" s="11"/>
      <c r="S5812" s="11"/>
      <c r="T5812" s="11"/>
      <c r="U5812" s="42"/>
      <c r="V5812" s="42"/>
      <c r="W5812" s="42"/>
      <c r="X5812" s="42"/>
      <c r="Y5812" s="42"/>
      <c r="Z5812" s="42"/>
      <c r="AA5812" s="42"/>
      <c r="AB5812" s="42"/>
      <c r="AD5812" s="11"/>
      <c r="AE5812" s="11"/>
      <c r="AG5812" s="11"/>
      <c r="AH5812" s="101"/>
      <c r="AI5812" s="53"/>
      <c r="AJ5812" s="5"/>
    </row>
    <row r="5813" spans="3:36">
      <c r="C5813" s="57"/>
      <c r="D5813" s="11"/>
      <c r="E5813" s="11"/>
      <c r="F5813" s="56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42"/>
      <c r="V5813" s="42"/>
      <c r="W5813" s="42"/>
      <c r="X5813" s="42"/>
      <c r="Y5813" s="42"/>
      <c r="Z5813" s="42"/>
      <c r="AA5813" s="42"/>
      <c r="AB5813" s="42"/>
      <c r="AD5813" s="11"/>
      <c r="AE5813" s="11"/>
      <c r="AG5813" s="11"/>
      <c r="AH5813" s="101"/>
      <c r="AI5813" s="53"/>
      <c r="AJ5813" s="5"/>
    </row>
    <row r="5814" spans="3:36">
      <c r="C5814" s="57"/>
      <c r="D5814" s="11"/>
      <c r="E5814" s="11"/>
      <c r="F5814" s="56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42"/>
      <c r="V5814" s="42"/>
      <c r="W5814" s="42"/>
      <c r="X5814" s="42"/>
      <c r="Y5814" s="42"/>
      <c r="Z5814" s="42"/>
      <c r="AA5814" s="42"/>
      <c r="AB5814" s="42"/>
      <c r="AD5814" s="11"/>
      <c r="AE5814" s="11"/>
      <c r="AG5814" s="11"/>
      <c r="AH5814" s="101"/>
      <c r="AI5814" s="53"/>
      <c r="AJ5814" s="5"/>
    </row>
    <row r="5815" spans="3:36">
      <c r="C5815" s="57"/>
      <c r="D5815" s="11"/>
      <c r="E5815" s="11"/>
      <c r="F5815" s="56"/>
      <c r="G5815" s="11"/>
      <c r="H5815" s="11"/>
      <c r="I5815" s="11"/>
      <c r="J5815" s="11"/>
      <c r="K5815" s="11"/>
      <c r="L5815" s="11"/>
      <c r="M5815" s="11"/>
      <c r="N5815" s="11"/>
      <c r="P5815" s="11"/>
      <c r="Q5815" s="11"/>
      <c r="R5815" s="11"/>
      <c r="S5815" s="11"/>
      <c r="T5815" s="11"/>
      <c r="U5815" s="42"/>
      <c r="V5815" s="42"/>
      <c r="W5815" s="42"/>
      <c r="X5815" s="42"/>
      <c r="Y5815" s="42"/>
      <c r="Z5815" s="42"/>
      <c r="AA5815" s="42"/>
      <c r="AB5815" s="42"/>
      <c r="AD5815" s="11"/>
      <c r="AE5815" s="11"/>
      <c r="AF5815" s="11"/>
      <c r="AG5815" s="11"/>
      <c r="AH5815" s="101"/>
      <c r="AI5815" s="53"/>
      <c r="AJ5815" s="5"/>
    </row>
    <row r="5816" spans="3:36">
      <c r="C5816" s="57"/>
      <c r="D5816" s="11"/>
      <c r="E5816" s="11"/>
      <c r="F5816" s="56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42"/>
      <c r="V5816" s="42"/>
      <c r="W5816" s="42"/>
      <c r="X5816" s="42"/>
      <c r="Y5816" s="42"/>
      <c r="Z5816" s="42"/>
      <c r="AA5816" s="42"/>
      <c r="AB5816" s="42"/>
      <c r="AD5816" s="11"/>
      <c r="AE5816" s="11"/>
      <c r="AG5816" s="11"/>
      <c r="AH5816" s="101"/>
      <c r="AI5816" s="53"/>
      <c r="AJ5816" s="5"/>
    </row>
    <row r="5817" spans="3:36">
      <c r="C5817" s="57"/>
      <c r="D5817" s="11"/>
      <c r="E5817" s="11"/>
      <c r="F5817" s="56"/>
      <c r="G5817" s="11"/>
      <c r="H5817" s="11"/>
      <c r="I5817" s="11"/>
      <c r="J5817" s="11"/>
      <c r="K5817" s="11"/>
      <c r="L5817" s="11"/>
      <c r="M5817" s="11"/>
      <c r="N5817" s="11"/>
      <c r="O5817" s="11"/>
      <c r="Q5817" s="11"/>
      <c r="R5817" s="11"/>
      <c r="S5817" s="11"/>
      <c r="T5817" s="11"/>
      <c r="U5817" s="42"/>
      <c r="V5817" s="42"/>
      <c r="W5817" s="42"/>
      <c r="X5817" s="42"/>
      <c r="Y5817" s="42"/>
      <c r="Z5817" s="42"/>
      <c r="AA5817" s="42"/>
      <c r="AB5817" s="42"/>
      <c r="AD5817" s="11"/>
      <c r="AE5817" s="11"/>
      <c r="AG5817" s="11"/>
      <c r="AH5817" s="101"/>
      <c r="AI5817" s="53"/>
      <c r="AJ5817" s="5"/>
    </row>
    <row r="5818" spans="3:36">
      <c r="C5818" s="57"/>
      <c r="D5818" s="11"/>
      <c r="E5818" s="11"/>
      <c r="F5818" s="56"/>
      <c r="G5818" s="11"/>
      <c r="H5818" s="11"/>
      <c r="I5818" s="11"/>
      <c r="J5818" s="11"/>
      <c r="K5818" s="11"/>
      <c r="L5818" s="11"/>
      <c r="M5818" s="11"/>
      <c r="N5818" s="11"/>
      <c r="P5818" s="11"/>
      <c r="Q5818" s="11"/>
      <c r="R5818" s="11"/>
      <c r="S5818" s="11"/>
      <c r="T5818" s="11"/>
      <c r="U5818" s="42"/>
      <c r="V5818" s="42"/>
      <c r="W5818" s="42"/>
      <c r="X5818" s="42"/>
      <c r="Y5818" s="42"/>
      <c r="Z5818" s="42"/>
      <c r="AA5818" s="42"/>
      <c r="AB5818" s="42"/>
      <c r="AD5818" s="11"/>
      <c r="AE5818" s="11"/>
      <c r="AG5818" s="11"/>
      <c r="AH5818" s="101"/>
      <c r="AI5818" s="53"/>
      <c r="AJ5818" s="5"/>
    </row>
    <row r="5819" spans="3:36">
      <c r="C5819" s="57"/>
      <c r="D5819" s="11"/>
      <c r="E5819" s="11"/>
      <c r="F5819" s="56"/>
      <c r="G5819" s="11"/>
      <c r="H5819" s="11"/>
      <c r="I5819" s="11"/>
      <c r="J5819" s="11"/>
      <c r="K5819" s="11"/>
      <c r="L5819" s="11"/>
      <c r="M5819" s="11"/>
      <c r="N5819" s="11"/>
      <c r="Q5819" s="11"/>
      <c r="R5819" s="11"/>
      <c r="S5819" s="11"/>
      <c r="T5819" s="11"/>
      <c r="U5819" s="42"/>
      <c r="V5819" s="42"/>
      <c r="W5819" s="42"/>
      <c r="X5819" s="42"/>
      <c r="Y5819" s="42"/>
      <c r="Z5819" s="42"/>
      <c r="AA5819" s="42"/>
      <c r="AB5819" s="42"/>
      <c r="AD5819" s="11"/>
      <c r="AE5819" s="11"/>
      <c r="AG5819" s="11"/>
      <c r="AH5819" s="101"/>
      <c r="AI5819" s="53"/>
      <c r="AJ5819" s="5"/>
    </row>
    <row r="5820" spans="3:36">
      <c r="C5820" s="57"/>
      <c r="D5820" s="11"/>
      <c r="E5820" s="11"/>
      <c r="F5820" s="56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42"/>
      <c r="V5820" s="42"/>
      <c r="W5820" s="42"/>
      <c r="X5820" s="42"/>
      <c r="Y5820" s="42"/>
      <c r="Z5820" s="42"/>
      <c r="AA5820" s="42"/>
      <c r="AB5820" s="42"/>
      <c r="AD5820" s="11"/>
      <c r="AF5820" s="11"/>
      <c r="AG5820" s="11"/>
      <c r="AH5820" s="101"/>
      <c r="AI5820" s="53"/>
      <c r="AJ5820" s="5"/>
    </row>
    <row r="5821" spans="3:36">
      <c r="C5821" s="57"/>
      <c r="D5821" s="11"/>
      <c r="E5821" s="11"/>
      <c r="F5821" s="56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42"/>
      <c r="V5821" s="42"/>
      <c r="W5821" s="42"/>
      <c r="X5821" s="42"/>
      <c r="Y5821" s="42"/>
      <c r="Z5821" s="42"/>
      <c r="AA5821" s="42"/>
      <c r="AB5821" s="42"/>
      <c r="AD5821" s="11"/>
      <c r="AF5821" s="11"/>
      <c r="AG5821" s="11"/>
      <c r="AH5821" s="101"/>
      <c r="AI5821" s="53"/>
      <c r="AJ5821" s="5"/>
    </row>
    <row r="5822" spans="3:36">
      <c r="C5822" s="57"/>
      <c r="D5822" s="11"/>
      <c r="E5822" s="11"/>
      <c r="F5822" s="56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42"/>
      <c r="V5822" s="42"/>
      <c r="W5822" s="42"/>
      <c r="X5822" s="42"/>
      <c r="Y5822" s="42"/>
      <c r="Z5822" s="42"/>
      <c r="AA5822" s="42"/>
      <c r="AB5822" s="42"/>
      <c r="AD5822" s="11"/>
      <c r="AF5822" s="11"/>
      <c r="AG5822" s="11"/>
      <c r="AH5822" s="101"/>
      <c r="AI5822" s="53"/>
      <c r="AJ5822" s="5"/>
    </row>
    <row r="5823" spans="3:36">
      <c r="C5823" s="57"/>
      <c r="D5823" s="11"/>
      <c r="E5823" s="11"/>
      <c r="F5823" s="56"/>
      <c r="G5823" s="11"/>
      <c r="H5823" s="11"/>
      <c r="I5823" s="11"/>
      <c r="J5823" s="11"/>
      <c r="K5823" s="11"/>
      <c r="M5823" s="11"/>
      <c r="N5823" s="11"/>
      <c r="O5823" s="11"/>
      <c r="Q5823" s="11"/>
      <c r="R5823" s="11"/>
      <c r="S5823" s="11"/>
      <c r="U5823" s="42"/>
      <c r="V5823" s="42"/>
      <c r="W5823" s="42"/>
      <c r="X5823" s="42"/>
      <c r="Y5823" s="42"/>
      <c r="Z5823" s="42"/>
      <c r="AA5823" s="42"/>
      <c r="AB5823" s="42"/>
      <c r="AD5823" s="11"/>
      <c r="AE5823" s="11"/>
      <c r="AG5823" s="11"/>
      <c r="AH5823" s="101"/>
      <c r="AI5823" s="53"/>
      <c r="AJ5823" s="5"/>
    </row>
    <row r="5824" spans="3:36">
      <c r="C5824" s="57"/>
      <c r="D5824" s="11"/>
      <c r="E5824" s="11"/>
      <c r="F5824" s="56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42"/>
      <c r="V5824" s="42"/>
      <c r="W5824" s="42"/>
      <c r="X5824" s="42"/>
      <c r="Y5824" s="42"/>
      <c r="Z5824" s="42"/>
      <c r="AA5824" s="42"/>
      <c r="AB5824" s="42"/>
      <c r="AD5824" s="11"/>
      <c r="AE5824" s="11"/>
      <c r="AG5824" s="11"/>
      <c r="AH5824" s="101"/>
      <c r="AI5824" s="53"/>
      <c r="AJ5824" s="5"/>
    </row>
    <row r="5825" spans="3:36">
      <c r="C5825" s="57"/>
      <c r="D5825" s="11"/>
      <c r="E5825" s="11"/>
      <c r="F5825" s="56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42"/>
      <c r="V5825" s="42"/>
      <c r="W5825" s="42"/>
      <c r="X5825" s="42"/>
      <c r="Y5825" s="42"/>
      <c r="Z5825" s="42"/>
      <c r="AA5825" s="42"/>
      <c r="AB5825" s="42"/>
      <c r="AD5825" s="11"/>
      <c r="AE5825" s="11"/>
      <c r="AF5825" s="11"/>
      <c r="AG5825" s="11"/>
      <c r="AH5825" s="101"/>
      <c r="AI5825" s="53"/>
      <c r="AJ5825" s="5"/>
    </row>
    <row r="5826" spans="3:36">
      <c r="C5826" s="57"/>
      <c r="D5826" s="11"/>
      <c r="E5826" s="11"/>
      <c r="F5826" s="56"/>
      <c r="G5826" s="11"/>
      <c r="H5826" s="11"/>
      <c r="I5826" s="11"/>
      <c r="J5826" s="11"/>
      <c r="K5826" s="11"/>
      <c r="M5826" s="11"/>
      <c r="N5826" s="11"/>
      <c r="O5826" s="11"/>
      <c r="P5826" s="11"/>
      <c r="Q5826" s="11"/>
      <c r="R5826" s="11"/>
      <c r="S5826" s="11"/>
      <c r="T5826" s="11"/>
      <c r="U5826" s="42"/>
      <c r="V5826" s="42"/>
      <c r="W5826" s="42"/>
      <c r="X5826" s="42"/>
      <c r="Y5826" s="42"/>
      <c r="Z5826" s="42"/>
      <c r="AA5826" s="42"/>
      <c r="AB5826" s="42"/>
      <c r="AD5826" s="11"/>
      <c r="AE5826" s="11"/>
      <c r="AF5826" s="11"/>
      <c r="AG5826" s="11"/>
      <c r="AH5826" s="101"/>
      <c r="AI5826" s="53"/>
      <c r="AJ5826" s="5"/>
    </row>
    <row r="5827" spans="3:36">
      <c r="C5827" s="57"/>
      <c r="D5827" s="11"/>
      <c r="E5827" s="11"/>
      <c r="F5827" s="56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42"/>
      <c r="V5827" s="42"/>
      <c r="W5827" s="42"/>
      <c r="X5827" s="42"/>
      <c r="Y5827" s="42"/>
      <c r="Z5827" s="42"/>
      <c r="AA5827" s="42"/>
      <c r="AB5827" s="42"/>
      <c r="AC5827" s="11"/>
      <c r="AD5827" s="11"/>
      <c r="AG5827" s="11"/>
      <c r="AH5827" s="101"/>
      <c r="AI5827" s="53"/>
      <c r="AJ5827" s="5"/>
    </row>
    <row r="5828" spans="3:36">
      <c r="C5828" s="57"/>
      <c r="D5828" s="11"/>
      <c r="E5828" s="11"/>
      <c r="F5828" s="56"/>
      <c r="G5828" s="11"/>
      <c r="H5828" s="11"/>
      <c r="I5828" s="11"/>
      <c r="J5828" s="11"/>
      <c r="K5828" s="11"/>
      <c r="L5828" s="11"/>
      <c r="M5828" s="11"/>
      <c r="N5828" s="11"/>
      <c r="Q5828" s="11"/>
      <c r="R5828" s="11"/>
      <c r="S5828" s="11"/>
      <c r="T5828" s="11"/>
      <c r="U5828" s="42"/>
      <c r="V5828" s="42"/>
      <c r="W5828" s="42"/>
      <c r="X5828" s="42"/>
      <c r="Y5828" s="42"/>
      <c r="Z5828" s="42"/>
      <c r="AA5828" s="42"/>
      <c r="AB5828" s="42"/>
      <c r="AC5828" s="11"/>
      <c r="AD5828" s="11"/>
      <c r="AG5828" s="11"/>
      <c r="AH5828" s="101"/>
      <c r="AI5828" s="53"/>
      <c r="AJ5828" s="5"/>
    </row>
    <row r="5829" spans="3:36">
      <c r="C5829" s="57"/>
      <c r="D5829" s="11"/>
      <c r="E5829" s="11"/>
      <c r="F5829" s="56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42"/>
      <c r="V5829" s="42"/>
      <c r="W5829" s="42"/>
      <c r="X5829" s="42"/>
      <c r="Y5829" s="42"/>
      <c r="Z5829" s="42"/>
      <c r="AA5829" s="42"/>
      <c r="AB5829" s="42"/>
      <c r="AC5829" s="11"/>
      <c r="AD5829" s="11"/>
      <c r="AG5829" s="11"/>
      <c r="AH5829" s="101"/>
      <c r="AI5829" s="53"/>
      <c r="AJ5829" s="5"/>
    </row>
    <row r="5830" spans="3:36">
      <c r="C5830" s="57"/>
      <c r="D5830" s="11"/>
      <c r="E5830" s="11"/>
      <c r="F5830" s="56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42"/>
      <c r="V5830" s="42"/>
      <c r="W5830" s="42"/>
      <c r="X5830" s="42"/>
      <c r="Y5830" s="42"/>
      <c r="Z5830" s="42"/>
      <c r="AA5830" s="42"/>
      <c r="AB5830" s="42"/>
      <c r="AC5830" s="11"/>
      <c r="AD5830" s="11"/>
      <c r="AF5830" s="11"/>
      <c r="AG5830" s="11"/>
      <c r="AH5830" s="101"/>
      <c r="AI5830" s="53"/>
      <c r="AJ5830" s="5"/>
    </row>
    <row r="5831" spans="3:36">
      <c r="C5831" s="57"/>
      <c r="D5831" s="11"/>
      <c r="E5831" s="11"/>
      <c r="F5831" s="56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42"/>
      <c r="V5831" s="42"/>
      <c r="W5831" s="42"/>
      <c r="X5831" s="42"/>
      <c r="Y5831" s="42"/>
      <c r="Z5831" s="42"/>
      <c r="AA5831" s="42"/>
      <c r="AB5831" s="42"/>
      <c r="AC5831" s="11"/>
      <c r="AD5831" s="11"/>
      <c r="AF5831" s="11"/>
      <c r="AG5831" s="11"/>
      <c r="AH5831" s="101"/>
      <c r="AI5831" s="53"/>
      <c r="AJ5831" s="5"/>
    </row>
    <row r="5832" spans="3:36">
      <c r="C5832" s="57"/>
      <c r="D5832" s="11"/>
      <c r="E5832" s="11"/>
      <c r="F5832" s="56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42"/>
      <c r="V5832" s="42"/>
      <c r="W5832" s="42"/>
      <c r="X5832" s="42"/>
      <c r="Y5832" s="42"/>
      <c r="Z5832" s="42"/>
      <c r="AA5832" s="42"/>
      <c r="AB5832" s="42"/>
      <c r="AC5832" s="11"/>
      <c r="AD5832" s="11"/>
      <c r="AF5832" s="11"/>
      <c r="AG5832" s="11"/>
      <c r="AH5832" s="101"/>
      <c r="AI5832" s="53"/>
      <c r="AJ5832" s="5"/>
    </row>
    <row r="5833" spans="3:36">
      <c r="C5833" s="57"/>
      <c r="D5833" s="11"/>
      <c r="E5833" s="11"/>
      <c r="F5833" s="56"/>
      <c r="G5833" s="11"/>
      <c r="H5833" s="11"/>
      <c r="I5833" s="11"/>
      <c r="J5833" s="11"/>
      <c r="K5833" s="11"/>
      <c r="L5833" s="11"/>
      <c r="M5833" s="11"/>
      <c r="N5833" s="11"/>
      <c r="P5833" s="11"/>
      <c r="Q5833" s="11"/>
      <c r="R5833" s="11"/>
      <c r="S5833" s="11"/>
      <c r="T5833" s="11"/>
      <c r="U5833" s="42"/>
      <c r="V5833" s="42"/>
      <c r="W5833" s="42"/>
      <c r="X5833" s="42"/>
      <c r="Y5833" s="42"/>
      <c r="Z5833" s="42"/>
      <c r="AA5833" s="42"/>
      <c r="AB5833" s="42"/>
      <c r="AD5833" s="11"/>
      <c r="AE5833" s="11"/>
      <c r="AG5833" s="11"/>
      <c r="AH5833" s="101"/>
      <c r="AI5833" s="53"/>
      <c r="AJ5833" s="5"/>
    </row>
    <row r="5834" spans="3:36">
      <c r="C5834" s="57"/>
      <c r="D5834" s="11"/>
      <c r="E5834" s="11"/>
      <c r="F5834" s="56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42"/>
      <c r="V5834" s="42"/>
      <c r="W5834" s="42"/>
      <c r="X5834" s="42"/>
      <c r="Y5834" s="42"/>
      <c r="Z5834" s="42"/>
      <c r="AA5834" s="42"/>
      <c r="AB5834" s="42"/>
      <c r="AD5834" s="11"/>
      <c r="AE5834" s="11"/>
      <c r="AG5834" s="11"/>
      <c r="AH5834" s="101"/>
      <c r="AI5834" s="53"/>
      <c r="AJ5834" s="5"/>
    </row>
    <row r="5835" spans="3:36">
      <c r="C5835" s="57"/>
      <c r="D5835" s="11"/>
      <c r="E5835" s="11"/>
      <c r="F5835" s="56"/>
      <c r="G5835" s="11"/>
      <c r="H5835" s="11"/>
      <c r="I5835" s="11"/>
      <c r="J5835" s="11"/>
      <c r="K5835" s="11"/>
      <c r="M5835" s="11"/>
      <c r="N5835" s="11"/>
      <c r="Q5835" s="11"/>
      <c r="R5835" s="11"/>
      <c r="S5835" s="11"/>
      <c r="U5835" s="42"/>
      <c r="V5835" s="42"/>
      <c r="W5835" s="42"/>
      <c r="X5835" s="42"/>
      <c r="Y5835" s="42"/>
      <c r="Z5835" s="42"/>
      <c r="AA5835" s="42"/>
      <c r="AB5835" s="42"/>
      <c r="AD5835" s="11"/>
      <c r="AG5835" s="11"/>
      <c r="AH5835" s="101"/>
      <c r="AI5835" s="53"/>
      <c r="AJ5835" s="5"/>
    </row>
    <row r="5836" spans="3:36">
      <c r="C5836" s="57"/>
      <c r="D5836" s="11"/>
      <c r="E5836" s="11"/>
      <c r="F5836" s="56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42"/>
      <c r="V5836" s="42"/>
      <c r="W5836" s="42"/>
      <c r="X5836" s="42"/>
      <c r="Y5836" s="42"/>
      <c r="Z5836" s="42"/>
      <c r="AA5836" s="42"/>
      <c r="AB5836" s="42"/>
      <c r="AD5836" s="11"/>
      <c r="AF5836" s="11"/>
      <c r="AG5836" s="11"/>
      <c r="AH5836" s="101"/>
      <c r="AI5836" s="53"/>
      <c r="AJ5836" s="5"/>
    </row>
    <row r="5837" spans="3:36">
      <c r="C5837" s="57"/>
      <c r="D5837" s="11"/>
      <c r="E5837" s="11"/>
      <c r="F5837" s="56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42"/>
      <c r="V5837" s="42"/>
      <c r="W5837" s="42"/>
      <c r="X5837" s="42"/>
      <c r="Y5837" s="42"/>
      <c r="Z5837" s="42"/>
      <c r="AA5837" s="42"/>
      <c r="AB5837" s="42"/>
      <c r="AD5837" s="11"/>
      <c r="AF5837" s="11"/>
      <c r="AG5837" s="11"/>
      <c r="AH5837" s="101"/>
      <c r="AI5837" s="53"/>
      <c r="AJ5837" s="5"/>
    </row>
    <row r="5838" spans="3:36">
      <c r="C5838" s="57"/>
      <c r="D5838" s="11"/>
      <c r="E5838" s="11"/>
      <c r="F5838" s="56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42"/>
      <c r="V5838" s="42"/>
      <c r="W5838" s="42"/>
      <c r="X5838" s="42"/>
      <c r="Y5838" s="42"/>
      <c r="Z5838" s="42"/>
      <c r="AA5838" s="42"/>
      <c r="AB5838" s="42"/>
      <c r="AD5838" s="11"/>
      <c r="AE5838" s="11"/>
      <c r="AF5838" s="11"/>
      <c r="AG5838" s="11"/>
      <c r="AH5838" s="101"/>
      <c r="AI5838" s="53"/>
      <c r="AJ5838" s="5"/>
    </row>
    <row r="5839" spans="3:36">
      <c r="C5839" s="57"/>
      <c r="D5839" s="11"/>
      <c r="E5839" s="11"/>
      <c r="F5839" s="56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42"/>
      <c r="V5839" s="42"/>
      <c r="W5839" s="42"/>
      <c r="X5839" s="42"/>
      <c r="Y5839" s="42"/>
      <c r="Z5839" s="42"/>
      <c r="AA5839" s="42"/>
      <c r="AB5839" s="42"/>
      <c r="AD5839" s="11"/>
      <c r="AE5839" s="11"/>
      <c r="AG5839" s="11"/>
      <c r="AH5839" s="101"/>
      <c r="AI5839" s="53"/>
      <c r="AJ5839" s="5"/>
    </row>
    <row r="5840" spans="3:36">
      <c r="C5840" s="57"/>
      <c r="D5840" s="11"/>
      <c r="E5840" s="11"/>
      <c r="F5840" s="56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42"/>
      <c r="V5840" s="42"/>
      <c r="W5840" s="42"/>
      <c r="X5840" s="42"/>
      <c r="Y5840" s="42"/>
      <c r="Z5840" s="42"/>
      <c r="AA5840" s="42"/>
      <c r="AB5840" s="42"/>
      <c r="AD5840" s="11"/>
      <c r="AE5840" s="11"/>
      <c r="AG5840" s="11"/>
      <c r="AH5840" s="101"/>
      <c r="AI5840" s="53"/>
      <c r="AJ5840" s="5"/>
    </row>
    <row r="5841" spans="3:36">
      <c r="C5841" s="57"/>
      <c r="D5841" s="11"/>
      <c r="E5841" s="11"/>
      <c r="F5841" s="56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42"/>
      <c r="V5841" s="42"/>
      <c r="W5841" s="42"/>
      <c r="X5841" s="42"/>
      <c r="Y5841" s="42"/>
      <c r="Z5841" s="42"/>
      <c r="AA5841" s="42"/>
      <c r="AB5841" s="42"/>
      <c r="AD5841" s="11"/>
      <c r="AE5841" s="11"/>
      <c r="AG5841" s="11"/>
      <c r="AH5841" s="101"/>
      <c r="AI5841" s="53"/>
      <c r="AJ5841" s="5"/>
    </row>
    <row r="5842" spans="3:36">
      <c r="C5842" s="57"/>
      <c r="D5842" s="11"/>
      <c r="E5842" s="11"/>
      <c r="F5842" s="56"/>
      <c r="G5842" s="11"/>
      <c r="H5842" s="11"/>
      <c r="I5842" s="11"/>
      <c r="J5842" s="11"/>
      <c r="K5842" s="11"/>
      <c r="M5842" s="11"/>
      <c r="O5842" s="11"/>
      <c r="P5842" s="11"/>
      <c r="Q5842" s="11"/>
      <c r="R5842" s="11"/>
      <c r="S5842" s="11"/>
      <c r="T5842" s="11"/>
      <c r="U5842" s="42"/>
      <c r="V5842" s="42"/>
      <c r="W5842" s="42"/>
      <c r="X5842" s="42"/>
      <c r="Y5842" s="42"/>
      <c r="Z5842" s="42"/>
      <c r="AA5842" s="42"/>
      <c r="AB5842" s="42"/>
      <c r="AD5842" s="11"/>
      <c r="AE5842" s="11"/>
      <c r="AG5842" s="11"/>
      <c r="AH5842" s="101"/>
      <c r="AI5842" s="53"/>
      <c r="AJ5842" s="5"/>
    </row>
    <row r="5843" spans="3:36">
      <c r="C5843" s="57"/>
      <c r="D5843" s="11"/>
      <c r="E5843" s="11"/>
      <c r="F5843" s="56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42"/>
      <c r="V5843" s="42"/>
      <c r="W5843" s="42"/>
      <c r="X5843" s="42"/>
      <c r="Y5843" s="42"/>
      <c r="Z5843" s="42"/>
      <c r="AA5843" s="42"/>
      <c r="AB5843" s="42"/>
      <c r="AD5843" s="11"/>
      <c r="AG5843" s="11"/>
      <c r="AH5843" s="101"/>
      <c r="AI5843" s="53"/>
      <c r="AJ5843" s="5"/>
    </row>
    <row r="5844" spans="3:36">
      <c r="C5844" s="57"/>
      <c r="D5844" s="11"/>
      <c r="E5844" s="11"/>
      <c r="F5844" s="56"/>
      <c r="G5844" s="11"/>
      <c r="H5844" s="11"/>
      <c r="I5844" s="11"/>
      <c r="J5844" s="11"/>
      <c r="K5844" s="11"/>
      <c r="L5844" s="11"/>
      <c r="M5844" s="11"/>
      <c r="N5844" s="11"/>
      <c r="P5844" s="11"/>
      <c r="Q5844" s="11"/>
      <c r="R5844" s="11"/>
      <c r="S5844" s="11"/>
      <c r="T5844" s="11"/>
      <c r="U5844" s="42"/>
      <c r="V5844" s="42"/>
      <c r="W5844" s="42"/>
      <c r="X5844" s="42"/>
      <c r="Y5844" s="42"/>
      <c r="Z5844" s="42"/>
      <c r="AA5844" s="42"/>
      <c r="AB5844" s="42"/>
      <c r="AD5844" s="11"/>
      <c r="AF5844" s="11"/>
      <c r="AG5844" s="11"/>
      <c r="AH5844" s="101"/>
      <c r="AI5844" s="53"/>
      <c r="AJ5844" s="5"/>
    </row>
    <row r="5845" spans="3:36">
      <c r="C5845" s="57"/>
      <c r="D5845" s="11"/>
      <c r="E5845" s="11"/>
      <c r="F5845" s="56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42"/>
      <c r="V5845" s="42"/>
      <c r="W5845" s="42"/>
      <c r="X5845" s="42"/>
      <c r="Y5845" s="42"/>
      <c r="Z5845" s="42"/>
      <c r="AA5845" s="42"/>
      <c r="AB5845" s="42"/>
      <c r="AD5845" s="11"/>
      <c r="AF5845" s="11"/>
      <c r="AG5845" s="11"/>
      <c r="AH5845" s="101"/>
      <c r="AI5845" s="53"/>
      <c r="AJ5845" s="5"/>
    </row>
    <row r="5846" spans="3:36">
      <c r="C5846" s="57"/>
      <c r="D5846" s="11"/>
      <c r="E5846" s="11"/>
      <c r="F5846" s="56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U5846" s="42"/>
      <c r="V5846" s="42"/>
      <c r="W5846" s="42"/>
      <c r="X5846" s="42"/>
      <c r="Y5846" s="42"/>
      <c r="Z5846" s="42"/>
      <c r="AA5846" s="42"/>
      <c r="AB5846" s="42"/>
      <c r="AD5846" s="11"/>
      <c r="AF5846" s="11"/>
      <c r="AG5846" s="11"/>
      <c r="AH5846" s="101"/>
      <c r="AI5846" s="53"/>
      <c r="AJ5846" s="5"/>
    </row>
    <row r="5847" spans="3:36">
      <c r="C5847" s="57"/>
      <c r="D5847" s="11"/>
      <c r="E5847" s="11"/>
      <c r="F5847" s="56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U5847" s="42"/>
      <c r="V5847" s="42"/>
      <c r="W5847" s="42"/>
      <c r="X5847" s="42"/>
      <c r="Y5847" s="42"/>
      <c r="Z5847" s="42"/>
      <c r="AA5847" s="42"/>
      <c r="AB5847" s="42"/>
      <c r="AD5847" s="11"/>
      <c r="AF5847" s="11"/>
      <c r="AG5847" s="11"/>
      <c r="AH5847" s="101"/>
      <c r="AI5847" s="53"/>
      <c r="AJ5847" s="5"/>
    </row>
    <row r="5848" spans="3:36">
      <c r="C5848" s="57"/>
      <c r="D5848" s="11"/>
      <c r="E5848" s="11"/>
      <c r="F5848" s="56"/>
      <c r="G5848" s="11"/>
      <c r="H5848" s="11"/>
      <c r="I5848" s="11"/>
      <c r="J5848" s="11"/>
      <c r="K5848" s="11"/>
      <c r="M5848" s="11"/>
      <c r="N5848" s="11"/>
      <c r="O5848" s="11"/>
      <c r="P5848" s="11"/>
      <c r="Q5848" s="11"/>
      <c r="R5848" s="11"/>
      <c r="S5848" s="11"/>
      <c r="T5848" s="11"/>
      <c r="U5848" s="42"/>
      <c r="V5848" s="42"/>
      <c r="W5848" s="42"/>
      <c r="X5848" s="42"/>
      <c r="Y5848" s="42"/>
      <c r="Z5848" s="42"/>
      <c r="AA5848" s="42"/>
      <c r="AB5848" s="42"/>
      <c r="AD5848" s="11"/>
      <c r="AE5848" s="11"/>
      <c r="AF5848" s="11"/>
      <c r="AG5848" s="11"/>
      <c r="AH5848" s="101"/>
      <c r="AI5848" s="53"/>
      <c r="AJ5848" s="5"/>
    </row>
    <row r="5849" spans="3:36">
      <c r="C5849" s="57"/>
      <c r="D5849" s="11"/>
      <c r="E5849" s="11"/>
      <c r="F5849" s="56"/>
      <c r="G5849" s="11"/>
      <c r="H5849" s="11"/>
      <c r="I5849" s="11"/>
      <c r="J5849" s="11"/>
      <c r="K5849" s="11"/>
      <c r="L5849" s="11"/>
      <c r="M5849" s="11"/>
      <c r="N5849" s="11"/>
      <c r="P5849" s="11"/>
      <c r="Q5849" s="11"/>
      <c r="R5849" s="11"/>
      <c r="S5849" s="11"/>
      <c r="T5849" s="11"/>
      <c r="U5849" s="42"/>
      <c r="V5849" s="42"/>
      <c r="W5849" s="42"/>
      <c r="X5849" s="42"/>
      <c r="Y5849" s="42"/>
      <c r="Z5849" s="42"/>
      <c r="AA5849" s="42"/>
      <c r="AB5849" s="42"/>
      <c r="AD5849" s="11"/>
      <c r="AF5849" s="11"/>
      <c r="AG5849" s="11"/>
      <c r="AH5849" s="101"/>
      <c r="AI5849" s="53"/>
      <c r="AJ5849" s="5"/>
    </row>
    <row r="5850" spans="3:36">
      <c r="C5850" s="57"/>
      <c r="D5850" s="11"/>
      <c r="E5850" s="11"/>
      <c r="F5850" s="56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42"/>
      <c r="V5850" s="42"/>
      <c r="W5850" s="42"/>
      <c r="X5850" s="42"/>
      <c r="Y5850" s="42"/>
      <c r="Z5850" s="42"/>
      <c r="AA5850" s="42"/>
      <c r="AB5850" s="42"/>
      <c r="AD5850" s="11"/>
      <c r="AE5850" s="11"/>
      <c r="AG5850" s="11"/>
      <c r="AH5850" s="101"/>
      <c r="AI5850" s="53"/>
      <c r="AJ5850" s="5"/>
    </row>
    <row r="5851" spans="3:36">
      <c r="C5851" s="57"/>
      <c r="D5851" s="11"/>
      <c r="E5851" s="11"/>
      <c r="F5851" s="56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42"/>
      <c r="V5851" s="42"/>
      <c r="W5851" s="42"/>
      <c r="X5851" s="42"/>
      <c r="Y5851" s="42"/>
      <c r="Z5851" s="42"/>
      <c r="AA5851" s="42"/>
      <c r="AB5851" s="42"/>
      <c r="AD5851" s="11"/>
      <c r="AE5851" s="11"/>
      <c r="AF5851" s="11"/>
      <c r="AG5851" s="11"/>
      <c r="AH5851" s="101"/>
      <c r="AI5851" s="53"/>
      <c r="AJ5851" s="5"/>
    </row>
    <row r="5852" spans="3:36">
      <c r="C5852" s="57"/>
      <c r="D5852" s="11"/>
      <c r="E5852" s="11"/>
      <c r="F5852" s="56"/>
      <c r="G5852" s="11"/>
      <c r="H5852" s="11"/>
      <c r="I5852" s="11"/>
      <c r="J5852" s="11"/>
      <c r="K5852" s="11"/>
      <c r="M5852" s="11"/>
      <c r="O5852" s="11"/>
      <c r="P5852" s="11"/>
      <c r="Q5852" s="11"/>
      <c r="R5852" s="11"/>
      <c r="S5852" s="11"/>
      <c r="T5852" s="11"/>
      <c r="U5852" s="42"/>
      <c r="V5852" s="42"/>
      <c r="W5852" s="42"/>
      <c r="X5852" s="42"/>
      <c r="Y5852" s="42"/>
      <c r="Z5852" s="42"/>
      <c r="AA5852" s="42"/>
      <c r="AB5852" s="42"/>
      <c r="AD5852" s="11"/>
      <c r="AE5852" s="11"/>
      <c r="AF5852" s="11"/>
      <c r="AG5852" s="11"/>
      <c r="AH5852" s="101"/>
      <c r="AI5852" s="53"/>
      <c r="AJ5852" s="5"/>
    </row>
    <row r="5853" spans="3:36">
      <c r="C5853" s="57"/>
      <c r="D5853" s="11"/>
      <c r="E5853" s="11"/>
      <c r="F5853" s="56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42"/>
      <c r="V5853" s="42"/>
      <c r="W5853" s="42"/>
      <c r="X5853" s="42"/>
      <c r="Y5853" s="42"/>
      <c r="Z5853" s="42"/>
      <c r="AA5853" s="42"/>
      <c r="AB5853" s="42"/>
      <c r="AD5853" s="11"/>
      <c r="AE5853" s="11"/>
      <c r="AF5853" s="11"/>
      <c r="AG5853" s="11"/>
      <c r="AH5853" s="101"/>
      <c r="AI5853" s="53"/>
      <c r="AJ5853" s="5"/>
    </row>
    <row r="5854" spans="3:36">
      <c r="C5854" s="57"/>
      <c r="D5854" s="11"/>
      <c r="E5854" s="11"/>
      <c r="F5854" s="56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42"/>
      <c r="V5854" s="42"/>
      <c r="W5854" s="42"/>
      <c r="X5854" s="42"/>
      <c r="Y5854" s="42"/>
      <c r="Z5854" s="42"/>
      <c r="AA5854" s="42"/>
      <c r="AB5854" s="42"/>
      <c r="AD5854" s="11"/>
      <c r="AE5854" s="11"/>
      <c r="AF5854" s="11"/>
      <c r="AG5854" s="11"/>
      <c r="AH5854" s="101"/>
      <c r="AI5854" s="53"/>
      <c r="AJ5854" s="5"/>
    </row>
    <row r="5855" spans="3:36">
      <c r="C5855" s="57"/>
      <c r="D5855" s="11"/>
      <c r="E5855" s="11"/>
      <c r="F5855" s="56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42"/>
      <c r="V5855" s="42"/>
      <c r="W5855" s="42"/>
      <c r="X5855" s="42"/>
      <c r="Y5855" s="42"/>
      <c r="Z5855" s="42"/>
      <c r="AA5855" s="42"/>
      <c r="AB5855" s="42"/>
      <c r="AD5855" s="11"/>
      <c r="AE5855" s="11"/>
      <c r="AG5855" s="11"/>
      <c r="AH5855" s="101"/>
      <c r="AI5855" s="53"/>
      <c r="AJ5855" s="5"/>
    </row>
    <row r="5856" spans="3:36">
      <c r="C5856" s="57"/>
      <c r="D5856" s="11"/>
      <c r="E5856" s="11"/>
      <c r="F5856" s="56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42"/>
      <c r="V5856" s="42"/>
      <c r="W5856" s="42"/>
      <c r="X5856" s="42"/>
      <c r="Y5856" s="42"/>
      <c r="Z5856" s="42"/>
      <c r="AA5856" s="42"/>
      <c r="AB5856" s="42"/>
      <c r="AD5856" s="11"/>
      <c r="AE5856" s="11"/>
      <c r="AG5856" s="11"/>
      <c r="AH5856" s="101"/>
      <c r="AI5856" s="53"/>
      <c r="AJ5856" s="5"/>
    </row>
    <row r="5857" spans="3:36">
      <c r="C5857" s="57"/>
      <c r="D5857" s="11"/>
      <c r="E5857" s="11"/>
      <c r="F5857" s="56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42"/>
      <c r="V5857" s="42"/>
      <c r="W5857" s="42"/>
      <c r="X5857" s="42"/>
      <c r="Y5857" s="42"/>
      <c r="Z5857" s="42"/>
      <c r="AA5857" s="42"/>
      <c r="AB5857" s="42"/>
      <c r="AD5857" s="11"/>
      <c r="AG5857" s="11"/>
      <c r="AH5857" s="101"/>
      <c r="AI5857" s="53"/>
      <c r="AJ5857" s="5"/>
    </row>
    <row r="5858" spans="3:36">
      <c r="C5858" s="57"/>
      <c r="D5858" s="11"/>
      <c r="E5858" s="11"/>
      <c r="F5858" s="56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42"/>
      <c r="V5858" s="42"/>
      <c r="W5858" s="42"/>
      <c r="X5858" s="42"/>
      <c r="Y5858" s="42"/>
      <c r="Z5858" s="42"/>
      <c r="AA5858" s="42"/>
      <c r="AB5858" s="42"/>
      <c r="AD5858" s="11"/>
      <c r="AG5858" s="11"/>
      <c r="AH5858" s="101"/>
      <c r="AI5858" s="53"/>
      <c r="AJ5858" s="5"/>
    </row>
    <row r="5859" spans="3:36">
      <c r="C5859" s="57"/>
      <c r="D5859" s="11"/>
      <c r="E5859" s="11"/>
      <c r="F5859" s="56"/>
      <c r="G5859" s="11"/>
      <c r="H5859" s="11"/>
      <c r="I5859" s="11"/>
      <c r="J5859" s="11"/>
      <c r="K5859" s="11"/>
      <c r="M5859" s="11"/>
      <c r="N5859" s="11"/>
      <c r="O5859" s="11"/>
      <c r="P5859" s="11"/>
      <c r="Q5859" s="11"/>
      <c r="R5859" s="11"/>
      <c r="S5859" s="11"/>
      <c r="T5859" s="11"/>
      <c r="U5859" s="42"/>
      <c r="V5859" s="42"/>
      <c r="W5859" s="42"/>
      <c r="X5859" s="42"/>
      <c r="Y5859" s="42"/>
      <c r="Z5859" s="42"/>
      <c r="AA5859" s="42"/>
      <c r="AB5859" s="42"/>
      <c r="AD5859" s="11"/>
      <c r="AE5859" s="11"/>
      <c r="AF5859" s="11"/>
      <c r="AG5859" s="11"/>
      <c r="AH5859" s="101"/>
      <c r="AI5859" s="53"/>
      <c r="AJ5859" s="5"/>
    </row>
    <row r="5860" spans="3:36">
      <c r="C5860" s="57"/>
      <c r="D5860" s="11"/>
      <c r="E5860" s="11"/>
      <c r="F5860" s="56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42"/>
      <c r="V5860" s="42"/>
      <c r="W5860" s="42"/>
      <c r="X5860" s="42"/>
      <c r="Y5860" s="42"/>
      <c r="Z5860" s="42"/>
      <c r="AA5860" s="42"/>
      <c r="AB5860" s="42"/>
      <c r="AD5860" s="11"/>
      <c r="AG5860" s="11"/>
      <c r="AH5860" s="101"/>
      <c r="AI5860" s="53"/>
      <c r="AJ5860" s="5"/>
    </row>
    <row r="5861" spans="3:36">
      <c r="C5861" s="57"/>
      <c r="D5861" s="11"/>
      <c r="E5861" s="11"/>
      <c r="F5861" s="56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42"/>
      <c r="V5861" s="42"/>
      <c r="W5861" s="42"/>
      <c r="X5861" s="42"/>
      <c r="Y5861" s="42"/>
      <c r="Z5861" s="42"/>
      <c r="AA5861" s="42"/>
      <c r="AB5861" s="42"/>
      <c r="AD5861" s="11"/>
      <c r="AE5861" s="11"/>
      <c r="AF5861" s="11"/>
      <c r="AG5861" s="11"/>
      <c r="AH5861" s="101"/>
      <c r="AI5861" s="53"/>
      <c r="AJ5861" s="5"/>
    </row>
    <row r="5862" spans="3:36">
      <c r="C5862" s="57"/>
      <c r="D5862" s="11"/>
      <c r="E5862" s="11"/>
      <c r="F5862" s="56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42"/>
      <c r="V5862" s="42"/>
      <c r="W5862" s="42"/>
      <c r="X5862" s="42"/>
      <c r="Y5862" s="42"/>
      <c r="Z5862" s="42"/>
      <c r="AA5862" s="42"/>
      <c r="AB5862" s="42"/>
      <c r="AD5862" s="11"/>
      <c r="AE5862" s="11"/>
      <c r="AF5862" s="11"/>
      <c r="AG5862" s="11"/>
      <c r="AH5862" s="101"/>
      <c r="AI5862" s="53"/>
      <c r="AJ5862" s="5"/>
    </row>
    <row r="5863" spans="3:36">
      <c r="C5863" s="57"/>
      <c r="D5863" s="11"/>
      <c r="E5863" s="11"/>
      <c r="F5863" s="56"/>
      <c r="G5863" s="11"/>
      <c r="H5863" s="11"/>
      <c r="I5863" s="11"/>
      <c r="J5863" s="11"/>
      <c r="K5863" s="11"/>
      <c r="L5863" s="11"/>
      <c r="M5863" s="11"/>
      <c r="N5863" s="11"/>
      <c r="P5863" s="11"/>
      <c r="Q5863" s="11"/>
      <c r="R5863" s="11"/>
      <c r="S5863" s="11"/>
      <c r="T5863" s="11"/>
      <c r="U5863" s="42"/>
      <c r="V5863" s="42"/>
      <c r="W5863" s="42"/>
      <c r="X5863" s="42"/>
      <c r="Y5863" s="42"/>
      <c r="Z5863" s="42"/>
      <c r="AA5863" s="42"/>
      <c r="AB5863" s="42"/>
      <c r="AD5863" s="11"/>
      <c r="AE5863" s="11"/>
      <c r="AG5863" s="11"/>
      <c r="AH5863" s="101"/>
      <c r="AI5863" s="53"/>
      <c r="AJ5863" s="5"/>
    </row>
    <row r="5864" spans="3:36">
      <c r="C5864" s="57"/>
      <c r="D5864" s="11"/>
      <c r="E5864" s="11"/>
      <c r="F5864" s="56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42"/>
      <c r="V5864" s="42"/>
      <c r="W5864" s="42"/>
      <c r="X5864" s="42"/>
      <c r="Y5864" s="42"/>
      <c r="Z5864" s="42"/>
      <c r="AA5864" s="42"/>
      <c r="AB5864" s="42"/>
      <c r="AD5864" s="11"/>
      <c r="AE5864" s="11"/>
      <c r="AG5864" s="11"/>
      <c r="AH5864" s="101"/>
      <c r="AI5864" s="53"/>
      <c r="AJ5864" s="5"/>
    </row>
    <row r="5865" spans="3:36">
      <c r="C5865" s="57"/>
      <c r="D5865" s="11"/>
      <c r="E5865" s="11"/>
      <c r="F5865" s="56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42"/>
      <c r="V5865" s="42"/>
      <c r="W5865" s="42"/>
      <c r="X5865" s="42"/>
      <c r="Y5865" s="42"/>
      <c r="Z5865" s="42"/>
      <c r="AA5865" s="42"/>
      <c r="AB5865" s="42"/>
      <c r="AD5865" s="11"/>
      <c r="AE5865" s="11"/>
      <c r="AG5865" s="11"/>
      <c r="AH5865" s="101"/>
      <c r="AI5865" s="53"/>
      <c r="AJ5865" s="5"/>
    </row>
    <row r="5866" spans="3:36">
      <c r="C5866" s="57"/>
      <c r="D5866" s="11"/>
      <c r="E5866" s="11"/>
      <c r="F5866" s="56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42"/>
      <c r="V5866" s="42"/>
      <c r="W5866" s="42"/>
      <c r="X5866" s="42"/>
      <c r="Y5866" s="42"/>
      <c r="Z5866" s="42"/>
      <c r="AA5866" s="42"/>
      <c r="AB5866" s="42"/>
      <c r="AD5866" s="11"/>
      <c r="AE5866" s="11"/>
      <c r="AF5866" s="11"/>
      <c r="AG5866" s="11"/>
      <c r="AH5866" s="101"/>
      <c r="AI5866" s="53"/>
      <c r="AJ5866" s="5"/>
    </row>
    <row r="5867" spans="3:36">
      <c r="C5867" s="57"/>
      <c r="D5867" s="11"/>
      <c r="E5867" s="11"/>
      <c r="F5867" s="56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42"/>
      <c r="V5867" s="42"/>
      <c r="W5867" s="42"/>
      <c r="X5867" s="42"/>
      <c r="Y5867" s="42"/>
      <c r="Z5867" s="42"/>
      <c r="AA5867" s="42"/>
      <c r="AB5867" s="42"/>
      <c r="AD5867" s="11"/>
      <c r="AE5867" s="11"/>
      <c r="AF5867" s="11"/>
      <c r="AG5867" s="11"/>
      <c r="AH5867" s="101"/>
      <c r="AI5867" s="53"/>
      <c r="AJ5867" s="5"/>
    </row>
    <row r="5868" spans="3:36">
      <c r="C5868" s="57"/>
      <c r="D5868" s="11"/>
      <c r="E5868" s="11"/>
      <c r="F5868" s="56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42"/>
      <c r="V5868" s="42"/>
      <c r="W5868" s="42"/>
      <c r="X5868" s="42"/>
      <c r="Y5868" s="42"/>
      <c r="Z5868" s="42"/>
      <c r="AA5868" s="42"/>
      <c r="AB5868" s="42"/>
      <c r="AC5868" s="11"/>
      <c r="AD5868" s="11"/>
      <c r="AF5868" s="11"/>
      <c r="AG5868" s="11"/>
      <c r="AH5868" s="101"/>
      <c r="AI5868" s="53"/>
      <c r="AJ5868" s="5"/>
    </row>
    <row r="5869" spans="3:36">
      <c r="C5869" s="57"/>
      <c r="D5869" s="11"/>
      <c r="E5869" s="11"/>
      <c r="F5869" s="56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42"/>
      <c r="V5869" s="42"/>
      <c r="W5869" s="42"/>
      <c r="X5869" s="42"/>
      <c r="Y5869" s="42"/>
      <c r="Z5869" s="42"/>
      <c r="AA5869" s="42"/>
      <c r="AB5869" s="42"/>
      <c r="AC5869" s="11"/>
      <c r="AD5869" s="11"/>
      <c r="AE5869" s="11"/>
      <c r="AG5869" s="11"/>
      <c r="AH5869" s="101"/>
      <c r="AI5869" s="53"/>
      <c r="AJ5869" s="5"/>
    </row>
    <row r="5870" spans="3:36">
      <c r="C5870" s="57"/>
      <c r="D5870" s="11"/>
      <c r="E5870" s="11"/>
      <c r="F5870" s="56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42"/>
      <c r="V5870" s="42"/>
      <c r="W5870" s="42"/>
      <c r="X5870" s="42"/>
      <c r="Y5870" s="42"/>
      <c r="Z5870" s="42"/>
      <c r="AA5870" s="42"/>
      <c r="AB5870" s="42"/>
      <c r="AC5870" s="11"/>
      <c r="AD5870" s="11"/>
      <c r="AE5870" s="11"/>
      <c r="AG5870" s="11"/>
      <c r="AH5870" s="101"/>
      <c r="AI5870" s="53"/>
      <c r="AJ5870" s="5"/>
    </row>
    <row r="5871" spans="3:36">
      <c r="C5871" s="57"/>
      <c r="D5871" s="11"/>
      <c r="E5871" s="11"/>
      <c r="F5871" s="56"/>
      <c r="G5871" s="11"/>
      <c r="H5871" s="11"/>
      <c r="I5871" s="11"/>
      <c r="J5871" s="11"/>
      <c r="K5871" s="11"/>
      <c r="M5871" s="11"/>
      <c r="O5871" s="11"/>
      <c r="P5871" s="11"/>
      <c r="Q5871" s="11"/>
      <c r="R5871" s="11"/>
      <c r="S5871" s="11"/>
      <c r="T5871" s="11"/>
      <c r="U5871" s="42"/>
      <c r="V5871" s="42"/>
      <c r="W5871" s="42"/>
      <c r="X5871" s="42"/>
      <c r="Y5871" s="42"/>
      <c r="Z5871" s="42"/>
      <c r="AA5871" s="42"/>
      <c r="AB5871" s="42"/>
      <c r="AD5871" s="11"/>
      <c r="AE5871" s="11"/>
      <c r="AG5871" s="11"/>
      <c r="AH5871" s="101"/>
      <c r="AI5871" s="53"/>
      <c r="AJ5871" s="5"/>
    </row>
    <row r="5872" spans="3:36">
      <c r="C5872" s="57"/>
      <c r="D5872" s="11"/>
      <c r="E5872" s="11"/>
      <c r="F5872" s="56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42"/>
      <c r="V5872" s="42"/>
      <c r="W5872" s="42"/>
      <c r="X5872" s="42"/>
      <c r="Y5872" s="42"/>
      <c r="Z5872" s="42"/>
      <c r="AA5872" s="42"/>
      <c r="AB5872" s="42"/>
      <c r="AD5872" s="11"/>
      <c r="AF5872" s="11"/>
    </row>
    <row r="5873" spans="3:32">
      <c r="C5873" s="57"/>
      <c r="D5873" s="11"/>
      <c r="E5873" s="11"/>
      <c r="F5873" s="56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42"/>
      <c r="V5873" s="42"/>
      <c r="W5873" s="42"/>
      <c r="X5873" s="42"/>
      <c r="Y5873" s="42"/>
      <c r="Z5873" s="42"/>
      <c r="AA5873" s="42"/>
      <c r="AB5873" s="42"/>
      <c r="AD5873" s="11"/>
      <c r="AE5873" s="11"/>
    </row>
    <row r="5874" spans="3:32">
      <c r="C5874" s="57"/>
      <c r="D5874" s="11"/>
      <c r="E5874" s="11"/>
      <c r="F5874" s="56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42"/>
      <c r="V5874" s="42"/>
      <c r="W5874" s="42"/>
      <c r="X5874" s="42"/>
      <c r="Y5874" s="42"/>
      <c r="Z5874" s="42"/>
      <c r="AA5874" s="42"/>
      <c r="AB5874" s="42"/>
      <c r="AD5874" s="11"/>
      <c r="AE5874" s="11"/>
    </row>
    <row r="5875" spans="3:32">
      <c r="C5875" s="57"/>
      <c r="D5875" s="11"/>
      <c r="E5875" s="11"/>
      <c r="F5875" s="56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42"/>
      <c r="V5875" s="42"/>
      <c r="W5875" s="42"/>
      <c r="X5875" s="42"/>
      <c r="Y5875" s="42"/>
      <c r="Z5875" s="42"/>
      <c r="AA5875" s="42"/>
      <c r="AB5875" s="42"/>
      <c r="AD5875" s="11"/>
      <c r="AE5875" s="11"/>
    </row>
    <row r="5876" spans="3:32">
      <c r="C5876" s="57"/>
      <c r="D5876" s="11"/>
      <c r="E5876" s="11"/>
      <c r="F5876" s="56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42"/>
      <c r="V5876" s="42"/>
      <c r="W5876" s="42"/>
      <c r="X5876" s="42"/>
      <c r="Y5876" s="42"/>
      <c r="Z5876" s="42"/>
      <c r="AA5876" s="42"/>
      <c r="AB5876" s="42"/>
      <c r="AD5876" s="11"/>
    </row>
    <row r="5877" spans="3:32">
      <c r="C5877" s="57"/>
      <c r="D5877" s="11"/>
      <c r="E5877" s="11"/>
      <c r="F5877" s="56"/>
      <c r="G5877" s="11"/>
      <c r="H5877" s="11"/>
      <c r="I5877" s="11"/>
      <c r="J5877" s="11"/>
      <c r="K5877" s="11"/>
      <c r="M5877" s="11"/>
      <c r="O5877" s="11"/>
      <c r="P5877" s="11"/>
      <c r="Q5877" s="11"/>
      <c r="R5877" s="11"/>
      <c r="S5877" s="11"/>
      <c r="T5877" s="11"/>
      <c r="U5877" s="42"/>
      <c r="V5877" s="42"/>
      <c r="W5877" s="42"/>
      <c r="X5877" s="42"/>
      <c r="Y5877" s="42"/>
      <c r="Z5877" s="42"/>
      <c r="AA5877" s="42"/>
      <c r="AB5877" s="42"/>
      <c r="AD5877" s="11"/>
    </row>
    <row r="5878" spans="3:32">
      <c r="C5878" s="57"/>
      <c r="D5878" s="11"/>
      <c r="E5878" s="11"/>
      <c r="F5878" s="56"/>
      <c r="G5878" s="11"/>
      <c r="H5878" s="11"/>
      <c r="I5878" s="11"/>
      <c r="J5878" s="11"/>
      <c r="K5878" s="11"/>
      <c r="M5878" s="11"/>
      <c r="N5878" s="11"/>
      <c r="O5878" s="11"/>
      <c r="P5878" s="11"/>
      <c r="Q5878" s="11"/>
      <c r="R5878" s="11"/>
      <c r="S5878" s="11"/>
      <c r="T5878" s="11"/>
      <c r="U5878" s="42"/>
      <c r="V5878" s="42"/>
      <c r="W5878" s="42"/>
      <c r="X5878" s="42"/>
      <c r="Y5878" s="42"/>
      <c r="Z5878" s="42"/>
      <c r="AA5878" s="42"/>
      <c r="AB5878" s="42"/>
      <c r="AD5878" s="11"/>
      <c r="AE5878" s="11"/>
      <c r="AF5878" s="11"/>
    </row>
    <row r="5879" spans="3:32">
      <c r="C5879" s="57"/>
      <c r="D5879" s="11"/>
      <c r="E5879" s="11"/>
      <c r="F5879" s="56"/>
      <c r="G5879" s="11"/>
      <c r="H5879" s="11"/>
      <c r="I5879" s="11"/>
      <c r="J5879" s="11"/>
      <c r="K5879" s="11"/>
      <c r="M5879" s="11"/>
      <c r="N5879" s="11"/>
      <c r="O5879" s="11"/>
      <c r="P5879" s="11"/>
      <c r="Q5879" s="11"/>
      <c r="R5879" s="11"/>
      <c r="S5879" s="11"/>
      <c r="T5879" s="11"/>
      <c r="U5879" s="42"/>
      <c r="V5879" s="42"/>
      <c r="W5879" s="42"/>
      <c r="X5879" s="42"/>
      <c r="Y5879" s="42"/>
      <c r="Z5879" s="42"/>
      <c r="AA5879" s="42"/>
      <c r="AB5879" s="42"/>
      <c r="AD5879" s="11"/>
      <c r="AE5879" s="11"/>
      <c r="AF5879" s="11"/>
    </row>
    <row r="5880" spans="3:32">
      <c r="C5880" s="57"/>
      <c r="D5880" s="11"/>
      <c r="E5880" s="11"/>
      <c r="F5880" s="56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42"/>
      <c r="V5880" s="42"/>
      <c r="W5880" s="42"/>
      <c r="X5880" s="42"/>
      <c r="Y5880" s="42"/>
      <c r="Z5880" s="42"/>
      <c r="AA5880" s="42"/>
      <c r="AB5880" s="42"/>
      <c r="AD5880" s="11"/>
      <c r="AE5880" s="11"/>
      <c r="AF5880" s="11"/>
    </row>
    <row r="5881" spans="3:32">
      <c r="C5881" s="57"/>
      <c r="D5881" s="11"/>
      <c r="E5881" s="11"/>
      <c r="F5881" s="56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42"/>
      <c r="V5881" s="42"/>
      <c r="W5881" s="42"/>
      <c r="X5881" s="42"/>
      <c r="Y5881" s="42"/>
      <c r="Z5881" s="42"/>
      <c r="AA5881" s="42"/>
      <c r="AB5881" s="42"/>
      <c r="AD5881" s="11"/>
      <c r="AE5881" s="11"/>
      <c r="AF5881" s="11"/>
    </row>
    <row r="5882" spans="3:32">
      <c r="C5882" s="57"/>
      <c r="D5882" s="11"/>
      <c r="E5882" s="11"/>
      <c r="F5882" s="56"/>
      <c r="G5882" s="11"/>
      <c r="H5882" s="11"/>
      <c r="I5882" s="11"/>
      <c r="J5882" s="11"/>
      <c r="K5882" s="11"/>
      <c r="M5882" s="11"/>
      <c r="N5882" s="11"/>
      <c r="O5882" s="11"/>
      <c r="P5882" s="11"/>
      <c r="Q5882" s="11"/>
      <c r="R5882" s="11"/>
      <c r="S5882" s="11"/>
      <c r="T5882" s="11"/>
      <c r="U5882" s="42"/>
      <c r="V5882" s="42"/>
      <c r="W5882" s="42"/>
      <c r="X5882" s="42"/>
      <c r="Y5882" s="42"/>
      <c r="Z5882" s="42"/>
      <c r="AA5882" s="42"/>
      <c r="AB5882" s="42"/>
      <c r="AD5882" s="11"/>
      <c r="AE5882" s="11"/>
      <c r="AF5882" s="11"/>
    </row>
    <row r="5883" spans="3:32">
      <c r="C5883" s="57"/>
      <c r="D5883" s="11"/>
      <c r="E5883" s="11"/>
      <c r="F5883" s="56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42"/>
      <c r="V5883" s="42"/>
      <c r="W5883" s="42"/>
      <c r="X5883" s="42"/>
      <c r="Y5883" s="42"/>
      <c r="Z5883" s="42"/>
      <c r="AA5883" s="42"/>
      <c r="AB5883" s="42"/>
      <c r="AD5883" s="11"/>
      <c r="AF5883" s="11"/>
    </row>
    <row r="5884" spans="3:32">
      <c r="C5884" s="57"/>
      <c r="D5884" s="11"/>
      <c r="E5884" s="11"/>
      <c r="F5884" s="56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42"/>
      <c r="V5884" s="42"/>
      <c r="W5884" s="42"/>
      <c r="X5884" s="42"/>
      <c r="Y5884" s="42"/>
      <c r="Z5884" s="42"/>
      <c r="AA5884" s="42"/>
      <c r="AB5884" s="42"/>
      <c r="AD5884" s="11"/>
      <c r="AF5884" s="11"/>
    </row>
    <row r="5885" spans="3:32">
      <c r="C5885" s="57"/>
      <c r="D5885" s="11"/>
      <c r="E5885" s="11"/>
      <c r="F5885" s="56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42"/>
      <c r="V5885" s="42"/>
      <c r="W5885" s="42"/>
      <c r="X5885" s="42"/>
      <c r="Y5885" s="42"/>
      <c r="Z5885" s="42"/>
      <c r="AA5885" s="42"/>
      <c r="AB5885" s="42"/>
      <c r="AD5885" s="11"/>
      <c r="AF5885" s="11"/>
    </row>
    <row r="5886" spans="3:32">
      <c r="C5886" s="57"/>
      <c r="D5886" s="11"/>
      <c r="E5886" s="11"/>
      <c r="F5886" s="56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42"/>
      <c r="V5886" s="42"/>
      <c r="W5886" s="42"/>
      <c r="X5886" s="42"/>
      <c r="Y5886" s="42"/>
      <c r="Z5886" s="42"/>
      <c r="AA5886" s="42"/>
      <c r="AB5886" s="42"/>
      <c r="AD5886" s="11"/>
      <c r="AE5886" s="11"/>
      <c r="AF5886" s="11"/>
    </row>
    <row r="5887" spans="3:32">
      <c r="C5887" s="57"/>
      <c r="D5887" s="11"/>
      <c r="E5887" s="11"/>
      <c r="F5887" s="56"/>
      <c r="G5887" s="11"/>
      <c r="H5887" s="11"/>
      <c r="I5887" s="11"/>
      <c r="J5887" s="11"/>
      <c r="K5887" s="11"/>
      <c r="M5887" s="11"/>
      <c r="N5887" s="11"/>
      <c r="O5887" s="11"/>
      <c r="P5887" s="11"/>
      <c r="Q5887" s="11"/>
      <c r="R5887" s="11"/>
      <c r="S5887" s="11"/>
      <c r="T5887" s="11"/>
      <c r="U5887" s="42"/>
      <c r="V5887" s="42"/>
      <c r="W5887" s="42"/>
      <c r="X5887" s="42"/>
      <c r="Y5887" s="42"/>
      <c r="Z5887" s="42"/>
      <c r="AA5887" s="42"/>
      <c r="AB5887" s="42"/>
      <c r="AD5887" s="11"/>
      <c r="AE5887" s="11"/>
      <c r="AF5887" s="11"/>
    </row>
    <row r="5888" spans="3:32">
      <c r="C5888" s="57"/>
      <c r="D5888" s="11"/>
      <c r="E5888" s="11"/>
      <c r="F5888" s="56"/>
      <c r="G5888" s="11"/>
      <c r="H5888" s="11"/>
      <c r="I5888" s="11"/>
      <c r="J5888" s="11"/>
      <c r="K5888" s="11"/>
      <c r="M5888" s="11"/>
      <c r="N5888" s="11"/>
      <c r="Q5888" s="11"/>
      <c r="R5888" s="11"/>
      <c r="S5888" s="11"/>
      <c r="U5888" s="42"/>
      <c r="V5888" s="42"/>
      <c r="W5888" s="42"/>
      <c r="X5888" s="42"/>
      <c r="Y5888" s="42"/>
      <c r="Z5888" s="42"/>
      <c r="AA5888" s="42"/>
      <c r="AB5888" s="42"/>
      <c r="AC5888" s="11"/>
      <c r="AD5888" s="11"/>
      <c r="AE5888" s="11"/>
    </row>
    <row r="5889" spans="3:32">
      <c r="C5889" s="57"/>
      <c r="D5889" s="11"/>
      <c r="E5889" s="11"/>
      <c r="F5889" s="56"/>
      <c r="G5889" s="11"/>
      <c r="H5889" s="11"/>
      <c r="I5889" s="11"/>
      <c r="J5889" s="11"/>
      <c r="K5889" s="11"/>
      <c r="L5889" s="11"/>
      <c r="M5889" s="11"/>
      <c r="N5889" s="11"/>
      <c r="Q5889" s="11"/>
      <c r="R5889" s="11"/>
      <c r="S5889" s="11"/>
      <c r="T5889" s="11"/>
      <c r="U5889" s="42"/>
      <c r="V5889" s="42"/>
      <c r="W5889" s="42"/>
      <c r="X5889" s="42"/>
      <c r="Y5889" s="42"/>
      <c r="Z5889" s="42"/>
      <c r="AA5889" s="42"/>
      <c r="AB5889" s="42"/>
      <c r="AC5889" s="11"/>
      <c r="AD5889" s="11"/>
      <c r="AE5889" s="11"/>
    </row>
    <row r="5890" spans="3:32">
      <c r="C5890" s="57"/>
      <c r="D5890" s="11"/>
      <c r="E5890" s="11"/>
      <c r="F5890" s="56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42"/>
      <c r="V5890" s="42"/>
      <c r="W5890" s="42"/>
      <c r="X5890" s="42"/>
      <c r="Y5890" s="42"/>
      <c r="Z5890" s="42"/>
      <c r="AA5890" s="42"/>
      <c r="AB5890" s="42"/>
      <c r="AC5890" s="11"/>
      <c r="AD5890" s="11"/>
      <c r="AE5890" s="11"/>
      <c r="AF5890" s="11"/>
    </row>
    <row r="5891" spans="3:32">
      <c r="C5891" s="57"/>
      <c r="D5891" s="11"/>
      <c r="E5891" s="11"/>
      <c r="F5891" s="56"/>
      <c r="G5891" s="11"/>
      <c r="H5891" s="11"/>
      <c r="I5891" s="11"/>
      <c r="J5891" s="11"/>
      <c r="K5891" s="11"/>
      <c r="M5891" s="11"/>
      <c r="O5891" s="11"/>
      <c r="P5891" s="11"/>
      <c r="Q5891" s="11"/>
      <c r="R5891" s="11"/>
      <c r="S5891" s="11"/>
      <c r="T5891" s="11"/>
      <c r="U5891" s="42"/>
      <c r="V5891" s="42"/>
      <c r="W5891" s="42"/>
      <c r="X5891" s="42"/>
      <c r="Y5891" s="42"/>
      <c r="Z5891" s="42"/>
      <c r="AA5891" s="42"/>
      <c r="AB5891" s="42"/>
      <c r="AC5891" s="11"/>
      <c r="AD5891" s="11"/>
      <c r="AE5891" s="11"/>
      <c r="AF5891" s="11"/>
    </row>
    <row r="5892" spans="3:32">
      <c r="C5892" s="57"/>
      <c r="D5892" s="11"/>
      <c r="E5892" s="11"/>
      <c r="F5892" s="56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42"/>
      <c r="V5892" s="42"/>
      <c r="W5892" s="42"/>
      <c r="X5892" s="42"/>
      <c r="Y5892" s="42"/>
      <c r="Z5892" s="42"/>
      <c r="AA5892" s="42"/>
      <c r="AB5892" s="42"/>
      <c r="AD5892" s="11"/>
      <c r="AF5892" s="11"/>
    </row>
    <row r="5893" spans="3:32">
      <c r="C5893" s="57"/>
      <c r="D5893" s="11"/>
      <c r="E5893" s="11"/>
      <c r="F5893" s="56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42"/>
      <c r="V5893" s="42"/>
      <c r="W5893" s="42"/>
      <c r="X5893" s="42"/>
      <c r="Y5893" s="42"/>
      <c r="Z5893" s="42"/>
      <c r="AA5893" s="42"/>
      <c r="AB5893" s="42"/>
      <c r="AD5893" s="11"/>
      <c r="AF5893" s="11"/>
    </row>
    <row r="5894" spans="3:32">
      <c r="C5894" s="57"/>
      <c r="D5894" s="11"/>
      <c r="E5894" s="11"/>
      <c r="F5894" s="56"/>
      <c r="G5894" s="11"/>
      <c r="H5894" s="11"/>
      <c r="I5894" s="11"/>
      <c r="J5894" s="11"/>
      <c r="K5894" s="11"/>
      <c r="M5894" s="11"/>
      <c r="N5894" s="11"/>
      <c r="O5894" s="11"/>
      <c r="P5894" s="11"/>
      <c r="Q5894" s="11"/>
      <c r="R5894" s="11"/>
      <c r="S5894" s="11"/>
      <c r="T5894" s="11"/>
      <c r="U5894" s="42"/>
      <c r="V5894" s="42"/>
      <c r="W5894" s="42"/>
      <c r="X5894" s="42"/>
      <c r="Y5894" s="42"/>
      <c r="Z5894" s="42"/>
      <c r="AA5894" s="42"/>
      <c r="AB5894" s="42"/>
      <c r="AD5894" s="11"/>
    </row>
    <row r="5895" spans="3:32">
      <c r="C5895" s="57"/>
      <c r="D5895" s="11"/>
      <c r="E5895" s="11"/>
      <c r="F5895" s="56"/>
      <c r="G5895" s="11"/>
      <c r="H5895" s="11"/>
      <c r="I5895" s="11"/>
      <c r="J5895" s="11"/>
      <c r="K5895" s="11"/>
      <c r="M5895" s="11"/>
      <c r="N5895" s="11"/>
      <c r="O5895" s="11"/>
      <c r="P5895" s="11"/>
      <c r="Q5895" s="11"/>
      <c r="R5895" s="11"/>
      <c r="S5895" s="11"/>
      <c r="T5895" s="11"/>
      <c r="U5895" s="42"/>
      <c r="V5895" s="42"/>
      <c r="W5895" s="42"/>
      <c r="X5895" s="42"/>
      <c r="Y5895" s="42"/>
      <c r="Z5895" s="42"/>
      <c r="AA5895" s="42"/>
      <c r="AB5895" s="42"/>
      <c r="AD5895" s="11"/>
      <c r="AE5895" s="11"/>
      <c r="AF5895" s="11"/>
    </row>
    <row r="5896" spans="3:32">
      <c r="C5896" s="57"/>
      <c r="D5896" s="11"/>
      <c r="E5896" s="11"/>
      <c r="F5896" s="56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42"/>
      <c r="V5896" s="42"/>
      <c r="W5896" s="42"/>
      <c r="X5896" s="42"/>
      <c r="Y5896" s="42"/>
      <c r="Z5896" s="42"/>
      <c r="AA5896" s="42"/>
      <c r="AB5896" s="42"/>
      <c r="AC5896" s="11"/>
      <c r="AD5896" s="11"/>
      <c r="AE5896" s="11"/>
    </row>
    <row r="5897" spans="3:32">
      <c r="C5897" s="57"/>
      <c r="D5897" s="11"/>
      <c r="E5897" s="11"/>
      <c r="F5897" s="56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42"/>
      <c r="V5897" s="42"/>
      <c r="W5897" s="42"/>
      <c r="X5897" s="42"/>
      <c r="Y5897" s="42"/>
      <c r="Z5897" s="42"/>
      <c r="AA5897" s="42"/>
      <c r="AB5897" s="42"/>
      <c r="AC5897" s="11"/>
      <c r="AD5897" s="11"/>
      <c r="AE5897" s="11"/>
      <c r="AF5897" s="11"/>
    </row>
    <row r="5898" spans="3:32">
      <c r="C5898" s="57"/>
      <c r="D5898" s="11"/>
      <c r="E5898" s="11"/>
      <c r="F5898" s="56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42"/>
      <c r="V5898" s="42"/>
      <c r="W5898" s="42"/>
      <c r="X5898" s="42"/>
      <c r="Y5898" s="42"/>
      <c r="Z5898" s="42"/>
      <c r="AA5898" s="42"/>
      <c r="AB5898" s="42"/>
      <c r="AC5898" s="11"/>
      <c r="AD5898" s="11"/>
      <c r="AE5898" s="11"/>
    </row>
    <row r="5899" spans="3:32">
      <c r="C5899" s="57"/>
      <c r="D5899" s="11"/>
      <c r="E5899" s="11"/>
      <c r="F5899" s="56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42"/>
      <c r="V5899" s="42"/>
      <c r="W5899" s="42"/>
      <c r="X5899" s="42"/>
      <c r="Y5899" s="42"/>
      <c r="Z5899" s="42"/>
      <c r="AA5899" s="42"/>
      <c r="AB5899" s="42"/>
      <c r="AC5899" s="11"/>
      <c r="AD5899" s="11"/>
    </row>
    <row r="5900" spans="3:32">
      <c r="C5900" s="57"/>
      <c r="D5900" s="11"/>
      <c r="E5900" s="11"/>
      <c r="F5900" s="56"/>
      <c r="G5900" s="11"/>
      <c r="H5900" s="11"/>
      <c r="I5900" s="11"/>
      <c r="J5900" s="11"/>
      <c r="K5900" s="11"/>
      <c r="M5900" s="11"/>
      <c r="O5900" s="11"/>
      <c r="P5900" s="11"/>
      <c r="Q5900" s="11"/>
      <c r="R5900" s="11"/>
      <c r="S5900" s="11"/>
      <c r="T5900" s="11"/>
      <c r="U5900" s="42"/>
      <c r="V5900" s="42"/>
      <c r="W5900" s="42"/>
      <c r="X5900" s="42"/>
      <c r="Y5900" s="42"/>
      <c r="Z5900" s="42"/>
      <c r="AA5900" s="42"/>
      <c r="AB5900" s="42"/>
      <c r="AC5900" s="11"/>
      <c r="AD5900" s="11"/>
      <c r="AE5900" s="11"/>
      <c r="AF5900" s="11"/>
    </row>
    <row r="5901" spans="3:32">
      <c r="C5901" s="57"/>
      <c r="D5901" s="11"/>
      <c r="E5901" s="11"/>
      <c r="F5901" s="56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42"/>
      <c r="V5901" s="42"/>
      <c r="W5901" s="42"/>
      <c r="X5901" s="42"/>
      <c r="Y5901" s="42"/>
      <c r="Z5901" s="42"/>
      <c r="AA5901" s="42"/>
      <c r="AB5901" s="42"/>
      <c r="AC5901" s="11"/>
      <c r="AD5901" s="11"/>
      <c r="AE5901" s="11"/>
      <c r="AF5901" s="11"/>
    </row>
    <row r="5902" spans="3:32">
      <c r="C5902" s="57"/>
      <c r="D5902" s="11"/>
      <c r="E5902" s="11"/>
      <c r="F5902" s="56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42"/>
      <c r="V5902" s="42"/>
      <c r="W5902" s="42"/>
      <c r="X5902" s="42"/>
      <c r="Y5902" s="42"/>
      <c r="Z5902" s="42"/>
      <c r="AA5902" s="42"/>
      <c r="AB5902" s="42"/>
      <c r="AC5902" s="11"/>
      <c r="AD5902" s="11"/>
      <c r="AE5902" s="11"/>
    </row>
    <row r="5903" spans="3:32">
      <c r="C5903" s="57"/>
      <c r="D5903" s="11"/>
      <c r="E5903" s="11"/>
      <c r="F5903" s="56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42"/>
      <c r="V5903" s="42"/>
      <c r="W5903" s="42"/>
      <c r="X5903" s="42"/>
      <c r="Y5903" s="42"/>
      <c r="Z5903" s="42"/>
      <c r="AA5903" s="42"/>
      <c r="AB5903" s="42"/>
      <c r="AD5903" s="11"/>
      <c r="AE5903" s="11"/>
    </row>
    <row r="5904" spans="3:32">
      <c r="C5904" s="57"/>
      <c r="D5904" s="11"/>
      <c r="E5904" s="11"/>
      <c r="F5904" s="56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42"/>
      <c r="V5904" s="42"/>
      <c r="W5904" s="42"/>
      <c r="X5904" s="42"/>
      <c r="Y5904" s="42"/>
      <c r="Z5904" s="42"/>
      <c r="AA5904" s="42"/>
      <c r="AB5904" s="42"/>
      <c r="AD5904" s="11"/>
      <c r="AE5904" s="11"/>
    </row>
    <row r="5905" spans="3:32">
      <c r="C5905" s="57"/>
      <c r="D5905" s="11"/>
      <c r="E5905" s="11"/>
      <c r="F5905" s="56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42"/>
      <c r="V5905" s="42"/>
      <c r="W5905" s="42"/>
      <c r="X5905" s="42"/>
      <c r="Y5905" s="42"/>
      <c r="Z5905" s="42"/>
      <c r="AA5905" s="42"/>
      <c r="AB5905" s="42"/>
      <c r="AD5905" s="11"/>
      <c r="AE5905" s="11"/>
    </row>
    <row r="5906" spans="3:32">
      <c r="C5906" s="57"/>
      <c r="D5906" s="11"/>
      <c r="E5906" s="11"/>
      <c r="F5906" s="56"/>
      <c r="G5906" s="11"/>
      <c r="H5906" s="11"/>
      <c r="I5906" s="11"/>
      <c r="J5906" s="11"/>
      <c r="K5906" s="11"/>
      <c r="M5906" s="11"/>
      <c r="N5906" s="11"/>
      <c r="O5906" s="11"/>
      <c r="P5906" s="11"/>
      <c r="Q5906" s="11"/>
      <c r="R5906" s="11"/>
      <c r="S5906" s="11"/>
      <c r="T5906" s="11"/>
      <c r="U5906" s="42"/>
      <c r="V5906" s="42"/>
      <c r="W5906" s="42"/>
      <c r="X5906" s="42"/>
      <c r="Y5906" s="42"/>
      <c r="Z5906" s="42"/>
      <c r="AA5906" s="42"/>
      <c r="AB5906" s="42"/>
      <c r="AD5906" s="11"/>
      <c r="AF5906" s="11"/>
    </row>
    <row r="5907" spans="3:32">
      <c r="C5907" s="57"/>
      <c r="D5907" s="11"/>
      <c r="E5907" s="11"/>
      <c r="F5907" s="56"/>
      <c r="G5907" s="11"/>
      <c r="H5907" s="11"/>
      <c r="I5907" s="11"/>
      <c r="J5907" s="11"/>
      <c r="K5907" s="11"/>
      <c r="M5907" s="11"/>
      <c r="O5907" s="11"/>
      <c r="P5907" s="11"/>
      <c r="Q5907" s="11"/>
      <c r="R5907" s="11"/>
      <c r="S5907" s="11"/>
      <c r="T5907" s="11"/>
      <c r="U5907" s="42"/>
      <c r="V5907" s="42"/>
      <c r="W5907" s="42"/>
      <c r="X5907" s="42"/>
      <c r="Y5907" s="42"/>
      <c r="Z5907" s="42"/>
      <c r="AA5907" s="42"/>
      <c r="AB5907" s="42"/>
      <c r="AD5907" s="11"/>
      <c r="AF5907" s="11"/>
    </row>
    <row r="5908" spans="3:32">
      <c r="C5908" s="57"/>
      <c r="D5908" s="11"/>
      <c r="E5908" s="11"/>
      <c r="F5908" s="56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42"/>
      <c r="V5908" s="42"/>
      <c r="W5908" s="42"/>
      <c r="X5908" s="42"/>
      <c r="Y5908" s="42"/>
      <c r="Z5908" s="42"/>
      <c r="AA5908" s="42"/>
      <c r="AB5908" s="42"/>
      <c r="AD5908" s="11"/>
      <c r="AF5908" s="11"/>
    </row>
    <row r="5909" spans="3:32">
      <c r="C5909" s="57"/>
      <c r="D5909" s="11"/>
      <c r="E5909" s="11"/>
      <c r="F5909" s="56"/>
      <c r="G5909" s="11"/>
      <c r="H5909" s="11"/>
      <c r="I5909" s="11"/>
      <c r="J5909" s="11"/>
      <c r="K5909" s="11"/>
      <c r="M5909" s="11"/>
      <c r="O5909" s="11"/>
      <c r="P5909" s="11"/>
      <c r="Q5909" s="11"/>
      <c r="R5909" s="11"/>
      <c r="S5909" s="11"/>
      <c r="T5909" s="11"/>
      <c r="U5909" s="42"/>
      <c r="V5909" s="42"/>
      <c r="W5909" s="42"/>
      <c r="X5909" s="42"/>
      <c r="Y5909" s="42"/>
      <c r="Z5909" s="42"/>
      <c r="AA5909" s="42"/>
      <c r="AB5909" s="42"/>
      <c r="AD5909" s="11"/>
      <c r="AE5909" s="11"/>
    </row>
    <row r="5910" spans="3:32">
      <c r="C5910" s="57"/>
      <c r="D5910" s="11"/>
      <c r="E5910" s="11"/>
      <c r="F5910" s="56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42"/>
      <c r="V5910" s="42"/>
      <c r="W5910" s="42"/>
      <c r="X5910" s="42"/>
      <c r="Y5910" s="42"/>
      <c r="Z5910" s="42"/>
      <c r="AA5910" s="42"/>
      <c r="AB5910" s="42"/>
      <c r="AD5910" s="11"/>
      <c r="AF5910" s="11"/>
    </row>
    <row r="5911" spans="3:32">
      <c r="C5911" s="57"/>
      <c r="D5911" s="11"/>
      <c r="E5911" s="11"/>
      <c r="F5911" s="56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42"/>
      <c r="V5911" s="42"/>
      <c r="W5911" s="42"/>
      <c r="X5911" s="42"/>
      <c r="Y5911" s="42"/>
      <c r="Z5911" s="42"/>
      <c r="AA5911" s="42"/>
      <c r="AB5911" s="42"/>
      <c r="AD5911" s="11"/>
      <c r="AF5911" s="11"/>
    </row>
    <row r="5912" spans="3:32">
      <c r="C5912" s="57"/>
      <c r="D5912" s="11"/>
      <c r="E5912" s="11"/>
      <c r="F5912" s="56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42"/>
      <c r="V5912" s="42"/>
      <c r="W5912" s="42"/>
      <c r="X5912" s="42"/>
      <c r="Y5912" s="42"/>
      <c r="Z5912" s="42"/>
      <c r="AA5912" s="42"/>
      <c r="AB5912" s="42"/>
      <c r="AD5912" s="11"/>
      <c r="AE5912" s="11"/>
    </row>
    <row r="5913" spans="3:32">
      <c r="C5913" s="57"/>
      <c r="D5913" s="11"/>
      <c r="E5913" s="11"/>
      <c r="F5913" s="56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42"/>
      <c r="V5913" s="42"/>
      <c r="W5913" s="42"/>
      <c r="X5913" s="42"/>
      <c r="Y5913" s="42"/>
      <c r="Z5913" s="42"/>
      <c r="AA5913" s="42"/>
      <c r="AB5913" s="42"/>
      <c r="AD5913" s="11"/>
      <c r="AE5913" s="11"/>
      <c r="AF5913" s="11"/>
    </row>
    <row r="5914" spans="3:32">
      <c r="C5914" s="57"/>
      <c r="D5914" s="11"/>
      <c r="E5914" s="11"/>
      <c r="F5914" s="56"/>
      <c r="G5914" s="11"/>
      <c r="H5914" s="11"/>
      <c r="I5914" s="11"/>
      <c r="J5914" s="11"/>
      <c r="K5914" s="11"/>
      <c r="L5914" s="11"/>
      <c r="M5914" s="11"/>
      <c r="N5914" s="11"/>
      <c r="Q5914" s="11"/>
      <c r="R5914" s="11"/>
      <c r="S5914" s="11"/>
      <c r="T5914" s="11"/>
      <c r="U5914" s="42"/>
      <c r="V5914" s="42"/>
      <c r="W5914" s="42"/>
      <c r="X5914" s="42"/>
      <c r="Y5914" s="42"/>
      <c r="Z5914" s="42"/>
      <c r="AA5914" s="42"/>
      <c r="AB5914" s="42"/>
      <c r="AD5914" s="11"/>
      <c r="AF5914" s="11"/>
    </row>
    <row r="5915" spans="3:32">
      <c r="C5915" s="57"/>
      <c r="D5915" s="11"/>
      <c r="E5915" s="11"/>
      <c r="F5915" s="56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42"/>
      <c r="V5915" s="42"/>
      <c r="W5915" s="42"/>
      <c r="X5915" s="42"/>
      <c r="Y5915" s="42"/>
      <c r="Z5915" s="42"/>
      <c r="AA5915" s="42"/>
      <c r="AB5915" s="42"/>
      <c r="AD5915" s="11"/>
      <c r="AE5915" s="11"/>
      <c r="AF5915" s="11"/>
    </row>
    <row r="5916" spans="3:32">
      <c r="C5916" s="57"/>
      <c r="D5916" s="11"/>
      <c r="E5916" s="11"/>
      <c r="F5916" s="56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42"/>
      <c r="V5916" s="42"/>
      <c r="W5916" s="42"/>
      <c r="X5916" s="42"/>
      <c r="Y5916" s="42"/>
      <c r="Z5916" s="42"/>
      <c r="AA5916" s="42"/>
      <c r="AB5916" s="42"/>
      <c r="AD5916" s="11"/>
      <c r="AE5916" s="11"/>
    </row>
    <row r="5917" spans="3:32">
      <c r="C5917" s="57"/>
      <c r="D5917" s="11"/>
      <c r="E5917" s="11"/>
      <c r="F5917" s="56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42"/>
      <c r="V5917" s="42"/>
      <c r="W5917" s="42"/>
      <c r="X5917" s="42"/>
      <c r="Y5917" s="42"/>
      <c r="Z5917" s="42"/>
      <c r="AA5917" s="42"/>
      <c r="AB5917" s="42"/>
      <c r="AD5917" s="11"/>
    </row>
    <row r="5918" spans="3:32">
      <c r="C5918" s="57"/>
      <c r="D5918" s="11"/>
      <c r="E5918" s="11"/>
      <c r="F5918" s="56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42"/>
      <c r="V5918" s="42"/>
      <c r="W5918" s="42"/>
      <c r="X5918" s="42"/>
      <c r="Y5918" s="42"/>
      <c r="Z5918" s="42"/>
      <c r="AA5918" s="42"/>
      <c r="AB5918" s="42"/>
      <c r="AC5918" s="11"/>
      <c r="AD5918" s="11"/>
      <c r="AE5918" s="11"/>
    </row>
    <row r="5919" spans="3:32">
      <c r="C5919" s="57"/>
      <c r="D5919" s="11"/>
      <c r="E5919" s="11"/>
      <c r="F5919" s="56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42"/>
      <c r="V5919" s="42"/>
      <c r="W5919" s="42"/>
      <c r="X5919" s="42"/>
      <c r="Y5919" s="42"/>
      <c r="Z5919" s="42"/>
      <c r="AA5919" s="42"/>
      <c r="AB5919" s="42"/>
      <c r="AC5919" s="11"/>
      <c r="AD5919" s="11"/>
      <c r="AE5919" s="11"/>
    </row>
    <row r="5920" spans="3:32">
      <c r="C5920" s="57"/>
      <c r="D5920" s="11"/>
      <c r="E5920" s="11"/>
      <c r="F5920" s="56"/>
      <c r="G5920" s="11"/>
      <c r="H5920" s="11"/>
      <c r="I5920" s="11"/>
      <c r="J5920" s="11"/>
      <c r="K5920" s="11"/>
      <c r="L5920" s="11"/>
      <c r="M5920" s="11"/>
      <c r="N5920" s="11"/>
      <c r="P5920" s="11"/>
      <c r="Q5920" s="11"/>
      <c r="R5920" s="11"/>
      <c r="S5920" s="11"/>
      <c r="T5920" s="11"/>
      <c r="U5920" s="42"/>
      <c r="V5920" s="42"/>
      <c r="W5920" s="42"/>
      <c r="X5920" s="42"/>
      <c r="Y5920" s="42"/>
      <c r="Z5920" s="42"/>
      <c r="AA5920" s="42"/>
      <c r="AB5920" s="42"/>
      <c r="AC5920" s="11"/>
      <c r="AD5920" s="11"/>
      <c r="AE5920" s="11"/>
    </row>
    <row r="5921" spans="3:32">
      <c r="C5921" s="57"/>
      <c r="D5921" s="11"/>
      <c r="E5921" s="11"/>
      <c r="F5921" s="56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42"/>
      <c r="V5921" s="42"/>
      <c r="W5921" s="42"/>
      <c r="X5921" s="42"/>
      <c r="Y5921" s="42"/>
      <c r="Z5921" s="42"/>
      <c r="AA5921" s="42"/>
      <c r="AB5921" s="42"/>
      <c r="AC5921" s="11"/>
      <c r="AD5921" s="11"/>
      <c r="AE5921" s="11"/>
      <c r="AF5921" s="11"/>
    </row>
    <row r="5922" spans="3:32">
      <c r="C5922" s="57"/>
      <c r="D5922" s="11"/>
      <c r="E5922" s="11"/>
      <c r="F5922" s="56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42"/>
      <c r="V5922" s="42"/>
      <c r="W5922" s="42"/>
      <c r="X5922" s="42"/>
      <c r="Y5922" s="42"/>
      <c r="Z5922" s="42"/>
      <c r="AA5922" s="42"/>
      <c r="AB5922" s="42"/>
      <c r="AD5922" s="11"/>
    </row>
    <row r="5923" spans="3:32">
      <c r="C5923" s="57"/>
      <c r="D5923" s="11"/>
      <c r="E5923" s="11"/>
      <c r="F5923" s="56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42"/>
      <c r="V5923" s="42"/>
      <c r="W5923" s="42"/>
      <c r="X5923" s="42"/>
      <c r="Y5923" s="42"/>
      <c r="Z5923" s="42"/>
      <c r="AA5923" s="42"/>
      <c r="AB5923" s="42"/>
      <c r="AD5923" s="11"/>
      <c r="AE5923" s="11"/>
    </row>
    <row r="5924" spans="3:32">
      <c r="C5924" s="57"/>
      <c r="D5924" s="11"/>
      <c r="E5924" s="11"/>
      <c r="F5924" s="56"/>
      <c r="G5924" s="11"/>
      <c r="H5924" s="11"/>
      <c r="I5924" s="11"/>
      <c r="J5924" s="11"/>
      <c r="K5924" s="11"/>
      <c r="M5924" s="11"/>
      <c r="O5924" s="11"/>
      <c r="P5924" s="11"/>
      <c r="Q5924" s="11"/>
      <c r="R5924" s="11"/>
      <c r="S5924" s="11"/>
      <c r="T5924" s="11"/>
      <c r="U5924" s="42"/>
      <c r="V5924" s="42"/>
      <c r="W5924" s="42"/>
      <c r="X5924" s="42"/>
      <c r="Y5924" s="42"/>
      <c r="Z5924" s="42"/>
      <c r="AA5924" s="42"/>
      <c r="AB5924" s="42"/>
      <c r="AD5924" s="11"/>
      <c r="AE5924" s="11"/>
    </row>
    <row r="5925" spans="3:32">
      <c r="C5925" s="57"/>
      <c r="D5925" s="11"/>
      <c r="E5925" s="11"/>
      <c r="F5925" s="56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42"/>
      <c r="V5925" s="42"/>
      <c r="W5925" s="42"/>
      <c r="X5925" s="42"/>
      <c r="Y5925" s="42"/>
      <c r="Z5925" s="42"/>
      <c r="AA5925" s="42"/>
      <c r="AB5925" s="42"/>
      <c r="AD5925" s="11"/>
      <c r="AE5925" s="11"/>
    </row>
    <row r="5926" spans="3:32">
      <c r="C5926" s="57"/>
      <c r="D5926" s="11"/>
      <c r="E5926" s="11"/>
      <c r="F5926" s="56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42"/>
      <c r="V5926" s="42"/>
      <c r="W5926" s="42"/>
      <c r="X5926" s="42"/>
      <c r="Y5926" s="42"/>
      <c r="Z5926" s="42"/>
      <c r="AA5926" s="42"/>
      <c r="AB5926" s="42"/>
      <c r="AD5926" s="11"/>
      <c r="AE5926" s="11"/>
    </row>
    <row r="5927" spans="3:32">
      <c r="C5927" s="57"/>
      <c r="D5927" s="11"/>
      <c r="E5927" s="11"/>
      <c r="F5927" s="56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42"/>
      <c r="V5927" s="42"/>
      <c r="W5927" s="42"/>
      <c r="X5927" s="42"/>
      <c r="Y5927" s="42"/>
      <c r="Z5927" s="42"/>
      <c r="AA5927" s="42"/>
      <c r="AB5927" s="42"/>
      <c r="AD5927" s="11"/>
      <c r="AF5927" s="11"/>
    </row>
    <row r="5928" spans="3:32">
      <c r="C5928" s="57"/>
      <c r="D5928" s="11"/>
      <c r="E5928" s="11"/>
      <c r="F5928" s="56"/>
      <c r="G5928" s="11"/>
      <c r="H5928" s="11"/>
      <c r="I5928" s="11"/>
      <c r="J5928" s="11"/>
      <c r="K5928" s="11"/>
      <c r="L5928" s="11"/>
      <c r="M5928" s="11"/>
      <c r="N5928" s="11"/>
      <c r="O5928" s="11"/>
      <c r="Q5928" s="11"/>
      <c r="R5928" s="11"/>
      <c r="S5928" s="11"/>
      <c r="T5928" s="11"/>
      <c r="U5928" s="42"/>
      <c r="V5928" s="42"/>
      <c r="W5928" s="42"/>
      <c r="X5928" s="42"/>
      <c r="Y5928" s="42"/>
      <c r="Z5928" s="42"/>
      <c r="AA5928" s="42"/>
      <c r="AB5928" s="42"/>
      <c r="AC5928" s="11"/>
      <c r="AD5928" s="11"/>
      <c r="AE5928" s="11"/>
      <c r="AF5928" s="11"/>
    </row>
    <row r="5929" spans="3:32">
      <c r="C5929" s="57"/>
      <c r="D5929" s="11"/>
      <c r="E5929" s="11"/>
      <c r="F5929" s="56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42"/>
      <c r="V5929" s="42"/>
      <c r="W5929" s="42"/>
      <c r="X5929" s="42"/>
      <c r="Y5929" s="42"/>
      <c r="Z5929" s="42"/>
      <c r="AA5929" s="42"/>
      <c r="AB5929" s="42"/>
      <c r="AC5929" s="11"/>
      <c r="AD5929" s="11"/>
      <c r="AE5929" s="11"/>
      <c r="AF5929" s="11"/>
    </row>
    <row r="5930" spans="3:32">
      <c r="C5930" s="57"/>
      <c r="D5930" s="11"/>
      <c r="E5930" s="11"/>
      <c r="F5930" s="56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42"/>
      <c r="V5930" s="42"/>
      <c r="W5930" s="42"/>
      <c r="X5930" s="42"/>
      <c r="Y5930" s="42"/>
      <c r="Z5930" s="42"/>
      <c r="AA5930" s="42"/>
      <c r="AB5930" s="42"/>
      <c r="AC5930" s="11"/>
      <c r="AD5930" s="11"/>
      <c r="AE5930" s="11"/>
      <c r="AF5930" s="11"/>
    </row>
    <row r="5931" spans="3:32">
      <c r="C5931" s="57"/>
      <c r="D5931" s="11"/>
      <c r="E5931" s="11"/>
      <c r="F5931" s="56"/>
      <c r="G5931" s="11"/>
      <c r="H5931" s="11"/>
      <c r="I5931" s="11"/>
      <c r="J5931" s="11"/>
      <c r="K5931" s="11"/>
      <c r="M5931" s="11"/>
      <c r="O5931" s="11"/>
      <c r="P5931" s="11"/>
      <c r="Q5931" s="11"/>
      <c r="R5931" s="11"/>
      <c r="S5931" s="11"/>
      <c r="T5931" s="11"/>
      <c r="U5931" s="42"/>
      <c r="V5931" s="42"/>
      <c r="W5931" s="42"/>
      <c r="X5931" s="42"/>
      <c r="Y5931" s="42"/>
      <c r="Z5931" s="42"/>
      <c r="AA5931" s="42"/>
      <c r="AB5931" s="42"/>
      <c r="AD5931" s="11"/>
      <c r="AF5931" s="11"/>
    </row>
    <row r="5932" spans="3:32">
      <c r="C5932" s="57"/>
      <c r="D5932" s="11"/>
      <c r="E5932" s="11"/>
      <c r="F5932" s="56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42"/>
      <c r="V5932" s="42"/>
      <c r="W5932" s="42"/>
      <c r="X5932" s="42"/>
      <c r="Y5932" s="42"/>
      <c r="Z5932" s="42"/>
      <c r="AA5932" s="42"/>
      <c r="AB5932" s="42"/>
      <c r="AD5932" s="11"/>
      <c r="AE5932" s="11"/>
      <c r="AF5932" s="11"/>
    </row>
    <row r="5933" spans="3:32">
      <c r="C5933" s="57"/>
      <c r="D5933" s="11"/>
      <c r="E5933" s="11"/>
      <c r="F5933" s="56"/>
      <c r="G5933" s="11"/>
      <c r="H5933" s="11"/>
      <c r="I5933" s="11"/>
      <c r="J5933" s="11"/>
      <c r="K5933" s="11"/>
      <c r="M5933" s="11"/>
      <c r="N5933" s="11"/>
      <c r="P5933" s="11"/>
      <c r="Q5933" s="11"/>
      <c r="R5933" s="11"/>
      <c r="S5933" s="11"/>
      <c r="T5933" s="11"/>
      <c r="U5933" s="42"/>
      <c r="V5933" s="42"/>
      <c r="W5933" s="42"/>
      <c r="X5933" s="42"/>
      <c r="Y5933" s="42"/>
      <c r="Z5933" s="42"/>
      <c r="AA5933" s="42"/>
      <c r="AB5933" s="42"/>
      <c r="AD5933" s="11"/>
      <c r="AE5933" s="11"/>
      <c r="AF5933" s="11"/>
    </row>
    <row r="5934" spans="3:32">
      <c r="C5934" s="57"/>
      <c r="D5934" s="11"/>
      <c r="E5934" s="11"/>
      <c r="F5934" s="56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42"/>
      <c r="V5934" s="42"/>
      <c r="W5934" s="42"/>
      <c r="X5934" s="42"/>
      <c r="Y5934" s="42"/>
      <c r="Z5934" s="42"/>
      <c r="AA5934" s="42"/>
      <c r="AB5934" s="42"/>
      <c r="AD5934" s="11"/>
      <c r="AE5934" s="11"/>
    </row>
    <row r="5935" spans="3:32">
      <c r="C5935" s="57"/>
      <c r="D5935" s="11"/>
      <c r="E5935" s="11"/>
      <c r="F5935" s="56"/>
      <c r="G5935" s="11"/>
      <c r="H5935" s="11"/>
      <c r="I5935" s="11"/>
      <c r="J5935" s="11"/>
      <c r="K5935" s="11"/>
      <c r="L5935" s="11"/>
      <c r="M5935" s="11"/>
      <c r="N5935" s="11"/>
      <c r="P5935" s="11"/>
      <c r="Q5935" s="11"/>
      <c r="R5935" s="11"/>
      <c r="S5935" s="11"/>
      <c r="T5935" s="11"/>
      <c r="U5935" s="42"/>
      <c r="V5935" s="42"/>
      <c r="W5935" s="42"/>
      <c r="X5935" s="42"/>
      <c r="Y5935" s="42"/>
      <c r="Z5935" s="42"/>
      <c r="AA5935" s="42"/>
      <c r="AB5935" s="42"/>
      <c r="AC5935" s="11"/>
      <c r="AD5935" s="11"/>
      <c r="AE5935" s="11"/>
    </row>
    <row r="5936" spans="3:32">
      <c r="C5936" s="57"/>
      <c r="D5936" s="11"/>
      <c r="E5936" s="11"/>
      <c r="F5936" s="56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42"/>
      <c r="V5936" s="42"/>
      <c r="W5936" s="42"/>
      <c r="X5936" s="42"/>
      <c r="Y5936" s="42"/>
      <c r="Z5936" s="42"/>
      <c r="AA5936" s="42"/>
      <c r="AB5936" s="42"/>
      <c r="AC5936" s="11"/>
      <c r="AD5936" s="11"/>
      <c r="AE5936" s="11"/>
      <c r="AF5936" s="11"/>
    </row>
    <row r="5937" spans="3:32">
      <c r="C5937" s="57"/>
      <c r="D5937" s="11"/>
      <c r="E5937" s="11"/>
      <c r="F5937" s="56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42"/>
      <c r="V5937" s="42"/>
      <c r="W5937" s="42"/>
      <c r="X5937" s="42"/>
      <c r="Y5937" s="42"/>
      <c r="Z5937" s="42"/>
      <c r="AA5937" s="42"/>
      <c r="AB5937" s="42"/>
      <c r="AC5937" s="11"/>
      <c r="AD5937" s="11"/>
      <c r="AE5937" s="11"/>
      <c r="AF5937" s="11"/>
    </row>
    <row r="5938" spans="3:32">
      <c r="C5938" s="57"/>
      <c r="D5938" s="11"/>
      <c r="E5938" s="11"/>
      <c r="F5938" s="56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42"/>
      <c r="V5938" s="42"/>
      <c r="W5938" s="42"/>
      <c r="X5938" s="42"/>
      <c r="Y5938" s="42"/>
      <c r="Z5938" s="42"/>
      <c r="AA5938" s="42"/>
      <c r="AB5938" s="42"/>
      <c r="AD5938" s="11"/>
    </row>
    <row r="5939" spans="3:32">
      <c r="C5939" s="57"/>
      <c r="D5939" s="11"/>
      <c r="E5939" s="11"/>
      <c r="F5939" s="56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42"/>
      <c r="V5939" s="42"/>
      <c r="W5939" s="42"/>
      <c r="X5939" s="42"/>
      <c r="Y5939" s="42"/>
      <c r="Z5939" s="42"/>
      <c r="AA5939" s="42"/>
      <c r="AB5939" s="42"/>
      <c r="AD5939" s="11"/>
      <c r="AF5939" s="11"/>
    </row>
    <row r="5940" spans="3:32">
      <c r="C5940" s="57"/>
      <c r="D5940" s="11"/>
      <c r="E5940" s="11"/>
      <c r="F5940" s="56"/>
      <c r="G5940" s="11"/>
      <c r="H5940" s="11"/>
      <c r="I5940" s="11"/>
      <c r="J5940" s="11"/>
      <c r="K5940" s="11"/>
      <c r="L5940" s="11"/>
      <c r="M5940" s="11"/>
      <c r="N5940" s="11"/>
      <c r="P5940" s="11"/>
      <c r="Q5940" s="11"/>
      <c r="R5940" s="11"/>
      <c r="S5940" s="11"/>
      <c r="T5940" s="11"/>
      <c r="U5940" s="42"/>
      <c r="V5940" s="42"/>
      <c r="W5940" s="42"/>
      <c r="X5940" s="42"/>
      <c r="Y5940" s="42"/>
      <c r="Z5940" s="42"/>
      <c r="AA5940" s="42"/>
      <c r="AB5940" s="42"/>
      <c r="AD5940" s="11"/>
    </row>
    <row r="5941" spans="3:32">
      <c r="C5941" s="57"/>
      <c r="D5941" s="11"/>
      <c r="E5941" s="11"/>
      <c r="F5941" s="56"/>
      <c r="G5941" s="11"/>
      <c r="H5941" s="11"/>
      <c r="I5941" s="11"/>
      <c r="J5941" s="11"/>
      <c r="K5941" s="11"/>
      <c r="L5941" s="11"/>
      <c r="M5941" s="11"/>
      <c r="N5941" s="11"/>
      <c r="P5941" s="11"/>
      <c r="Q5941" s="11"/>
      <c r="R5941" s="11"/>
      <c r="S5941" s="11"/>
      <c r="T5941" s="11"/>
      <c r="U5941" s="42"/>
      <c r="V5941" s="42"/>
      <c r="W5941" s="42"/>
      <c r="X5941" s="42"/>
      <c r="Y5941" s="42"/>
      <c r="Z5941" s="42"/>
      <c r="AA5941" s="42"/>
      <c r="AB5941" s="42"/>
      <c r="AD5941" s="11"/>
      <c r="AF5941" s="11"/>
    </row>
    <row r="5942" spans="3:32">
      <c r="C5942" s="57"/>
      <c r="D5942" s="11"/>
      <c r="E5942" s="11"/>
      <c r="F5942" s="56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42"/>
      <c r="V5942" s="42"/>
      <c r="W5942" s="42"/>
      <c r="X5942" s="42"/>
      <c r="Y5942" s="42"/>
      <c r="Z5942" s="42"/>
      <c r="AA5942" s="42"/>
      <c r="AB5942" s="42"/>
      <c r="AD5942" s="11"/>
      <c r="AF5942" s="11"/>
    </row>
    <row r="5943" spans="3:32">
      <c r="C5943" s="57"/>
      <c r="D5943" s="11"/>
      <c r="E5943" s="11"/>
      <c r="F5943" s="56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42"/>
      <c r="V5943" s="42"/>
      <c r="W5943" s="42"/>
      <c r="X5943" s="42"/>
      <c r="Y5943" s="42"/>
      <c r="Z5943" s="42"/>
      <c r="AA5943" s="42"/>
      <c r="AB5943" s="42"/>
      <c r="AD5943" s="11"/>
      <c r="AF5943" s="11"/>
    </row>
    <row r="5944" spans="3:32">
      <c r="C5944" s="57"/>
      <c r="D5944" s="11"/>
      <c r="E5944" s="11"/>
      <c r="F5944" s="56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42"/>
      <c r="V5944" s="42"/>
      <c r="W5944" s="42"/>
      <c r="X5944" s="42"/>
      <c r="Y5944" s="42"/>
      <c r="Z5944" s="42"/>
      <c r="AA5944" s="42"/>
      <c r="AB5944" s="42"/>
      <c r="AD5944" s="11"/>
    </row>
    <row r="5945" spans="3:32">
      <c r="C5945" s="57"/>
      <c r="D5945" s="11"/>
      <c r="E5945" s="11"/>
      <c r="F5945" s="56"/>
      <c r="G5945" s="11"/>
      <c r="H5945" s="11"/>
      <c r="I5945" s="11"/>
      <c r="J5945" s="11"/>
      <c r="K5945" s="11"/>
      <c r="M5945" s="11"/>
      <c r="N5945" s="11"/>
      <c r="O5945" s="11"/>
      <c r="Q5945" s="11"/>
      <c r="R5945" s="11"/>
      <c r="S5945" s="11"/>
      <c r="U5945" s="42"/>
      <c r="V5945" s="42"/>
      <c r="W5945" s="42"/>
      <c r="X5945" s="42"/>
      <c r="Y5945" s="42"/>
      <c r="Z5945" s="42"/>
      <c r="AA5945" s="42"/>
      <c r="AB5945" s="42"/>
      <c r="AD5945" s="11"/>
      <c r="AF5945" s="11"/>
    </row>
    <row r="5946" spans="3:32">
      <c r="C5946" s="57"/>
      <c r="D5946" s="11"/>
      <c r="E5946" s="11"/>
      <c r="F5946" s="56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42"/>
      <c r="V5946" s="42"/>
      <c r="W5946" s="42"/>
      <c r="X5946" s="42"/>
      <c r="Y5946" s="42"/>
      <c r="Z5946" s="42"/>
      <c r="AA5946" s="42"/>
      <c r="AB5946" s="42"/>
      <c r="AD5946" s="11"/>
      <c r="AE5946" s="11"/>
    </row>
    <row r="5947" spans="3:32">
      <c r="C5947" s="57"/>
      <c r="D5947" s="11"/>
      <c r="E5947" s="11"/>
      <c r="F5947" s="56"/>
      <c r="G5947" s="11"/>
      <c r="H5947" s="11"/>
      <c r="I5947" s="11"/>
      <c r="J5947" s="11"/>
      <c r="K5947" s="11"/>
      <c r="M5947" s="11"/>
      <c r="O5947" s="11"/>
      <c r="P5947" s="11"/>
      <c r="Q5947" s="11"/>
      <c r="R5947" s="11"/>
      <c r="S5947" s="11"/>
      <c r="T5947" s="11"/>
      <c r="U5947" s="42"/>
      <c r="V5947" s="42"/>
      <c r="W5947" s="42"/>
      <c r="X5947" s="42"/>
      <c r="Y5947" s="42"/>
      <c r="Z5947" s="42"/>
      <c r="AA5947" s="42"/>
      <c r="AB5947" s="42"/>
      <c r="AD5947" s="11"/>
    </row>
    <row r="5948" spans="3:32">
      <c r="C5948" s="57"/>
      <c r="D5948" s="11"/>
      <c r="E5948" s="11"/>
      <c r="F5948" s="56"/>
      <c r="G5948" s="11"/>
      <c r="H5948" s="11"/>
      <c r="I5948" s="11"/>
      <c r="J5948" s="11"/>
      <c r="K5948" s="11"/>
      <c r="M5948" s="11"/>
      <c r="O5948" s="11"/>
      <c r="P5948" s="11"/>
      <c r="Q5948" s="11"/>
      <c r="R5948" s="11"/>
      <c r="S5948" s="11"/>
      <c r="T5948" s="11"/>
      <c r="U5948" s="42"/>
      <c r="V5948" s="42"/>
      <c r="W5948" s="42"/>
      <c r="X5948" s="42"/>
      <c r="Y5948" s="42"/>
      <c r="Z5948" s="42"/>
      <c r="AA5948" s="42"/>
      <c r="AB5948" s="42"/>
      <c r="AD5948" s="11"/>
    </row>
    <row r="5949" spans="3:32">
      <c r="C5949" s="57"/>
      <c r="D5949" s="11"/>
      <c r="E5949" s="11"/>
      <c r="F5949" s="56"/>
      <c r="G5949" s="11"/>
      <c r="H5949" s="11"/>
      <c r="I5949" s="11"/>
      <c r="J5949" s="11"/>
      <c r="K5949" s="11"/>
      <c r="L5949" s="11"/>
      <c r="M5949" s="11"/>
      <c r="N5949" s="11"/>
      <c r="O5949" s="11"/>
      <c r="Q5949" s="11"/>
      <c r="R5949" s="11"/>
      <c r="S5949" s="11"/>
      <c r="T5949" s="11"/>
      <c r="U5949" s="42"/>
      <c r="V5949" s="42"/>
      <c r="W5949" s="42"/>
      <c r="X5949" s="42"/>
      <c r="Y5949" s="42"/>
      <c r="Z5949" s="42"/>
      <c r="AA5949" s="42"/>
      <c r="AB5949" s="42"/>
      <c r="AD5949" s="11"/>
      <c r="AE5949" s="11"/>
    </row>
    <row r="5950" spans="3:32">
      <c r="C5950" s="57"/>
      <c r="D5950" s="11"/>
      <c r="E5950" s="11"/>
      <c r="F5950" s="56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42"/>
      <c r="V5950" s="42"/>
      <c r="W5950" s="42"/>
      <c r="X5950" s="42"/>
      <c r="Y5950" s="42"/>
      <c r="Z5950" s="42"/>
      <c r="AA5950" s="42"/>
      <c r="AB5950" s="42"/>
      <c r="AD5950" s="11"/>
      <c r="AE5950" s="11"/>
    </row>
    <row r="5951" spans="3:32">
      <c r="C5951" s="57"/>
      <c r="D5951" s="11"/>
      <c r="E5951" s="11"/>
      <c r="F5951" s="56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42"/>
      <c r="V5951" s="42"/>
      <c r="W5951" s="42"/>
      <c r="X5951" s="42"/>
      <c r="Y5951" s="42"/>
      <c r="Z5951" s="42"/>
      <c r="AA5951" s="42"/>
      <c r="AB5951" s="42"/>
      <c r="AD5951" s="11"/>
      <c r="AE5951" s="11"/>
    </row>
    <row r="5952" spans="3:32">
      <c r="C5952" s="57"/>
      <c r="D5952" s="11"/>
      <c r="E5952" s="11"/>
      <c r="F5952" s="56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42"/>
      <c r="V5952" s="42"/>
      <c r="W5952" s="42"/>
      <c r="X5952" s="42"/>
      <c r="Y5952" s="42"/>
      <c r="Z5952" s="42"/>
      <c r="AA5952" s="42"/>
      <c r="AB5952" s="42"/>
      <c r="AD5952" s="11"/>
      <c r="AE5952" s="11"/>
    </row>
    <row r="5953" spans="3:32">
      <c r="C5953" s="57"/>
      <c r="D5953" s="11"/>
      <c r="E5953" s="11"/>
      <c r="F5953" s="56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42"/>
      <c r="V5953" s="42"/>
      <c r="W5953" s="42"/>
      <c r="X5953" s="42"/>
      <c r="Y5953" s="42"/>
      <c r="Z5953" s="42"/>
      <c r="AA5953" s="42"/>
      <c r="AB5953" s="42"/>
      <c r="AD5953" s="11"/>
      <c r="AE5953" s="11"/>
      <c r="AF5953" s="11"/>
    </row>
    <row r="5954" spans="3:32">
      <c r="C5954" s="57"/>
      <c r="D5954" s="11"/>
      <c r="E5954" s="11"/>
      <c r="F5954" s="56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42"/>
      <c r="V5954" s="42"/>
      <c r="W5954" s="42"/>
      <c r="X5954" s="42"/>
      <c r="Y5954" s="42"/>
      <c r="Z5954" s="42"/>
      <c r="AA5954" s="42"/>
      <c r="AB5954" s="42"/>
      <c r="AD5954" s="11"/>
      <c r="AE5954" s="11"/>
      <c r="AF5954" s="11"/>
    </row>
    <row r="5955" spans="3:32">
      <c r="C5955" s="57"/>
      <c r="D5955" s="11"/>
      <c r="E5955" s="11"/>
      <c r="F5955" s="56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42"/>
      <c r="V5955" s="42"/>
      <c r="W5955" s="42"/>
      <c r="X5955" s="42"/>
      <c r="Y5955" s="42"/>
      <c r="Z5955" s="42"/>
      <c r="AA5955" s="42"/>
      <c r="AB5955" s="42"/>
      <c r="AD5955" s="11"/>
      <c r="AE5955" s="11"/>
      <c r="AF5955" s="11"/>
    </row>
    <row r="5956" spans="3:32">
      <c r="C5956" s="57"/>
      <c r="D5956" s="11"/>
      <c r="E5956" s="11"/>
      <c r="F5956" s="56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42"/>
      <c r="V5956" s="42"/>
      <c r="W5956" s="42"/>
      <c r="X5956" s="42"/>
      <c r="Y5956" s="42"/>
      <c r="Z5956" s="42"/>
      <c r="AA5956" s="42"/>
      <c r="AB5956" s="42"/>
      <c r="AD5956" s="11"/>
    </row>
    <row r="5957" spans="3:32">
      <c r="C5957" s="57"/>
      <c r="D5957" s="11"/>
      <c r="E5957" s="11"/>
      <c r="F5957" s="56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42"/>
      <c r="V5957" s="42"/>
      <c r="W5957" s="42"/>
      <c r="X5957" s="42"/>
      <c r="Y5957" s="42"/>
      <c r="Z5957" s="42"/>
      <c r="AA5957" s="42"/>
      <c r="AB5957" s="42"/>
      <c r="AD5957" s="11"/>
      <c r="AE5957" s="11"/>
      <c r="AF5957" s="11"/>
    </row>
    <row r="5958" spans="3:32">
      <c r="C5958" s="57"/>
      <c r="D5958" s="11"/>
      <c r="E5958" s="11"/>
      <c r="F5958" s="56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42"/>
      <c r="V5958" s="42"/>
      <c r="W5958" s="42"/>
      <c r="X5958" s="42"/>
      <c r="Y5958" s="42"/>
      <c r="Z5958" s="42"/>
      <c r="AA5958" s="42"/>
      <c r="AB5958" s="42"/>
      <c r="AD5958" s="11"/>
      <c r="AE5958" s="11"/>
      <c r="AF5958" s="11"/>
    </row>
    <row r="5959" spans="3:32">
      <c r="C5959" s="57"/>
      <c r="D5959" s="11"/>
      <c r="E5959" s="11"/>
      <c r="F5959" s="56"/>
      <c r="G5959" s="11"/>
      <c r="H5959" s="11"/>
      <c r="I5959" s="11"/>
      <c r="J5959" s="11"/>
      <c r="K5959" s="11"/>
      <c r="M5959" s="11"/>
      <c r="N5959" s="11"/>
      <c r="O5959" s="11"/>
      <c r="Q5959" s="11"/>
      <c r="R5959" s="11"/>
      <c r="S5959" s="11"/>
      <c r="U5959" s="42"/>
      <c r="V5959" s="42"/>
      <c r="W5959" s="42"/>
      <c r="X5959" s="42"/>
      <c r="Y5959" s="42"/>
      <c r="Z5959" s="42"/>
      <c r="AA5959" s="42"/>
      <c r="AB5959" s="42"/>
      <c r="AD5959" s="11"/>
      <c r="AF5959" s="11"/>
    </row>
    <row r="5960" spans="3:32">
      <c r="C5960" s="57"/>
      <c r="D5960" s="11"/>
      <c r="E5960" s="11"/>
      <c r="F5960" s="56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42"/>
      <c r="V5960" s="42"/>
      <c r="W5960" s="42"/>
      <c r="X5960" s="42"/>
      <c r="Y5960" s="42"/>
      <c r="Z5960" s="42"/>
      <c r="AA5960" s="42"/>
      <c r="AB5960" s="42"/>
      <c r="AD5960" s="11"/>
      <c r="AE5960" s="11"/>
    </row>
    <row r="5961" spans="3:32">
      <c r="C5961" s="57"/>
      <c r="D5961" s="11"/>
      <c r="E5961" s="11"/>
      <c r="F5961" s="56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42"/>
      <c r="V5961" s="42"/>
      <c r="W5961" s="42"/>
      <c r="X5961" s="42"/>
      <c r="Y5961" s="42"/>
      <c r="Z5961" s="42"/>
      <c r="AA5961" s="42"/>
      <c r="AB5961" s="42"/>
      <c r="AD5961" s="11"/>
      <c r="AF5961" s="11"/>
    </row>
    <row r="5962" spans="3:32">
      <c r="C5962" s="57"/>
      <c r="D5962" s="11"/>
      <c r="E5962" s="11"/>
      <c r="F5962" s="56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42"/>
      <c r="V5962" s="42"/>
      <c r="W5962" s="42"/>
      <c r="X5962" s="42"/>
      <c r="Y5962" s="42"/>
      <c r="Z5962" s="42"/>
      <c r="AA5962" s="42"/>
      <c r="AB5962" s="42"/>
      <c r="AD5962" s="11"/>
      <c r="AE5962" s="11"/>
    </row>
    <row r="5963" spans="3:32">
      <c r="C5963" s="57"/>
      <c r="D5963" s="11"/>
      <c r="E5963" s="11"/>
      <c r="F5963" s="56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42"/>
      <c r="V5963" s="42"/>
      <c r="W5963" s="42"/>
      <c r="X5963" s="42"/>
      <c r="Y5963" s="42"/>
      <c r="Z5963" s="42"/>
      <c r="AA5963" s="42"/>
      <c r="AB5963" s="42"/>
      <c r="AD5963" s="11"/>
      <c r="AE5963" s="11"/>
    </row>
    <row r="5964" spans="3:32">
      <c r="C5964" s="57"/>
      <c r="D5964" s="11"/>
      <c r="E5964" s="11"/>
      <c r="F5964" s="56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42"/>
      <c r="V5964" s="42"/>
      <c r="W5964" s="42"/>
      <c r="X5964" s="42"/>
      <c r="Y5964" s="42"/>
      <c r="Z5964" s="42"/>
      <c r="AA5964" s="42"/>
      <c r="AB5964" s="42"/>
      <c r="AD5964" s="11"/>
      <c r="AF5964" s="11"/>
    </row>
    <row r="5965" spans="3:32">
      <c r="C5965" s="57"/>
      <c r="D5965" s="11"/>
      <c r="E5965" s="11"/>
      <c r="F5965" s="56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42"/>
      <c r="V5965" s="42"/>
      <c r="W5965" s="42"/>
      <c r="X5965" s="42"/>
      <c r="Y5965" s="42"/>
      <c r="Z5965" s="42"/>
      <c r="AA5965" s="42"/>
      <c r="AB5965" s="42"/>
      <c r="AC5965" s="11"/>
      <c r="AD5965" s="11"/>
      <c r="AE5965" s="11"/>
    </row>
    <row r="5966" spans="3:32">
      <c r="C5966" s="57"/>
      <c r="D5966" s="11"/>
      <c r="E5966" s="11"/>
      <c r="F5966" s="56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42"/>
      <c r="V5966" s="42"/>
      <c r="W5966" s="42"/>
      <c r="X5966" s="42"/>
      <c r="Y5966" s="42"/>
      <c r="Z5966" s="42"/>
      <c r="AA5966" s="42"/>
      <c r="AB5966" s="42"/>
      <c r="AC5966" s="11"/>
      <c r="AD5966" s="11"/>
    </row>
    <row r="5967" spans="3:32">
      <c r="C5967" s="57"/>
      <c r="D5967" s="11"/>
      <c r="E5967" s="11"/>
      <c r="F5967" s="56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42"/>
      <c r="V5967" s="42"/>
      <c r="W5967" s="42"/>
      <c r="X5967" s="42"/>
      <c r="Y5967" s="42"/>
      <c r="Z5967" s="42"/>
      <c r="AA5967" s="42"/>
      <c r="AB5967" s="42"/>
      <c r="AC5967" s="11"/>
      <c r="AD5967" s="11"/>
      <c r="AE5967" s="11"/>
      <c r="AF5967" s="11"/>
    </row>
    <row r="5968" spans="3:32">
      <c r="C5968" s="57"/>
      <c r="D5968" s="11"/>
      <c r="E5968" s="11"/>
      <c r="F5968" s="56"/>
      <c r="G5968" s="11"/>
      <c r="H5968" s="11"/>
      <c r="I5968" s="11"/>
      <c r="J5968" s="11"/>
      <c r="K5968" s="11"/>
      <c r="M5968" s="11"/>
      <c r="N5968" s="11"/>
      <c r="O5968" s="11"/>
      <c r="P5968" s="11"/>
      <c r="Q5968" s="11"/>
      <c r="R5968" s="11"/>
      <c r="S5968" s="11"/>
      <c r="T5968" s="11"/>
      <c r="U5968" s="42"/>
      <c r="V5968" s="42"/>
      <c r="W5968" s="42"/>
      <c r="X5968" s="42"/>
      <c r="Y5968" s="42"/>
      <c r="Z5968" s="42"/>
      <c r="AA5968" s="42"/>
      <c r="AB5968" s="42"/>
      <c r="AC5968" s="11"/>
      <c r="AD5968" s="11"/>
      <c r="AE5968" s="11"/>
      <c r="AF5968" s="11"/>
    </row>
    <row r="5969" spans="3:32">
      <c r="C5969" s="57"/>
      <c r="D5969" s="11"/>
      <c r="E5969" s="11"/>
      <c r="F5969" s="56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42"/>
      <c r="V5969" s="42"/>
      <c r="W5969" s="42"/>
      <c r="X5969" s="42"/>
      <c r="Y5969" s="42"/>
      <c r="Z5969" s="42"/>
      <c r="AA5969" s="42"/>
      <c r="AB5969" s="42"/>
      <c r="AC5969" s="11"/>
      <c r="AD5969" s="11"/>
    </row>
    <row r="5970" spans="3:32">
      <c r="C5970" s="57"/>
      <c r="D5970" s="11"/>
      <c r="E5970" s="11"/>
      <c r="F5970" s="56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42"/>
      <c r="V5970" s="42"/>
      <c r="W5970" s="42"/>
      <c r="X5970" s="42"/>
      <c r="Y5970" s="42"/>
      <c r="Z5970" s="42"/>
      <c r="AA5970" s="42"/>
      <c r="AB5970" s="42"/>
      <c r="AC5970" s="11"/>
      <c r="AD5970" s="11"/>
      <c r="AF5970" s="11"/>
    </row>
    <row r="5971" spans="3:32">
      <c r="C5971" s="57"/>
      <c r="D5971" s="11"/>
      <c r="E5971" s="11"/>
      <c r="F5971" s="56"/>
      <c r="G5971" s="11"/>
      <c r="H5971" s="11"/>
      <c r="I5971" s="11"/>
      <c r="J5971" s="11"/>
      <c r="K5971" s="11"/>
      <c r="M5971" s="11"/>
      <c r="N5971" s="11"/>
      <c r="O5971" s="11"/>
      <c r="Q5971" s="11"/>
      <c r="R5971" s="11"/>
      <c r="S5971" s="11"/>
      <c r="U5971" s="42"/>
      <c r="V5971" s="42"/>
      <c r="W5971" s="42"/>
      <c r="X5971" s="42"/>
      <c r="Y5971" s="42"/>
      <c r="Z5971" s="42"/>
      <c r="AA5971" s="42"/>
      <c r="AB5971" s="42"/>
      <c r="AD5971" s="11"/>
      <c r="AE5971" s="11"/>
      <c r="AF5971" s="11"/>
    </row>
    <row r="5972" spans="3:32">
      <c r="C5972" s="57"/>
      <c r="D5972" s="11"/>
      <c r="E5972" s="11"/>
      <c r="F5972" s="56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42"/>
      <c r="V5972" s="42"/>
      <c r="W5972" s="42"/>
      <c r="X5972" s="42"/>
      <c r="Y5972" s="42"/>
      <c r="Z5972" s="42"/>
      <c r="AA5972" s="42"/>
      <c r="AB5972" s="42"/>
      <c r="AD5972" s="11"/>
      <c r="AE5972" s="11"/>
    </row>
    <row r="5973" spans="3:32">
      <c r="C5973" s="57"/>
      <c r="D5973" s="11"/>
      <c r="E5973" s="11"/>
      <c r="F5973" s="56"/>
      <c r="G5973" s="11"/>
      <c r="H5973" s="11"/>
      <c r="I5973" s="11"/>
      <c r="J5973" s="11"/>
      <c r="K5973" s="11"/>
      <c r="M5973" s="11"/>
      <c r="O5973" s="11"/>
      <c r="P5973" s="11"/>
      <c r="Q5973" s="11"/>
      <c r="R5973" s="11"/>
      <c r="S5973" s="11"/>
      <c r="T5973" s="11"/>
      <c r="U5973" s="42"/>
      <c r="V5973" s="42"/>
      <c r="W5973" s="42"/>
      <c r="X5973" s="42"/>
      <c r="Y5973" s="42"/>
      <c r="Z5973" s="42"/>
      <c r="AA5973" s="42"/>
      <c r="AB5973" s="42"/>
      <c r="AD5973" s="11"/>
      <c r="AE5973" s="11"/>
    </row>
    <row r="5974" spans="3:32">
      <c r="C5974" s="57"/>
      <c r="D5974" s="11"/>
      <c r="E5974" s="11"/>
      <c r="F5974" s="56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42"/>
      <c r="V5974" s="42"/>
      <c r="W5974" s="42"/>
      <c r="X5974" s="42"/>
      <c r="Y5974" s="42"/>
      <c r="Z5974" s="42"/>
      <c r="AA5974" s="42"/>
      <c r="AB5974" s="42"/>
      <c r="AD5974" s="11"/>
      <c r="AE5974" s="11"/>
    </row>
    <row r="5975" spans="3:32">
      <c r="C5975" s="57"/>
      <c r="D5975" s="11"/>
      <c r="E5975" s="11"/>
      <c r="F5975" s="56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42"/>
      <c r="V5975" s="42"/>
      <c r="W5975" s="42"/>
      <c r="X5975" s="42"/>
      <c r="Y5975" s="42"/>
      <c r="Z5975" s="42"/>
      <c r="AA5975" s="42"/>
      <c r="AB5975" s="42"/>
      <c r="AC5975" s="11"/>
      <c r="AD5975" s="11"/>
      <c r="AE5975" s="11"/>
      <c r="AF5975" s="11"/>
    </row>
    <row r="5976" spans="3:32">
      <c r="C5976" s="57"/>
      <c r="D5976" s="11"/>
      <c r="E5976" s="11"/>
      <c r="F5976" s="56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42"/>
      <c r="V5976" s="42"/>
      <c r="W5976" s="42"/>
      <c r="X5976" s="42"/>
      <c r="Y5976" s="42"/>
      <c r="Z5976" s="42"/>
      <c r="AA5976" s="42"/>
      <c r="AB5976" s="42"/>
      <c r="AC5976" s="11"/>
      <c r="AD5976" s="11"/>
      <c r="AE5976" s="11"/>
      <c r="AF5976" s="11"/>
    </row>
    <row r="5977" spans="3:32">
      <c r="C5977" s="57"/>
      <c r="D5977" s="11"/>
      <c r="E5977" s="11"/>
      <c r="F5977" s="56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42"/>
      <c r="V5977" s="42"/>
      <c r="W5977" s="42"/>
      <c r="X5977" s="42"/>
      <c r="Y5977" s="42"/>
      <c r="Z5977" s="42"/>
      <c r="AA5977" s="42"/>
      <c r="AB5977" s="42"/>
      <c r="AC5977" s="11"/>
      <c r="AD5977" s="11"/>
    </row>
    <row r="5978" spans="3:32">
      <c r="C5978" s="57"/>
      <c r="D5978" s="11"/>
      <c r="E5978" s="11"/>
      <c r="F5978" s="56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42"/>
      <c r="V5978" s="42"/>
      <c r="W5978" s="42"/>
      <c r="X5978" s="42"/>
      <c r="Y5978" s="42"/>
      <c r="Z5978" s="42"/>
      <c r="AA5978" s="42"/>
      <c r="AB5978" s="42"/>
      <c r="AC5978" s="11"/>
      <c r="AD5978" s="11"/>
      <c r="AE5978" s="11"/>
    </row>
    <row r="5979" spans="3:32">
      <c r="C5979" s="57"/>
      <c r="D5979" s="11"/>
      <c r="E5979" s="11"/>
      <c r="F5979" s="56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42"/>
      <c r="V5979" s="42"/>
      <c r="W5979" s="42"/>
      <c r="X5979" s="42"/>
      <c r="Y5979" s="42"/>
      <c r="Z5979" s="42"/>
      <c r="AA5979" s="42"/>
      <c r="AB5979" s="42"/>
      <c r="AC5979" s="11"/>
      <c r="AD5979" s="11"/>
      <c r="AE5979" s="11"/>
    </row>
    <row r="5980" spans="3:32">
      <c r="C5980" s="57"/>
      <c r="D5980" s="11"/>
      <c r="E5980" s="11"/>
      <c r="F5980" s="56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42"/>
      <c r="V5980" s="42"/>
      <c r="W5980" s="42"/>
      <c r="X5980" s="42"/>
      <c r="Y5980" s="42"/>
      <c r="Z5980" s="42"/>
      <c r="AA5980" s="42"/>
      <c r="AB5980" s="42"/>
      <c r="AC5980" s="11"/>
      <c r="AD5980" s="11"/>
      <c r="AE5980" s="11"/>
    </row>
    <row r="5981" spans="3:32">
      <c r="C5981" s="57"/>
      <c r="D5981" s="11"/>
      <c r="E5981" s="11"/>
      <c r="F5981" s="56"/>
      <c r="G5981" s="11"/>
      <c r="H5981" s="11"/>
      <c r="I5981" s="11"/>
      <c r="J5981" s="11"/>
      <c r="K5981" s="11"/>
      <c r="L5981" s="11"/>
      <c r="M5981" s="11"/>
      <c r="N5981" s="11"/>
      <c r="O5981" s="11"/>
      <c r="Q5981" s="11"/>
      <c r="R5981" s="11"/>
      <c r="S5981" s="11"/>
      <c r="T5981" s="11"/>
      <c r="U5981" s="42"/>
      <c r="V5981" s="42"/>
      <c r="W5981" s="42"/>
      <c r="X5981" s="42"/>
      <c r="Y5981" s="42"/>
      <c r="Z5981" s="42"/>
      <c r="AA5981" s="42"/>
      <c r="AB5981" s="42"/>
      <c r="AF5981" s="11"/>
    </row>
    <row r="5982" spans="3:32">
      <c r="C5982" s="57"/>
      <c r="D5982" s="11"/>
      <c r="E5982" s="11"/>
      <c r="F5982" s="56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42"/>
      <c r="V5982" s="42"/>
      <c r="W5982" s="42"/>
      <c r="X5982" s="42"/>
      <c r="Y5982" s="42"/>
      <c r="Z5982" s="42"/>
      <c r="AA5982" s="42"/>
      <c r="AB5982" s="42"/>
      <c r="AF5982" s="11"/>
    </row>
    <row r="5983" spans="3:32">
      <c r="C5983" s="57"/>
      <c r="D5983" s="11"/>
      <c r="E5983" s="11"/>
      <c r="F5983" s="56"/>
      <c r="G5983" s="11"/>
      <c r="H5983" s="11"/>
      <c r="I5983" s="11"/>
      <c r="J5983" s="11"/>
      <c r="K5983" s="11"/>
      <c r="M5983" s="11"/>
      <c r="N5983" s="11"/>
      <c r="O5983" s="11"/>
      <c r="P5983" s="11"/>
      <c r="Q5983" s="11"/>
      <c r="R5983" s="11"/>
      <c r="S5983" s="11"/>
      <c r="T5983" s="11"/>
      <c r="U5983" s="42"/>
      <c r="V5983" s="42"/>
      <c r="W5983" s="42"/>
      <c r="X5983" s="42"/>
      <c r="Y5983" s="42"/>
      <c r="Z5983" s="42"/>
      <c r="AA5983" s="42"/>
      <c r="AB5983" s="42"/>
      <c r="AF5983" s="11"/>
    </row>
    <row r="5984" spans="3:32">
      <c r="C5984" s="57"/>
      <c r="D5984" s="11"/>
      <c r="E5984" s="11"/>
      <c r="F5984" s="56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42"/>
      <c r="V5984" s="42"/>
      <c r="W5984" s="42"/>
      <c r="X5984" s="42"/>
      <c r="Y5984" s="42"/>
      <c r="Z5984" s="42"/>
      <c r="AA5984" s="42"/>
      <c r="AB5984" s="42"/>
    </row>
    <row r="5985" spans="3:32">
      <c r="C5985" s="57"/>
      <c r="D5985" s="11"/>
      <c r="E5985" s="11"/>
      <c r="F5985" s="56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42"/>
      <c r="V5985" s="42"/>
      <c r="W5985" s="42"/>
      <c r="X5985" s="42"/>
      <c r="Y5985" s="42"/>
      <c r="Z5985" s="42"/>
      <c r="AA5985" s="42"/>
      <c r="AB5985" s="42"/>
      <c r="AE5985" s="11"/>
      <c r="AF5985" s="11"/>
    </row>
    <row r="5986" spans="3:32">
      <c r="C5986" s="57"/>
      <c r="D5986" s="11"/>
      <c r="E5986" s="11"/>
      <c r="F5986" s="56"/>
      <c r="G5986" s="11"/>
      <c r="H5986" s="11"/>
      <c r="I5986" s="11"/>
      <c r="J5986" s="11"/>
      <c r="K5986" s="11"/>
      <c r="L5986" s="11"/>
      <c r="M5986" s="11"/>
      <c r="N5986" s="11"/>
      <c r="O5986" s="11"/>
      <c r="Q5986" s="11"/>
      <c r="R5986" s="11"/>
      <c r="S5986" s="11"/>
      <c r="T5986" s="11"/>
      <c r="U5986" s="42"/>
      <c r="V5986" s="42"/>
      <c r="W5986" s="42"/>
      <c r="X5986" s="42"/>
      <c r="Y5986" s="42"/>
      <c r="Z5986" s="42"/>
      <c r="AA5986" s="42"/>
      <c r="AB5986" s="42"/>
      <c r="AD5986" s="11"/>
      <c r="AE5986" s="11"/>
      <c r="AF5986" s="11"/>
    </row>
    <row r="5987" spans="3:32">
      <c r="C5987" s="57"/>
      <c r="D5987" s="11"/>
      <c r="E5987" s="11"/>
      <c r="F5987" s="56"/>
      <c r="G5987" s="11"/>
      <c r="H5987" s="11"/>
      <c r="I5987" s="11"/>
      <c r="J5987" s="11"/>
      <c r="K5987" s="11"/>
      <c r="M5987" s="11"/>
      <c r="N5987" s="11"/>
      <c r="O5987" s="11"/>
      <c r="P5987" s="11"/>
      <c r="Q5987" s="11"/>
      <c r="R5987" s="11"/>
      <c r="S5987" s="11"/>
      <c r="U5987" s="42"/>
      <c r="V5987" s="42"/>
      <c r="W5987" s="42"/>
      <c r="X5987" s="42"/>
      <c r="Y5987" s="42"/>
      <c r="Z5987" s="42"/>
      <c r="AA5987" s="42"/>
      <c r="AB5987" s="42"/>
      <c r="AD5987" s="11"/>
    </row>
    <row r="5988" spans="3:32">
      <c r="C5988" s="57"/>
      <c r="D5988" s="11"/>
      <c r="E5988" s="11"/>
      <c r="F5988" s="56"/>
      <c r="G5988" s="11"/>
      <c r="H5988" s="11"/>
      <c r="I5988" s="11"/>
      <c r="J5988" s="11"/>
      <c r="K5988" s="11"/>
      <c r="M5988" s="11"/>
      <c r="N5988" s="11"/>
      <c r="O5988" s="11"/>
      <c r="P5988" s="11"/>
      <c r="Q5988" s="11"/>
      <c r="R5988" s="11"/>
      <c r="S5988" s="11"/>
      <c r="T5988" s="11"/>
      <c r="U5988" s="42"/>
      <c r="V5988" s="42"/>
      <c r="W5988" s="42"/>
      <c r="X5988" s="42"/>
      <c r="Y5988" s="42"/>
      <c r="Z5988" s="42"/>
      <c r="AA5988" s="42"/>
      <c r="AB5988" s="42"/>
      <c r="AD5988" s="11"/>
      <c r="AF5988" s="11"/>
    </row>
    <row r="5989" spans="3:32">
      <c r="C5989" s="57"/>
      <c r="D5989" s="11"/>
      <c r="E5989" s="11"/>
      <c r="F5989" s="56"/>
      <c r="G5989" s="11"/>
      <c r="H5989" s="11"/>
      <c r="I5989" s="11"/>
      <c r="J5989" s="11"/>
      <c r="K5989" s="11"/>
      <c r="M5989" s="11"/>
      <c r="N5989" s="11"/>
      <c r="O5989" s="11"/>
      <c r="P5989" s="11"/>
      <c r="Q5989" s="11"/>
      <c r="R5989" s="11"/>
      <c r="S5989" s="11"/>
      <c r="T5989" s="11"/>
      <c r="U5989" s="42"/>
      <c r="V5989" s="42"/>
      <c r="W5989" s="42"/>
      <c r="X5989" s="42"/>
      <c r="Y5989" s="42"/>
      <c r="Z5989" s="42"/>
      <c r="AA5989" s="42"/>
      <c r="AB5989" s="42"/>
      <c r="AD5989" s="11"/>
      <c r="AE5989" s="11"/>
      <c r="AF5989" s="11"/>
    </row>
    <row r="5990" spans="3:32">
      <c r="C5990" s="57"/>
      <c r="D5990" s="11"/>
      <c r="E5990" s="11"/>
      <c r="F5990" s="56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42"/>
      <c r="V5990" s="42"/>
      <c r="W5990" s="42"/>
      <c r="X5990" s="42"/>
      <c r="Y5990" s="42"/>
      <c r="Z5990" s="42"/>
      <c r="AA5990" s="42"/>
      <c r="AB5990" s="42"/>
      <c r="AD5990" s="11"/>
      <c r="AE5990" s="11"/>
    </row>
    <row r="5991" spans="3:32">
      <c r="C5991" s="57"/>
      <c r="D5991" s="11"/>
      <c r="E5991" s="11"/>
      <c r="F5991" s="56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42"/>
      <c r="V5991" s="42"/>
      <c r="W5991" s="42"/>
      <c r="X5991" s="42"/>
      <c r="Y5991" s="42"/>
      <c r="Z5991" s="42"/>
      <c r="AA5991" s="42"/>
      <c r="AB5991" s="42"/>
      <c r="AD5991" s="11"/>
      <c r="AE5991" s="11"/>
      <c r="AF5991" s="11"/>
    </row>
    <row r="5992" spans="3:32">
      <c r="C5992" s="57"/>
      <c r="D5992" s="11"/>
      <c r="E5992" s="11"/>
      <c r="F5992" s="56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42"/>
      <c r="V5992" s="42"/>
      <c r="W5992" s="42"/>
      <c r="X5992" s="42"/>
      <c r="Y5992" s="42"/>
      <c r="Z5992" s="42"/>
      <c r="AA5992" s="42"/>
      <c r="AB5992" s="42"/>
      <c r="AD5992" s="11"/>
      <c r="AE5992" s="11"/>
    </row>
    <row r="5993" spans="3:32">
      <c r="C5993" s="57"/>
      <c r="D5993" s="11"/>
      <c r="E5993" s="11"/>
      <c r="F5993" s="56"/>
      <c r="G5993" s="11"/>
      <c r="H5993" s="11"/>
      <c r="I5993" s="11"/>
      <c r="J5993" s="11"/>
      <c r="K5993" s="11"/>
      <c r="M5993" s="11"/>
      <c r="N5993" s="11"/>
      <c r="O5993" s="11"/>
      <c r="P5993" s="11"/>
      <c r="Q5993" s="11"/>
      <c r="R5993" s="11"/>
      <c r="S5993" s="11"/>
      <c r="T5993" s="11"/>
      <c r="U5993" s="42"/>
      <c r="V5993" s="42"/>
      <c r="W5993" s="42"/>
      <c r="X5993" s="42"/>
      <c r="Y5993" s="42"/>
      <c r="Z5993" s="42"/>
      <c r="AA5993" s="42"/>
      <c r="AB5993" s="42"/>
      <c r="AD5993" s="11"/>
      <c r="AE5993" s="11"/>
      <c r="AF5993" s="11"/>
    </row>
    <row r="5994" spans="3:32">
      <c r="C5994" s="57"/>
      <c r="D5994" s="11"/>
      <c r="E5994" s="11"/>
      <c r="F5994" s="56"/>
      <c r="G5994" s="11"/>
      <c r="H5994" s="11"/>
      <c r="I5994" s="11"/>
      <c r="J5994" s="11"/>
      <c r="K5994" s="11"/>
      <c r="M5994" s="11"/>
      <c r="O5994" s="11"/>
      <c r="P5994" s="11"/>
      <c r="Q5994" s="11"/>
      <c r="R5994" s="11"/>
      <c r="S5994" s="11"/>
      <c r="T5994" s="11"/>
      <c r="U5994" s="42"/>
      <c r="V5994" s="42"/>
      <c r="W5994" s="42"/>
      <c r="X5994" s="42"/>
      <c r="Y5994" s="42"/>
      <c r="Z5994" s="42"/>
      <c r="AA5994" s="42"/>
      <c r="AB5994" s="42"/>
      <c r="AD5994" s="11"/>
      <c r="AE5994" s="11"/>
    </row>
    <row r="5995" spans="3:32">
      <c r="C5995" s="57"/>
      <c r="D5995" s="11"/>
      <c r="E5995" s="11"/>
      <c r="F5995" s="56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42"/>
      <c r="V5995" s="42"/>
      <c r="W5995" s="42"/>
      <c r="X5995" s="42"/>
      <c r="Y5995" s="42"/>
      <c r="Z5995" s="42"/>
      <c r="AA5995" s="42"/>
      <c r="AB5995" s="42"/>
      <c r="AD5995" s="11"/>
      <c r="AE5995" s="11"/>
      <c r="AF5995" s="11"/>
    </row>
    <row r="5996" spans="3:32">
      <c r="C5996" s="57"/>
      <c r="D5996" s="11"/>
      <c r="E5996" s="11"/>
      <c r="F5996" s="56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42"/>
      <c r="V5996" s="42"/>
      <c r="W5996" s="42"/>
      <c r="X5996" s="42"/>
      <c r="Y5996" s="42"/>
      <c r="Z5996" s="42"/>
      <c r="AA5996" s="42"/>
      <c r="AB5996" s="42"/>
      <c r="AD5996" s="11"/>
      <c r="AE5996" s="11"/>
    </row>
    <row r="5997" spans="3:32">
      <c r="C5997" s="57"/>
      <c r="D5997" s="11"/>
      <c r="E5997" s="11"/>
      <c r="F5997" s="56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42"/>
      <c r="V5997" s="42"/>
      <c r="W5997" s="42"/>
      <c r="X5997" s="42"/>
      <c r="Y5997" s="42"/>
      <c r="Z5997" s="42"/>
      <c r="AA5997" s="42"/>
      <c r="AB5997" s="42"/>
      <c r="AD5997" s="11"/>
      <c r="AE5997" s="11"/>
    </row>
    <row r="5998" spans="3:32">
      <c r="C5998" s="57"/>
      <c r="D5998" s="11"/>
      <c r="E5998" s="11"/>
      <c r="F5998" s="56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42"/>
      <c r="V5998" s="42"/>
      <c r="W5998" s="42"/>
      <c r="X5998" s="42"/>
      <c r="Y5998" s="42"/>
      <c r="Z5998" s="42"/>
      <c r="AA5998" s="42"/>
      <c r="AB5998" s="42"/>
      <c r="AD5998" s="11"/>
      <c r="AE5998" s="11"/>
      <c r="AF5998" s="11"/>
    </row>
    <row r="5999" spans="3:32">
      <c r="C5999" s="57"/>
      <c r="D5999" s="11"/>
      <c r="E5999" s="11"/>
      <c r="F5999" s="56"/>
      <c r="G5999" s="11"/>
      <c r="H5999" s="11"/>
      <c r="I5999" s="11"/>
      <c r="J5999" s="11"/>
      <c r="K5999" s="11"/>
      <c r="M5999" s="11"/>
      <c r="O5999" s="11"/>
      <c r="P5999" s="11"/>
      <c r="Q5999" s="11"/>
      <c r="R5999" s="11"/>
      <c r="S5999" s="11"/>
      <c r="T5999" s="11"/>
      <c r="U5999" s="42"/>
      <c r="V5999" s="42"/>
      <c r="W5999" s="42"/>
      <c r="X5999" s="42"/>
      <c r="Y5999" s="42"/>
      <c r="Z5999" s="42"/>
      <c r="AA5999" s="42"/>
      <c r="AB5999" s="42"/>
      <c r="AD5999" s="11"/>
      <c r="AE5999" s="11"/>
    </row>
    <row r="6000" spans="3:32">
      <c r="C6000" s="57"/>
      <c r="D6000" s="11"/>
      <c r="E6000" s="11"/>
      <c r="F6000" s="56"/>
      <c r="G6000" s="11"/>
      <c r="H6000" s="11"/>
      <c r="I6000" s="11"/>
      <c r="J6000" s="11"/>
      <c r="K6000" s="11"/>
      <c r="M6000" s="11"/>
      <c r="N6000" s="11"/>
      <c r="O6000" s="11"/>
      <c r="P6000" s="11"/>
      <c r="Q6000" s="11"/>
      <c r="R6000" s="11"/>
      <c r="S6000" s="11"/>
      <c r="T6000" s="11"/>
      <c r="U6000" s="42"/>
      <c r="V6000" s="42"/>
      <c r="W6000" s="42"/>
      <c r="X6000" s="42"/>
      <c r="Y6000" s="42"/>
      <c r="Z6000" s="42"/>
      <c r="AA6000" s="42"/>
      <c r="AB6000" s="42"/>
      <c r="AD6000" s="11"/>
      <c r="AE6000" s="11"/>
    </row>
    <row r="6001" spans="3:32">
      <c r="C6001" s="57"/>
      <c r="D6001" s="11"/>
      <c r="E6001" s="11"/>
      <c r="F6001" s="56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42"/>
      <c r="V6001" s="42"/>
      <c r="W6001" s="42"/>
      <c r="X6001" s="42"/>
      <c r="Y6001" s="42"/>
      <c r="Z6001" s="42"/>
      <c r="AA6001" s="42"/>
      <c r="AB6001" s="42"/>
      <c r="AD6001" s="11"/>
      <c r="AE6001" s="11"/>
    </row>
    <row r="6002" spans="3:32">
      <c r="C6002" s="57"/>
      <c r="D6002" s="11"/>
      <c r="E6002" s="11"/>
      <c r="F6002" s="56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42"/>
      <c r="V6002" s="42"/>
      <c r="W6002" s="42"/>
      <c r="X6002" s="42"/>
      <c r="Y6002" s="42"/>
      <c r="Z6002" s="42"/>
      <c r="AA6002" s="42"/>
      <c r="AB6002" s="42"/>
      <c r="AD6002" s="11"/>
      <c r="AE6002" s="11"/>
    </row>
    <row r="6003" spans="3:32">
      <c r="C6003" s="57"/>
      <c r="D6003" s="11"/>
      <c r="E6003" s="11"/>
      <c r="F6003" s="56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42"/>
      <c r="V6003" s="42"/>
      <c r="W6003" s="42"/>
      <c r="X6003" s="42"/>
      <c r="Y6003" s="42"/>
      <c r="Z6003" s="42"/>
      <c r="AA6003" s="42"/>
      <c r="AB6003" s="42"/>
      <c r="AD6003" s="11"/>
      <c r="AE6003" s="11"/>
      <c r="AF6003" s="11"/>
    </row>
    <row r="6004" spans="3:32">
      <c r="C6004" s="57"/>
      <c r="D6004" s="11"/>
      <c r="E6004" s="11"/>
      <c r="F6004" s="56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42"/>
      <c r="V6004" s="42"/>
      <c r="W6004" s="42"/>
      <c r="X6004" s="42"/>
      <c r="Y6004" s="42"/>
      <c r="Z6004" s="42"/>
      <c r="AA6004" s="42"/>
      <c r="AB6004" s="42"/>
      <c r="AD6004" s="11"/>
      <c r="AE6004" s="11"/>
    </row>
    <row r="6005" spans="3:32">
      <c r="C6005" s="57"/>
      <c r="D6005" s="11"/>
      <c r="E6005" s="11"/>
      <c r="F6005" s="56"/>
      <c r="G6005" s="11"/>
      <c r="H6005" s="11"/>
      <c r="I6005" s="11"/>
      <c r="J6005" s="11"/>
      <c r="K6005" s="11"/>
      <c r="L6005" s="11"/>
      <c r="M6005" s="11"/>
      <c r="N6005" s="11"/>
      <c r="O6005" s="11"/>
      <c r="Q6005" s="11"/>
      <c r="R6005" s="11"/>
      <c r="S6005" s="11"/>
      <c r="T6005" s="11"/>
      <c r="U6005" s="42"/>
      <c r="V6005" s="42"/>
      <c r="W6005" s="42"/>
      <c r="X6005" s="42"/>
      <c r="Y6005" s="42"/>
      <c r="Z6005" s="42"/>
      <c r="AA6005" s="42"/>
      <c r="AB6005" s="42"/>
      <c r="AD6005" s="11"/>
      <c r="AE6005" s="11"/>
      <c r="AF6005" s="11"/>
    </row>
    <row r="6006" spans="3:32">
      <c r="C6006" s="57"/>
      <c r="D6006" s="11"/>
      <c r="E6006" s="11"/>
      <c r="F6006" s="56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42"/>
      <c r="V6006" s="42"/>
      <c r="W6006" s="42"/>
      <c r="X6006" s="42"/>
      <c r="Y6006" s="42"/>
      <c r="Z6006" s="42"/>
      <c r="AA6006" s="42"/>
      <c r="AB6006" s="42"/>
      <c r="AD6006" s="11"/>
    </row>
    <row r="6007" spans="3:32">
      <c r="C6007" s="57"/>
      <c r="D6007" s="11"/>
      <c r="E6007" s="11"/>
      <c r="F6007" s="56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42"/>
      <c r="V6007" s="42"/>
      <c r="W6007" s="42"/>
      <c r="X6007" s="42"/>
      <c r="Y6007" s="42"/>
      <c r="Z6007" s="42"/>
      <c r="AA6007" s="42"/>
      <c r="AB6007" s="42"/>
      <c r="AD6007" s="11"/>
      <c r="AE6007" s="11"/>
    </row>
    <row r="6008" spans="3:32">
      <c r="C6008" s="57"/>
      <c r="D6008" s="11"/>
      <c r="E6008" s="11"/>
      <c r="F6008" s="56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42"/>
      <c r="V6008" s="42"/>
      <c r="W6008" s="42"/>
      <c r="X6008" s="42"/>
      <c r="Y6008" s="42"/>
      <c r="Z6008" s="42"/>
      <c r="AA6008" s="42"/>
      <c r="AB6008" s="42"/>
      <c r="AD6008" s="11"/>
      <c r="AE6008" s="11"/>
    </row>
    <row r="6009" spans="3:32">
      <c r="C6009" s="57"/>
      <c r="D6009" s="11"/>
      <c r="E6009" s="11"/>
      <c r="F6009" s="56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42"/>
      <c r="V6009" s="42"/>
      <c r="W6009" s="42"/>
      <c r="X6009" s="42"/>
      <c r="Y6009" s="42"/>
      <c r="Z6009" s="42"/>
      <c r="AA6009" s="42"/>
      <c r="AB6009" s="42"/>
      <c r="AD6009" s="11"/>
      <c r="AE6009" s="11"/>
      <c r="AF6009" s="11"/>
    </row>
    <row r="6010" spans="3:32">
      <c r="C6010" s="57"/>
      <c r="D6010" s="11"/>
      <c r="E6010" s="11"/>
      <c r="F6010" s="56"/>
      <c r="G6010" s="11"/>
      <c r="H6010" s="11"/>
      <c r="I6010" s="11"/>
      <c r="J6010" s="11"/>
      <c r="K6010" s="11"/>
      <c r="M6010" s="11"/>
      <c r="N6010" s="11"/>
      <c r="O6010" s="11"/>
      <c r="P6010" s="11"/>
      <c r="Q6010" s="11"/>
      <c r="R6010" s="11"/>
      <c r="S6010" s="11"/>
      <c r="T6010" s="11"/>
      <c r="U6010" s="42"/>
      <c r="V6010" s="42"/>
      <c r="W6010" s="42"/>
      <c r="X6010" s="42"/>
      <c r="Y6010" s="42"/>
      <c r="Z6010" s="42"/>
      <c r="AA6010" s="42"/>
      <c r="AB6010" s="42"/>
      <c r="AD6010" s="11"/>
      <c r="AE6010" s="11"/>
      <c r="AF6010" s="11"/>
    </row>
    <row r="6011" spans="3:32">
      <c r="C6011" s="57"/>
      <c r="D6011" s="11"/>
      <c r="E6011" s="11"/>
      <c r="F6011" s="56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42"/>
      <c r="V6011" s="42"/>
      <c r="W6011" s="42"/>
      <c r="X6011" s="42"/>
      <c r="Y6011" s="42"/>
      <c r="Z6011" s="42"/>
      <c r="AA6011" s="42"/>
      <c r="AB6011" s="42"/>
      <c r="AD6011" s="11"/>
      <c r="AF6011" s="11"/>
    </row>
    <row r="6012" spans="3:32">
      <c r="C6012" s="57"/>
      <c r="D6012" s="11"/>
      <c r="E6012" s="11"/>
      <c r="F6012" s="56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42"/>
      <c r="V6012" s="42"/>
      <c r="W6012" s="42"/>
      <c r="X6012" s="42"/>
      <c r="Y6012" s="42"/>
      <c r="Z6012" s="42"/>
      <c r="AA6012" s="42"/>
      <c r="AB6012" s="42"/>
      <c r="AC6012" s="11"/>
      <c r="AD6012" s="11"/>
    </row>
    <row r="6013" spans="3:32">
      <c r="C6013" s="57"/>
      <c r="D6013" s="11"/>
      <c r="E6013" s="11"/>
      <c r="F6013" s="56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42"/>
      <c r="V6013" s="42"/>
      <c r="W6013" s="42"/>
      <c r="X6013" s="42"/>
      <c r="Y6013" s="42"/>
      <c r="Z6013" s="42"/>
      <c r="AA6013" s="42"/>
      <c r="AB6013" s="42"/>
      <c r="AC6013" s="11"/>
      <c r="AD6013" s="11"/>
    </row>
    <row r="6014" spans="3:32">
      <c r="C6014" s="57"/>
      <c r="D6014" s="11"/>
      <c r="E6014" s="11"/>
      <c r="F6014" s="56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42"/>
      <c r="V6014" s="42"/>
      <c r="W6014" s="42"/>
      <c r="X6014" s="42"/>
      <c r="Y6014" s="42"/>
      <c r="Z6014" s="42"/>
      <c r="AA6014" s="42"/>
      <c r="AB6014" s="42"/>
      <c r="AD6014" s="11"/>
      <c r="AE6014" s="11"/>
      <c r="AF6014" s="11"/>
    </row>
    <row r="6015" spans="3:32">
      <c r="C6015" s="57"/>
      <c r="D6015" s="11"/>
      <c r="E6015" s="11"/>
      <c r="F6015" s="56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42"/>
      <c r="V6015" s="42"/>
      <c r="W6015" s="42"/>
      <c r="X6015" s="42"/>
      <c r="Y6015" s="42"/>
      <c r="Z6015" s="42"/>
      <c r="AA6015" s="42"/>
      <c r="AB6015" s="42"/>
      <c r="AD6015" s="11"/>
      <c r="AF6015" s="11"/>
    </row>
    <row r="6016" spans="3:32">
      <c r="C6016" s="57"/>
      <c r="D6016" s="11"/>
      <c r="E6016" s="11"/>
      <c r="F6016" s="56"/>
      <c r="G6016" s="11"/>
      <c r="H6016" s="11"/>
      <c r="I6016" s="11"/>
      <c r="J6016" s="11"/>
      <c r="K6016" s="11"/>
      <c r="M6016" s="11"/>
      <c r="O6016" s="11"/>
      <c r="P6016" s="11"/>
      <c r="Q6016" s="11"/>
      <c r="R6016" s="11"/>
      <c r="S6016" s="11"/>
      <c r="T6016" s="11"/>
      <c r="U6016" s="42"/>
      <c r="V6016" s="42"/>
      <c r="W6016" s="42"/>
      <c r="X6016" s="42"/>
      <c r="Y6016" s="42"/>
      <c r="Z6016" s="42"/>
      <c r="AA6016" s="42"/>
      <c r="AB6016" s="42"/>
      <c r="AD6016" s="11"/>
      <c r="AE6016" s="11"/>
    </row>
    <row r="6017" spans="3:32">
      <c r="C6017" s="57"/>
      <c r="D6017" s="11"/>
      <c r="E6017" s="11"/>
      <c r="F6017" s="56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42"/>
      <c r="V6017" s="42"/>
      <c r="W6017" s="42"/>
      <c r="X6017" s="42"/>
      <c r="Y6017" s="42"/>
      <c r="Z6017" s="42"/>
      <c r="AA6017" s="42"/>
      <c r="AB6017" s="42"/>
      <c r="AD6017" s="11"/>
      <c r="AF6017" s="11"/>
    </row>
    <row r="6018" spans="3:32">
      <c r="C6018" s="57"/>
      <c r="D6018" s="11"/>
      <c r="E6018" s="11"/>
      <c r="F6018" s="56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42"/>
      <c r="V6018" s="42"/>
      <c r="W6018" s="42"/>
      <c r="X6018" s="42"/>
      <c r="Y6018" s="42"/>
      <c r="Z6018" s="42"/>
      <c r="AA6018" s="42"/>
      <c r="AB6018" s="42"/>
      <c r="AD6018" s="11"/>
      <c r="AE6018" s="11"/>
      <c r="AF6018" s="11"/>
    </row>
    <row r="6019" spans="3:32">
      <c r="C6019" s="57"/>
      <c r="D6019" s="11"/>
      <c r="E6019" s="11"/>
      <c r="F6019" s="56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42"/>
      <c r="V6019" s="42"/>
      <c r="W6019" s="42"/>
      <c r="X6019" s="42"/>
      <c r="Y6019" s="42"/>
      <c r="Z6019" s="42"/>
      <c r="AA6019" s="42"/>
      <c r="AB6019" s="42"/>
      <c r="AD6019" s="11"/>
    </row>
    <row r="6020" spans="3:32">
      <c r="C6020" s="57"/>
      <c r="D6020" s="11"/>
      <c r="E6020" s="11"/>
      <c r="F6020" s="56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42"/>
      <c r="V6020" s="42"/>
      <c r="W6020" s="42"/>
      <c r="X6020" s="42"/>
      <c r="Y6020" s="42"/>
      <c r="Z6020" s="42"/>
      <c r="AA6020" s="42"/>
      <c r="AB6020" s="42"/>
      <c r="AE6020" s="11"/>
    </row>
    <row r="6021" spans="3:32">
      <c r="C6021" s="57"/>
      <c r="D6021" s="11"/>
      <c r="E6021" s="11"/>
      <c r="F6021" s="56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42"/>
      <c r="V6021" s="42"/>
      <c r="W6021" s="42"/>
      <c r="X6021" s="42"/>
      <c r="Y6021" s="42"/>
      <c r="Z6021" s="42"/>
      <c r="AA6021" s="42"/>
      <c r="AB6021" s="42"/>
      <c r="AD6021" s="11"/>
      <c r="AF6021" s="11"/>
    </row>
    <row r="6022" spans="3:32">
      <c r="C6022" s="57"/>
      <c r="D6022" s="11"/>
      <c r="E6022" s="11"/>
      <c r="F6022" s="56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42"/>
      <c r="V6022" s="42"/>
      <c r="W6022" s="42"/>
      <c r="X6022" s="42"/>
      <c r="Y6022" s="42"/>
      <c r="Z6022" s="42"/>
      <c r="AA6022" s="42"/>
      <c r="AB6022" s="42"/>
      <c r="AD6022" s="11"/>
      <c r="AE6022" s="11"/>
    </row>
    <row r="6023" spans="3:32">
      <c r="C6023" s="57"/>
      <c r="D6023" s="11"/>
      <c r="E6023" s="11"/>
      <c r="F6023" s="56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42"/>
      <c r="V6023" s="42"/>
      <c r="W6023" s="42"/>
      <c r="X6023" s="42"/>
      <c r="Y6023" s="42"/>
      <c r="Z6023" s="42"/>
      <c r="AA6023" s="42"/>
      <c r="AB6023" s="42"/>
      <c r="AD6023" s="11"/>
      <c r="AE6023" s="11"/>
    </row>
    <row r="6024" spans="3:32">
      <c r="C6024" s="57"/>
      <c r="D6024" s="11"/>
      <c r="E6024" s="11"/>
      <c r="F6024" s="56"/>
      <c r="G6024" s="11"/>
      <c r="H6024" s="11"/>
      <c r="I6024" s="11"/>
      <c r="J6024" s="11"/>
      <c r="K6024" s="11"/>
      <c r="M6024" s="11"/>
      <c r="N6024" s="11"/>
      <c r="O6024" s="11"/>
      <c r="P6024" s="11"/>
      <c r="Q6024" s="11"/>
      <c r="R6024" s="11"/>
      <c r="S6024" s="11"/>
      <c r="T6024" s="11"/>
      <c r="U6024" s="42"/>
      <c r="V6024" s="42"/>
      <c r="W6024" s="42"/>
      <c r="X6024" s="42"/>
      <c r="Y6024" s="42"/>
      <c r="Z6024" s="42"/>
      <c r="AA6024" s="42"/>
      <c r="AB6024" s="42"/>
      <c r="AC6024" s="11"/>
      <c r="AD6024" s="11"/>
      <c r="AE6024" s="11"/>
      <c r="AF6024" s="11"/>
    </row>
    <row r="6025" spans="3:32">
      <c r="C6025" s="57"/>
      <c r="D6025" s="11"/>
      <c r="E6025" s="11"/>
      <c r="F6025" s="56"/>
      <c r="G6025" s="11"/>
      <c r="H6025" s="11"/>
      <c r="I6025" s="11"/>
      <c r="J6025" s="11"/>
      <c r="K6025" s="11"/>
      <c r="M6025" s="11"/>
      <c r="O6025" s="11"/>
      <c r="P6025" s="11"/>
      <c r="Q6025" s="11"/>
      <c r="R6025" s="11"/>
      <c r="S6025" s="11"/>
      <c r="T6025" s="11"/>
      <c r="U6025" s="42"/>
      <c r="V6025" s="42"/>
      <c r="W6025" s="42"/>
      <c r="X6025" s="42"/>
      <c r="Y6025" s="42"/>
      <c r="Z6025" s="42"/>
      <c r="AA6025" s="42"/>
      <c r="AB6025" s="42"/>
      <c r="AC6025" s="11"/>
      <c r="AD6025" s="11"/>
      <c r="AE6025" s="11"/>
      <c r="AF6025" s="11"/>
    </row>
    <row r="6026" spans="3:32">
      <c r="C6026" s="57"/>
      <c r="D6026" s="11"/>
      <c r="E6026" s="11"/>
      <c r="F6026" s="56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42"/>
      <c r="V6026" s="42"/>
      <c r="W6026" s="42"/>
      <c r="X6026" s="42"/>
      <c r="Y6026" s="42"/>
      <c r="Z6026" s="42"/>
      <c r="AA6026" s="42"/>
      <c r="AB6026" s="42"/>
      <c r="AD6026" s="11"/>
      <c r="AF6026" s="11"/>
    </row>
    <row r="6027" spans="3:32">
      <c r="C6027" s="57"/>
      <c r="D6027" s="11"/>
      <c r="E6027" s="11"/>
      <c r="F6027" s="56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42"/>
      <c r="V6027" s="42"/>
      <c r="W6027" s="42"/>
      <c r="X6027" s="42"/>
      <c r="Y6027" s="42"/>
      <c r="Z6027" s="42"/>
      <c r="AA6027" s="42"/>
      <c r="AB6027" s="42"/>
      <c r="AD6027" s="11"/>
      <c r="AE6027" s="11"/>
      <c r="AF6027" s="11"/>
    </row>
    <row r="6028" spans="3:32">
      <c r="C6028" s="57"/>
      <c r="D6028" s="11"/>
      <c r="E6028" s="11"/>
      <c r="F6028" s="56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42"/>
      <c r="V6028" s="42"/>
      <c r="W6028" s="42"/>
      <c r="X6028" s="42"/>
      <c r="Y6028" s="42"/>
      <c r="Z6028" s="42"/>
      <c r="AA6028" s="42"/>
      <c r="AB6028" s="42"/>
      <c r="AD6028" s="11"/>
      <c r="AF6028" s="11"/>
    </row>
    <row r="6029" spans="3:32">
      <c r="C6029" s="57"/>
      <c r="D6029" s="11"/>
      <c r="E6029" s="11"/>
      <c r="F6029" s="56"/>
      <c r="G6029" s="11"/>
      <c r="H6029" s="11"/>
      <c r="I6029" s="11"/>
      <c r="J6029" s="11"/>
      <c r="K6029" s="11"/>
      <c r="M6029" s="11"/>
      <c r="N6029" s="11"/>
      <c r="O6029" s="11"/>
      <c r="Q6029" s="11"/>
      <c r="R6029" s="11"/>
      <c r="S6029" s="11"/>
      <c r="U6029" s="42"/>
      <c r="V6029" s="42"/>
      <c r="W6029" s="42"/>
      <c r="X6029" s="42"/>
      <c r="Y6029" s="42"/>
      <c r="Z6029" s="42"/>
      <c r="AA6029" s="42"/>
      <c r="AB6029" s="42"/>
      <c r="AD6029" s="11"/>
      <c r="AF6029" s="11"/>
    </row>
    <row r="6030" spans="3:32">
      <c r="C6030" s="57"/>
      <c r="D6030" s="11"/>
      <c r="E6030" s="11"/>
      <c r="F6030" s="56"/>
      <c r="G6030" s="11"/>
      <c r="H6030" s="11"/>
      <c r="I6030" s="11"/>
      <c r="J6030" s="11"/>
      <c r="K6030" s="11"/>
      <c r="M6030" s="11"/>
      <c r="N6030" s="11"/>
      <c r="O6030" s="11"/>
      <c r="Q6030" s="11"/>
      <c r="R6030" s="11"/>
      <c r="S6030" s="11"/>
      <c r="U6030" s="42"/>
      <c r="V6030" s="42"/>
      <c r="W6030" s="42"/>
      <c r="X6030" s="42"/>
      <c r="Y6030" s="42"/>
      <c r="Z6030" s="42"/>
      <c r="AA6030" s="42"/>
      <c r="AB6030" s="42"/>
      <c r="AF6030" s="11"/>
    </row>
    <row r="6031" spans="3:32">
      <c r="C6031" s="57"/>
      <c r="D6031" s="11"/>
      <c r="E6031" s="11"/>
      <c r="F6031" s="56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42"/>
      <c r="V6031" s="42"/>
      <c r="W6031" s="42"/>
      <c r="X6031" s="42"/>
      <c r="Y6031" s="42"/>
      <c r="Z6031" s="42"/>
      <c r="AA6031" s="42"/>
      <c r="AB6031" s="42"/>
      <c r="AE6031" s="11"/>
      <c r="AF6031" s="11"/>
    </row>
    <row r="6032" spans="3:32">
      <c r="C6032" s="57"/>
      <c r="D6032" s="11"/>
      <c r="E6032" s="11"/>
      <c r="F6032" s="56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42"/>
      <c r="V6032" s="42"/>
      <c r="W6032" s="42"/>
      <c r="X6032" s="42"/>
      <c r="Y6032" s="42"/>
      <c r="Z6032" s="42"/>
      <c r="AA6032" s="42"/>
      <c r="AB6032" s="42"/>
      <c r="AE6032" s="11"/>
    </row>
    <row r="6033" spans="3:32">
      <c r="C6033" s="57"/>
      <c r="D6033" s="11"/>
      <c r="E6033" s="11"/>
      <c r="F6033" s="56"/>
      <c r="G6033" s="11"/>
      <c r="H6033" s="11"/>
      <c r="I6033" s="11"/>
      <c r="J6033" s="11"/>
      <c r="K6033" s="11"/>
      <c r="M6033" s="11"/>
      <c r="N6033" s="11"/>
      <c r="O6033" s="11"/>
      <c r="Q6033" s="11"/>
      <c r="R6033" s="11"/>
      <c r="S6033" s="11"/>
      <c r="U6033" s="42"/>
      <c r="V6033" s="42"/>
      <c r="W6033" s="42"/>
      <c r="X6033" s="42"/>
      <c r="Y6033" s="42"/>
      <c r="Z6033" s="42"/>
      <c r="AA6033" s="42"/>
      <c r="AB6033" s="42"/>
      <c r="AD6033" s="11"/>
      <c r="AE6033" s="11"/>
    </row>
    <row r="6034" spans="3:32">
      <c r="C6034" s="57"/>
      <c r="D6034" s="11"/>
      <c r="E6034" s="11"/>
      <c r="F6034" s="56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42"/>
      <c r="V6034" s="42"/>
      <c r="W6034" s="42"/>
      <c r="X6034" s="42"/>
      <c r="Y6034" s="42"/>
      <c r="Z6034" s="42"/>
      <c r="AA6034" s="42"/>
      <c r="AB6034" s="42"/>
      <c r="AD6034" s="11"/>
      <c r="AF6034" s="11"/>
    </row>
    <row r="6035" spans="3:32">
      <c r="C6035" s="57"/>
      <c r="D6035" s="11"/>
      <c r="E6035" s="11"/>
      <c r="F6035" s="56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42"/>
      <c r="V6035" s="42"/>
      <c r="W6035" s="42"/>
      <c r="X6035" s="42"/>
      <c r="Y6035" s="42"/>
      <c r="Z6035" s="42"/>
      <c r="AA6035" s="42"/>
      <c r="AB6035" s="42"/>
      <c r="AC6035" s="11"/>
      <c r="AD6035" s="11"/>
      <c r="AE6035" s="11"/>
      <c r="AF6035" s="11"/>
    </row>
    <row r="6036" spans="3:32">
      <c r="C6036" s="57"/>
      <c r="D6036" s="11"/>
      <c r="E6036" s="11"/>
      <c r="F6036" s="56"/>
      <c r="G6036" s="11"/>
      <c r="H6036" s="11"/>
      <c r="I6036" s="11"/>
      <c r="J6036" s="11"/>
      <c r="K6036" s="11"/>
      <c r="M6036" s="11"/>
      <c r="O6036" s="11"/>
      <c r="P6036" s="11"/>
      <c r="Q6036" s="11"/>
      <c r="R6036" s="11"/>
      <c r="S6036" s="11"/>
      <c r="T6036" s="11"/>
      <c r="U6036" s="42"/>
      <c r="V6036" s="42"/>
      <c r="W6036" s="42"/>
      <c r="X6036" s="42"/>
      <c r="Y6036" s="42"/>
      <c r="Z6036" s="42"/>
      <c r="AA6036" s="42"/>
      <c r="AB6036" s="42"/>
      <c r="AD6036" s="11"/>
      <c r="AE6036" s="11"/>
      <c r="AF6036" s="11"/>
    </row>
    <row r="6037" spans="3:32">
      <c r="C6037" s="57"/>
      <c r="D6037" s="11"/>
      <c r="E6037" s="11"/>
      <c r="F6037" s="56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42"/>
      <c r="V6037" s="42"/>
      <c r="W6037" s="42"/>
      <c r="X6037" s="42"/>
      <c r="Y6037" s="42"/>
      <c r="Z6037" s="42"/>
      <c r="AA6037" s="42"/>
      <c r="AB6037" s="42"/>
      <c r="AD6037" s="11"/>
      <c r="AF6037" s="11"/>
    </row>
    <row r="6038" spans="3:32">
      <c r="C6038" s="57"/>
      <c r="D6038" s="11"/>
      <c r="E6038" s="11"/>
      <c r="F6038" s="56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42"/>
      <c r="V6038" s="42"/>
      <c r="W6038" s="42"/>
      <c r="X6038" s="42"/>
      <c r="Y6038" s="42"/>
      <c r="Z6038" s="42"/>
      <c r="AA6038" s="42"/>
      <c r="AB6038" s="42"/>
      <c r="AD6038" s="11"/>
      <c r="AE6038" s="11"/>
    </row>
    <row r="6039" spans="3:32">
      <c r="C6039" s="57"/>
      <c r="D6039" s="11"/>
      <c r="E6039" s="11"/>
      <c r="F6039" s="56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42"/>
      <c r="V6039" s="42"/>
      <c r="W6039" s="42"/>
      <c r="X6039" s="42"/>
      <c r="Y6039" s="42"/>
      <c r="Z6039" s="42"/>
      <c r="AA6039" s="42"/>
      <c r="AB6039" s="42"/>
      <c r="AD6039" s="11"/>
      <c r="AF6039" s="11"/>
    </row>
    <row r="6040" spans="3:32">
      <c r="C6040" s="57"/>
      <c r="D6040" s="11"/>
      <c r="E6040" s="11"/>
      <c r="F6040" s="56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42"/>
      <c r="V6040" s="42"/>
      <c r="W6040" s="42"/>
      <c r="X6040" s="42"/>
      <c r="Y6040" s="42"/>
      <c r="Z6040" s="42"/>
      <c r="AA6040" s="42"/>
      <c r="AB6040" s="42"/>
      <c r="AD6040" s="11"/>
      <c r="AE6040" s="11"/>
    </row>
    <row r="6041" spans="3:32">
      <c r="C6041" s="57"/>
      <c r="D6041" s="11"/>
      <c r="E6041" s="11"/>
      <c r="F6041" s="56"/>
      <c r="G6041" s="11"/>
      <c r="H6041" s="11"/>
      <c r="I6041" s="11"/>
      <c r="J6041" s="11"/>
      <c r="K6041" s="11"/>
      <c r="M6041" s="11"/>
      <c r="N6041" s="11"/>
      <c r="O6041" s="11"/>
      <c r="Q6041" s="11"/>
      <c r="R6041" s="11"/>
      <c r="S6041" s="11"/>
      <c r="U6041" s="42"/>
      <c r="V6041" s="42"/>
      <c r="W6041" s="42"/>
      <c r="X6041" s="42"/>
      <c r="Y6041" s="42"/>
      <c r="Z6041" s="42"/>
      <c r="AA6041" s="42"/>
      <c r="AB6041" s="42"/>
      <c r="AC6041" s="11"/>
      <c r="AD6041" s="11"/>
      <c r="AE6041" s="11"/>
      <c r="AF6041" s="11"/>
    </row>
    <row r="6042" spans="3:32">
      <c r="C6042" s="57"/>
      <c r="D6042" s="11"/>
      <c r="E6042" s="11"/>
      <c r="F6042" s="56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42"/>
      <c r="V6042" s="42"/>
      <c r="W6042" s="42"/>
      <c r="X6042" s="42"/>
      <c r="Y6042" s="42"/>
      <c r="Z6042" s="42"/>
      <c r="AA6042" s="42"/>
      <c r="AB6042" s="42"/>
      <c r="AC6042" s="11"/>
      <c r="AD6042" s="11"/>
      <c r="AE6042" s="11"/>
      <c r="AF6042" s="11"/>
    </row>
    <row r="6043" spans="3:32">
      <c r="C6043" s="57"/>
      <c r="D6043" s="11"/>
      <c r="E6043" s="11"/>
      <c r="F6043" s="56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42"/>
      <c r="V6043" s="42"/>
      <c r="W6043" s="42"/>
      <c r="X6043" s="42"/>
      <c r="Y6043" s="42"/>
      <c r="Z6043" s="42"/>
      <c r="AA6043" s="42"/>
      <c r="AB6043" s="42"/>
      <c r="AC6043" s="11"/>
      <c r="AD6043" s="11"/>
      <c r="AE6043" s="11"/>
      <c r="AF6043" s="11"/>
    </row>
    <row r="6044" spans="3:32">
      <c r="C6044" s="57"/>
      <c r="D6044" s="11"/>
      <c r="E6044" s="11"/>
      <c r="F6044" s="56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42"/>
      <c r="V6044" s="42"/>
      <c r="W6044" s="42"/>
      <c r="X6044" s="42"/>
      <c r="Y6044" s="42"/>
      <c r="Z6044" s="42"/>
      <c r="AA6044" s="42"/>
      <c r="AB6044" s="42"/>
      <c r="AC6044" s="11"/>
      <c r="AD6044" s="11"/>
      <c r="AE6044" s="11"/>
      <c r="AF6044" s="11"/>
    </row>
    <row r="6045" spans="3:32">
      <c r="C6045" s="57"/>
      <c r="D6045" s="11"/>
      <c r="E6045" s="11"/>
      <c r="F6045" s="56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42"/>
      <c r="V6045" s="42"/>
      <c r="W6045" s="42"/>
      <c r="X6045" s="42"/>
      <c r="Y6045" s="42"/>
      <c r="Z6045" s="42"/>
      <c r="AA6045" s="42"/>
      <c r="AB6045" s="42"/>
      <c r="AC6045" s="11"/>
      <c r="AD6045" s="11"/>
      <c r="AE6045" s="11"/>
    </row>
    <row r="6046" spans="3:32">
      <c r="C6046" s="57"/>
      <c r="D6046" s="11"/>
      <c r="E6046" s="11"/>
      <c r="F6046" s="56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42"/>
      <c r="V6046" s="42"/>
      <c r="W6046" s="42"/>
      <c r="X6046" s="42"/>
      <c r="Y6046" s="42"/>
      <c r="Z6046" s="42"/>
      <c r="AA6046" s="42"/>
      <c r="AB6046" s="42"/>
      <c r="AD6046" s="11"/>
    </row>
    <row r="6047" spans="3:32">
      <c r="C6047" s="57"/>
      <c r="D6047" s="11"/>
      <c r="E6047" s="11"/>
      <c r="F6047" s="56"/>
      <c r="G6047" s="11"/>
      <c r="H6047" s="11"/>
      <c r="I6047" s="11"/>
      <c r="J6047" s="11"/>
      <c r="K6047" s="11"/>
      <c r="L6047" s="11"/>
      <c r="M6047" s="11"/>
      <c r="N6047" s="11"/>
      <c r="O6047" s="11"/>
      <c r="Q6047" s="11"/>
      <c r="R6047" s="11"/>
      <c r="S6047" s="11"/>
      <c r="T6047" s="11"/>
      <c r="U6047" s="42"/>
      <c r="V6047" s="42"/>
      <c r="W6047" s="42"/>
      <c r="X6047" s="42"/>
      <c r="Y6047" s="42"/>
      <c r="Z6047" s="42"/>
      <c r="AA6047" s="42"/>
      <c r="AB6047" s="42"/>
      <c r="AD6047" s="11"/>
      <c r="AE6047" s="11"/>
      <c r="AF6047" s="11"/>
    </row>
    <row r="6048" spans="3:32">
      <c r="C6048" s="57"/>
      <c r="D6048" s="11"/>
      <c r="E6048" s="11"/>
      <c r="F6048" s="56"/>
      <c r="G6048" s="11"/>
      <c r="H6048" s="11"/>
      <c r="I6048" s="11"/>
      <c r="J6048" s="11"/>
      <c r="K6048" s="11"/>
      <c r="L6048" s="11"/>
      <c r="M6048" s="11"/>
      <c r="N6048" s="11"/>
      <c r="O6048" s="11"/>
      <c r="Q6048" s="11"/>
      <c r="R6048" s="11"/>
      <c r="S6048" s="11"/>
      <c r="T6048" s="11"/>
      <c r="U6048" s="42"/>
      <c r="V6048" s="42"/>
      <c r="W6048" s="42"/>
      <c r="X6048" s="42"/>
      <c r="Y6048" s="42"/>
      <c r="Z6048" s="42"/>
      <c r="AA6048" s="42"/>
      <c r="AB6048" s="42"/>
      <c r="AD6048" s="11"/>
      <c r="AE6048" s="11"/>
      <c r="AF6048" s="11"/>
    </row>
    <row r="6049" spans="3:32">
      <c r="C6049" s="57"/>
      <c r="D6049" s="11"/>
      <c r="E6049" s="11"/>
      <c r="F6049" s="56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42"/>
      <c r="V6049" s="42"/>
      <c r="W6049" s="42"/>
      <c r="X6049" s="42"/>
      <c r="Y6049" s="42"/>
      <c r="Z6049" s="42"/>
      <c r="AA6049" s="42"/>
      <c r="AB6049" s="42"/>
      <c r="AD6049" s="11"/>
      <c r="AE6049" s="11"/>
    </row>
    <row r="6050" spans="3:32">
      <c r="C6050" s="57"/>
      <c r="D6050" s="11"/>
      <c r="E6050" s="11"/>
      <c r="F6050" s="56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42"/>
      <c r="V6050" s="42"/>
      <c r="W6050" s="42"/>
      <c r="X6050" s="42"/>
      <c r="Y6050" s="42"/>
      <c r="Z6050" s="42"/>
      <c r="AA6050" s="42"/>
      <c r="AB6050" s="42"/>
      <c r="AD6050" s="11"/>
      <c r="AE6050" s="11"/>
      <c r="AF6050" s="11"/>
    </row>
    <row r="6051" spans="3:32">
      <c r="C6051" s="57"/>
      <c r="D6051" s="11"/>
      <c r="E6051" s="11"/>
      <c r="F6051" s="56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42"/>
      <c r="V6051" s="42"/>
      <c r="W6051" s="42"/>
      <c r="X6051" s="42"/>
      <c r="Y6051" s="42"/>
      <c r="Z6051" s="42"/>
      <c r="AA6051" s="42"/>
      <c r="AB6051" s="42"/>
      <c r="AC6051" s="11"/>
      <c r="AD6051" s="11"/>
      <c r="AE6051" s="11"/>
    </row>
    <row r="6052" spans="3:32">
      <c r="C6052" s="57"/>
      <c r="D6052" s="11"/>
      <c r="E6052" s="11"/>
      <c r="F6052" s="56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42"/>
      <c r="V6052" s="42"/>
      <c r="W6052" s="42"/>
      <c r="X6052" s="42"/>
      <c r="Y6052" s="42"/>
      <c r="Z6052" s="42"/>
      <c r="AA6052" s="42"/>
      <c r="AB6052" s="42"/>
      <c r="AC6052" s="11"/>
      <c r="AD6052" s="11"/>
      <c r="AE6052" s="11"/>
      <c r="AF6052" s="11"/>
    </row>
    <row r="6053" spans="3:32">
      <c r="C6053" s="57"/>
      <c r="D6053" s="11"/>
      <c r="E6053" s="11"/>
      <c r="F6053" s="56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42"/>
      <c r="V6053" s="42"/>
      <c r="W6053" s="42"/>
      <c r="X6053" s="42"/>
      <c r="Y6053" s="42"/>
      <c r="Z6053" s="42"/>
      <c r="AA6053" s="42"/>
      <c r="AB6053" s="42"/>
      <c r="AC6053" s="11"/>
      <c r="AD6053" s="11"/>
    </row>
    <row r="6054" spans="3:32">
      <c r="C6054" s="57"/>
      <c r="D6054" s="11"/>
      <c r="E6054" s="11"/>
      <c r="F6054" s="56"/>
      <c r="G6054" s="11"/>
      <c r="H6054" s="11"/>
      <c r="I6054" s="11"/>
      <c r="J6054" s="11"/>
      <c r="K6054" s="11"/>
      <c r="M6054" s="11"/>
      <c r="N6054" s="11"/>
      <c r="O6054" s="11"/>
      <c r="P6054" s="11"/>
      <c r="Q6054" s="11"/>
      <c r="R6054" s="11"/>
      <c r="S6054" s="11"/>
      <c r="T6054" s="11"/>
      <c r="U6054" s="42"/>
      <c r="V6054" s="42"/>
      <c r="W6054" s="42"/>
      <c r="X6054" s="42"/>
      <c r="Y6054" s="42"/>
      <c r="Z6054" s="42"/>
      <c r="AA6054" s="42"/>
      <c r="AB6054" s="42"/>
      <c r="AC6054" s="11"/>
      <c r="AD6054" s="11"/>
      <c r="AE6054" s="11"/>
      <c r="AF6054" s="11"/>
    </row>
    <row r="6055" spans="3:32">
      <c r="C6055" s="57"/>
      <c r="D6055" s="11"/>
      <c r="E6055" s="11"/>
      <c r="F6055" s="56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42"/>
      <c r="V6055" s="42"/>
      <c r="W6055" s="42"/>
      <c r="X6055" s="42"/>
      <c r="Y6055" s="42"/>
      <c r="Z6055" s="42"/>
      <c r="AA6055" s="42"/>
      <c r="AB6055" s="42"/>
      <c r="AC6055" s="11"/>
      <c r="AD6055" s="11"/>
      <c r="AE6055" s="11"/>
      <c r="AF6055" s="11"/>
    </row>
    <row r="6056" spans="3:32">
      <c r="C6056" s="57"/>
      <c r="D6056" s="11"/>
      <c r="E6056" s="11"/>
      <c r="F6056" s="56"/>
      <c r="G6056" s="11"/>
      <c r="H6056" s="11"/>
      <c r="I6056" s="11"/>
      <c r="J6056" s="11"/>
      <c r="K6056" s="11"/>
      <c r="L6056" s="11"/>
      <c r="M6056" s="11"/>
      <c r="O6056" s="11"/>
      <c r="Q6056" s="11"/>
      <c r="R6056" s="11"/>
      <c r="S6056" s="11"/>
      <c r="T6056" s="11"/>
      <c r="U6056" s="42"/>
      <c r="V6056" s="42"/>
      <c r="W6056" s="42"/>
      <c r="X6056" s="42"/>
      <c r="Y6056" s="42"/>
      <c r="Z6056" s="42"/>
      <c r="AA6056" s="42"/>
      <c r="AB6056" s="42"/>
      <c r="AC6056" s="11"/>
      <c r="AD6056" s="11"/>
    </row>
    <row r="6057" spans="3:32">
      <c r="C6057" s="57"/>
      <c r="D6057" s="11"/>
      <c r="E6057" s="11"/>
      <c r="F6057" s="56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42"/>
      <c r="V6057" s="42"/>
      <c r="W6057" s="42"/>
      <c r="X6057" s="42"/>
      <c r="Y6057" s="42"/>
      <c r="Z6057" s="42"/>
      <c r="AA6057" s="42"/>
      <c r="AB6057" s="42"/>
      <c r="AD6057" s="11"/>
      <c r="AE6057" s="11"/>
      <c r="AF6057" s="11"/>
    </row>
    <row r="6058" spans="3:32">
      <c r="C6058" s="57"/>
      <c r="D6058" s="11"/>
      <c r="E6058" s="11"/>
      <c r="F6058" s="56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42"/>
      <c r="V6058" s="42"/>
      <c r="W6058" s="42"/>
      <c r="X6058" s="42"/>
      <c r="Y6058" s="42"/>
      <c r="Z6058" s="42"/>
      <c r="AA6058" s="42"/>
      <c r="AB6058" s="42"/>
      <c r="AD6058" s="11"/>
      <c r="AE6058" s="11"/>
      <c r="AF6058" s="11"/>
    </row>
    <row r="6059" spans="3:32">
      <c r="C6059" s="57"/>
      <c r="D6059" s="11"/>
      <c r="E6059" s="11"/>
      <c r="F6059" s="56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42"/>
      <c r="V6059" s="42"/>
      <c r="W6059" s="42"/>
      <c r="X6059" s="42"/>
      <c r="Y6059" s="42"/>
      <c r="Z6059" s="42"/>
      <c r="AA6059" s="42"/>
      <c r="AB6059" s="42"/>
      <c r="AD6059" s="11"/>
      <c r="AF6059" s="11"/>
    </row>
    <row r="6060" spans="3:32">
      <c r="C6060" s="57"/>
      <c r="D6060" s="11"/>
      <c r="E6060" s="11"/>
      <c r="F6060" s="56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42"/>
      <c r="V6060" s="42"/>
      <c r="W6060" s="42"/>
      <c r="X6060" s="42"/>
      <c r="Y6060" s="42"/>
      <c r="Z6060" s="42"/>
      <c r="AA6060" s="42"/>
      <c r="AB6060" s="42"/>
      <c r="AC6060" s="11"/>
      <c r="AD6060" s="11"/>
      <c r="AE6060" s="11"/>
      <c r="AF6060" s="11"/>
    </row>
    <row r="6061" spans="3:32">
      <c r="C6061" s="57"/>
      <c r="D6061" s="11"/>
      <c r="E6061" s="11"/>
      <c r="F6061" s="56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42"/>
      <c r="V6061" s="42"/>
      <c r="W6061" s="42"/>
      <c r="X6061" s="42"/>
      <c r="Y6061" s="42"/>
      <c r="Z6061" s="42"/>
      <c r="AA6061" s="42"/>
      <c r="AB6061" s="42"/>
      <c r="AC6061" s="11"/>
      <c r="AD6061" s="11"/>
      <c r="AE6061" s="11"/>
    </row>
    <row r="6062" spans="3:32">
      <c r="C6062" s="57"/>
      <c r="D6062" s="11"/>
      <c r="E6062" s="11"/>
      <c r="F6062" s="56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42"/>
      <c r="V6062" s="42"/>
      <c r="W6062" s="42"/>
      <c r="X6062" s="42"/>
      <c r="Y6062" s="42"/>
      <c r="Z6062" s="42"/>
      <c r="AA6062" s="42"/>
      <c r="AB6062" s="42"/>
      <c r="AC6062" s="11"/>
      <c r="AD6062" s="11"/>
      <c r="AE6062" s="11"/>
    </row>
    <row r="6063" spans="3:32">
      <c r="C6063" s="57"/>
      <c r="D6063" s="11"/>
      <c r="E6063" s="11"/>
      <c r="F6063" s="56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42"/>
      <c r="V6063" s="42"/>
      <c r="W6063" s="42"/>
      <c r="X6063" s="42"/>
      <c r="Y6063" s="42"/>
      <c r="Z6063" s="42"/>
      <c r="AA6063" s="42"/>
      <c r="AB6063" s="42"/>
      <c r="AC6063" s="11"/>
      <c r="AD6063" s="11"/>
    </row>
    <row r="6064" spans="3:32">
      <c r="C6064" s="57"/>
      <c r="D6064" s="11"/>
      <c r="E6064" s="11"/>
      <c r="F6064" s="56"/>
      <c r="G6064" s="11"/>
      <c r="H6064" s="11"/>
      <c r="I6064" s="11"/>
      <c r="J6064" s="11"/>
      <c r="K6064" s="11"/>
      <c r="L6064" s="11"/>
      <c r="M6064" s="11"/>
      <c r="N6064" s="11"/>
      <c r="Q6064" s="11"/>
      <c r="R6064" s="11"/>
      <c r="S6064" s="11"/>
      <c r="T6064" s="11"/>
      <c r="U6064" s="42"/>
      <c r="V6064" s="42"/>
      <c r="W6064" s="42"/>
      <c r="X6064" s="42"/>
      <c r="Y6064" s="42"/>
      <c r="Z6064" s="42"/>
      <c r="AA6064" s="42"/>
      <c r="AB6064" s="42"/>
      <c r="AC6064" s="11"/>
      <c r="AD6064" s="11"/>
      <c r="AF6064" s="11"/>
    </row>
    <row r="6065" spans="3:32">
      <c r="C6065" s="57"/>
      <c r="D6065" s="11"/>
      <c r="E6065" s="11"/>
      <c r="F6065" s="56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42"/>
      <c r="V6065" s="42"/>
      <c r="W6065" s="42"/>
      <c r="X6065" s="42"/>
      <c r="Y6065" s="42"/>
      <c r="Z6065" s="42"/>
      <c r="AA6065" s="42"/>
      <c r="AB6065" s="42"/>
      <c r="AC6065" s="11"/>
      <c r="AD6065" s="11"/>
      <c r="AE6065" s="11"/>
    </row>
    <row r="6066" spans="3:32">
      <c r="C6066" s="57"/>
      <c r="D6066" s="11"/>
      <c r="E6066" s="11"/>
      <c r="F6066" s="56"/>
      <c r="G6066" s="11"/>
      <c r="H6066" s="11"/>
      <c r="I6066" s="11"/>
      <c r="J6066" s="11"/>
      <c r="K6066" s="11"/>
      <c r="M6066" s="11"/>
      <c r="O6066" s="11"/>
      <c r="P6066" s="11"/>
      <c r="Q6066" s="11"/>
      <c r="R6066" s="11"/>
      <c r="S6066" s="11"/>
      <c r="T6066" s="11"/>
      <c r="U6066" s="42"/>
      <c r="V6066" s="42"/>
      <c r="W6066" s="42"/>
      <c r="X6066" s="42"/>
      <c r="Y6066" s="42"/>
      <c r="Z6066" s="42"/>
      <c r="AA6066" s="42"/>
      <c r="AB6066" s="42"/>
      <c r="AC6066" s="11"/>
      <c r="AD6066" s="11"/>
      <c r="AE6066" s="11"/>
      <c r="AF6066" s="11"/>
    </row>
    <row r="6067" spans="3:32">
      <c r="C6067" s="57"/>
      <c r="D6067" s="11"/>
      <c r="E6067" s="11"/>
      <c r="F6067" s="56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42"/>
      <c r="V6067" s="42"/>
      <c r="W6067" s="42"/>
      <c r="X6067" s="42"/>
      <c r="Y6067" s="42"/>
      <c r="Z6067" s="42"/>
      <c r="AA6067" s="42"/>
      <c r="AB6067" s="42"/>
      <c r="AC6067" s="11"/>
      <c r="AD6067" s="11"/>
      <c r="AE6067" s="11"/>
    </row>
    <row r="6068" spans="3:32">
      <c r="C6068" s="57"/>
      <c r="D6068" s="11"/>
      <c r="E6068" s="11"/>
      <c r="F6068" s="56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42"/>
      <c r="V6068" s="42"/>
      <c r="W6068" s="42"/>
      <c r="X6068" s="42"/>
      <c r="Y6068" s="42"/>
      <c r="Z6068" s="42"/>
      <c r="AA6068" s="42"/>
      <c r="AB6068" s="42"/>
      <c r="AC6068" s="11"/>
      <c r="AD6068" s="11"/>
      <c r="AF6068" s="11"/>
    </row>
    <row r="6069" spans="3:32">
      <c r="C6069" s="57"/>
      <c r="D6069" s="11"/>
      <c r="E6069" s="11"/>
      <c r="F6069" s="56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42"/>
      <c r="V6069" s="42"/>
      <c r="W6069" s="42"/>
      <c r="X6069" s="42"/>
      <c r="Y6069" s="42"/>
      <c r="Z6069" s="42"/>
      <c r="AA6069" s="42"/>
      <c r="AB6069" s="42"/>
      <c r="AD6069" s="11"/>
      <c r="AF6069" s="11"/>
    </row>
    <row r="6070" spans="3:32">
      <c r="C6070" s="57"/>
      <c r="D6070" s="11"/>
      <c r="E6070" s="11"/>
      <c r="F6070" s="56"/>
      <c r="G6070" s="11"/>
      <c r="H6070" s="11"/>
      <c r="I6070" s="11"/>
      <c r="J6070" s="11"/>
      <c r="K6070" s="11"/>
      <c r="M6070" s="11"/>
      <c r="N6070" s="11"/>
      <c r="O6070" s="11"/>
      <c r="P6070" s="11"/>
      <c r="Q6070" s="11"/>
      <c r="R6070" s="11"/>
      <c r="S6070" s="11"/>
      <c r="T6070" s="11"/>
      <c r="U6070" s="42"/>
      <c r="V6070" s="42"/>
      <c r="W6070" s="42"/>
      <c r="X6070" s="42"/>
      <c r="Y6070" s="42"/>
      <c r="Z6070" s="42"/>
      <c r="AA6070" s="42"/>
      <c r="AB6070" s="42"/>
      <c r="AD6070" s="11"/>
      <c r="AF6070" s="11"/>
    </row>
    <row r="6071" spans="3:32">
      <c r="C6071" s="57"/>
      <c r="D6071" s="11"/>
      <c r="E6071" s="11"/>
      <c r="F6071" s="56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42"/>
      <c r="V6071" s="42"/>
      <c r="W6071" s="42"/>
      <c r="X6071" s="42"/>
      <c r="Y6071" s="42"/>
      <c r="Z6071" s="42"/>
      <c r="AA6071" s="42"/>
      <c r="AB6071" s="42"/>
      <c r="AD6071" s="11"/>
      <c r="AE6071" s="11"/>
    </row>
    <row r="6072" spans="3:32">
      <c r="C6072" s="57"/>
      <c r="D6072" s="11"/>
      <c r="E6072" s="11"/>
      <c r="F6072" s="56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42"/>
      <c r="V6072" s="42"/>
      <c r="W6072" s="42"/>
      <c r="X6072" s="42"/>
      <c r="Y6072" s="42"/>
      <c r="Z6072" s="42"/>
      <c r="AA6072" s="42"/>
      <c r="AB6072" s="42"/>
      <c r="AD6072" s="11"/>
      <c r="AE6072" s="11"/>
    </row>
    <row r="6073" spans="3:32">
      <c r="C6073" s="57"/>
      <c r="D6073" s="11"/>
      <c r="E6073" s="11"/>
      <c r="F6073" s="56"/>
      <c r="G6073" s="11"/>
      <c r="H6073" s="11"/>
      <c r="I6073" s="11"/>
      <c r="J6073" s="11"/>
      <c r="K6073" s="11"/>
      <c r="L6073" s="11"/>
      <c r="M6073" s="11"/>
      <c r="N6073" s="11"/>
      <c r="P6073" s="11"/>
      <c r="Q6073" s="11"/>
      <c r="R6073" s="11"/>
      <c r="S6073" s="11"/>
      <c r="T6073" s="11"/>
      <c r="U6073" s="42"/>
      <c r="V6073" s="42"/>
      <c r="W6073" s="42"/>
      <c r="X6073" s="42"/>
      <c r="Y6073" s="42"/>
      <c r="Z6073" s="42"/>
      <c r="AA6073" s="42"/>
      <c r="AB6073" s="42"/>
      <c r="AD6073" s="11"/>
      <c r="AE6073" s="11"/>
      <c r="AF6073" s="11"/>
    </row>
    <row r="6074" spans="3:32">
      <c r="C6074" s="57"/>
      <c r="D6074" s="11"/>
      <c r="E6074" s="11"/>
      <c r="F6074" s="56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42"/>
      <c r="V6074" s="42"/>
      <c r="W6074" s="42"/>
      <c r="X6074" s="42"/>
      <c r="Y6074" s="42"/>
      <c r="Z6074" s="42"/>
      <c r="AA6074" s="42"/>
      <c r="AB6074" s="42"/>
      <c r="AD6074" s="11"/>
      <c r="AF6074" s="11"/>
    </row>
    <row r="6075" spans="3:32">
      <c r="C6075" s="57"/>
      <c r="D6075" s="11"/>
      <c r="E6075" s="11"/>
      <c r="F6075" s="56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42"/>
      <c r="V6075" s="42"/>
      <c r="W6075" s="42"/>
      <c r="X6075" s="42"/>
      <c r="Y6075" s="42"/>
      <c r="Z6075" s="42"/>
      <c r="AA6075" s="42"/>
      <c r="AB6075" s="42"/>
      <c r="AD6075" s="11"/>
      <c r="AF6075" s="11"/>
    </row>
    <row r="6076" spans="3:32">
      <c r="C6076" s="57"/>
      <c r="D6076" s="11"/>
      <c r="E6076" s="11"/>
      <c r="F6076" s="56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42"/>
      <c r="V6076" s="42"/>
      <c r="W6076" s="42"/>
      <c r="X6076" s="42"/>
      <c r="Y6076" s="42"/>
      <c r="Z6076" s="42"/>
      <c r="AA6076" s="42"/>
      <c r="AB6076" s="42"/>
      <c r="AD6076" s="11"/>
      <c r="AE6076" s="11"/>
      <c r="AF6076" s="11"/>
    </row>
    <row r="6077" spans="3:32">
      <c r="C6077" s="57"/>
      <c r="D6077" s="11"/>
      <c r="E6077" s="11"/>
      <c r="F6077" s="56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42"/>
      <c r="V6077" s="42"/>
      <c r="W6077" s="42"/>
      <c r="X6077" s="42"/>
      <c r="Y6077" s="42"/>
      <c r="Z6077" s="42"/>
      <c r="AA6077" s="42"/>
      <c r="AB6077" s="42"/>
      <c r="AD6077" s="11"/>
      <c r="AE6077" s="11"/>
    </row>
    <row r="6078" spans="3:32">
      <c r="C6078" s="57"/>
      <c r="D6078" s="11"/>
      <c r="E6078" s="11"/>
      <c r="F6078" s="56"/>
      <c r="G6078" s="11"/>
      <c r="H6078" s="11"/>
      <c r="I6078" s="11"/>
      <c r="J6078" s="11"/>
      <c r="K6078" s="11"/>
      <c r="M6078" s="11"/>
      <c r="O6078" s="11"/>
      <c r="P6078" s="11"/>
      <c r="Q6078" s="11"/>
      <c r="R6078" s="11"/>
      <c r="S6078" s="11"/>
      <c r="T6078" s="11"/>
      <c r="U6078" s="42"/>
      <c r="V6078" s="42"/>
      <c r="W6078" s="42"/>
      <c r="X6078" s="42"/>
      <c r="Y6078" s="42"/>
      <c r="Z6078" s="42"/>
      <c r="AA6078" s="42"/>
      <c r="AB6078" s="42"/>
      <c r="AD6078" s="11"/>
      <c r="AF6078" s="11"/>
    </row>
    <row r="6079" spans="3:32">
      <c r="C6079" s="57"/>
      <c r="D6079" s="11"/>
      <c r="E6079" s="11"/>
      <c r="F6079" s="56"/>
      <c r="G6079" s="11"/>
      <c r="H6079" s="11"/>
      <c r="I6079" s="11"/>
      <c r="J6079" s="11"/>
      <c r="K6079" s="11"/>
      <c r="M6079" s="11"/>
      <c r="N6079" s="11"/>
      <c r="O6079" s="11"/>
      <c r="P6079" s="11"/>
      <c r="Q6079" s="11"/>
      <c r="R6079" s="11"/>
      <c r="S6079" s="11"/>
      <c r="T6079" s="11"/>
      <c r="U6079" s="42"/>
      <c r="V6079" s="42"/>
      <c r="W6079" s="42"/>
      <c r="X6079" s="42"/>
      <c r="Y6079" s="42"/>
      <c r="Z6079" s="42"/>
      <c r="AA6079" s="42"/>
      <c r="AB6079" s="42"/>
      <c r="AD6079" s="11"/>
      <c r="AE6079" s="11"/>
    </row>
    <row r="6080" spans="3:32">
      <c r="C6080" s="57"/>
      <c r="D6080" s="11"/>
      <c r="E6080" s="11"/>
      <c r="F6080" s="56"/>
      <c r="G6080" s="11"/>
      <c r="H6080" s="11"/>
      <c r="I6080" s="11"/>
      <c r="J6080" s="11"/>
      <c r="K6080" s="11"/>
      <c r="M6080" s="11"/>
      <c r="N6080" s="11"/>
      <c r="O6080" s="11"/>
      <c r="P6080" s="11"/>
      <c r="Q6080" s="11"/>
      <c r="R6080" s="11"/>
      <c r="S6080" s="11"/>
      <c r="T6080" s="11"/>
      <c r="U6080" s="42"/>
      <c r="V6080" s="42"/>
      <c r="W6080" s="42"/>
      <c r="X6080" s="42"/>
      <c r="Y6080" s="42"/>
      <c r="Z6080" s="42"/>
      <c r="AA6080" s="42"/>
      <c r="AB6080" s="42"/>
      <c r="AD6080" s="11"/>
      <c r="AE6080" s="11"/>
    </row>
    <row r="6081" spans="3:32">
      <c r="C6081" s="57"/>
      <c r="D6081" s="11"/>
      <c r="E6081" s="11"/>
      <c r="F6081" s="56"/>
      <c r="G6081" s="11"/>
      <c r="H6081" s="11"/>
      <c r="I6081" s="11"/>
      <c r="J6081" s="11"/>
      <c r="K6081" s="11"/>
      <c r="M6081" s="11"/>
      <c r="N6081" s="11"/>
      <c r="O6081" s="11"/>
      <c r="P6081" s="11"/>
      <c r="Q6081" s="11"/>
      <c r="R6081" s="11"/>
      <c r="S6081" s="11"/>
      <c r="T6081" s="11"/>
      <c r="U6081" s="42"/>
      <c r="V6081" s="42"/>
      <c r="W6081" s="42"/>
      <c r="X6081" s="42"/>
      <c r="Y6081" s="42"/>
      <c r="Z6081" s="42"/>
      <c r="AA6081" s="42"/>
      <c r="AB6081" s="42"/>
      <c r="AC6081" s="11"/>
      <c r="AD6081" s="11"/>
      <c r="AE6081" s="11"/>
    </row>
    <row r="6082" spans="3:32">
      <c r="C6082" s="57"/>
      <c r="D6082" s="11"/>
      <c r="E6082" s="11"/>
      <c r="F6082" s="56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42"/>
      <c r="V6082" s="42"/>
      <c r="W6082" s="42"/>
      <c r="X6082" s="42"/>
      <c r="Y6082" s="42"/>
      <c r="Z6082" s="42"/>
      <c r="AA6082" s="42"/>
      <c r="AB6082" s="42"/>
      <c r="AC6082" s="11"/>
      <c r="AD6082" s="11"/>
    </row>
    <row r="6083" spans="3:32">
      <c r="C6083" s="57"/>
      <c r="D6083" s="11"/>
      <c r="E6083" s="11"/>
      <c r="F6083" s="56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42"/>
      <c r="V6083" s="42"/>
      <c r="W6083" s="42"/>
      <c r="X6083" s="42"/>
      <c r="Y6083" s="42"/>
      <c r="Z6083" s="42"/>
      <c r="AA6083" s="42"/>
      <c r="AB6083" s="42"/>
      <c r="AC6083" s="11"/>
      <c r="AD6083" s="11"/>
      <c r="AE6083" s="11"/>
    </row>
    <row r="6084" spans="3:32">
      <c r="C6084" s="57"/>
      <c r="D6084" s="11"/>
      <c r="E6084" s="11"/>
      <c r="F6084" s="56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42"/>
      <c r="V6084" s="42"/>
      <c r="W6084" s="42"/>
      <c r="X6084" s="42"/>
      <c r="Y6084" s="42"/>
      <c r="Z6084" s="42"/>
      <c r="AA6084" s="42"/>
      <c r="AB6084" s="42"/>
      <c r="AC6084" s="11"/>
      <c r="AD6084" s="11"/>
      <c r="AE6084" s="11"/>
    </row>
    <row r="6085" spans="3:32">
      <c r="C6085" s="57"/>
      <c r="D6085" s="11"/>
      <c r="E6085" s="11"/>
      <c r="F6085" s="56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42"/>
      <c r="V6085" s="42"/>
      <c r="W6085" s="42"/>
      <c r="X6085" s="42"/>
      <c r="Y6085" s="42"/>
      <c r="Z6085" s="42"/>
      <c r="AA6085" s="42"/>
      <c r="AB6085" s="42"/>
      <c r="AC6085" s="11"/>
      <c r="AD6085" s="11"/>
      <c r="AE6085" s="11"/>
      <c r="AF6085" s="11"/>
    </row>
    <row r="6086" spans="3:32">
      <c r="C6086" s="57"/>
      <c r="D6086" s="11"/>
      <c r="E6086" s="11"/>
      <c r="F6086" s="56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42"/>
      <c r="V6086" s="42"/>
      <c r="W6086" s="42"/>
      <c r="X6086" s="42"/>
      <c r="Y6086" s="42"/>
      <c r="Z6086" s="42"/>
      <c r="AA6086" s="42"/>
      <c r="AB6086" s="42"/>
      <c r="AC6086" s="11"/>
      <c r="AD6086" s="11"/>
      <c r="AE6086" s="11"/>
    </row>
    <row r="6087" spans="3:32">
      <c r="C6087" s="57"/>
      <c r="D6087" s="11"/>
      <c r="E6087" s="11"/>
      <c r="F6087" s="56"/>
      <c r="G6087" s="11"/>
      <c r="H6087" s="11"/>
      <c r="I6087" s="11"/>
      <c r="J6087" s="11"/>
      <c r="K6087" s="11"/>
      <c r="M6087" s="11"/>
      <c r="O6087" s="11"/>
      <c r="P6087" s="11"/>
      <c r="Q6087" s="11"/>
      <c r="R6087" s="11"/>
      <c r="S6087" s="11"/>
      <c r="T6087" s="11"/>
      <c r="U6087" s="42"/>
      <c r="V6087" s="42"/>
      <c r="W6087" s="42"/>
      <c r="X6087" s="42"/>
      <c r="Y6087" s="42"/>
      <c r="Z6087" s="42"/>
      <c r="AA6087" s="42"/>
      <c r="AB6087" s="42"/>
      <c r="AC6087" s="11"/>
      <c r="AD6087" s="11"/>
      <c r="AE6087" s="11"/>
    </row>
    <row r="6088" spans="3:32">
      <c r="C6088" s="57"/>
      <c r="D6088" s="11"/>
      <c r="E6088" s="11"/>
      <c r="F6088" s="56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42"/>
      <c r="V6088" s="42"/>
      <c r="W6088" s="42"/>
      <c r="X6088" s="42"/>
      <c r="Y6088" s="42"/>
      <c r="Z6088" s="42"/>
      <c r="AA6088" s="42"/>
      <c r="AB6088" s="42"/>
      <c r="AC6088" s="11"/>
      <c r="AD6088" s="11"/>
    </row>
    <row r="6089" spans="3:32">
      <c r="C6089" s="57"/>
      <c r="D6089" s="11"/>
      <c r="E6089" s="11"/>
      <c r="F6089" s="56"/>
      <c r="G6089" s="11"/>
      <c r="H6089" s="11"/>
      <c r="I6089" s="11"/>
      <c r="J6089" s="11"/>
      <c r="K6089" s="11"/>
      <c r="L6089" s="11"/>
      <c r="M6089" s="11"/>
      <c r="N6089" s="11"/>
      <c r="P6089" s="11"/>
      <c r="Q6089" s="11"/>
      <c r="R6089" s="11"/>
      <c r="S6089" s="11"/>
      <c r="T6089" s="11"/>
      <c r="U6089" s="42"/>
      <c r="V6089" s="42"/>
      <c r="W6089" s="42"/>
      <c r="X6089" s="42"/>
      <c r="Y6089" s="42"/>
      <c r="Z6089" s="42"/>
      <c r="AA6089" s="42"/>
      <c r="AB6089" s="42"/>
      <c r="AD6089" s="11"/>
      <c r="AE6089" s="11"/>
    </row>
    <row r="6090" spans="3:32">
      <c r="C6090" s="57"/>
      <c r="D6090" s="11"/>
      <c r="E6090" s="11"/>
      <c r="F6090" s="56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42"/>
      <c r="V6090" s="42"/>
      <c r="W6090" s="42"/>
      <c r="X6090" s="42"/>
      <c r="Y6090" s="42"/>
      <c r="Z6090" s="42"/>
      <c r="AA6090" s="42"/>
      <c r="AB6090" s="42"/>
      <c r="AD6090" s="11"/>
      <c r="AE6090" s="11"/>
    </row>
    <row r="6091" spans="3:32">
      <c r="C6091" s="57"/>
      <c r="D6091" s="11"/>
      <c r="E6091" s="11"/>
      <c r="F6091" s="56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42"/>
      <c r="V6091" s="42"/>
      <c r="W6091" s="42"/>
      <c r="X6091" s="42"/>
      <c r="Y6091" s="42"/>
      <c r="Z6091" s="42"/>
      <c r="AA6091" s="42"/>
      <c r="AB6091" s="42"/>
      <c r="AD6091" s="11"/>
      <c r="AE6091" s="11"/>
    </row>
    <row r="6092" spans="3:32">
      <c r="C6092" s="57"/>
      <c r="D6092" s="11"/>
      <c r="E6092" s="11"/>
      <c r="F6092" s="56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42"/>
      <c r="V6092" s="42"/>
      <c r="W6092" s="42"/>
      <c r="X6092" s="42"/>
      <c r="Y6092" s="42"/>
      <c r="Z6092" s="42"/>
      <c r="AA6092" s="42"/>
      <c r="AB6092" s="42"/>
      <c r="AD6092" s="11"/>
      <c r="AF6092" s="11"/>
    </row>
    <row r="6093" spans="3:32">
      <c r="C6093" s="57"/>
      <c r="D6093" s="11"/>
      <c r="E6093" s="11"/>
      <c r="F6093" s="56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42"/>
      <c r="V6093" s="42"/>
      <c r="W6093" s="42"/>
      <c r="X6093" s="42"/>
      <c r="Y6093" s="42"/>
      <c r="Z6093" s="42"/>
      <c r="AA6093" s="42"/>
      <c r="AB6093" s="42"/>
      <c r="AD6093" s="11"/>
      <c r="AF6093" s="11"/>
    </row>
    <row r="6094" spans="3:32">
      <c r="C6094" s="57"/>
      <c r="D6094" s="11"/>
      <c r="E6094" s="11"/>
      <c r="F6094" s="56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42"/>
      <c r="V6094" s="42"/>
      <c r="W6094" s="42"/>
      <c r="X6094" s="42"/>
      <c r="Y6094" s="42"/>
      <c r="Z6094" s="42"/>
      <c r="AA6094" s="42"/>
      <c r="AB6094" s="42"/>
      <c r="AD6094" s="11"/>
      <c r="AE6094" s="11"/>
      <c r="AF6094" s="11"/>
    </row>
    <row r="6095" spans="3:32">
      <c r="C6095" s="57"/>
      <c r="D6095" s="11"/>
      <c r="E6095" s="11"/>
      <c r="F6095" s="56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42"/>
      <c r="V6095" s="42"/>
      <c r="W6095" s="42"/>
      <c r="X6095" s="42"/>
      <c r="Y6095" s="42"/>
      <c r="Z6095" s="42"/>
      <c r="AA6095" s="42"/>
      <c r="AB6095" s="42"/>
      <c r="AD6095" s="11"/>
      <c r="AE6095" s="11"/>
      <c r="AF6095" s="11"/>
    </row>
    <row r="6096" spans="3:32">
      <c r="C6096" s="57"/>
      <c r="D6096" s="11"/>
      <c r="E6096" s="11"/>
      <c r="F6096" s="56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42"/>
      <c r="V6096" s="42"/>
      <c r="W6096" s="42"/>
      <c r="X6096" s="42"/>
      <c r="Y6096" s="42"/>
      <c r="Z6096" s="42"/>
      <c r="AA6096" s="42"/>
      <c r="AB6096" s="42"/>
      <c r="AD6096" s="11"/>
      <c r="AE6096" s="11"/>
      <c r="AF6096" s="11"/>
    </row>
    <row r="6097" spans="3:32">
      <c r="C6097" s="57"/>
      <c r="D6097" s="11"/>
      <c r="E6097" s="11"/>
      <c r="F6097" s="56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42"/>
      <c r="V6097" s="42"/>
      <c r="W6097" s="42"/>
      <c r="X6097" s="42"/>
      <c r="Y6097" s="42"/>
      <c r="Z6097" s="42"/>
      <c r="AA6097" s="42"/>
      <c r="AB6097" s="42"/>
      <c r="AD6097" s="11"/>
      <c r="AE6097" s="11"/>
    </row>
    <row r="6098" spans="3:32">
      <c r="C6098" s="57"/>
      <c r="D6098" s="11"/>
      <c r="E6098" s="11"/>
      <c r="F6098" s="56"/>
      <c r="G6098" s="11"/>
      <c r="H6098" s="11"/>
      <c r="I6098" s="11"/>
      <c r="J6098" s="11"/>
      <c r="K6098" s="11"/>
      <c r="L6098" s="11"/>
      <c r="M6098" s="11"/>
      <c r="N6098" s="11"/>
      <c r="P6098" s="11"/>
      <c r="Q6098" s="11"/>
      <c r="R6098" s="11"/>
      <c r="S6098" s="11"/>
      <c r="T6098" s="11"/>
      <c r="U6098" s="42"/>
      <c r="V6098" s="42"/>
      <c r="W6098" s="42"/>
      <c r="X6098" s="42"/>
      <c r="Y6098" s="42"/>
      <c r="Z6098" s="42"/>
      <c r="AA6098" s="42"/>
      <c r="AB6098" s="42"/>
      <c r="AD6098" s="11"/>
      <c r="AE6098" s="11"/>
      <c r="AF6098" s="11"/>
    </row>
    <row r="6099" spans="3:32">
      <c r="C6099" s="57"/>
      <c r="D6099" s="11"/>
      <c r="E6099" s="11"/>
      <c r="F6099" s="56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42"/>
      <c r="V6099" s="42"/>
      <c r="W6099" s="42"/>
      <c r="X6099" s="42"/>
      <c r="Y6099" s="42"/>
      <c r="Z6099" s="42"/>
      <c r="AA6099" s="42"/>
      <c r="AB6099" s="42"/>
      <c r="AD6099" s="11"/>
      <c r="AE6099" s="11"/>
    </row>
    <row r="6100" spans="3:32">
      <c r="C6100" s="57"/>
      <c r="D6100" s="11"/>
      <c r="E6100" s="11"/>
      <c r="F6100" s="56"/>
      <c r="G6100" s="11"/>
      <c r="H6100" s="11"/>
      <c r="I6100" s="11"/>
      <c r="J6100" s="11"/>
      <c r="K6100" s="11"/>
      <c r="L6100" s="11"/>
      <c r="M6100" s="11"/>
      <c r="N6100" s="11"/>
      <c r="Q6100" s="11"/>
      <c r="R6100" s="11"/>
      <c r="S6100" s="11"/>
      <c r="T6100" s="11"/>
      <c r="U6100" s="42"/>
      <c r="V6100" s="42"/>
      <c r="W6100" s="42"/>
      <c r="X6100" s="42"/>
      <c r="Y6100" s="42"/>
      <c r="Z6100" s="42"/>
      <c r="AA6100" s="42"/>
      <c r="AB6100" s="42"/>
      <c r="AD6100" s="11"/>
      <c r="AF6100" s="11"/>
    </row>
    <row r="6101" spans="3:32">
      <c r="C6101" s="57"/>
      <c r="D6101" s="11"/>
      <c r="E6101" s="11"/>
      <c r="F6101" s="56"/>
      <c r="G6101" s="11"/>
      <c r="H6101" s="11"/>
      <c r="I6101" s="11"/>
      <c r="J6101" s="11"/>
      <c r="K6101" s="11"/>
      <c r="L6101" s="11"/>
      <c r="M6101" s="11"/>
      <c r="N6101" s="11"/>
      <c r="Q6101" s="11"/>
      <c r="R6101" s="11"/>
      <c r="S6101" s="11"/>
      <c r="T6101" s="11"/>
      <c r="U6101" s="42"/>
      <c r="V6101" s="42"/>
      <c r="W6101" s="42"/>
      <c r="X6101" s="42"/>
      <c r="Y6101" s="42"/>
      <c r="Z6101" s="42"/>
      <c r="AA6101" s="42"/>
      <c r="AB6101" s="42"/>
      <c r="AD6101" s="11"/>
      <c r="AE6101" s="11"/>
      <c r="AF6101" s="11"/>
    </row>
    <row r="6102" spans="3:32">
      <c r="C6102" s="57"/>
      <c r="D6102" s="11"/>
      <c r="E6102" s="11"/>
      <c r="F6102" s="56"/>
      <c r="G6102" s="11"/>
      <c r="H6102" s="11"/>
      <c r="I6102" s="11"/>
      <c r="J6102" s="11"/>
      <c r="K6102" s="11"/>
      <c r="L6102" s="11"/>
      <c r="M6102" s="11"/>
      <c r="N6102" s="11"/>
      <c r="Q6102" s="11"/>
      <c r="R6102" s="11"/>
      <c r="S6102" s="11"/>
      <c r="T6102" s="11"/>
      <c r="U6102" s="42"/>
      <c r="V6102" s="42"/>
      <c r="W6102" s="42"/>
      <c r="X6102" s="42"/>
      <c r="Y6102" s="42"/>
      <c r="Z6102" s="42"/>
      <c r="AA6102" s="42"/>
      <c r="AB6102" s="42"/>
      <c r="AD6102" s="11"/>
    </row>
    <row r="6103" spans="3:32">
      <c r="C6103" s="57"/>
      <c r="D6103" s="11"/>
      <c r="E6103" s="11"/>
      <c r="F6103" s="56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42"/>
      <c r="V6103" s="42"/>
      <c r="W6103" s="42"/>
      <c r="X6103" s="42"/>
      <c r="Y6103" s="42"/>
      <c r="Z6103" s="42"/>
      <c r="AA6103" s="42"/>
      <c r="AB6103" s="42"/>
      <c r="AC6103" s="11"/>
      <c r="AD6103" s="11"/>
      <c r="AE6103" s="11"/>
      <c r="AF6103" s="11"/>
    </row>
    <row r="6104" spans="3:32">
      <c r="C6104" s="57"/>
      <c r="D6104" s="11"/>
      <c r="E6104" s="11"/>
      <c r="F6104" s="56"/>
      <c r="G6104" s="11"/>
      <c r="H6104" s="11"/>
      <c r="I6104" s="11"/>
      <c r="J6104" s="11"/>
      <c r="K6104" s="11"/>
      <c r="M6104" s="11"/>
      <c r="N6104" s="11"/>
      <c r="O6104" s="11"/>
      <c r="Q6104" s="11"/>
      <c r="R6104" s="11"/>
      <c r="S6104" s="11"/>
      <c r="U6104" s="42"/>
      <c r="V6104" s="42"/>
      <c r="W6104" s="42"/>
      <c r="X6104" s="42"/>
      <c r="Y6104" s="42"/>
      <c r="Z6104" s="42"/>
      <c r="AA6104" s="42"/>
      <c r="AB6104" s="42"/>
      <c r="AC6104" s="11"/>
      <c r="AD6104" s="11"/>
      <c r="AE6104" s="11"/>
      <c r="AF6104" s="11"/>
    </row>
    <row r="6105" spans="3:32">
      <c r="C6105" s="57"/>
      <c r="D6105" s="11"/>
      <c r="E6105" s="11"/>
      <c r="F6105" s="56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42"/>
      <c r="V6105" s="42"/>
      <c r="W6105" s="42"/>
      <c r="X6105" s="42"/>
      <c r="Y6105" s="42"/>
      <c r="Z6105" s="42"/>
      <c r="AA6105" s="42"/>
      <c r="AB6105" s="42"/>
      <c r="AC6105" s="11"/>
      <c r="AD6105" s="11"/>
      <c r="AE6105" s="11"/>
    </row>
    <row r="6106" spans="3:32">
      <c r="C6106" s="57"/>
      <c r="D6106" s="11"/>
      <c r="E6106" s="11"/>
      <c r="F6106" s="56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42"/>
      <c r="V6106" s="42"/>
      <c r="W6106" s="42"/>
      <c r="X6106" s="42"/>
      <c r="Y6106" s="42"/>
      <c r="Z6106" s="42"/>
      <c r="AA6106" s="42"/>
      <c r="AB6106" s="42"/>
      <c r="AC6106" s="11"/>
      <c r="AD6106" s="11"/>
      <c r="AE6106" s="11"/>
    </row>
    <row r="6107" spans="3:32">
      <c r="C6107" s="57"/>
      <c r="D6107" s="11"/>
      <c r="E6107" s="11"/>
      <c r="F6107" s="56"/>
      <c r="G6107" s="11"/>
      <c r="H6107" s="11"/>
      <c r="I6107" s="11"/>
      <c r="J6107" s="11"/>
      <c r="K6107" s="11"/>
      <c r="M6107" s="11"/>
      <c r="O6107" s="11"/>
      <c r="P6107" s="11"/>
      <c r="Q6107" s="11"/>
      <c r="R6107" s="11"/>
      <c r="S6107" s="11"/>
      <c r="T6107" s="11"/>
      <c r="U6107" s="42"/>
      <c r="V6107" s="42"/>
      <c r="W6107" s="42"/>
      <c r="X6107" s="42"/>
      <c r="Y6107" s="42"/>
      <c r="Z6107" s="42"/>
      <c r="AA6107" s="42"/>
      <c r="AB6107" s="42"/>
      <c r="AD6107" s="11"/>
      <c r="AE6107" s="11"/>
      <c r="AF6107" s="11"/>
    </row>
    <row r="6108" spans="3:32">
      <c r="C6108" s="57"/>
      <c r="D6108" s="11"/>
      <c r="E6108" s="11"/>
      <c r="F6108" s="56"/>
      <c r="G6108" s="11"/>
      <c r="H6108" s="11"/>
      <c r="I6108" s="11"/>
      <c r="J6108" s="11"/>
      <c r="K6108" s="11"/>
      <c r="M6108" s="11"/>
      <c r="O6108" s="11"/>
      <c r="P6108" s="11"/>
      <c r="Q6108" s="11"/>
      <c r="R6108" s="11"/>
      <c r="S6108" s="11"/>
      <c r="T6108" s="11"/>
      <c r="U6108" s="42"/>
      <c r="V6108" s="42"/>
      <c r="W6108" s="42"/>
      <c r="X6108" s="42"/>
      <c r="Y6108" s="42"/>
      <c r="Z6108" s="42"/>
      <c r="AA6108" s="42"/>
      <c r="AB6108" s="42"/>
      <c r="AD6108" s="11"/>
      <c r="AE6108" s="11"/>
      <c r="AF6108" s="11"/>
    </row>
    <row r="6109" spans="3:32">
      <c r="C6109" s="57"/>
      <c r="D6109" s="11"/>
      <c r="E6109" s="11"/>
      <c r="F6109" s="56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42"/>
      <c r="V6109" s="42"/>
      <c r="W6109" s="42"/>
      <c r="X6109" s="42"/>
      <c r="Y6109" s="42"/>
      <c r="Z6109" s="42"/>
      <c r="AA6109" s="42"/>
      <c r="AB6109" s="42"/>
      <c r="AD6109" s="11"/>
      <c r="AE6109" s="11"/>
    </row>
    <row r="6110" spans="3:32">
      <c r="C6110" s="57"/>
      <c r="D6110" s="11"/>
      <c r="E6110" s="11"/>
      <c r="F6110" s="56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42"/>
      <c r="V6110" s="42"/>
      <c r="W6110" s="42"/>
      <c r="X6110" s="42"/>
      <c r="Y6110" s="42"/>
      <c r="Z6110" s="42"/>
      <c r="AA6110" s="42"/>
      <c r="AB6110" s="42"/>
      <c r="AD6110" s="11"/>
      <c r="AE6110" s="11"/>
    </row>
    <row r="6111" spans="3:32">
      <c r="C6111" s="57"/>
      <c r="D6111" s="11"/>
      <c r="E6111" s="11"/>
      <c r="F6111" s="56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42"/>
      <c r="V6111" s="42"/>
      <c r="W6111" s="42"/>
      <c r="X6111" s="42"/>
      <c r="Y6111" s="42"/>
      <c r="Z6111" s="42"/>
      <c r="AA6111" s="42"/>
      <c r="AB6111" s="42"/>
      <c r="AD6111" s="11"/>
    </row>
    <row r="6112" spans="3:32">
      <c r="C6112" s="57"/>
      <c r="D6112" s="11"/>
      <c r="E6112" s="11"/>
      <c r="F6112" s="56"/>
      <c r="G6112" s="11"/>
      <c r="H6112" s="11"/>
      <c r="I6112" s="11"/>
      <c r="J6112" s="11"/>
      <c r="K6112" s="11"/>
      <c r="L6112" s="11"/>
      <c r="M6112" s="11"/>
      <c r="N6112" s="11"/>
      <c r="P6112" s="11"/>
      <c r="Q6112" s="11"/>
      <c r="R6112" s="11"/>
      <c r="S6112" s="11"/>
      <c r="T6112" s="11"/>
      <c r="U6112" s="42"/>
      <c r="V6112" s="42"/>
      <c r="W6112" s="42"/>
      <c r="X6112" s="42"/>
      <c r="Y6112" s="42"/>
      <c r="Z6112" s="42"/>
      <c r="AA6112" s="42"/>
      <c r="AB6112" s="42"/>
      <c r="AD6112" s="11"/>
      <c r="AE6112" s="11"/>
      <c r="AF6112" s="11"/>
    </row>
    <row r="6113" spans="3:32">
      <c r="C6113" s="57"/>
      <c r="D6113" s="11"/>
      <c r="E6113" s="11"/>
      <c r="F6113" s="56"/>
      <c r="G6113" s="11"/>
      <c r="H6113" s="11"/>
      <c r="I6113" s="11"/>
      <c r="J6113" s="11"/>
      <c r="K6113" s="11"/>
      <c r="L6113" s="11"/>
      <c r="M6113" s="11"/>
      <c r="N6113" s="11"/>
      <c r="Q6113" s="11"/>
      <c r="R6113" s="11"/>
      <c r="S6113" s="11"/>
      <c r="T6113" s="11"/>
      <c r="U6113" s="42"/>
      <c r="V6113" s="42"/>
      <c r="W6113" s="42"/>
      <c r="X6113" s="42"/>
      <c r="Y6113" s="42"/>
      <c r="Z6113" s="42"/>
      <c r="AA6113" s="42"/>
      <c r="AB6113" s="42"/>
      <c r="AD6113" s="11"/>
      <c r="AF6113" s="11"/>
    </row>
    <row r="6114" spans="3:32">
      <c r="C6114" s="57"/>
      <c r="D6114" s="11"/>
      <c r="E6114" s="11"/>
      <c r="F6114" s="56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42"/>
      <c r="V6114" s="42"/>
      <c r="W6114" s="42"/>
      <c r="X6114" s="42"/>
      <c r="Y6114" s="42"/>
      <c r="Z6114" s="42"/>
      <c r="AA6114" s="42"/>
      <c r="AB6114" s="42"/>
      <c r="AD6114" s="11"/>
      <c r="AF6114" s="11"/>
    </row>
    <row r="6115" spans="3:32">
      <c r="C6115" s="57"/>
      <c r="D6115" s="11"/>
      <c r="E6115" s="11"/>
      <c r="F6115" s="56"/>
      <c r="G6115" s="11"/>
      <c r="H6115" s="11"/>
      <c r="I6115" s="11"/>
      <c r="J6115" s="11"/>
      <c r="K6115" s="11"/>
      <c r="M6115" s="11"/>
      <c r="N6115" s="11"/>
      <c r="O6115" s="11"/>
      <c r="P6115" s="11"/>
      <c r="Q6115" s="11"/>
      <c r="R6115" s="11"/>
      <c r="S6115" s="11"/>
      <c r="T6115" s="11"/>
      <c r="U6115" s="42"/>
      <c r="V6115" s="42"/>
      <c r="W6115" s="42"/>
      <c r="X6115" s="42"/>
      <c r="Y6115" s="42"/>
      <c r="Z6115" s="42"/>
      <c r="AA6115" s="42"/>
      <c r="AB6115" s="42"/>
      <c r="AD6115" s="11"/>
      <c r="AE6115" s="11"/>
      <c r="AF6115" s="11"/>
    </row>
    <row r="6116" spans="3:32">
      <c r="C6116" s="57"/>
      <c r="D6116" s="11"/>
      <c r="E6116" s="11"/>
      <c r="F6116" s="56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42"/>
      <c r="V6116" s="42"/>
      <c r="W6116" s="42"/>
      <c r="X6116" s="42"/>
      <c r="Y6116" s="42"/>
      <c r="Z6116" s="42"/>
      <c r="AA6116" s="42"/>
      <c r="AB6116" s="42"/>
      <c r="AD6116" s="11"/>
      <c r="AE6116" s="11"/>
    </row>
    <row r="6117" spans="3:32">
      <c r="C6117" s="57"/>
      <c r="D6117" s="11"/>
      <c r="E6117" s="11"/>
      <c r="F6117" s="56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42"/>
      <c r="V6117" s="42"/>
      <c r="W6117" s="42"/>
      <c r="X6117" s="42"/>
      <c r="Y6117" s="42"/>
      <c r="Z6117" s="42"/>
      <c r="AA6117" s="42"/>
      <c r="AB6117" s="42"/>
      <c r="AD6117" s="11"/>
      <c r="AF6117" s="11"/>
    </row>
    <row r="6118" spans="3:32">
      <c r="C6118" s="57"/>
      <c r="D6118" s="11"/>
      <c r="E6118" s="11"/>
      <c r="F6118" s="56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42"/>
      <c r="V6118" s="42"/>
      <c r="W6118" s="42"/>
      <c r="X6118" s="42"/>
      <c r="Y6118" s="42"/>
      <c r="Z6118" s="42"/>
      <c r="AA6118" s="42"/>
      <c r="AB6118" s="42"/>
      <c r="AD6118" s="11"/>
    </row>
    <row r="6119" spans="3:32">
      <c r="C6119" s="57"/>
      <c r="D6119" s="11"/>
      <c r="E6119" s="11"/>
      <c r="F6119" s="56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42"/>
      <c r="V6119" s="42"/>
      <c r="W6119" s="42"/>
      <c r="X6119" s="42"/>
      <c r="Y6119" s="42"/>
      <c r="Z6119" s="42"/>
      <c r="AA6119" s="42"/>
      <c r="AB6119" s="42"/>
      <c r="AD6119" s="11"/>
      <c r="AE6119" s="11"/>
      <c r="AF6119" s="11"/>
    </row>
    <row r="6120" spans="3:32">
      <c r="C6120" s="57"/>
      <c r="D6120" s="11"/>
      <c r="E6120" s="11"/>
      <c r="F6120" s="56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42"/>
      <c r="V6120" s="42"/>
      <c r="W6120" s="42"/>
      <c r="X6120" s="42"/>
      <c r="Y6120" s="42"/>
      <c r="Z6120" s="42"/>
      <c r="AA6120" s="42"/>
      <c r="AB6120" s="42"/>
      <c r="AC6120" s="11"/>
      <c r="AD6120" s="11"/>
    </row>
    <row r="6121" spans="3:32">
      <c r="C6121" s="57"/>
      <c r="D6121" s="11"/>
      <c r="E6121" s="11"/>
      <c r="F6121" s="56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42"/>
      <c r="V6121" s="42"/>
      <c r="W6121" s="42"/>
      <c r="X6121" s="42"/>
      <c r="Y6121" s="42"/>
      <c r="Z6121" s="42"/>
      <c r="AA6121" s="42"/>
      <c r="AB6121" s="42"/>
      <c r="AC6121" s="11"/>
      <c r="AD6121" s="11"/>
      <c r="AE6121" s="11"/>
      <c r="AF6121" s="11"/>
    </row>
    <row r="6122" spans="3:32">
      <c r="C6122" s="57"/>
      <c r="D6122" s="11"/>
      <c r="E6122" s="11"/>
      <c r="F6122" s="56"/>
      <c r="G6122" s="11"/>
      <c r="H6122" s="11"/>
      <c r="I6122" s="11"/>
      <c r="J6122" s="11"/>
      <c r="K6122" s="11"/>
      <c r="L6122" s="11"/>
      <c r="M6122" s="11"/>
      <c r="N6122" s="11"/>
      <c r="O6122" s="11"/>
      <c r="Q6122" s="11"/>
      <c r="R6122" s="11"/>
      <c r="S6122" s="11"/>
      <c r="T6122" s="11"/>
      <c r="U6122" s="42"/>
      <c r="V6122" s="42"/>
      <c r="W6122" s="42"/>
      <c r="X6122" s="42"/>
      <c r="Y6122" s="42"/>
      <c r="Z6122" s="42"/>
      <c r="AA6122" s="42"/>
      <c r="AB6122" s="42"/>
      <c r="AC6122" s="11"/>
      <c r="AD6122" s="11"/>
      <c r="AF6122" s="11"/>
    </row>
    <row r="6123" spans="3:32">
      <c r="C6123" s="57"/>
      <c r="D6123" s="11"/>
      <c r="E6123" s="11"/>
      <c r="F6123" s="56"/>
      <c r="G6123" s="11"/>
      <c r="H6123" s="11"/>
      <c r="I6123" s="11"/>
      <c r="J6123" s="11"/>
      <c r="K6123" s="11"/>
      <c r="L6123" s="11"/>
      <c r="M6123" s="11"/>
      <c r="N6123" s="11"/>
      <c r="O6123" s="11"/>
      <c r="Q6123" s="11"/>
      <c r="R6123" s="11"/>
      <c r="S6123" s="11"/>
      <c r="T6123" s="11"/>
      <c r="U6123" s="42"/>
      <c r="V6123" s="42"/>
      <c r="W6123" s="42"/>
      <c r="X6123" s="42"/>
      <c r="Y6123" s="42"/>
      <c r="Z6123" s="42"/>
      <c r="AA6123" s="42"/>
      <c r="AB6123" s="42"/>
      <c r="AC6123" s="11"/>
      <c r="AD6123" s="11"/>
      <c r="AE6123" s="11"/>
      <c r="AF6123" s="11"/>
    </row>
    <row r="6124" spans="3:32">
      <c r="C6124" s="57"/>
      <c r="D6124" s="11"/>
      <c r="E6124" s="11"/>
      <c r="F6124" s="56"/>
      <c r="G6124" s="11"/>
      <c r="H6124" s="11"/>
      <c r="I6124" s="11"/>
      <c r="J6124" s="11"/>
      <c r="K6124" s="11"/>
      <c r="M6124" s="11"/>
      <c r="N6124" s="11"/>
      <c r="O6124" s="11"/>
      <c r="P6124" s="11"/>
      <c r="Q6124" s="11"/>
      <c r="R6124" s="11"/>
      <c r="S6124" s="11"/>
      <c r="T6124" s="11"/>
      <c r="U6124" s="42"/>
      <c r="V6124" s="42"/>
      <c r="W6124" s="42"/>
      <c r="X6124" s="42"/>
      <c r="Y6124" s="42"/>
      <c r="Z6124" s="42"/>
      <c r="AA6124" s="42"/>
      <c r="AB6124" s="42"/>
      <c r="AC6124" s="11"/>
      <c r="AD6124" s="11"/>
      <c r="AE6124" s="11"/>
    </row>
    <row r="6125" spans="3:32">
      <c r="C6125" s="57"/>
      <c r="D6125" s="11"/>
      <c r="E6125" s="11"/>
      <c r="F6125" s="56"/>
      <c r="G6125" s="11"/>
      <c r="H6125" s="11"/>
      <c r="I6125" s="11"/>
      <c r="J6125" s="11"/>
      <c r="K6125" s="11"/>
      <c r="M6125" s="11"/>
      <c r="Q6125" s="11"/>
      <c r="R6125" s="11"/>
      <c r="S6125" s="11"/>
      <c r="T6125" s="11"/>
      <c r="U6125" s="42"/>
      <c r="V6125" s="42"/>
      <c r="W6125" s="42"/>
      <c r="X6125" s="42"/>
      <c r="Y6125" s="42"/>
      <c r="Z6125" s="42"/>
      <c r="AA6125" s="42"/>
      <c r="AB6125" s="42"/>
      <c r="AC6125" s="11"/>
      <c r="AD6125" s="11"/>
      <c r="AE6125" s="11"/>
      <c r="AF6125" s="11"/>
    </row>
    <row r="6126" spans="3:32">
      <c r="C6126" s="57"/>
      <c r="D6126" s="11"/>
      <c r="E6126" s="11"/>
      <c r="F6126" s="56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42"/>
      <c r="V6126" s="42"/>
      <c r="W6126" s="42"/>
      <c r="X6126" s="42"/>
      <c r="Y6126" s="42"/>
      <c r="Z6126" s="42"/>
      <c r="AA6126" s="42"/>
      <c r="AB6126" s="42"/>
      <c r="AC6126" s="11"/>
      <c r="AD6126" s="11"/>
    </row>
    <row r="6127" spans="3:32">
      <c r="C6127" s="57"/>
      <c r="D6127" s="11"/>
      <c r="E6127" s="11"/>
      <c r="F6127" s="56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42"/>
      <c r="V6127" s="42"/>
      <c r="W6127" s="42"/>
      <c r="X6127" s="42"/>
      <c r="Y6127" s="42"/>
      <c r="Z6127" s="42"/>
      <c r="AA6127" s="42"/>
      <c r="AB6127" s="42"/>
      <c r="AC6127" s="11"/>
      <c r="AD6127" s="11"/>
      <c r="AE6127" s="11"/>
      <c r="AF6127" s="11"/>
    </row>
    <row r="6128" spans="3:32">
      <c r="C6128" s="57"/>
      <c r="D6128" s="11"/>
      <c r="E6128" s="11"/>
      <c r="F6128" s="56"/>
      <c r="G6128" s="11"/>
      <c r="H6128" s="11"/>
      <c r="I6128" s="11"/>
      <c r="J6128" s="11"/>
      <c r="K6128" s="11"/>
      <c r="M6128" s="11"/>
      <c r="N6128" s="11"/>
      <c r="O6128" s="11"/>
      <c r="Q6128" s="11"/>
      <c r="R6128" s="11"/>
      <c r="S6128" s="11"/>
      <c r="U6128" s="42"/>
      <c r="V6128" s="42"/>
      <c r="W6128" s="42"/>
      <c r="X6128" s="42"/>
      <c r="Y6128" s="42"/>
      <c r="Z6128" s="42"/>
      <c r="AA6128" s="42"/>
      <c r="AB6128" s="42"/>
      <c r="AC6128" s="11"/>
      <c r="AD6128" s="11"/>
      <c r="AE6128" s="11"/>
      <c r="AF6128" s="11"/>
    </row>
    <row r="6129" spans="3:32">
      <c r="C6129" s="57"/>
      <c r="D6129" s="11"/>
      <c r="E6129" s="11"/>
      <c r="F6129" s="56"/>
      <c r="G6129" s="11"/>
      <c r="H6129" s="11"/>
      <c r="I6129" s="11"/>
      <c r="J6129" s="11"/>
      <c r="K6129" s="11"/>
      <c r="M6129" s="11"/>
      <c r="N6129" s="11"/>
      <c r="O6129" s="11"/>
      <c r="Q6129" s="11"/>
      <c r="R6129" s="11"/>
      <c r="S6129" s="11"/>
      <c r="U6129" s="42"/>
      <c r="V6129" s="42"/>
      <c r="W6129" s="42"/>
      <c r="X6129" s="42"/>
      <c r="Y6129" s="42"/>
      <c r="Z6129" s="42"/>
      <c r="AA6129" s="42"/>
      <c r="AB6129" s="42"/>
      <c r="AC6129" s="11"/>
      <c r="AD6129" s="11"/>
      <c r="AE6129" s="11"/>
    </row>
    <row r="6130" spans="3:32">
      <c r="C6130" s="57"/>
      <c r="D6130" s="11"/>
      <c r="E6130" s="11"/>
      <c r="F6130" s="56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42"/>
      <c r="V6130" s="42"/>
      <c r="W6130" s="42"/>
      <c r="X6130" s="42"/>
      <c r="Y6130" s="42"/>
      <c r="Z6130" s="42"/>
      <c r="AA6130" s="42"/>
      <c r="AB6130" s="42"/>
      <c r="AC6130" s="11"/>
      <c r="AD6130" s="11"/>
      <c r="AE6130" s="11"/>
    </row>
    <row r="6131" spans="3:32">
      <c r="C6131" s="57"/>
      <c r="D6131" s="11"/>
      <c r="E6131" s="11"/>
      <c r="F6131" s="56"/>
      <c r="G6131" s="11"/>
      <c r="H6131" s="11"/>
      <c r="I6131" s="11"/>
      <c r="J6131" s="11"/>
      <c r="K6131" s="11"/>
      <c r="L6131" s="11"/>
      <c r="M6131" s="11"/>
      <c r="N6131" s="11"/>
      <c r="Q6131" s="11"/>
      <c r="R6131" s="11"/>
      <c r="S6131" s="11"/>
      <c r="T6131" s="11"/>
      <c r="U6131" s="42"/>
      <c r="V6131" s="42"/>
      <c r="W6131" s="42"/>
      <c r="X6131" s="42"/>
      <c r="Y6131" s="42"/>
      <c r="Z6131" s="42"/>
      <c r="AA6131" s="42"/>
      <c r="AB6131" s="42"/>
      <c r="AC6131" s="11"/>
      <c r="AD6131" s="11"/>
      <c r="AE6131" s="11"/>
      <c r="AF6131" s="11"/>
    </row>
    <row r="6132" spans="3:32">
      <c r="C6132" s="57"/>
      <c r="D6132" s="11"/>
      <c r="E6132" s="11"/>
      <c r="F6132" s="56"/>
      <c r="G6132" s="11"/>
      <c r="H6132" s="11"/>
      <c r="I6132" s="11"/>
      <c r="J6132" s="11"/>
      <c r="K6132" s="11"/>
      <c r="M6132" s="11"/>
      <c r="N6132" s="11"/>
      <c r="P6132" s="11"/>
      <c r="Q6132" s="11"/>
      <c r="R6132" s="11"/>
      <c r="S6132" s="11"/>
      <c r="U6132" s="42"/>
      <c r="V6132" s="42"/>
      <c r="W6132" s="42"/>
      <c r="X6132" s="42"/>
      <c r="Y6132" s="42"/>
      <c r="Z6132" s="42"/>
      <c r="AA6132" s="42"/>
      <c r="AB6132" s="42"/>
      <c r="AC6132" s="11"/>
      <c r="AD6132" s="11"/>
      <c r="AE6132" s="11"/>
      <c r="AF6132" s="11"/>
    </row>
    <row r="6133" spans="3:32">
      <c r="C6133" s="57"/>
      <c r="D6133" s="11"/>
      <c r="E6133" s="11"/>
      <c r="F6133" s="56"/>
      <c r="G6133" s="11"/>
      <c r="H6133" s="11"/>
      <c r="I6133" s="11"/>
      <c r="J6133" s="11"/>
      <c r="K6133" s="11"/>
      <c r="M6133" s="11"/>
      <c r="N6133" s="11"/>
      <c r="P6133" s="11"/>
      <c r="Q6133" s="11"/>
      <c r="R6133" s="11"/>
      <c r="S6133" s="11"/>
      <c r="U6133" s="42"/>
      <c r="V6133" s="42"/>
      <c r="W6133" s="42"/>
      <c r="X6133" s="42"/>
      <c r="Y6133" s="42"/>
      <c r="Z6133" s="42"/>
      <c r="AA6133" s="42"/>
      <c r="AB6133" s="42"/>
      <c r="AC6133" s="11"/>
      <c r="AD6133" s="11"/>
      <c r="AE6133" s="11"/>
      <c r="AF6133" s="11"/>
    </row>
    <row r="6134" spans="3:32">
      <c r="C6134" s="57"/>
      <c r="D6134" s="11"/>
      <c r="E6134" s="11"/>
      <c r="F6134" s="56"/>
      <c r="G6134" s="11"/>
      <c r="H6134" s="11"/>
      <c r="I6134" s="11"/>
      <c r="J6134" s="11"/>
      <c r="K6134" s="11"/>
      <c r="M6134" s="11"/>
      <c r="N6134" s="11"/>
      <c r="Q6134" s="11"/>
      <c r="R6134" s="11"/>
      <c r="S6134" s="11"/>
      <c r="U6134" s="42"/>
      <c r="V6134" s="42"/>
      <c r="W6134" s="42"/>
      <c r="X6134" s="42"/>
      <c r="Y6134" s="42"/>
      <c r="Z6134" s="42"/>
      <c r="AA6134" s="42"/>
      <c r="AB6134" s="42"/>
      <c r="AC6134" s="11"/>
      <c r="AD6134" s="11"/>
      <c r="AE6134" s="11"/>
      <c r="AF6134" s="11"/>
    </row>
    <row r="6135" spans="3:32">
      <c r="C6135" s="57"/>
      <c r="D6135" s="11"/>
      <c r="E6135" s="11"/>
      <c r="F6135" s="56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42"/>
      <c r="V6135" s="42"/>
      <c r="W6135" s="42"/>
      <c r="X6135" s="42"/>
      <c r="Y6135" s="42"/>
      <c r="Z6135" s="42"/>
      <c r="AA6135" s="42"/>
      <c r="AB6135" s="42"/>
      <c r="AC6135" s="11"/>
      <c r="AD6135" s="11"/>
    </row>
    <row r="6136" spans="3:32">
      <c r="C6136" s="57"/>
      <c r="D6136" s="11"/>
      <c r="E6136" s="11"/>
      <c r="F6136" s="56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42"/>
      <c r="V6136" s="42"/>
      <c r="W6136" s="42"/>
      <c r="X6136" s="42"/>
      <c r="Y6136" s="42"/>
      <c r="Z6136" s="42"/>
      <c r="AA6136" s="42"/>
      <c r="AB6136" s="42"/>
      <c r="AC6136" s="11"/>
      <c r="AD6136" s="11"/>
      <c r="AE6136" s="11"/>
    </row>
    <row r="6137" spans="3:32">
      <c r="C6137" s="57"/>
      <c r="D6137" s="11"/>
      <c r="E6137" s="11"/>
      <c r="F6137" s="56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42"/>
      <c r="V6137" s="42"/>
      <c r="W6137" s="42"/>
      <c r="X6137" s="42"/>
      <c r="Y6137" s="42"/>
      <c r="Z6137" s="42"/>
      <c r="AA6137" s="42"/>
      <c r="AB6137" s="42"/>
      <c r="AC6137" s="11"/>
      <c r="AD6137" s="11"/>
      <c r="AE6137" s="11"/>
    </row>
    <row r="6138" spans="3:32">
      <c r="C6138" s="57"/>
      <c r="D6138" s="11"/>
      <c r="E6138" s="11"/>
      <c r="F6138" s="56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42"/>
      <c r="V6138" s="42"/>
      <c r="W6138" s="42"/>
      <c r="X6138" s="42"/>
      <c r="Y6138" s="42"/>
      <c r="Z6138" s="42"/>
      <c r="AA6138" s="42"/>
      <c r="AB6138" s="42"/>
      <c r="AD6138" s="11"/>
      <c r="AE6138" s="11"/>
      <c r="AF6138" s="11"/>
    </row>
    <row r="6139" spans="3:32">
      <c r="C6139" s="57"/>
      <c r="D6139" s="11"/>
      <c r="E6139" s="11"/>
      <c r="F6139" s="56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42"/>
      <c r="V6139" s="42"/>
      <c r="W6139" s="42"/>
      <c r="X6139" s="42"/>
      <c r="Y6139" s="42"/>
      <c r="Z6139" s="42"/>
      <c r="AA6139" s="42"/>
      <c r="AB6139" s="42"/>
      <c r="AD6139" s="11"/>
      <c r="AF6139" s="11"/>
    </row>
    <row r="6140" spans="3:32">
      <c r="C6140" s="57"/>
      <c r="D6140" s="11"/>
      <c r="E6140" s="11"/>
      <c r="F6140" s="56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42"/>
      <c r="V6140" s="42"/>
      <c r="W6140" s="42"/>
      <c r="X6140" s="42"/>
      <c r="Y6140" s="42"/>
      <c r="Z6140" s="42"/>
      <c r="AA6140" s="42"/>
      <c r="AB6140" s="42"/>
      <c r="AD6140" s="11"/>
      <c r="AF6140" s="11"/>
    </row>
    <row r="6141" spans="3:32">
      <c r="C6141" s="57"/>
      <c r="D6141" s="11"/>
      <c r="E6141" s="11"/>
      <c r="F6141" s="56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42"/>
      <c r="V6141" s="42"/>
      <c r="W6141" s="42"/>
      <c r="X6141" s="42"/>
      <c r="Y6141" s="42"/>
      <c r="Z6141" s="42"/>
      <c r="AA6141" s="42"/>
      <c r="AB6141" s="42"/>
      <c r="AD6141" s="11"/>
      <c r="AE6141" s="11"/>
    </row>
    <row r="6142" spans="3:32">
      <c r="C6142" s="57"/>
      <c r="D6142" s="11"/>
      <c r="E6142" s="11"/>
      <c r="F6142" s="56"/>
      <c r="G6142" s="11"/>
      <c r="H6142" s="11"/>
      <c r="I6142" s="11"/>
      <c r="J6142" s="11"/>
      <c r="K6142" s="11"/>
      <c r="L6142" s="11"/>
      <c r="M6142" s="11"/>
      <c r="O6142" s="11"/>
      <c r="Q6142" s="11"/>
      <c r="R6142" s="11"/>
      <c r="S6142" s="11"/>
      <c r="T6142" s="11"/>
      <c r="U6142" s="42"/>
      <c r="V6142" s="42"/>
      <c r="W6142" s="42"/>
      <c r="X6142" s="42"/>
      <c r="Y6142" s="42"/>
      <c r="Z6142" s="42"/>
      <c r="AA6142" s="42"/>
      <c r="AB6142" s="42"/>
      <c r="AD6142" s="11"/>
    </row>
    <row r="6143" spans="3:32">
      <c r="C6143" s="57"/>
      <c r="D6143" s="11"/>
      <c r="E6143" s="11"/>
      <c r="F6143" s="56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42"/>
      <c r="V6143" s="42"/>
      <c r="W6143" s="42"/>
      <c r="X6143" s="42"/>
      <c r="Y6143" s="42"/>
      <c r="Z6143" s="42"/>
      <c r="AA6143" s="42"/>
      <c r="AB6143" s="42"/>
      <c r="AD6143" s="11"/>
      <c r="AE6143" s="11"/>
    </row>
    <row r="6144" spans="3:32">
      <c r="C6144" s="57"/>
      <c r="D6144" s="11"/>
      <c r="E6144" s="11"/>
      <c r="F6144" s="56"/>
      <c r="G6144" s="11"/>
      <c r="H6144" s="11"/>
      <c r="I6144" s="11"/>
      <c r="J6144" s="11"/>
      <c r="K6144" s="11"/>
      <c r="M6144" s="11"/>
      <c r="O6144" s="11"/>
      <c r="P6144" s="11"/>
      <c r="Q6144" s="11"/>
      <c r="R6144" s="11"/>
      <c r="S6144" s="11"/>
      <c r="T6144" s="11"/>
      <c r="U6144" s="42"/>
      <c r="V6144" s="42"/>
      <c r="W6144" s="42"/>
      <c r="X6144" s="42"/>
      <c r="Y6144" s="42"/>
      <c r="Z6144" s="42"/>
      <c r="AA6144" s="42"/>
      <c r="AB6144" s="42"/>
      <c r="AD6144" s="11"/>
      <c r="AE6144" s="11"/>
    </row>
    <row r="6145" spans="3:32">
      <c r="C6145" s="57"/>
      <c r="D6145" s="11"/>
      <c r="E6145" s="11"/>
      <c r="F6145" s="56"/>
      <c r="G6145" s="11"/>
      <c r="H6145" s="11"/>
      <c r="I6145" s="11"/>
      <c r="J6145" s="11"/>
      <c r="K6145" s="11"/>
      <c r="L6145" s="11"/>
      <c r="M6145" s="11"/>
      <c r="N6145" s="11"/>
      <c r="Q6145" s="11"/>
      <c r="R6145" s="11"/>
      <c r="S6145" s="11"/>
      <c r="T6145" s="11"/>
      <c r="U6145" s="42"/>
      <c r="V6145" s="42"/>
      <c r="W6145" s="42"/>
      <c r="X6145" s="42"/>
      <c r="Y6145" s="42"/>
      <c r="Z6145" s="42"/>
      <c r="AA6145" s="42"/>
      <c r="AB6145" s="42"/>
      <c r="AD6145" s="11"/>
      <c r="AE6145" s="11"/>
      <c r="AF6145" s="11"/>
    </row>
    <row r="6146" spans="3:32">
      <c r="C6146" s="57"/>
      <c r="D6146" s="11"/>
      <c r="E6146" s="11"/>
      <c r="F6146" s="56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42"/>
      <c r="V6146" s="42"/>
      <c r="W6146" s="42"/>
      <c r="X6146" s="42"/>
      <c r="Y6146" s="42"/>
      <c r="Z6146" s="42"/>
      <c r="AA6146" s="42"/>
      <c r="AB6146" s="42"/>
      <c r="AD6146" s="11"/>
      <c r="AF6146" s="11"/>
    </row>
    <row r="6147" spans="3:32">
      <c r="C6147" s="57"/>
      <c r="D6147" s="11"/>
      <c r="E6147" s="11"/>
      <c r="F6147" s="56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42"/>
      <c r="V6147" s="42"/>
      <c r="W6147" s="42"/>
      <c r="X6147" s="42"/>
      <c r="Y6147" s="42"/>
      <c r="Z6147" s="42"/>
      <c r="AA6147" s="42"/>
      <c r="AB6147" s="42"/>
      <c r="AD6147" s="11"/>
      <c r="AF6147" s="11"/>
    </row>
    <row r="6148" spans="3:32">
      <c r="C6148" s="57"/>
      <c r="D6148" s="11"/>
      <c r="E6148" s="11"/>
      <c r="F6148" s="56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42"/>
      <c r="V6148" s="42"/>
      <c r="W6148" s="42"/>
      <c r="X6148" s="42"/>
      <c r="Y6148" s="42"/>
      <c r="Z6148" s="42"/>
      <c r="AA6148" s="42"/>
      <c r="AB6148" s="42"/>
      <c r="AD6148" s="11"/>
    </row>
    <row r="6149" spans="3:32">
      <c r="C6149" s="57"/>
      <c r="D6149" s="11"/>
      <c r="E6149" s="11"/>
      <c r="F6149" s="56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42"/>
      <c r="V6149" s="42"/>
      <c r="W6149" s="42"/>
      <c r="X6149" s="42"/>
      <c r="Y6149" s="42"/>
      <c r="Z6149" s="42"/>
      <c r="AA6149" s="42"/>
      <c r="AB6149" s="42"/>
      <c r="AD6149" s="11"/>
      <c r="AF6149" s="11"/>
    </row>
    <row r="6150" spans="3:32">
      <c r="C6150" s="57"/>
      <c r="D6150" s="11"/>
      <c r="E6150" s="11"/>
      <c r="F6150" s="56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U6150" s="42"/>
      <c r="V6150" s="42"/>
      <c r="W6150" s="42"/>
      <c r="X6150" s="42"/>
      <c r="Y6150" s="42"/>
      <c r="Z6150" s="42"/>
      <c r="AA6150" s="42"/>
      <c r="AB6150" s="42"/>
      <c r="AD6150" s="11"/>
      <c r="AE6150" s="11"/>
      <c r="AF6150" s="11"/>
    </row>
    <row r="6151" spans="3:32">
      <c r="C6151" s="57"/>
      <c r="D6151" s="11"/>
      <c r="E6151" s="11"/>
      <c r="F6151" s="56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42"/>
      <c r="V6151" s="42"/>
      <c r="W6151" s="42"/>
      <c r="X6151" s="42"/>
      <c r="Y6151" s="42"/>
      <c r="Z6151" s="42"/>
      <c r="AA6151" s="42"/>
      <c r="AB6151" s="42"/>
      <c r="AD6151" s="11"/>
      <c r="AF6151" s="11"/>
    </row>
    <row r="6152" spans="3:32">
      <c r="C6152" s="57"/>
      <c r="D6152" s="11"/>
      <c r="E6152" s="11"/>
      <c r="F6152" s="56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42"/>
      <c r="V6152" s="42"/>
      <c r="W6152" s="42"/>
      <c r="X6152" s="42"/>
      <c r="Y6152" s="42"/>
      <c r="Z6152" s="42"/>
      <c r="AA6152" s="42"/>
      <c r="AB6152" s="42"/>
      <c r="AD6152" s="11"/>
      <c r="AF6152" s="11"/>
    </row>
    <row r="6153" spans="3:32">
      <c r="C6153" s="57"/>
      <c r="D6153" s="11"/>
      <c r="E6153" s="11"/>
      <c r="F6153" s="56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42"/>
      <c r="V6153" s="42"/>
      <c r="W6153" s="42"/>
      <c r="X6153" s="42"/>
      <c r="Y6153" s="42"/>
      <c r="Z6153" s="42"/>
      <c r="AA6153" s="42"/>
      <c r="AB6153" s="42"/>
      <c r="AD6153" s="11"/>
      <c r="AE6153" s="11"/>
    </row>
    <row r="6154" spans="3:32">
      <c r="C6154" s="57"/>
      <c r="D6154" s="11"/>
      <c r="E6154" s="11"/>
      <c r="F6154" s="56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42"/>
      <c r="V6154" s="42"/>
      <c r="W6154" s="42"/>
      <c r="X6154" s="42"/>
      <c r="Y6154" s="42"/>
      <c r="Z6154" s="42"/>
      <c r="AA6154" s="42"/>
      <c r="AB6154" s="42"/>
      <c r="AD6154" s="11"/>
      <c r="AE6154" s="11"/>
      <c r="AF6154" s="11"/>
    </row>
    <row r="6155" spans="3:32">
      <c r="C6155" s="57"/>
      <c r="D6155" s="11"/>
      <c r="E6155" s="11"/>
      <c r="F6155" s="56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42"/>
      <c r="V6155" s="42"/>
      <c r="W6155" s="42"/>
      <c r="X6155" s="42"/>
      <c r="Y6155" s="42"/>
      <c r="Z6155" s="42"/>
      <c r="AA6155" s="42"/>
      <c r="AB6155" s="42"/>
      <c r="AD6155" s="11"/>
      <c r="AE6155" s="11"/>
    </row>
    <row r="6156" spans="3:32">
      <c r="C6156" s="57"/>
      <c r="D6156" s="11"/>
      <c r="E6156" s="11"/>
      <c r="F6156" s="56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42"/>
      <c r="V6156" s="42"/>
      <c r="W6156" s="42"/>
      <c r="X6156" s="42"/>
      <c r="Y6156" s="42"/>
      <c r="Z6156" s="42"/>
      <c r="AA6156" s="42"/>
      <c r="AB6156" s="42"/>
      <c r="AD6156" s="11"/>
      <c r="AE6156" s="11"/>
    </row>
    <row r="6157" spans="3:32">
      <c r="C6157" s="57"/>
      <c r="D6157" s="11"/>
      <c r="E6157" s="11"/>
      <c r="F6157" s="56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42"/>
      <c r="V6157" s="42"/>
      <c r="W6157" s="42"/>
      <c r="X6157" s="42"/>
      <c r="Y6157" s="42"/>
      <c r="Z6157" s="42"/>
      <c r="AA6157" s="42"/>
      <c r="AB6157" s="42"/>
      <c r="AD6157" s="11"/>
      <c r="AE6157" s="11"/>
      <c r="AF6157" s="11"/>
    </row>
    <row r="6158" spans="3:32">
      <c r="C6158" s="57"/>
      <c r="D6158" s="11"/>
      <c r="E6158" s="11"/>
      <c r="F6158" s="56"/>
      <c r="G6158" s="11"/>
      <c r="H6158" s="11"/>
      <c r="I6158" s="11"/>
      <c r="J6158" s="11"/>
      <c r="K6158" s="11"/>
      <c r="M6158" s="11"/>
      <c r="N6158" s="11"/>
      <c r="Q6158" s="11"/>
      <c r="R6158" s="11"/>
      <c r="S6158" s="11"/>
      <c r="U6158" s="42"/>
      <c r="V6158" s="42"/>
      <c r="W6158" s="42"/>
      <c r="X6158" s="42"/>
      <c r="Y6158" s="42"/>
      <c r="Z6158" s="42"/>
      <c r="AA6158" s="42"/>
      <c r="AB6158" s="42"/>
      <c r="AD6158" s="11"/>
    </row>
    <row r="6159" spans="3:32">
      <c r="C6159" s="57"/>
      <c r="D6159" s="11"/>
      <c r="E6159" s="11"/>
      <c r="F6159" s="56"/>
      <c r="G6159" s="11"/>
      <c r="H6159" s="11"/>
      <c r="I6159" s="11"/>
      <c r="J6159" s="11"/>
      <c r="K6159" s="11"/>
      <c r="M6159" s="11"/>
      <c r="N6159" s="11"/>
      <c r="O6159" s="11"/>
      <c r="P6159" s="11"/>
      <c r="Q6159" s="11"/>
      <c r="R6159" s="11"/>
      <c r="S6159" s="11"/>
      <c r="T6159" s="11"/>
      <c r="U6159" s="42"/>
      <c r="V6159" s="42"/>
      <c r="W6159" s="42"/>
      <c r="X6159" s="42"/>
      <c r="Y6159" s="42"/>
      <c r="Z6159" s="42"/>
      <c r="AA6159" s="42"/>
      <c r="AB6159" s="42"/>
      <c r="AD6159" s="11"/>
    </row>
    <row r="6160" spans="3:32">
      <c r="C6160" s="57"/>
      <c r="D6160" s="11"/>
      <c r="E6160" s="11"/>
      <c r="F6160" s="56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42"/>
      <c r="V6160" s="42"/>
      <c r="W6160" s="42"/>
      <c r="X6160" s="42"/>
      <c r="Y6160" s="42"/>
      <c r="Z6160" s="42"/>
      <c r="AA6160" s="42"/>
      <c r="AB6160" s="42"/>
      <c r="AD6160" s="11"/>
      <c r="AF6160" s="11"/>
    </row>
    <row r="6161" spans="3:32">
      <c r="C6161" s="57"/>
      <c r="D6161" s="11"/>
      <c r="E6161" s="11"/>
      <c r="F6161" s="56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42"/>
      <c r="V6161" s="42"/>
      <c r="W6161" s="42"/>
      <c r="X6161" s="42"/>
      <c r="Y6161" s="42"/>
      <c r="Z6161" s="42"/>
      <c r="AA6161" s="42"/>
      <c r="AB6161" s="42"/>
      <c r="AD6161" s="11"/>
      <c r="AE6161" s="11"/>
      <c r="AF6161" s="11"/>
    </row>
    <row r="6162" spans="3:32">
      <c r="C6162" s="57"/>
      <c r="D6162" s="11"/>
      <c r="E6162" s="11"/>
      <c r="F6162" s="56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42"/>
      <c r="V6162" s="42"/>
      <c r="W6162" s="42"/>
      <c r="X6162" s="42"/>
      <c r="Y6162" s="42"/>
      <c r="Z6162" s="42"/>
      <c r="AA6162" s="42"/>
      <c r="AB6162" s="42"/>
      <c r="AD6162" s="11"/>
      <c r="AE6162" s="11"/>
      <c r="AF6162" s="11"/>
    </row>
    <row r="6163" spans="3:32">
      <c r="C6163" s="57"/>
      <c r="D6163" s="11"/>
      <c r="E6163" s="11"/>
      <c r="F6163" s="56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42"/>
      <c r="V6163" s="42"/>
      <c r="W6163" s="42"/>
      <c r="X6163" s="42"/>
      <c r="Y6163" s="42"/>
      <c r="Z6163" s="42"/>
      <c r="AA6163" s="42"/>
      <c r="AB6163" s="42"/>
      <c r="AD6163" s="11"/>
      <c r="AE6163" s="11"/>
      <c r="AF6163" s="11"/>
    </row>
    <row r="6164" spans="3:32">
      <c r="C6164" s="57"/>
      <c r="D6164" s="11"/>
      <c r="E6164" s="11"/>
      <c r="F6164" s="56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42"/>
      <c r="V6164" s="42"/>
      <c r="W6164" s="42"/>
      <c r="X6164" s="42"/>
      <c r="Y6164" s="42"/>
      <c r="Z6164" s="42"/>
      <c r="AA6164" s="42"/>
      <c r="AB6164" s="42"/>
      <c r="AD6164" s="11"/>
      <c r="AF6164" s="11"/>
    </row>
    <row r="6165" spans="3:32">
      <c r="C6165" s="57"/>
      <c r="D6165" s="11"/>
      <c r="E6165" s="11"/>
      <c r="F6165" s="56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42"/>
      <c r="V6165" s="42"/>
      <c r="W6165" s="42"/>
      <c r="X6165" s="42"/>
      <c r="Y6165" s="42"/>
      <c r="Z6165" s="42"/>
      <c r="AA6165" s="42"/>
      <c r="AB6165" s="42"/>
      <c r="AD6165" s="11"/>
      <c r="AE6165" s="11"/>
      <c r="AF6165" s="11"/>
    </row>
    <row r="6166" spans="3:32">
      <c r="C6166" s="57"/>
      <c r="D6166" s="11"/>
      <c r="E6166" s="11"/>
      <c r="F6166" s="56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42"/>
      <c r="V6166" s="42"/>
      <c r="W6166" s="42"/>
      <c r="X6166" s="42"/>
      <c r="Y6166" s="42"/>
      <c r="Z6166" s="42"/>
      <c r="AA6166" s="42"/>
      <c r="AB6166" s="42"/>
      <c r="AD6166" s="11"/>
      <c r="AE6166" s="11"/>
    </row>
    <row r="6167" spans="3:32">
      <c r="C6167" s="57"/>
      <c r="D6167" s="11"/>
      <c r="E6167" s="11"/>
      <c r="F6167" s="56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42"/>
      <c r="V6167" s="42"/>
      <c r="W6167" s="42"/>
      <c r="X6167" s="42"/>
      <c r="Y6167" s="42"/>
      <c r="Z6167" s="42"/>
      <c r="AA6167" s="42"/>
      <c r="AB6167" s="42"/>
      <c r="AD6167" s="11"/>
      <c r="AE6167" s="11"/>
    </row>
    <row r="6168" spans="3:32">
      <c r="C6168" s="57"/>
      <c r="D6168" s="11"/>
      <c r="E6168" s="11"/>
      <c r="F6168" s="56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42"/>
      <c r="V6168" s="42"/>
      <c r="W6168" s="42"/>
      <c r="X6168" s="42"/>
      <c r="Y6168" s="42"/>
      <c r="Z6168" s="42"/>
      <c r="AA6168" s="42"/>
      <c r="AB6168" s="42"/>
      <c r="AD6168" s="11"/>
      <c r="AE6168" s="11"/>
    </row>
    <row r="6169" spans="3:32">
      <c r="C6169" s="57"/>
      <c r="D6169" s="11"/>
      <c r="E6169" s="11"/>
      <c r="F6169" s="56"/>
      <c r="G6169" s="11"/>
      <c r="H6169" s="11"/>
      <c r="I6169" s="11"/>
      <c r="J6169" s="11"/>
      <c r="K6169" s="11"/>
      <c r="M6169" s="11"/>
      <c r="O6169" s="11"/>
      <c r="P6169" s="11"/>
      <c r="Q6169" s="11"/>
      <c r="R6169" s="11"/>
      <c r="S6169" s="11"/>
      <c r="T6169" s="11"/>
      <c r="U6169" s="42"/>
      <c r="V6169" s="42"/>
      <c r="W6169" s="42"/>
      <c r="X6169" s="42"/>
      <c r="Y6169" s="42"/>
      <c r="Z6169" s="42"/>
      <c r="AA6169" s="42"/>
      <c r="AB6169" s="42"/>
      <c r="AD6169" s="11"/>
      <c r="AE6169" s="11"/>
    </row>
    <row r="6170" spans="3:32">
      <c r="C6170" s="57"/>
      <c r="D6170" s="11"/>
      <c r="E6170" s="11"/>
      <c r="F6170" s="56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42"/>
      <c r="V6170" s="42"/>
      <c r="W6170" s="42"/>
      <c r="X6170" s="42"/>
      <c r="Y6170" s="42"/>
      <c r="Z6170" s="42"/>
      <c r="AA6170" s="42"/>
      <c r="AB6170" s="42"/>
      <c r="AD6170" s="11"/>
      <c r="AE6170" s="11"/>
    </row>
    <row r="6171" spans="3:32">
      <c r="C6171" s="57"/>
      <c r="D6171" s="11"/>
      <c r="E6171" s="11"/>
      <c r="F6171" s="56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42"/>
      <c r="V6171" s="42"/>
      <c r="W6171" s="42"/>
      <c r="X6171" s="42"/>
      <c r="Y6171" s="42"/>
      <c r="Z6171" s="42"/>
      <c r="AA6171" s="42"/>
      <c r="AB6171" s="42"/>
      <c r="AD6171" s="11"/>
      <c r="AE6171" s="11"/>
      <c r="AF6171" s="11"/>
    </row>
    <row r="6172" spans="3:32">
      <c r="C6172" s="57"/>
      <c r="D6172" s="11"/>
      <c r="E6172" s="11"/>
      <c r="F6172" s="56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42"/>
      <c r="V6172" s="42"/>
      <c r="W6172" s="42"/>
      <c r="X6172" s="42"/>
      <c r="Y6172" s="42"/>
      <c r="Z6172" s="42"/>
      <c r="AA6172" s="42"/>
      <c r="AB6172" s="42"/>
      <c r="AD6172" s="11"/>
      <c r="AE6172" s="11"/>
      <c r="AF6172" s="11"/>
    </row>
    <row r="6173" spans="3:32">
      <c r="C6173" s="57"/>
      <c r="D6173" s="11"/>
      <c r="E6173" s="11"/>
      <c r="F6173" s="56"/>
      <c r="G6173" s="11"/>
      <c r="H6173" s="11"/>
      <c r="I6173" s="11"/>
      <c r="J6173" s="11"/>
      <c r="K6173" s="11"/>
      <c r="M6173" s="11"/>
      <c r="O6173" s="11"/>
      <c r="P6173" s="11"/>
      <c r="Q6173" s="11"/>
      <c r="R6173" s="11"/>
      <c r="S6173" s="11"/>
      <c r="T6173" s="11"/>
      <c r="U6173" s="42"/>
      <c r="V6173" s="42"/>
      <c r="W6173" s="42"/>
      <c r="X6173" s="42"/>
      <c r="Y6173" s="42"/>
      <c r="Z6173" s="42"/>
      <c r="AA6173" s="42"/>
      <c r="AB6173" s="42"/>
      <c r="AD6173" s="11"/>
      <c r="AE6173" s="11"/>
    </row>
    <row r="6174" spans="3:32">
      <c r="C6174" s="57"/>
      <c r="D6174" s="11"/>
      <c r="E6174" s="11"/>
      <c r="F6174" s="56"/>
      <c r="G6174" s="11"/>
      <c r="H6174" s="11"/>
      <c r="I6174" s="11"/>
      <c r="J6174" s="11"/>
      <c r="K6174" s="11"/>
      <c r="L6174" s="11"/>
      <c r="M6174" s="11"/>
      <c r="O6174" s="11"/>
      <c r="P6174" s="11"/>
      <c r="Q6174" s="11"/>
      <c r="R6174" s="11"/>
      <c r="S6174" s="11"/>
      <c r="T6174" s="11"/>
      <c r="U6174" s="42"/>
      <c r="V6174" s="42"/>
      <c r="W6174" s="42"/>
      <c r="X6174" s="42"/>
      <c r="Y6174" s="42"/>
      <c r="Z6174" s="42"/>
      <c r="AA6174" s="42"/>
      <c r="AB6174" s="42"/>
      <c r="AD6174" s="11"/>
      <c r="AE6174" s="11"/>
      <c r="AF6174" s="11"/>
    </row>
    <row r="6175" spans="3:32">
      <c r="C6175" s="57"/>
      <c r="D6175" s="11"/>
      <c r="E6175" s="11"/>
      <c r="F6175" s="56"/>
      <c r="G6175" s="11"/>
      <c r="H6175" s="11"/>
      <c r="I6175" s="11"/>
      <c r="J6175" s="11"/>
      <c r="K6175" s="11"/>
      <c r="L6175" s="11"/>
      <c r="M6175" s="11"/>
      <c r="N6175" s="11"/>
      <c r="P6175" s="11"/>
      <c r="Q6175" s="11"/>
      <c r="R6175" s="11"/>
      <c r="S6175" s="11"/>
      <c r="T6175" s="11"/>
      <c r="U6175" s="42"/>
      <c r="V6175" s="42"/>
      <c r="W6175" s="42"/>
      <c r="X6175" s="42"/>
      <c r="Y6175" s="42"/>
      <c r="Z6175" s="42"/>
      <c r="AA6175" s="42"/>
      <c r="AB6175" s="42"/>
      <c r="AD6175" s="11"/>
      <c r="AE6175" s="11"/>
      <c r="AF6175" s="11"/>
    </row>
    <row r="6176" spans="3:32">
      <c r="C6176" s="57"/>
      <c r="D6176" s="11"/>
      <c r="E6176" s="11"/>
      <c r="F6176" s="56"/>
      <c r="G6176" s="11"/>
      <c r="H6176" s="11"/>
      <c r="I6176" s="11"/>
      <c r="J6176" s="11"/>
      <c r="K6176" s="11"/>
      <c r="M6176" s="11"/>
      <c r="O6176" s="11"/>
      <c r="P6176" s="11"/>
      <c r="Q6176" s="11"/>
      <c r="R6176" s="11"/>
      <c r="S6176" s="11"/>
      <c r="T6176" s="11"/>
      <c r="U6176" s="42"/>
      <c r="V6176" s="42"/>
      <c r="W6176" s="42"/>
      <c r="X6176" s="42"/>
      <c r="Y6176" s="42"/>
      <c r="Z6176" s="42"/>
      <c r="AA6176" s="42"/>
      <c r="AB6176" s="42"/>
      <c r="AD6176" s="11"/>
      <c r="AE6176" s="11"/>
    </row>
    <row r="6177" spans="3:32">
      <c r="C6177" s="57"/>
      <c r="D6177" s="11"/>
      <c r="E6177" s="11"/>
      <c r="F6177" s="56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42"/>
      <c r="V6177" s="42"/>
      <c r="W6177" s="42"/>
      <c r="X6177" s="42"/>
      <c r="Y6177" s="42"/>
      <c r="Z6177" s="42"/>
      <c r="AA6177" s="42"/>
      <c r="AB6177" s="42"/>
      <c r="AD6177" s="11"/>
      <c r="AE6177" s="11"/>
    </row>
    <row r="6178" spans="3:32">
      <c r="C6178" s="57"/>
      <c r="D6178" s="11"/>
      <c r="E6178" s="11"/>
      <c r="F6178" s="56"/>
      <c r="G6178" s="11"/>
      <c r="H6178" s="11"/>
      <c r="I6178" s="11"/>
      <c r="J6178" s="11"/>
      <c r="K6178" s="11"/>
      <c r="L6178" s="11"/>
      <c r="M6178" s="11"/>
      <c r="N6178" s="11"/>
      <c r="P6178" s="11"/>
      <c r="Q6178" s="11"/>
      <c r="R6178" s="11"/>
      <c r="S6178" s="11"/>
      <c r="T6178" s="11"/>
      <c r="U6178" s="42"/>
      <c r="V6178" s="42"/>
      <c r="W6178" s="42"/>
      <c r="X6178" s="42"/>
      <c r="Y6178" s="42"/>
      <c r="Z6178" s="42"/>
      <c r="AA6178" s="42"/>
      <c r="AB6178" s="42"/>
      <c r="AD6178" s="11"/>
      <c r="AE6178" s="11"/>
    </row>
    <row r="6179" spans="3:32">
      <c r="C6179" s="57"/>
      <c r="D6179" s="11"/>
      <c r="E6179" s="11"/>
      <c r="F6179" s="56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42"/>
      <c r="V6179" s="42"/>
      <c r="W6179" s="42"/>
      <c r="X6179" s="42"/>
      <c r="Y6179" s="42"/>
      <c r="Z6179" s="42"/>
      <c r="AA6179" s="42"/>
      <c r="AB6179" s="42"/>
      <c r="AD6179" s="11"/>
      <c r="AF6179" s="11"/>
    </row>
    <row r="6180" spans="3:32">
      <c r="C6180" s="57"/>
      <c r="D6180" s="11"/>
      <c r="E6180" s="11"/>
      <c r="F6180" s="56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42"/>
      <c r="V6180" s="42"/>
      <c r="W6180" s="42"/>
      <c r="X6180" s="42"/>
      <c r="Y6180" s="42"/>
      <c r="Z6180" s="42"/>
      <c r="AA6180" s="42"/>
      <c r="AB6180" s="42"/>
      <c r="AD6180" s="11"/>
      <c r="AF6180" s="11"/>
    </row>
    <row r="6181" spans="3:32">
      <c r="C6181" s="57"/>
      <c r="D6181" s="11"/>
      <c r="E6181" s="11"/>
      <c r="F6181" s="56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42"/>
      <c r="V6181" s="42"/>
      <c r="W6181" s="42"/>
      <c r="X6181" s="42"/>
      <c r="Y6181" s="42"/>
      <c r="Z6181" s="42"/>
      <c r="AA6181" s="42"/>
      <c r="AB6181" s="42"/>
      <c r="AD6181" s="11"/>
      <c r="AF6181" s="11"/>
    </row>
    <row r="6182" spans="3:32">
      <c r="C6182" s="57"/>
      <c r="D6182" s="11"/>
      <c r="E6182" s="11"/>
      <c r="F6182" s="56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42"/>
      <c r="V6182" s="42"/>
      <c r="W6182" s="42"/>
      <c r="X6182" s="42"/>
      <c r="Y6182" s="42"/>
      <c r="Z6182" s="42"/>
      <c r="AA6182" s="42"/>
      <c r="AB6182" s="42"/>
      <c r="AD6182" s="11"/>
    </row>
    <row r="6183" spans="3:32">
      <c r="C6183" s="57"/>
      <c r="D6183" s="11"/>
      <c r="E6183" s="11"/>
      <c r="F6183" s="56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42"/>
      <c r="V6183" s="42"/>
      <c r="W6183" s="42"/>
      <c r="X6183" s="42"/>
      <c r="Y6183" s="42"/>
      <c r="Z6183" s="42"/>
      <c r="AA6183" s="42"/>
      <c r="AB6183" s="42"/>
      <c r="AD6183" s="11"/>
      <c r="AE6183" s="11"/>
    </row>
    <row r="6184" spans="3:32">
      <c r="C6184" s="57"/>
      <c r="D6184" s="11"/>
      <c r="E6184" s="11"/>
      <c r="F6184" s="56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42"/>
      <c r="V6184" s="42"/>
      <c r="W6184" s="42"/>
      <c r="X6184" s="42"/>
      <c r="Y6184" s="42"/>
      <c r="Z6184" s="42"/>
      <c r="AA6184" s="42"/>
      <c r="AB6184" s="42"/>
      <c r="AD6184" s="11"/>
    </row>
    <row r="6185" spans="3:32">
      <c r="C6185" s="57"/>
      <c r="D6185" s="11"/>
      <c r="E6185" s="11"/>
      <c r="F6185" s="56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42"/>
      <c r="V6185" s="42"/>
      <c r="W6185" s="42"/>
      <c r="X6185" s="42"/>
      <c r="Y6185" s="42"/>
      <c r="Z6185" s="42"/>
      <c r="AA6185" s="42"/>
      <c r="AB6185" s="42"/>
      <c r="AD6185" s="11"/>
      <c r="AE6185" s="11"/>
      <c r="AF6185" s="11"/>
    </row>
    <row r="6186" spans="3:32">
      <c r="C6186" s="57"/>
      <c r="D6186" s="11"/>
      <c r="E6186" s="11"/>
      <c r="F6186" s="56"/>
      <c r="G6186" s="11"/>
      <c r="H6186" s="11"/>
      <c r="I6186" s="11"/>
      <c r="J6186" s="11"/>
      <c r="K6186" s="11"/>
      <c r="M6186" s="11"/>
      <c r="O6186" s="11"/>
      <c r="P6186" s="11"/>
      <c r="Q6186" s="11"/>
      <c r="R6186" s="11"/>
      <c r="S6186" s="11"/>
      <c r="T6186" s="11"/>
      <c r="U6186" s="42"/>
      <c r="V6186" s="42"/>
      <c r="W6186" s="42"/>
      <c r="X6186" s="42"/>
      <c r="Y6186" s="42"/>
      <c r="Z6186" s="42"/>
      <c r="AA6186" s="42"/>
      <c r="AB6186" s="42"/>
      <c r="AD6186" s="11"/>
      <c r="AE6186" s="11"/>
      <c r="AF6186" s="11"/>
    </row>
    <row r="6187" spans="3:32">
      <c r="C6187" s="57"/>
      <c r="D6187" s="11"/>
      <c r="E6187" s="11"/>
      <c r="F6187" s="56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42"/>
      <c r="V6187" s="42"/>
      <c r="W6187" s="42"/>
      <c r="X6187" s="42"/>
      <c r="Y6187" s="42"/>
      <c r="Z6187" s="42"/>
      <c r="AA6187" s="42"/>
      <c r="AB6187" s="42"/>
      <c r="AD6187" s="11"/>
      <c r="AE6187" s="11"/>
    </row>
    <row r="6188" spans="3:32">
      <c r="C6188" s="57"/>
      <c r="D6188" s="11"/>
      <c r="E6188" s="11"/>
      <c r="F6188" s="56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42"/>
      <c r="V6188" s="42"/>
      <c r="W6188" s="42"/>
      <c r="X6188" s="42"/>
      <c r="Y6188" s="42"/>
      <c r="Z6188" s="42"/>
      <c r="AA6188" s="42"/>
      <c r="AB6188" s="42"/>
      <c r="AD6188" s="11"/>
      <c r="AE6188" s="11"/>
    </row>
    <row r="6189" spans="3:32">
      <c r="C6189" s="57"/>
      <c r="D6189" s="11"/>
      <c r="E6189" s="11"/>
      <c r="F6189" s="56"/>
      <c r="G6189" s="11"/>
      <c r="H6189" s="11"/>
      <c r="I6189" s="11"/>
      <c r="J6189" s="11"/>
      <c r="K6189" s="11"/>
      <c r="L6189" s="11"/>
      <c r="M6189" s="11"/>
      <c r="N6189" s="11"/>
      <c r="P6189" s="11"/>
      <c r="Q6189" s="11"/>
      <c r="R6189" s="11"/>
      <c r="S6189" s="11"/>
      <c r="T6189" s="11"/>
      <c r="U6189" s="42"/>
      <c r="V6189" s="42"/>
      <c r="W6189" s="42"/>
      <c r="X6189" s="42"/>
      <c r="Y6189" s="42"/>
      <c r="Z6189" s="42"/>
      <c r="AA6189" s="42"/>
      <c r="AB6189" s="42"/>
      <c r="AD6189" s="11"/>
      <c r="AE6189" s="11"/>
    </row>
    <row r="6190" spans="3:32">
      <c r="C6190" s="57"/>
      <c r="D6190" s="11"/>
      <c r="E6190" s="11"/>
      <c r="F6190" s="56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42"/>
      <c r="V6190" s="42"/>
      <c r="W6190" s="42"/>
      <c r="X6190" s="42"/>
      <c r="Y6190" s="42"/>
      <c r="Z6190" s="42"/>
      <c r="AA6190" s="42"/>
      <c r="AB6190" s="42"/>
      <c r="AD6190" s="11"/>
      <c r="AE6190" s="11"/>
    </row>
    <row r="6191" spans="3:32">
      <c r="C6191" s="57"/>
      <c r="D6191" s="11"/>
      <c r="E6191" s="11"/>
      <c r="F6191" s="56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42"/>
      <c r="V6191" s="42"/>
      <c r="W6191" s="42"/>
      <c r="X6191" s="42"/>
      <c r="Y6191" s="42"/>
      <c r="Z6191" s="42"/>
      <c r="AA6191" s="42"/>
      <c r="AB6191" s="42"/>
      <c r="AD6191" s="11"/>
      <c r="AE6191" s="11"/>
    </row>
    <row r="6192" spans="3:32">
      <c r="C6192" s="57"/>
      <c r="D6192" s="11"/>
      <c r="E6192" s="11"/>
      <c r="F6192" s="56"/>
      <c r="G6192" s="11"/>
      <c r="H6192" s="11"/>
      <c r="I6192" s="11"/>
      <c r="J6192" s="11"/>
      <c r="K6192" s="11"/>
      <c r="M6192" s="11"/>
      <c r="N6192" s="11"/>
      <c r="P6192" s="11"/>
      <c r="Q6192" s="11"/>
      <c r="R6192" s="11"/>
      <c r="S6192" s="11"/>
      <c r="U6192" s="42"/>
      <c r="V6192" s="42"/>
      <c r="W6192" s="42"/>
      <c r="X6192" s="42"/>
      <c r="Y6192" s="42"/>
      <c r="Z6192" s="42"/>
      <c r="AA6192" s="42"/>
      <c r="AB6192" s="42"/>
      <c r="AD6192" s="11"/>
      <c r="AF6192" s="11"/>
    </row>
    <row r="6193" spans="3:32">
      <c r="C6193" s="57"/>
      <c r="D6193" s="11"/>
      <c r="E6193" s="11"/>
      <c r="F6193" s="56"/>
      <c r="G6193" s="11"/>
      <c r="H6193" s="11"/>
      <c r="I6193" s="11"/>
      <c r="J6193" s="11"/>
      <c r="K6193" s="11"/>
      <c r="M6193" s="11"/>
      <c r="N6193" s="11"/>
      <c r="P6193" s="11"/>
      <c r="Q6193" s="11"/>
      <c r="R6193" s="11"/>
      <c r="S6193" s="11"/>
      <c r="U6193" s="42"/>
      <c r="V6193" s="42"/>
      <c r="W6193" s="42"/>
      <c r="X6193" s="42"/>
      <c r="Y6193" s="42"/>
      <c r="Z6193" s="42"/>
      <c r="AA6193" s="42"/>
      <c r="AB6193" s="42"/>
      <c r="AD6193" s="11"/>
      <c r="AE6193" s="11"/>
      <c r="AF6193" s="11"/>
    </row>
    <row r="6194" spans="3:32">
      <c r="C6194" s="57"/>
      <c r="D6194" s="11"/>
      <c r="E6194" s="11"/>
      <c r="F6194" s="56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42"/>
      <c r="V6194" s="42"/>
      <c r="W6194" s="42"/>
      <c r="X6194" s="42"/>
      <c r="Y6194" s="42"/>
      <c r="Z6194" s="42"/>
      <c r="AA6194" s="42"/>
      <c r="AB6194" s="42"/>
      <c r="AD6194" s="11"/>
      <c r="AF6194" s="11"/>
    </row>
    <row r="6195" spans="3:32">
      <c r="C6195" s="57"/>
      <c r="D6195" s="11"/>
      <c r="E6195" s="11"/>
      <c r="F6195" s="56"/>
      <c r="G6195" s="11"/>
      <c r="H6195" s="11"/>
      <c r="I6195" s="11"/>
      <c r="J6195" s="11"/>
      <c r="K6195" s="11"/>
      <c r="M6195" s="11"/>
      <c r="N6195" s="11"/>
      <c r="P6195" s="11"/>
      <c r="Q6195" s="11"/>
      <c r="R6195" s="11"/>
      <c r="S6195" s="11"/>
      <c r="U6195" s="42"/>
      <c r="V6195" s="42"/>
      <c r="W6195" s="42"/>
      <c r="X6195" s="42"/>
      <c r="Y6195" s="42"/>
      <c r="Z6195" s="42"/>
      <c r="AA6195" s="42"/>
      <c r="AB6195" s="42"/>
      <c r="AD6195" s="11"/>
    </row>
    <row r="6196" spans="3:32">
      <c r="C6196" s="57"/>
      <c r="D6196" s="11"/>
      <c r="E6196" s="11"/>
      <c r="F6196" s="56"/>
      <c r="G6196" s="11"/>
      <c r="H6196" s="11"/>
      <c r="I6196" s="11"/>
      <c r="J6196" s="11"/>
      <c r="K6196" s="11"/>
      <c r="M6196" s="11"/>
      <c r="N6196" s="11"/>
      <c r="P6196" s="11"/>
      <c r="Q6196" s="11"/>
      <c r="R6196" s="11"/>
      <c r="S6196" s="11"/>
      <c r="U6196" s="42"/>
      <c r="V6196" s="42"/>
      <c r="W6196" s="42"/>
      <c r="X6196" s="42"/>
      <c r="Y6196" s="42"/>
      <c r="Z6196" s="42"/>
      <c r="AA6196" s="42"/>
      <c r="AB6196" s="42"/>
      <c r="AD6196" s="11"/>
      <c r="AE6196" s="11"/>
    </row>
    <row r="6197" spans="3:32">
      <c r="C6197" s="57"/>
      <c r="D6197" s="11"/>
      <c r="E6197" s="11"/>
      <c r="F6197" s="56"/>
      <c r="G6197" s="11"/>
      <c r="H6197" s="11"/>
      <c r="I6197" s="11"/>
      <c r="J6197" s="11"/>
      <c r="K6197" s="11"/>
      <c r="M6197" s="11"/>
      <c r="N6197" s="11"/>
      <c r="P6197" s="11"/>
      <c r="Q6197" s="11"/>
      <c r="R6197" s="11"/>
      <c r="S6197" s="11"/>
      <c r="U6197" s="42"/>
      <c r="V6197" s="42"/>
      <c r="W6197" s="42"/>
      <c r="X6197" s="42"/>
      <c r="Y6197" s="42"/>
      <c r="Z6197" s="42"/>
      <c r="AA6197" s="42"/>
      <c r="AB6197" s="42"/>
      <c r="AD6197" s="11"/>
    </row>
    <row r="6198" spans="3:32">
      <c r="C6198" s="57"/>
      <c r="D6198" s="11"/>
      <c r="E6198" s="11"/>
      <c r="F6198" s="56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42"/>
      <c r="V6198" s="42"/>
      <c r="W6198" s="42"/>
      <c r="X6198" s="42"/>
      <c r="Y6198" s="42"/>
      <c r="Z6198" s="42"/>
      <c r="AA6198" s="42"/>
      <c r="AB6198" s="42"/>
      <c r="AD6198" s="11"/>
      <c r="AE6198" s="11"/>
    </row>
    <row r="6199" spans="3:32">
      <c r="C6199" s="57"/>
      <c r="D6199" s="11"/>
      <c r="E6199" s="11"/>
      <c r="F6199" s="56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42"/>
      <c r="V6199" s="42"/>
      <c r="W6199" s="42"/>
      <c r="X6199" s="42"/>
      <c r="Y6199" s="42"/>
      <c r="Z6199" s="42"/>
      <c r="AA6199" s="42"/>
      <c r="AB6199" s="42"/>
      <c r="AD6199" s="11"/>
      <c r="AF6199" s="11"/>
    </row>
    <row r="6200" spans="3:32">
      <c r="C6200" s="57"/>
      <c r="D6200" s="11"/>
      <c r="E6200" s="11"/>
      <c r="F6200" s="56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42"/>
      <c r="V6200" s="42"/>
      <c r="W6200" s="42"/>
      <c r="X6200" s="42"/>
      <c r="Y6200" s="42"/>
      <c r="Z6200" s="42"/>
      <c r="AA6200" s="42"/>
      <c r="AB6200" s="42"/>
      <c r="AD6200" s="11"/>
      <c r="AF6200" s="11"/>
    </row>
    <row r="6201" spans="3:32">
      <c r="C6201" s="57"/>
      <c r="D6201" s="11"/>
      <c r="E6201" s="11"/>
      <c r="F6201" s="56"/>
      <c r="G6201" s="11"/>
      <c r="H6201" s="11"/>
      <c r="I6201" s="11"/>
      <c r="J6201" s="11"/>
      <c r="K6201" s="11"/>
      <c r="M6201" s="11"/>
      <c r="O6201" s="11"/>
      <c r="P6201" s="11"/>
      <c r="Q6201" s="11"/>
      <c r="R6201" s="11"/>
      <c r="S6201" s="11"/>
      <c r="T6201" s="11"/>
      <c r="U6201" s="42"/>
      <c r="V6201" s="42"/>
      <c r="W6201" s="42"/>
      <c r="X6201" s="42"/>
      <c r="Y6201" s="42"/>
      <c r="Z6201" s="42"/>
      <c r="AA6201" s="42"/>
      <c r="AB6201" s="42"/>
      <c r="AD6201" s="11"/>
      <c r="AE6201" s="11"/>
      <c r="AF6201" s="11"/>
    </row>
    <row r="6202" spans="3:32">
      <c r="C6202" s="57"/>
      <c r="D6202" s="11"/>
      <c r="E6202" s="11"/>
      <c r="F6202" s="56"/>
      <c r="G6202" s="11"/>
      <c r="H6202" s="11"/>
      <c r="I6202" s="11"/>
      <c r="J6202" s="11"/>
      <c r="K6202" s="11"/>
      <c r="L6202" s="11"/>
      <c r="M6202" s="11"/>
      <c r="N6202" s="11"/>
      <c r="O6202" s="11"/>
      <c r="Q6202" s="11"/>
      <c r="R6202" s="11"/>
      <c r="S6202" s="11"/>
      <c r="T6202" s="11"/>
      <c r="U6202" s="42"/>
      <c r="V6202" s="42"/>
      <c r="W6202" s="42"/>
      <c r="X6202" s="42"/>
      <c r="Y6202" s="42"/>
      <c r="Z6202" s="42"/>
      <c r="AA6202" s="42"/>
      <c r="AB6202" s="42"/>
      <c r="AD6202" s="11"/>
      <c r="AE6202" s="11"/>
      <c r="AF6202" s="11"/>
    </row>
    <row r="6203" spans="3:32">
      <c r="C6203" s="57"/>
      <c r="D6203" s="11"/>
      <c r="E6203" s="11"/>
      <c r="F6203" s="56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42"/>
      <c r="V6203" s="42"/>
      <c r="W6203" s="42"/>
      <c r="X6203" s="42"/>
      <c r="Y6203" s="42"/>
      <c r="Z6203" s="42"/>
      <c r="AA6203" s="42"/>
      <c r="AB6203" s="42"/>
      <c r="AC6203" s="11"/>
      <c r="AD6203" s="11"/>
      <c r="AE6203" s="11"/>
      <c r="AF6203" s="11"/>
    </row>
    <row r="6204" spans="3:32">
      <c r="C6204" s="57"/>
      <c r="D6204" s="11"/>
      <c r="E6204" s="11"/>
      <c r="F6204" s="56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42"/>
      <c r="V6204" s="42"/>
      <c r="W6204" s="42"/>
      <c r="X6204" s="42"/>
      <c r="Y6204" s="42"/>
      <c r="Z6204" s="42"/>
      <c r="AA6204" s="42"/>
      <c r="AB6204" s="42"/>
      <c r="AC6204" s="11"/>
      <c r="AD6204" s="11"/>
      <c r="AE6204" s="11"/>
    </row>
    <row r="6205" spans="3:32">
      <c r="C6205" s="57"/>
      <c r="D6205" s="11"/>
      <c r="E6205" s="11"/>
      <c r="F6205" s="56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42"/>
      <c r="V6205" s="42"/>
      <c r="W6205" s="42"/>
      <c r="X6205" s="42"/>
      <c r="Y6205" s="42"/>
      <c r="Z6205" s="42"/>
      <c r="AA6205" s="42"/>
      <c r="AB6205" s="42"/>
      <c r="AC6205" s="11"/>
      <c r="AD6205" s="11"/>
    </row>
    <row r="6206" spans="3:32">
      <c r="C6206" s="57"/>
      <c r="D6206" s="11"/>
      <c r="E6206" s="11"/>
      <c r="F6206" s="56"/>
      <c r="G6206" s="11"/>
      <c r="H6206" s="11"/>
      <c r="I6206" s="11"/>
      <c r="J6206" s="11"/>
      <c r="K6206" s="11"/>
      <c r="L6206" s="11"/>
      <c r="M6206" s="11"/>
      <c r="N6206" s="11"/>
      <c r="P6206" s="11"/>
      <c r="Q6206" s="11"/>
      <c r="R6206" s="11"/>
      <c r="S6206" s="11"/>
      <c r="T6206" s="11"/>
      <c r="U6206" s="42"/>
      <c r="V6206" s="42"/>
      <c r="W6206" s="42"/>
      <c r="X6206" s="42"/>
      <c r="Y6206" s="42"/>
      <c r="Z6206" s="42"/>
      <c r="AA6206" s="42"/>
      <c r="AB6206" s="42"/>
      <c r="AC6206" s="11"/>
      <c r="AD6206" s="11"/>
      <c r="AE6206" s="11"/>
      <c r="AF6206" s="11"/>
    </row>
    <row r="6207" spans="3:32">
      <c r="C6207" s="57"/>
      <c r="D6207" s="11"/>
      <c r="E6207" s="11"/>
      <c r="F6207" s="56"/>
      <c r="G6207" s="11"/>
      <c r="H6207" s="11"/>
      <c r="I6207" s="11"/>
      <c r="J6207" s="11"/>
      <c r="K6207" s="11"/>
      <c r="M6207" s="11"/>
      <c r="N6207" s="11"/>
      <c r="O6207" s="11"/>
      <c r="P6207" s="11"/>
      <c r="Q6207" s="11"/>
      <c r="R6207" s="11"/>
      <c r="S6207" s="11"/>
      <c r="T6207" s="11"/>
      <c r="U6207" s="42"/>
      <c r="V6207" s="42"/>
      <c r="W6207" s="42"/>
      <c r="X6207" s="42"/>
      <c r="Y6207" s="42"/>
      <c r="Z6207" s="42"/>
      <c r="AA6207" s="42"/>
      <c r="AB6207" s="42"/>
      <c r="AC6207" s="11"/>
      <c r="AD6207" s="11"/>
      <c r="AE6207" s="11"/>
      <c r="AF6207" s="11"/>
    </row>
    <row r="6208" spans="3:32">
      <c r="C6208" s="57"/>
      <c r="D6208" s="11"/>
      <c r="E6208" s="11"/>
      <c r="F6208" s="56"/>
      <c r="G6208" s="11"/>
      <c r="H6208" s="11"/>
      <c r="I6208" s="11"/>
      <c r="J6208" s="11"/>
      <c r="K6208" s="11"/>
      <c r="M6208" s="11"/>
      <c r="O6208" s="11"/>
      <c r="P6208" s="11"/>
      <c r="Q6208" s="11"/>
      <c r="R6208" s="11"/>
      <c r="S6208" s="11"/>
      <c r="T6208" s="11"/>
      <c r="U6208" s="42"/>
      <c r="V6208" s="42"/>
      <c r="W6208" s="42"/>
      <c r="X6208" s="42"/>
      <c r="Y6208" s="42"/>
      <c r="Z6208" s="42"/>
      <c r="AA6208" s="42"/>
      <c r="AB6208" s="42"/>
      <c r="AC6208" s="11"/>
      <c r="AD6208" s="11"/>
      <c r="AF6208" s="11"/>
    </row>
    <row r="6209" spans="3:32">
      <c r="C6209" s="57"/>
      <c r="D6209" s="11"/>
      <c r="E6209" s="11"/>
      <c r="F6209" s="56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42"/>
      <c r="V6209" s="42"/>
      <c r="W6209" s="42"/>
      <c r="X6209" s="42"/>
      <c r="Y6209" s="42"/>
      <c r="Z6209" s="42"/>
      <c r="AA6209" s="42"/>
      <c r="AB6209" s="42"/>
      <c r="AC6209" s="11"/>
      <c r="AD6209" s="11"/>
      <c r="AE6209" s="11"/>
    </row>
    <row r="6210" spans="3:32">
      <c r="C6210" s="57"/>
      <c r="D6210" s="11"/>
      <c r="E6210" s="11"/>
      <c r="F6210" s="56"/>
      <c r="G6210" s="11"/>
      <c r="H6210" s="11"/>
      <c r="I6210" s="11"/>
      <c r="J6210" s="11"/>
      <c r="K6210" s="11"/>
      <c r="M6210" s="11"/>
      <c r="N6210" s="11"/>
      <c r="P6210" s="11"/>
      <c r="Q6210" s="11"/>
      <c r="R6210" s="11"/>
      <c r="S6210" s="11"/>
      <c r="U6210" s="42"/>
      <c r="V6210" s="42"/>
      <c r="W6210" s="42"/>
      <c r="X6210" s="42"/>
      <c r="Y6210" s="42"/>
      <c r="Z6210" s="42"/>
      <c r="AA6210" s="42"/>
      <c r="AB6210" s="42"/>
      <c r="AC6210" s="11"/>
      <c r="AD6210" s="11"/>
    </row>
    <row r="6211" spans="3:32">
      <c r="C6211" s="57"/>
      <c r="D6211" s="11"/>
      <c r="E6211" s="11"/>
      <c r="F6211" s="56"/>
      <c r="G6211" s="11"/>
      <c r="H6211" s="11"/>
      <c r="I6211" s="11"/>
      <c r="J6211" s="11"/>
      <c r="K6211" s="11"/>
      <c r="M6211" s="11"/>
      <c r="N6211" s="11"/>
      <c r="P6211" s="11"/>
      <c r="Q6211" s="11"/>
      <c r="R6211" s="11"/>
      <c r="S6211" s="11"/>
      <c r="U6211" s="42"/>
      <c r="V6211" s="42"/>
      <c r="W6211" s="42"/>
      <c r="X6211" s="42"/>
      <c r="Y6211" s="42"/>
      <c r="Z6211" s="42"/>
      <c r="AA6211" s="42"/>
      <c r="AB6211" s="42"/>
      <c r="AC6211" s="11"/>
      <c r="AD6211" s="11"/>
      <c r="AE6211" s="11"/>
    </row>
    <row r="6212" spans="3:32">
      <c r="C6212" s="57"/>
      <c r="D6212" s="11"/>
      <c r="E6212" s="11"/>
      <c r="F6212" s="56"/>
      <c r="G6212" s="11"/>
      <c r="H6212" s="11"/>
      <c r="I6212" s="11"/>
      <c r="J6212" s="11"/>
      <c r="K6212" s="11"/>
      <c r="M6212" s="11"/>
      <c r="N6212" s="11"/>
      <c r="P6212" s="11"/>
      <c r="Q6212" s="11"/>
      <c r="R6212" s="11"/>
      <c r="S6212" s="11"/>
      <c r="U6212" s="42"/>
      <c r="V6212" s="42"/>
      <c r="W6212" s="42"/>
      <c r="X6212" s="42"/>
      <c r="Y6212" s="42"/>
      <c r="Z6212" s="42"/>
      <c r="AA6212" s="42"/>
      <c r="AB6212" s="42"/>
      <c r="AC6212" s="11"/>
      <c r="AD6212" s="11"/>
      <c r="AE6212" s="11"/>
      <c r="AF6212" s="11"/>
    </row>
    <row r="6213" spans="3:32">
      <c r="C6213" s="57"/>
      <c r="D6213" s="11"/>
      <c r="E6213" s="11"/>
      <c r="F6213" s="56"/>
      <c r="G6213" s="11"/>
      <c r="H6213" s="11"/>
      <c r="I6213" s="11"/>
      <c r="J6213" s="11"/>
      <c r="K6213" s="11"/>
      <c r="M6213" s="11"/>
      <c r="N6213" s="11"/>
      <c r="P6213" s="11"/>
      <c r="Q6213" s="11"/>
      <c r="R6213" s="11"/>
      <c r="S6213" s="11"/>
      <c r="U6213" s="42"/>
      <c r="V6213" s="42"/>
      <c r="W6213" s="42"/>
      <c r="X6213" s="42"/>
      <c r="Y6213" s="42"/>
      <c r="Z6213" s="42"/>
      <c r="AA6213" s="42"/>
      <c r="AB6213" s="42"/>
      <c r="AC6213" s="11"/>
      <c r="AD6213" s="11"/>
      <c r="AE6213" s="11"/>
      <c r="AF6213" s="11"/>
    </row>
    <row r="6214" spans="3:32">
      <c r="C6214" s="57"/>
      <c r="D6214" s="11"/>
      <c r="E6214" s="11"/>
      <c r="F6214" s="56"/>
      <c r="G6214" s="11"/>
      <c r="H6214" s="11"/>
      <c r="I6214" s="11"/>
      <c r="J6214" s="11"/>
      <c r="K6214" s="11"/>
      <c r="M6214" s="11"/>
      <c r="N6214" s="11"/>
      <c r="P6214" s="11"/>
      <c r="Q6214" s="11"/>
      <c r="R6214" s="11"/>
      <c r="S6214" s="11"/>
      <c r="U6214" s="42"/>
      <c r="V6214" s="42"/>
      <c r="W6214" s="42"/>
      <c r="X6214" s="42"/>
      <c r="Y6214" s="42"/>
      <c r="Z6214" s="42"/>
      <c r="AA6214" s="42"/>
      <c r="AB6214" s="42"/>
      <c r="AC6214" s="11"/>
      <c r="AD6214" s="11"/>
      <c r="AE6214" s="11"/>
    </row>
    <row r="6215" spans="3:32">
      <c r="C6215" s="57"/>
      <c r="D6215" s="11"/>
      <c r="E6215" s="11"/>
      <c r="F6215" s="56"/>
      <c r="G6215" s="11"/>
      <c r="H6215" s="11"/>
      <c r="I6215" s="11"/>
      <c r="J6215" s="11"/>
      <c r="K6215" s="11"/>
      <c r="M6215" s="11"/>
      <c r="N6215" s="11"/>
      <c r="O6215" s="11"/>
      <c r="P6215" s="11"/>
      <c r="Q6215" s="11"/>
      <c r="R6215" s="11"/>
      <c r="S6215" s="11"/>
      <c r="U6215" s="42"/>
      <c r="V6215" s="42"/>
      <c r="W6215" s="42"/>
      <c r="X6215" s="42"/>
      <c r="Y6215" s="42"/>
      <c r="Z6215" s="42"/>
      <c r="AA6215" s="42"/>
      <c r="AB6215" s="42"/>
      <c r="AC6215" s="11"/>
      <c r="AD6215" s="11"/>
      <c r="AE6215" s="11"/>
    </row>
    <row r="6216" spans="3:32">
      <c r="C6216" s="57"/>
      <c r="D6216" s="11"/>
      <c r="E6216" s="11"/>
      <c r="F6216" s="56"/>
      <c r="G6216" s="11"/>
      <c r="H6216" s="11"/>
      <c r="I6216" s="11"/>
      <c r="J6216" s="11"/>
      <c r="K6216" s="11"/>
      <c r="M6216" s="11"/>
      <c r="N6216" s="11"/>
      <c r="O6216" s="11"/>
      <c r="P6216" s="11"/>
      <c r="Q6216" s="11"/>
      <c r="R6216" s="11"/>
      <c r="S6216" s="11"/>
      <c r="T6216" s="11"/>
      <c r="U6216" s="42"/>
      <c r="V6216" s="42"/>
      <c r="W6216" s="42"/>
      <c r="X6216" s="42"/>
      <c r="Y6216" s="42"/>
      <c r="Z6216" s="42"/>
      <c r="AA6216" s="42"/>
      <c r="AB6216" s="42"/>
      <c r="AD6216" s="11"/>
      <c r="AE6216" s="11"/>
      <c r="AF6216" s="11"/>
    </row>
    <row r="6217" spans="3:32">
      <c r="C6217" s="57"/>
      <c r="D6217" s="11"/>
      <c r="E6217" s="11"/>
      <c r="F6217" s="56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42"/>
      <c r="V6217" s="42"/>
      <c r="W6217" s="42"/>
      <c r="X6217" s="42"/>
      <c r="Y6217" s="42"/>
      <c r="Z6217" s="42"/>
      <c r="AA6217" s="42"/>
      <c r="AB6217" s="42"/>
      <c r="AC6217" s="11"/>
      <c r="AD6217" s="11"/>
      <c r="AE6217" s="11"/>
    </row>
    <row r="6218" spans="3:32">
      <c r="C6218" s="57"/>
      <c r="D6218" s="11"/>
      <c r="E6218" s="11"/>
      <c r="F6218" s="56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42"/>
      <c r="V6218" s="42"/>
      <c r="W6218" s="42"/>
      <c r="X6218" s="42"/>
      <c r="Y6218" s="42"/>
      <c r="Z6218" s="42"/>
      <c r="AA6218" s="42"/>
      <c r="AB6218" s="42"/>
      <c r="AC6218" s="11"/>
      <c r="AD6218" s="11"/>
      <c r="AE6218" s="11"/>
      <c r="AF6218" s="11"/>
    </row>
    <row r="6219" spans="3:32">
      <c r="C6219" s="57"/>
      <c r="D6219" s="11"/>
      <c r="E6219" s="11"/>
      <c r="F6219" s="56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42"/>
      <c r="V6219" s="42"/>
      <c r="W6219" s="42"/>
      <c r="X6219" s="42"/>
      <c r="Y6219" s="42"/>
      <c r="Z6219" s="42"/>
      <c r="AA6219" s="42"/>
      <c r="AB6219" s="42"/>
      <c r="AC6219" s="11"/>
      <c r="AD6219" s="11"/>
      <c r="AE6219" s="11"/>
      <c r="AF6219" s="11"/>
    </row>
    <row r="6220" spans="3:32">
      <c r="C6220" s="57"/>
      <c r="D6220" s="11"/>
      <c r="E6220" s="11"/>
      <c r="F6220" s="56"/>
      <c r="G6220" s="11"/>
      <c r="H6220" s="11"/>
      <c r="I6220" s="11"/>
      <c r="J6220" s="11"/>
      <c r="K6220" s="11"/>
      <c r="M6220" s="11"/>
      <c r="N6220" s="11"/>
      <c r="O6220" s="11"/>
      <c r="P6220" s="11"/>
      <c r="Q6220" s="11"/>
      <c r="R6220" s="11"/>
      <c r="S6220" s="11"/>
      <c r="T6220" s="11"/>
      <c r="U6220" s="42"/>
      <c r="V6220" s="42"/>
      <c r="W6220" s="42"/>
      <c r="X6220" s="42"/>
      <c r="Y6220" s="42"/>
      <c r="Z6220" s="42"/>
      <c r="AA6220" s="42"/>
      <c r="AB6220" s="42"/>
      <c r="AC6220" s="11"/>
      <c r="AD6220" s="11"/>
      <c r="AE6220" s="11"/>
      <c r="AF6220" s="11"/>
    </row>
    <row r="6221" spans="3:32">
      <c r="C6221" s="57"/>
      <c r="D6221" s="11"/>
      <c r="E6221" s="11"/>
      <c r="F6221" s="56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42"/>
      <c r="V6221" s="42"/>
      <c r="W6221" s="42"/>
      <c r="X6221" s="42"/>
      <c r="Y6221" s="42"/>
      <c r="Z6221" s="42"/>
      <c r="AA6221" s="42"/>
      <c r="AB6221" s="42"/>
      <c r="AD6221" s="11"/>
      <c r="AF6221" s="11"/>
    </row>
    <row r="6222" spans="3:32">
      <c r="C6222" s="57"/>
      <c r="D6222" s="11"/>
      <c r="E6222" s="11"/>
      <c r="F6222" s="56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42"/>
      <c r="V6222" s="42"/>
      <c r="W6222" s="42"/>
      <c r="X6222" s="42"/>
      <c r="Y6222" s="42"/>
      <c r="Z6222" s="42"/>
      <c r="AA6222" s="42"/>
      <c r="AB6222" s="42"/>
      <c r="AD6222" s="11"/>
      <c r="AE6222" s="11"/>
    </row>
    <row r="6223" spans="3:32">
      <c r="C6223" s="57"/>
      <c r="D6223" s="11"/>
      <c r="E6223" s="11"/>
      <c r="F6223" s="56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42"/>
      <c r="V6223" s="42"/>
      <c r="W6223" s="42"/>
      <c r="X6223" s="42"/>
      <c r="Y6223" s="42"/>
      <c r="Z6223" s="42"/>
      <c r="AA6223" s="42"/>
      <c r="AB6223" s="42"/>
      <c r="AD6223" s="11"/>
      <c r="AF6223" s="11"/>
    </row>
    <row r="6224" spans="3:32">
      <c r="C6224" s="57"/>
      <c r="D6224" s="11"/>
      <c r="E6224" s="11"/>
      <c r="F6224" s="56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42"/>
      <c r="V6224" s="42"/>
      <c r="W6224" s="42"/>
      <c r="X6224" s="42"/>
      <c r="Y6224" s="42"/>
      <c r="Z6224" s="42"/>
      <c r="AA6224" s="42"/>
      <c r="AB6224" s="42"/>
      <c r="AC6224" s="11"/>
      <c r="AD6224" s="11"/>
      <c r="AE6224" s="11"/>
      <c r="AF6224" s="11"/>
    </row>
    <row r="6225" spans="3:32">
      <c r="C6225" s="57"/>
      <c r="D6225" s="11"/>
      <c r="E6225" s="11"/>
      <c r="F6225" s="56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42"/>
      <c r="V6225" s="42"/>
      <c r="W6225" s="42"/>
      <c r="X6225" s="42"/>
      <c r="Y6225" s="42"/>
      <c r="Z6225" s="42"/>
      <c r="AA6225" s="42"/>
      <c r="AB6225" s="42"/>
      <c r="AC6225" s="11"/>
      <c r="AD6225" s="11"/>
      <c r="AE6225" s="11"/>
    </row>
    <row r="6226" spans="3:32">
      <c r="C6226" s="57"/>
      <c r="D6226" s="11"/>
      <c r="E6226" s="11"/>
      <c r="F6226" s="56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42"/>
      <c r="V6226" s="42"/>
      <c r="W6226" s="42"/>
      <c r="X6226" s="42"/>
      <c r="Y6226" s="42"/>
      <c r="Z6226" s="42"/>
      <c r="AA6226" s="42"/>
      <c r="AB6226" s="42"/>
      <c r="AC6226" s="11"/>
      <c r="AD6226" s="11"/>
      <c r="AE6226" s="11"/>
    </row>
    <row r="6227" spans="3:32">
      <c r="C6227" s="57"/>
      <c r="D6227" s="11"/>
      <c r="E6227" s="11"/>
      <c r="F6227" s="56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42"/>
      <c r="V6227" s="42"/>
      <c r="W6227" s="42"/>
      <c r="X6227" s="42"/>
      <c r="Y6227" s="42"/>
      <c r="Z6227" s="42"/>
      <c r="AA6227" s="42"/>
      <c r="AB6227" s="42"/>
      <c r="AC6227" s="11"/>
      <c r="AD6227" s="11"/>
    </row>
    <row r="6228" spans="3:32">
      <c r="C6228" s="57"/>
      <c r="D6228" s="11"/>
      <c r="E6228" s="11"/>
      <c r="F6228" s="56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42"/>
      <c r="V6228" s="42"/>
      <c r="W6228" s="42"/>
      <c r="X6228" s="42"/>
      <c r="Y6228" s="42"/>
      <c r="Z6228" s="42"/>
      <c r="AA6228" s="42"/>
      <c r="AB6228" s="42"/>
      <c r="AC6228" s="11"/>
      <c r="AD6228" s="11"/>
      <c r="AE6228" s="11"/>
      <c r="AF6228" s="11"/>
    </row>
    <row r="6229" spans="3:32">
      <c r="C6229" s="57"/>
      <c r="D6229" s="11"/>
      <c r="E6229" s="11"/>
      <c r="F6229" s="56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42"/>
      <c r="V6229" s="42"/>
      <c r="W6229" s="42"/>
      <c r="X6229" s="42"/>
      <c r="Y6229" s="42"/>
      <c r="Z6229" s="42"/>
      <c r="AA6229" s="42"/>
      <c r="AB6229" s="42"/>
      <c r="AC6229" s="11"/>
      <c r="AD6229" s="11"/>
      <c r="AF6229" s="11"/>
    </row>
    <row r="6230" spans="3:32">
      <c r="C6230" s="57"/>
      <c r="D6230" s="11"/>
      <c r="E6230" s="11"/>
      <c r="F6230" s="56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42"/>
      <c r="V6230" s="42"/>
      <c r="W6230" s="42"/>
      <c r="X6230" s="42"/>
      <c r="Y6230" s="42"/>
      <c r="Z6230" s="42"/>
      <c r="AA6230" s="42"/>
      <c r="AB6230" s="42"/>
      <c r="AC6230" s="11"/>
      <c r="AD6230" s="11"/>
      <c r="AF6230" s="11"/>
    </row>
    <row r="6231" spans="3:32">
      <c r="C6231" s="57"/>
      <c r="D6231" s="11"/>
      <c r="E6231" s="11"/>
      <c r="F6231" s="56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42"/>
      <c r="V6231" s="42"/>
      <c r="W6231" s="42"/>
      <c r="X6231" s="42"/>
      <c r="Y6231" s="42"/>
      <c r="Z6231" s="42"/>
      <c r="AA6231" s="42"/>
      <c r="AB6231" s="42"/>
      <c r="AC6231" s="11"/>
      <c r="AD6231" s="11"/>
      <c r="AE6231" s="11"/>
      <c r="AF6231" s="11"/>
    </row>
    <row r="6232" spans="3:32">
      <c r="C6232" s="57"/>
      <c r="D6232" s="11"/>
      <c r="E6232" s="11"/>
      <c r="F6232" s="56"/>
      <c r="G6232" s="11"/>
      <c r="H6232" s="11"/>
      <c r="I6232" s="11"/>
      <c r="J6232" s="11"/>
      <c r="K6232" s="11"/>
      <c r="L6232" s="11"/>
      <c r="M6232" s="11"/>
      <c r="N6232" s="11"/>
      <c r="Q6232" s="11"/>
      <c r="R6232" s="11"/>
      <c r="S6232" s="11"/>
      <c r="T6232" s="11"/>
      <c r="U6232" s="42"/>
      <c r="V6232" s="42"/>
      <c r="W6232" s="42"/>
      <c r="X6232" s="42"/>
      <c r="Y6232" s="42"/>
      <c r="Z6232" s="42"/>
      <c r="AA6232" s="42"/>
      <c r="AB6232" s="42"/>
      <c r="AC6232" s="11"/>
      <c r="AD6232" s="11"/>
      <c r="AE6232" s="11"/>
    </row>
    <row r="6233" spans="3:32">
      <c r="C6233" s="57"/>
      <c r="D6233" s="11"/>
      <c r="E6233" s="11"/>
      <c r="F6233" s="56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42"/>
      <c r="V6233" s="42"/>
      <c r="W6233" s="42"/>
      <c r="X6233" s="42"/>
      <c r="Y6233" s="42"/>
      <c r="Z6233" s="42"/>
      <c r="AA6233" s="42"/>
      <c r="AB6233" s="42"/>
      <c r="AC6233" s="11"/>
      <c r="AD6233" s="11"/>
      <c r="AE6233" s="11"/>
      <c r="AF6233" s="11"/>
    </row>
    <row r="6234" spans="3:32">
      <c r="C6234" s="57"/>
      <c r="D6234" s="11"/>
      <c r="E6234" s="11"/>
      <c r="F6234" s="56"/>
      <c r="G6234" s="11"/>
      <c r="H6234" s="11"/>
      <c r="I6234" s="11"/>
      <c r="J6234" s="11"/>
      <c r="K6234" s="11"/>
      <c r="M6234" s="11"/>
      <c r="O6234" s="11"/>
      <c r="P6234" s="11"/>
      <c r="Q6234" s="11"/>
      <c r="R6234" s="11"/>
      <c r="S6234" s="11"/>
      <c r="T6234" s="11"/>
      <c r="U6234" s="42"/>
      <c r="V6234" s="42"/>
      <c r="W6234" s="42"/>
      <c r="X6234" s="42"/>
      <c r="Y6234" s="42"/>
      <c r="Z6234" s="42"/>
      <c r="AA6234" s="42"/>
      <c r="AB6234" s="42"/>
      <c r="AC6234" s="11"/>
      <c r="AD6234" s="11"/>
      <c r="AE6234" s="11"/>
    </row>
    <row r="6235" spans="3:32">
      <c r="C6235" s="57"/>
      <c r="D6235" s="11"/>
      <c r="E6235" s="11"/>
      <c r="F6235" s="56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42"/>
      <c r="V6235" s="42"/>
      <c r="W6235" s="42"/>
      <c r="X6235" s="42"/>
      <c r="Y6235" s="42"/>
      <c r="Z6235" s="42"/>
      <c r="AA6235" s="42"/>
      <c r="AB6235" s="42"/>
      <c r="AC6235" s="11"/>
      <c r="AD6235" s="11"/>
      <c r="AF6235" s="11"/>
    </row>
    <row r="6236" spans="3:32">
      <c r="C6236" s="57"/>
      <c r="D6236" s="11"/>
      <c r="E6236" s="11"/>
      <c r="F6236" s="56"/>
      <c r="G6236" s="11"/>
      <c r="H6236" s="11"/>
      <c r="I6236" s="11"/>
      <c r="J6236" s="11"/>
      <c r="K6236" s="11"/>
      <c r="L6236" s="11"/>
      <c r="M6236" s="11"/>
      <c r="N6236" s="11"/>
      <c r="O6236" s="11"/>
      <c r="Q6236" s="11"/>
      <c r="R6236" s="11"/>
      <c r="S6236" s="11"/>
      <c r="T6236" s="11"/>
      <c r="U6236" s="42"/>
      <c r="V6236" s="42"/>
      <c r="W6236" s="42"/>
      <c r="X6236" s="42"/>
      <c r="Y6236" s="42"/>
      <c r="Z6236" s="42"/>
      <c r="AA6236" s="42"/>
      <c r="AB6236" s="42"/>
      <c r="AC6236" s="11"/>
      <c r="AD6236" s="11"/>
    </row>
    <row r="6237" spans="3:32">
      <c r="C6237" s="57"/>
      <c r="D6237" s="11"/>
      <c r="E6237" s="11"/>
      <c r="F6237" s="56"/>
      <c r="G6237" s="11"/>
      <c r="H6237" s="11"/>
      <c r="I6237" s="11"/>
      <c r="J6237" s="11"/>
      <c r="K6237" s="11"/>
      <c r="L6237" s="11"/>
      <c r="M6237" s="11"/>
      <c r="N6237" s="11"/>
      <c r="P6237" s="11"/>
      <c r="Q6237" s="11"/>
      <c r="R6237" s="11"/>
      <c r="S6237" s="11"/>
      <c r="T6237" s="11"/>
      <c r="U6237" s="42"/>
      <c r="V6237" s="42"/>
      <c r="W6237" s="42"/>
      <c r="X6237" s="42"/>
      <c r="Y6237" s="42"/>
      <c r="Z6237" s="42"/>
      <c r="AA6237" s="42"/>
      <c r="AB6237" s="42"/>
      <c r="AC6237" s="11"/>
      <c r="AD6237" s="11"/>
      <c r="AE6237" s="11"/>
      <c r="AF6237" s="11"/>
    </row>
    <row r="6238" spans="3:32">
      <c r="C6238" s="57"/>
      <c r="D6238" s="11"/>
      <c r="E6238" s="11"/>
      <c r="F6238" s="56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42"/>
      <c r="V6238" s="42"/>
      <c r="W6238" s="42"/>
      <c r="X6238" s="42"/>
      <c r="Y6238" s="42"/>
      <c r="Z6238" s="42"/>
      <c r="AA6238" s="42"/>
      <c r="AB6238" s="42"/>
      <c r="AC6238" s="11"/>
      <c r="AD6238" s="11"/>
      <c r="AE6238" s="11"/>
      <c r="AF6238" s="11"/>
    </row>
    <row r="6239" spans="3:32">
      <c r="C6239" s="57"/>
      <c r="D6239" s="11"/>
      <c r="E6239" s="11"/>
      <c r="F6239" s="56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42"/>
      <c r="V6239" s="42"/>
      <c r="W6239" s="42"/>
      <c r="X6239" s="42"/>
      <c r="Y6239" s="42"/>
      <c r="Z6239" s="42"/>
      <c r="AA6239" s="42"/>
      <c r="AB6239" s="42"/>
      <c r="AC6239" s="11"/>
      <c r="AD6239" s="11"/>
      <c r="AF6239" s="11"/>
    </row>
    <row r="6240" spans="3:32">
      <c r="C6240" s="57"/>
      <c r="D6240" s="11"/>
      <c r="E6240" s="11"/>
      <c r="F6240" s="56"/>
      <c r="G6240" s="11"/>
      <c r="H6240" s="11"/>
      <c r="I6240" s="11"/>
      <c r="J6240" s="11"/>
      <c r="K6240" s="11"/>
      <c r="L6240" s="11"/>
      <c r="M6240" s="11"/>
      <c r="N6240" s="11"/>
      <c r="O6240" s="11"/>
      <c r="Q6240" s="11"/>
      <c r="R6240" s="11"/>
      <c r="S6240" s="11"/>
      <c r="T6240" s="11"/>
      <c r="U6240" s="42"/>
      <c r="V6240" s="42"/>
      <c r="W6240" s="42"/>
      <c r="X6240" s="42"/>
      <c r="Y6240" s="42"/>
      <c r="Z6240" s="42"/>
      <c r="AA6240" s="42"/>
      <c r="AB6240" s="42"/>
      <c r="AC6240" s="11"/>
      <c r="AD6240" s="11"/>
    </row>
    <row r="6241" spans="3:32">
      <c r="C6241" s="57"/>
      <c r="D6241" s="11"/>
      <c r="E6241" s="11"/>
      <c r="F6241" s="56"/>
      <c r="G6241" s="11"/>
      <c r="H6241" s="11"/>
      <c r="I6241" s="11"/>
      <c r="J6241" s="11"/>
      <c r="K6241" s="11"/>
      <c r="L6241" s="11"/>
      <c r="M6241" s="11"/>
      <c r="N6241" s="11"/>
      <c r="O6241" s="11"/>
      <c r="Q6241" s="11"/>
      <c r="R6241" s="11"/>
      <c r="S6241" s="11"/>
      <c r="T6241" s="11"/>
      <c r="U6241" s="42"/>
      <c r="V6241" s="42"/>
      <c r="W6241" s="42"/>
      <c r="X6241" s="42"/>
      <c r="Y6241" s="42"/>
      <c r="Z6241" s="42"/>
      <c r="AA6241" s="42"/>
      <c r="AB6241" s="42"/>
      <c r="AC6241" s="11"/>
      <c r="AD6241" s="11"/>
    </row>
    <row r="6242" spans="3:32">
      <c r="C6242" s="57"/>
      <c r="D6242" s="11"/>
      <c r="E6242" s="11"/>
      <c r="F6242" s="56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42"/>
      <c r="V6242" s="42"/>
      <c r="W6242" s="42"/>
      <c r="X6242" s="42"/>
      <c r="Y6242" s="42"/>
      <c r="Z6242" s="42"/>
      <c r="AA6242" s="42"/>
      <c r="AB6242" s="42"/>
      <c r="AD6242" s="11"/>
      <c r="AF6242" s="11"/>
    </row>
    <row r="6243" spans="3:32">
      <c r="C6243" s="57"/>
      <c r="D6243" s="11"/>
      <c r="E6243" s="11"/>
      <c r="F6243" s="56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42"/>
      <c r="V6243" s="42"/>
      <c r="W6243" s="42"/>
      <c r="X6243" s="42"/>
      <c r="Y6243" s="42"/>
      <c r="Z6243" s="42"/>
      <c r="AA6243" s="42"/>
      <c r="AB6243" s="42"/>
      <c r="AD6243" s="11"/>
      <c r="AF6243" s="11"/>
    </row>
    <row r="6244" spans="3:32">
      <c r="C6244" s="57"/>
      <c r="D6244" s="11"/>
      <c r="E6244" s="11"/>
      <c r="F6244" s="56"/>
      <c r="G6244" s="11"/>
      <c r="H6244" s="11"/>
      <c r="I6244" s="11"/>
      <c r="J6244" s="11"/>
      <c r="K6244" s="11"/>
      <c r="L6244" s="11"/>
      <c r="M6244" s="11"/>
      <c r="N6244" s="11"/>
      <c r="Q6244" s="11"/>
      <c r="R6244" s="11"/>
      <c r="S6244" s="11"/>
      <c r="T6244" s="11"/>
      <c r="U6244" s="42"/>
      <c r="V6244" s="42"/>
      <c r="W6244" s="42"/>
      <c r="X6244" s="42"/>
      <c r="Y6244" s="42"/>
      <c r="Z6244" s="42"/>
      <c r="AA6244" s="42"/>
      <c r="AB6244" s="42"/>
      <c r="AD6244" s="11"/>
      <c r="AE6244" s="11"/>
    </row>
    <row r="6245" spans="3:32">
      <c r="C6245" s="57"/>
      <c r="D6245" s="11"/>
      <c r="E6245" s="11"/>
      <c r="F6245" s="56"/>
      <c r="G6245" s="11"/>
      <c r="H6245" s="11"/>
      <c r="I6245" s="11"/>
      <c r="J6245" s="11"/>
      <c r="K6245" s="11"/>
      <c r="M6245" s="11"/>
      <c r="N6245" s="11"/>
      <c r="O6245" s="11"/>
      <c r="P6245" s="11"/>
      <c r="Q6245" s="11"/>
      <c r="R6245" s="11"/>
      <c r="S6245" s="11"/>
      <c r="T6245" s="11"/>
      <c r="U6245" s="42"/>
      <c r="V6245" s="42"/>
      <c r="W6245" s="42"/>
      <c r="X6245" s="42"/>
      <c r="Y6245" s="42"/>
      <c r="Z6245" s="42"/>
      <c r="AA6245" s="42"/>
      <c r="AB6245" s="42"/>
      <c r="AC6245" s="11"/>
      <c r="AD6245" s="11"/>
      <c r="AE6245" s="11"/>
    </row>
    <row r="6246" spans="3:32">
      <c r="C6246" s="57"/>
      <c r="D6246" s="11"/>
      <c r="E6246" s="11"/>
      <c r="F6246" s="56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42"/>
      <c r="V6246" s="42"/>
      <c r="W6246" s="42"/>
      <c r="X6246" s="42"/>
      <c r="Y6246" s="42"/>
      <c r="Z6246" s="42"/>
      <c r="AA6246" s="42"/>
      <c r="AB6246" s="42"/>
      <c r="AC6246" s="11"/>
      <c r="AD6246" s="11"/>
      <c r="AE6246" s="11"/>
    </row>
    <row r="6247" spans="3:32">
      <c r="C6247" s="57"/>
      <c r="D6247" s="11"/>
      <c r="E6247" s="11"/>
      <c r="F6247" s="56"/>
      <c r="G6247" s="11"/>
      <c r="H6247" s="11"/>
      <c r="I6247" s="11"/>
      <c r="J6247" s="11"/>
      <c r="K6247" s="11"/>
      <c r="L6247" s="11"/>
      <c r="M6247" s="11"/>
      <c r="O6247" s="11"/>
      <c r="P6247" s="11"/>
      <c r="Q6247" s="11"/>
      <c r="R6247" s="11"/>
      <c r="S6247" s="11"/>
      <c r="T6247" s="11"/>
      <c r="U6247" s="42"/>
      <c r="V6247" s="42"/>
      <c r="W6247" s="42"/>
      <c r="X6247" s="42"/>
      <c r="Y6247" s="42"/>
      <c r="Z6247" s="42"/>
      <c r="AA6247" s="42"/>
      <c r="AB6247" s="42"/>
      <c r="AC6247" s="11"/>
      <c r="AD6247" s="11"/>
    </row>
    <row r="6248" spans="3:32">
      <c r="C6248" s="57"/>
      <c r="D6248" s="11"/>
      <c r="E6248" s="11"/>
      <c r="F6248" s="56"/>
      <c r="G6248" s="11"/>
      <c r="H6248" s="11"/>
      <c r="I6248" s="11"/>
      <c r="J6248" s="11"/>
      <c r="K6248" s="11"/>
      <c r="M6248" s="11"/>
      <c r="O6248" s="11"/>
      <c r="P6248" s="11"/>
      <c r="Q6248" s="11"/>
      <c r="R6248" s="11"/>
      <c r="S6248" s="11"/>
      <c r="T6248" s="11"/>
      <c r="U6248" s="42"/>
      <c r="V6248" s="42"/>
      <c r="W6248" s="42"/>
      <c r="X6248" s="42"/>
      <c r="Y6248" s="42"/>
      <c r="Z6248" s="42"/>
      <c r="AA6248" s="42"/>
      <c r="AB6248" s="42"/>
      <c r="AD6248" s="11"/>
      <c r="AE6248" s="11"/>
      <c r="AF6248" s="11"/>
    </row>
    <row r="6249" spans="3:32">
      <c r="C6249" s="57"/>
      <c r="D6249" s="11"/>
      <c r="E6249" s="11"/>
      <c r="F6249" s="56"/>
      <c r="G6249" s="11"/>
      <c r="H6249" s="11"/>
      <c r="I6249" s="11"/>
      <c r="J6249" s="11"/>
      <c r="K6249" s="11"/>
      <c r="M6249" s="11"/>
      <c r="N6249" s="11"/>
      <c r="O6249" s="11"/>
      <c r="Q6249" s="11"/>
      <c r="R6249" s="11"/>
      <c r="S6249" s="11"/>
      <c r="U6249" s="42"/>
      <c r="V6249" s="42"/>
      <c r="W6249" s="42"/>
      <c r="X6249" s="42"/>
      <c r="Y6249" s="42"/>
      <c r="Z6249" s="42"/>
      <c r="AA6249" s="42"/>
      <c r="AB6249" s="42"/>
      <c r="AD6249" s="11"/>
      <c r="AE6249" s="11"/>
      <c r="AF6249" s="11"/>
    </row>
    <row r="6250" spans="3:32">
      <c r="C6250" s="57"/>
      <c r="D6250" s="11"/>
      <c r="E6250" s="11"/>
      <c r="F6250" s="56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42"/>
      <c r="V6250" s="42"/>
      <c r="W6250" s="42"/>
      <c r="X6250" s="42"/>
      <c r="Y6250" s="42"/>
      <c r="Z6250" s="42"/>
      <c r="AA6250" s="42"/>
      <c r="AB6250" s="42"/>
      <c r="AD6250" s="11"/>
      <c r="AE6250" s="11"/>
    </row>
    <row r="6251" spans="3:32">
      <c r="C6251" s="57"/>
      <c r="D6251" s="11"/>
      <c r="E6251" s="11"/>
      <c r="F6251" s="56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42"/>
      <c r="V6251" s="42"/>
      <c r="W6251" s="42"/>
      <c r="X6251" s="42"/>
      <c r="Y6251" s="42"/>
      <c r="Z6251" s="42"/>
      <c r="AA6251" s="42"/>
      <c r="AB6251" s="42"/>
      <c r="AC6251" s="11"/>
      <c r="AD6251" s="11"/>
      <c r="AE6251" s="11"/>
    </row>
    <row r="6252" spans="3:32">
      <c r="C6252" s="57"/>
      <c r="D6252" s="11"/>
      <c r="E6252" s="11"/>
      <c r="F6252" s="56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42"/>
      <c r="V6252" s="42"/>
      <c r="W6252" s="42"/>
      <c r="X6252" s="42"/>
      <c r="Y6252" s="42"/>
      <c r="Z6252" s="42"/>
      <c r="AA6252" s="42"/>
      <c r="AB6252" s="42"/>
      <c r="AC6252" s="11"/>
      <c r="AD6252" s="11"/>
    </row>
    <row r="6253" spans="3:32">
      <c r="C6253" s="57"/>
      <c r="D6253" s="11"/>
      <c r="E6253" s="11"/>
      <c r="F6253" s="56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42"/>
      <c r="V6253" s="42"/>
      <c r="W6253" s="42"/>
      <c r="X6253" s="42"/>
      <c r="Y6253" s="42"/>
      <c r="Z6253" s="42"/>
      <c r="AA6253" s="42"/>
      <c r="AB6253" s="42"/>
      <c r="AC6253" s="11"/>
      <c r="AD6253" s="11"/>
      <c r="AE6253" s="11"/>
    </row>
    <row r="6254" spans="3:32">
      <c r="C6254" s="57"/>
      <c r="D6254" s="11"/>
      <c r="E6254" s="11"/>
      <c r="F6254" s="56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42"/>
      <c r="V6254" s="42"/>
      <c r="W6254" s="42"/>
      <c r="X6254" s="42"/>
      <c r="Y6254" s="42"/>
      <c r="Z6254" s="42"/>
      <c r="AA6254" s="42"/>
      <c r="AB6254" s="42"/>
      <c r="AD6254" s="11"/>
      <c r="AE6254" s="11"/>
    </row>
    <row r="6255" spans="3:32">
      <c r="C6255" s="57"/>
      <c r="D6255" s="11"/>
      <c r="E6255" s="11"/>
      <c r="F6255" s="56"/>
      <c r="G6255" s="11"/>
      <c r="H6255" s="11"/>
      <c r="I6255" s="11"/>
      <c r="J6255" s="11"/>
      <c r="K6255" s="11"/>
      <c r="L6255" s="11"/>
      <c r="M6255" s="11"/>
      <c r="N6255" s="11"/>
      <c r="Q6255" s="11"/>
      <c r="R6255" s="11"/>
      <c r="S6255" s="11"/>
      <c r="T6255" s="11"/>
      <c r="U6255" s="42"/>
      <c r="V6255" s="42"/>
      <c r="W6255" s="42"/>
      <c r="X6255" s="42"/>
      <c r="Y6255" s="42"/>
      <c r="Z6255" s="42"/>
      <c r="AA6255" s="42"/>
      <c r="AB6255" s="42"/>
      <c r="AD6255" s="11"/>
      <c r="AE6255" s="11"/>
    </row>
    <row r="6256" spans="3:32">
      <c r="C6256" s="57"/>
      <c r="D6256" s="11"/>
      <c r="E6256" s="11"/>
      <c r="F6256" s="56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42"/>
      <c r="V6256" s="42"/>
      <c r="W6256" s="42"/>
      <c r="X6256" s="42"/>
      <c r="Y6256" s="42"/>
      <c r="Z6256" s="42"/>
      <c r="AA6256" s="42"/>
      <c r="AB6256" s="42"/>
      <c r="AD6256" s="11"/>
      <c r="AE6256" s="11"/>
    </row>
    <row r="6257" spans="3:32">
      <c r="C6257" s="57"/>
      <c r="D6257" s="11"/>
      <c r="E6257" s="11"/>
      <c r="F6257" s="56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42"/>
      <c r="V6257" s="42"/>
      <c r="W6257" s="42"/>
      <c r="X6257" s="42"/>
      <c r="Y6257" s="42"/>
      <c r="Z6257" s="42"/>
      <c r="AA6257" s="42"/>
      <c r="AB6257" s="42"/>
      <c r="AD6257" s="11"/>
      <c r="AE6257" s="11"/>
      <c r="AF6257" s="11"/>
    </row>
    <row r="6258" spans="3:32">
      <c r="C6258" s="57"/>
      <c r="D6258" s="11"/>
      <c r="E6258" s="11"/>
      <c r="F6258" s="56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42"/>
      <c r="V6258" s="42"/>
      <c r="W6258" s="42"/>
      <c r="X6258" s="42"/>
      <c r="Y6258" s="42"/>
      <c r="Z6258" s="42"/>
      <c r="AA6258" s="42"/>
      <c r="AB6258" s="42"/>
      <c r="AC6258" s="11"/>
      <c r="AD6258" s="11"/>
      <c r="AE6258" s="11"/>
    </row>
    <row r="6259" spans="3:32">
      <c r="C6259" s="57"/>
      <c r="D6259" s="11"/>
      <c r="E6259" s="11"/>
      <c r="F6259" s="56"/>
      <c r="G6259" s="11"/>
      <c r="H6259" s="11"/>
      <c r="I6259" s="11"/>
      <c r="J6259" s="11"/>
      <c r="K6259" s="11"/>
      <c r="L6259" s="11"/>
      <c r="M6259" s="11"/>
      <c r="O6259" s="11"/>
      <c r="Q6259" s="11"/>
      <c r="R6259" s="11"/>
      <c r="S6259" s="11"/>
      <c r="T6259" s="11"/>
      <c r="U6259" s="42"/>
      <c r="V6259" s="42"/>
      <c r="W6259" s="42"/>
      <c r="X6259" s="42"/>
      <c r="Y6259" s="42"/>
      <c r="Z6259" s="42"/>
      <c r="AA6259" s="42"/>
      <c r="AB6259" s="42"/>
      <c r="AC6259" s="11"/>
      <c r="AD6259" s="11"/>
      <c r="AE6259" s="11"/>
    </row>
    <row r="6260" spans="3:32">
      <c r="C6260" s="57"/>
      <c r="D6260" s="11"/>
      <c r="E6260" s="11"/>
      <c r="F6260" s="56"/>
      <c r="G6260" s="11"/>
      <c r="H6260" s="11"/>
      <c r="I6260" s="11"/>
      <c r="J6260" s="11"/>
      <c r="K6260" s="11"/>
      <c r="L6260" s="11"/>
      <c r="M6260" s="11"/>
      <c r="O6260" s="11"/>
      <c r="Q6260" s="11"/>
      <c r="R6260" s="11"/>
      <c r="S6260" s="11"/>
      <c r="T6260" s="11"/>
      <c r="U6260" s="42"/>
      <c r="V6260" s="42"/>
      <c r="W6260" s="42"/>
      <c r="X6260" s="42"/>
      <c r="Y6260" s="42"/>
      <c r="Z6260" s="42"/>
      <c r="AA6260" s="42"/>
      <c r="AB6260" s="42"/>
      <c r="AC6260" s="11"/>
      <c r="AD6260" s="11"/>
      <c r="AE6260" s="11"/>
      <c r="AF6260" s="11"/>
    </row>
    <row r="6261" spans="3:32">
      <c r="C6261" s="57"/>
      <c r="D6261" s="11"/>
      <c r="E6261" s="11"/>
      <c r="F6261" s="56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42"/>
      <c r="V6261" s="42"/>
      <c r="W6261" s="42"/>
      <c r="X6261" s="42"/>
      <c r="Y6261" s="42"/>
      <c r="Z6261" s="42"/>
      <c r="AA6261" s="42"/>
      <c r="AB6261" s="42"/>
      <c r="AC6261" s="11"/>
      <c r="AD6261" s="11"/>
      <c r="AE6261" s="11"/>
      <c r="AF6261" s="11"/>
    </row>
    <row r="6262" spans="3:32">
      <c r="C6262" s="57"/>
      <c r="D6262" s="11"/>
      <c r="E6262" s="11"/>
      <c r="F6262" s="56"/>
      <c r="G6262" s="11"/>
      <c r="H6262" s="11"/>
      <c r="I6262" s="11"/>
      <c r="J6262" s="11"/>
      <c r="K6262" s="11"/>
      <c r="L6262" s="11"/>
      <c r="M6262" s="11"/>
      <c r="N6262" s="11"/>
      <c r="O6262" s="11"/>
      <c r="Q6262" s="11"/>
      <c r="R6262" s="11"/>
      <c r="S6262" s="11"/>
      <c r="T6262" s="11"/>
      <c r="U6262" s="42"/>
      <c r="V6262" s="42"/>
      <c r="W6262" s="42"/>
      <c r="X6262" s="42"/>
      <c r="Y6262" s="42"/>
      <c r="Z6262" s="42"/>
      <c r="AA6262" s="42"/>
      <c r="AB6262" s="42"/>
      <c r="AC6262" s="11"/>
      <c r="AD6262" s="11"/>
      <c r="AF6262" s="11"/>
    </row>
    <row r="6263" spans="3:32">
      <c r="C6263" s="57"/>
      <c r="D6263" s="11"/>
      <c r="E6263" s="11"/>
      <c r="F6263" s="56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42"/>
      <c r="V6263" s="42"/>
      <c r="W6263" s="42"/>
      <c r="X6263" s="42"/>
      <c r="Y6263" s="42"/>
      <c r="Z6263" s="42"/>
      <c r="AA6263" s="42"/>
      <c r="AB6263" s="42"/>
      <c r="AC6263" s="11"/>
      <c r="AD6263" s="11"/>
      <c r="AE6263" s="11"/>
    </row>
    <row r="6264" spans="3:32">
      <c r="C6264" s="57"/>
      <c r="D6264" s="11"/>
      <c r="E6264" s="11"/>
      <c r="F6264" s="56"/>
      <c r="G6264" s="11"/>
      <c r="H6264" s="11"/>
      <c r="I6264" s="11"/>
      <c r="J6264" s="11"/>
      <c r="K6264" s="11"/>
      <c r="M6264" s="11"/>
      <c r="N6264" s="11"/>
      <c r="O6264" s="11"/>
      <c r="Q6264" s="11"/>
      <c r="R6264" s="11"/>
      <c r="S6264" s="11"/>
      <c r="U6264" s="42"/>
      <c r="V6264" s="42"/>
      <c r="W6264" s="42"/>
      <c r="X6264" s="42"/>
      <c r="Y6264" s="42"/>
      <c r="Z6264" s="42"/>
      <c r="AA6264" s="42"/>
      <c r="AB6264" s="42"/>
      <c r="AD6264" s="11"/>
    </row>
    <row r="6265" spans="3:32">
      <c r="C6265" s="57"/>
      <c r="D6265" s="11"/>
      <c r="E6265" s="11"/>
      <c r="F6265" s="56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42"/>
      <c r="V6265" s="42"/>
      <c r="W6265" s="42"/>
      <c r="X6265" s="42"/>
      <c r="Y6265" s="42"/>
      <c r="Z6265" s="42"/>
      <c r="AA6265" s="42"/>
      <c r="AB6265" s="42"/>
      <c r="AD6265" s="11"/>
    </row>
    <row r="6266" spans="3:32">
      <c r="C6266" s="57"/>
      <c r="D6266" s="11"/>
      <c r="E6266" s="11"/>
      <c r="F6266" s="56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42"/>
      <c r="V6266" s="42"/>
      <c r="W6266" s="42"/>
      <c r="X6266" s="42"/>
      <c r="Y6266" s="42"/>
      <c r="Z6266" s="42"/>
      <c r="AA6266" s="42"/>
      <c r="AB6266" s="42"/>
      <c r="AD6266" s="11"/>
      <c r="AE6266" s="11"/>
    </row>
    <row r="6267" spans="3:32">
      <c r="C6267" s="57"/>
      <c r="D6267" s="11"/>
      <c r="E6267" s="11"/>
      <c r="F6267" s="56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42"/>
      <c r="V6267" s="42"/>
      <c r="W6267" s="42"/>
      <c r="X6267" s="42"/>
      <c r="Y6267" s="42"/>
      <c r="Z6267" s="42"/>
      <c r="AA6267" s="42"/>
      <c r="AB6267" s="42"/>
      <c r="AD6267" s="11"/>
      <c r="AE6267" s="11"/>
    </row>
    <row r="6268" spans="3:32">
      <c r="C6268" s="57"/>
      <c r="D6268" s="11"/>
      <c r="E6268" s="11"/>
      <c r="F6268" s="56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42"/>
      <c r="V6268" s="42"/>
      <c r="W6268" s="42"/>
      <c r="X6268" s="42"/>
      <c r="Y6268" s="42"/>
      <c r="Z6268" s="42"/>
      <c r="AA6268" s="42"/>
      <c r="AB6268" s="42"/>
      <c r="AD6268" s="11"/>
      <c r="AE6268" s="11"/>
      <c r="AF6268" s="11"/>
    </row>
    <row r="6269" spans="3:32">
      <c r="C6269" s="57"/>
      <c r="D6269" s="11"/>
      <c r="E6269" s="11"/>
      <c r="F6269" s="56"/>
      <c r="G6269" s="11"/>
      <c r="H6269" s="11"/>
      <c r="I6269" s="11"/>
      <c r="J6269" s="11"/>
      <c r="K6269" s="11"/>
      <c r="M6269" s="11"/>
      <c r="N6269" s="11"/>
      <c r="O6269" s="11"/>
      <c r="P6269" s="11"/>
      <c r="Q6269" s="11"/>
      <c r="R6269" s="11"/>
      <c r="S6269" s="11"/>
      <c r="T6269" s="11"/>
      <c r="U6269" s="42"/>
      <c r="V6269" s="42"/>
      <c r="W6269" s="42"/>
      <c r="X6269" s="42"/>
      <c r="Y6269" s="42"/>
      <c r="Z6269" s="42"/>
      <c r="AA6269" s="42"/>
      <c r="AB6269" s="42"/>
      <c r="AD6269" s="11"/>
      <c r="AE6269" s="11"/>
    </row>
    <row r="6270" spans="3:32">
      <c r="C6270" s="57"/>
      <c r="D6270" s="11"/>
      <c r="E6270" s="11"/>
      <c r="F6270" s="56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42"/>
      <c r="V6270" s="42"/>
      <c r="W6270" s="42"/>
      <c r="X6270" s="42"/>
      <c r="Y6270" s="42"/>
      <c r="Z6270" s="42"/>
      <c r="AA6270" s="42"/>
      <c r="AB6270" s="42"/>
      <c r="AD6270" s="11"/>
      <c r="AE6270" s="11"/>
      <c r="AF6270" s="11"/>
    </row>
    <row r="6271" spans="3:32">
      <c r="C6271" s="57"/>
      <c r="D6271" s="11"/>
      <c r="E6271" s="11"/>
      <c r="F6271" s="56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42"/>
      <c r="V6271" s="42"/>
      <c r="W6271" s="42"/>
      <c r="X6271" s="42"/>
      <c r="Y6271" s="42"/>
      <c r="Z6271" s="42"/>
      <c r="AA6271" s="42"/>
      <c r="AB6271" s="42"/>
      <c r="AD6271" s="11"/>
      <c r="AE6271" s="11"/>
      <c r="AF6271" s="11"/>
    </row>
    <row r="6272" spans="3:32">
      <c r="C6272" s="57"/>
      <c r="D6272" s="11"/>
      <c r="E6272" s="11"/>
      <c r="F6272" s="56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42"/>
      <c r="V6272" s="42"/>
      <c r="W6272" s="42"/>
      <c r="X6272" s="42"/>
      <c r="Y6272" s="42"/>
      <c r="Z6272" s="42"/>
      <c r="AA6272" s="42"/>
      <c r="AB6272" s="42"/>
      <c r="AC6272" s="11"/>
      <c r="AD6272" s="11"/>
      <c r="AE6272" s="11"/>
      <c r="AF6272" s="11"/>
    </row>
    <row r="6273" spans="3:32">
      <c r="C6273" s="57"/>
      <c r="D6273" s="11"/>
      <c r="E6273" s="11"/>
      <c r="F6273" s="56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42"/>
      <c r="V6273" s="42"/>
      <c r="W6273" s="42"/>
      <c r="X6273" s="42"/>
      <c r="Y6273" s="42"/>
      <c r="Z6273" s="42"/>
      <c r="AA6273" s="42"/>
      <c r="AB6273" s="42"/>
      <c r="AC6273" s="11"/>
      <c r="AD6273" s="11"/>
      <c r="AE6273" s="11"/>
      <c r="AF6273" s="11"/>
    </row>
    <row r="6274" spans="3:32">
      <c r="C6274" s="57"/>
      <c r="D6274" s="11"/>
      <c r="E6274" s="11"/>
      <c r="F6274" s="56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42"/>
      <c r="V6274" s="42"/>
      <c r="W6274" s="42"/>
      <c r="X6274" s="42"/>
      <c r="Y6274" s="42"/>
      <c r="Z6274" s="42"/>
      <c r="AA6274" s="42"/>
      <c r="AB6274" s="42"/>
      <c r="AC6274" s="11"/>
      <c r="AD6274" s="11"/>
      <c r="AE6274" s="11"/>
      <c r="AF6274" s="11"/>
    </row>
    <row r="6275" spans="3:32">
      <c r="C6275" s="57"/>
      <c r="D6275" s="11"/>
      <c r="E6275" s="11"/>
      <c r="F6275" s="56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42"/>
      <c r="V6275" s="42"/>
      <c r="W6275" s="42"/>
      <c r="X6275" s="42"/>
      <c r="Y6275" s="42"/>
      <c r="Z6275" s="42"/>
      <c r="AA6275" s="42"/>
      <c r="AB6275" s="42"/>
      <c r="AD6275" s="11"/>
      <c r="AF6275" s="11"/>
    </row>
    <row r="6276" spans="3:32">
      <c r="C6276" s="57"/>
      <c r="D6276" s="11"/>
      <c r="E6276" s="11"/>
      <c r="F6276" s="56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42"/>
      <c r="V6276" s="42"/>
      <c r="W6276" s="42"/>
      <c r="X6276" s="42"/>
      <c r="Y6276" s="42"/>
      <c r="Z6276" s="42"/>
      <c r="AA6276" s="42"/>
      <c r="AB6276" s="42"/>
      <c r="AD6276" s="11"/>
      <c r="AE6276" s="11"/>
    </row>
    <row r="6277" spans="3:32">
      <c r="C6277" s="57"/>
      <c r="D6277" s="11"/>
      <c r="E6277" s="11"/>
      <c r="F6277" s="56"/>
      <c r="G6277" s="11"/>
      <c r="H6277" s="11"/>
      <c r="I6277" s="11"/>
      <c r="J6277" s="11"/>
      <c r="K6277" s="11"/>
      <c r="L6277" s="11"/>
      <c r="M6277" s="11"/>
      <c r="N6277" s="11"/>
      <c r="P6277" s="11"/>
      <c r="Q6277" s="11"/>
      <c r="R6277" s="11"/>
      <c r="S6277" s="11"/>
      <c r="T6277" s="11"/>
      <c r="U6277" s="42"/>
      <c r="V6277" s="42"/>
      <c r="W6277" s="42"/>
      <c r="X6277" s="42"/>
      <c r="Y6277" s="42"/>
      <c r="Z6277" s="42"/>
      <c r="AA6277" s="42"/>
      <c r="AB6277" s="42"/>
      <c r="AD6277" s="11"/>
    </row>
    <row r="6278" spans="3:32">
      <c r="C6278" s="57"/>
      <c r="D6278" s="11"/>
      <c r="E6278" s="11"/>
      <c r="F6278" s="56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42"/>
      <c r="V6278" s="42"/>
      <c r="W6278" s="42"/>
      <c r="X6278" s="42"/>
      <c r="Y6278" s="42"/>
      <c r="Z6278" s="42"/>
      <c r="AA6278" s="42"/>
      <c r="AB6278" s="42"/>
      <c r="AD6278" s="11"/>
      <c r="AE6278" s="11"/>
      <c r="AF6278" s="11"/>
    </row>
    <row r="6279" spans="3:32">
      <c r="C6279" s="57"/>
      <c r="D6279" s="11"/>
      <c r="E6279" s="11"/>
      <c r="F6279" s="56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42"/>
      <c r="V6279" s="42"/>
      <c r="W6279" s="42"/>
      <c r="X6279" s="42"/>
      <c r="Y6279" s="42"/>
      <c r="Z6279" s="42"/>
      <c r="AA6279" s="42"/>
      <c r="AB6279" s="42"/>
      <c r="AD6279" s="11"/>
      <c r="AE6279" s="11"/>
    </row>
    <row r="6280" spans="3:32">
      <c r="C6280" s="57"/>
      <c r="D6280" s="11"/>
      <c r="E6280" s="11"/>
      <c r="F6280" s="56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42"/>
      <c r="V6280" s="42"/>
      <c r="W6280" s="42"/>
      <c r="X6280" s="42"/>
      <c r="Y6280" s="42"/>
      <c r="Z6280" s="42"/>
      <c r="AA6280" s="42"/>
      <c r="AB6280" s="42"/>
      <c r="AD6280" s="11"/>
      <c r="AE6280" s="11"/>
    </row>
    <row r="6281" spans="3:32">
      <c r="C6281" s="57"/>
      <c r="D6281" s="11"/>
      <c r="E6281" s="11"/>
      <c r="F6281" s="56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42"/>
      <c r="V6281" s="42"/>
      <c r="W6281" s="42"/>
      <c r="X6281" s="42"/>
      <c r="Y6281" s="42"/>
      <c r="Z6281" s="42"/>
      <c r="AA6281" s="42"/>
      <c r="AB6281" s="42"/>
      <c r="AD6281" s="11"/>
      <c r="AE6281" s="11"/>
      <c r="AF6281" s="11"/>
    </row>
    <row r="6282" spans="3:32">
      <c r="C6282" s="57"/>
      <c r="D6282" s="11"/>
      <c r="E6282" s="11"/>
      <c r="F6282" s="56"/>
      <c r="G6282" s="11"/>
      <c r="H6282" s="11"/>
      <c r="I6282" s="11"/>
      <c r="J6282" s="11"/>
      <c r="K6282" s="11"/>
      <c r="M6282" s="11"/>
      <c r="O6282" s="11"/>
      <c r="P6282" s="11"/>
      <c r="Q6282" s="11"/>
      <c r="R6282" s="11"/>
      <c r="S6282" s="11"/>
      <c r="T6282" s="11"/>
      <c r="U6282" s="42"/>
      <c r="V6282" s="42"/>
      <c r="W6282" s="42"/>
      <c r="X6282" s="42"/>
      <c r="Y6282" s="42"/>
      <c r="Z6282" s="42"/>
      <c r="AA6282" s="42"/>
      <c r="AB6282" s="42"/>
      <c r="AD6282" s="11"/>
      <c r="AE6282" s="11"/>
    </row>
    <row r="6283" spans="3:32">
      <c r="C6283" s="57"/>
      <c r="D6283" s="11"/>
      <c r="E6283" s="11"/>
      <c r="F6283" s="56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42"/>
      <c r="V6283" s="42"/>
      <c r="W6283" s="42"/>
      <c r="X6283" s="42"/>
      <c r="Y6283" s="42"/>
      <c r="Z6283" s="42"/>
      <c r="AA6283" s="42"/>
      <c r="AB6283" s="42"/>
      <c r="AD6283" s="11"/>
      <c r="AE6283" s="11"/>
    </row>
    <row r="6284" spans="3:32">
      <c r="C6284" s="57"/>
      <c r="D6284" s="11"/>
      <c r="E6284" s="11"/>
      <c r="F6284" s="56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42"/>
      <c r="V6284" s="42"/>
      <c r="W6284" s="42"/>
      <c r="X6284" s="42"/>
      <c r="Y6284" s="42"/>
      <c r="Z6284" s="42"/>
      <c r="AA6284" s="42"/>
      <c r="AB6284" s="42"/>
      <c r="AD6284" s="11"/>
      <c r="AF6284" s="11"/>
    </row>
    <row r="6285" spans="3:32">
      <c r="C6285" s="57"/>
      <c r="D6285" s="11"/>
      <c r="E6285" s="11"/>
      <c r="F6285" s="56"/>
      <c r="G6285" s="11"/>
      <c r="H6285" s="11"/>
      <c r="I6285" s="11"/>
      <c r="J6285" s="11"/>
      <c r="K6285" s="11"/>
      <c r="M6285" s="11"/>
      <c r="N6285" s="11"/>
      <c r="O6285" s="11"/>
      <c r="P6285" s="11"/>
      <c r="Q6285" s="11"/>
      <c r="R6285" s="11"/>
      <c r="S6285" s="11"/>
      <c r="T6285" s="11"/>
      <c r="U6285" s="42"/>
      <c r="V6285" s="42"/>
      <c r="W6285" s="42"/>
      <c r="X6285" s="42"/>
      <c r="Y6285" s="42"/>
      <c r="Z6285" s="42"/>
      <c r="AA6285" s="42"/>
      <c r="AB6285" s="42"/>
      <c r="AD6285" s="11"/>
      <c r="AE6285" s="11"/>
    </row>
    <row r="6286" spans="3:32">
      <c r="C6286" s="57"/>
      <c r="D6286" s="11"/>
      <c r="E6286" s="11"/>
      <c r="F6286" s="56"/>
      <c r="G6286" s="11"/>
      <c r="H6286" s="11"/>
      <c r="I6286" s="11"/>
      <c r="J6286" s="11"/>
      <c r="K6286" s="11"/>
      <c r="M6286" s="11"/>
      <c r="N6286" s="11"/>
      <c r="O6286" s="11"/>
      <c r="P6286" s="11"/>
      <c r="Q6286" s="11"/>
      <c r="R6286" s="11"/>
      <c r="S6286" s="11"/>
      <c r="T6286" s="11"/>
      <c r="U6286" s="42"/>
      <c r="V6286" s="42"/>
      <c r="W6286" s="42"/>
      <c r="X6286" s="42"/>
      <c r="Y6286" s="42"/>
      <c r="Z6286" s="42"/>
      <c r="AA6286" s="42"/>
      <c r="AB6286" s="42"/>
      <c r="AD6286" s="11"/>
    </row>
    <row r="6287" spans="3:32">
      <c r="C6287" s="57"/>
      <c r="D6287" s="11"/>
      <c r="E6287" s="11"/>
      <c r="F6287" s="56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42"/>
      <c r="V6287" s="42"/>
      <c r="W6287" s="42"/>
      <c r="X6287" s="42"/>
      <c r="Y6287" s="42"/>
      <c r="Z6287" s="42"/>
      <c r="AA6287" s="42"/>
      <c r="AB6287" s="42"/>
      <c r="AD6287" s="11"/>
      <c r="AE6287" s="11"/>
      <c r="AF6287" s="11"/>
    </row>
    <row r="6288" spans="3:32">
      <c r="C6288" s="57"/>
      <c r="D6288" s="11"/>
      <c r="E6288" s="11"/>
      <c r="F6288" s="56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42"/>
      <c r="V6288" s="42"/>
      <c r="W6288" s="42"/>
      <c r="X6288" s="42"/>
      <c r="Y6288" s="42"/>
      <c r="Z6288" s="42"/>
      <c r="AA6288" s="42"/>
      <c r="AB6288" s="42"/>
      <c r="AD6288" s="11"/>
      <c r="AE6288" s="11"/>
      <c r="AF6288" s="11"/>
    </row>
    <row r="6289" spans="3:32">
      <c r="C6289" s="57"/>
      <c r="D6289" s="11"/>
      <c r="E6289" s="11"/>
      <c r="F6289" s="56"/>
      <c r="G6289" s="11"/>
      <c r="H6289" s="11"/>
      <c r="I6289" s="11"/>
      <c r="J6289" s="11"/>
      <c r="K6289" s="11"/>
      <c r="M6289" s="11"/>
      <c r="O6289" s="11"/>
      <c r="P6289" s="11"/>
      <c r="Q6289" s="11"/>
      <c r="R6289" s="11"/>
      <c r="S6289" s="11"/>
      <c r="T6289" s="11"/>
      <c r="U6289" s="42"/>
      <c r="V6289" s="42"/>
      <c r="W6289" s="42"/>
      <c r="X6289" s="42"/>
      <c r="Y6289" s="42"/>
      <c r="Z6289" s="42"/>
      <c r="AA6289" s="42"/>
      <c r="AB6289" s="42"/>
      <c r="AD6289" s="11"/>
    </row>
    <row r="6290" spans="3:32">
      <c r="C6290" s="57"/>
      <c r="D6290" s="11"/>
      <c r="E6290" s="11"/>
      <c r="F6290" s="56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42"/>
      <c r="V6290" s="42"/>
      <c r="W6290" s="42"/>
      <c r="X6290" s="42"/>
      <c r="Y6290" s="42"/>
      <c r="Z6290" s="42"/>
      <c r="AA6290" s="42"/>
      <c r="AB6290" s="42"/>
      <c r="AD6290" s="11"/>
      <c r="AF6290" s="11"/>
    </row>
    <row r="6291" spans="3:32">
      <c r="C6291" s="57"/>
      <c r="D6291" s="11"/>
      <c r="E6291" s="11"/>
      <c r="F6291" s="56"/>
      <c r="G6291" s="11"/>
      <c r="H6291" s="11"/>
      <c r="I6291" s="11"/>
      <c r="J6291" s="11"/>
      <c r="K6291" s="11"/>
      <c r="L6291" s="11"/>
      <c r="M6291" s="11"/>
      <c r="N6291" s="11"/>
      <c r="P6291" s="11"/>
      <c r="Q6291" s="11"/>
      <c r="R6291" s="11"/>
      <c r="S6291" s="11"/>
      <c r="T6291" s="11"/>
      <c r="U6291" s="42"/>
      <c r="V6291" s="42"/>
      <c r="W6291" s="42"/>
      <c r="X6291" s="42"/>
      <c r="Y6291" s="42"/>
      <c r="Z6291" s="42"/>
      <c r="AA6291" s="42"/>
      <c r="AB6291" s="42"/>
      <c r="AD6291" s="11"/>
      <c r="AE6291" s="11"/>
    </row>
    <row r="6292" spans="3:32">
      <c r="C6292" s="57"/>
      <c r="D6292" s="11"/>
      <c r="E6292" s="11"/>
      <c r="F6292" s="56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42"/>
      <c r="V6292" s="42"/>
      <c r="W6292" s="42"/>
      <c r="X6292" s="42"/>
      <c r="Y6292" s="42"/>
      <c r="Z6292" s="42"/>
      <c r="AA6292" s="42"/>
      <c r="AB6292" s="42"/>
      <c r="AD6292" s="11"/>
      <c r="AE6292" s="11"/>
    </row>
    <row r="6293" spans="3:32">
      <c r="C6293" s="57"/>
      <c r="D6293" s="11"/>
      <c r="E6293" s="11"/>
      <c r="F6293" s="56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42"/>
      <c r="V6293" s="42"/>
      <c r="W6293" s="42"/>
      <c r="X6293" s="42"/>
      <c r="Y6293" s="42"/>
      <c r="Z6293" s="42"/>
      <c r="AA6293" s="42"/>
      <c r="AB6293" s="42"/>
      <c r="AD6293" s="11"/>
      <c r="AE6293" s="11"/>
      <c r="AF6293" s="11"/>
    </row>
    <row r="6294" spans="3:32">
      <c r="C6294" s="57"/>
      <c r="D6294" s="11"/>
      <c r="E6294" s="11"/>
      <c r="F6294" s="56"/>
      <c r="G6294" s="11"/>
      <c r="H6294" s="11"/>
      <c r="I6294" s="11"/>
      <c r="J6294" s="11"/>
      <c r="K6294" s="11"/>
      <c r="M6294" s="11"/>
      <c r="N6294" s="11"/>
      <c r="O6294" s="11"/>
      <c r="Q6294" s="11"/>
      <c r="R6294" s="11"/>
      <c r="S6294" s="11"/>
      <c r="U6294" s="42"/>
      <c r="V6294" s="42"/>
      <c r="W6294" s="42"/>
      <c r="X6294" s="42"/>
      <c r="Y6294" s="42"/>
      <c r="Z6294" s="42"/>
      <c r="AA6294" s="42"/>
      <c r="AB6294" s="42"/>
      <c r="AD6294" s="11"/>
    </row>
    <row r="6295" spans="3:32">
      <c r="C6295" s="57"/>
      <c r="D6295" s="11"/>
      <c r="E6295" s="11"/>
      <c r="F6295" s="56"/>
      <c r="G6295" s="11"/>
      <c r="H6295" s="11"/>
      <c r="I6295" s="11"/>
      <c r="J6295" s="11"/>
      <c r="K6295" s="11"/>
      <c r="M6295" s="11"/>
      <c r="O6295" s="11"/>
      <c r="P6295" s="11"/>
      <c r="Q6295" s="11"/>
      <c r="R6295" s="11"/>
      <c r="S6295" s="11"/>
      <c r="T6295" s="11"/>
      <c r="U6295" s="42"/>
      <c r="V6295" s="42"/>
      <c r="W6295" s="42"/>
      <c r="X6295" s="42"/>
      <c r="Y6295" s="42"/>
      <c r="Z6295" s="42"/>
      <c r="AA6295" s="42"/>
      <c r="AB6295" s="42"/>
      <c r="AD6295" s="11"/>
      <c r="AE6295" s="11"/>
    </row>
    <row r="6296" spans="3:32">
      <c r="C6296" s="57"/>
      <c r="D6296" s="11"/>
      <c r="E6296" s="11"/>
      <c r="F6296" s="56"/>
      <c r="G6296" s="11"/>
      <c r="H6296" s="11"/>
      <c r="I6296" s="11"/>
      <c r="J6296" s="11"/>
      <c r="K6296" s="11"/>
      <c r="M6296" s="11"/>
      <c r="N6296" s="11"/>
      <c r="O6296" s="11"/>
      <c r="Q6296" s="11"/>
      <c r="R6296" s="11"/>
      <c r="S6296" s="11"/>
      <c r="U6296" s="42"/>
      <c r="V6296" s="42"/>
      <c r="W6296" s="42"/>
      <c r="X6296" s="42"/>
      <c r="Y6296" s="42"/>
      <c r="Z6296" s="42"/>
      <c r="AA6296" s="42"/>
      <c r="AB6296" s="42"/>
      <c r="AD6296" s="11"/>
      <c r="AE6296" s="11"/>
    </row>
    <row r="6297" spans="3:32">
      <c r="C6297" s="57"/>
      <c r="D6297" s="11"/>
      <c r="E6297" s="11"/>
      <c r="F6297" s="56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42"/>
      <c r="V6297" s="42"/>
      <c r="W6297" s="42"/>
      <c r="X6297" s="42"/>
      <c r="Y6297" s="42"/>
      <c r="Z6297" s="42"/>
      <c r="AA6297" s="42"/>
      <c r="AB6297" s="42"/>
      <c r="AC6297" s="11"/>
      <c r="AD6297" s="11"/>
      <c r="AE6297" s="11"/>
      <c r="AF6297" s="11"/>
    </row>
    <row r="6298" spans="3:32">
      <c r="C6298" s="57"/>
      <c r="D6298" s="11"/>
      <c r="E6298" s="11"/>
      <c r="F6298" s="56"/>
      <c r="G6298" s="11"/>
      <c r="H6298" s="11"/>
      <c r="I6298" s="11"/>
      <c r="J6298" s="11"/>
      <c r="K6298" s="11"/>
      <c r="M6298" s="11"/>
      <c r="N6298" s="11"/>
      <c r="O6298" s="11"/>
      <c r="P6298" s="11"/>
      <c r="Q6298" s="11"/>
      <c r="R6298" s="11"/>
      <c r="S6298" s="11"/>
      <c r="T6298" s="11"/>
      <c r="U6298" s="42"/>
      <c r="V6298" s="42"/>
      <c r="W6298" s="42"/>
      <c r="X6298" s="42"/>
      <c r="Y6298" s="42"/>
      <c r="Z6298" s="42"/>
      <c r="AA6298" s="42"/>
      <c r="AB6298" s="42"/>
      <c r="AC6298" s="11"/>
      <c r="AD6298" s="11"/>
    </row>
    <row r="6299" spans="3:32">
      <c r="C6299" s="57"/>
      <c r="D6299" s="11"/>
      <c r="E6299" s="11"/>
      <c r="F6299" s="56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42"/>
      <c r="V6299" s="42"/>
      <c r="W6299" s="42"/>
      <c r="X6299" s="42"/>
      <c r="Y6299" s="42"/>
      <c r="Z6299" s="42"/>
      <c r="AA6299" s="42"/>
      <c r="AB6299" s="42"/>
      <c r="AD6299" s="11"/>
      <c r="AE6299" s="11"/>
      <c r="AF6299" s="11"/>
    </row>
    <row r="6300" spans="3:32">
      <c r="C6300" s="57"/>
      <c r="D6300" s="11"/>
      <c r="E6300" s="11"/>
      <c r="F6300" s="56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42"/>
      <c r="V6300" s="42"/>
      <c r="W6300" s="42"/>
      <c r="X6300" s="42"/>
      <c r="Y6300" s="42"/>
      <c r="Z6300" s="42"/>
      <c r="AA6300" s="42"/>
      <c r="AB6300" s="42"/>
      <c r="AD6300" s="11"/>
      <c r="AF6300" s="11"/>
    </row>
    <row r="6301" spans="3:32">
      <c r="C6301" s="57"/>
      <c r="D6301" s="11"/>
      <c r="E6301" s="11"/>
      <c r="F6301" s="56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42"/>
      <c r="V6301" s="42"/>
      <c r="W6301" s="42"/>
      <c r="X6301" s="42"/>
      <c r="Y6301" s="42"/>
      <c r="Z6301" s="42"/>
      <c r="AA6301" s="42"/>
      <c r="AB6301" s="42"/>
      <c r="AD6301" s="11"/>
      <c r="AE6301" s="11"/>
    </row>
    <row r="6302" spans="3:32">
      <c r="C6302" s="57"/>
      <c r="D6302" s="11"/>
      <c r="E6302" s="11"/>
      <c r="F6302" s="56"/>
      <c r="G6302" s="11"/>
      <c r="H6302" s="11"/>
      <c r="I6302" s="11"/>
      <c r="J6302" s="11"/>
      <c r="K6302" s="11"/>
      <c r="M6302" s="11"/>
      <c r="N6302" s="11"/>
      <c r="O6302" s="11"/>
      <c r="Q6302" s="11"/>
      <c r="R6302" s="11"/>
      <c r="S6302" s="11"/>
      <c r="U6302" s="42"/>
      <c r="V6302" s="42"/>
      <c r="W6302" s="42"/>
      <c r="X6302" s="42"/>
      <c r="Y6302" s="42"/>
      <c r="Z6302" s="42"/>
      <c r="AA6302" s="42"/>
      <c r="AB6302" s="42"/>
      <c r="AD6302" s="11"/>
      <c r="AE6302" s="11"/>
      <c r="AF6302" s="11"/>
    </row>
    <row r="6303" spans="3:32">
      <c r="C6303" s="57"/>
      <c r="D6303" s="11"/>
      <c r="E6303" s="11"/>
      <c r="F6303" s="56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42"/>
      <c r="V6303" s="42"/>
      <c r="W6303" s="42"/>
      <c r="X6303" s="42"/>
      <c r="Y6303" s="42"/>
      <c r="Z6303" s="42"/>
      <c r="AA6303" s="42"/>
      <c r="AB6303" s="42"/>
      <c r="AD6303" s="11"/>
      <c r="AE6303" s="11"/>
    </row>
    <row r="6304" spans="3:32">
      <c r="C6304" s="57"/>
      <c r="D6304" s="11"/>
      <c r="E6304" s="11"/>
      <c r="F6304" s="56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42"/>
      <c r="V6304" s="42"/>
      <c r="W6304" s="42"/>
      <c r="X6304" s="42"/>
      <c r="Y6304" s="42"/>
      <c r="Z6304" s="42"/>
      <c r="AA6304" s="42"/>
      <c r="AB6304" s="42"/>
      <c r="AD6304" s="11"/>
      <c r="AE6304" s="11"/>
    </row>
    <row r="6305" spans="3:32">
      <c r="C6305" s="57"/>
      <c r="D6305" s="11"/>
      <c r="E6305" s="11"/>
      <c r="F6305" s="56"/>
      <c r="G6305" s="11"/>
      <c r="H6305" s="11"/>
      <c r="I6305" s="11"/>
      <c r="J6305" s="11"/>
      <c r="K6305" s="11"/>
      <c r="M6305" s="11"/>
      <c r="N6305" s="11"/>
      <c r="O6305" s="11"/>
      <c r="P6305" s="11"/>
      <c r="Q6305" s="11"/>
      <c r="R6305" s="11"/>
      <c r="S6305" s="11"/>
      <c r="T6305" s="11"/>
      <c r="U6305" s="42"/>
      <c r="V6305" s="42"/>
      <c r="W6305" s="42"/>
      <c r="X6305" s="42"/>
      <c r="Y6305" s="42"/>
      <c r="Z6305" s="42"/>
      <c r="AA6305" s="42"/>
      <c r="AB6305" s="42"/>
      <c r="AD6305" s="11"/>
      <c r="AE6305" s="11"/>
      <c r="AF6305" s="11"/>
    </row>
    <row r="6306" spans="3:32">
      <c r="C6306" s="57"/>
      <c r="D6306" s="11"/>
      <c r="E6306" s="11"/>
      <c r="F6306" s="56"/>
      <c r="G6306" s="11"/>
      <c r="H6306" s="11"/>
      <c r="I6306" s="11"/>
      <c r="J6306" s="11"/>
      <c r="K6306" s="11"/>
      <c r="M6306" s="11"/>
      <c r="O6306" s="11"/>
      <c r="P6306" s="11"/>
      <c r="Q6306" s="11"/>
      <c r="R6306" s="11"/>
      <c r="S6306" s="11"/>
      <c r="T6306" s="11"/>
      <c r="U6306" s="42"/>
      <c r="V6306" s="42"/>
      <c r="W6306" s="42"/>
      <c r="X6306" s="42"/>
      <c r="Y6306" s="42"/>
      <c r="Z6306" s="42"/>
      <c r="AA6306" s="42"/>
      <c r="AB6306" s="42"/>
      <c r="AD6306" s="11"/>
      <c r="AE6306" s="11"/>
      <c r="AF6306" s="11"/>
    </row>
    <row r="6307" spans="3:32">
      <c r="C6307" s="57"/>
      <c r="D6307" s="11"/>
      <c r="E6307" s="11"/>
      <c r="F6307" s="56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42"/>
      <c r="V6307" s="42"/>
      <c r="W6307" s="42"/>
      <c r="X6307" s="42"/>
      <c r="Y6307" s="42"/>
      <c r="Z6307" s="42"/>
      <c r="AA6307" s="42"/>
      <c r="AB6307" s="42"/>
      <c r="AD6307" s="11"/>
      <c r="AE6307" s="11"/>
    </row>
    <row r="6308" spans="3:32">
      <c r="C6308" s="57"/>
      <c r="D6308" s="11"/>
      <c r="E6308" s="11"/>
      <c r="F6308" s="56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42"/>
      <c r="V6308" s="42"/>
      <c r="W6308" s="42"/>
      <c r="X6308" s="42"/>
      <c r="Y6308" s="42"/>
      <c r="Z6308" s="42"/>
      <c r="AA6308" s="42"/>
      <c r="AB6308" s="42"/>
      <c r="AD6308" s="11"/>
      <c r="AF6308" s="11"/>
    </row>
    <row r="6309" spans="3:32">
      <c r="C6309" s="57"/>
      <c r="D6309" s="11"/>
      <c r="E6309" s="11"/>
      <c r="F6309" s="56"/>
      <c r="G6309" s="11"/>
      <c r="H6309" s="11"/>
      <c r="I6309" s="11"/>
      <c r="J6309" s="11"/>
      <c r="K6309" s="11"/>
      <c r="L6309" s="11"/>
      <c r="M6309" s="11"/>
      <c r="N6309" s="11"/>
      <c r="P6309" s="11"/>
      <c r="Q6309" s="11"/>
      <c r="R6309" s="11"/>
      <c r="S6309" s="11"/>
      <c r="T6309" s="11"/>
      <c r="U6309" s="42"/>
      <c r="V6309" s="42"/>
      <c r="W6309" s="42"/>
      <c r="X6309" s="42"/>
      <c r="Y6309" s="42"/>
      <c r="Z6309" s="42"/>
      <c r="AA6309" s="42"/>
      <c r="AB6309" s="42"/>
      <c r="AD6309" s="11"/>
      <c r="AF6309" s="11"/>
    </row>
    <row r="6310" spans="3:32">
      <c r="C6310" s="57"/>
      <c r="D6310" s="11"/>
      <c r="E6310" s="11"/>
      <c r="F6310" s="56"/>
      <c r="G6310" s="11"/>
      <c r="H6310" s="11"/>
      <c r="I6310" s="11"/>
      <c r="J6310" s="11"/>
      <c r="K6310" s="11"/>
      <c r="M6310" s="11"/>
      <c r="N6310" s="11"/>
      <c r="O6310" s="11"/>
      <c r="P6310" s="11"/>
      <c r="Q6310" s="11"/>
      <c r="R6310" s="11"/>
      <c r="S6310" s="11"/>
      <c r="T6310" s="11"/>
      <c r="U6310" s="42"/>
      <c r="V6310" s="42"/>
      <c r="W6310" s="42"/>
      <c r="X6310" s="42"/>
      <c r="Y6310" s="42"/>
      <c r="Z6310" s="42"/>
      <c r="AA6310" s="42"/>
      <c r="AB6310" s="42"/>
      <c r="AD6310" s="11"/>
      <c r="AF6310" s="11"/>
    </row>
    <row r="6311" spans="3:32">
      <c r="C6311" s="57"/>
      <c r="D6311" s="11"/>
      <c r="E6311" s="11"/>
      <c r="F6311" s="56"/>
      <c r="G6311" s="11"/>
      <c r="H6311" s="11"/>
      <c r="I6311" s="11"/>
      <c r="J6311" s="11"/>
      <c r="K6311" s="11"/>
      <c r="M6311" s="11"/>
      <c r="N6311" s="11"/>
      <c r="O6311" s="11"/>
      <c r="P6311" s="11"/>
      <c r="Q6311" s="11"/>
      <c r="R6311" s="11"/>
      <c r="S6311" s="11"/>
      <c r="T6311" s="11"/>
      <c r="U6311" s="42"/>
      <c r="V6311" s="42"/>
      <c r="W6311" s="42"/>
      <c r="X6311" s="42"/>
      <c r="Y6311" s="42"/>
      <c r="Z6311" s="42"/>
      <c r="AA6311" s="42"/>
      <c r="AB6311" s="42"/>
      <c r="AD6311" s="11"/>
      <c r="AE6311" s="11"/>
      <c r="AF6311" s="11"/>
    </row>
    <row r="6312" spans="3:32">
      <c r="C6312" s="57"/>
      <c r="D6312" s="11"/>
      <c r="E6312" s="11"/>
      <c r="F6312" s="56"/>
      <c r="G6312" s="11"/>
      <c r="H6312" s="11"/>
      <c r="I6312" s="11"/>
      <c r="J6312" s="11"/>
      <c r="K6312" s="11"/>
      <c r="L6312" s="11"/>
      <c r="M6312" s="11"/>
      <c r="O6312" s="11"/>
      <c r="Q6312" s="11"/>
      <c r="R6312" s="11"/>
      <c r="S6312" s="11"/>
      <c r="T6312" s="11"/>
      <c r="U6312" s="42"/>
      <c r="V6312" s="42"/>
      <c r="W6312" s="42"/>
      <c r="X6312" s="42"/>
      <c r="Y6312" s="42"/>
      <c r="Z6312" s="42"/>
      <c r="AA6312" s="42"/>
      <c r="AB6312" s="42"/>
      <c r="AD6312" s="11"/>
      <c r="AE6312" s="11"/>
      <c r="AF6312" s="11"/>
    </row>
    <row r="6313" spans="3:32">
      <c r="C6313" s="57"/>
      <c r="D6313" s="11"/>
      <c r="E6313" s="11"/>
      <c r="F6313" s="56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42"/>
      <c r="V6313" s="42"/>
      <c r="W6313" s="42"/>
      <c r="X6313" s="42"/>
      <c r="Y6313" s="42"/>
      <c r="Z6313" s="42"/>
      <c r="AA6313" s="42"/>
      <c r="AB6313" s="42"/>
      <c r="AD6313" s="11"/>
      <c r="AE6313" s="11"/>
      <c r="AF6313" s="11"/>
    </row>
    <row r="6314" spans="3:32">
      <c r="C6314" s="57"/>
      <c r="D6314" s="11"/>
      <c r="E6314" s="11"/>
      <c r="F6314" s="56"/>
      <c r="G6314" s="11"/>
      <c r="H6314" s="11"/>
      <c r="I6314" s="11"/>
      <c r="J6314" s="11"/>
      <c r="K6314" s="11"/>
      <c r="M6314" s="11"/>
      <c r="N6314" s="11"/>
      <c r="O6314" s="11"/>
      <c r="Q6314" s="11"/>
      <c r="R6314" s="11"/>
      <c r="S6314" s="11"/>
      <c r="U6314" s="42"/>
      <c r="V6314" s="42"/>
      <c r="W6314" s="42"/>
      <c r="X6314" s="42"/>
      <c r="Y6314" s="42"/>
      <c r="Z6314" s="42"/>
      <c r="AA6314" s="42"/>
      <c r="AB6314" s="42"/>
      <c r="AD6314" s="11"/>
      <c r="AE6314" s="11"/>
    </row>
    <row r="6315" spans="3:32">
      <c r="C6315" s="57"/>
      <c r="D6315" s="11"/>
      <c r="E6315" s="11"/>
      <c r="F6315" s="56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42"/>
      <c r="V6315" s="42"/>
      <c r="W6315" s="42"/>
      <c r="X6315" s="42"/>
      <c r="Y6315" s="42"/>
      <c r="Z6315" s="42"/>
      <c r="AA6315" s="42"/>
      <c r="AB6315" s="42"/>
      <c r="AD6315" s="11"/>
      <c r="AE6315" s="11"/>
      <c r="AF6315" s="11"/>
    </row>
    <row r="6316" spans="3:32">
      <c r="C6316" s="57"/>
      <c r="D6316" s="11"/>
      <c r="E6316" s="11"/>
      <c r="F6316" s="56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42"/>
      <c r="V6316" s="42"/>
      <c r="W6316" s="42"/>
      <c r="X6316" s="42"/>
      <c r="Y6316" s="42"/>
      <c r="Z6316" s="42"/>
      <c r="AA6316" s="42"/>
      <c r="AB6316" s="42"/>
      <c r="AD6316" s="11"/>
      <c r="AE6316" s="11"/>
      <c r="AF6316" s="11"/>
    </row>
    <row r="6317" spans="3:32">
      <c r="C6317" s="57"/>
      <c r="D6317" s="11"/>
      <c r="E6317" s="11"/>
      <c r="F6317" s="56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42"/>
      <c r="V6317" s="42"/>
      <c r="W6317" s="42"/>
      <c r="X6317" s="42"/>
      <c r="Y6317" s="42"/>
      <c r="Z6317" s="42"/>
      <c r="AA6317" s="42"/>
      <c r="AB6317" s="42"/>
      <c r="AC6317" s="11"/>
      <c r="AD6317" s="11"/>
      <c r="AE6317" s="11"/>
      <c r="AF6317" s="11"/>
    </row>
    <row r="6318" spans="3:32">
      <c r="C6318" s="57"/>
      <c r="D6318" s="11"/>
      <c r="E6318" s="11"/>
      <c r="F6318" s="56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42"/>
      <c r="V6318" s="42"/>
      <c r="W6318" s="42"/>
      <c r="X6318" s="42"/>
      <c r="Y6318" s="42"/>
      <c r="Z6318" s="42"/>
      <c r="AA6318" s="42"/>
      <c r="AB6318" s="42"/>
      <c r="AC6318" s="11"/>
      <c r="AD6318" s="11"/>
    </row>
    <row r="6319" spans="3:32">
      <c r="C6319" s="57"/>
      <c r="D6319" s="11"/>
      <c r="E6319" s="11"/>
      <c r="F6319" s="56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42"/>
      <c r="V6319" s="42"/>
      <c r="W6319" s="42"/>
      <c r="X6319" s="42"/>
      <c r="Y6319" s="42"/>
      <c r="Z6319" s="42"/>
      <c r="AA6319" s="42"/>
      <c r="AB6319" s="42"/>
      <c r="AC6319" s="11"/>
      <c r="AD6319" s="11"/>
    </row>
    <row r="6320" spans="3:32">
      <c r="C6320" s="57"/>
      <c r="D6320" s="11"/>
      <c r="E6320" s="11"/>
      <c r="F6320" s="56"/>
      <c r="G6320" s="11"/>
      <c r="H6320" s="11"/>
      <c r="I6320" s="11"/>
      <c r="J6320" s="11"/>
      <c r="K6320" s="11"/>
      <c r="M6320" s="11"/>
      <c r="N6320" s="11"/>
      <c r="O6320" s="11"/>
      <c r="Q6320" s="11"/>
      <c r="R6320" s="11"/>
      <c r="S6320" s="11"/>
      <c r="U6320" s="42"/>
      <c r="V6320" s="42"/>
      <c r="W6320" s="42"/>
      <c r="X6320" s="42"/>
      <c r="Y6320" s="42"/>
      <c r="Z6320" s="42"/>
      <c r="AA6320" s="42"/>
      <c r="AB6320" s="42"/>
      <c r="AC6320" s="11"/>
      <c r="AD6320" s="11"/>
      <c r="AE6320" s="11"/>
    </row>
    <row r="6321" spans="3:32">
      <c r="C6321" s="57"/>
      <c r="D6321" s="11"/>
      <c r="E6321" s="11"/>
      <c r="F6321" s="56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42"/>
      <c r="V6321" s="42"/>
      <c r="W6321" s="42"/>
      <c r="X6321" s="42"/>
      <c r="Y6321" s="42"/>
      <c r="Z6321" s="42"/>
      <c r="AA6321" s="42"/>
      <c r="AB6321" s="42"/>
      <c r="AC6321" s="11"/>
      <c r="AD6321" s="11"/>
      <c r="AE6321" s="11"/>
      <c r="AF6321" s="11"/>
    </row>
    <row r="6322" spans="3:32">
      <c r="C6322" s="57"/>
      <c r="D6322" s="11"/>
      <c r="E6322" s="11"/>
      <c r="F6322" s="56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42"/>
      <c r="V6322" s="42"/>
      <c r="W6322" s="42"/>
      <c r="X6322" s="42"/>
      <c r="Y6322" s="42"/>
      <c r="Z6322" s="42"/>
      <c r="AA6322" s="42"/>
      <c r="AB6322" s="42"/>
      <c r="AC6322" s="11"/>
      <c r="AD6322" s="11"/>
      <c r="AE6322" s="11"/>
      <c r="AF6322" s="11"/>
    </row>
    <row r="6323" spans="3:32">
      <c r="C6323" s="57"/>
      <c r="D6323" s="11"/>
      <c r="E6323" s="11"/>
      <c r="F6323" s="56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42"/>
      <c r="V6323" s="42"/>
      <c r="W6323" s="42"/>
      <c r="X6323" s="42"/>
      <c r="Y6323" s="42"/>
      <c r="Z6323" s="42"/>
      <c r="AA6323" s="42"/>
      <c r="AB6323" s="42"/>
      <c r="AC6323" s="11"/>
      <c r="AD6323" s="11"/>
      <c r="AF6323" s="11"/>
    </row>
    <row r="6324" spans="3:32">
      <c r="C6324" s="57"/>
      <c r="D6324" s="11"/>
      <c r="E6324" s="11"/>
      <c r="F6324" s="56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42"/>
      <c r="V6324" s="42"/>
      <c r="W6324" s="42"/>
      <c r="X6324" s="42"/>
      <c r="Y6324" s="42"/>
      <c r="Z6324" s="42"/>
      <c r="AA6324" s="42"/>
      <c r="AB6324" s="42"/>
      <c r="AC6324" s="11"/>
      <c r="AD6324" s="11"/>
      <c r="AF6324" s="11"/>
    </row>
    <row r="6325" spans="3:32">
      <c r="C6325" s="57"/>
      <c r="D6325" s="11"/>
      <c r="E6325" s="11"/>
      <c r="F6325" s="56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42"/>
      <c r="V6325" s="42"/>
      <c r="W6325" s="42"/>
      <c r="X6325" s="42"/>
      <c r="Y6325" s="42"/>
      <c r="Z6325" s="42"/>
      <c r="AA6325" s="42"/>
      <c r="AB6325" s="42"/>
      <c r="AC6325" s="11"/>
      <c r="AD6325" s="11"/>
      <c r="AE6325" s="11"/>
      <c r="AF6325" s="11"/>
    </row>
    <row r="6326" spans="3:32">
      <c r="C6326" s="57"/>
      <c r="D6326" s="11"/>
      <c r="E6326" s="11"/>
      <c r="F6326" s="56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42"/>
      <c r="V6326" s="42"/>
      <c r="W6326" s="42"/>
      <c r="X6326" s="42"/>
      <c r="Y6326" s="42"/>
      <c r="Z6326" s="42"/>
      <c r="AA6326" s="42"/>
      <c r="AB6326" s="42"/>
      <c r="AC6326" s="11"/>
      <c r="AD6326" s="11"/>
      <c r="AF6326" s="11"/>
    </row>
    <row r="6327" spans="3:32">
      <c r="C6327" s="57"/>
      <c r="D6327" s="11"/>
      <c r="E6327" s="11"/>
      <c r="F6327" s="56"/>
      <c r="G6327" s="11"/>
      <c r="H6327" s="11"/>
      <c r="I6327" s="11"/>
      <c r="J6327" s="11"/>
      <c r="K6327" s="11"/>
      <c r="L6327" s="11"/>
      <c r="M6327" s="11"/>
      <c r="N6327" s="11"/>
      <c r="Q6327" s="11"/>
      <c r="R6327" s="11"/>
      <c r="S6327" s="11"/>
      <c r="T6327" s="11"/>
      <c r="U6327" s="42"/>
      <c r="V6327" s="42"/>
      <c r="W6327" s="42"/>
      <c r="X6327" s="42"/>
      <c r="Y6327" s="42"/>
      <c r="Z6327" s="42"/>
      <c r="AA6327" s="42"/>
      <c r="AB6327" s="42"/>
      <c r="AD6327" s="11"/>
      <c r="AE6327" s="11"/>
      <c r="AF6327" s="11"/>
    </row>
    <row r="6328" spans="3:32">
      <c r="C6328" s="57"/>
      <c r="D6328" s="11"/>
      <c r="E6328" s="11"/>
      <c r="F6328" s="56"/>
      <c r="G6328" s="11"/>
      <c r="H6328" s="11"/>
      <c r="I6328" s="11"/>
      <c r="J6328" s="11"/>
      <c r="K6328" s="11"/>
      <c r="M6328" s="11"/>
      <c r="N6328" s="11"/>
      <c r="O6328" s="11"/>
      <c r="P6328" s="11"/>
      <c r="Q6328" s="11"/>
      <c r="R6328" s="11"/>
      <c r="S6328" s="11"/>
      <c r="T6328" s="11"/>
      <c r="U6328" s="42"/>
      <c r="V6328" s="42"/>
      <c r="W6328" s="42"/>
      <c r="X6328" s="42"/>
      <c r="Y6328" s="42"/>
      <c r="Z6328" s="42"/>
      <c r="AA6328" s="42"/>
      <c r="AB6328" s="42"/>
      <c r="AC6328" s="11"/>
      <c r="AD6328" s="11"/>
      <c r="AE6328" s="11"/>
      <c r="AF6328" s="11"/>
    </row>
    <row r="6329" spans="3:32">
      <c r="C6329" s="57"/>
      <c r="D6329" s="11"/>
      <c r="E6329" s="11"/>
      <c r="F6329" s="56"/>
      <c r="G6329" s="11"/>
      <c r="H6329" s="11"/>
      <c r="I6329" s="11"/>
      <c r="J6329" s="11"/>
      <c r="K6329" s="11"/>
      <c r="M6329" s="11"/>
      <c r="N6329" s="11"/>
      <c r="O6329" s="11"/>
      <c r="P6329" s="11"/>
      <c r="Q6329" s="11"/>
      <c r="R6329" s="11"/>
      <c r="S6329" s="11"/>
      <c r="T6329" s="11"/>
      <c r="U6329" s="42"/>
      <c r="V6329" s="42"/>
      <c r="W6329" s="42"/>
      <c r="X6329" s="42"/>
      <c r="Y6329" s="42"/>
      <c r="Z6329" s="42"/>
      <c r="AA6329" s="42"/>
      <c r="AB6329" s="42"/>
      <c r="AD6329" s="11"/>
      <c r="AE6329" s="11"/>
    </row>
    <row r="6330" spans="3:32">
      <c r="C6330" s="57"/>
      <c r="D6330" s="11"/>
      <c r="E6330" s="11"/>
      <c r="F6330" s="56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42"/>
      <c r="V6330" s="42"/>
      <c r="W6330" s="42"/>
      <c r="X6330" s="42"/>
      <c r="Y6330" s="42"/>
      <c r="Z6330" s="42"/>
      <c r="AA6330" s="42"/>
      <c r="AB6330" s="42"/>
      <c r="AD6330" s="11"/>
      <c r="AE6330" s="11"/>
    </row>
    <row r="6331" spans="3:32">
      <c r="C6331" s="57"/>
      <c r="D6331" s="11"/>
      <c r="E6331" s="11"/>
      <c r="F6331" s="56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42"/>
      <c r="V6331" s="42"/>
      <c r="W6331" s="42"/>
      <c r="X6331" s="42"/>
      <c r="Y6331" s="42"/>
      <c r="Z6331" s="42"/>
      <c r="AA6331" s="42"/>
      <c r="AB6331" s="42"/>
      <c r="AC6331" s="11"/>
      <c r="AD6331" s="11"/>
      <c r="AE6331" s="11"/>
      <c r="AF6331" s="11"/>
    </row>
    <row r="6332" spans="3:32">
      <c r="C6332" s="57"/>
      <c r="D6332" s="11"/>
      <c r="E6332" s="11"/>
      <c r="F6332" s="56"/>
      <c r="G6332" s="11"/>
      <c r="H6332" s="11"/>
      <c r="I6332" s="11"/>
      <c r="J6332" s="11"/>
      <c r="K6332" s="11"/>
      <c r="M6332" s="11"/>
      <c r="N6332" s="11"/>
      <c r="O6332" s="11"/>
      <c r="Q6332" s="11"/>
      <c r="R6332" s="11"/>
      <c r="S6332" s="11"/>
      <c r="T6332" s="11"/>
      <c r="U6332" s="42"/>
      <c r="V6332" s="42"/>
      <c r="W6332" s="42"/>
      <c r="X6332" s="42"/>
      <c r="Y6332" s="42"/>
      <c r="Z6332" s="42"/>
      <c r="AA6332" s="42"/>
      <c r="AB6332" s="42"/>
      <c r="AC6332" s="11"/>
      <c r="AD6332" s="11"/>
      <c r="AE6332" s="11"/>
      <c r="AF6332" s="11"/>
    </row>
    <row r="6333" spans="3:32">
      <c r="C6333" s="57"/>
      <c r="D6333" s="11"/>
      <c r="E6333" s="11"/>
      <c r="F6333" s="56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42"/>
      <c r="V6333" s="42"/>
      <c r="W6333" s="42"/>
      <c r="X6333" s="42"/>
      <c r="Y6333" s="42"/>
      <c r="Z6333" s="42"/>
      <c r="AA6333" s="42"/>
      <c r="AB6333" s="42"/>
      <c r="AC6333" s="11"/>
      <c r="AD6333" s="11"/>
      <c r="AE6333" s="11"/>
    </row>
    <row r="6334" spans="3:32">
      <c r="C6334" s="57"/>
      <c r="D6334" s="11"/>
      <c r="E6334" s="11"/>
      <c r="F6334" s="56"/>
      <c r="G6334" s="11"/>
      <c r="H6334" s="11"/>
      <c r="I6334" s="11"/>
      <c r="J6334" s="11"/>
      <c r="K6334" s="11"/>
      <c r="M6334" s="11"/>
      <c r="N6334" s="11"/>
      <c r="O6334" s="11"/>
      <c r="P6334" s="11"/>
      <c r="Q6334" s="11"/>
      <c r="R6334" s="11"/>
      <c r="S6334" s="11"/>
      <c r="T6334" s="11"/>
      <c r="U6334" s="42"/>
      <c r="V6334" s="42"/>
      <c r="W6334" s="42"/>
      <c r="X6334" s="42"/>
      <c r="Y6334" s="42"/>
      <c r="Z6334" s="42"/>
      <c r="AA6334" s="42"/>
      <c r="AB6334" s="42"/>
      <c r="AC6334" s="11"/>
      <c r="AD6334" s="11"/>
      <c r="AE6334" s="11"/>
    </row>
    <row r="6335" spans="3:32">
      <c r="C6335" s="57"/>
      <c r="D6335" s="11"/>
      <c r="E6335" s="11"/>
      <c r="F6335" s="56"/>
      <c r="G6335" s="11"/>
      <c r="H6335" s="11"/>
      <c r="I6335" s="11"/>
      <c r="J6335" s="11"/>
      <c r="K6335" s="11"/>
      <c r="L6335" s="11"/>
      <c r="M6335" s="11"/>
      <c r="O6335" s="11"/>
      <c r="Q6335" s="11"/>
      <c r="R6335" s="11"/>
      <c r="S6335" s="11"/>
      <c r="T6335" s="11"/>
      <c r="U6335" s="42"/>
      <c r="V6335" s="42"/>
      <c r="W6335" s="42"/>
      <c r="X6335" s="42"/>
      <c r="Y6335" s="42"/>
      <c r="Z6335" s="42"/>
      <c r="AA6335" s="42"/>
      <c r="AB6335" s="42"/>
      <c r="AD6335" s="11"/>
      <c r="AE6335" s="11"/>
    </row>
    <row r="6336" spans="3:32">
      <c r="C6336" s="57"/>
      <c r="D6336" s="11"/>
      <c r="E6336" s="11"/>
      <c r="F6336" s="56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42"/>
      <c r="V6336" s="42"/>
      <c r="W6336" s="42"/>
      <c r="X6336" s="42"/>
      <c r="Y6336" s="42"/>
      <c r="Z6336" s="42"/>
      <c r="AA6336" s="42"/>
      <c r="AB6336" s="42"/>
      <c r="AD6336" s="11"/>
    </row>
    <row r="6337" spans="3:32">
      <c r="C6337" s="57"/>
      <c r="D6337" s="11"/>
      <c r="E6337" s="11"/>
      <c r="F6337" s="56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42"/>
      <c r="V6337" s="42"/>
      <c r="W6337" s="42"/>
      <c r="X6337" s="42"/>
      <c r="Y6337" s="42"/>
      <c r="Z6337" s="42"/>
      <c r="AA6337" s="42"/>
      <c r="AB6337" s="42"/>
      <c r="AD6337" s="11"/>
      <c r="AE6337" s="11"/>
    </row>
    <row r="6338" spans="3:32">
      <c r="C6338" s="57"/>
      <c r="D6338" s="11"/>
      <c r="E6338" s="11"/>
      <c r="F6338" s="56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42"/>
      <c r="V6338" s="42"/>
      <c r="W6338" s="42"/>
      <c r="X6338" s="42"/>
      <c r="Y6338" s="42"/>
      <c r="Z6338" s="42"/>
      <c r="AA6338" s="42"/>
      <c r="AB6338" s="42"/>
      <c r="AD6338" s="11"/>
      <c r="AE6338" s="11"/>
    </row>
    <row r="6339" spans="3:32">
      <c r="C6339" s="57"/>
      <c r="D6339" s="11"/>
      <c r="E6339" s="11"/>
      <c r="F6339" s="56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42"/>
      <c r="V6339" s="42"/>
      <c r="W6339" s="42"/>
      <c r="X6339" s="42"/>
      <c r="Y6339" s="42"/>
      <c r="Z6339" s="42"/>
      <c r="AA6339" s="42"/>
      <c r="AB6339" s="42"/>
      <c r="AD6339" s="11"/>
      <c r="AE6339" s="11"/>
    </row>
    <row r="6340" spans="3:32">
      <c r="C6340" s="57"/>
      <c r="D6340" s="11"/>
      <c r="E6340" s="11"/>
      <c r="F6340" s="56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42"/>
      <c r="V6340" s="42"/>
      <c r="W6340" s="42"/>
      <c r="X6340" s="42"/>
      <c r="Y6340" s="42"/>
      <c r="Z6340" s="42"/>
      <c r="AA6340" s="42"/>
      <c r="AB6340" s="42"/>
      <c r="AD6340" s="11"/>
      <c r="AE6340" s="11"/>
    </row>
    <row r="6341" spans="3:32">
      <c r="C6341" s="57"/>
      <c r="D6341" s="11"/>
      <c r="E6341" s="11"/>
      <c r="F6341" s="56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42"/>
      <c r="V6341" s="42"/>
      <c r="W6341" s="42"/>
      <c r="X6341" s="42"/>
      <c r="Y6341" s="42"/>
      <c r="Z6341" s="42"/>
      <c r="AA6341" s="42"/>
      <c r="AB6341" s="42"/>
      <c r="AD6341" s="11"/>
      <c r="AE6341" s="11"/>
      <c r="AF6341" s="11"/>
    </row>
    <row r="6342" spans="3:32">
      <c r="C6342" s="57"/>
      <c r="D6342" s="11"/>
      <c r="E6342" s="11"/>
      <c r="F6342" s="56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42"/>
      <c r="V6342" s="42"/>
      <c r="W6342" s="42"/>
      <c r="X6342" s="42"/>
      <c r="Y6342" s="42"/>
      <c r="Z6342" s="42"/>
      <c r="AA6342" s="42"/>
      <c r="AB6342" s="42"/>
      <c r="AD6342" s="11"/>
      <c r="AF6342" s="11"/>
    </row>
    <row r="6343" spans="3:32">
      <c r="C6343" s="57"/>
      <c r="D6343" s="11"/>
      <c r="E6343" s="11"/>
      <c r="F6343" s="56"/>
      <c r="G6343" s="11"/>
      <c r="H6343" s="11"/>
      <c r="I6343" s="11"/>
      <c r="J6343" s="11"/>
      <c r="K6343" s="11"/>
      <c r="L6343" s="11"/>
      <c r="M6343" s="11"/>
      <c r="N6343" s="11"/>
      <c r="O6343" s="11"/>
      <c r="Q6343" s="11"/>
      <c r="R6343" s="11"/>
      <c r="S6343" s="11"/>
      <c r="T6343" s="11"/>
      <c r="U6343" s="42"/>
      <c r="V6343" s="42"/>
      <c r="W6343" s="42"/>
      <c r="X6343" s="42"/>
      <c r="Y6343" s="42"/>
      <c r="Z6343" s="42"/>
      <c r="AA6343" s="42"/>
      <c r="AB6343" s="42"/>
      <c r="AD6343" s="11"/>
    </row>
    <row r="6344" spans="3:32">
      <c r="C6344" s="57"/>
      <c r="D6344" s="11"/>
      <c r="E6344" s="11"/>
      <c r="F6344" s="56"/>
      <c r="G6344" s="11"/>
      <c r="H6344" s="11"/>
      <c r="I6344" s="11"/>
      <c r="J6344" s="11"/>
      <c r="K6344" s="11"/>
      <c r="L6344" s="11"/>
      <c r="M6344" s="11"/>
      <c r="N6344" s="11"/>
      <c r="O6344" s="11"/>
      <c r="Q6344" s="11"/>
      <c r="R6344" s="11"/>
      <c r="S6344" s="11"/>
      <c r="T6344" s="11"/>
      <c r="U6344" s="42"/>
      <c r="V6344" s="42"/>
      <c r="W6344" s="42"/>
      <c r="X6344" s="42"/>
      <c r="Y6344" s="42"/>
      <c r="Z6344" s="42"/>
      <c r="AA6344" s="42"/>
      <c r="AB6344" s="42"/>
      <c r="AD6344" s="11"/>
    </row>
    <row r="6345" spans="3:32">
      <c r="C6345" s="57"/>
      <c r="D6345" s="11"/>
      <c r="E6345" s="11"/>
      <c r="F6345" s="56"/>
      <c r="G6345" s="11"/>
      <c r="H6345" s="11"/>
      <c r="I6345" s="11"/>
      <c r="J6345" s="11"/>
      <c r="K6345" s="11"/>
      <c r="M6345" s="11"/>
      <c r="N6345" s="11"/>
      <c r="O6345" s="11"/>
      <c r="P6345" s="11"/>
      <c r="Q6345" s="11"/>
      <c r="R6345" s="11"/>
      <c r="S6345" s="11"/>
      <c r="T6345" s="11"/>
      <c r="U6345" s="42"/>
      <c r="V6345" s="42"/>
      <c r="W6345" s="42"/>
      <c r="X6345" s="42"/>
      <c r="Y6345" s="42"/>
      <c r="Z6345" s="42"/>
      <c r="AA6345" s="42"/>
      <c r="AB6345" s="42"/>
      <c r="AD6345" s="11"/>
      <c r="AE6345" s="11"/>
    </row>
    <row r="6346" spans="3:32">
      <c r="C6346" s="57"/>
      <c r="D6346" s="11"/>
      <c r="E6346" s="11"/>
      <c r="F6346" s="56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42"/>
      <c r="V6346" s="42"/>
      <c r="W6346" s="42"/>
      <c r="X6346" s="42"/>
      <c r="Y6346" s="42"/>
      <c r="Z6346" s="42"/>
      <c r="AA6346" s="42"/>
      <c r="AB6346" s="42"/>
      <c r="AD6346" s="11"/>
      <c r="AE6346" s="11"/>
    </row>
    <row r="6347" spans="3:32">
      <c r="C6347" s="57"/>
      <c r="D6347" s="11"/>
      <c r="E6347" s="11"/>
      <c r="F6347" s="56"/>
      <c r="G6347" s="11"/>
      <c r="H6347" s="11"/>
      <c r="I6347" s="11"/>
      <c r="J6347" s="11"/>
      <c r="K6347" s="11"/>
      <c r="M6347" s="11"/>
      <c r="N6347" s="11"/>
      <c r="O6347" s="11"/>
      <c r="P6347" s="11"/>
      <c r="Q6347" s="11"/>
      <c r="R6347" s="11"/>
      <c r="S6347" s="11"/>
      <c r="T6347" s="11"/>
      <c r="U6347" s="42"/>
      <c r="V6347" s="42"/>
      <c r="W6347" s="42"/>
      <c r="X6347" s="42"/>
      <c r="Y6347" s="42"/>
      <c r="Z6347" s="42"/>
      <c r="AA6347" s="42"/>
      <c r="AB6347" s="42"/>
      <c r="AD6347" s="11"/>
      <c r="AF6347" s="11"/>
    </row>
    <row r="6348" spans="3:32">
      <c r="C6348" s="57"/>
      <c r="D6348" s="11"/>
      <c r="E6348" s="11"/>
      <c r="F6348" s="56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42"/>
      <c r="V6348" s="42"/>
      <c r="W6348" s="42"/>
      <c r="X6348" s="42"/>
      <c r="Y6348" s="42"/>
      <c r="Z6348" s="42"/>
      <c r="AA6348" s="42"/>
      <c r="AB6348" s="42"/>
      <c r="AD6348" s="11"/>
      <c r="AE6348" s="11"/>
      <c r="AF6348" s="11"/>
    </row>
    <row r="6349" spans="3:32">
      <c r="C6349" s="57"/>
      <c r="D6349" s="11"/>
      <c r="E6349" s="11"/>
      <c r="F6349" s="56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42"/>
      <c r="V6349" s="42"/>
      <c r="W6349" s="42"/>
      <c r="X6349" s="42"/>
      <c r="Y6349" s="42"/>
      <c r="Z6349" s="42"/>
      <c r="AA6349" s="42"/>
      <c r="AB6349" s="42"/>
      <c r="AD6349" s="11"/>
      <c r="AE6349" s="11"/>
    </row>
    <row r="6350" spans="3:32">
      <c r="C6350" s="57"/>
      <c r="D6350" s="11"/>
      <c r="E6350" s="11"/>
      <c r="F6350" s="56"/>
      <c r="G6350" s="11"/>
      <c r="H6350" s="11"/>
      <c r="I6350" s="11"/>
      <c r="J6350" s="11"/>
      <c r="K6350" s="11"/>
      <c r="M6350" s="11"/>
      <c r="O6350" s="11"/>
      <c r="P6350" s="11"/>
      <c r="Q6350" s="11"/>
      <c r="R6350" s="11"/>
      <c r="S6350" s="11"/>
      <c r="T6350" s="11"/>
      <c r="U6350" s="42"/>
      <c r="V6350" s="42"/>
      <c r="W6350" s="42"/>
      <c r="X6350" s="42"/>
      <c r="Y6350" s="42"/>
      <c r="Z6350" s="42"/>
      <c r="AA6350" s="42"/>
      <c r="AB6350" s="42"/>
      <c r="AD6350" s="11"/>
      <c r="AE6350" s="11"/>
      <c r="AF6350" s="11"/>
    </row>
    <row r="6351" spans="3:32">
      <c r="C6351" s="57"/>
      <c r="D6351" s="11"/>
      <c r="E6351" s="11"/>
      <c r="F6351" s="56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42"/>
      <c r="V6351" s="42"/>
      <c r="W6351" s="42"/>
      <c r="X6351" s="42"/>
      <c r="Y6351" s="42"/>
      <c r="Z6351" s="42"/>
      <c r="AA6351" s="42"/>
      <c r="AB6351" s="42"/>
      <c r="AD6351" s="11"/>
      <c r="AE6351" s="11"/>
    </row>
    <row r="6352" spans="3:32">
      <c r="C6352" s="57"/>
      <c r="D6352" s="11"/>
      <c r="E6352" s="11"/>
      <c r="F6352" s="56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42"/>
      <c r="V6352" s="42"/>
      <c r="W6352" s="42"/>
      <c r="X6352" s="42"/>
      <c r="Y6352" s="42"/>
      <c r="Z6352" s="42"/>
      <c r="AA6352" s="42"/>
      <c r="AB6352" s="42"/>
      <c r="AD6352" s="11"/>
      <c r="AE6352" s="11"/>
      <c r="AF6352" s="11"/>
    </row>
    <row r="6353" spans="3:32">
      <c r="C6353" s="57"/>
      <c r="D6353" s="11"/>
      <c r="E6353" s="11"/>
      <c r="F6353" s="56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42"/>
      <c r="V6353" s="42"/>
      <c r="W6353" s="42"/>
      <c r="X6353" s="42"/>
      <c r="Y6353" s="42"/>
      <c r="Z6353" s="42"/>
      <c r="AA6353" s="42"/>
      <c r="AB6353" s="42"/>
      <c r="AD6353" s="11"/>
      <c r="AE6353" s="11"/>
    </row>
    <row r="6354" spans="3:32">
      <c r="C6354" s="57"/>
      <c r="D6354" s="11"/>
      <c r="E6354" s="11"/>
      <c r="F6354" s="56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42"/>
      <c r="V6354" s="42"/>
      <c r="W6354" s="42"/>
      <c r="X6354" s="42"/>
      <c r="Y6354" s="42"/>
      <c r="Z6354" s="42"/>
      <c r="AA6354" s="42"/>
      <c r="AB6354" s="42"/>
      <c r="AD6354" s="11"/>
      <c r="AE6354" s="11"/>
      <c r="AF6354" s="11"/>
    </row>
    <row r="6355" spans="3:32">
      <c r="C6355" s="57"/>
      <c r="D6355" s="11"/>
      <c r="E6355" s="11"/>
      <c r="F6355" s="56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42"/>
      <c r="V6355" s="42"/>
      <c r="W6355" s="42"/>
      <c r="X6355" s="42"/>
      <c r="Y6355" s="42"/>
      <c r="Z6355" s="42"/>
      <c r="AA6355" s="42"/>
      <c r="AB6355" s="42"/>
      <c r="AD6355" s="11"/>
    </row>
    <row r="6356" spans="3:32">
      <c r="C6356" s="57"/>
      <c r="D6356" s="11"/>
      <c r="E6356" s="11"/>
      <c r="F6356" s="56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42"/>
      <c r="V6356" s="42"/>
      <c r="W6356" s="42"/>
      <c r="X6356" s="42"/>
      <c r="Y6356" s="42"/>
      <c r="Z6356" s="42"/>
      <c r="AA6356" s="42"/>
      <c r="AB6356" s="42"/>
      <c r="AD6356" s="11"/>
      <c r="AF6356" s="11"/>
    </row>
    <row r="6357" spans="3:32">
      <c r="C6357" s="57"/>
      <c r="D6357" s="11"/>
      <c r="E6357" s="11"/>
      <c r="F6357" s="56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42"/>
      <c r="V6357" s="42"/>
      <c r="W6357" s="42"/>
      <c r="X6357" s="42"/>
      <c r="Y6357" s="42"/>
      <c r="Z6357" s="42"/>
      <c r="AA6357" s="42"/>
      <c r="AB6357" s="42"/>
      <c r="AD6357" s="11"/>
      <c r="AE6357" s="11"/>
    </row>
    <row r="6358" spans="3:32">
      <c r="C6358" s="57"/>
      <c r="D6358" s="11"/>
      <c r="E6358" s="11"/>
      <c r="F6358" s="56"/>
      <c r="G6358" s="11"/>
      <c r="H6358" s="11"/>
      <c r="I6358" s="11"/>
      <c r="J6358" s="11"/>
      <c r="K6358" s="11"/>
      <c r="M6358" s="11"/>
      <c r="N6358" s="11"/>
      <c r="O6358" s="11"/>
      <c r="Q6358" s="11"/>
      <c r="R6358" s="11"/>
      <c r="S6358" s="11"/>
      <c r="U6358" s="42"/>
      <c r="V6358" s="42"/>
      <c r="W6358" s="42"/>
      <c r="X6358" s="42"/>
      <c r="Y6358" s="42"/>
      <c r="Z6358" s="42"/>
      <c r="AA6358" s="42"/>
      <c r="AB6358" s="42"/>
      <c r="AD6358" s="11"/>
      <c r="AE6358" s="11"/>
    </row>
    <row r="6359" spans="3:32">
      <c r="C6359" s="57"/>
      <c r="D6359" s="11"/>
      <c r="E6359" s="11"/>
      <c r="F6359" s="56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42"/>
      <c r="V6359" s="42"/>
      <c r="W6359" s="42"/>
      <c r="X6359" s="42"/>
      <c r="Y6359" s="42"/>
      <c r="Z6359" s="42"/>
      <c r="AA6359" s="42"/>
      <c r="AB6359" s="42"/>
      <c r="AD6359" s="11"/>
      <c r="AE6359" s="11"/>
    </row>
    <row r="6360" spans="3:32">
      <c r="C6360" s="57"/>
      <c r="D6360" s="11"/>
      <c r="E6360" s="11"/>
      <c r="F6360" s="56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42"/>
      <c r="V6360" s="42"/>
      <c r="W6360" s="42"/>
      <c r="X6360" s="42"/>
      <c r="Y6360" s="42"/>
      <c r="Z6360" s="42"/>
      <c r="AA6360" s="42"/>
      <c r="AB6360" s="42"/>
      <c r="AD6360" s="11"/>
      <c r="AE6360" s="11"/>
      <c r="AF6360" s="11"/>
    </row>
    <row r="6361" spans="3:32">
      <c r="C6361" s="57"/>
      <c r="D6361" s="11"/>
      <c r="E6361" s="11"/>
      <c r="F6361" s="56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42"/>
      <c r="V6361" s="42"/>
      <c r="W6361" s="42"/>
      <c r="X6361" s="42"/>
      <c r="Y6361" s="42"/>
      <c r="Z6361" s="42"/>
      <c r="AA6361" s="42"/>
      <c r="AB6361" s="42"/>
      <c r="AD6361" s="11"/>
      <c r="AE6361" s="11"/>
      <c r="AF6361" s="11"/>
    </row>
    <row r="6362" spans="3:32">
      <c r="C6362" s="57"/>
      <c r="D6362" s="11"/>
      <c r="E6362" s="11"/>
      <c r="F6362" s="56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42"/>
      <c r="V6362" s="42"/>
      <c r="W6362" s="42"/>
      <c r="X6362" s="42"/>
      <c r="Y6362" s="42"/>
      <c r="Z6362" s="42"/>
      <c r="AA6362" s="42"/>
      <c r="AB6362" s="42"/>
      <c r="AD6362" s="11"/>
      <c r="AE6362" s="11"/>
      <c r="AF6362" s="11"/>
    </row>
    <row r="6363" spans="3:32">
      <c r="C6363" s="57"/>
      <c r="D6363" s="11"/>
      <c r="E6363" s="11"/>
      <c r="F6363" s="56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42"/>
      <c r="V6363" s="42"/>
      <c r="W6363" s="42"/>
      <c r="X6363" s="42"/>
      <c r="Y6363" s="42"/>
      <c r="Z6363" s="42"/>
      <c r="AA6363" s="42"/>
      <c r="AB6363" s="42"/>
      <c r="AD6363" s="11"/>
      <c r="AE6363" s="11"/>
    </row>
    <row r="6364" spans="3:32">
      <c r="C6364" s="57"/>
      <c r="D6364" s="11"/>
      <c r="E6364" s="11"/>
      <c r="F6364" s="56"/>
      <c r="G6364" s="11"/>
      <c r="H6364" s="11"/>
      <c r="I6364" s="11"/>
      <c r="J6364" s="11"/>
      <c r="K6364" s="11"/>
      <c r="M6364" s="11"/>
      <c r="O6364" s="11"/>
      <c r="P6364" s="11"/>
      <c r="Q6364" s="11"/>
      <c r="R6364" s="11"/>
      <c r="S6364" s="11"/>
      <c r="T6364" s="11"/>
      <c r="U6364" s="42"/>
      <c r="V6364" s="42"/>
      <c r="W6364" s="42"/>
      <c r="X6364" s="42"/>
      <c r="Y6364" s="42"/>
      <c r="Z6364" s="42"/>
      <c r="AA6364" s="42"/>
      <c r="AB6364" s="42"/>
      <c r="AC6364" s="11"/>
      <c r="AD6364" s="11"/>
      <c r="AE6364" s="11"/>
      <c r="AF6364" s="11"/>
    </row>
    <row r="6365" spans="3:32">
      <c r="C6365" s="57"/>
      <c r="D6365" s="11"/>
      <c r="E6365" s="11"/>
      <c r="F6365" s="56"/>
      <c r="G6365" s="11"/>
      <c r="H6365" s="11"/>
      <c r="I6365" s="11"/>
      <c r="J6365" s="11"/>
      <c r="K6365" s="11"/>
      <c r="M6365" s="11"/>
      <c r="O6365" s="11"/>
      <c r="P6365" s="11"/>
      <c r="Q6365" s="11"/>
      <c r="R6365" s="11"/>
      <c r="S6365" s="11"/>
      <c r="T6365" s="11"/>
      <c r="U6365" s="42"/>
      <c r="V6365" s="42"/>
      <c r="W6365" s="42"/>
      <c r="X6365" s="42"/>
      <c r="Y6365" s="42"/>
      <c r="Z6365" s="42"/>
      <c r="AA6365" s="42"/>
      <c r="AB6365" s="42"/>
      <c r="AC6365" s="11"/>
      <c r="AD6365" s="11"/>
      <c r="AE6365" s="11"/>
      <c r="AF6365" s="11"/>
    </row>
    <row r="6366" spans="3:32">
      <c r="C6366" s="57"/>
      <c r="D6366" s="11"/>
      <c r="E6366" s="11"/>
      <c r="F6366" s="56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42"/>
      <c r="V6366" s="42"/>
      <c r="W6366" s="42"/>
      <c r="X6366" s="42"/>
      <c r="Y6366" s="42"/>
      <c r="Z6366" s="42"/>
      <c r="AA6366" s="42"/>
      <c r="AB6366" s="42"/>
      <c r="AC6366" s="11"/>
      <c r="AD6366" s="11"/>
      <c r="AE6366" s="11"/>
      <c r="AF6366" s="11"/>
    </row>
    <row r="6367" spans="3:32">
      <c r="C6367" s="57"/>
      <c r="D6367" s="11"/>
      <c r="E6367" s="11"/>
      <c r="F6367" s="56"/>
      <c r="G6367" s="11"/>
      <c r="H6367" s="11"/>
      <c r="I6367" s="11"/>
      <c r="J6367" s="11"/>
      <c r="K6367" s="11"/>
      <c r="M6367" s="11"/>
      <c r="O6367" s="11"/>
      <c r="P6367" s="11"/>
      <c r="Q6367" s="11"/>
      <c r="R6367" s="11"/>
      <c r="S6367" s="11"/>
      <c r="T6367" s="11"/>
      <c r="U6367" s="42"/>
      <c r="V6367" s="42"/>
      <c r="W6367" s="42"/>
      <c r="X6367" s="42"/>
      <c r="Y6367" s="42"/>
      <c r="Z6367" s="42"/>
      <c r="AA6367" s="42"/>
      <c r="AB6367" s="42"/>
      <c r="AD6367" s="11"/>
      <c r="AE6367" s="11"/>
    </row>
    <row r="6368" spans="3:32">
      <c r="C6368" s="57"/>
      <c r="D6368" s="11"/>
      <c r="E6368" s="11"/>
      <c r="F6368" s="56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42"/>
      <c r="V6368" s="42"/>
      <c r="W6368" s="42"/>
      <c r="X6368" s="42"/>
      <c r="Y6368" s="42"/>
      <c r="Z6368" s="42"/>
      <c r="AA6368" s="42"/>
      <c r="AB6368" s="42"/>
      <c r="AD6368" s="11"/>
      <c r="AF6368" s="11"/>
    </row>
    <row r="6369" spans="3:32">
      <c r="C6369" s="57"/>
      <c r="D6369" s="11"/>
      <c r="E6369" s="11"/>
      <c r="F6369" s="56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42"/>
      <c r="V6369" s="42"/>
      <c r="W6369" s="42"/>
      <c r="X6369" s="42"/>
      <c r="Y6369" s="42"/>
      <c r="Z6369" s="42"/>
      <c r="AA6369" s="42"/>
      <c r="AB6369" s="42"/>
      <c r="AD6369" s="11"/>
    </row>
    <row r="6370" spans="3:32">
      <c r="C6370" s="57"/>
      <c r="D6370" s="11"/>
      <c r="E6370" s="11"/>
      <c r="F6370" s="56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U6370" s="42"/>
      <c r="V6370" s="42"/>
      <c r="W6370" s="42"/>
      <c r="X6370" s="42"/>
      <c r="Y6370" s="42"/>
      <c r="Z6370" s="42"/>
      <c r="AA6370" s="42"/>
      <c r="AB6370" s="42"/>
      <c r="AD6370" s="11"/>
    </row>
    <row r="6371" spans="3:32">
      <c r="C6371" s="57"/>
      <c r="D6371" s="11"/>
      <c r="E6371" s="11"/>
      <c r="F6371" s="56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42"/>
      <c r="V6371" s="42"/>
      <c r="W6371" s="42"/>
      <c r="X6371" s="42"/>
      <c r="Y6371" s="42"/>
      <c r="Z6371" s="42"/>
      <c r="AA6371" s="42"/>
      <c r="AB6371" s="42"/>
      <c r="AD6371" s="11"/>
      <c r="AE6371" s="11"/>
    </row>
    <row r="6372" spans="3:32">
      <c r="C6372" s="57"/>
      <c r="D6372" s="11"/>
      <c r="E6372" s="11"/>
      <c r="F6372" s="56"/>
      <c r="G6372" s="11"/>
      <c r="H6372" s="11"/>
      <c r="I6372" s="11"/>
      <c r="J6372" s="11"/>
      <c r="K6372" s="11"/>
      <c r="L6372" s="11"/>
      <c r="M6372" s="11"/>
      <c r="N6372" s="11"/>
      <c r="P6372" s="11"/>
      <c r="Q6372" s="11"/>
      <c r="R6372" s="11"/>
      <c r="S6372" s="11"/>
      <c r="T6372" s="11"/>
      <c r="U6372" s="42"/>
      <c r="V6372" s="42"/>
      <c r="W6372" s="42"/>
      <c r="X6372" s="42"/>
      <c r="Y6372" s="42"/>
      <c r="Z6372" s="42"/>
      <c r="AA6372" s="42"/>
      <c r="AB6372" s="42"/>
      <c r="AD6372" s="11"/>
      <c r="AE6372" s="11"/>
    </row>
    <row r="6373" spans="3:32">
      <c r="C6373" s="57"/>
      <c r="D6373" s="11"/>
      <c r="E6373" s="11"/>
      <c r="F6373" s="56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42"/>
      <c r="V6373" s="42"/>
      <c r="W6373" s="42"/>
      <c r="X6373" s="42"/>
      <c r="Y6373" s="42"/>
      <c r="Z6373" s="42"/>
      <c r="AA6373" s="42"/>
      <c r="AB6373" s="42"/>
      <c r="AD6373" s="11"/>
      <c r="AE6373" s="11"/>
    </row>
    <row r="6374" spans="3:32">
      <c r="C6374" s="57"/>
      <c r="D6374" s="11"/>
      <c r="E6374" s="11"/>
      <c r="F6374" s="56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42"/>
      <c r="V6374" s="42"/>
      <c r="W6374" s="42"/>
      <c r="X6374" s="42"/>
      <c r="Y6374" s="42"/>
      <c r="Z6374" s="42"/>
      <c r="AA6374" s="42"/>
      <c r="AB6374" s="42"/>
      <c r="AD6374" s="11"/>
      <c r="AE6374" s="11"/>
    </row>
    <row r="6375" spans="3:32">
      <c r="C6375" s="57"/>
      <c r="D6375" s="11"/>
      <c r="E6375" s="11"/>
      <c r="F6375" s="56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42"/>
      <c r="V6375" s="42"/>
      <c r="W6375" s="42"/>
      <c r="X6375" s="42"/>
      <c r="Y6375" s="42"/>
      <c r="Z6375" s="42"/>
      <c r="AA6375" s="42"/>
      <c r="AB6375" s="42"/>
      <c r="AD6375" s="11"/>
      <c r="AE6375" s="11"/>
    </row>
    <row r="6376" spans="3:32">
      <c r="C6376" s="57"/>
      <c r="D6376" s="11"/>
      <c r="E6376" s="11"/>
      <c r="F6376" s="56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42"/>
      <c r="V6376" s="42"/>
      <c r="W6376" s="42"/>
      <c r="X6376" s="42"/>
      <c r="Y6376" s="42"/>
      <c r="Z6376" s="42"/>
      <c r="AA6376" s="42"/>
      <c r="AB6376" s="42"/>
      <c r="AD6376" s="11"/>
      <c r="AE6376" s="11"/>
    </row>
    <row r="6377" spans="3:32">
      <c r="C6377" s="57"/>
      <c r="D6377" s="11"/>
      <c r="E6377" s="11"/>
      <c r="F6377" s="56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42"/>
      <c r="V6377" s="42"/>
      <c r="W6377" s="42"/>
      <c r="X6377" s="42"/>
      <c r="Y6377" s="42"/>
      <c r="Z6377" s="42"/>
      <c r="AA6377" s="42"/>
      <c r="AB6377" s="42"/>
      <c r="AD6377" s="11"/>
      <c r="AE6377" s="11"/>
    </row>
    <row r="6378" spans="3:32">
      <c r="C6378" s="57"/>
      <c r="D6378" s="11"/>
      <c r="E6378" s="11"/>
      <c r="F6378" s="56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42"/>
      <c r="V6378" s="42"/>
      <c r="W6378" s="42"/>
      <c r="X6378" s="42"/>
      <c r="Y6378" s="42"/>
      <c r="Z6378" s="42"/>
      <c r="AA6378" s="42"/>
      <c r="AB6378" s="42"/>
      <c r="AC6378" s="11"/>
      <c r="AD6378" s="11"/>
      <c r="AE6378" s="11"/>
      <c r="AF6378" s="11"/>
    </row>
    <row r="6379" spans="3:32">
      <c r="C6379" s="57"/>
      <c r="D6379" s="11"/>
      <c r="E6379" s="11"/>
      <c r="F6379" s="56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42"/>
      <c r="V6379" s="42"/>
      <c r="W6379" s="42"/>
      <c r="X6379" s="42"/>
      <c r="Y6379" s="42"/>
      <c r="Z6379" s="42"/>
      <c r="AA6379" s="42"/>
      <c r="AB6379" s="42"/>
      <c r="AC6379" s="11"/>
      <c r="AD6379" s="11"/>
      <c r="AE6379" s="11"/>
      <c r="AF6379" s="11"/>
    </row>
    <row r="6380" spans="3:32">
      <c r="C6380" s="57"/>
      <c r="D6380" s="11"/>
      <c r="E6380" s="11"/>
      <c r="F6380" s="56"/>
      <c r="G6380" s="11"/>
      <c r="H6380" s="11"/>
      <c r="I6380" s="11"/>
      <c r="J6380" s="11"/>
      <c r="K6380" s="11"/>
      <c r="M6380" s="11"/>
      <c r="N6380" s="11"/>
      <c r="O6380" s="11"/>
      <c r="P6380" s="11"/>
      <c r="Q6380" s="11"/>
      <c r="R6380" s="11"/>
      <c r="S6380" s="11"/>
      <c r="T6380" s="11"/>
      <c r="U6380" s="42"/>
      <c r="V6380" s="42"/>
      <c r="W6380" s="42"/>
      <c r="X6380" s="42"/>
      <c r="Y6380" s="42"/>
      <c r="Z6380" s="42"/>
      <c r="AA6380" s="42"/>
      <c r="AB6380" s="42"/>
      <c r="AC6380" s="11"/>
      <c r="AD6380" s="11"/>
    </row>
    <row r="6381" spans="3:32">
      <c r="C6381" s="57"/>
      <c r="D6381" s="11"/>
      <c r="E6381" s="11"/>
      <c r="F6381" s="56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42"/>
      <c r="V6381" s="42"/>
      <c r="W6381" s="42"/>
      <c r="X6381" s="42"/>
      <c r="Y6381" s="42"/>
      <c r="Z6381" s="42"/>
      <c r="AA6381" s="42"/>
      <c r="AB6381" s="42"/>
      <c r="AC6381" s="11"/>
      <c r="AD6381" s="11"/>
      <c r="AE6381" s="11"/>
      <c r="AF6381" s="11"/>
    </row>
    <row r="6382" spans="3:32">
      <c r="C6382" s="57"/>
      <c r="D6382" s="11"/>
      <c r="E6382" s="11"/>
      <c r="F6382" s="56"/>
      <c r="G6382" s="11"/>
      <c r="H6382" s="11"/>
      <c r="I6382" s="11"/>
      <c r="J6382" s="11"/>
      <c r="K6382" s="11"/>
      <c r="L6382" s="11"/>
      <c r="M6382" s="11"/>
      <c r="N6382" s="11"/>
      <c r="P6382" s="11"/>
      <c r="Q6382" s="11"/>
      <c r="R6382" s="11"/>
      <c r="S6382" s="11"/>
      <c r="T6382" s="11"/>
      <c r="U6382" s="42"/>
      <c r="V6382" s="42"/>
      <c r="W6382" s="42"/>
      <c r="X6382" s="42"/>
      <c r="Y6382" s="42"/>
      <c r="Z6382" s="42"/>
      <c r="AA6382" s="42"/>
      <c r="AB6382" s="42"/>
      <c r="AC6382" s="11"/>
      <c r="AD6382" s="11"/>
      <c r="AE6382" s="11"/>
    </row>
    <row r="6383" spans="3:32">
      <c r="C6383" s="57"/>
      <c r="D6383" s="11"/>
      <c r="E6383" s="11"/>
      <c r="F6383" s="56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42"/>
      <c r="V6383" s="42"/>
      <c r="W6383" s="42"/>
      <c r="X6383" s="42"/>
      <c r="Y6383" s="42"/>
      <c r="Z6383" s="42"/>
      <c r="AA6383" s="42"/>
      <c r="AB6383" s="42"/>
      <c r="AD6383" s="11"/>
      <c r="AE6383" s="11"/>
    </row>
    <row r="6384" spans="3:32">
      <c r="C6384" s="57"/>
      <c r="D6384" s="11"/>
      <c r="E6384" s="11"/>
      <c r="F6384" s="56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42"/>
      <c r="V6384" s="42"/>
      <c r="W6384" s="42"/>
      <c r="X6384" s="42"/>
      <c r="Y6384" s="42"/>
      <c r="Z6384" s="42"/>
      <c r="AA6384" s="42"/>
      <c r="AB6384" s="42"/>
      <c r="AD6384" s="11"/>
    </row>
    <row r="6385" spans="3:32">
      <c r="C6385" s="57"/>
      <c r="D6385" s="11"/>
      <c r="E6385" s="11"/>
      <c r="F6385" s="56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42"/>
      <c r="V6385" s="42"/>
      <c r="W6385" s="42"/>
      <c r="X6385" s="42"/>
      <c r="Y6385" s="42"/>
      <c r="Z6385" s="42"/>
      <c r="AA6385" s="42"/>
      <c r="AB6385" s="42"/>
      <c r="AD6385" s="11"/>
      <c r="AE6385" s="11"/>
    </row>
    <row r="6386" spans="3:32">
      <c r="C6386" s="57"/>
      <c r="D6386" s="11"/>
      <c r="E6386" s="11"/>
      <c r="F6386" s="56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42"/>
      <c r="V6386" s="42"/>
      <c r="W6386" s="42"/>
      <c r="X6386" s="42"/>
      <c r="Y6386" s="42"/>
      <c r="Z6386" s="42"/>
      <c r="AA6386" s="42"/>
      <c r="AB6386" s="42"/>
      <c r="AD6386" s="11"/>
      <c r="AF6386" s="11"/>
    </row>
    <row r="6387" spans="3:32">
      <c r="C6387" s="57"/>
      <c r="D6387" s="11"/>
      <c r="E6387" s="11"/>
      <c r="F6387" s="56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42"/>
      <c r="V6387" s="42"/>
      <c r="W6387" s="42"/>
      <c r="X6387" s="42"/>
      <c r="Y6387" s="42"/>
      <c r="Z6387" s="42"/>
      <c r="AA6387" s="42"/>
      <c r="AB6387" s="42"/>
      <c r="AD6387" s="11"/>
    </row>
    <row r="6388" spans="3:32">
      <c r="C6388" s="57"/>
      <c r="D6388" s="11"/>
      <c r="E6388" s="11"/>
      <c r="F6388" s="56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42"/>
      <c r="V6388" s="42"/>
      <c r="W6388" s="42"/>
      <c r="X6388" s="42"/>
      <c r="Y6388" s="42"/>
      <c r="Z6388" s="42"/>
      <c r="AA6388" s="42"/>
      <c r="AB6388" s="42"/>
      <c r="AD6388" s="11"/>
      <c r="AE6388" s="11"/>
    </row>
    <row r="6389" spans="3:32">
      <c r="C6389" s="57"/>
      <c r="D6389" s="11"/>
      <c r="E6389" s="11"/>
      <c r="F6389" s="56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42"/>
      <c r="V6389" s="42"/>
      <c r="W6389" s="42"/>
      <c r="X6389" s="42"/>
      <c r="Y6389" s="42"/>
      <c r="Z6389" s="42"/>
      <c r="AA6389" s="42"/>
      <c r="AB6389" s="42"/>
      <c r="AD6389" s="11"/>
      <c r="AF6389" s="11"/>
    </row>
    <row r="6390" spans="3:32">
      <c r="C6390" s="57"/>
      <c r="D6390" s="11"/>
      <c r="E6390" s="11"/>
      <c r="F6390" s="56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42"/>
      <c r="V6390" s="42"/>
      <c r="W6390" s="42"/>
      <c r="X6390" s="42"/>
      <c r="Y6390" s="42"/>
      <c r="Z6390" s="42"/>
      <c r="AA6390" s="42"/>
      <c r="AB6390" s="42"/>
      <c r="AD6390" s="11"/>
      <c r="AE6390" s="11"/>
    </row>
    <row r="6391" spans="3:32">
      <c r="C6391" s="57"/>
      <c r="D6391" s="11"/>
      <c r="E6391" s="11"/>
      <c r="F6391" s="56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42"/>
      <c r="V6391" s="42"/>
      <c r="W6391" s="42"/>
      <c r="X6391" s="42"/>
      <c r="Y6391" s="42"/>
      <c r="Z6391" s="42"/>
      <c r="AA6391" s="42"/>
      <c r="AB6391" s="42"/>
      <c r="AD6391" s="11"/>
      <c r="AE6391" s="11"/>
      <c r="AF6391" s="11"/>
    </row>
    <row r="6392" spans="3:32">
      <c r="C6392" s="57"/>
      <c r="D6392" s="11"/>
      <c r="E6392" s="11"/>
      <c r="F6392" s="56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42"/>
      <c r="V6392" s="42"/>
      <c r="W6392" s="42"/>
      <c r="X6392" s="42"/>
      <c r="Y6392" s="42"/>
      <c r="Z6392" s="42"/>
      <c r="AA6392" s="42"/>
      <c r="AB6392" s="42"/>
      <c r="AD6392" s="11"/>
      <c r="AE6392" s="11"/>
      <c r="AF6392" s="11"/>
    </row>
    <row r="6393" spans="3:32">
      <c r="C6393" s="57"/>
      <c r="D6393" s="11"/>
      <c r="E6393" s="11"/>
      <c r="F6393" s="56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42"/>
      <c r="V6393" s="42"/>
      <c r="W6393" s="42"/>
      <c r="X6393" s="42"/>
      <c r="Y6393" s="42"/>
      <c r="Z6393" s="42"/>
      <c r="AA6393" s="42"/>
      <c r="AB6393" s="42"/>
      <c r="AD6393" s="11"/>
      <c r="AE6393" s="11"/>
      <c r="AF6393" s="11"/>
    </row>
    <row r="6394" spans="3:32">
      <c r="C6394" s="57"/>
      <c r="D6394" s="11"/>
      <c r="E6394" s="11"/>
      <c r="F6394" s="56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42"/>
      <c r="V6394" s="42"/>
      <c r="W6394" s="42"/>
      <c r="X6394" s="42"/>
      <c r="Y6394" s="42"/>
      <c r="Z6394" s="42"/>
      <c r="AA6394" s="42"/>
      <c r="AB6394" s="42"/>
      <c r="AD6394" s="11"/>
      <c r="AE6394" s="11"/>
      <c r="AF6394" s="11"/>
    </row>
    <row r="6395" spans="3:32">
      <c r="C6395" s="57"/>
      <c r="D6395" s="11"/>
      <c r="E6395" s="11"/>
      <c r="F6395" s="56"/>
      <c r="G6395" s="11"/>
      <c r="H6395" s="11"/>
      <c r="I6395" s="11"/>
      <c r="J6395" s="11"/>
      <c r="K6395" s="11"/>
      <c r="L6395" s="11"/>
      <c r="M6395" s="11"/>
      <c r="N6395" s="11"/>
      <c r="P6395" s="11"/>
      <c r="Q6395" s="11"/>
      <c r="R6395" s="11"/>
      <c r="S6395" s="11"/>
      <c r="T6395" s="11"/>
      <c r="U6395" s="42"/>
      <c r="V6395" s="42"/>
      <c r="W6395" s="42"/>
      <c r="X6395" s="42"/>
      <c r="Y6395" s="42"/>
      <c r="Z6395" s="42"/>
      <c r="AA6395" s="42"/>
      <c r="AB6395" s="42"/>
      <c r="AD6395" s="11"/>
      <c r="AE6395" s="11"/>
      <c r="AF6395" s="11"/>
    </row>
    <row r="6396" spans="3:32">
      <c r="C6396" s="57"/>
      <c r="D6396" s="11"/>
      <c r="E6396" s="11"/>
      <c r="F6396" s="56"/>
      <c r="G6396" s="11"/>
      <c r="H6396" s="11"/>
      <c r="I6396" s="11"/>
      <c r="J6396" s="11"/>
      <c r="K6396" s="11"/>
      <c r="L6396" s="11"/>
      <c r="M6396" s="11"/>
      <c r="N6396" s="11"/>
      <c r="P6396" s="11"/>
      <c r="Q6396" s="11"/>
      <c r="R6396" s="11"/>
      <c r="S6396" s="11"/>
      <c r="T6396" s="11"/>
      <c r="U6396" s="42"/>
      <c r="V6396" s="42"/>
      <c r="W6396" s="42"/>
      <c r="X6396" s="42"/>
      <c r="Y6396" s="42"/>
      <c r="Z6396" s="42"/>
      <c r="AA6396" s="42"/>
      <c r="AB6396" s="42"/>
      <c r="AD6396" s="11"/>
      <c r="AE6396" s="11"/>
      <c r="AF6396" s="11"/>
    </row>
    <row r="6397" spans="3:32">
      <c r="C6397" s="57"/>
      <c r="D6397" s="11"/>
      <c r="E6397" s="11"/>
      <c r="F6397" s="56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42"/>
      <c r="V6397" s="42"/>
      <c r="W6397" s="42"/>
      <c r="X6397" s="42"/>
      <c r="Y6397" s="42"/>
      <c r="Z6397" s="42"/>
      <c r="AA6397" s="42"/>
      <c r="AB6397" s="42"/>
      <c r="AC6397" s="11"/>
      <c r="AD6397" s="11"/>
    </row>
    <row r="6398" spans="3:32">
      <c r="C6398" s="57"/>
      <c r="D6398" s="11"/>
      <c r="E6398" s="11"/>
      <c r="F6398" s="56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42"/>
      <c r="V6398" s="42"/>
      <c r="W6398" s="42"/>
      <c r="X6398" s="42"/>
      <c r="Y6398" s="42"/>
      <c r="Z6398" s="42"/>
      <c r="AA6398" s="42"/>
      <c r="AB6398" s="42"/>
      <c r="AC6398" s="11"/>
      <c r="AD6398" s="11"/>
      <c r="AE6398" s="11"/>
      <c r="AF6398" s="11"/>
    </row>
    <row r="6399" spans="3:32">
      <c r="C6399" s="57"/>
      <c r="D6399" s="11"/>
      <c r="E6399" s="11"/>
      <c r="F6399" s="56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42"/>
      <c r="V6399" s="42"/>
      <c r="W6399" s="42"/>
      <c r="X6399" s="42"/>
      <c r="Y6399" s="42"/>
      <c r="Z6399" s="42"/>
      <c r="AA6399" s="42"/>
      <c r="AB6399" s="42"/>
      <c r="AC6399" s="11"/>
      <c r="AD6399" s="11"/>
      <c r="AE6399" s="11"/>
    </row>
    <row r="6400" spans="3:32">
      <c r="C6400" s="57"/>
      <c r="D6400" s="11"/>
      <c r="E6400" s="11"/>
      <c r="F6400" s="56"/>
      <c r="G6400" s="11"/>
      <c r="H6400" s="11"/>
      <c r="I6400" s="11"/>
      <c r="J6400" s="11"/>
      <c r="K6400" s="11"/>
      <c r="M6400" s="11"/>
      <c r="O6400" s="11"/>
      <c r="P6400" s="11"/>
      <c r="Q6400" s="11"/>
      <c r="R6400" s="11"/>
      <c r="S6400" s="11"/>
      <c r="T6400" s="11"/>
      <c r="U6400" s="42"/>
      <c r="V6400" s="42"/>
      <c r="W6400" s="42"/>
      <c r="X6400" s="42"/>
      <c r="Y6400" s="42"/>
      <c r="Z6400" s="42"/>
      <c r="AA6400" s="42"/>
      <c r="AB6400" s="42"/>
      <c r="AC6400" s="11"/>
      <c r="AD6400" s="11"/>
      <c r="AF6400" s="11"/>
    </row>
    <row r="6401" spans="3:32">
      <c r="C6401" s="57"/>
      <c r="D6401" s="11"/>
      <c r="E6401" s="11"/>
      <c r="F6401" s="56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42"/>
      <c r="V6401" s="42"/>
      <c r="W6401" s="42"/>
      <c r="X6401" s="42"/>
      <c r="Y6401" s="42"/>
      <c r="Z6401" s="42"/>
      <c r="AA6401" s="42"/>
      <c r="AB6401" s="42"/>
      <c r="AD6401" s="11"/>
      <c r="AF6401" s="11"/>
    </row>
    <row r="6402" spans="3:32">
      <c r="C6402" s="57"/>
      <c r="D6402" s="11"/>
      <c r="E6402" s="11"/>
      <c r="F6402" s="56"/>
      <c r="G6402" s="11"/>
      <c r="H6402" s="11"/>
      <c r="I6402" s="11"/>
      <c r="J6402" s="11"/>
      <c r="K6402" s="11"/>
      <c r="M6402" s="11"/>
      <c r="N6402" s="11"/>
      <c r="Q6402" s="11"/>
      <c r="R6402" s="11"/>
      <c r="S6402" s="11"/>
      <c r="U6402" s="42"/>
      <c r="V6402" s="42"/>
      <c r="W6402" s="42"/>
      <c r="X6402" s="42"/>
      <c r="Y6402" s="42"/>
      <c r="Z6402" s="42"/>
      <c r="AA6402" s="42"/>
      <c r="AB6402" s="42"/>
      <c r="AD6402" s="11"/>
      <c r="AE6402" s="11"/>
      <c r="AF6402" s="11"/>
    </row>
    <row r="6403" spans="3:32">
      <c r="C6403" s="57"/>
      <c r="D6403" s="11"/>
      <c r="E6403" s="11"/>
      <c r="F6403" s="56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42"/>
      <c r="V6403" s="42"/>
      <c r="W6403" s="42"/>
      <c r="X6403" s="42"/>
      <c r="Y6403" s="42"/>
      <c r="Z6403" s="42"/>
      <c r="AA6403" s="42"/>
      <c r="AB6403" s="42"/>
      <c r="AD6403" s="11"/>
    </row>
    <row r="6404" spans="3:32">
      <c r="C6404" s="57"/>
      <c r="D6404" s="11"/>
      <c r="E6404" s="11"/>
      <c r="F6404" s="56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42"/>
      <c r="V6404" s="42"/>
      <c r="W6404" s="42"/>
      <c r="X6404" s="42"/>
      <c r="Y6404" s="42"/>
      <c r="Z6404" s="42"/>
      <c r="AA6404" s="42"/>
      <c r="AB6404" s="42"/>
      <c r="AD6404" s="11"/>
    </row>
    <row r="6405" spans="3:32">
      <c r="C6405" s="57"/>
      <c r="D6405" s="11"/>
      <c r="E6405" s="11"/>
      <c r="F6405" s="56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42"/>
      <c r="V6405" s="42"/>
      <c r="W6405" s="42"/>
      <c r="X6405" s="42"/>
      <c r="Y6405" s="42"/>
      <c r="Z6405" s="42"/>
      <c r="AA6405" s="42"/>
      <c r="AB6405" s="42"/>
      <c r="AD6405" s="11"/>
      <c r="AF6405" s="11"/>
    </row>
    <row r="6406" spans="3:32">
      <c r="C6406" s="57"/>
      <c r="D6406" s="11"/>
      <c r="E6406" s="11"/>
      <c r="F6406" s="56"/>
      <c r="G6406" s="11"/>
      <c r="H6406" s="11"/>
      <c r="I6406" s="11"/>
      <c r="J6406" s="11"/>
      <c r="K6406" s="11"/>
      <c r="L6406" s="11"/>
      <c r="M6406" s="11"/>
      <c r="N6406" s="11"/>
      <c r="P6406" s="11"/>
      <c r="Q6406" s="11"/>
      <c r="R6406" s="11"/>
      <c r="S6406" s="11"/>
      <c r="T6406" s="11"/>
      <c r="U6406" s="42"/>
      <c r="V6406" s="42"/>
      <c r="W6406" s="42"/>
      <c r="X6406" s="42"/>
      <c r="Y6406" s="42"/>
      <c r="Z6406" s="42"/>
      <c r="AA6406" s="42"/>
      <c r="AB6406" s="42"/>
      <c r="AC6406" s="11"/>
      <c r="AD6406" s="11"/>
      <c r="AF6406" s="11"/>
    </row>
    <row r="6407" spans="3:32">
      <c r="C6407" s="57"/>
      <c r="D6407" s="11"/>
      <c r="E6407" s="11"/>
      <c r="F6407" s="56"/>
      <c r="G6407" s="11"/>
      <c r="H6407" s="11"/>
      <c r="I6407" s="11"/>
      <c r="J6407" s="11"/>
      <c r="K6407" s="11"/>
      <c r="M6407" s="11"/>
      <c r="N6407" s="11"/>
      <c r="O6407" s="11"/>
      <c r="P6407" s="11"/>
      <c r="Q6407" s="11"/>
      <c r="R6407" s="11"/>
      <c r="S6407" s="11"/>
      <c r="T6407" s="11"/>
      <c r="U6407" s="42"/>
      <c r="V6407" s="42"/>
      <c r="W6407" s="42"/>
      <c r="X6407" s="42"/>
      <c r="Y6407" s="42"/>
      <c r="Z6407" s="42"/>
      <c r="AA6407" s="42"/>
      <c r="AB6407" s="42"/>
      <c r="AC6407" s="11"/>
      <c r="AD6407" s="11"/>
      <c r="AF6407" s="11"/>
    </row>
    <row r="6408" spans="3:32">
      <c r="C6408" s="57"/>
      <c r="D6408" s="11"/>
      <c r="E6408" s="11"/>
      <c r="F6408" s="56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U6408" s="42"/>
      <c r="V6408" s="42"/>
      <c r="W6408" s="42"/>
      <c r="X6408" s="42"/>
      <c r="Y6408" s="42"/>
      <c r="Z6408" s="42"/>
      <c r="AA6408" s="42"/>
      <c r="AB6408" s="42"/>
      <c r="AC6408" s="11"/>
      <c r="AD6408" s="11"/>
      <c r="AF6408" s="11"/>
    </row>
    <row r="6409" spans="3:32">
      <c r="C6409" s="57"/>
      <c r="D6409" s="11"/>
      <c r="E6409" s="11"/>
      <c r="F6409" s="56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42"/>
      <c r="V6409" s="42"/>
      <c r="W6409" s="42"/>
      <c r="X6409" s="42"/>
      <c r="Y6409" s="42"/>
      <c r="Z6409" s="42"/>
      <c r="AA6409" s="42"/>
      <c r="AB6409" s="42"/>
      <c r="AC6409" s="11"/>
      <c r="AD6409" s="11"/>
      <c r="AF6409" s="11"/>
    </row>
    <row r="6410" spans="3:32">
      <c r="C6410" s="57"/>
      <c r="D6410" s="11"/>
      <c r="E6410" s="11"/>
      <c r="F6410" s="56"/>
      <c r="G6410" s="11"/>
      <c r="H6410" s="11"/>
      <c r="I6410" s="11"/>
      <c r="J6410" s="11"/>
      <c r="K6410" s="11"/>
      <c r="M6410" s="11"/>
      <c r="N6410" s="11"/>
      <c r="O6410" s="11"/>
      <c r="Q6410" s="11"/>
      <c r="R6410" s="11"/>
      <c r="S6410" s="11"/>
      <c r="U6410" s="42"/>
      <c r="V6410" s="42"/>
      <c r="W6410" s="42"/>
      <c r="X6410" s="42"/>
      <c r="Y6410" s="42"/>
      <c r="Z6410" s="42"/>
      <c r="AA6410" s="42"/>
      <c r="AB6410" s="42"/>
      <c r="AC6410" s="11"/>
      <c r="AD6410" s="11"/>
      <c r="AF6410" s="11"/>
    </row>
    <row r="6411" spans="3:32">
      <c r="C6411" s="57"/>
      <c r="D6411" s="11"/>
      <c r="E6411" s="11"/>
      <c r="F6411" s="56"/>
      <c r="G6411" s="11"/>
      <c r="H6411" s="11"/>
      <c r="I6411" s="11"/>
      <c r="J6411" s="11"/>
      <c r="K6411" s="11"/>
      <c r="M6411" s="11"/>
      <c r="N6411" s="11"/>
      <c r="O6411" s="11"/>
      <c r="Q6411" s="11"/>
      <c r="R6411" s="11"/>
      <c r="S6411" s="11"/>
      <c r="U6411" s="42"/>
      <c r="V6411" s="42"/>
      <c r="W6411" s="42"/>
      <c r="X6411" s="42"/>
      <c r="Y6411" s="42"/>
      <c r="Z6411" s="42"/>
      <c r="AA6411" s="42"/>
      <c r="AB6411" s="42"/>
      <c r="AC6411" s="11"/>
      <c r="AD6411" s="11"/>
    </row>
    <row r="6412" spans="3:32">
      <c r="C6412" s="57"/>
      <c r="D6412" s="11"/>
      <c r="E6412" s="11"/>
      <c r="F6412" s="56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42"/>
      <c r="V6412" s="42"/>
      <c r="W6412" s="42"/>
      <c r="X6412" s="42"/>
      <c r="Y6412" s="42"/>
      <c r="Z6412" s="42"/>
      <c r="AA6412" s="42"/>
      <c r="AB6412" s="42"/>
      <c r="AC6412" s="11"/>
      <c r="AD6412" s="11"/>
    </row>
    <row r="6413" spans="3:32">
      <c r="C6413" s="57"/>
      <c r="D6413" s="11"/>
      <c r="E6413" s="11"/>
      <c r="F6413" s="56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42"/>
      <c r="V6413" s="42"/>
      <c r="W6413" s="42"/>
      <c r="X6413" s="42"/>
      <c r="Y6413" s="42"/>
      <c r="Z6413" s="42"/>
      <c r="AA6413" s="42"/>
      <c r="AB6413" s="42"/>
      <c r="AC6413" s="11"/>
      <c r="AD6413" s="11"/>
      <c r="AE6413" s="11"/>
    </row>
    <row r="6414" spans="3:32">
      <c r="C6414" s="57"/>
      <c r="D6414" s="11"/>
      <c r="E6414" s="11"/>
      <c r="F6414" s="56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42"/>
      <c r="V6414" s="42"/>
      <c r="W6414" s="42"/>
      <c r="X6414" s="42"/>
      <c r="Y6414" s="42"/>
      <c r="Z6414" s="42"/>
      <c r="AA6414" s="42"/>
      <c r="AB6414" s="42"/>
      <c r="AC6414" s="11"/>
      <c r="AD6414" s="11"/>
      <c r="AE6414" s="11"/>
      <c r="AF6414" s="11"/>
    </row>
    <row r="6415" spans="3:32">
      <c r="C6415" s="57"/>
      <c r="D6415" s="11"/>
      <c r="E6415" s="11"/>
      <c r="F6415" s="56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42"/>
      <c r="V6415" s="42"/>
      <c r="W6415" s="42"/>
      <c r="X6415" s="42"/>
      <c r="Y6415" s="42"/>
      <c r="Z6415" s="42"/>
      <c r="AA6415" s="42"/>
      <c r="AB6415" s="42"/>
      <c r="AD6415" s="11"/>
      <c r="AE6415" s="11"/>
      <c r="AF6415" s="11"/>
    </row>
    <row r="6416" spans="3:32">
      <c r="C6416" s="57"/>
      <c r="D6416" s="11"/>
      <c r="E6416" s="11"/>
      <c r="F6416" s="56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42"/>
      <c r="V6416" s="42"/>
      <c r="W6416" s="42"/>
      <c r="X6416" s="42"/>
      <c r="Y6416" s="42"/>
      <c r="Z6416" s="42"/>
      <c r="AA6416" s="42"/>
      <c r="AB6416" s="42"/>
      <c r="AD6416" s="11"/>
      <c r="AE6416" s="11"/>
      <c r="AF6416" s="11"/>
    </row>
    <row r="6417" spans="3:32">
      <c r="C6417" s="57"/>
      <c r="D6417" s="11"/>
      <c r="E6417" s="11"/>
      <c r="F6417" s="56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42"/>
      <c r="V6417" s="42"/>
      <c r="W6417" s="42"/>
      <c r="X6417" s="42"/>
      <c r="Y6417" s="42"/>
      <c r="Z6417" s="42"/>
      <c r="AA6417" s="42"/>
      <c r="AB6417" s="42"/>
      <c r="AD6417" s="11"/>
      <c r="AF6417" s="11"/>
    </row>
    <row r="6418" spans="3:32">
      <c r="C6418" s="57"/>
      <c r="D6418" s="11"/>
      <c r="E6418" s="11"/>
      <c r="F6418" s="56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42"/>
      <c r="V6418" s="42"/>
      <c r="W6418" s="42"/>
      <c r="X6418" s="42"/>
      <c r="Y6418" s="42"/>
      <c r="Z6418" s="42"/>
      <c r="AA6418" s="42"/>
      <c r="AB6418" s="42"/>
      <c r="AD6418" s="11"/>
      <c r="AF6418" s="11"/>
    </row>
    <row r="6419" spans="3:32">
      <c r="C6419" s="57"/>
      <c r="D6419" s="11"/>
      <c r="E6419" s="11"/>
      <c r="F6419" s="56"/>
      <c r="G6419" s="11"/>
      <c r="H6419" s="11"/>
      <c r="I6419" s="11"/>
      <c r="J6419" s="11"/>
      <c r="K6419" s="11"/>
      <c r="L6419" s="11"/>
      <c r="M6419" s="11"/>
      <c r="N6419" s="11"/>
      <c r="P6419" s="11"/>
      <c r="Q6419" s="11"/>
      <c r="R6419" s="11"/>
      <c r="S6419" s="11"/>
      <c r="T6419" s="11"/>
      <c r="U6419" s="42"/>
      <c r="V6419" s="42"/>
      <c r="W6419" s="42"/>
      <c r="X6419" s="42"/>
      <c r="Y6419" s="42"/>
      <c r="Z6419" s="42"/>
      <c r="AA6419" s="42"/>
      <c r="AB6419" s="42"/>
      <c r="AC6419" s="11"/>
      <c r="AD6419" s="11"/>
    </row>
    <row r="6420" spans="3:32">
      <c r="C6420" s="57"/>
      <c r="D6420" s="11"/>
      <c r="E6420" s="11"/>
      <c r="F6420" s="56"/>
      <c r="G6420" s="11"/>
      <c r="H6420" s="11"/>
      <c r="I6420" s="11"/>
      <c r="J6420" s="11"/>
      <c r="K6420" s="11"/>
      <c r="L6420" s="11"/>
      <c r="M6420" s="11"/>
      <c r="N6420" s="11"/>
      <c r="P6420" s="11"/>
      <c r="Q6420" s="11"/>
      <c r="R6420" s="11"/>
      <c r="S6420" s="11"/>
      <c r="T6420" s="11"/>
      <c r="U6420" s="42"/>
      <c r="V6420" s="42"/>
      <c r="W6420" s="42"/>
      <c r="X6420" s="42"/>
      <c r="Y6420" s="42"/>
      <c r="Z6420" s="42"/>
      <c r="AA6420" s="42"/>
      <c r="AB6420" s="42"/>
      <c r="AC6420" s="11"/>
      <c r="AD6420" s="11"/>
    </row>
    <row r="6421" spans="3:32">
      <c r="C6421" s="57"/>
      <c r="D6421" s="11"/>
      <c r="E6421" s="11"/>
      <c r="F6421" s="56"/>
      <c r="G6421" s="11"/>
      <c r="H6421" s="11"/>
      <c r="I6421" s="11"/>
      <c r="J6421" s="11"/>
      <c r="K6421" s="11"/>
      <c r="L6421" s="11"/>
      <c r="M6421" s="11"/>
      <c r="N6421" s="11"/>
      <c r="P6421" s="11"/>
      <c r="Q6421" s="11"/>
      <c r="R6421" s="11"/>
      <c r="S6421" s="11"/>
      <c r="T6421" s="11"/>
      <c r="U6421" s="42"/>
      <c r="V6421" s="42"/>
      <c r="W6421" s="42"/>
      <c r="X6421" s="42"/>
      <c r="Y6421" s="42"/>
      <c r="Z6421" s="42"/>
      <c r="AA6421" s="42"/>
      <c r="AB6421" s="42"/>
      <c r="AC6421" s="11"/>
      <c r="AD6421" s="11"/>
    </row>
    <row r="6422" spans="3:32">
      <c r="C6422" s="57"/>
      <c r="D6422" s="11"/>
      <c r="E6422" s="11"/>
      <c r="F6422" s="56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42"/>
      <c r="V6422" s="42"/>
      <c r="W6422" s="42"/>
      <c r="X6422" s="42"/>
      <c r="Y6422" s="42"/>
      <c r="Z6422" s="42"/>
      <c r="AA6422" s="42"/>
      <c r="AB6422" s="42"/>
      <c r="AC6422" s="11"/>
      <c r="AD6422" s="11"/>
      <c r="AF6422" s="11"/>
    </row>
    <row r="6423" spans="3:32">
      <c r="C6423" s="57"/>
      <c r="D6423" s="11"/>
      <c r="E6423" s="11"/>
      <c r="F6423" s="56"/>
      <c r="G6423" s="11"/>
      <c r="H6423" s="11"/>
      <c r="I6423" s="11"/>
      <c r="J6423" s="11"/>
      <c r="K6423" s="11"/>
      <c r="M6423" s="11"/>
      <c r="N6423" s="11"/>
      <c r="Q6423" s="11"/>
      <c r="R6423" s="11"/>
      <c r="S6423" s="11"/>
      <c r="U6423" s="42"/>
      <c r="V6423" s="42"/>
      <c r="W6423" s="42"/>
      <c r="X6423" s="42"/>
      <c r="Y6423" s="42"/>
      <c r="Z6423" s="42"/>
      <c r="AA6423" s="42"/>
      <c r="AB6423" s="42"/>
      <c r="AC6423" s="11"/>
      <c r="AD6423" s="11"/>
      <c r="AE6423" s="11"/>
      <c r="AF6423" s="11"/>
    </row>
    <row r="6424" spans="3:32">
      <c r="C6424" s="57"/>
      <c r="D6424" s="11"/>
      <c r="E6424" s="11"/>
      <c r="F6424" s="56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42"/>
      <c r="V6424" s="42"/>
      <c r="W6424" s="42"/>
      <c r="X6424" s="42"/>
      <c r="Y6424" s="42"/>
      <c r="Z6424" s="42"/>
      <c r="AA6424" s="42"/>
      <c r="AB6424" s="42"/>
      <c r="AC6424" s="11"/>
      <c r="AD6424" s="11"/>
    </row>
    <row r="6425" spans="3:32">
      <c r="C6425" s="57"/>
      <c r="D6425" s="11"/>
      <c r="E6425" s="11"/>
      <c r="F6425" s="56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42"/>
      <c r="V6425" s="42"/>
      <c r="W6425" s="42"/>
      <c r="X6425" s="42"/>
      <c r="Y6425" s="42"/>
      <c r="Z6425" s="42"/>
      <c r="AA6425" s="42"/>
      <c r="AB6425" s="42"/>
      <c r="AC6425" s="11"/>
      <c r="AD6425" s="11"/>
    </row>
    <row r="6426" spans="3:32">
      <c r="C6426" s="57"/>
      <c r="D6426" s="11"/>
      <c r="E6426" s="11"/>
      <c r="F6426" s="56"/>
      <c r="G6426" s="11"/>
      <c r="H6426" s="11"/>
      <c r="I6426" s="11"/>
      <c r="J6426" s="11"/>
      <c r="K6426" s="11"/>
      <c r="M6426" s="11"/>
      <c r="O6426" s="11"/>
      <c r="P6426" s="11"/>
      <c r="Q6426" s="11"/>
      <c r="R6426" s="11"/>
      <c r="S6426" s="11"/>
      <c r="T6426" s="11"/>
      <c r="U6426" s="42"/>
      <c r="V6426" s="42"/>
      <c r="W6426" s="42"/>
      <c r="X6426" s="42"/>
      <c r="Y6426" s="42"/>
      <c r="Z6426" s="42"/>
      <c r="AA6426" s="42"/>
      <c r="AB6426" s="42"/>
      <c r="AC6426" s="11"/>
      <c r="AD6426" s="11"/>
    </row>
    <row r="6427" spans="3:32">
      <c r="C6427" s="57"/>
      <c r="D6427" s="11"/>
      <c r="E6427" s="11"/>
      <c r="F6427" s="56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42"/>
      <c r="V6427" s="42"/>
      <c r="W6427" s="42"/>
      <c r="X6427" s="42"/>
      <c r="Y6427" s="42"/>
      <c r="Z6427" s="42"/>
      <c r="AA6427" s="42"/>
      <c r="AB6427" s="42"/>
      <c r="AC6427" s="11"/>
      <c r="AD6427" s="11"/>
      <c r="AF6427" s="11"/>
    </row>
    <row r="6428" spans="3:32">
      <c r="C6428" s="57"/>
      <c r="D6428" s="11"/>
      <c r="E6428" s="11"/>
      <c r="F6428" s="56"/>
      <c r="G6428" s="11"/>
      <c r="H6428" s="11"/>
      <c r="I6428" s="11"/>
      <c r="J6428" s="11"/>
      <c r="K6428" s="11"/>
      <c r="M6428" s="11"/>
      <c r="N6428" s="11"/>
      <c r="O6428" s="11"/>
      <c r="P6428" s="11"/>
      <c r="Q6428" s="11"/>
      <c r="R6428" s="11"/>
      <c r="S6428" s="11"/>
      <c r="T6428" s="11"/>
      <c r="U6428" s="42"/>
      <c r="V6428" s="42"/>
      <c r="W6428" s="42"/>
      <c r="X6428" s="42"/>
      <c r="Y6428" s="42"/>
      <c r="Z6428" s="42"/>
      <c r="AA6428" s="42"/>
      <c r="AB6428" s="42"/>
      <c r="AC6428" s="11"/>
      <c r="AD6428" s="11"/>
      <c r="AF6428" s="11"/>
    </row>
    <row r="6429" spans="3:32">
      <c r="C6429" s="57"/>
      <c r="D6429" s="11"/>
      <c r="E6429" s="11"/>
      <c r="F6429" s="56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42"/>
      <c r="V6429" s="42"/>
      <c r="W6429" s="42"/>
      <c r="X6429" s="42"/>
      <c r="Y6429" s="42"/>
      <c r="Z6429" s="42"/>
      <c r="AA6429" s="42"/>
      <c r="AB6429" s="42"/>
      <c r="AD6429" s="11"/>
      <c r="AE6429" s="11"/>
    </row>
    <row r="6430" spans="3:32">
      <c r="C6430" s="57"/>
      <c r="D6430" s="11"/>
      <c r="E6430" s="11"/>
      <c r="F6430" s="56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42"/>
      <c r="V6430" s="42"/>
      <c r="W6430" s="42"/>
      <c r="X6430" s="42"/>
      <c r="Y6430" s="42"/>
      <c r="Z6430" s="42"/>
      <c r="AA6430" s="42"/>
      <c r="AB6430" s="42"/>
      <c r="AD6430" s="11"/>
      <c r="AE6430" s="11"/>
      <c r="AF6430" s="11"/>
    </row>
    <row r="6431" spans="3:32">
      <c r="C6431" s="57"/>
      <c r="D6431" s="11"/>
      <c r="E6431" s="11"/>
      <c r="F6431" s="56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42"/>
      <c r="V6431" s="42"/>
      <c r="W6431" s="42"/>
      <c r="X6431" s="42"/>
      <c r="Y6431" s="42"/>
      <c r="Z6431" s="42"/>
      <c r="AA6431" s="42"/>
      <c r="AB6431" s="42"/>
      <c r="AD6431" s="11"/>
      <c r="AE6431" s="11"/>
    </row>
    <row r="6432" spans="3:32">
      <c r="C6432" s="57"/>
      <c r="D6432" s="11"/>
      <c r="E6432" s="11"/>
      <c r="F6432" s="56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42"/>
      <c r="V6432" s="42"/>
      <c r="W6432" s="42"/>
      <c r="X6432" s="42"/>
      <c r="Y6432" s="42"/>
      <c r="Z6432" s="42"/>
      <c r="AA6432" s="42"/>
      <c r="AB6432" s="42"/>
      <c r="AD6432" s="11"/>
      <c r="AE6432" s="11"/>
    </row>
    <row r="6433" spans="3:32">
      <c r="C6433" s="57"/>
      <c r="D6433" s="11"/>
      <c r="E6433" s="11"/>
      <c r="F6433" s="56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42"/>
      <c r="V6433" s="42"/>
      <c r="W6433" s="42"/>
      <c r="X6433" s="42"/>
      <c r="Y6433" s="42"/>
      <c r="Z6433" s="42"/>
      <c r="AA6433" s="42"/>
      <c r="AB6433" s="42"/>
      <c r="AD6433" s="11"/>
      <c r="AE6433" s="11"/>
      <c r="AF6433" s="11"/>
    </row>
    <row r="6434" spans="3:32">
      <c r="C6434" s="57"/>
      <c r="D6434" s="11"/>
      <c r="E6434" s="11"/>
      <c r="F6434" s="56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42"/>
      <c r="V6434" s="42"/>
      <c r="W6434" s="42"/>
      <c r="X6434" s="42"/>
      <c r="Y6434" s="42"/>
      <c r="Z6434" s="42"/>
      <c r="AA6434" s="42"/>
      <c r="AB6434" s="42"/>
      <c r="AD6434" s="11"/>
      <c r="AE6434" s="11"/>
    </row>
    <row r="6435" spans="3:32">
      <c r="C6435" s="57"/>
      <c r="D6435" s="11"/>
      <c r="E6435" s="11"/>
      <c r="F6435" s="56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42"/>
      <c r="V6435" s="42"/>
      <c r="W6435" s="42"/>
      <c r="X6435" s="42"/>
      <c r="Y6435" s="42"/>
      <c r="Z6435" s="42"/>
      <c r="AA6435" s="42"/>
      <c r="AB6435" s="42"/>
      <c r="AD6435" s="11"/>
      <c r="AE6435" s="11"/>
      <c r="AF6435" s="11"/>
    </row>
    <row r="6436" spans="3:32">
      <c r="C6436" s="57"/>
      <c r="D6436" s="11"/>
      <c r="E6436" s="11"/>
      <c r="F6436" s="56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42"/>
      <c r="V6436" s="42"/>
      <c r="W6436" s="42"/>
      <c r="X6436" s="42"/>
      <c r="Y6436" s="42"/>
      <c r="Z6436" s="42"/>
      <c r="AA6436" s="42"/>
      <c r="AB6436" s="42"/>
      <c r="AD6436" s="11"/>
      <c r="AE6436" s="11"/>
      <c r="AF6436" s="11"/>
    </row>
    <row r="6437" spans="3:32">
      <c r="C6437" s="57"/>
      <c r="D6437" s="11"/>
      <c r="E6437" s="11"/>
      <c r="F6437" s="56"/>
      <c r="G6437" s="11"/>
      <c r="H6437" s="11"/>
      <c r="I6437" s="11"/>
      <c r="J6437" s="11"/>
      <c r="K6437" s="11"/>
      <c r="M6437" s="11"/>
      <c r="N6437" s="11"/>
      <c r="Q6437" s="11"/>
      <c r="R6437" s="11"/>
      <c r="S6437" s="11"/>
      <c r="T6437" s="11"/>
      <c r="U6437" s="42"/>
      <c r="V6437" s="42"/>
      <c r="W6437" s="42"/>
      <c r="X6437" s="42"/>
      <c r="Y6437" s="42"/>
      <c r="Z6437" s="42"/>
      <c r="AA6437" s="42"/>
      <c r="AB6437" s="42"/>
      <c r="AD6437" s="11"/>
      <c r="AE6437" s="11"/>
    </row>
    <row r="6438" spans="3:32">
      <c r="C6438" s="57"/>
      <c r="D6438" s="11"/>
      <c r="E6438" s="11"/>
      <c r="F6438" s="56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U6438" s="42"/>
      <c r="V6438" s="42"/>
      <c r="W6438" s="42"/>
      <c r="X6438" s="42"/>
      <c r="Y6438" s="42"/>
      <c r="Z6438" s="42"/>
      <c r="AA6438" s="42"/>
      <c r="AB6438" s="42"/>
      <c r="AD6438" s="11"/>
      <c r="AE6438" s="11"/>
      <c r="AF6438" s="11"/>
    </row>
    <row r="6439" spans="3:32">
      <c r="C6439" s="57"/>
      <c r="D6439" s="11"/>
      <c r="E6439" s="11"/>
      <c r="F6439" s="56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42"/>
      <c r="V6439" s="42"/>
      <c r="W6439" s="42"/>
      <c r="X6439" s="42"/>
      <c r="Y6439" s="42"/>
      <c r="Z6439" s="42"/>
      <c r="AA6439" s="42"/>
      <c r="AB6439" s="42"/>
      <c r="AD6439" s="11"/>
      <c r="AF6439" s="11"/>
    </row>
    <row r="6440" spans="3:32">
      <c r="C6440" s="57"/>
      <c r="D6440" s="11"/>
      <c r="E6440" s="11"/>
      <c r="F6440" s="56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42"/>
      <c r="V6440" s="42"/>
      <c r="W6440" s="42"/>
      <c r="X6440" s="42"/>
      <c r="Y6440" s="42"/>
      <c r="Z6440" s="42"/>
      <c r="AA6440" s="42"/>
      <c r="AB6440" s="42"/>
      <c r="AD6440" s="11"/>
    </row>
    <row r="6441" spans="3:32">
      <c r="C6441" s="57"/>
      <c r="D6441" s="11"/>
      <c r="E6441" s="11"/>
      <c r="F6441" s="56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42"/>
      <c r="V6441" s="42"/>
      <c r="W6441" s="42"/>
      <c r="X6441" s="42"/>
      <c r="Y6441" s="42"/>
      <c r="Z6441" s="42"/>
      <c r="AA6441" s="42"/>
      <c r="AB6441" s="42"/>
      <c r="AD6441" s="11"/>
      <c r="AF6441" s="11"/>
    </row>
    <row r="6442" spans="3:32">
      <c r="C6442" s="57"/>
      <c r="D6442" s="11"/>
      <c r="E6442" s="11"/>
      <c r="F6442" s="56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42"/>
      <c r="V6442" s="42"/>
      <c r="W6442" s="42"/>
      <c r="X6442" s="42"/>
      <c r="Y6442" s="42"/>
      <c r="Z6442" s="42"/>
      <c r="AA6442" s="42"/>
      <c r="AB6442" s="42"/>
      <c r="AD6442" s="11"/>
      <c r="AF6442" s="11"/>
    </row>
    <row r="6443" spans="3:32">
      <c r="C6443" s="57"/>
      <c r="D6443" s="11"/>
      <c r="E6443" s="11"/>
      <c r="F6443" s="56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42"/>
      <c r="V6443" s="42"/>
      <c r="W6443" s="42"/>
      <c r="X6443" s="42"/>
      <c r="Y6443" s="42"/>
      <c r="Z6443" s="42"/>
      <c r="AA6443" s="42"/>
      <c r="AB6443" s="42"/>
      <c r="AD6443" s="11"/>
      <c r="AF6443" s="11"/>
    </row>
    <row r="6444" spans="3:32">
      <c r="C6444" s="57"/>
      <c r="D6444" s="11"/>
      <c r="E6444" s="11"/>
      <c r="F6444" s="56"/>
      <c r="G6444" s="11"/>
      <c r="H6444" s="11"/>
      <c r="I6444" s="11"/>
      <c r="J6444" s="11"/>
      <c r="K6444" s="11"/>
      <c r="M6444" s="11"/>
      <c r="O6444" s="11"/>
      <c r="P6444" s="11"/>
      <c r="Q6444" s="11"/>
      <c r="R6444" s="11"/>
      <c r="S6444" s="11"/>
      <c r="T6444" s="11"/>
      <c r="U6444" s="42"/>
      <c r="V6444" s="42"/>
      <c r="W6444" s="42"/>
      <c r="X6444" s="42"/>
      <c r="Y6444" s="42"/>
      <c r="Z6444" s="42"/>
      <c r="AA6444" s="42"/>
      <c r="AB6444" s="42"/>
      <c r="AD6444" s="11"/>
      <c r="AE6444" s="11"/>
    </row>
    <row r="6445" spans="3:32">
      <c r="C6445" s="57"/>
      <c r="D6445" s="11"/>
      <c r="E6445" s="11"/>
      <c r="F6445" s="56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42"/>
      <c r="V6445" s="42"/>
      <c r="W6445" s="42"/>
      <c r="X6445" s="42"/>
      <c r="Y6445" s="42"/>
      <c r="Z6445" s="42"/>
      <c r="AA6445" s="42"/>
      <c r="AB6445" s="42"/>
      <c r="AD6445" s="11"/>
    </row>
    <row r="6446" spans="3:32">
      <c r="C6446" s="57"/>
      <c r="D6446" s="11"/>
      <c r="E6446" s="11"/>
      <c r="F6446" s="56"/>
      <c r="G6446" s="11"/>
      <c r="H6446" s="11"/>
      <c r="I6446" s="11"/>
      <c r="J6446" s="11"/>
      <c r="K6446" s="11"/>
      <c r="L6446" s="11"/>
      <c r="M6446" s="11"/>
      <c r="N6446" s="11"/>
      <c r="O6446" s="11"/>
      <c r="Q6446" s="11"/>
      <c r="R6446" s="11"/>
      <c r="S6446" s="11"/>
      <c r="T6446" s="11"/>
      <c r="U6446" s="42"/>
      <c r="V6446" s="42"/>
      <c r="W6446" s="42"/>
      <c r="X6446" s="42"/>
      <c r="Y6446" s="42"/>
      <c r="Z6446" s="42"/>
      <c r="AA6446" s="42"/>
      <c r="AB6446" s="42"/>
      <c r="AD6446" s="11"/>
      <c r="AE6446" s="11"/>
      <c r="AF6446" s="11"/>
    </row>
    <row r="6447" spans="3:32">
      <c r="C6447" s="57"/>
      <c r="D6447" s="11"/>
      <c r="E6447" s="11"/>
      <c r="F6447" s="56"/>
      <c r="G6447" s="11"/>
      <c r="H6447" s="11"/>
      <c r="I6447" s="11"/>
      <c r="J6447" s="11"/>
      <c r="K6447" s="11"/>
      <c r="L6447" s="11"/>
      <c r="M6447" s="11"/>
      <c r="N6447" s="11"/>
      <c r="O6447" s="11"/>
      <c r="Q6447" s="11"/>
      <c r="R6447" s="11"/>
      <c r="S6447" s="11"/>
      <c r="T6447" s="11"/>
      <c r="U6447" s="42"/>
      <c r="V6447" s="42"/>
      <c r="W6447" s="42"/>
      <c r="X6447" s="42"/>
      <c r="Y6447" s="42"/>
      <c r="Z6447" s="42"/>
      <c r="AA6447" s="42"/>
      <c r="AB6447" s="42"/>
      <c r="AD6447" s="11"/>
      <c r="AF6447" s="11"/>
    </row>
    <row r="6448" spans="3:32">
      <c r="C6448" s="57"/>
      <c r="D6448" s="11"/>
      <c r="E6448" s="11"/>
      <c r="F6448" s="56"/>
      <c r="G6448" s="11"/>
      <c r="H6448" s="11"/>
      <c r="I6448" s="11"/>
      <c r="J6448" s="11"/>
      <c r="K6448" s="11"/>
      <c r="L6448" s="11"/>
      <c r="M6448" s="11"/>
      <c r="N6448" s="11"/>
      <c r="O6448" s="11"/>
      <c r="Q6448" s="11"/>
      <c r="R6448" s="11"/>
      <c r="S6448" s="11"/>
      <c r="T6448" s="11"/>
      <c r="U6448" s="42"/>
      <c r="V6448" s="42"/>
      <c r="W6448" s="42"/>
      <c r="X6448" s="42"/>
      <c r="Y6448" s="42"/>
      <c r="Z6448" s="42"/>
      <c r="AA6448" s="42"/>
      <c r="AB6448" s="42"/>
      <c r="AD6448" s="11"/>
      <c r="AF6448" s="11"/>
    </row>
    <row r="6449" spans="3:32">
      <c r="C6449" s="57"/>
      <c r="D6449" s="11"/>
      <c r="E6449" s="11"/>
      <c r="F6449" s="56"/>
      <c r="G6449" s="11"/>
      <c r="H6449" s="11"/>
      <c r="I6449" s="11"/>
      <c r="J6449" s="11"/>
      <c r="K6449" s="11"/>
      <c r="M6449" s="11"/>
      <c r="N6449" s="11"/>
      <c r="O6449" s="11"/>
      <c r="Q6449" s="11"/>
      <c r="R6449" s="11"/>
      <c r="S6449" s="11"/>
      <c r="U6449" s="42"/>
      <c r="V6449" s="42"/>
      <c r="W6449" s="42"/>
      <c r="X6449" s="42"/>
      <c r="Y6449" s="42"/>
      <c r="Z6449" s="42"/>
      <c r="AA6449" s="42"/>
      <c r="AB6449" s="42"/>
      <c r="AD6449" s="11"/>
      <c r="AE6449" s="11"/>
    </row>
    <row r="6450" spans="3:32">
      <c r="C6450" s="57"/>
      <c r="D6450" s="11"/>
      <c r="E6450" s="11"/>
      <c r="F6450" s="56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42"/>
      <c r="V6450" s="42"/>
      <c r="W6450" s="42"/>
      <c r="X6450" s="42"/>
      <c r="Y6450" s="42"/>
      <c r="Z6450" s="42"/>
      <c r="AA6450" s="42"/>
      <c r="AB6450" s="42"/>
      <c r="AD6450" s="11"/>
      <c r="AE6450" s="11"/>
    </row>
    <row r="6451" spans="3:32">
      <c r="C6451" s="57"/>
      <c r="D6451" s="11"/>
      <c r="E6451" s="11"/>
      <c r="F6451" s="56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42"/>
      <c r="V6451" s="42"/>
      <c r="W6451" s="42"/>
      <c r="X6451" s="42"/>
      <c r="Y6451" s="42"/>
      <c r="Z6451" s="42"/>
      <c r="AA6451" s="42"/>
      <c r="AB6451" s="42"/>
      <c r="AC6451" s="11"/>
      <c r="AD6451" s="11"/>
      <c r="AE6451" s="11"/>
    </row>
    <row r="6452" spans="3:32">
      <c r="C6452" s="57"/>
      <c r="D6452" s="11"/>
      <c r="E6452" s="11"/>
      <c r="F6452" s="56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42"/>
      <c r="V6452" s="42"/>
      <c r="W6452" s="42"/>
      <c r="X6452" s="42"/>
      <c r="Y6452" s="42"/>
      <c r="Z6452" s="42"/>
      <c r="AA6452" s="42"/>
      <c r="AB6452" s="42"/>
      <c r="AC6452" s="11"/>
      <c r="AD6452" s="11"/>
      <c r="AE6452" s="11"/>
    </row>
    <row r="6453" spans="3:32">
      <c r="C6453" s="57"/>
      <c r="D6453" s="11"/>
      <c r="E6453" s="11"/>
      <c r="F6453" s="56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42"/>
      <c r="V6453" s="42"/>
      <c r="W6453" s="42"/>
      <c r="X6453" s="42"/>
      <c r="Y6453" s="42"/>
      <c r="Z6453" s="42"/>
      <c r="AA6453" s="42"/>
      <c r="AB6453" s="42"/>
      <c r="AD6453" s="11"/>
      <c r="AE6453" s="11"/>
      <c r="AF6453" s="11"/>
    </row>
    <row r="6454" spans="3:32">
      <c r="C6454" s="57"/>
      <c r="D6454" s="11"/>
      <c r="E6454" s="11"/>
      <c r="F6454" s="56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42"/>
      <c r="V6454" s="42"/>
      <c r="W6454" s="42"/>
      <c r="X6454" s="42"/>
      <c r="Y6454" s="42"/>
      <c r="Z6454" s="42"/>
      <c r="AA6454" s="42"/>
      <c r="AB6454" s="42"/>
      <c r="AD6454" s="11"/>
      <c r="AE6454" s="11"/>
    </row>
    <row r="6455" spans="3:32">
      <c r="C6455" s="57"/>
      <c r="D6455" s="11"/>
      <c r="E6455" s="11"/>
      <c r="F6455" s="56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42"/>
      <c r="V6455" s="42"/>
      <c r="W6455" s="42"/>
      <c r="X6455" s="42"/>
      <c r="Y6455" s="42"/>
      <c r="Z6455" s="42"/>
      <c r="AA6455" s="42"/>
      <c r="AB6455" s="42"/>
      <c r="AD6455" s="11"/>
      <c r="AF6455" s="11"/>
    </row>
    <row r="6456" spans="3:32">
      <c r="C6456" s="57"/>
      <c r="D6456" s="11"/>
      <c r="E6456" s="11"/>
      <c r="F6456" s="56"/>
      <c r="G6456" s="11"/>
      <c r="H6456" s="11"/>
      <c r="I6456" s="11"/>
      <c r="J6456" s="11"/>
      <c r="K6456" s="11"/>
      <c r="M6456" s="11"/>
      <c r="N6456" s="11"/>
      <c r="O6456" s="11"/>
      <c r="P6456" s="11"/>
      <c r="Q6456" s="11"/>
      <c r="R6456" s="11"/>
      <c r="S6456" s="11"/>
      <c r="T6456" s="11"/>
      <c r="U6456" s="42"/>
      <c r="V6456" s="42"/>
      <c r="W6456" s="42"/>
      <c r="X6456" s="42"/>
      <c r="Y6456" s="42"/>
      <c r="Z6456" s="42"/>
      <c r="AA6456" s="42"/>
      <c r="AB6456" s="42"/>
      <c r="AD6456" s="11"/>
      <c r="AF6456" s="11"/>
    </row>
    <row r="6457" spans="3:32">
      <c r="C6457" s="57"/>
      <c r="D6457" s="11"/>
      <c r="E6457" s="11"/>
      <c r="F6457" s="56"/>
      <c r="G6457" s="11"/>
      <c r="H6457" s="11"/>
      <c r="I6457" s="11"/>
      <c r="J6457" s="11"/>
      <c r="K6457" s="11"/>
      <c r="M6457" s="11"/>
      <c r="N6457" s="11"/>
      <c r="O6457" s="11"/>
      <c r="P6457" s="11"/>
      <c r="Q6457" s="11"/>
      <c r="R6457" s="11"/>
      <c r="S6457" s="11"/>
      <c r="T6457" s="11"/>
      <c r="U6457" s="42"/>
      <c r="V6457" s="42"/>
      <c r="W6457" s="42"/>
      <c r="X6457" s="42"/>
      <c r="Y6457" s="42"/>
      <c r="Z6457" s="42"/>
      <c r="AA6457" s="42"/>
      <c r="AB6457" s="42"/>
      <c r="AD6457" s="11"/>
      <c r="AE6457" s="11"/>
    </row>
    <row r="6458" spans="3:32">
      <c r="C6458" s="57"/>
      <c r="D6458" s="11"/>
      <c r="E6458" s="11"/>
      <c r="F6458" s="56"/>
      <c r="G6458" s="11"/>
      <c r="H6458" s="11"/>
      <c r="I6458" s="11"/>
      <c r="J6458" s="11"/>
      <c r="K6458" s="11"/>
      <c r="M6458" s="11"/>
      <c r="N6458" s="11"/>
      <c r="O6458" s="11"/>
      <c r="P6458" s="11"/>
      <c r="Q6458" s="11"/>
      <c r="R6458" s="11"/>
      <c r="S6458" s="11"/>
      <c r="T6458" s="11"/>
      <c r="U6458" s="42"/>
      <c r="V6458" s="42"/>
      <c r="W6458" s="42"/>
      <c r="X6458" s="42"/>
      <c r="Y6458" s="42"/>
      <c r="Z6458" s="42"/>
      <c r="AA6458" s="42"/>
      <c r="AB6458" s="42"/>
      <c r="AD6458" s="11"/>
      <c r="AE6458" s="11"/>
    </row>
    <row r="6459" spans="3:32">
      <c r="C6459" s="57"/>
      <c r="D6459" s="11"/>
      <c r="E6459" s="11"/>
      <c r="F6459" s="56"/>
      <c r="G6459" s="11"/>
      <c r="H6459" s="11"/>
      <c r="I6459" s="11"/>
      <c r="J6459" s="11"/>
      <c r="K6459" s="11"/>
      <c r="L6459" s="11"/>
      <c r="M6459" s="11"/>
      <c r="N6459" s="11"/>
      <c r="P6459" s="11"/>
      <c r="Q6459" s="11"/>
      <c r="R6459" s="11"/>
      <c r="S6459" s="11"/>
      <c r="T6459" s="11"/>
      <c r="U6459" s="42"/>
      <c r="V6459" s="42"/>
      <c r="W6459" s="42"/>
      <c r="X6459" s="42"/>
      <c r="Y6459" s="42"/>
      <c r="Z6459" s="42"/>
      <c r="AA6459" s="42"/>
      <c r="AB6459" s="42"/>
      <c r="AC6459" s="11"/>
      <c r="AD6459" s="11"/>
    </row>
    <row r="6460" spans="3:32">
      <c r="C6460" s="57"/>
      <c r="D6460" s="11"/>
      <c r="E6460" s="11"/>
      <c r="F6460" s="56"/>
      <c r="G6460" s="11"/>
      <c r="H6460" s="11"/>
      <c r="I6460" s="11"/>
      <c r="J6460" s="11"/>
      <c r="K6460" s="11"/>
      <c r="L6460" s="11"/>
      <c r="M6460" s="11"/>
      <c r="N6460" s="11"/>
      <c r="O6460" s="11"/>
      <c r="Q6460" s="11"/>
      <c r="R6460" s="11"/>
      <c r="S6460" s="11"/>
      <c r="T6460" s="11"/>
      <c r="U6460" s="42"/>
      <c r="V6460" s="42"/>
      <c r="W6460" s="42"/>
      <c r="X6460" s="42"/>
      <c r="Y6460" s="42"/>
      <c r="Z6460" s="42"/>
      <c r="AA6460" s="42"/>
      <c r="AB6460" s="42"/>
      <c r="AC6460" s="11"/>
      <c r="AD6460" s="11"/>
    </row>
    <row r="6461" spans="3:32">
      <c r="C6461" s="57"/>
      <c r="D6461" s="11"/>
      <c r="E6461" s="11"/>
      <c r="F6461" s="56"/>
      <c r="G6461" s="11"/>
      <c r="H6461" s="11"/>
      <c r="I6461" s="11"/>
      <c r="J6461" s="11"/>
      <c r="K6461" s="11"/>
      <c r="L6461" s="11"/>
      <c r="M6461" s="11"/>
      <c r="N6461" s="11"/>
      <c r="O6461" s="11"/>
      <c r="Q6461" s="11"/>
      <c r="R6461" s="11"/>
      <c r="S6461" s="11"/>
      <c r="T6461" s="11"/>
      <c r="U6461" s="42"/>
      <c r="V6461" s="42"/>
      <c r="W6461" s="42"/>
      <c r="X6461" s="42"/>
      <c r="Y6461" s="42"/>
      <c r="Z6461" s="42"/>
      <c r="AA6461" s="42"/>
      <c r="AB6461" s="42"/>
      <c r="AC6461" s="11"/>
      <c r="AD6461" s="11"/>
      <c r="AE6461" s="11"/>
      <c r="AF6461" s="11"/>
    </row>
    <row r="6462" spans="3:32">
      <c r="C6462" s="57"/>
      <c r="D6462" s="11"/>
      <c r="E6462" s="11"/>
      <c r="F6462" s="56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42"/>
      <c r="V6462" s="42"/>
      <c r="W6462" s="42"/>
      <c r="X6462" s="42"/>
      <c r="Y6462" s="42"/>
      <c r="Z6462" s="42"/>
      <c r="AA6462" s="42"/>
      <c r="AB6462" s="42"/>
      <c r="AC6462" s="11"/>
      <c r="AD6462" s="11"/>
      <c r="AE6462" s="11"/>
      <c r="AF6462" s="11"/>
    </row>
    <row r="6463" spans="3:32">
      <c r="C6463" s="57"/>
      <c r="D6463" s="11"/>
      <c r="E6463" s="11"/>
      <c r="F6463" s="56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42"/>
      <c r="V6463" s="42"/>
      <c r="W6463" s="42"/>
      <c r="X6463" s="42"/>
      <c r="Y6463" s="42"/>
      <c r="Z6463" s="42"/>
      <c r="AA6463" s="42"/>
      <c r="AB6463" s="42"/>
      <c r="AC6463" s="11"/>
      <c r="AD6463" s="11"/>
      <c r="AE6463" s="11"/>
    </row>
    <row r="6464" spans="3:32">
      <c r="C6464" s="57"/>
      <c r="D6464" s="11"/>
      <c r="E6464" s="11"/>
      <c r="F6464" s="56"/>
      <c r="G6464" s="11"/>
      <c r="H6464" s="11"/>
      <c r="I6464" s="11"/>
      <c r="J6464" s="11"/>
      <c r="K6464" s="11"/>
      <c r="L6464" s="11"/>
      <c r="M6464" s="11"/>
      <c r="N6464" s="11"/>
      <c r="O6464" s="11"/>
      <c r="Q6464" s="11"/>
      <c r="R6464" s="11"/>
      <c r="S6464" s="11"/>
      <c r="T6464" s="11"/>
      <c r="U6464" s="42"/>
      <c r="V6464" s="42"/>
      <c r="W6464" s="42"/>
      <c r="X6464" s="42"/>
      <c r="Y6464" s="42"/>
      <c r="Z6464" s="42"/>
      <c r="AA6464" s="42"/>
      <c r="AB6464" s="42"/>
      <c r="AD6464" s="11"/>
      <c r="AE6464" s="11"/>
      <c r="AF6464" s="11"/>
    </row>
    <row r="6465" spans="3:32">
      <c r="C6465" s="57"/>
      <c r="D6465" s="11"/>
      <c r="E6465" s="11"/>
      <c r="F6465" s="56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42"/>
      <c r="V6465" s="42"/>
      <c r="W6465" s="42"/>
      <c r="X6465" s="42"/>
      <c r="Y6465" s="42"/>
      <c r="Z6465" s="42"/>
      <c r="AA6465" s="42"/>
      <c r="AB6465" s="42"/>
      <c r="AD6465" s="11"/>
      <c r="AE6465" s="11"/>
      <c r="AF6465" s="11"/>
    </row>
    <row r="6466" spans="3:32">
      <c r="C6466" s="57"/>
      <c r="D6466" s="11"/>
      <c r="E6466" s="11"/>
      <c r="F6466" s="56"/>
      <c r="G6466" s="11"/>
      <c r="H6466" s="11"/>
      <c r="I6466" s="11"/>
      <c r="J6466" s="11"/>
      <c r="K6466" s="11"/>
      <c r="M6466" s="11"/>
      <c r="N6466" s="11"/>
      <c r="P6466" s="11"/>
      <c r="Q6466" s="11"/>
      <c r="R6466" s="11"/>
      <c r="S6466" s="11"/>
      <c r="U6466" s="42"/>
      <c r="V6466" s="42"/>
      <c r="W6466" s="42"/>
      <c r="X6466" s="42"/>
      <c r="Y6466" s="42"/>
      <c r="Z6466" s="42"/>
      <c r="AA6466" s="42"/>
      <c r="AB6466" s="42"/>
      <c r="AD6466" s="11"/>
      <c r="AE6466" s="11"/>
      <c r="AF6466" s="11"/>
    </row>
    <row r="6467" spans="3:32">
      <c r="C6467" s="57"/>
      <c r="D6467" s="11"/>
      <c r="E6467" s="11"/>
      <c r="F6467" s="56"/>
      <c r="G6467" s="11"/>
      <c r="H6467" s="11"/>
      <c r="I6467" s="11"/>
      <c r="J6467" s="11"/>
      <c r="K6467" s="11"/>
      <c r="M6467" s="11"/>
      <c r="N6467" s="11"/>
      <c r="P6467" s="11"/>
      <c r="Q6467" s="11"/>
      <c r="R6467" s="11"/>
      <c r="S6467" s="11"/>
      <c r="U6467" s="42"/>
      <c r="V6467" s="42"/>
      <c r="W6467" s="42"/>
      <c r="X6467" s="42"/>
      <c r="Y6467" s="42"/>
      <c r="Z6467" s="42"/>
      <c r="AA6467" s="42"/>
      <c r="AB6467" s="42"/>
      <c r="AC6467" s="11"/>
      <c r="AD6467" s="11"/>
      <c r="AE6467" s="11"/>
    </row>
    <row r="6468" spans="3:32">
      <c r="C6468" s="57"/>
      <c r="D6468" s="11"/>
      <c r="E6468" s="11"/>
      <c r="F6468" s="56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42"/>
      <c r="V6468" s="42"/>
      <c r="W6468" s="42"/>
      <c r="X6468" s="42"/>
      <c r="Y6468" s="42"/>
      <c r="Z6468" s="42"/>
      <c r="AA6468" s="42"/>
      <c r="AB6468" s="42"/>
      <c r="AD6468" s="11"/>
      <c r="AF6468" s="11"/>
    </row>
    <row r="6469" spans="3:32">
      <c r="C6469" s="57"/>
      <c r="D6469" s="11"/>
      <c r="E6469" s="11"/>
      <c r="F6469" s="56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42"/>
      <c r="V6469" s="42"/>
      <c r="W6469" s="42"/>
      <c r="X6469" s="42"/>
      <c r="Y6469" s="42"/>
      <c r="Z6469" s="42"/>
      <c r="AA6469" s="42"/>
      <c r="AB6469" s="42"/>
      <c r="AD6469" s="11"/>
      <c r="AE6469" s="11"/>
      <c r="AF6469" s="11"/>
    </row>
    <row r="6470" spans="3:32">
      <c r="C6470" s="57"/>
      <c r="D6470" s="11"/>
      <c r="E6470" s="11"/>
      <c r="F6470" s="56"/>
      <c r="G6470" s="11"/>
      <c r="H6470" s="11"/>
      <c r="I6470" s="11"/>
      <c r="J6470" s="11"/>
      <c r="K6470" s="11"/>
      <c r="L6470" s="11"/>
      <c r="M6470" s="11"/>
      <c r="O6470" s="11"/>
      <c r="Q6470" s="11"/>
      <c r="R6470" s="11"/>
      <c r="S6470" s="11"/>
      <c r="T6470" s="11"/>
      <c r="U6470" s="42"/>
      <c r="V6470" s="42"/>
      <c r="W6470" s="42"/>
      <c r="X6470" s="42"/>
      <c r="Y6470" s="42"/>
      <c r="Z6470" s="42"/>
      <c r="AA6470" s="42"/>
      <c r="AB6470" s="42"/>
      <c r="AD6470" s="11"/>
      <c r="AE6470" s="11"/>
    </row>
    <row r="6471" spans="3:32">
      <c r="C6471" s="57"/>
      <c r="D6471" s="11"/>
      <c r="E6471" s="11"/>
      <c r="F6471" s="56"/>
      <c r="G6471" s="11"/>
      <c r="H6471" s="11"/>
      <c r="I6471" s="11"/>
      <c r="J6471" s="11"/>
      <c r="K6471" s="11"/>
      <c r="L6471" s="11"/>
      <c r="M6471" s="11"/>
      <c r="O6471" s="11"/>
      <c r="Q6471" s="11"/>
      <c r="R6471" s="11"/>
      <c r="S6471" s="11"/>
      <c r="T6471" s="11"/>
      <c r="U6471" s="42"/>
      <c r="V6471" s="42"/>
      <c r="W6471" s="42"/>
      <c r="X6471" s="42"/>
      <c r="Y6471" s="42"/>
      <c r="Z6471" s="42"/>
      <c r="AA6471" s="42"/>
      <c r="AB6471" s="42"/>
      <c r="AD6471" s="11"/>
      <c r="AE6471" s="11"/>
    </row>
    <row r="6472" spans="3:32">
      <c r="C6472" s="57"/>
      <c r="D6472" s="11"/>
      <c r="E6472" s="11"/>
      <c r="F6472" s="56"/>
      <c r="G6472" s="11"/>
      <c r="H6472" s="11"/>
      <c r="I6472" s="11"/>
      <c r="J6472" s="11"/>
      <c r="K6472" s="11"/>
      <c r="L6472" s="11"/>
      <c r="M6472" s="11"/>
      <c r="O6472" s="11"/>
      <c r="Q6472" s="11"/>
      <c r="R6472" s="11"/>
      <c r="S6472" s="11"/>
      <c r="T6472" s="11"/>
      <c r="U6472" s="42"/>
      <c r="V6472" s="42"/>
      <c r="W6472" s="42"/>
      <c r="X6472" s="42"/>
      <c r="Y6472" s="42"/>
      <c r="Z6472" s="42"/>
      <c r="AA6472" s="42"/>
      <c r="AB6472" s="42"/>
      <c r="AD6472" s="11"/>
      <c r="AF6472" s="11"/>
    </row>
    <row r="6473" spans="3:32">
      <c r="C6473" s="57"/>
      <c r="D6473" s="11"/>
      <c r="E6473" s="11"/>
      <c r="F6473" s="56"/>
      <c r="G6473" s="11"/>
      <c r="H6473" s="11"/>
      <c r="I6473" s="11"/>
      <c r="J6473" s="11"/>
      <c r="K6473" s="11"/>
      <c r="M6473" s="11"/>
      <c r="O6473" s="11"/>
      <c r="P6473" s="11"/>
      <c r="Q6473" s="11"/>
      <c r="R6473" s="11"/>
      <c r="S6473" s="11"/>
      <c r="T6473" s="11"/>
      <c r="U6473" s="42"/>
      <c r="V6473" s="42"/>
      <c r="W6473" s="42"/>
      <c r="X6473" s="42"/>
      <c r="Y6473" s="42"/>
      <c r="Z6473" s="42"/>
      <c r="AA6473" s="42"/>
      <c r="AB6473" s="42"/>
      <c r="AD6473" s="11"/>
      <c r="AF6473" s="11"/>
    </row>
    <row r="6474" spans="3:32">
      <c r="C6474" s="57"/>
      <c r="D6474" s="11"/>
      <c r="E6474" s="11"/>
      <c r="F6474" s="56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42"/>
      <c r="V6474" s="42"/>
      <c r="W6474" s="42"/>
      <c r="X6474" s="42"/>
      <c r="Y6474" s="42"/>
      <c r="Z6474" s="42"/>
      <c r="AA6474" s="42"/>
      <c r="AB6474" s="42"/>
      <c r="AD6474" s="11"/>
      <c r="AE6474" s="11"/>
      <c r="AF6474" s="11"/>
    </row>
    <row r="6475" spans="3:32">
      <c r="C6475" s="57"/>
      <c r="D6475" s="11"/>
      <c r="E6475" s="11"/>
      <c r="F6475" s="56"/>
      <c r="G6475" s="11"/>
      <c r="H6475" s="11"/>
      <c r="I6475" s="11"/>
      <c r="J6475" s="11"/>
      <c r="K6475" s="11"/>
      <c r="L6475" s="11"/>
      <c r="M6475" s="11"/>
      <c r="O6475" s="11"/>
      <c r="Q6475" s="11"/>
      <c r="R6475" s="11"/>
      <c r="S6475" s="11"/>
      <c r="T6475" s="11"/>
      <c r="U6475" s="42"/>
      <c r="V6475" s="42"/>
      <c r="W6475" s="42"/>
      <c r="X6475" s="42"/>
      <c r="Y6475" s="42"/>
      <c r="Z6475" s="42"/>
      <c r="AA6475" s="42"/>
      <c r="AB6475" s="42"/>
      <c r="AD6475" s="11"/>
      <c r="AE6475" s="11"/>
    </row>
    <row r="6476" spans="3:32">
      <c r="C6476" s="57"/>
      <c r="D6476" s="11"/>
      <c r="E6476" s="11"/>
      <c r="F6476" s="56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42"/>
      <c r="V6476" s="42"/>
      <c r="W6476" s="42"/>
      <c r="X6476" s="42"/>
      <c r="Y6476" s="42"/>
      <c r="Z6476" s="42"/>
      <c r="AA6476" s="42"/>
      <c r="AB6476" s="42"/>
      <c r="AD6476" s="11"/>
      <c r="AE6476" s="11"/>
      <c r="AF6476" s="11"/>
    </row>
    <row r="6477" spans="3:32">
      <c r="C6477" s="57"/>
      <c r="D6477" s="11"/>
      <c r="E6477" s="11"/>
      <c r="F6477" s="56"/>
      <c r="G6477" s="11"/>
      <c r="H6477" s="11"/>
      <c r="I6477" s="11"/>
      <c r="J6477" s="11"/>
      <c r="K6477" s="11"/>
      <c r="M6477" s="11"/>
      <c r="N6477" s="11"/>
      <c r="P6477" s="11"/>
      <c r="Q6477" s="11"/>
      <c r="R6477" s="11"/>
      <c r="S6477" s="11"/>
      <c r="U6477" s="42"/>
      <c r="V6477" s="42"/>
      <c r="W6477" s="42"/>
      <c r="X6477" s="42"/>
      <c r="Y6477" s="42"/>
      <c r="Z6477" s="42"/>
      <c r="AA6477" s="42"/>
      <c r="AB6477" s="42"/>
      <c r="AD6477" s="11"/>
      <c r="AF6477" s="11"/>
    </row>
    <row r="6478" spans="3:32">
      <c r="C6478" s="57"/>
      <c r="D6478" s="11"/>
      <c r="E6478" s="11"/>
      <c r="F6478" s="56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42"/>
      <c r="V6478" s="42"/>
      <c r="W6478" s="42"/>
      <c r="X6478" s="42"/>
      <c r="Y6478" s="42"/>
      <c r="Z6478" s="42"/>
      <c r="AA6478" s="42"/>
      <c r="AB6478" s="42"/>
      <c r="AD6478" s="11"/>
      <c r="AE6478" s="11"/>
      <c r="AF6478" s="11"/>
    </row>
    <row r="6479" spans="3:32">
      <c r="C6479" s="57"/>
      <c r="D6479" s="11"/>
      <c r="E6479" s="11"/>
      <c r="F6479" s="56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42"/>
      <c r="V6479" s="42"/>
      <c r="W6479" s="42"/>
      <c r="X6479" s="42"/>
      <c r="Y6479" s="42"/>
      <c r="Z6479" s="42"/>
      <c r="AA6479" s="42"/>
      <c r="AB6479" s="42"/>
      <c r="AD6479" s="11"/>
      <c r="AE6479" s="11"/>
    </row>
    <row r="6480" spans="3:32">
      <c r="C6480" s="57"/>
      <c r="D6480" s="11"/>
      <c r="E6480" s="11"/>
      <c r="F6480" s="56"/>
      <c r="G6480" s="11"/>
      <c r="H6480" s="11"/>
      <c r="I6480" s="11"/>
      <c r="J6480" s="11"/>
      <c r="K6480" s="11"/>
      <c r="L6480" s="11"/>
      <c r="M6480" s="11"/>
      <c r="O6480" s="11"/>
      <c r="Q6480" s="11"/>
      <c r="R6480" s="11"/>
      <c r="S6480" s="11"/>
      <c r="T6480" s="11"/>
      <c r="U6480" s="42"/>
      <c r="V6480" s="42"/>
      <c r="W6480" s="42"/>
      <c r="X6480" s="42"/>
      <c r="Y6480" s="42"/>
      <c r="Z6480" s="42"/>
      <c r="AA6480" s="42"/>
      <c r="AB6480" s="42"/>
      <c r="AD6480" s="11"/>
      <c r="AE6480" s="11"/>
    </row>
    <row r="6481" spans="3:32">
      <c r="C6481" s="57"/>
      <c r="D6481" s="11"/>
      <c r="E6481" s="11"/>
      <c r="F6481" s="56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42"/>
      <c r="V6481" s="42"/>
      <c r="W6481" s="42"/>
      <c r="X6481" s="42"/>
      <c r="Y6481" s="42"/>
      <c r="Z6481" s="42"/>
      <c r="AA6481" s="42"/>
      <c r="AB6481" s="42"/>
      <c r="AF6481" s="11"/>
    </row>
    <row r="6482" spans="3:32">
      <c r="C6482" s="57"/>
      <c r="D6482" s="11"/>
      <c r="E6482" s="11"/>
      <c r="F6482" s="56"/>
      <c r="G6482" s="11"/>
      <c r="H6482" s="11"/>
      <c r="I6482" s="11"/>
      <c r="J6482" s="11"/>
      <c r="K6482" s="11"/>
      <c r="M6482" s="11"/>
      <c r="N6482" s="11"/>
      <c r="Q6482" s="11"/>
      <c r="R6482" s="11"/>
      <c r="S6482" s="11"/>
      <c r="U6482" s="42"/>
      <c r="V6482" s="42"/>
      <c r="W6482" s="42"/>
      <c r="X6482" s="42"/>
      <c r="Y6482" s="42"/>
      <c r="Z6482" s="42"/>
      <c r="AA6482" s="42"/>
      <c r="AB6482" s="42"/>
      <c r="AF6482" s="11"/>
    </row>
    <row r="6483" spans="3:32">
      <c r="C6483" s="57"/>
      <c r="D6483" s="11"/>
      <c r="E6483" s="11"/>
      <c r="F6483" s="56"/>
      <c r="G6483" s="11"/>
      <c r="H6483" s="11"/>
      <c r="I6483" s="11"/>
      <c r="J6483" s="11"/>
      <c r="K6483" s="11"/>
      <c r="M6483" s="11"/>
      <c r="N6483" s="11"/>
      <c r="O6483" s="11"/>
      <c r="P6483" s="11"/>
      <c r="Q6483" s="11"/>
      <c r="R6483" s="11"/>
      <c r="S6483" s="11"/>
      <c r="T6483" s="11"/>
      <c r="U6483" s="42"/>
      <c r="V6483" s="42"/>
      <c r="W6483" s="42"/>
      <c r="X6483" s="42"/>
      <c r="Y6483" s="42"/>
      <c r="Z6483" s="42"/>
      <c r="AA6483" s="42"/>
      <c r="AB6483" s="42"/>
      <c r="AD6483" s="11"/>
      <c r="AE6483" s="11"/>
      <c r="AF6483" s="11"/>
    </row>
    <row r="6484" spans="3:32">
      <c r="C6484" s="57"/>
      <c r="D6484" s="11"/>
      <c r="E6484" s="11"/>
      <c r="F6484" s="56"/>
      <c r="G6484" s="11"/>
      <c r="H6484" s="11"/>
      <c r="I6484" s="11"/>
      <c r="J6484" s="11"/>
      <c r="K6484" s="11"/>
      <c r="M6484" s="11"/>
      <c r="N6484" s="11"/>
      <c r="P6484" s="11"/>
      <c r="Q6484" s="11"/>
      <c r="R6484" s="11"/>
      <c r="S6484" s="11"/>
      <c r="T6484" s="11"/>
      <c r="U6484" s="42"/>
      <c r="V6484" s="42"/>
      <c r="W6484" s="42"/>
      <c r="X6484" s="42"/>
      <c r="Y6484" s="42"/>
      <c r="Z6484" s="42"/>
      <c r="AA6484" s="42"/>
      <c r="AB6484" s="42"/>
      <c r="AD6484" s="11"/>
      <c r="AE6484" s="11"/>
    </row>
    <row r="6485" spans="3:32">
      <c r="C6485" s="57"/>
      <c r="D6485" s="11"/>
      <c r="E6485" s="11"/>
      <c r="F6485" s="56"/>
      <c r="G6485" s="11"/>
      <c r="H6485" s="11"/>
      <c r="I6485" s="11"/>
      <c r="J6485" s="11"/>
      <c r="K6485" s="11"/>
      <c r="L6485" s="11"/>
      <c r="M6485" s="11"/>
      <c r="N6485" s="11"/>
      <c r="P6485" s="11"/>
      <c r="Q6485" s="11"/>
      <c r="R6485" s="11"/>
      <c r="S6485" s="11"/>
      <c r="T6485" s="11"/>
      <c r="U6485" s="42"/>
      <c r="V6485" s="42"/>
      <c r="W6485" s="42"/>
      <c r="X6485" s="42"/>
      <c r="Y6485" s="42"/>
      <c r="Z6485" s="42"/>
      <c r="AA6485" s="42"/>
      <c r="AB6485" s="42"/>
      <c r="AD6485" s="11"/>
      <c r="AE6485" s="11"/>
    </row>
    <row r="6486" spans="3:32">
      <c r="C6486" s="57"/>
      <c r="D6486" s="11"/>
      <c r="E6486" s="11"/>
      <c r="F6486" s="56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42"/>
      <c r="V6486" s="42"/>
      <c r="W6486" s="42"/>
      <c r="X6486" s="42"/>
      <c r="Y6486" s="42"/>
      <c r="Z6486" s="42"/>
      <c r="AA6486" s="42"/>
      <c r="AB6486" s="42"/>
      <c r="AD6486" s="11"/>
      <c r="AE6486" s="11"/>
      <c r="AF6486" s="11"/>
    </row>
    <row r="6487" spans="3:32">
      <c r="C6487" s="57"/>
      <c r="D6487" s="11"/>
      <c r="E6487" s="11"/>
      <c r="F6487" s="56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42"/>
      <c r="V6487" s="42"/>
      <c r="W6487" s="42"/>
      <c r="X6487" s="42"/>
      <c r="Y6487" s="42"/>
      <c r="Z6487" s="42"/>
      <c r="AA6487" s="42"/>
      <c r="AB6487" s="42"/>
      <c r="AD6487" s="11"/>
      <c r="AE6487" s="11"/>
    </row>
    <row r="6488" spans="3:32">
      <c r="C6488" s="57"/>
      <c r="D6488" s="11"/>
      <c r="E6488" s="11"/>
      <c r="F6488" s="56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42"/>
      <c r="V6488" s="42"/>
      <c r="W6488" s="42"/>
      <c r="X6488" s="42"/>
      <c r="Y6488" s="42"/>
      <c r="Z6488" s="42"/>
      <c r="AA6488" s="42"/>
      <c r="AB6488" s="42"/>
      <c r="AD6488" s="11"/>
      <c r="AF6488" s="11"/>
    </row>
    <row r="6489" spans="3:32">
      <c r="C6489" s="57"/>
      <c r="D6489" s="11"/>
      <c r="E6489" s="11"/>
      <c r="F6489" s="56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42"/>
      <c r="V6489" s="42"/>
      <c r="W6489" s="42"/>
      <c r="X6489" s="42"/>
      <c r="Y6489" s="42"/>
      <c r="Z6489" s="42"/>
      <c r="AA6489" s="42"/>
      <c r="AB6489" s="42"/>
      <c r="AD6489" s="11"/>
      <c r="AE6489" s="11"/>
    </row>
    <row r="6490" spans="3:32">
      <c r="C6490" s="57"/>
      <c r="D6490" s="11"/>
      <c r="E6490" s="11"/>
      <c r="F6490" s="56"/>
      <c r="G6490" s="11"/>
      <c r="H6490" s="11"/>
      <c r="I6490" s="11"/>
      <c r="J6490" s="11"/>
      <c r="K6490" s="11"/>
      <c r="M6490" s="11"/>
      <c r="O6490" s="11"/>
      <c r="P6490" s="11"/>
      <c r="Q6490" s="11"/>
      <c r="R6490" s="11"/>
      <c r="S6490" s="11"/>
      <c r="T6490" s="11"/>
      <c r="U6490" s="42"/>
      <c r="V6490" s="42"/>
      <c r="W6490" s="42"/>
      <c r="X6490" s="42"/>
      <c r="Y6490" s="42"/>
      <c r="Z6490" s="42"/>
      <c r="AA6490" s="42"/>
      <c r="AB6490" s="42"/>
      <c r="AD6490" s="11"/>
      <c r="AE6490" s="11"/>
    </row>
    <row r="6491" spans="3:32">
      <c r="C6491" s="57"/>
      <c r="D6491" s="11"/>
      <c r="E6491" s="11"/>
      <c r="F6491" s="56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42"/>
      <c r="V6491" s="42"/>
      <c r="W6491" s="42"/>
      <c r="X6491" s="42"/>
      <c r="Y6491" s="42"/>
      <c r="Z6491" s="42"/>
      <c r="AA6491" s="42"/>
      <c r="AB6491" s="42"/>
      <c r="AD6491" s="11"/>
      <c r="AE6491" s="11"/>
      <c r="AF6491" s="11"/>
    </row>
    <row r="6492" spans="3:32">
      <c r="C6492" s="57"/>
      <c r="D6492" s="11"/>
      <c r="E6492" s="11"/>
      <c r="F6492" s="56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42"/>
      <c r="V6492" s="42"/>
      <c r="W6492" s="42"/>
      <c r="X6492" s="42"/>
      <c r="Y6492" s="42"/>
      <c r="Z6492" s="42"/>
      <c r="AA6492" s="42"/>
      <c r="AB6492" s="42"/>
      <c r="AD6492" s="11"/>
      <c r="AE6492" s="11"/>
      <c r="AF6492" s="11"/>
    </row>
    <row r="6493" spans="3:32">
      <c r="C6493" s="57"/>
      <c r="D6493" s="11"/>
      <c r="E6493" s="11"/>
      <c r="F6493" s="56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42"/>
      <c r="V6493" s="42"/>
      <c r="W6493" s="42"/>
      <c r="X6493" s="42"/>
      <c r="Y6493" s="42"/>
      <c r="Z6493" s="42"/>
      <c r="AA6493" s="42"/>
      <c r="AB6493" s="42"/>
      <c r="AD6493" s="11"/>
    </row>
    <row r="6494" spans="3:32">
      <c r="C6494" s="57"/>
      <c r="D6494" s="11"/>
      <c r="E6494" s="11"/>
      <c r="F6494" s="56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42"/>
      <c r="V6494" s="42"/>
      <c r="W6494" s="42"/>
      <c r="X6494" s="42"/>
      <c r="Y6494" s="42"/>
      <c r="Z6494" s="42"/>
      <c r="AA6494" s="42"/>
      <c r="AB6494" s="42"/>
      <c r="AD6494" s="11"/>
      <c r="AE6494" s="11"/>
    </row>
    <row r="6495" spans="3:32">
      <c r="C6495" s="57"/>
      <c r="D6495" s="11"/>
      <c r="E6495" s="11"/>
      <c r="F6495" s="56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42"/>
      <c r="V6495" s="42"/>
      <c r="W6495" s="42"/>
      <c r="X6495" s="42"/>
      <c r="Y6495" s="42"/>
      <c r="Z6495" s="42"/>
      <c r="AA6495" s="42"/>
      <c r="AB6495" s="42"/>
      <c r="AD6495" s="11"/>
      <c r="AE6495" s="11"/>
    </row>
    <row r="6496" spans="3:32">
      <c r="C6496" s="57"/>
      <c r="D6496" s="11"/>
      <c r="E6496" s="11"/>
      <c r="F6496" s="56"/>
      <c r="G6496" s="11"/>
      <c r="H6496" s="11"/>
      <c r="I6496" s="11"/>
      <c r="J6496" s="11"/>
      <c r="K6496" s="11"/>
      <c r="M6496" s="11"/>
      <c r="N6496" s="11"/>
      <c r="P6496" s="11"/>
      <c r="Q6496" s="11"/>
      <c r="R6496" s="11"/>
      <c r="S6496" s="11"/>
      <c r="U6496" s="42"/>
      <c r="V6496" s="42"/>
      <c r="W6496" s="42"/>
      <c r="X6496" s="42"/>
      <c r="Y6496" s="42"/>
      <c r="Z6496" s="42"/>
      <c r="AA6496" s="42"/>
      <c r="AB6496" s="42"/>
      <c r="AD6496" s="11"/>
      <c r="AE6496" s="11"/>
    </row>
    <row r="6497" spans="3:32">
      <c r="C6497" s="57"/>
      <c r="D6497" s="11"/>
      <c r="E6497" s="11"/>
      <c r="F6497" s="56"/>
      <c r="G6497" s="11"/>
      <c r="H6497" s="11"/>
      <c r="I6497" s="11"/>
      <c r="J6497" s="11"/>
      <c r="K6497" s="11"/>
      <c r="M6497" s="11"/>
      <c r="N6497" s="11"/>
      <c r="P6497" s="11"/>
      <c r="Q6497" s="11"/>
      <c r="R6497" s="11"/>
      <c r="S6497" s="11"/>
      <c r="U6497" s="42"/>
      <c r="V6497" s="42"/>
      <c r="W6497" s="42"/>
      <c r="X6497" s="42"/>
      <c r="Y6497" s="42"/>
      <c r="Z6497" s="42"/>
      <c r="AA6497" s="42"/>
      <c r="AB6497" s="42"/>
      <c r="AD6497" s="11"/>
      <c r="AE6497" s="11"/>
    </row>
    <row r="6498" spans="3:32">
      <c r="C6498" s="57"/>
      <c r="D6498" s="11"/>
      <c r="E6498" s="11"/>
      <c r="F6498" s="56"/>
      <c r="G6498" s="11"/>
      <c r="H6498" s="11"/>
      <c r="I6498" s="11"/>
      <c r="J6498" s="11"/>
      <c r="K6498" s="11"/>
      <c r="M6498" s="11"/>
      <c r="N6498" s="11"/>
      <c r="P6498" s="11"/>
      <c r="Q6498" s="11"/>
      <c r="R6498" s="11"/>
      <c r="S6498" s="11"/>
      <c r="U6498" s="42"/>
      <c r="V6498" s="42"/>
      <c r="W6498" s="42"/>
      <c r="X6498" s="42"/>
      <c r="Y6498" s="42"/>
      <c r="Z6498" s="42"/>
      <c r="AA6498" s="42"/>
      <c r="AB6498" s="42"/>
      <c r="AD6498" s="11"/>
      <c r="AE6498" s="11"/>
    </row>
    <row r="6499" spans="3:32">
      <c r="C6499" s="57"/>
      <c r="D6499" s="11"/>
      <c r="E6499" s="11"/>
      <c r="F6499" s="56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42"/>
      <c r="V6499" s="42"/>
      <c r="W6499" s="42"/>
      <c r="X6499" s="42"/>
      <c r="Y6499" s="42"/>
      <c r="Z6499" s="42"/>
      <c r="AA6499" s="42"/>
      <c r="AB6499" s="42"/>
      <c r="AD6499" s="11"/>
      <c r="AE6499" s="11"/>
    </row>
    <row r="6500" spans="3:32">
      <c r="C6500" s="57"/>
      <c r="D6500" s="11"/>
      <c r="E6500" s="11"/>
      <c r="F6500" s="56"/>
      <c r="G6500" s="11"/>
      <c r="H6500" s="11"/>
      <c r="I6500" s="11"/>
      <c r="J6500" s="11"/>
      <c r="K6500" s="11"/>
      <c r="M6500" s="11"/>
      <c r="N6500" s="11"/>
      <c r="O6500" s="11"/>
      <c r="Q6500" s="11"/>
      <c r="R6500" s="11"/>
      <c r="S6500" s="11"/>
      <c r="U6500" s="42"/>
      <c r="V6500" s="42"/>
      <c r="W6500" s="42"/>
      <c r="X6500" s="42"/>
      <c r="Y6500" s="42"/>
      <c r="Z6500" s="42"/>
      <c r="AA6500" s="42"/>
      <c r="AB6500" s="42"/>
      <c r="AD6500" s="11"/>
    </row>
    <row r="6501" spans="3:32">
      <c r="C6501" s="57"/>
      <c r="D6501" s="11"/>
      <c r="E6501" s="11"/>
      <c r="F6501" s="56"/>
      <c r="G6501" s="11"/>
      <c r="H6501" s="11"/>
      <c r="I6501" s="11"/>
      <c r="J6501" s="11"/>
      <c r="K6501" s="11"/>
      <c r="M6501" s="11"/>
      <c r="N6501" s="11"/>
      <c r="O6501" s="11"/>
      <c r="Q6501" s="11"/>
      <c r="R6501" s="11"/>
      <c r="S6501" s="11"/>
      <c r="U6501" s="42"/>
      <c r="V6501" s="42"/>
      <c r="W6501" s="42"/>
      <c r="X6501" s="42"/>
      <c r="Y6501" s="42"/>
      <c r="Z6501" s="42"/>
      <c r="AA6501" s="42"/>
      <c r="AB6501" s="42"/>
      <c r="AD6501" s="11"/>
      <c r="AF6501" s="11"/>
    </row>
    <row r="6502" spans="3:32">
      <c r="C6502" s="57"/>
      <c r="D6502" s="11"/>
      <c r="E6502" s="11"/>
      <c r="F6502" s="56"/>
      <c r="G6502" s="11"/>
      <c r="H6502" s="11"/>
      <c r="I6502" s="11"/>
      <c r="J6502" s="11"/>
      <c r="K6502" s="11"/>
      <c r="M6502" s="11"/>
      <c r="N6502" s="11"/>
      <c r="O6502" s="11"/>
      <c r="P6502" s="11"/>
      <c r="Q6502" s="11"/>
      <c r="R6502" s="11"/>
      <c r="S6502" s="11"/>
      <c r="T6502" s="11"/>
      <c r="U6502" s="42"/>
      <c r="V6502" s="42"/>
      <c r="W6502" s="42"/>
      <c r="X6502" s="42"/>
      <c r="Y6502" s="42"/>
      <c r="Z6502" s="42"/>
      <c r="AA6502" s="42"/>
      <c r="AB6502" s="42"/>
      <c r="AD6502" s="11"/>
      <c r="AF6502" s="11"/>
    </row>
    <row r="6503" spans="3:32">
      <c r="C6503" s="57"/>
      <c r="D6503" s="11"/>
      <c r="E6503" s="11"/>
      <c r="F6503" s="56"/>
      <c r="G6503" s="11"/>
      <c r="H6503" s="11"/>
      <c r="I6503" s="11"/>
      <c r="J6503" s="11"/>
      <c r="K6503" s="11"/>
      <c r="M6503" s="11"/>
      <c r="N6503" s="11"/>
      <c r="O6503" s="11"/>
      <c r="Q6503" s="11"/>
      <c r="R6503" s="11"/>
      <c r="S6503" s="11"/>
      <c r="U6503" s="42"/>
      <c r="V6503" s="42"/>
      <c r="W6503" s="42"/>
      <c r="X6503" s="42"/>
      <c r="Y6503" s="42"/>
      <c r="Z6503" s="42"/>
      <c r="AA6503" s="42"/>
      <c r="AB6503" s="42"/>
      <c r="AD6503" s="11"/>
    </row>
    <row r="6504" spans="3:32">
      <c r="C6504" s="57"/>
      <c r="D6504" s="11"/>
      <c r="E6504" s="11"/>
      <c r="F6504" s="56"/>
      <c r="G6504" s="11"/>
      <c r="H6504" s="11"/>
      <c r="I6504" s="11"/>
      <c r="J6504" s="11"/>
      <c r="K6504" s="11"/>
      <c r="M6504" s="11"/>
      <c r="N6504" s="11"/>
      <c r="O6504" s="11"/>
      <c r="P6504" s="11"/>
      <c r="Q6504" s="11"/>
      <c r="R6504" s="11"/>
      <c r="S6504" s="11"/>
      <c r="T6504" s="11"/>
      <c r="U6504" s="42"/>
      <c r="V6504" s="42"/>
      <c r="W6504" s="42"/>
      <c r="X6504" s="42"/>
      <c r="Y6504" s="42"/>
      <c r="Z6504" s="42"/>
      <c r="AA6504" s="42"/>
      <c r="AB6504" s="42"/>
      <c r="AD6504" s="11"/>
      <c r="AE6504" s="11"/>
    </row>
    <row r="6505" spans="3:32">
      <c r="C6505" s="57"/>
      <c r="D6505" s="11"/>
      <c r="E6505" s="11"/>
      <c r="F6505" s="56"/>
      <c r="G6505" s="11"/>
      <c r="H6505" s="11"/>
      <c r="I6505" s="11"/>
      <c r="J6505" s="11"/>
      <c r="K6505" s="11"/>
      <c r="M6505" s="11"/>
      <c r="N6505" s="11"/>
      <c r="O6505" s="11"/>
      <c r="P6505" s="11"/>
      <c r="Q6505" s="11"/>
      <c r="R6505" s="11"/>
      <c r="S6505" s="11"/>
      <c r="T6505" s="11"/>
      <c r="U6505" s="42"/>
      <c r="V6505" s="42"/>
      <c r="W6505" s="42"/>
      <c r="X6505" s="42"/>
      <c r="Y6505" s="42"/>
      <c r="Z6505" s="42"/>
      <c r="AA6505" s="42"/>
      <c r="AB6505" s="42"/>
      <c r="AC6505" s="11"/>
      <c r="AD6505" s="11"/>
    </row>
    <row r="6506" spans="3:32">
      <c r="C6506" s="57"/>
      <c r="D6506" s="11"/>
      <c r="E6506" s="11"/>
      <c r="F6506" s="56"/>
      <c r="G6506" s="11"/>
      <c r="H6506" s="11"/>
      <c r="I6506" s="11"/>
      <c r="J6506" s="11"/>
      <c r="K6506" s="11"/>
      <c r="M6506" s="11"/>
      <c r="N6506" s="11"/>
      <c r="O6506" s="11"/>
      <c r="P6506" s="11"/>
      <c r="Q6506" s="11"/>
      <c r="R6506" s="11"/>
      <c r="S6506" s="11"/>
      <c r="T6506" s="11"/>
      <c r="U6506" s="42"/>
      <c r="V6506" s="42"/>
      <c r="W6506" s="42"/>
      <c r="X6506" s="42"/>
      <c r="Y6506" s="42"/>
      <c r="Z6506" s="42"/>
      <c r="AA6506" s="42"/>
      <c r="AB6506" s="42"/>
      <c r="AD6506" s="11"/>
    </row>
    <row r="6507" spans="3:32">
      <c r="C6507" s="57"/>
      <c r="D6507" s="11"/>
      <c r="E6507" s="11"/>
      <c r="F6507" s="56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42"/>
      <c r="V6507" s="42"/>
      <c r="W6507" s="42"/>
      <c r="X6507" s="42"/>
      <c r="Y6507" s="42"/>
      <c r="Z6507" s="42"/>
      <c r="AA6507" s="42"/>
      <c r="AB6507" s="42"/>
      <c r="AD6507" s="11"/>
      <c r="AE6507" s="11"/>
    </row>
    <row r="6508" spans="3:32">
      <c r="C6508" s="57"/>
      <c r="D6508" s="11"/>
      <c r="E6508" s="11"/>
      <c r="F6508" s="56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42"/>
      <c r="V6508" s="42"/>
      <c r="W6508" s="42"/>
      <c r="X6508" s="42"/>
      <c r="Y6508" s="42"/>
      <c r="Z6508" s="42"/>
      <c r="AA6508" s="42"/>
      <c r="AB6508" s="42"/>
      <c r="AD6508" s="11"/>
      <c r="AE6508" s="11"/>
      <c r="AF6508" s="11"/>
    </row>
    <row r="6509" spans="3:32">
      <c r="C6509" s="57"/>
      <c r="D6509" s="11"/>
      <c r="E6509" s="11"/>
      <c r="F6509" s="56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42"/>
      <c r="V6509" s="42"/>
      <c r="W6509" s="42"/>
      <c r="X6509" s="42"/>
      <c r="Y6509" s="42"/>
      <c r="Z6509" s="42"/>
      <c r="AA6509" s="42"/>
      <c r="AB6509" s="42"/>
      <c r="AD6509" s="11"/>
      <c r="AE6509" s="11"/>
    </row>
    <row r="6510" spans="3:32">
      <c r="C6510" s="57"/>
      <c r="D6510" s="11"/>
      <c r="E6510" s="11"/>
      <c r="F6510" s="56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42"/>
      <c r="V6510" s="42"/>
      <c r="W6510" s="42"/>
      <c r="X6510" s="42"/>
      <c r="Y6510" s="42"/>
      <c r="Z6510" s="42"/>
      <c r="AA6510" s="42"/>
      <c r="AB6510" s="42"/>
      <c r="AD6510" s="11"/>
      <c r="AE6510" s="11"/>
      <c r="AF6510" s="11"/>
    </row>
    <row r="6511" spans="3:32">
      <c r="C6511" s="57"/>
      <c r="D6511" s="11"/>
      <c r="E6511" s="11"/>
      <c r="F6511" s="56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42"/>
      <c r="V6511" s="42"/>
      <c r="W6511" s="42"/>
      <c r="X6511" s="42"/>
      <c r="Y6511" s="42"/>
      <c r="Z6511" s="42"/>
      <c r="AA6511" s="42"/>
      <c r="AB6511" s="42"/>
      <c r="AD6511" s="11"/>
      <c r="AE6511" s="11"/>
      <c r="AF6511" s="11"/>
    </row>
    <row r="6512" spans="3:32">
      <c r="C6512" s="57"/>
      <c r="D6512" s="11"/>
      <c r="E6512" s="11"/>
      <c r="F6512" s="56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42"/>
      <c r="V6512" s="42"/>
      <c r="W6512" s="42"/>
      <c r="X6512" s="42"/>
      <c r="Y6512" s="42"/>
      <c r="Z6512" s="42"/>
      <c r="AA6512" s="42"/>
      <c r="AB6512" s="42"/>
      <c r="AD6512" s="11"/>
      <c r="AE6512" s="11"/>
    </row>
    <row r="6513" spans="3:32">
      <c r="C6513" s="57"/>
      <c r="D6513" s="11"/>
      <c r="E6513" s="11"/>
      <c r="F6513" s="56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42"/>
      <c r="V6513" s="42"/>
      <c r="W6513" s="42"/>
      <c r="X6513" s="42"/>
      <c r="Y6513" s="42"/>
      <c r="Z6513" s="42"/>
      <c r="AA6513" s="42"/>
      <c r="AB6513" s="42"/>
      <c r="AD6513" s="11"/>
      <c r="AE6513" s="11"/>
    </row>
    <row r="6514" spans="3:32">
      <c r="C6514" s="57"/>
      <c r="D6514" s="11"/>
      <c r="E6514" s="11"/>
      <c r="F6514" s="56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42"/>
      <c r="V6514" s="42"/>
      <c r="W6514" s="42"/>
      <c r="X6514" s="42"/>
      <c r="Y6514" s="42"/>
      <c r="Z6514" s="42"/>
      <c r="AA6514" s="42"/>
      <c r="AB6514" s="42"/>
      <c r="AD6514" s="11"/>
      <c r="AE6514" s="11"/>
    </row>
    <row r="6515" spans="3:32">
      <c r="C6515" s="57"/>
      <c r="D6515" s="11"/>
      <c r="E6515" s="11"/>
      <c r="F6515" s="56"/>
      <c r="G6515" s="11"/>
      <c r="H6515" s="11"/>
      <c r="I6515" s="11"/>
      <c r="J6515" s="11"/>
      <c r="K6515" s="11"/>
      <c r="M6515" s="11"/>
      <c r="N6515" s="11"/>
      <c r="O6515" s="11"/>
      <c r="P6515" s="11"/>
      <c r="Q6515" s="11"/>
      <c r="R6515" s="11"/>
      <c r="S6515" s="11"/>
      <c r="T6515" s="11"/>
      <c r="U6515" s="42"/>
      <c r="V6515" s="42"/>
      <c r="W6515" s="42"/>
      <c r="X6515" s="42"/>
      <c r="Y6515" s="42"/>
      <c r="Z6515" s="42"/>
      <c r="AA6515" s="42"/>
      <c r="AB6515" s="42"/>
      <c r="AD6515" s="11"/>
      <c r="AE6515" s="11"/>
    </row>
    <row r="6516" spans="3:32">
      <c r="C6516" s="57"/>
      <c r="D6516" s="11"/>
      <c r="E6516" s="11"/>
      <c r="F6516" s="56"/>
      <c r="G6516" s="11"/>
      <c r="H6516" s="11"/>
      <c r="I6516" s="11"/>
      <c r="J6516" s="11"/>
      <c r="K6516" s="11"/>
      <c r="M6516" s="11"/>
      <c r="N6516" s="11"/>
      <c r="O6516" s="11"/>
      <c r="P6516" s="11"/>
      <c r="Q6516" s="11"/>
      <c r="R6516" s="11"/>
      <c r="S6516" s="11"/>
      <c r="T6516" s="11"/>
      <c r="U6516" s="42"/>
      <c r="V6516" s="42"/>
      <c r="W6516" s="42"/>
      <c r="X6516" s="42"/>
      <c r="Y6516" s="42"/>
      <c r="Z6516" s="42"/>
      <c r="AA6516" s="42"/>
      <c r="AB6516" s="42"/>
      <c r="AD6516" s="11"/>
      <c r="AE6516" s="11"/>
    </row>
    <row r="6517" spans="3:32">
      <c r="C6517" s="57"/>
      <c r="D6517" s="11"/>
      <c r="E6517" s="11"/>
      <c r="F6517" s="56"/>
      <c r="G6517" s="11"/>
      <c r="H6517" s="11"/>
      <c r="I6517" s="11"/>
      <c r="J6517" s="11"/>
      <c r="K6517" s="11"/>
      <c r="M6517" s="11"/>
      <c r="N6517" s="11"/>
      <c r="O6517" s="11"/>
      <c r="Q6517" s="11"/>
      <c r="R6517" s="11"/>
      <c r="S6517" s="11"/>
      <c r="U6517" s="42"/>
      <c r="V6517" s="42"/>
      <c r="W6517" s="42"/>
      <c r="X6517" s="42"/>
      <c r="Y6517" s="42"/>
      <c r="Z6517" s="42"/>
      <c r="AA6517" s="42"/>
      <c r="AB6517" s="42"/>
      <c r="AD6517" s="11"/>
    </row>
    <row r="6518" spans="3:32">
      <c r="C6518" s="57"/>
      <c r="D6518" s="11"/>
      <c r="E6518" s="11"/>
      <c r="F6518" s="56"/>
      <c r="G6518" s="11"/>
      <c r="H6518" s="11"/>
      <c r="I6518" s="11"/>
      <c r="J6518" s="11"/>
      <c r="K6518" s="11"/>
      <c r="M6518" s="11"/>
      <c r="N6518" s="11"/>
      <c r="P6518" s="11"/>
      <c r="Q6518" s="11"/>
      <c r="R6518" s="11"/>
      <c r="S6518" s="11"/>
      <c r="U6518" s="42"/>
      <c r="V6518" s="42"/>
      <c r="W6518" s="42"/>
      <c r="X6518" s="42"/>
      <c r="Y6518" s="42"/>
      <c r="Z6518" s="42"/>
      <c r="AA6518" s="42"/>
      <c r="AB6518" s="42"/>
      <c r="AD6518" s="11"/>
      <c r="AE6518" s="11"/>
      <c r="AF6518" s="11"/>
    </row>
    <row r="6519" spans="3:32">
      <c r="C6519" s="57"/>
      <c r="D6519" s="11"/>
      <c r="E6519" s="11"/>
      <c r="F6519" s="56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42"/>
      <c r="V6519" s="42"/>
      <c r="W6519" s="42"/>
      <c r="X6519" s="42"/>
      <c r="Y6519" s="42"/>
      <c r="Z6519" s="42"/>
      <c r="AA6519" s="42"/>
      <c r="AB6519" s="42"/>
      <c r="AD6519" s="11"/>
      <c r="AE6519" s="11"/>
    </row>
    <row r="6520" spans="3:32">
      <c r="C6520" s="57"/>
      <c r="D6520" s="11"/>
      <c r="E6520" s="11"/>
      <c r="F6520" s="56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42"/>
      <c r="V6520" s="42"/>
      <c r="W6520" s="42"/>
      <c r="X6520" s="42"/>
      <c r="Y6520" s="42"/>
      <c r="Z6520" s="42"/>
      <c r="AA6520" s="42"/>
      <c r="AB6520" s="42"/>
      <c r="AD6520" s="11"/>
      <c r="AF6520" s="11"/>
    </row>
    <row r="6521" spans="3:32">
      <c r="C6521" s="57"/>
      <c r="D6521" s="11"/>
      <c r="E6521" s="11"/>
      <c r="F6521" s="56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42"/>
      <c r="V6521" s="42"/>
      <c r="W6521" s="42"/>
      <c r="X6521" s="42"/>
      <c r="Y6521" s="42"/>
      <c r="Z6521" s="42"/>
      <c r="AA6521" s="42"/>
      <c r="AB6521" s="42"/>
      <c r="AD6521" s="11"/>
      <c r="AF6521" s="11"/>
    </row>
    <row r="6522" spans="3:32">
      <c r="C6522" s="57"/>
      <c r="D6522" s="11"/>
      <c r="E6522" s="11"/>
      <c r="F6522" s="56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42"/>
      <c r="V6522" s="42"/>
      <c r="W6522" s="42"/>
      <c r="X6522" s="42"/>
      <c r="Y6522" s="42"/>
      <c r="Z6522" s="42"/>
      <c r="AA6522" s="42"/>
      <c r="AB6522" s="42"/>
      <c r="AD6522" s="11"/>
      <c r="AE6522" s="11"/>
    </row>
    <row r="6523" spans="3:32">
      <c r="C6523" s="57"/>
      <c r="D6523" s="11"/>
      <c r="E6523" s="11"/>
      <c r="F6523" s="56"/>
      <c r="G6523" s="11"/>
      <c r="H6523" s="11"/>
      <c r="I6523" s="11"/>
      <c r="J6523" s="11"/>
      <c r="K6523" s="11"/>
      <c r="M6523" s="11"/>
      <c r="N6523" s="11"/>
      <c r="P6523" s="11"/>
      <c r="Q6523" s="11"/>
      <c r="R6523" s="11"/>
      <c r="S6523" s="11"/>
      <c r="U6523" s="42"/>
      <c r="V6523" s="42"/>
      <c r="W6523" s="42"/>
      <c r="X6523" s="42"/>
      <c r="Y6523" s="42"/>
      <c r="Z6523" s="42"/>
      <c r="AA6523" s="42"/>
      <c r="AB6523" s="42"/>
      <c r="AD6523" s="11"/>
      <c r="AE6523" s="11"/>
    </row>
    <row r="6524" spans="3:32">
      <c r="C6524" s="57"/>
      <c r="D6524" s="11"/>
      <c r="E6524" s="11"/>
      <c r="F6524" s="56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42"/>
      <c r="V6524" s="42"/>
      <c r="W6524" s="42"/>
      <c r="X6524" s="42"/>
      <c r="Y6524" s="42"/>
      <c r="Z6524" s="42"/>
      <c r="AA6524" s="42"/>
      <c r="AB6524" s="42"/>
      <c r="AD6524" s="11"/>
      <c r="AE6524" s="11"/>
    </row>
    <row r="6525" spans="3:32">
      <c r="C6525" s="57"/>
      <c r="D6525" s="11"/>
      <c r="E6525" s="11"/>
      <c r="F6525" s="56"/>
      <c r="G6525" s="11"/>
      <c r="H6525" s="11"/>
      <c r="I6525" s="11"/>
      <c r="J6525" s="11"/>
      <c r="K6525" s="11"/>
      <c r="L6525" s="11"/>
      <c r="M6525" s="11"/>
      <c r="N6525" s="11"/>
      <c r="P6525" s="11"/>
      <c r="Q6525" s="11"/>
      <c r="R6525" s="11"/>
      <c r="S6525" s="11"/>
      <c r="T6525" s="11"/>
      <c r="U6525" s="42"/>
      <c r="V6525" s="42"/>
      <c r="W6525" s="42"/>
      <c r="X6525" s="42"/>
      <c r="Y6525" s="42"/>
      <c r="Z6525" s="42"/>
      <c r="AA6525" s="42"/>
      <c r="AB6525" s="42"/>
      <c r="AC6525" s="11"/>
      <c r="AD6525" s="11"/>
    </row>
    <row r="6526" spans="3:32">
      <c r="C6526" s="57"/>
      <c r="D6526" s="11"/>
      <c r="E6526" s="11"/>
      <c r="F6526" s="56"/>
      <c r="G6526" s="11"/>
      <c r="H6526" s="11"/>
      <c r="I6526" s="11"/>
      <c r="J6526" s="11"/>
      <c r="K6526" s="11"/>
      <c r="M6526" s="11"/>
      <c r="N6526" s="11"/>
      <c r="O6526" s="11"/>
      <c r="Q6526" s="11"/>
      <c r="R6526" s="11"/>
      <c r="S6526" s="11"/>
      <c r="U6526" s="42"/>
      <c r="V6526" s="42"/>
      <c r="W6526" s="42"/>
      <c r="X6526" s="42"/>
      <c r="Y6526" s="42"/>
      <c r="Z6526" s="42"/>
      <c r="AA6526" s="42"/>
      <c r="AB6526" s="42"/>
      <c r="AC6526" s="11"/>
      <c r="AD6526" s="11"/>
      <c r="AE6526" s="11"/>
      <c r="AF6526" s="11"/>
    </row>
    <row r="6527" spans="3:32">
      <c r="C6527" s="57"/>
      <c r="D6527" s="11"/>
      <c r="E6527" s="11"/>
      <c r="F6527" s="56"/>
      <c r="G6527" s="11"/>
      <c r="H6527" s="11"/>
      <c r="I6527" s="11"/>
      <c r="J6527" s="11"/>
      <c r="K6527" s="11"/>
      <c r="M6527" s="11"/>
      <c r="N6527" s="11"/>
      <c r="O6527" s="11"/>
      <c r="Q6527" s="11"/>
      <c r="R6527" s="11"/>
      <c r="S6527" s="11"/>
      <c r="U6527" s="42"/>
      <c r="V6527" s="42"/>
      <c r="W6527" s="42"/>
      <c r="X6527" s="42"/>
      <c r="Y6527" s="42"/>
      <c r="Z6527" s="42"/>
      <c r="AA6527" s="42"/>
      <c r="AB6527" s="42"/>
      <c r="AC6527" s="11"/>
      <c r="AD6527" s="11"/>
      <c r="AE6527" s="11"/>
      <c r="AF6527" s="11"/>
    </row>
    <row r="6528" spans="3:32">
      <c r="C6528" s="57"/>
      <c r="D6528" s="11"/>
      <c r="E6528" s="11"/>
      <c r="F6528" s="56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42"/>
      <c r="V6528" s="42"/>
      <c r="W6528" s="42"/>
      <c r="X6528" s="42"/>
      <c r="Y6528" s="42"/>
      <c r="Z6528" s="42"/>
      <c r="AA6528" s="42"/>
      <c r="AB6528" s="42"/>
      <c r="AC6528" s="11"/>
      <c r="AD6528" s="11"/>
      <c r="AF6528" s="11"/>
    </row>
    <row r="6529" spans="3:32">
      <c r="C6529" s="57"/>
      <c r="D6529" s="11"/>
      <c r="E6529" s="11"/>
      <c r="F6529" s="56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42"/>
      <c r="V6529" s="42"/>
      <c r="W6529" s="42"/>
      <c r="X6529" s="42"/>
      <c r="Y6529" s="42"/>
      <c r="Z6529" s="42"/>
      <c r="AA6529" s="42"/>
      <c r="AB6529" s="42"/>
      <c r="AD6529" s="11"/>
      <c r="AF6529" s="11"/>
    </row>
    <row r="6530" spans="3:32">
      <c r="C6530" s="57"/>
      <c r="D6530" s="11"/>
      <c r="E6530" s="11"/>
      <c r="F6530" s="56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42"/>
      <c r="V6530" s="42"/>
      <c r="W6530" s="42"/>
      <c r="X6530" s="42"/>
      <c r="Y6530" s="42"/>
      <c r="Z6530" s="42"/>
      <c r="AA6530" s="42"/>
      <c r="AB6530" s="42"/>
      <c r="AD6530" s="11"/>
    </row>
    <row r="6531" spans="3:32">
      <c r="C6531" s="57"/>
      <c r="D6531" s="11"/>
      <c r="E6531" s="11"/>
      <c r="F6531" s="56"/>
      <c r="G6531" s="11"/>
      <c r="H6531" s="11"/>
      <c r="I6531" s="11"/>
      <c r="J6531" s="11"/>
      <c r="K6531" s="11"/>
      <c r="M6531" s="11"/>
      <c r="O6531" s="11"/>
      <c r="P6531" s="11"/>
      <c r="Q6531" s="11"/>
      <c r="R6531" s="11"/>
      <c r="S6531" s="11"/>
      <c r="T6531" s="11"/>
      <c r="U6531" s="42"/>
      <c r="V6531" s="42"/>
      <c r="W6531" s="42"/>
      <c r="X6531" s="42"/>
      <c r="Y6531" s="42"/>
      <c r="Z6531" s="42"/>
      <c r="AA6531" s="42"/>
      <c r="AB6531" s="42"/>
      <c r="AD6531" s="11"/>
      <c r="AE6531" s="11"/>
    </row>
    <row r="6532" spans="3:32">
      <c r="C6532" s="57"/>
      <c r="D6532" s="11"/>
      <c r="E6532" s="11"/>
      <c r="F6532" s="56"/>
      <c r="G6532" s="11"/>
      <c r="H6532" s="11"/>
      <c r="I6532" s="11"/>
      <c r="J6532" s="11"/>
      <c r="K6532" s="11"/>
      <c r="M6532" s="11"/>
      <c r="N6532" s="11"/>
      <c r="P6532" s="11"/>
      <c r="Q6532" s="11"/>
      <c r="R6532" s="11"/>
      <c r="S6532" s="11"/>
      <c r="T6532" s="11"/>
      <c r="U6532" s="42"/>
      <c r="V6532" s="42"/>
      <c r="W6532" s="42"/>
      <c r="X6532" s="42"/>
      <c r="Y6532" s="42"/>
      <c r="Z6532" s="42"/>
      <c r="AA6532" s="42"/>
      <c r="AB6532" s="42"/>
      <c r="AD6532" s="11"/>
      <c r="AE6532" s="11"/>
      <c r="AF6532" s="11"/>
    </row>
    <row r="6533" spans="3:32">
      <c r="C6533" s="57"/>
      <c r="D6533" s="11"/>
      <c r="E6533" s="11"/>
      <c r="F6533" s="56"/>
      <c r="G6533" s="11"/>
      <c r="H6533" s="11"/>
      <c r="I6533" s="11"/>
      <c r="J6533" s="11"/>
      <c r="K6533" s="11"/>
      <c r="M6533" s="11"/>
      <c r="N6533" s="11"/>
      <c r="P6533" s="11"/>
      <c r="Q6533" s="11"/>
      <c r="R6533" s="11"/>
      <c r="S6533" s="11"/>
      <c r="T6533" s="11"/>
      <c r="U6533" s="42"/>
      <c r="V6533" s="42"/>
      <c r="W6533" s="42"/>
      <c r="X6533" s="42"/>
      <c r="Y6533" s="42"/>
      <c r="Z6533" s="42"/>
      <c r="AA6533" s="42"/>
      <c r="AB6533" s="42"/>
      <c r="AD6533" s="11"/>
      <c r="AE6533" s="11"/>
    </row>
    <row r="6534" spans="3:32">
      <c r="C6534" s="57"/>
      <c r="D6534" s="11"/>
      <c r="E6534" s="11"/>
      <c r="F6534" s="56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42"/>
      <c r="V6534" s="42"/>
      <c r="W6534" s="42"/>
      <c r="X6534" s="42"/>
      <c r="Y6534" s="42"/>
      <c r="Z6534" s="42"/>
      <c r="AA6534" s="42"/>
      <c r="AB6534" s="42"/>
      <c r="AD6534" s="11"/>
      <c r="AE6534" s="11"/>
      <c r="AF6534" s="11"/>
    </row>
    <row r="6535" spans="3:32">
      <c r="C6535" s="57"/>
      <c r="D6535" s="11"/>
      <c r="E6535" s="11"/>
      <c r="F6535" s="56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42"/>
      <c r="V6535" s="42"/>
      <c r="W6535" s="42"/>
      <c r="X6535" s="42"/>
      <c r="Y6535" s="42"/>
      <c r="Z6535" s="42"/>
      <c r="AA6535" s="42"/>
      <c r="AB6535" s="42"/>
      <c r="AD6535" s="11"/>
      <c r="AE6535" s="11"/>
    </row>
    <row r="6536" spans="3:32">
      <c r="C6536" s="57"/>
      <c r="D6536" s="11"/>
      <c r="E6536" s="11"/>
      <c r="F6536" s="56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42"/>
      <c r="V6536" s="42"/>
      <c r="W6536" s="42"/>
      <c r="X6536" s="42"/>
      <c r="Y6536" s="42"/>
      <c r="Z6536" s="42"/>
      <c r="AA6536" s="42"/>
      <c r="AB6536" s="42"/>
      <c r="AD6536" s="11"/>
      <c r="AF6536" s="11"/>
    </row>
    <row r="6537" spans="3:32">
      <c r="C6537" s="57"/>
      <c r="D6537" s="11"/>
      <c r="E6537" s="11"/>
      <c r="F6537" s="56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42"/>
      <c r="V6537" s="42"/>
      <c r="W6537" s="42"/>
      <c r="X6537" s="42"/>
      <c r="Y6537" s="42"/>
      <c r="Z6537" s="42"/>
      <c r="AA6537" s="42"/>
      <c r="AB6537" s="42"/>
      <c r="AD6537" s="11"/>
    </row>
    <row r="6538" spans="3:32">
      <c r="C6538" s="57"/>
      <c r="D6538" s="11"/>
      <c r="E6538" s="11"/>
      <c r="F6538" s="56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U6538" s="42"/>
      <c r="V6538" s="42"/>
      <c r="W6538" s="42"/>
      <c r="X6538" s="42"/>
      <c r="Y6538" s="42"/>
      <c r="Z6538" s="42"/>
      <c r="AA6538" s="42"/>
      <c r="AB6538" s="42"/>
      <c r="AD6538" s="11"/>
      <c r="AE6538" s="11"/>
      <c r="AF6538" s="11"/>
    </row>
    <row r="6539" spans="3:32">
      <c r="C6539" s="57"/>
      <c r="D6539" s="11"/>
      <c r="E6539" s="11"/>
      <c r="F6539" s="56"/>
      <c r="G6539" s="11"/>
      <c r="H6539" s="11"/>
      <c r="I6539" s="11"/>
      <c r="J6539" s="11"/>
      <c r="K6539" s="11"/>
      <c r="L6539" s="11"/>
      <c r="M6539" s="11"/>
      <c r="N6539" s="11"/>
      <c r="P6539" s="11"/>
      <c r="Q6539" s="11"/>
      <c r="R6539" s="11"/>
      <c r="S6539" s="11"/>
      <c r="T6539" s="11"/>
      <c r="U6539" s="42"/>
      <c r="V6539" s="42"/>
      <c r="W6539" s="42"/>
      <c r="X6539" s="42"/>
      <c r="Y6539" s="42"/>
      <c r="Z6539" s="42"/>
      <c r="AA6539" s="42"/>
      <c r="AB6539" s="42"/>
      <c r="AD6539" s="11"/>
      <c r="AE6539" s="11"/>
      <c r="AF6539" s="11"/>
    </row>
    <row r="6540" spans="3:32">
      <c r="C6540" s="57"/>
      <c r="D6540" s="11"/>
      <c r="E6540" s="11"/>
      <c r="F6540" s="56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42"/>
      <c r="V6540" s="42"/>
      <c r="W6540" s="42"/>
      <c r="X6540" s="42"/>
      <c r="Y6540" s="42"/>
      <c r="Z6540" s="42"/>
      <c r="AA6540" s="42"/>
      <c r="AB6540" s="42"/>
      <c r="AD6540" s="11"/>
      <c r="AE6540" s="11"/>
    </row>
    <row r="6541" spans="3:32">
      <c r="C6541" s="57"/>
      <c r="D6541" s="11"/>
      <c r="E6541" s="11"/>
      <c r="F6541" s="56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42"/>
      <c r="V6541" s="42"/>
      <c r="W6541" s="42"/>
      <c r="X6541" s="42"/>
      <c r="Y6541" s="42"/>
      <c r="Z6541" s="42"/>
      <c r="AA6541" s="42"/>
      <c r="AB6541" s="42"/>
      <c r="AD6541" s="11"/>
      <c r="AE6541" s="11"/>
    </row>
    <row r="6542" spans="3:32">
      <c r="C6542" s="57"/>
      <c r="D6542" s="11"/>
      <c r="E6542" s="11"/>
      <c r="F6542" s="56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42"/>
      <c r="V6542" s="42"/>
      <c r="W6542" s="42"/>
      <c r="X6542" s="42"/>
      <c r="Y6542" s="42"/>
      <c r="Z6542" s="42"/>
      <c r="AA6542" s="42"/>
      <c r="AB6542" s="42"/>
      <c r="AD6542" s="11"/>
      <c r="AE6542" s="11"/>
    </row>
    <row r="6543" spans="3:32">
      <c r="C6543" s="57"/>
      <c r="D6543" s="11"/>
      <c r="E6543" s="11"/>
      <c r="F6543" s="56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42"/>
      <c r="V6543" s="42"/>
      <c r="W6543" s="42"/>
      <c r="X6543" s="42"/>
      <c r="Y6543" s="42"/>
      <c r="Z6543" s="42"/>
      <c r="AA6543" s="42"/>
      <c r="AB6543" s="42"/>
      <c r="AD6543" s="11"/>
      <c r="AF6543" s="11"/>
    </row>
    <row r="6544" spans="3:32">
      <c r="C6544" s="57"/>
      <c r="D6544" s="11"/>
      <c r="E6544" s="11"/>
      <c r="F6544" s="56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42"/>
      <c r="V6544" s="42"/>
      <c r="W6544" s="42"/>
      <c r="X6544" s="42"/>
      <c r="Y6544" s="42"/>
      <c r="Z6544" s="42"/>
      <c r="AA6544" s="42"/>
      <c r="AB6544" s="42"/>
      <c r="AD6544" s="11"/>
      <c r="AE6544" s="11"/>
    </row>
    <row r="6545" spans="3:32">
      <c r="C6545" s="57"/>
      <c r="D6545" s="11"/>
      <c r="E6545" s="11"/>
      <c r="F6545" s="56"/>
      <c r="G6545" s="11"/>
      <c r="H6545" s="11"/>
      <c r="I6545" s="11"/>
      <c r="J6545" s="11"/>
      <c r="K6545" s="11"/>
      <c r="M6545" s="11"/>
      <c r="N6545" s="11"/>
      <c r="O6545" s="11"/>
      <c r="P6545" s="11"/>
      <c r="Q6545" s="11"/>
      <c r="R6545" s="11"/>
      <c r="S6545" s="11"/>
      <c r="T6545" s="11"/>
      <c r="U6545" s="42"/>
      <c r="V6545" s="42"/>
      <c r="W6545" s="42"/>
      <c r="X6545" s="42"/>
      <c r="Y6545" s="42"/>
      <c r="Z6545" s="42"/>
      <c r="AA6545" s="42"/>
      <c r="AB6545" s="42"/>
      <c r="AD6545" s="11"/>
      <c r="AE6545" s="11"/>
    </row>
    <row r="6546" spans="3:32">
      <c r="C6546" s="57"/>
      <c r="D6546" s="11"/>
      <c r="E6546" s="11"/>
      <c r="F6546" s="56"/>
      <c r="G6546" s="11"/>
      <c r="H6546" s="11"/>
      <c r="I6546" s="11"/>
      <c r="J6546" s="11"/>
      <c r="K6546" s="11"/>
      <c r="M6546" s="11"/>
      <c r="N6546" s="11"/>
      <c r="O6546" s="11"/>
      <c r="Q6546" s="11"/>
      <c r="R6546" s="11"/>
      <c r="S6546" s="11"/>
      <c r="U6546" s="42"/>
      <c r="V6546" s="42"/>
      <c r="W6546" s="42"/>
      <c r="X6546" s="42"/>
      <c r="Y6546" s="42"/>
      <c r="Z6546" s="42"/>
      <c r="AA6546" s="42"/>
      <c r="AB6546" s="42"/>
      <c r="AD6546" s="11"/>
      <c r="AE6546" s="11"/>
    </row>
    <row r="6547" spans="3:32">
      <c r="C6547" s="57"/>
      <c r="D6547" s="11"/>
      <c r="E6547" s="11"/>
      <c r="F6547" s="56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42"/>
      <c r="V6547" s="42"/>
      <c r="W6547" s="42"/>
      <c r="X6547" s="42"/>
      <c r="Y6547" s="42"/>
      <c r="Z6547" s="42"/>
      <c r="AA6547" s="42"/>
      <c r="AB6547" s="42"/>
      <c r="AD6547" s="11"/>
      <c r="AE6547" s="11"/>
    </row>
    <row r="6548" spans="3:32">
      <c r="C6548" s="57"/>
      <c r="D6548" s="11"/>
      <c r="E6548" s="11"/>
      <c r="F6548" s="56"/>
      <c r="G6548" s="11"/>
      <c r="H6548" s="11"/>
      <c r="I6548" s="11"/>
      <c r="J6548" s="11"/>
      <c r="K6548" s="11"/>
      <c r="L6548" s="11"/>
      <c r="M6548" s="11"/>
      <c r="N6548" s="11"/>
      <c r="P6548" s="11"/>
      <c r="Q6548" s="11"/>
      <c r="R6548" s="11"/>
      <c r="S6548" s="11"/>
      <c r="T6548" s="11"/>
      <c r="U6548" s="42"/>
      <c r="V6548" s="42"/>
      <c r="W6548" s="42"/>
      <c r="X6548" s="42"/>
      <c r="Y6548" s="42"/>
      <c r="Z6548" s="42"/>
      <c r="AA6548" s="42"/>
      <c r="AB6548" s="42"/>
      <c r="AD6548" s="11"/>
      <c r="AE6548" s="11"/>
      <c r="AF6548" s="11"/>
    </row>
    <row r="6549" spans="3:32">
      <c r="C6549" s="57"/>
      <c r="D6549" s="11"/>
      <c r="E6549" s="11"/>
      <c r="F6549" s="56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42"/>
      <c r="V6549" s="42"/>
      <c r="W6549" s="42"/>
      <c r="X6549" s="42"/>
      <c r="Y6549" s="42"/>
      <c r="Z6549" s="42"/>
      <c r="AA6549" s="42"/>
      <c r="AB6549" s="42"/>
      <c r="AD6549" s="11"/>
      <c r="AE6549" s="11"/>
      <c r="AF6549" s="11"/>
    </row>
    <row r="6550" spans="3:32">
      <c r="C6550" s="57"/>
      <c r="D6550" s="11"/>
      <c r="E6550" s="11"/>
      <c r="F6550" s="56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42"/>
      <c r="V6550" s="42"/>
      <c r="W6550" s="42"/>
      <c r="X6550" s="42"/>
      <c r="Y6550" s="42"/>
      <c r="Z6550" s="42"/>
      <c r="AA6550" s="42"/>
      <c r="AB6550" s="42"/>
      <c r="AD6550" s="11"/>
      <c r="AE6550" s="11"/>
    </row>
    <row r="6551" spans="3:32">
      <c r="C6551" s="57"/>
      <c r="D6551" s="11"/>
      <c r="E6551" s="11"/>
      <c r="F6551" s="56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42"/>
      <c r="V6551" s="42"/>
      <c r="W6551" s="42"/>
      <c r="X6551" s="42"/>
      <c r="Y6551" s="42"/>
      <c r="Z6551" s="42"/>
      <c r="AA6551" s="42"/>
      <c r="AB6551" s="42"/>
      <c r="AD6551" s="11"/>
      <c r="AE6551" s="11"/>
    </row>
    <row r="6552" spans="3:32">
      <c r="C6552" s="57"/>
      <c r="D6552" s="11"/>
      <c r="E6552" s="11"/>
      <c r="F6552" s="56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42"/>
      <c r="V6552" s="42"/>
      <c r="W6552" s="42"/>
      <c r="X6552" s="42"/>
      <c r="Y6552" s="42"/>
      <c r="Z6552" s="42"/>
      <c r="AA6552" s="42"/>
      <c r="AB6552" s="42"/>
      <c r="AD6552" s="11"/>
      <c r="AE6552" s="11"/>
    </row>
    <row r="6553" spans="3:32">
      <c r="C6553" s="57"/>
      <c r="D6553" s="11"/>
      <c r="E6553" s="11"/>
      <c r="F6553" s="56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42"/>
      <c r="V6553" s="42"/>
      <c r="W6553" s="42"/>
      <c r="X6553" s="42"/>
      <c r="Y6553" s="42"/>
      <c r="Z6553" s="42"/>
      <c r="AA6553" s="42"/>
      <c r="AB6553" s="42"/>
      <c r="AC6553" s="11"/>
      <c r="AD6553" s="11"/>
      <c r="AE6553" s="11"/>
      <c r="AF6553" s="11"/>
    </row>
    <row r="6554" spans="3:32">
      <c r="C6554" s="57"/>
      <c r="D6554" s="11"/>
      <c r="E6554" s="11"/>
      <c r="F6554" s="56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42"/>
      <c r="V6554" s="42"/>
      <c r="W6554" s="42"/>
      <c r="X6554" s="42"/>
      <c r="Y6554" s="42"/>
      <c r="Z6554" s="42"/>
      <c r="AA6554" s="42"/>
      <c r="AB6554" s="42"/>
      <c r="AC6554" s="11"/>
      <c r="AD6554" s="11"/>
      <c r="AE6554" s="11"/>
    </row>
    <row r="6555" spans="3:32">
      <c r="C6555" s="57"/>
      <c r="D6555" s="11"/>
      <c r="E6555" s="11"/>
      <c r="F6555" s="56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42"/>
      <c r="V6555" s="42"/>
      <c r="W6555" s="42"/>
      <c r="X6555" s="42"/>
      <c r="Y6555" s="42"/>
      <c r="Z6555" s="42"/>
      <c r="AA6555" s="42"/>
      <c r="AB6555" s="42"/>
      <c r="AC6555" s="11"/>
      <c r="AD6555" s="11"/>
      <c r="AE6555" s="11"/>
    </row>
    <row r="6556" spans="3:32">
      <c r="C6556" s="57"/>
      <c r="D6556" s="11"/>
      <c r="E6556" s="11"/>
      <c r="F6556" s="56"/>
      <c r="G6556" s="11"/>
      <c r="H6556" s="11"/>
      <c r="I6556" s="11"/>
      <c r="J6556" s="11"/>
      <c r="K6556" s="11"/>
      <c r="M6556" s="11"/>
      <c r="N6556" s="11"/>
      <c r="O6556" s="11"/>
      <c r="P6556" s="11"/>
      <c r="Q6556" s="11"/>
      <c r="R6556" s="11"/>
      <c r="S6556" s="11"/>
      <c r="T6556" s="11"/>
      <c r="U6556" s="42"/>
      <c r="V6556" s="42"/>
      <c r="W6556" s="42"/>
      <c r="X6556" s="42"/>
      <c r="Y6556" s="42"/>
      <c r="Z6556" s="42"/>
      <c r="AA6556" s="42"/>
      <c r="AB6556" s="42"/>
      <c r="AD6556" s="11"/>
      <c r="AE6556" s="11"/>
      <c r="AF6556" s="11"/>
    </row>
    <row r="6557" spans="3:32">
      <c r="C6557" s="57"/>
      <c r="D6557" s="11"/>
      <c r="E6557" s="11"/>
      <c r="F6557" s="56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42"/>
      <c r="V6557" s="42"/>
      <c r="W6557" s="42"/>
      <c r="X6557" s="42"/>
      <c r="Y6557" s="42"/>
      <c r="Z6557" s="42"/>
      <c r="AA6557" s="42"/>
      <c r="AB6557" s="42"/>
      <c r="AD6557" s="11"/>
      <c r="AE6557" s="11"/>
    </row>
    <row r="6558" spans="3:32">
      <c r="C6558" s="57"/>
      <c r="D6558" s="11"/>
      <c r="E6558" s="11"/>
      <c r="F6558" s="56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42"/>
      <c r="V6558" s="42"/>
      <c r="W6558" s="42"/>
      <c r="X6558" s="42"/>
      <c r="Y6558" s="42"/>
      <c r="Z6558" s="42"/>
      <c r="AA6558" s="42"/>
      <c r="AB6558" s="42"/>
      <c r="AD6558" s="11"/>
      <c r="AE6558" s="11"/>
    </row>
    <row r="6559" spans="3:32">
      <c r="C6559" s="57"/>
      <c r="D6559" s="11"/>
      <c r="E6559" s="11"/>
      <c r="F6559" s="56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42"/>
      <c r="V6559" s="42"/>
      <c r="W6559" s="42"/>
      <c r="X6559" s="42"/>
      <c r="Y6559" s="42"/>
      <c r="Z6559" s="42"/>
      <c r="AA6559" s="42"/>
      <c r="AB6559" s="42"/>
      <c r="AC6559" s="11"/>
      <c r="AD6559" s="11"/>
      <c r="AE6559" s="11"/>
      <c r="AF6559" s="11"/>
    </row>
    <row r="6560" spans="3:32">
      <c r="C6560" s="57"/>
      <c r="D6560" s="11"/>
      <c r="E6560" s="11"/>
      <c r="F6560" s="56"/>
      <c r="G6560" s="11"/>
      <c r="H6560" s="11"/>
      <c r="I6560" s="11"/>
      <c r="J6560" s="11"/>
      <c r="K6560" s="11"/>
      <c r="L6560" s="11"/>
      <c r="M6560" s="11"/>
      <c r="N6560" s="11"/>
      <c r="O6560" s="11"/>
      <c r="Q6560" s="11"/>
      <c r="R6560" s="11"/>
      <c r="S6560" s="11"/>
      <c r="T6560" s="11"/>
      <c r="U6560" s="42"/>
      <c r="V6560" s="42"/>
      <c r="W6560" s="42"/>
      <c r="X6560" s="42"/>
      <c r="Y6560" s="42"/>
      <c r="Z6560" s="42"/>
      <c r="AA6560" s="42"/>
      <c r="AB6560" s="42"/>
      <c r="AC6560" s="11"/>
      <c r="AD6560" s="11"/>
      <c r="AE6560" s="11"/>
    </row>
    <row r="6561" spans="3:32">
      <c r="C6561" s="57"/>
      <c r="D6561" s="11"/>
      <c r="E6561" s="11"/>
      <c r="F6561" s="56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42"/>
      <c r="V6561" s="42"/>
      <c r="W6561" s="42"/>
      <c r="X6561" s="42"/>
      <c r="Y6561" s="42"/>
      <c r="Z6561" s="42"/>
      <c r="AA6561" s="42"/>
      <c r="AB6561" s="42"/>
      <c r="AC6561" s="11"/>
      <c r="AD6561" s="11"/>
    </row>
    <row r="6562" spans="3:32">
      <c r="C6562" s="57"/>
      <c r="D6562" s="11"/>
      <c r="E6562" s="11"/>
      <c r="F6562" s="56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42"/>
      <c r="V6562" s="42"/>
      <c r="W6562" s="42"/>
      <c r="X6562" s="42"/>
      <c r="Y6562" s="42"/>
      <c r="Z6562" s="42"/>
      <c r="AA6562" s="42"/>
      <c r="AB6562" s="42"/>
      <c r="AD6562" s="11"/>
      <c r="AE6562" s="11"/>
    </row>
    <row r="6563" spans="3:32">
      <c r="C6563" s="57"/>
      <c r="D6563" s="11"/>
      <c r="E6563" s="11"/>
      <c r="F6563" s="56"/>
      <c r="G6563" s="11"/>
      <c r="H6563" s="11"/>
      <c r="I6563" s="11"/>
      <c r="J6563" s="11"/>
      <c r="K6563" s="11"/>
      <c r="M6563" s="11"/>
      <c r="O6563" s="11"/>
      <c r="P6563" s="11"/>
      <c r="Q6563" s="11"/>
      <c r="R6563" s="11"/>
      <c r="S6563" s="11"/>
      <c r="T6563" s="11"/>
      <c r="U6563" s="42"/>
      <c r="V6563" s="42"/>
      <c r="W6563" s="42"/>
      <c r="X6563" s="42"/>
      <c r="Y6563" s="42"/>
      <c r="Z6563" s="42"/>
      <c r="AA6563" s="42"/>
      <c r="AB6563" s="42"/>
      <c r="AD6563" s="11"/>
      <c r="AE6563" s="11"/>
      <c r="AF6563" s="11"/>
    </row>
    <row r="6564" spans="3:32">
      <c r="C6564" s="57"/>
      <c r="D6564" s="11"/>
      <c r="E6564" s="11"/>
      <c r="F6564" s="56"/>
      <c r="G6564" s="11"/>
      <c r="H6564" s="11"/>
      <c r="I6564" s="11"/>
      <c r="J6564" s="11"/>
      <c r="K6564" s="11"/>
      <c r="M6564" s="11"/>
      <c r="N6564" s="11"/>
      <c r="O6564" s="11"/>
      <c r="Q6564" s="11"/>
      <c r="R6564" s="11"/>
      <c r="S6564" s="11"/>
      <c r="T6564" s="11"/>
      <c r="U6564" s="42"/>
      <c r="V6564" s="42"/>
      <c r="W6564" s="42"/>
      <c r="X6564" s="42"/>
      <c r="Y6564" s="42"/>
      <c r="Z6564" s="42"/>
      <c r="AA6564" s="42"/>
      <c r="AB6564" s="42"/>
      <c r="AD6564" s="11"/>
      <c r="AE6564" s="11"/>
    </row>
    <row r="6565" spans="3:32">
      <c r="C6565" s="57"/>
      <c r="D6565" s="11"/>
      <c r="E6565" s="11"/>
      <c r="F6565" s="56"/>
      <c r="G6565" s="11"/>
      <c r="H6565" s="11"/>
      <c r="I6565" s="11"/>
      <c r="J6565" s="11"/>
      <c r="K6565" s="11"/>
      <c r="L6565" s="11"/>
      <c r="M6565" s="11"/>
      <c r="N6565" s="11"/>
      <c r="P6565" s="11"/>
      <c r="Q6565" s="11"/>
      <c r="R6565" s="11"/>
      <c r="S6565" s="11"/>
      <c r="T6565" s="11"/>
      <c r="U6565" s="42"/>
      <c r="V6565" s="42"/>
      <c r="W6565" s="42"/>
      <c r="X6565" s="42"/>
      <c r="Y6565" s="42"/>
      <c r="Z6565" s="42"/>
      <c r="AA6565" s="42"/>
      <c r="AB6565" s="42"/>
      <c r="AD6565" s="11"/>
    </row>
    <row r="6566" spans="3:32">
      <c r="C6566" s="57"/>
      <c r="D6566" s="11"/>
      <c r="E6566" s="11"/>
      <c r="F6566" s="56"/>
      <c r="G6566" s="11"/>
      <c r="H6566" s="11"/>
      <c r="I6566" s="11"/>
      <c r="J6566" s="11"/>
      <c r="K6566" s="11"/>
      <c r="M6566" s="11"/>
      <c r="N6566" s="11"/>
      <c r="P6566" s="11"/>
      <c r="Q6566" s="11"/>
      <c r="R6566" s="11"/>
      <c r="S6566" s="11"/>
      <c r="U6566" s="42"/>
      <c r="V6566" s="42"/>
      <c r="W6566" s="42"/>
      <c r="X6566" s="42"/>
      <c r="Y6566" s="42"/>
      <c r="Z6566" s="42"/>
      <c r="AA6566" s="42"/>
      <c r="AB6566" s="42"/>
      <c r="AD6566" s="11"/>
      <c r="AE6566" s="11"/>
    </row>
    <row r="6567" spans="3:32">
      <c r="C6567" s="57"/>
      <c r="D6567" s="11"/>
      <c r="E6567" s="11"/>
      <c r="F6567" s="56"/>
      <c r="G6567" s="11"/>
      <c r="H6567" s="11"/>
      <c r="I6567" s="11"/>
      <c r="J6567" s="11"/>
      <c r="K6567" s="11"/>
      <c r="L6567" s="11"/>
      <c r="M6567" s="11"/>
      <c r="N6567" s="11"/>
      <c r="O6567" s="11"/>
      <c r="Q6567" s="11"/>
      <c r="R6567" s="11"/>
      <c r="S6567" s="11"/>
      <c r="T6567" s="11"/>
      <c r="U6567" s="42"/>
      <c r="V6567" s="42"/>
      <c r="W6567" s="42"/>
      <c r="X6567" s="42"/>
      <c r="Y6567" s="42"/>
      <c r="Z6567" s="42"/>
      <c r="AA6567" s="42"/>
      <c r="AB6567" s="42"/>
      <c r="AD6567" s="11"/>
      <c r="AE6567" s="11"/>
    </row>
    <row r="6568" spans="3:32">
      <c r="C6568" s="57"/>
      <c r="D6568" s="11"/>
      <c r="E6568" s="11"/>
      <c r="F6568" s="56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42"/>
      <c r="V6568" s="42"/>
      <c r="W6568" s="42"/>
      <c r="X6568" s="42"/>
      <c r="Y6568" s="42"/>
      <c r="Z6568" s="42"/>
      <c r="AA6568" s="42"/>
      <c r="AB6568" s="42"/>
      <c r="AD6568" s="11"/>
      <c r="AE6568" s="11"/>
    </row>
    <row r="6569" spans="3:32">
      <c r="C6569" s="57"/>
      <c r="D6569" s="11"/>
      <c r="E6569" s="11"/>
      <c r="F6569" s="56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42"/>
      <c r="V6569" s="42"/>
      <c r="W6569" s="42"/>
      <c r="X6569" s="42"/>
      <c r="Y6569" s="42"/>
      <c r="Z6569" s="42"/>
      <c r="AA6569" s="42"/>
      <c r="AB6569" s="42"/>
      <c r="AD6569" s="11"/>
      <c r="AE6569" s="11"/>
    </row>
    <row r="6570" spans="3:32">
      <c r="C6570" s="57"/>
      <c r="D6570" s="11"/>
      <c r="E6570" s="11"/>
      <c r="F6570" s="56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42"/>
      <c r="V6570" s="42"/>
      <c r="W6570" s="42"/>
      <c r="X6570" s="42"/>
      <c r="Y6570" s="42"/>
      <c r="Z6570" s="42"/>
      <c r="AA6570" s="42"/>
      <c r="AB6570" s="42"/>
      <c r="AD6570" s="11"/>
      <c r="AE6570" s="11"/>
      <c r="AF6570" s="11"/>
    </row>
    <row r="6571" spans="3:32">
      <c r="C6571" s="57"/>
      <c r="D6571" s="11"/>
      <c r="E6571" s="11"/>
      <c r="F6571" s="56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42"/>
      <c r="V6571" s="42"/>
      <c r="W6571" s="42"/>
      <c r="X6571" s="42"/>
      <c r="Y6571" s="42"/>
      <c r="Z6571" s="42"/>
      <c r="AA6571" s="42"/>
      <c r="AB6571" s="42"/>
      <c r="AD6571" s="11"/>
      <c r="AF6571" s="11"/>
    </row>
    <row r="6572" spans="3:32">
      <c r="C6572" s="57"/>
      <c r="D6572" s="11"/>
      <c r="E6572" s="11"/>
      <c r="F6572" s="56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42"/>
      <c r="V6572" s="42"/>
      <c r="W6572" s="42"/>
      <c r="X6572" s="42"/>
      <c r="Y6572" s="42"/>
      <c r="Z6572" s="42"/>
      <c r="AA6572" s="42"/>
      <c r="AB6572" s="42"/>
      <c r="AD6572" s="11"/>
      <c r="AE6572" s="11"/>
      <c r="AF6572" s="11"/>
    </row>
    <row r="6573" spans="3:32">
      <c r="C6573" s="57"/>
      <c r="D6573" s="11"/>
      <c r="E6573" s="11"/>
      <c r="F6573" s="56"/>
      <c r="G6573" s="11"/>
      <c r="H6573" s="11"/>
      <c r="I6573" s="11"/>
      <c r="J6573" s="11"/>
      <c r="K6573" s="11"/>
      <c r="M6573" s="11"/>
      <c r="N6573" s="11"/>
      <c r="Q6573" s="11"/>
      <c r="R6573" s="11"/>
      <c r="S6573" s="11"/>
      <c r="U6573" s="42"/>
      <c r="V6573" s="42"/>
      <c r="W6573" s="42"/>
      <c r="X6573" s="42"/>
      <c r="Y6573" s="42"/>
      <c r="Z6573" s="42"/>
      <c r="AA6573" s="42"/>
      <c r="AB6573" s="42"/>
      <c r="AD6573" s="11"/>
      <c r="AE6573" s="11"/>
    </row>
    <row r="6574" spans="3:32">
      <c r="C6574" s="57"/>
      <c r="D6574" s="11"/>
      <c r="E6574" s="11"/>
      <c r="F6574" s="56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42"/>
      <c r="V6574" s="42"/>
      <c r="W6574" s="42"/>
      <c r="X6574" s="42"/>
      <c r="Y6574" s="42"/>
      <c r="Z6574" s="42"/>
      <c r="AA6574" s="42"/>
      <c r="AB6574" s="42"/>
      <c r="AD6574" s="11"/>
      <c r="AE6574" s="11"/>
    </row>
    <row r="6575" spans="3:32">
      <c r="C6575" s="57"/>
      <c r="D6575" s="11"/>
      <c r="E6575" s="11"/>
      <c r="F6575" s="56"/>
      <c r="G6575" s="11"/>
      <c r="H6575" s="11"/>
      <c r="I6575" s="11"/>
      <c r="J6575" s="11"/>
      <c r="K6575" s="11"/>
      <c r="M6575" s="11"/>
      <c r="N6575" s="11"/>
      <c r="Q6575" s="11"/>
      <c r="R6575" s="11"/>
      <c r="S6575" s="11"/>
      <c r="U6575" s="42"/>
      <c r="V6575" s="42"/>
      <c r="W6575" s="42"/>
      <c r="X6575" s="42"/>
      <c r="Y6575" s="42"/>
      <c r="Z6575" s="42"/>
      <c r="AA6575" s="42"/>
      <c r="AB6575" s="42"/>
      <c r="AD6575" s="11"/>
    </row>
    <row r="6576" spans="3:32">
      <c r="C6576" s="57"/>
      <c r="D6576" s="11"/>
      <c r="E6576" s="11"/>
      <c r="F6576" s="56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42"/>
      <c r="V6576" s="42"/>
      <c r="W6576" s="42"/>
      <c r="X6576" s="42"/>
      <c r="Y6576" s="42"/>
      <c r="Z6576" s="42"/>
      <c r="AA6576" s="42"/>
      <c r="AB6576" s="42"/>
      <c r="AD6576" s="11"/>
    </row>
    <row r="6577" spans="3:32">
      <c r="C6577" s="57"/>
      <c r="D6577" s="11"/>
      <c r="E6577" s="11"/>
      <c r="F6577" s="56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42"/>
      <c r="V6577" s="42"/>
      <c r="W6577" s="42"/>
      <c r="X6577" s="42"/>
      <c r="Y6577" s="42"/>
      <c r="Z6577" s="42"/>
      <c r="AA6577" s="42"/>
      <c r="AB6577" s="42"/>
      <c r="AD6577" s="11"/>
      <c r="AE6577" s="11"/>
      <c r="AF6577" s="11"/>
    </row>
    <row r="6578" spans="3:32">
      <c r="C6578" s="57"/>
      <c r="D6578" s="11"/>
      <c r="E6578" s="11"/>
      <c r="F6578" s="56"/>
      <c r="G6578" s="11"/>
      <c r="H6578" s="11"/>
      <c r="I6578" s="11"/>
      <c r="J6578" s="11"/>
      <c r="K6578" s="11"/>
      <c r="M6578" s="11"/>
      <c r="N6578" s="11"/>
      <c r="O6578" s="11"/>
      <c r="P6578" s="11"/>
      <c r="Q6578" s="11"/>
      <c r="R6578" s="11"/>
      <c r="S6578" s="11"/>
      <c r="T6578" s="11"/>
      <c r="U6578" s="42"/>
      <c r="V6578" s="42"/>
      <c r="W6578" s="42"/>
      <c r="X6578" s="42"/>
      <c r="Y6578" s="42"/>
      <c r="Z6578" s="42"/>
      <c r="AA6578" s="42"/>
      <c r="AB6578" s="42"/>
      <c r="AD6578" s="11"/>
    </row>
    <row r="6579" spans="3:32">
      <c r="C6579" s="57"/>
      <c r="D6579" s="11"/>
      <c r="E6579" s="11"/>
      <c r="F6579" s="56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42"/>
      <c r="V6579" s="42"/>
      <c r="W6579" s="42"/>
      <c r="X6579" s="42"/>
      <c r="Y6579" s="42"/>
      <c r="Z6579" s="42"/>
      <c r="AA6579" s="42"/>
      <c r="AB6579" s="42"/>
      <c r="AD6579" s="11"/>
      <c r="AF6579" s="11"/>
    </row>
    <row r="6580" spans="3:32">
      <c r="C6580" s="57"/>
      <c r="D6580" s="11"/>
      <c r="E6580" s="11"/>
      <c r="F6580" s="56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42"/>
      <c r="V6580" s="42"/>
      <c r="W6580" s="42"/>
      <c r="X6580" s="42"/>
      <c r="Y6580" s="42"/>
      <c r="Z6580" s="42"/>
      <c r="AA6580" s="42"/>
      <c r="AB6580" s="42"/>
      <c r="AD6580" s="11"/>
      <c r="AF6580" s="11"/>
    </row>
    <row r="6581" spans="3:32">
      <c r="C6581" s="57"/>
      <c r="D6581" s="11"/>
      <c r="E6581" s="11"/>
      <c r="F6581" s="56"/>
      <c r="G6581" s="11"/>
      <c r="H6581" s="11"/>
      <c r="I6581" s="11"/>
      <c r="J6581" s="11"/>
      <c r="K6581" s="11"/>
      <c r="M6581" s="11"/>
      <c r="N6581" s="11"/>
      <c r="O6581" s="11"/>
      <c r="P6581" s="11"/>
      <c r="Q6581" s="11"/>
      <c r="R6581" s="11"/>
      <c r="S6581" s="11"/>
      <c r="T6581" s="11"/>
      <c r="U6581" s="42"/>
      <c r="V6581" s="42"/>
      <c r="W6581" s="42"/>
      <c r="X6581" s="42"/>
      <c r="Y6581" s="42"/>
      <c r="Z6581" s="42"/>
      <c r="AA6581" s="42"/>
      <c r="AB6581" s="42"/>
      <c r="AD6581" s="11"/>
      <c r="AE6581" s="11"/>
      <c r="AF6581" s="11"/>
    </row>
    <row r="6582" spans="3:32">
      <c r="C6582" s="57"/>
      <c r="D6582" s="11"/>
      <c r="E6582" s="11"/>
      <c r="F6582" s="56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42"/>
      <c r="V6582" s="42"/>
      <c r="W6582" s="42"/>
      <c r="X6582" s="42"/>
      <c r="Y6582" s="42"/>
      <c r="Z6582" s="42"/>
      <c r="AA6582" s="42"/>
      <c r="AB6582" s="42"/>
      <c r="AD6582" s="11"/>
      <c r="AE6582" s="11"/>
    </row>
    <row r="6583" spans="3:32">
      <c r="C6583" s="57"/>
      <c r="D6583" s="11"/>
      <c r="E6583" s="11"/>
      <c r="F6583" s="56"/>
      <c r="G6583" s="11"/>
      <c r="H6583" s="11"/>
      <c r="I6583" s="11"/>
      <c r="J6583" s="11"/>
      <c r="K6583" s="11"/>
      <c r="L6583" s="11"/>
      <c r="M6583" s="11"/>
      <c r="O6583" s="11"/>
      <c r="Q6583" s="11"/>
      <c r="R6583" s="11"/>
      <c r="S6583" s="11"/>
      <c r="T6583" s="11"/>
      <c r="U6583" s="42"/>
      <c r="V6583" s="42"/>
      <c r="W6583" s="42"/>
      <c r="X6583" s="42"/>
      <c r="Y6583" s="42"/>
      <c r="Z6583" s="42"/>
      <c r="AA6583" s="42"/>
      <c r="AB6583" s="42"/>
      <c r="AD6583" s="11"/>
      <c r="AF6583" s="11"/>
    </row>
    <row r="6584" spans="3:32">
      <c r="C6584" s="57"/>
      <c r="D6584" s="11"/>
      <c r="E6584" s="11"/>
      <c r="F6584" s="56"/>
      <c r="G6584" s="11"/>
      <c r="H6584" s="11"/>
      <c r="I6584" s="11"/>
      <c r="J6584" s="11"/>
      <c r="K6584" s="11"/>
      <c r="M6584" s="11"/>
      <c r="N6584" s="11"/>
      <c r="P6584" s="11"/>
      <c r="Q6584" s="11"/>
      <c r="R6584" s="11"/>
      <c r="S6584" s="11"/>
      <c r="U6584" s="42"/>
      <c r="V6584" s="42"/>
      <c r="W6584" s="42"/>
      <c r="X6584" s="42"/>
      <c r="Y6584" s="42"/>
      <c r="Z6584" s="42"/>
      <c r="AA6584" s="42"/>
      <c r="AB6584" s="42"/>
      <c r="AD6584" s="11"/>
      <c r="AE6584" s="11"/>
      <c r="AF6584" s="11"/>
    </row>
    <row r="6585" spans="3:32">
      <c r="C6585" s="57"/>
      <c r="D6585" s="11"/>
      <c r="E6585" s="11"/>
      <c r="F6585" s="56"/>
      <c r="G6585" s="11"/>
      <c r="H6585" s="11"/>
      <c r="I6585" s="11"/>
      <c r="J6585" s="11"/>
      <c r="K6585" s="11"/>
      <c r="L6585" s="11"/>
      <c r="M6585" s="11"/>
      <c r="N6585" s="11"/>
      <c r="P6585" s="11"/>
      <c r="Q6585" s="11"/>
      <c r="R6585" s="11"/>
      <c r="S6585" s="11"/>
      <c r="T6585" s="11"/>
      <c r="U6585" s="42"/>
      <c r="V6585" s="42"/>
      <c r="W6585" s="42"/>
      <c r="X6585" s="42"/>
      <c r="Y6585" s="42"/>
      <c r="Z6585" s="42"/>
      <c r="AA6585" s="42"/>
      <c r="AB6585" s="42"/>
      <c r="AD6585" s="11"/>
      <c r="AE6585" s="11"/>
    </row>
    <row r="6586" spans="3:32">
      <c r="C6586" s="57"/>
      <c r="D6586" s="11"/>
      <c r="E6586" s="11"/>
      <c r="F6586" s="56"/>
      <c r="G6586" s="11"/>
      <c r="H6586" s="11"/>
      <c r="I6586" s="11"/>
      <c r="J6586" s="11"/>
      <c r="K6586" s="11"/>
      <c r="M6586" s="11"/>
      <c r="N6586" s="11"/>
      <c r="O6586" s="11"/>
      <c r="P6586" s="11"/>
      <c r="Q6586" s="11"/>
      <c r="R6586" s="11"/>
      <c r="S6586" s="11"/>
      <c r="T6586" s="11"/>
      <c r="U6586" s="42"/>
      <c r="V6586" s="42"/>
      <c r="W6586" s="42"/>
      <c r="X6586" s="42"/>
      <c r="Y6586" s="42"/>
      <c r="Z6586" s="42"/>
      <c r="AA6586" s="42"/>
      <c r="AB6586" s="42"/>
      <c r="AD6586" s="11"/>
      <c r="AE6586" s="11"/>
    </row>
    <row r="6587" spans="3:32">
      <c r="C6587" s="57"/>
      <c r="D6587" s="11"/>
      <c r="E6587" s="11"/>
      <c r="F6587" s="56"/>
      <c r="G6587" s="11"/>
      <c r="H6587" s="11"/>
      <c r="I6587" s="11"/>
      <c r="J6587" s="11"/>
      <c r="K6587" s="11"/>
      <c r="M6587" s="11"/>
      <c r="O6587" s="11"/>
      <c r="P6587" s="11"/>
      <c r="Q6587" s="11"/>
      <c r="R6587" s="11"/>
      <c r="S6587" s="11"/>
      <c r="U6587" s="42"/>
      <c r="V6587" s="42"/>
      <c r="W6587" s="42"/>
      <c r="X6587" s="42"/>
      <c r="Y6587" s="42"/>
      <c r="Z6587" s="42"/>
      <c r="AA6587" s="42"/>
      <c r="AB6587" s="42"/>
      <c r="AD6587" s="11"/>
      <c r="AE6587" s="11"/>
    </row>
    <row r="6588" spans="3:32">
      <c r="C6588" s="57"/>
      <c r="D6588" s="11"/>
      <c r="E6588" s="11"/>
      <c r="F6588" s="56"/>
      <c r="G6588" s="11"/>
      <c r="H6588" s="11"/>
      <c r="I6588" s="11"/>
      <c r="J6588" s="11"/>
      <c r="K6588" s="11"/>
      <c r="M6588" s="11"/>
      <c r="N6588" s="11"/>
      <c r="O6588" s="11"/>
      <c r="P6588" s="11"/>
      <c r="Q6588" s="11"/>
      <c r="R6588" s="11"/>
      <c r="S6588" s="11"/>
      <c r="T6588" s="11"/>
      <c r="U6588" s="42"/>
      <c r="V6588" s="42"/>
      <c r="W6588" s="42"/>
      <c r="X6588" s="42"/>
      <c r="Y6588" s="42"/>
      <c r="Z6588" s="42"/>
      <c r="AA6588" s="42"/>
      <c r="AB6588" s="42"/>
      <c r="AD6588" s="11"/>
      <c r="AE6588" s="11"/>
      <c r="AF6588" s="11"/>
    </row>
    <row r="6589" spans="3:32">
      <c r="C6589" s="57"/>
      <c r="D6589" s="11"/>
      <c r="E6589" s="11"/>
      <c r="F6589" s="56"/>
      <c r="G6589" s="11"/>
      <c r="H6589" s="11"/>
      <c r="I6589" s="11"/>
      <c r="J6589" s="11"/>
      <c r="K6589" s="11"/>
      <c r="L6589" s="11"/>
      <c r="M6589" s="11"/>
      <c r="O6589" s="11"/>
      <c r="Q6589" s="11"/>
      <c r="R6589" s="11"/>
      <c r="S6589" s="11"/>
      <c r="T6589" s="11"/>
      <c r="U6589" s="42"/>
      <c r="V6589" s="42"/>
      <c r="W6589" s="42"/>
      <c r="X6589" s="42"/>
      <c r="Y6589" s="42"/>
      <c r="Z6589" s="42"/>
      <c r="AA6589" s="42"/>
      <c r="AB6589" s="42"/>
      <c r="AD6589" s="11"/>
      <c r="AF6589" s="11"/>
    </row>
    <row r="6590" spans="3:32">
      <c r="C6590" s="57"/>
      <c r="D6590" s="11"/>
      <c r="E6590" s="11"/>
      <c r="F6590" s="56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42"/>
      <c r="V6590" s="42"/>
      <c r="W6590" s="42"/>
      <c r="X6590" s="42"/>
      <c r="Y6590" s="42"/>
      <c r="Z6590" s="42"/>
      <c r="AA6590" s="42"/>
      <c r="AB6590" s="42"/>
      <c r="AD6590" s="11"/>
      <c r="AE6590" s="11"/>
    </row>
    <row r="6591" spans="3:32">
      <c r="C6591" s="57"/>
      <c r="D6591" s="11"/>
      <c r="E6591" s="11"/>
      <c r="F6591" s="56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42"/>
      <c r="V6591" s="42"/>
      <c r="W6591" s="42"/>
      <c r="X6591" s="42"/>
      <c r="Y6591" s="42"/>
      <c r="Z6591" s="42"/>
      <c r="AA6591" s="42"/>
      <c r="AB6591" s="42"/>
      <c r="AD6591" s="11"/>
      <c r="AE6591" s="11"/>
      <c r="AF6591" s="11"/>
    </row>
    <row r="6592" spans="3:32">
      <c r="C6592" s="57"/>
      <c r="D6592" s="11"/>
      <c r="E6592" s="11"/>
      <c r="F6592" s="56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42"/>
      <c r="V6592" s="42"/>
      <c r="W6592" s="42"/>
      <c r="X6592" s="42"/>
      <c r="Y6592" s="42"/>
      <c r="Z6592" s="42"/>
      <c r="AA6592" s="42"/>
      <c r="AB6592" s="42"/>
      <c r="AD6592" s="11"/>
    </row>
    <row r="6593" spans="3:32">
      <c r="C6593" s="57"/>
      <c r="D6593" s="11"/>
      <c r="E6593" s="11"/>
      <c r="F6593" s="56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42"/>
      <c r="V6593" s="42"/>
      <c r="W6593" s="42"/>
      <c r="X6593" s="42"/>
      <c r="Y6593" s="42"/>
      <c r="Z6593" s="42"/>
      <c r="AA6593" s="42"/>
      <c r="AB6593" s="42"/>
      <c r="AD6593" s="11"/>
      <c r="AE6593" s="11"/>
      <c r="AF6593" s="11"/>
    </row>
    <row r="6594" spans="3:32">
      <c r="C6594" s="57"/>
      <c r="D6594" s="11"/>
      <c r="E6594" s="11"/>
      <c r="F6594" s="56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42"/>
      <c r="V6594" s="42"/>
      <c r="W6594" s="42"/>
      <c r="X6594" s="42"/>
      <c r="Y6594" s="42"/>
      <c r="Z6594" s="42"/>
      <c r="AA6594" s="42"/>
      <c r="AB6594" s="42"/>
      <c r="AD6594" s="11"/>
      <c r="AF6594" s="11"/>
    </row>
    <row r="6595" spans="3:32">
      <c r="C6595" s="57"/>
      <c r="D6595" s="11"/>
      <c r="E6595" s="11"/>
      <c r="F6595" s="56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42"/>
      <c r="V6595" s="42"/>
      <c r="W6595" s="42"/>
      <c r="X6595" s="42"/>
      <c r="Y6595" s="42"/>
      <c r="Z6595" s="42"/>
      <c r="AA6595" s="42"/>
      <c r="AB6595" s="42"/>
      <c r="AD6595" s="11"/>
      <c r="AF6595" s="11"/>
    </row>
    <row r="6596" spans="3:32">
      <c r="C6596" s="57"/>
      <c r="D6596" s="11"/>
      <c r="E6596" s="11"/>
      <c r="F6596" s="56"/>
      <c r="G6596" s="11"/>
      <c r="H6596" s="11"/>
      <c r="I6596" s="11"/>
      <c r="J6596" s="11"/>
      <c r="K6596" s="11"/>
      <c r="M6596" s="11"/>
      <c r="N6596" s="11"/>
      <c r="O6596" s="11"/>
      <c r="P6596" s="11"/>
      <c r="Q6596" s="11"/>
      <c r="R6596" s="11"/>
      <c r="S6596" s="11"/>
      <c r="T6596" s="11"/>
      <c r="U6596" s="42"/>
      <c r="V6596" s="42"/>
      <c r="W6596" s="42"/>
      <c r="X6596" s="42"/>
      <c r="Y6596" s="42"/>
      <c r="Z6596" s="42"/>
      <c r="AA6596" s="42"/>
      <c r="AB6596" s="42"/>
      <c r="AD6596" s="11"/>
      <c r="AF6596" s="11"/>
    </row>
    <row r="6597" spans="3:32">
      <c r="C6597" s="57"/>
      <c r="D6597" s="11"/>
      <c r="E6597" s="11"/>
      <c r="F6597" s="56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42"/>
      <c r="V6597" s="42"/>
      <c r="W6597" s="42"/>
      <c r="X6597" s="42"/>
      <c r="Y6597" s="42"/>
      <c r="Z6597" s="42"/>
      <c r="AA6597" s="42"/>
      <c r="AB6597" s="42"/>
      <c r="AD6597" s="11"/>
      <c r="AE6597" s="11"/>
    </row>
    <row r="6598" spans="3:32">
      <c r="C6598" s="57"/>
      <c r="D6598" s="11"/>
      <c r="E6598" s="11"/>
      <c r="F6598" s="56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42"/>
      <c r="V6598" s="42"/>
      <c r="W6598" s="42"/>
      <c r="X6598" s="42"/>
      <c r="Y6598" s="42"/>
      <c r="Z6598" s="42"/>
      <c r="AA6598" s="42"/>
      <c r="AB6598" s="42"/>
      <c r="AD6598" s="11"/>
      <c r="AE6598" s="11"/>
    </row>
    <row r="6599" spans="3:32">
      <c r="C6599" s="57"/>
      <c r="D6599" s="11"/>
      <c r="E6599" s="11"/>
      <c r="F6599" s="56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42"/>
      <c r="V6599" s="42"/>
      <c r="W6599" s="42"/>
      <c r="X6599" s="42"/>
      <c r="Y6599" s="42"/>
      <c r="Z6599" s="42"/>
      <c r="AA6599" s="42"/>
      <c r="AB6599" s="42"/>
      <c r="AD6599" s="11"/>
      <c r="AE6599" s="11"/>
    </row>
    <row r="6600" spans="3:32">
      <c r="C6600" s="57"/>
      <c r="D6600" s="11"/>
      <c r="E6600" s="11"/>
      <c r="F6600" s="56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42"/>
      <c r="V6600" s="42"/>
      <c r="W6600" s="42"/>
      <c r="X6600" s="42"/>
      <c r="Y6600" s="42"/>
      <c r="Z6600" s="42"/>
      <c r="AA6600" s="42"/>
      <c r="AB6600" s="42"/>
      <c r="AD6600" s="11"/>
      <c r="AF6600" s="11"/>
    </row>
    <row r="6601" spans="3:32">
      <c r="C6601" s="57"/>
      <c r="D6601" s="11"/>
      <c r="E6601" s="11"/>
      <c r="F6601" s="56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42"/>
      <c r="V6601" s="42"/>
      <c r="W6601" s="42"/>
      <c r="X6601" s="42"/>
      <c r="Y6601" s="42"/>
      <c r="Z6601" s="42"/>
      <c r="AA6601" s="42"/>
      <c r="AB6601" s="42"/>
      <c r="AD6601" s="11"/>
      <c r="AE6601" s="11"/>
      <c r="AF6601" s="11"/>
    </row>
    <row r="6602" spans="3:32">
      <c r="C6602" s="57"/>
      <c r="D6602" s="11"/>
      <c r="E6602" s="11"/>
      <c r="F6602" s="56"/>
      <c r="G6602" s="11"/>
      <c r="H6602" s="11"/>
      <c r="I6602" s="11"/>
      <c r="J6602" s="11"/>
      <c r="K6602" s="11"/>
      <c r="M6602" s="11"/>
      <c r="N6602" s="11"/>
      <c r="O6602" s="11"/>
      <c r="P6602" s="11"/>
      <c r="Q6602" s="11"/>
      <c r="R6602" s="11"/>
      <c r="S6602" s="11"/>
      <c r="T6602" s="11"/>
      <c r="U6602" s="42"/>
      <c r="V6602" s="42"/>
      <c r="W6602" s="42"/>
      <c r="X6602" s="42"/>
      <c r="Y6602" s="42"/>
      <c r="Z6602" s="42"/>
      <c r="AA6602" s="42"/>
      <c r="AB6602" s="42"/>
      <c r="AD6602" s="11"/>
      <c r="AF6602" s="11"/>
    </row>
    <row r="6603" spans="3:32">
      <c r="C6603" s="57"/>
      <c r="D6603" s="11"/>
      <c r="E6603" s="11"/>
      <c r="F6603" s="56"/>
      <c r="G6603" s="11"/>
      <c r="H6603" s="11"/>
      <c r="I6603" s="11"/>
      <c r="J6603" s="11"/>
      <c r="K6603" s="11"/>
      <c r="M6603" s="11"/>
      <c r="N6603" s="11"/>
      <c r="O6603" s="11"/>
      <c r="P6603" s="11"/>
      <c r="Q6603" s="11"/>
      <c r="R6603" s="11"/>
      <c r="S6603" s="11"/>
      <c r="T6603" s="11"/>
      <c r="U6603" s="42"/>
      <c r="V6603" s="42"/>
      <c r="W6603" s="42"/>
      <c r="X6603" s="42"/>
      <c r="Y6603" s="42"/>
      <c r="Z6603" s="42"/>
      <c r="AA6603" s="42"/>
      <c r="AB6603" s="42"/>
      <c r="AD6603" s="11"/>
      <c r="AE6603" s="11"/>
    </row>
    <row r="6604" spans="3:32">
      <c r="C6604" s="57"/>
      <c r="D6604" s="11"/>
      <c r="E6604" s="11"/>
      <c r="F6604" s="56"/>
      <c r="G6604" s="11"/>
      <c r="H6604" s="11"/>
      <c r="I6604" s="11"/>
      <c r="J6604" s="11"/>
      <c r="K6604" s="11"/>
      <c r="M6604" s="11"/>
      <c r="N6604" s="11"/>
      <c r="O6604" s="11"/>
      <c r="P6604" s="11"/>
      <c r="Q6604" s="11"/>
      <c r="R6604" s="11"/>
      <c r="S6604" s="11"/>
      <c r="T6604" s="11"/>
      <c r="U6604" s="42"/>
      <c r="V6604" s="42"/>
      <c r="W6604" s="42"/>
      <c r="X6604" s="42"/>
      <c r="Y6604" s="42"/>
      <c r="Z6604" s="42"/>
      <c r="AA6604" s="42"/>
      <c r="AB6604" s="42"/>
      <c r="AD6604" s="11"/>
      <c r="AE6604" s="11"/>
    </row>
    <row r="6605" spans="3:32">
      <c r="C6605" s="57"/>
      <c r="D6605" s="11"/>
      <c r="E6605" s="11"/>
      <c r="F6605" s="56"/>
      <c r="G6605" s="11"/>
      <c r="H6605" s="11"/>
      <c r="I6605" s="11"/>
      <c r="J6605" s="11"/>
      <c r="K6605" s="11"/>
      <c r="M6605" s="11"/>
      <c r="N6605" s="11"/>
      <c r="O6605" s="11"/>
      <c r="P6605" s="11"/>
      <c r="Q6605" s="11"/>
      <c r="R6605" s="11"/>
      <c r="S6605" s="11"/>
      <c r="T6605" s="11"/>
      <c r="U6605" s="42"/>
      <c r="V6605" s="42"/>
      <c r="W6605" s="42"/>
      <c r="X6605" s="42"/>
      <c r="Y6605" s="42"/>
      <c r="Z6605" s="42"/>
      <c r="AA6605" s="42"/>
      <c r="AB6605" s="42"/>
      <c r="AD6605" s="11"/>
      <c r="AF6605" s="11"/>
    </row>
    <row r="6606" spans="3:32">
      <c r="C6606" s="57"/>
      <c r="D6606" s="11"/>
      <c r="E6606" s="11"/>
      <c r="F6606" s="56"/>
      <c r="G6606" s="11"/>
      <c r="H6606" s="11"/>
      <c r="I6606" s="11"/>
      <c r="J6606" s="11"/>
      <c r="K6606" s="11"/>
      <c r="M6606" s="11"/>
      <c r="N6606" s="11"/>
      <c r="O6606" s="11"/>
      <c r="Q6606" s="11"/>
      <c r="R6606" s="11"/>
      <c r="S6606" s="11"/>
      <c r="T6606" s="11"/>
      <c r="U6606" s="42"/>
      <c r="V6606" s="42"/>
      <c r="W6606" s="42"/>
      <c r="X6606" s="42"/>
      <c r="Y6606" s="42"/>
      <c r="Z6606" s="42"/>
      <c r="AA6606" s="42"/>
      <c r="AB6606" s="42"/>
      <c r="AD6606" s="11"/>
      <c r="AF6606" s="11"/>
    </row>
    <row r="6607" spans="3:32">
      <c r="C6607" s="57"/>
      <c r="D6607" s="11"/>
      <c r="E6607" s="11"/>
      <c r="F6607" s="56"/>
      <c r="G6607" s="11"/>
      <c r="H6607" s="11"/>
      <c r="I6607" s="11"/>
      <c r="J6607" s="11"/>
      <c r="K6607" s="11"/>
      <c r="L6607" s="11"/>
      <c r="M6607" s="11"/>
      <c r="N6607" s="11"/>
      <c r="Q6607" s="11"/>
      <c r="R6607" s="11"/>
      <c r="S6607" s="11"/>
      <c r="T6607" s="11"/>
      <c r="U6607" s="42"/>
      <c r="V6607" s="42"/>
      <c r="W6607" s="42"/>
      <c r="X6607" s="42"/>
      <c r="Y6607" s="42"/>
      <c r="Z6607" s="42"/>
      <c r="AA6607" s="42"/>
      <c r="AB6607" s="42"/>
      <c r="AD6607" s="11"/>
      <c r="AF6607" s="11"/>
    </row>
    <row r="6608" spans="3:32">
      <c r="C6608" s="57"/>
      <c r="D6608" s="11"/>
      <c r="E6608" s="11"/>
      <c r="F6608" s="56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42"/>
      <c r="V6608" s="42"/>
      <c r="W6608" s="42"/>
      <c r="X6608" s="42"/>
      <c r="Y6608" s="42"/>
      <c r="Z6608" s="42"/>
      <c r="AA6608" s="42"/>
      <c r="AB6608" s="42"/>
      <c r="AD6608" s="11"/>
      <c r="AE6608" s="11"/>
    </row>
    <row r="6609" spans="3:32">
      <c r="C6609" s="57"/>
      <c r="D6609" s="11"/>
      <c r="E6609" s="11"/>
      <c r="F6609" s="56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42"/>
      <c r="V6609" s="42"/>
      <c r="W6609" s="42"/>
      <c r="X6609" s="42"/>
      <c r="Y6609" s="42"/>
      <c r="Z6609" s="42"/>
      <c r="AA6609" s="42"/>
      <c r="AB6609" s="42"/>
      <c r="AD6609" s="11"/>
      <c r="AE6609" s="11"/>
      <c r="AF6609" s="11"/>
    </row>
    <row r="6610" spans="3:32">
      <c r="C6610" s="57"/>
      <c r="D6610" s="11"/>
      <c r="E6610" s="11"/>
      <c r="F6610" s="56"/>
      <c r="G6610" s="11"/>
      <c r="H6610" s="11"/>
      <c r="I6610" s="11"/>
      <c r="J6610" s="11"/>
      <c r="K6610" s="11"/>
      <c r="M6610" s="11"/>
      <c r="O6610" s="11"/>
      <c r="P6610" s="11"/>
      <c r="Q6610" s="11"/>
      <c r="R6610" s="11"/>
      <c r="S6610" s="11"/>
      <c r="T6610" s="11"/>
      <c r="U6610" s="42"/>
      <c r="V6610" s="42"/>
      <c r="W6610" s="42"/>
      <c r="X6610" s="42"/>
      <c r="Y6610" s="42"/>
      <c r="Z6610" s="42"/>
      <c r="AA6610" s="42"/>
      <c r="AB6610" s="42"/>
      <c r="AD6610" s="11"/>
      <c r="AE6610" s="11"/>
    </row>
    <row r="6611" spans="3:32">
      <c r="C6611" s="57"/>
      <c r="D6611" s="11"/>
      <c r="E6611" s="11"/>
      <c r="F6611" s="56"/>
      <c r="G6611" s="11"/>
      <c r="H6611" s="11"/>
      <c r="I6611" s="11"/>
      <c r="J6611" s="11"/>
      <c r="K6611" s="11"/>
      <c r="M6611" s="11"/>
      <c r="N6611" s="11"/>
      <c r="O6611" s="11"/>
      <c r="P6611" s="11"/>
      <c r="Q6611" s="11"/>
      <c r="R6611" s="11"/>
      <c r="S6611" s="11"/>
      <c r="T6611" s="11"/>
      <c r="U6611" s="42"/>
      <c r="V6611" s="42"/>
      <c r="W6611" s="42"/>
      <c r="X6611" s="42"/>
      <c r="Y6611" s="42"/>
      <c r="Z6611" s="42"/>
      <c r="AA6611" s="42"/>
      <c r="AB6611" s="42"/>
      <c r="AD6611" s="11"/>
    </row>
    <row r="6612" spans="3:32">
      <c r="C6612" s="57"/>
      <c r="D6612" s="11"/>
      <c r="E6612" s="11"/>
      <c r="F6612" s="56"/>
      <c r="G6612" s="11"/>
      <c r="H6612" s="11"/>
      <c r="I6612" s="11"/>
      <c r="J6612" s="11"/>
      <c r="K6612" s="11"/>
      <c r="M6612" s="11"/>
      <c r="N6612" s="11"/>
      <c r="O6612" s="11"/>
      <c r="P6612" s="11"/>
      <c r="Q6612" s="11"/>
      <c r="R6612" s="11"/>
      <c r="S6612" s="11"/>
      <c r="T6612" s="11"/>
      <c r="U6612" s="42"/>
      <c r="V6612" s="42"/>
      <c r="W6612" s="42"/>
      <c r="X6612" s="42"/>
      <c r="Y6612" s="42"/>
      <c r="Z6612" s="42"/>
      <c r="AA6612" s="42"/>
      <c r="AB6612" s="42"/>
      <c r="AD6612" s="11"/>
      <c r="AE6612" s="11"/>
    </row>
    <row r="6613" spans="3:32">
      <c r="C6613" s="57"/>
      <c r="D6613" s="11"/>
      <c r="E6613" s="11"/>
      <c r="F6613" s="56"/>
      <c r="G6613" s="11"/>
      <c r="H6613" s="11"/>
      <c r="I6613" s="11"/>
      <c r="J6613" s="11"/>
      <c r="K6613" s="11"/>
      <c r="M6613" s="11"/>
      <c r="N6613" s="11"/>
      <c r="O6613" s="11"/>
      <c r="Q6613" s="11"/>
      <c r="R6613" s="11"/>
      <c r="S6613" s="11"/>
      <c r="U6613" s="42"/>
      <c r="V6613" s="42"/>
      <c r="W6613" s="42"/>
      <c r="X6613" s="42"/>
      <c r="Y6613" s="42"/>
      <c r="Z6613" s="42"/>
      <c r="AA6613" s="42"/>
      <c r="AB6613" s="42"/>
      <c r="AD6613" s="11"/>
      <c r="AF6613" s="11"/>
    </row>
    <row r="6614" spans="3:32">
      <c r="C6614" s="57"/>
      <c r="D6614" s="11"/>
      <c r="E6614" s="11"/>
      <c r="F6614" s="56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42"/>
      <c r="V6614" s="42"/>
      <c r="W6614" s="42"/>
      <c r="X6614" s="42"/>
      <c r="Y6614" s="42"/>
      <c r="Z6614" s="42"/>
      <c r="AA6614" s="42"/>
      <c r="AB6614" s="42"/>
      <c r="AC6614" s="11"/>
      <c r="AD6614" s="11"/>
      <c r="AE6614" s="11"/>
      <c r="AF6614" s="11"/>
    </row>
    <row r="6615" spans="3:32">
      <c r="C6615" s="57"/>
      <c r="D6615" s="11"/>
      <c r="E6615" s="11"/>
      <c r="F6615" s="56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42"/>
      <c r="V6615" s="42"/>
      <c r="W6615" s="42"/>
      <c r="X6615" s="42"/>
      <c r="Y6615" s="42"/>
      <c r="Z6615" s="42"/>
      <c r="AA6615" s="42"/>
      <c r="AB6615" s="42"/>
      <c r="AC6615" s="11"/>
      <c r="AD6615" s="11"/>
      <c r="AE6615" s="11"/>
      <c r="AF6615" s="11"/>
    </row>
    <row r="6616" spans="3:32">
      <c r="C6616" s="57"/>
      <c r="D6616" s="11"/>
      <c r="E6616" s="11"/>
      <c r="F6616" s="56"/>
      <c r="G6616" s="11"/>
      <c r="H6616" s="11"/>
      <c r="I6616" s="11"/>
      <c r="J6616" s="11"/>
      <c r="K6616" s="11"/>
      <c r="M6616" s="11"/>
      <c r="N6616" s="11"/>
      <c r="P6616" s="11"/>
      <c r="Q6616" s="11"/>
      <c r="R6616" s="11"/>
      <c r="S6616" s="11"/>
      <c r="U6616" s="42"/>
      <c r="V6616" s="42"/>
      <c r="W6616" s="42"/>
      <c r="X6616" s="42"/>
      <c r="Y6616" s="42"/>
      <c r="Z6616" s="42"/>
      <c r="AA6616" s="42"/>
      <c r="AB6616" s="42"/>
      <c r="AD6616" s="11"/>
      <c r="AE6616" s="11"/>
    </row>
    <row r="6617" spans="3:32">
      <c r="C6617" s="57"/>
      <c r="D6617" s="11"/>
      <c r="E6617" s="11"/>
      <c r="F6617" s="56"/>
      <c r="G6617" s="11"/>
      <c r="H6617" s="11"/>
      <c r="I6617" s="11"/>
      <c r="J6617" s="11"/>
      <c r="K6617" s="11"/>
      <c r="M6617" s="11"/>
      <c r="N6617" s="11"/>
      <c r="P6617" s="11"/>
      <c r="Q6617" s="11"/>
      <c r="R6617" s="11"/>
      <c r="S6617" s="11"/>
      <c r="U6617" s="42"/>
      <c r="V6617" s="42"/>
      <c r="W6617" s="42"/>
      <c r="X6617" s="42"/>
      <c r="Y6617" s="42"/>
      <c r="Z6617" s="42"/>
      <c r="AA6617" s="42"/>
      <c r="AB6617" s="42"/>
      <c r="AD6617" s="11"/>
      <c r="AF6617" s="11"/>
    </row>
    <row r="6618" spans="3:32">
      <c r="C6618" s="57"/>
      <c r="D6618" s="11"/>
      <c r="E6618" s="11"/>
      <c r="F6618" s="56"/>
      <c r="G6618" s="11"/>
      <c r="H6618" s="11"/>
      <c r="I6618" s="11"/>
      <c r="J6618" s="11"/>
      <c r="K6618" s="11"/>
      <c r="M6618" s="11"/>
      <c r="N6618" s="11"/>
      <c r="O6618" s="11"/>
      <c r="P6618" s="11"/>
      <c r="Q6618" s="11"/>
      <c r="R6618" s="11"/>
      <c r="S6618" s="11"/>
      <c r="T6618" s="11"/>
      <c r="U6618" s="42"/>
      <c r="V6618" s="42"/>
      <c r="W6618" s="42"/>
      <c r="X6618" s="42"/>
      <c r="Y6618" s="42"/>
      <c r="Z6618" s="42"/>
      <c r="AA6618" s="42"/>
      <c r="AB6618" s="42"/>
      <c r="AD6618" s="11"/>
    </row>
    <row r="6619" spans="3:32">
      <c r="C6619" s="57"/>
      <c r="D6619" s="11"/>
      <c r="E6619" s="11"/>
      <c r="F6619" s="56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42"/>
      <c r="V6619" s="42"/>
      <c r="W6619" s="42"/>
      <c r="X6619" s="42"/>
      <c r="Y6619" s="42"/>
      <c r="Z6619" s="42"/>
      <c r="AA6619" s="42"/>
      <c r="AB6619" s="42"/>
      <c r="AD6619" s="11"/>
    </row>
    <row r="6620" spans="3:32">
      <c r="C6620" s="57"/>
      <c r="D6620" s="11"/>
      <c r="E6620" s="11"/>
      <c r="F6620" s="56"/>
      <c r="G6620" s="11"/>
      <c r="H6620" s="11"/>
      <c r="I6620" s="11"/>
      <c r="J6620" s="11"/>
      <c r="K6620" s="11"/>
      <c r="M6620" s="11"/>
      <c r="N6620" s="11"/>
      <c r="O6620" s="11"/>
      <c r="P6620" s="11"/>
      <c r="Q6620" s="11"/>
      <c r="R6620" s="11"/>
      <c r="S6620" s="11"/>
      <c r="T6620" s="11"/>
      <c r="U6620" s="42"/>
      <c r="V6620" s="42"/>
      <c r="W6620" s="42"/>
      <c r="X6620" s="42"/>
      <c r="Y6620" s="42"/>
      <c r="Z6620" s="42"/>
      <c r="AA6620" s="42"/>
      <c r="AB6620" s="42"/>
      <c r="AE6620" s="11"/>
    </row>
    <row r="6621" spans="3:32">
      <c r="C6621" s="57"/>
      <c r="D6621" s="11"/>
      <c r="E6621" s="11"/>
      <c r="F6621" s="56"/>
      <c r="G6621" s="11"/>
      <c r="H6621" s="11"/>
      <c r="I6621" s="11"/>
      <c r="J6621" s="11"/>
      <c r="K6621" s="11"/>
      <c r="M6621" s="11"/>
      <c r="N6621" s="11"/>
      <c r="Q6621" s="11"/>
      <c r="R6621" s="11"/>
      <c r="S6621" s="11"/>
      <c r="U6621" s="42"/>
      <c r="V6621" s="42"/>
      <c r="W6621" s="42"/>
      <c r="X6621" s="42"/>
      <c r="Y6621" s="42"/>
      <c r="Z6621" s="42"/>
      <c r="AA6621" s="42"/>
      <c r="AB6621" s="42"/>
      <c r="AD6621" s="11"/>
    </row>
    <row r="6622" spans="3:32">
      <c r="C6622" s="57"/>
      <c r="D6622" s="11"/>
      <c r="E6622" s="11"/>
      <c r="F6622" s="56"/>
      <c r="G6622" s="11"/>
      <c r="H6622" s="11"/>
      <c r="I6622" s="11"/>
      <c r="J6622" s="11"/>
      <c r="K6622" s="11"/>
      <c r="L6622" s="11"/>
      <c r="M6622" s="11"/>
      <c r="N6622" s="11"/>
      <c r="P6622" s="11"/>
      <c r="Q6622" s="11"/>
      <c r="R6622" s="11"/>
      <c r="S6622" s="11"/>
      <c r="T6622" s="11"/>
      <c r="U6622" s="42"/>
      <c r="V6622" s="42"/>
      <c r="W6622" s="42"/>
      <c r="X6622" s="42"/>
      <c r="Y6622" s="42"/>
      <c r="Z6622" s="42"/>
      <c r="AA6622" s="42"/>
      <c r="AB6622" s="42"/>
      <c r="AD6622" s="11"/>
    </row>
    <row r="6623" spans="3:32">
      <c r="C6623" s="57"/>
      <c r="D6623" s="11"/>
      <c r="E6623" s="11"/>
      <c r="F6623" s="56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42"/>
      <c r="V6623" s="42"/>
      <c r="W6623" s="42"/>
      <c r="X6623" s="42"/>
      <c r="Y6623" s="42"/>
      <c r="Z6623" s="42"/>
      <c r="AA6623" s="42"/>
      <c r="AB6623" s="42"/>
      <c r="AD6623" s="11"/>
      <c r="AE6623" s="11"/>
      <c r="AF6623" s="11"/>
    </row>
    <row r="6624" spans="3:32">
      <c r="C6624" s="57"/>
      <c r="D6624" s="11"/>
      <c r="E6624" s="11"/>
      <c r="F6624" s="56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42"/>
      <c r="V6624" s="42"/>
      <c r="W6624" s="42"/>
      <c r="X6624" s="42"/>
      <c r="Y6624" s="42"/>
      <c r="Z6624" s="42"/>
      <c r="AA6624" s="42"/>
      <c r="AB6624" s="42"/>
      <c r="AD6624" s="11"/>
      <c r="AF6624" s="11"/>
    </row>
    <row r="6625" spans="3:32">
      <c r="C6625" s="57"/>
      <c r="D6625" s="11"/>
      <c r="E6625" s="11"/>
      <c r="F6625" s="56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42"/>
      <c r="V6625" s="42"/>
      <c r="W6625" s="42"/>
      <c r="X6625" s="42"/>
      <c r="Y6625" s="42"/>
      <c r="Z6625" s="42"/>
      <c r="AA6625" s="42"/>
      <c r="AB6625" s="42"/>
      <c r="AD6625" s="11"/>
      <c r="AF6625" s="11"/>
    </row>
    <row r="6626" spans="3:32">
      <c r="C6626" s="57"/>
      <c r="D6626" s="11"/>
      <c r="E6626" s="11"/>
      <c r="F6626" s="56"/>
      <c r="G6626" s="11"/>
      <c r="H6626" s="11"/>
      <c r="I6626" s="11"/>
      <c r="J6626" s="11"/>
      <c r="K6626" s="11"/>
      <c r="L6626" s="11"/>
      <c r="M6626" s="11"/>
      <c r="N6626" s="11"/>
      <c r="O6626" s="11"/>
      <c r="Q6626" s="11"/>
      <c r="R6626" s="11"/>
      <c r="S6626" s="11"/>
      <c r="T6626" s="11"/>
      <c r="U6626" s="42"/>
      <c r="V6626" s="42"/>
      <c r="W6626" s="42"/>
      <c r="X6626" s="42"/>
      <c r="Y6626" s="42"/>
      <c r="Z6626" s="42"/>
      <c r="AA6626" s="42"/>
      <c r="AB6626" s="42"/>
      <c r="AD6626" s="11"/>
      <c r="AE6626" s="11"/>
      <c r="AF6626" s="11"/>
    </row>
    <row r="6627" spans="3:32">
      <c r="C6627" s="57"/>
      <c r="D6627" s="11"/>
      <c r="E6627" s="11"/>
      <c r="F6627" s="56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42"/>
      <c r="V6627" s="42"/>
      <c r="W6627" s="42"/>
      <c r="X6627" s="42"/>
      <c r="Y6627" s="42"/>
      <c r="Z6627" s="42"/>
      <c r="AA6627" s="42"/>
      <c r="AB6627" s="42"/>
      <c r="AD6627" s="11"/>
      <c r="AE6627" s="11"/>
      <c r="AF6627" s="11"/>
    </row>
    <row r="6628" spans="3:32">
      <c r="C6628" s="57"/>
      <c r="D6628" s="11"/>
      <c r="E6628" s="11"/>
      <c r="F6628" s="56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42"/>
      <c r="V6628" s="42"/>
      <c r="W6628" s="42"/>
      <c r="X6628" s="42"/>
      <c r="Y6628" s="42"/>
      <c r="Z6628" s="42"/>
      <c r="AA6628" s="42"/>
      <c r="AB6628" s="42"/>
      <c r="AD6628" s="11"/>
      <c r="AE6628" s="11"/>
      <c r="AF6628" s="11"/>
    </row>
    <row r="6629" spans="3:32">
      <c r="C6629" s="57"/>
      <c r="D6629" s="11"/>
      <c r="E6629" s="11"/>
      <c r="F6629" s="56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42"/>
      <c r="V6629" s="42"/>
      <c r="W6629" s="42"/>
      <c r="X6629" s="42"/>
      <c r="Y6629" s="42"/>
      <c r="Z6629" s="42"/>
      <c r="AA6629" s="42"/>
      <c r="AB6629" s="42"/>
      <c r="AD6629" s="11"/>
      <c r="AE6629" s="11"/>
      <c r="AF6629" s="11"/>
    </row>
    <row r="6630" spans="3:32">
      <c r="C6630" s="57"/>
      <c r="D6630" s="11"/>
      <c r="E6630" s="11"/>
      <c r="F6630" s="56"/>
      <c r="G6630" s="11"/>
      <c r="H6630" s="11"/>
      <c r="I6630" s="11"/>
      <c r="J6630" s="11"/>
      <c r="K6630" s="11"/>
      <c r="M6630" s="11"/>
      <c r="N6630" s="11"/>
      <c r="O6630" s="11"/>
      <c r="Q6630" s="11"/>
      <c r="R6630" s="11"/>
      <c r="S6630" s="11"/>
      <c r="U6630" s="42"/>
      <c r="V6630" s="42"/>
      <c r="W6630" s="42"/>
      <c r="X6630" s="42"/>
      <c r="Y6630" s="42"/>
      <c r="Z6630" s="42"/>
      <c r="AA6630" s="42"/>
      <c r="AB6630" s="42"/>
      <c r="AD6630" s="11"/>
      <c r="AF6630" s="11"/>
    </row>
    <row r="6631" spans="3:32">
      <c r="C6631" s="57"/>
      <c r="D6631" s="11"/>
      <c r="E6631" s="11"/>
      <c r="F6631" s="56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42"/>
      <c r="V6631" s="42"/>
      <c r="W6631" s="42"/>
      <c r="X6631" s="42"/>
      <c r="Y6631" s="42"/>
      <c r="Z6631" s="42"/>
      <c r="AA6631" s="42"/>
      <c r="AB6631" s="42"/>
      <c r="AD6631" s="11"/>
      <c r="AF6631" s="11"/>
    </row>
    <row r="6632" spans="3:32">
      <c r="C6632" s="57"/>
      <c r="D6632" s="11"/>
      <c r="E6632" s="11"/>
      <c r="F6632" s="56"/>
      <c r="G6632" s="11"/>
      <c r="H6632" s="11"/>
      <c r="I6632" s="11"/>
      <c r="J6632" s="11"/>
      <c r="K6632" s="11"/>
      <c r="L6632" s="11"/>
      <c r="M6632" s="11"/>
      <c r="N6632" s="11"/>
      <c r="O6632" s="11"/>
      <c r="Q6632" s="11"/>
      <c r="R6632" s="11"/>
      <c r="S6632" s="11"/>
      <c r="U6632" s="42"/>
      <c r="V6632" s="42"/>
      <c r="W6632" s="42"/>
      <c r="X6632" s="42"/>
      <c r="Y6632" s="42"/>
      <c r="Z6632" s="42"/>
      <c r="AA6632" s="42"/>
      <c r="AB6632" s="42"/>
      <c r="AD6632" s="11"/>
      <c r="AF6632" s="11"/>
    </row>
    <row r="6633" spans="3:32">
      <c r="C6633" s="57"/>
      <c r="D6633" s="11"/>
      <c r="E6633" s="11"/>
      <c r="F6633" s="56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42"/>
      <c r="V6633" s="42"/>
      <c r="W6633" s="42"/>
      <c r="X6633" s="42"/>
      <c r="Y6633" s="42"/>
      <c r="Z6633" s="42"/>
      <c r="AA6633" s="42"/>
      <c r="AB6633" s="42"/>
      <c r="AD6633" s="11"/>
      <c r="AE6633" s="11"/>
      <c r="AF6633" s="11"/>
    </row>
    <row r="6634" spans="3:32">
      <c r="C6634" s="57"/>
      <c r="D6634" s="11"/>
      <c r="E6634" s="11"/>
      <c r="F6634" s="56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42"/>
      <c r="V6634" s="42"/>
      <c r="W6634" s="42"/>
      <c r="X6634" s="42"/>
      <c r="Y6634" s="42"/>
      <c r="Z6634" s="42"/>
      <c r="AA6634" s="42"/>
      <c r="AB6634" s="42"/>
      <c r="AD6634" s="11"/>
      <c r="AE6634" s="11"/>
    </row>
    <row r="6635" spans="3:32">
      <c r="C6635" s="57"/>
      <c r="D6635" s="11"/>
      <c r="E6635" s="11"/>
      <c r="F6635" s="56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U6635" s="42"/>
      <c r="V6635" s="42"/>
      <c r="W6635" s="42"/>
      <c r="X6635" s="42"/>
      <c r="Y6635" s="42"/>
      <c r="Z6635" s="42"/>
      <c r="AA6635" s="42"/>
      <c r="AB6635" s="42"/>
      <c r="AD6635" s="11"/>
      <c r="AE6635" s="11"/>
      <c r="AF6635" s="11"/>
    </row>
    <row r="6636" spans="3:32">
      <c r="C6636" s="57"/>
      <c r="D6636" s="11"/>
      <c r="E6636" s="11"/>
      <c r="F6636" s="56"/>
      <c r="G6636" s="11"/>
      <c r="H6636" s="11"/>
      <c r="I6636" s="11"/>
      <c r="J6636" s="11"/>
      <c r="K6636" s="11"/>
      <c r="M6636" s="11"/>
      <c r="N6636" s="11"/>
      <c r="Q6636" s="11"/>
      <c r="R6636" s="11"/>
      <c r="S6636" s="11"/>
      <c r="U6636" s="42"/>
      <c r="V6636" s="42"/>
      <c r="W6636" s="42"/>
      <c r="X6636" s="42"/>
      <c r="Y6636" s="42"/>
      <c r="Z6636" s="42"/>
      <c r="AA6636" s="42"/>
      <c r="AB6636" s="42"/>
      <c r="AC6636" s="11"/>
      <c r="AD6636" s="11"/>
      <c r="AE6636" s="11"/>
      <c r="AF6636" s="11"/>
    </row>
    <row r="6637" spans="3:32">
      <c r="C6637" s="57"/>
      <c r="D6637" s="11"/>
      <c r="E6637" s="11"/>
      <c r="F6637" s="56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42"/>
      <c r="V6637" s="42"/>
      <c r="W6637" s="42"/>
      <c r="X6637" s="42"/>
      <c r="Y6637" s="42"/>
      <c r="Z6637" s="42"/>
      <c r="AA6637" s="42"/>
      <c r="AB6637" s="42"/>
      <c r="AC6637" s="11"/>
      <c r="AD6637" s="11"/>
    </row>
    <row r="6638" spans="3:32">
      <c r="C6638" s="57"/>
      <c r="D6638" s="11"/>
      <c r="E6638" s="11"/>
      <c r="F6638" s="56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42"/>
      <c r="V6638" s="42"/>
      <c r="W6638" s="42"/>
      <c r="X6638" s="42"/>
      <c r="Y6638" s="42"/>
      <c r="Z6638" s="42"/>
      <c r="AA6638" s="42"/>
      <c r="AB6638" s="42"/>
      <c r="AC6638" s="11"/>
      <c r="AD6638" s="11"/>
      <c r="AE6638" s="11"/>
    </row>
    <row r="6639" spans="3:32">
      <c r="C6639" s="57"/>
      <c r="D6639" s="11"/>
      <c r="E6639" s="11"/>
      <c r="F6639" s="56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42"/>
      <c r="V6639" s="42"/>
      <c r="W6639" s="42"/>
      <c r="X6639" s="42"/>
      <c r="Y6639" s="42"/>
      <c r="Z6639" s="42"/>
      <c r="AA6639" s="42"/>
      <c r="AB6639" s="42"/>
      <c r="AC6639" s="11"/>
      <c r="AD6639" s="11"/>
      <c r="AE6639" s="11"/>
    </row>
    <row r="6640" spans="3:32">
      <c r="C6640" s="57"/>
      <c r="D6640" s="11"/>
      <c r="E6640" s="11"/>
      <c r="F6640" s="56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42"/>
      <c r="V6640" s="42"/>
      <c r="W6640" s="42"/>
      <c r="X6640" s="42"/>
      <c r="Y6640" s="42"/>
      <c r="Z6640" s="42"/>
      <c r="AA6640" s="42"/>
      <c r="AB6640" s="42"/>
      <c r="AD6640" s="11"/>
      <c r="AE6640" s="11"/>
    </row>
    <row r="6641" spans="3:32">
      <c r="C6641" s="57"/>
      <c r="D6641" s="11"/>
      <c r="E6641" s="11"/>
      <c r="F6641" s="56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42"/>
      <c r="V6641" s="42"/>
      <c r="W6641" s="42"/>
      <c r="X6641" s="42"/>
      <c r="Y6641" s="42"/>
      <c r="Z6641" s="42"/>
      <c r="AA6641" s="42"/>
      <c r="AB6641" s="42"/>
      <c r="AD6641" s="11"/>
      <c r="AE6641" s="11"/>
      <c r="AF6641" s="11"/>
    </row>
    <row r="6642" spans="3:32">
      <c r="C6642" s="57"/>
      <c r="D6642" s="11"/>
      <c r="E6642" s="11"/>
      <c r="F6642" s="56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42"/>
      <c r="V6642" s="42"/>
      <c r="W6642" s="42"/>
      <c r="X6642" s="42"/>
      <c r="Y6642" s="42"/>
      <c r="Z6642" s="42"/>
      <c r="AA6642" s="42"/>
      <c r="AB6642" s="42"/>
      <c r="AD6642" s="11"/>
      <c r="AE6642" s="11"/>
      <c r="AF6642" s="11"/>
    </row>
    <row r="6643" spans="3:32">
      <c r="C6643" s="57"/>
      <c r="D6643" s="11"/>
      <c r="E6643" s="11"/>
      <c r="F6643" s="56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42"/>
      <c r="V6643" s="42"/>
      <c r="W6643" s="42"/>
      <c r="X6643" s="42"/>
      <c r="Y6643" s="42"/>
      <c r="Z6643" s="42"/>
      <c r="AA6643" s="42"/>
      <c r="AB6643" s="42"/>
      <c r="AD6643" s="11"/>
      <c r="AE6643" s="11"/>
      <c r="AF6643" s="11"/>
    </row>
    <row r="6644" spans="3:32">
      <c r="C6644" s="57"/>
      <c r="D6644" s="11"/>
      <c r="E6644" s="11"/>
      <c r="F6644" s="56"/>
      <c r="G6644" s="11"/>
      <c r="H6644" s="11"/>
      <c r="I6644" s="11"/>
      <c r="J6644" s="11"/>
      <c r="K6644" s="11"/>
      <c r="M6644" s="11"/>
      <c r="N6644" s="11"/>
      <c r="O6644" s="11"/>
      <c r="P6644" s="11"/>
      <c r="Q6644" s="11"/>
      <c r="R6644" s="11"/>
      <c r="S6644" s="11"/>
      <c r="T6644" s="11"/>
      <c r="U6644" s="42"/>
      <c r="V6644" s="42"/>
      <c r="W6644" s="42"/>
      <c r="X6644" s="42"/>
      <c r="Y6644" s="42"/>
      <c r="Z6644" s="42"/>
      <c r="AA6644" s="42"/>
      <c r="AB6644" s="42"/>
      <c r="AD6644" s="11"/>
      <c r="AE6644" s="11"/>
    </row>
    <row r="6645" spans="3:32">
      <c r="C6645" s="57"/>
      <c r="D6645" s="11"/>
      <c r="E6645" s="11"/>
      <c r="F6645" s="56"/>
      <c r="G6645" s="11"/>
      <c r="H6645" s="11"/>
      <c r="I6645" s="11"/>
      <c r="J6645" s="11"/>
      <c r="K6645" s="11"/>
      <c r="M6645" s="11"/>
      <c r="O6645" s="11"/>
      <c r="P6645" s="11"/>
      <c r="Q6645" s="11"/>
      <c r="R6645" s="11"/>
      <c r="S6645" s="11"/>
      <c r="T6645" s="11"/>
      <c r="U6645" s="42"/>
      <c r="V6645" s="42"/>
      <c r="W6645" s="42"/>
      <c r="X6645" s="42"/>
      <c r="Y6645" s="42"/>
      <c r="Z6645" s="42"/>
      <c r="AA6645" s="42"/>
      <c r="AB6645" s="42"/>
      <c r="AD6645" s="11"/>
      <c r="AE6645" s="11"/>
    </row>
    <row r="6646" spans="3:32">
      <c r="C6646" s="57"/>
      <c r="D6646" s="11"/>
      <c r="E6646" s="11"/>
      <c r="F6646" s="56"/>
      <c r="G6646" s="11"/>
      <c r="H6646" s="11"/>
      <c r="I6646" s="11"/>
      <c r="J6646" s="11"/>
      <c r="K6646" s="11"/>
      <c r="M6646" s="11"/>
      <c r="N6646" s="11"/>
      <c r="O6646" s="11"/>
      <c r="P6646" s="11"/>
      <c r="Q6646" s="11"/>
      <c r="R6646" s="11"/>
      <c r="S6646" s="11"/>
      <c r="T6646" s="11"/>
      <c r="U6646" s="42"/>
      <c r="V6646" s="42"/>
      <c r="W6646" s="42"/>
      <c r="X6646" s="42"/>
      <c r="Y6646" s="42"/>
      <c r="Z6646" s="42"/>
      <c r="AA6646" s="42"/>
      <c r="AB6646" s="42"/>
      <c r="AD6646" s="11"/>
      <c r="AE6646" s="11"/>
    </row>
    <row r="6647" spans="3:32">
      <c r="C6647" s="57"/>
      <c r="D6647" s="11"/>
      <c r="E6647" s="11"/>
      <c r="F6647" s="56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42"/>
      <c r="V6647" s="42"/>
      <c r="W6647" s="42"/>
      <c r="X6647" s="42"/>
      <c r="Y6647" s="42"/>
      <c r="Z6647" s="42"/>
      <c r="AA6647" s="42"/>
      <c r="AB6647" s="42"/>
      <c r="AD6647" s="11"/>
      <c r="AE6647" s="11"/>
      <c r="AF6647" s="11"/>
    </row>
    <row r="6648" spans="3:32">
      <c r="C6648" s="57"/>
      <c r="D6648" s="11"/>
      <c r="E6648" s="11"/>
      <c r="F6648" s="56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42"/>
      <c r="V6648" s="42"/>
      <c r="W6648" s="42"/>
      <c r="X6648" s="42"/>
      <c r="Y6648" s="42"/>
      <c r="Z6648" s="42"/>
      <c r="AA6648" s="42"/>
      <c r="AB6648" s="42"/>
      <c r="AD6648" s="11"/>
      <c r="AF6648" s="11"/>
    </row>
    <row r="6649" spans="3:32">
      <c r="C6649" s="57"/>
      <c r="D6649" s="11"/>
      <c r="E6649" s="11"/>
      <c r="F6649" s="56"/>
      <c r="G6649" s="11"/>
      <c r="H6649" s="11"/>
      <c r="I6649" s="11"/>
      <c r="J6649" s="11"/>
      <c r="K6649" s="11"/>
      <c r="M6649" s="11"/>
      <c r="N6649" s="11"/>
      <c r="Q6649" s="11"/>
      <c r="R6649" s="11"/>
      <c r="S6649" s="11"/>
      <c r="U6649" s="42"/>
      <c r="V6649" s="42"/>
      <c r="W6649" s="42"/>
      <c r="X6649" s="42"/>
      <c r="Y6649" s="42"/>
      <c r="Z6649" s="42"/>
      <c r="AA6649" s="42"/>
      <c r="AB6649" s="42"/>
      <c r="AD6649" s="11"/>
      <c r="AF6649" s="11"/>
    </row>
    <row r="6650" spans="3:32">
      <c r="C6650" s="57"/>
      <c r="D6650" s="11"/>
      <c r="E6650" s="11"/>
      <c r="F6650" s="56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42"/>
      <c r="V6650" s="42"/>
      <c r="W6650" s="42"/>
      <c r="X6650" s="42"/>
      <c r="Y6650" s="42"/>
      <c r="Z6650" s="42"/>
      <c r="AA6650" s="42"/>
      <c r="AB6650" s="42"/>
      <c r="AD6650" s="11"/>
      <c r="AE6650" s="11"/>
    </row>
    <row r="6651" spans="3:32">
      <c r="C6651" s="57"/>
      <c r="D6651" s="11"/>
      <c r="E6651" s="11"/>
      <c r="F6651" s="56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42"/>
      <c r="V6651" s="42"/>
      <c r="W6651" s="42"/>
      <c r="X6651" s="42"/>
      <c r="Y6651" s="42"/>
      <c r="Z6651" s="42"/>
      <c r="AA6651" s="42"/>
      <c r="AB6651" s="42"/>
      <c r="AC6651" s="11"/>
      <c r="AD6651" s="11"/>
      <c r="AE6651" s="11"/>
      <c r="AF6651" s="11"/>
    </row>
    <row r="6652" spans="3:32">
      <c r="C6652" s="57"/>
      <c r="D6652" s="11"/>
      <c r="E6652" s="11"/>
      <c r="F6652" s="56"/>
      <c r="G6652" s="11"/>
      <c r="H6652" s="11"/>
      <c r="I6652" s="11"/>
      <c r="J6652" s="11"/>
      <c r="K6652" s="11"/>
      <c r="M6652" s="11"/>
      <c r="N6652" s="11"/>
      <c r="P6652" s="11"/>
      <c r="Q6652" s="11"/>
      <c r="R6652" s="11"/>
      <c r="S6652" s="11"/>
      <c r="U6652" s="42"/>
      <c r="V6652" s="42"/>
      <c r="W6652" s="42"/>
      <c r="X6652" s="42"/>
      <c r="Y6652" s="42"/>
      <c r="Z6652" s="42"/>
      <c r="AA6652" s="42"/>
      <c r="AB6652" s="42"/>
      <c r="AC6652" s="11"/>
      <c r="AD6652" s="11"/>
      <c r="AE6652" s="11"/>
      <c r="AF6652" s="11"/>
    </row>
    <row r="6653" spans="3:32">
      <c r="C6653" s="57"/>
      <c r="D6653" s="11"/>
      <c r="E6653" s="11"/>
      <c r="F6653" s="56"/>
      <c r="G6653" s="11"/>
      <c r="H6653" s="11"/>
      <c r="I6653" s="11"/>
      <c r="J6653" s="11"/>
      <c r="K6653" s="11"/>
      <c r="M6653" s="11"/>
      <c r="O6653" s="11"/>
      <c r="P6653" s="11"/>
      <c r="Q6653" s="11"/>
      <c r="R6653" s="11"/>
      <c r="S6653" s="11"/>
      <c r="T6653" s="11"/>
      <c r="U6653" s="42"/>
      <c r="V6653" s="42"/>
      <c r="W6653" s="42"/>
      <c r="X6653" s="42"/>
      <c r="Y6653" s="42"/>
      <c r="Z6653" s="42"/>
      <c r="AA6653" s="42"/>
      <c r="AB6653" s="42"/>
      <c r="AD6653" s="11"/>
      <c r="AE6653" s="11"/>
      <c r="AF6653" s="11"/>
    </row>
    <row r="6654" spans="3:32">
      <c r="C6654" s="57"/>
      <c r="D6654" s="11"/>
      <c r="E6654" s="11"/>
      <c r="F6654" s="56"/>
      <c r="G6654" s="11"/>
      <c r="H6654" s="11"/>
      <c r="I6654" s="11"/>
      <c r="J6654" s="11"/>
      <c r="K6654" s="11"/>
      <c r="M6654" s="11"/>
      <c r="O6654" s="11"/>
      <c r="P6654" s="11"/>
      <c r="Q6654" s="11"/>
      <c r="R6654" s="11"/>
      <c r="S6654" s="11"/>
      <c r="T6654" s="11"/>
      <c r="U6654" s="42"/>
      <c r="V6654" s="42"/>
      <c r="W6654" s="42"/>
      <c r="X6654" s="42"/>
      <c r="Y6654" s="42"/>
      <c r="Z6654" s="42"/>
      <c r="AA6654" s="42"/>
      <c r="AB6654" s="42"/>
      <c r="AD6654" s="11"/>
      <c r="AE6654" s="11"/>
      <c r="AF6654" s="11"/>
    </row>
    <row r="6655" spans="3:32">
      <c r="C6655" s="57"/>
      <c r="D6655" s="11"/>
      <c r="E6655" s="11"/>
      <c r="F6655" s="56"/>
      <c r="G6655" s="11"/>
      <c r="H6655" s="11"/>
      <c r="I6655" s="11"/>
      <c r="J6655" s="11"/>
      <c r="K6655" s="11"/>
      <c r="L6655" s="11"/>
      <c r="M6655" s="11"/>
      <c r="N6655" s="11"/>
      <c r="O6655" s="11"/>
      <c r="Q6655" s="11"/>
      <c r="R6655" s="11"/>
      <c r="S6655" s="11"/>
      <c r="T6655" s="11"/>
      <c r="U6655" s="42"/>
      <c r="V6655" s="42"/>
      <c r="W6655" s="42"/>
      <c r="X6655" s="42"/>
      <c r="Y6655" s="42"/>
      <c r="Z6655" s="42"/>
      <c r="AA6655" s="42"/>
      <c r="AB6655" s="42"/>
      <c r="AC6655" s="11"/>
      <c r="AD6655" s="11"/>
    </row>
    <row r="6656" spans="3:32">
      <c r="C6656" s="57"/>
      <c r="D6656" s="11"/>
      <c r="E6656" s="11"/>
      <c r="F6656" s="56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42"/>
      <c r="V6656" s="42"/>
      <c r="W6656" s="42"/>
      <c r="X6656" s="42"/>
      <c r="Y6656" s="42"/>
      <c r="Z6656" s="42"/>
      <c r="AA6656" s="42"/>
      <c r="AB6656" s="42"/>
      <c r="AC6656" s="11"/>
      <c r="AD6656" s="11"/>
      <c r="AE6656" s="11"/>
      <c r="AF6656" s="11"/>
    </row>
    <row r="6657" spans="3:32">
      <c r="C6657" s="57"/>
      <c r="D6657" s="11"/>
      <c r="E6657" s="11"/>
      <c r="F6657" s="56"/>
      <c r="G6657" s="11"/>
      <c r="H6657" s="11"/>
      <c r="I6657" s="11"/>
      <c r="J6657" s="11"/>
      <c r="K6657" s="11"/>
      <c r="L6657" s="11"/>
      <c r="M6657" s="11"/>
      <c r="N6657" s="11"/>
      <c r="P6657" s="11"/>
      <c r="Q6657" s="11"/>
      <c r="R6657" s="11"/>
      <c r="S6657" s="11"/>
      <c r="T6657" s="11"/>
      <c r="U6657" s="42"/>
      <c r="V6657" s="42"/>
      <c r="W6657" s="42"/>
      <c r="X6657" s="42"/>
      <c r="Y6657" s="42"/>
      <c r="Z6657" s="42"/>
      <c r="AA6657" s="42"/>
      <c r="AB6657" s="42"/>
      <c r="AC6657" s="11"/>
      <c r="AD6657" s="11"/>
      <c r="AE6657" s="11"/>
    </row>
    <row r="6658" spans="3:32">
      <c r="C6658" s="57"/>
      <c r="D6658" s="11"/>
      <c r="E6658" s="11"/>
      <c r="F6658" s="56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42"/>
      <c r="V6658" s="42"/>
      <c r="W6658" s="42"/>
      <c r="X6658" s="42"/>
      <c r="Y6658" s="42"/>
      <c r="Z6658" s="42"/>
      <c r="AA6658" s="42"/>
      <c r="AB6658" s="42"/>
      <c r="AC6658" s="11"/>
      <c r="AD6658" s="11"/>
      <c r="AE6658" s="11"/>
    </row>
    <row r="6659" spans="3:32">
      <c r="C6659" s="57"/>
      <c r="D6659" s="11"/>
      <c r="E6659" s="11"/>
      <c r="F6659" s="56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42"/>
      <c r="V6659" s="42"/>
      <c r="W6659" s="42"/>
      <c r="X6659" s="42"/>
      <c r="Y6659" s="42"/>
      <c r="Z6659" s="42"/>
      <c r="AA6659" s="42"/>
      <c r="AB6659" s="42"/>
      <c r="AC6659" s="11"/>
      <c r="AD6659" s="11"/>
      <c r="AF6659" s="11"/>
    </row>
    <row r="6660" spans="3:32">
      <c r="C6660" s="57"/>
      <c r="D6660" s="11"/>
      <c r="E6660" s="11"/>
      <c r="F6660" s="56"/>
      <c r="G6660" s="11"/>
      <c r="H6660" s="11"/>
      <c r="I6660" s="11"/>
      <c r="J6660" s="11"/>
      <c r="K6660" s="11"/>
      <c r="M6660" s="11"/>
      <c r="N6660" s="11"/>
      <c r="O6660" s="11"/>
      <c r="P6660" s="11"/>
      <c r="Q6660" s="11"/>
      <c r="R6660" s="11"/>
      <c r="S6660" s="11"/>
      <c r="T6660" s="11"/>
      <c r="U6660" s="42"/>
      <c r="V6660" s="42"/>
      <c r="W6660" s="42"/>
      <c r="X6660" s="42"/>
      <c r="Y6660" s="42"/>
      <c r="Z6660" s="42"/>
      <c r="AA6660" s="42"/>
      <c r="AB6660" s="42"/>
      <c r="AD6660" s="11"/>
      <c r="AE6660" s="11"/>
    </row>
    <row r="6661" spans="3:32">
      <c r="C6661" s="57"/>
      <c r="D6661" s="11"/>
      <c r="E6661" s="11"/>
      <c r="F6661" s="56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42"/>
      <c r="V6661" s="42"/>
      <c r="W6661" s="42"/>
      <c r="X6661" s="42"/>
      <c r="Y6661" s="42"/>
      <c r="Z6661" s="42"/>
      <c r="AA6661" s="42"/>
      <c r="AB6661" s="42"/>
      <c r="AD6661" s="11"/>
      <c r="AE6661" s="11"/>
      <c r="AF6661" s="11"/>
    </row>
    <row r="6662" spans="3:32">
      <c r="C6662" s="57"/>
      <c r="D6662" s="11"/>
      <c r="E6662" s="11"/>
      <c r="F6662" s="56"/>
      <c r="G6662" s="11"/>
      <c r="H6662" s="11"/>
      <c r="I6662" s="11"/>
      <c r="J6662" s="11"/>
      <c r="K6662" s="11"/>
      <c r="L6662" s="11"/>
      <c r="M6662" s="11"/>
      <c r="N6662" s="11"/>
      <c r="P6662" s="11"/>
      <c r="Q6662" s="11"/>
      <c r="R6662" s="11"/>
      <c r="S6662" s="11"/>
      <c r="T6662" s="11"/>
      <c r="U6662" s="42"/>
      <c r="V6662" s="42"/>
      <c r="W6662" s="42"/>
      <c r="X6662" s="42"/>
      <c r="Y6662" s="42"/>
      <c r="Z6662" s="42"/>
      <c r="AA6662" s="42"/>
      <c r="AB6662" s="42"/>
      <c r="AD6662" s="11"/>
      <c r="AE6662" s="11"/>
      <c r="AF6662" s="11"/>
    </row>
    <row r="6663" spans="3:32">
      <c r="C6663" s="57"/>
      <c r="D6663" s="11"/>
      <c r="E6663" s="11"/>
      <c r="F6663" s="56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42"/>
      <c r="V6663" s="42"/>
      <c r="W6663" s="42"/>
      <c r="X6663" s="42"/>
      <c r="Y6663" s="42"/>
      <c r="Z6663" s="42"/>
      <c r="AA6663" s="42"/>
      <c r="AB6663" s="42"/>
      <c r="AD6663" s="11"/>
      <c r="AE6663" s="11"/>
    </row>
    <row r="6664" spans="3:32">
      <c r="C6664" s="57"/>
      <c r="D6664" s="11"/>
      <c r="E6664" s="11"/>
      <c r="F6664" s="56"/>
      <c r="G6664" s="11"/>
      <c r="H6664" s="11"/>
      <c r="I6664" s="11"/>
      <c r="J6664" s="11"/>
      <c r="K6664" s="11"/>
      <c r="M6664" s="11"/>
      <c r="O6664" s="11"/>
      <c r="P6664" s="11"/>
      <c r="Q6664" s="11"/>
      <c r="R6664" s="11"/>
      <c r="S6664" s="11"/>
      <c r="T6664" s="11"/>
      <c r="U6664" s="42"/>
      <c r="V6664" s="42"/>
      <c r="W6664" s="42"/>
      <c r="X6664" s="42"/>
      <c r="Y6664" s="42"/>
      <c r="Z6664" s="42"/>
      <c r="AA6664" s="42"/>
      <c r="AB6664" s="42"/>
      <c r="AD6664" s="11"/>
      <c r="AE6664" s="11"/>
      <c r="AF6664" s="11"/>
    </row>
    <row r="6665" spans="3:32">
      <c r="C6665" s="57"/>
      <c r="D6665" s="11"/>
      <c r="E6665" s="11"/>
      <c r="F6665" s="56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42"/>
      <c r="V6665" s="42"/>
      <c r="W6665" s="42"/>
      <c r="X6665" s="42"/>
      <c r="Y6665" s="42"/>
      <c r="Z6665" s="42"/>
      <c r="AA6665" s="42"/>
      <c r="AB6665" s="42"/>
      <c r="AD6665" s="11"/>
      <c r="AE6665" s="11"/>
    </row>
    <row r="6666" spans="3:32">
      <c r="C6666" s="57"/>
      <c r="D6666" s="11"/>
      <c r="E6666" s="11"/>
      <c r="F6666" s="56"/>
      <c r="G6666" s="11"/>
      <c r="H6666" s="11"/>
      <c r="I6666" s="11"/>
      <c r="J6666" s="11"/>
      <c r="K6666" s="11"/>
      <c r="M6666" s="11"/>
      <c r="N6666" s="11"/>
      <c r="P6666" s="11"/>
      <c r="Q6666" s="11"/>
      <c r="R6666" s="11"/>
      <c r="S6666" s="11"/>
      <c r="U6666" s="42"/>
      <c r="V6666" s="42"/>
      <c r="W6666" s="42"/>
      <c r="X6666" s="42"/>
      <c r="Y6666" s="42"/>
      <c r="Z6666" s="42"/>
      <c r="AA6666" s="42"/>
      <c r="AB6666" s="42"/>
      <c r="AD6666" s="11"/>
      <c r="AE6666" s="11"/>
    </row>
    <row r="6667" spans="3:32">
      <c r="C6667" s="57"/>
      <c r="D6667" s="11"/>
      <c r="E6667" s="11"/>
      <c r="F6667" s="56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42"/>
      <c r="V6667" s="42"/>
      <c r="W6667" s="42"/>
      <c r="X6667" s="42"/>
      <c r="Y6667" s="42"/>
      <c r="Z6667" s="42"/>
      <c r="AA6667" s="42"/>
      <c r="AB6667" s="42"/>
      <c r="AD6667" s="11"/>
    </row>
    <row r="6668" spans="3:32">
      <c r="C6668" s="57"/>
      <c r="D6668" s="11"/>
      <c r="E6668" s="11"/>
      <c r="F6668" s="56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42"/>
      <c r="V6668" s="42"/>
      <c r="W6668" s="42"/>
      <c r="X6668" s="42"/>
      <c r="Y6668" s="42"/>
      <c r="Z6668" s="42"/>
      <c r="AA6668" s="42"/>
      <c r="AB6668" s="42"/>
      <c r="AD6668" s="11"/>
      <c r="AF6668" s="11"/>
    </row>
    <row r="6669" spans="3:32">
      <c r="C6669" s="57"/>
      <c r="D6669" s="11"/>
      <c r="E6669" s="11"/>
      <c r="F6669" s="56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42"/>
      <c r="V6669" s="42"/>
      <c r="W6669" s="42"/>
      <c r="X6669" s="42"/>
      <c r="Y6669" s="42"/>
      <c r="Z6669" s="42"/>
      <c r="AA6669" s="42"/>
      <c r="AB6669" s="42"/>
      <c r="AD6669" s="11"/>
      <c r="AE6669" s="11"/>
      <c r="AF6669" s="11"/>
    </row>
    <row r="6670" spans="3:32">
      <c r="C6670" s="57"/>
      <c r="D6670" s="11"/>
      <c r="E6670" s="11"/>
      <c r="F6670" s="56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42"/>
      <c r="V6670" s="42"/>
      <c r="W6670" s="42"/>
      <c r="X6670" s="42"/>
      <c r="Y6670" s="42"/>
      <c r="Z6670" s="42"/>
      <c r="AA6670" s="42"/>
      <c r="AB6670" s="42"/>
      <c r="AD6670" s="11"/>
      <c r="AF6670" s="11"/>
    </row>
    <row r="6671" spans="3:32">
      <c r="C6671" s="57"/>
      <c r="D6671" s="11"/>
      <c r="E6671" s="11"/>
      <c r="F6671" s="56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42"/>
      <c r="V6671" s="42"/>
      <c r="W6671" s="42"/>
      <c r="X6671" s="42"/>
      <c r="Y6671" s="42"/>
      <c r="Z6671" s="42"/>
      <c r="AA6671" s="42"/>
      <c r="AB6671" s="42"/>
      <c r="AC6671" s="11"/>
      <c r="AD6671" s="11"/>
      <c r="AE6671" s="11"/>
    </row>
    <row r="6672" spans="3:32">
      <c r="C6672" s="57"/>
      <c r="D6672" s="11"/>
      <c r="E6672" s="11"/>
      <c r="F6672" s="56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42"/>
      <c r="V6672" s="42"/>
      <c r="W6672" s="42"/>
      <c r="X6672" s="42"/>
      <c r="Y6672" s="42"/>
      <c r="Z6672" s="42"/>
      <c r="AA6672" s="42"/>
      <c r="AB6672" s="42"/>
      <c r="AC6672" s="11"/>
      <c r="AD6672" s="11"/>
      <c r="AE6672" s="11"/>
    </row>
    <row r="6673" spans="3:32">
      <c r="C6673" s="57"/>
      <c r="D6673" s="11"/>
      <c r="E6673" s="11"/>
      <c r="F6673" s="56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42"/>
      <c r="V6673" s="42"/>
      <c r="W6673" s="42"/>
      <c r="X6673" s="42"/>
      <c r="Y6673" s="42"/>
      <c r="Z6673" s="42"/>
      <c r="AA6673" s="42"/>
      <c r="AB6673" s="42"/>
      <c r="AD6673" s="11"/>
      <c r="AE6673" s="11"/>
      <c r="AF6673" s="11"/>
    </row>
    <row r="6674" spans="3:32">
      <c r="C6674" s="57"/>
      <c r="D6674" s="11"/>
      <c r="E6674" s="11"/>
      <c r="F6674" s="56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42"/>
      <c r="V6674" s="42"/>
      <c r="W6674" s="42"/>
      <c r="X6674" s="42"/>
      <c r="Y6674" s="42"/>
      <c r="Z6674" s="42"/>
      <c r="AA6674" s="42"/>
      <c r="AB6674" s="42"/>
      <c r="AD6674" s="11"/>
      <c r="AE6674" s="11"/>
      <c r="AF6674" s="11"/>
    </row>
    <row r="6675" spans="3:32">
      <c r="C6675" s="57"/>
      <c r="D6675" s="11"/>
      <c r="E6675" s="11"/>
      <c r="F6675" s="56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42"/>
      <c r="V6675" s="42"/>
      <c r="W6675" s="42"/>
      <c r="X6675" s="42"/>
      <c r="Y6675" s="42"/>
      <c r="Z6675" s="42"/>
      <c r="AA6675" s="42"/>
      <c r="AB6675" s="42"/>
      <c r="AD6675" s="11"/>
      <c r="AF6675" s="11"/>
    </row>
    <row r="6676" spans="3:32">
      <c r="C6676" s="57"/>
      <c r="D6676" s="11"/>
      <c r="E6676" s="11"/>
      <c r="F6676" s="56"/>
      <c r="G6676" s="11"/>
      <c r="H6676" s="11"/>
      <c r="I6676" s="11"/>
      <c r="J6676" s="11"/>
      <c r="K6676" s="11"/>
      <c r="M6676" s="11"/>
      <c r="O6676" s="11"/>
      <c r="P6676" s="11"/>
      <c r="Q6676" s="11"/>
      <c r="R6676" s="11"/>
      <c r="S6676" s="11"/>
      <c r="U6676" s="42"/>
      <c r="V6676" s="42"/>
      <c r="W6676" s="42"/>
      <c r="X6676" s="42"/>
      <c r="Y6676" s="42"/>
      <c r="Z6676" s="42"/>
      <c r="AA6676" s="42"/>
      <c r="AB6676" s="42"/>
      <c r="AD6676" s="11"/>
      <c r="AE6676" s="11"/>
      <c r="AF6676" s="11"/>
    </row>
    <row r="6677" spans="3:32">
      <c r="C6677" s="57"/>
      <c r="D6677" s="11"/>
      <c r="E6677" s="11"/>
      <c r="F6677" s="56"/>
      <c r="G6677" s="11"/>
      <c r="H6677" s="11"/>
      <c r="I6677" s="11"/>
      <c r="J6677" s="11"/>
      <c r="K6677" s="11"/>
      <c r="M6677" s="11"/>
      <c r="O6677" s="11"/>
      <c r="P6677" s="11"/>
      <c r="Q6677" s="11"/>
      <c r="R6677" s="11"/>
      <c r="S6677" s="11"/>
      <c r="U6677" s="42"/>
      <c r="V6677" s="42"/>
      <c r="W6677" s="42"/>
      <c r="X6677" s="42"/>
      <c r="Y6677" s="42"/>
      <c r="Z6677" s="42"/>
      <c r="AA6677" s="42"/>
      <c r="AB6677" s="42"/>
      <c r="AD6677" s="11"/>
    </row>
    <row r="6678" spans="3:32">
      <c r="C6678" s="57"/>
      <c r="D6678" s="11"/>
      <c r="E6678" s="11"/>
      <c r="F6678" s="56"/>
      <c r="G6678" s="11"/>
      <c r="H6678" s="11"/>
      <c r="I6678" s="11"/>
      <c r="J6678" s="11"/>
      <c r="K6678" s="11"/>
      <c r="M6678" s="11"/>
      <c r="O6678" s="11"/>
      <c r="P6678" s="11"/>
      <c r="Q6678" s="11"/>
      <c r="R6678" s="11"/>
      <c r="S6678" s="11"/>
      <c r="U6678" s="42"/>
      <c r="V6678" s="42"/>
      <c r="W6678" s="42"/>
      <c r="X6678" s="42"/>
      <c r="Y6678" s="42"/>
      <c r="Z6678" s="42"/>
      <c r="AA6678" s="42"/>
      <c r="AB6678" s="42"/>
      <c r="AD6678" s="11"/>
    </row>
    <row r="6679" spans="3:32">
      <c r="C6679" s="57"/>
      <c r="D6679" s="11"/>
      <c r="E6679" s="11"/>
      <c r="F6679" s="56"/>
      <c r="G6679" s="11"/>
      <c r="H6679" s="11"/>
      <c r="I6679" s="11"/>
      <c r="J6679" s="11"/>
      <c r="K6679" s="11"/>
      <c r="M6679" s="11"/>
      <c r="N6679" s="11"/>
      <c r="P6679" s="11"/>
      <c r="Q6679" s="11"/>
      <c r="R6679" s="11"/>
      <c r="S6679" s="11"/>
      <c r="U6679" s="42"/>
      <c r="V6679" s="42"/>
      <c r="W6679" s="42"/>
      <c r="X6679" s="42"/>
      <c r="Y6679" s="42"/>
      <c r="Z6679" s="42"/>
      <c r="AA6679" s="42"/>
      <c r="AB6679" s="42"/>
      <c r="AC6679" s="11"/>
      <c r="AD6679" s="11"/>
      <c r="AE6679" s="11"/>
      <c r="AF6679" s="11"/>
    </row>
    <row r="6680" spans="3:32">
      <c r="C6680" s="57"/>
      <c r="D6680" s="11"/>
      <c r="E6680" s="11"/>
      <c r="F6680" s="56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42"/>
      <c r="V6680" s="42"/>
      <c r="W6680" s="42"/>
      <c r="X6680" s="42"/>
      <c r="Y6680" s="42"/>
      <c r="Z6680" s="42"/>
      <c r="AA6680" s="42"/>
      <c r="AB6680" s="42"/>
      <c r="AC6680" s="11"/>
      <c r="AD6680" s="11"/>
      <c r="AE6680" s="11"/>
      <c r="AF6680" s="11"/>
    </row>
    <row r="6681" spans="3:32">
      <c r="C6681" s="57"/>
      <c r="D6681" s="11"/>
      <c r="E6681" s="11"/>
      <c r="F6681" s="56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U6681" s="42"/>
      <c r="V6681" s="42"/>
      <c r="W6681" s="42"/>
      <c r="X6681" s="42"/>
      <c r="Y6681" s="42"/>
      <c r="Z6681" s="42"/>
      <c r="AA6681" s="42"/>
      <c r="AB6681" s="42"/>
      <c r="AD6681" s="11"/>
      <c r="AE6681" s="11"/>
    </row>
    <row r="6682" spans="3:32">
      <c r="C6682" s="57"/>
      <c r="D6682" s="11"/>
      <c r="E6682" s="11"/>
      <c r="F6682" s="56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42"/>
      <c r="V6682" s="42"/>
      <c r="W6682" s="42"/>
      <c r="X6682" s="42"/>
      <c r="Y6682" s="42"/>
      <c r="Z6682" s="42"/>
      <c r="AA6682" s="42"/>
      <c r="AB6682" s="42"/>
      <c r="AD6682" s="11"/>
      <c r="AE6682" s="11"/>
    </row>
    <row r="6683" spans="3:32">
      <c r="C6683" s="57"/>
      <c r="D6683" s="11"/>
      <c r="E6683" s="11"/>
      <c r="F6683" s="56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42"/>
      <c r="V6683" s="42"/>
      <c r="W6683" s="42"/>
      <c r="X6683" s="42"/>
      <c r="Y6683" s="42"/>
      <c r="Z6683" s="42"/>
      <c r="AA6683" s="42"/>
      <c r="AB6683" s="42"/>
      <c r="AD6683" s="11"/>
      <c r="AE6683" s="11"/>
    </row>
    <row r="6684" spans="3:32">
      <c r="C6684" s="57"/>
      <c r="D6684" s="11"/>
      <c r="E6684" s="11"/>
      <c r="F6684" s="56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42"/>
      <c r="V6684" s="42"/>
      <c r="W6684" s="42"/>
      <c r="X6684" s="42"/>
      <c r="Y6684" s="42"/>
      <c r="Z6684" s="42"/>
      <c r="AA6684" s="42"/>
      <c r="AB6684" s="42"/>
      <c r="AD6684" s="11"/>
    </row>
    <row r="6685" spans="3:32">
      <c r="C6685" s="57"/>
      <c r="D6685" s="11"/>
      <c r="E6685" s="11"/>
      <c r="F6685" s="56"/>
      <c r="G6685" s="11"/>
      <c r="H6685" s="11"/>
      <c r="I6685" s="11"/>
      <c r="J6685" s="11"/>
      <c r="K6685" s="11"/>
      <c r="M6685" s="11"/>
      <c r="O6685" s="11"/>
      <c r="P6685" s="11"/>
      <c r="Q6685" s="11"/>
      <c r="R6685" s="11"/>
      <c r="S6685" s="11"/>
      <c r="U6685" s="42"/>
      <c r="V6685" s="42"/>
      <c r="W6685" s="42"/>
      <c r="X6685" s="42"/>
      <c r="Y6685" s="42"/>
      <c r="Z6685" s="42"/>
      <c r="AA6685" s="42"/>
      <c r="AB6685" s="42"/>
      <c r="AD6685" s="11"/>
      <c r="AE6685" s="11"/>
      <c r="AF6685" s="11"/>
    </row>
    <row r="6686" spans="3:32">
      <c r="C6686" s="57"/>
      <c r="D6686" s="11"/>
      <c r="E6686" s="11"/>
      <c r="F6686" s="56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42"/>
      <c r="V6686" s="42"/>
      <c r="W6686" s="42"/>
      <c r="X6686" s="42"/>
      <c r="Y6686" s="42"/>
      <c r="Z6686" s="42"/>
      <c r="AA6686" s="42"/>
      <c r="AB6686" s="42"/>
      <c r="AD6686" s="11"/>
      <c r="AE6686" s="11"/>
    </row>
    <row r="6687" spans="3:32">
      <c r="C6687" s="57"/>
      <c r="D6687" s="11"/>
      <c r="E6687" s="11"/>
      <c r="F6687" s="56"/>
      <c r="G6687" s="11"/>
      <c r="H6687" s="11"/>
      <c r="I6687" s="11"/>
      <c r="J6687" s="11"/>
      <c r="K6687" s="11"/>
      <c r="M6687" s="11"/>
      <c r="N6687" s="11"/>
      <c r="P6687" s="11"/>
      <c r="Q6687" s="11"/>
      <c r="R6687" s="11"/>
      <c r="S6687" s="11"/>
      <c r="U6687" s="42"/>
      <c r="V6687" s="42"/>
      <c r="W6687" s="42"/>
      <c r="X6687" s="42"/>
      <c r="Y6687" s="42"/>
      <c r="Z6687" s="42"/>
      <c r="AA6687" s="42"/>
      <c r="AB6687" s="42"/>
      <c r="AD6687" s="11"/>
      <c r="AE6687" s="11"/>
      <c r="AF6687" s="11"/>
    </row>
    <row r="6688" spans="3:32">
      <c r="C6688" s="57"/>
      <c r="D6688" s="11"/>
      <c r="E6688" s="11"/>
      <c r="F6688" s="56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42"/>
      <c r="V6688" s="42"/>
      <c r="W6688" s="42"/>
      <c r="X6688" s="42"/>
      <c r="Y6688" s="42"/>
      <c r="Z6688" s="42"/>
      <c r="AA6688" s="42"/>
      <c r="AB6688" s="42"/>
      <c r="AD6688" s="11"/>
      <c r="AE6688" s="11"/>
    </row>
    <row r="6689" spans="3:32">
      <c r="C6689" s="57"/>
      <c r="D6689" s="11"/>
      <c r="E6689" s="11"/>
      <c r="F6689" s="56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42"/>
      <c r="V6689" s="42"/>
      <c r="W6689" s="42"/>
      <c r="X6689" s="42"/>
      <c r="Y6689" s="42"/>
      <c r="Z6689" s="42"/>
      <c r="AA6689" s="42"/>
      <c r="AB6689" s="42"/>
      <c r="AD6689" s="11"/>
    </row>
    <row r="6690" spans="3:32">
      <c r="C6690" s="57"/>
      <c r="D6690" s="11"/>
      <c r="E6690" s="11"/>
      <c r="F6690" s="56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42"/>
      <c r="V6690" s="42"/>
      <c r="W6690" s="42"/>
      <c r="X6690" s="42"/>
      <c r="Y6690" s="42"/>
      <c r="Z6690" s="42"/>
      <c r="AA6690" s="42"/>
      <c r="AB6690" s="42"/>
      <c r="AD6690" s="11"/>
      <c r="AE6690" s="11"/>
    </row>
    <row r="6691" spans="3:32">
      <c r="C6691" s="57"/>
      <c r="D6691" s="11"/>
      <c r="E6691" s="11"/>
      <c r="F6691" s="56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42"/>
      <c r="V6691" s="42"/>
      <c r="W6691" s="42"/>
      <c r="X6691" s="42"/>
      <c r="Y6691" s="42"/>
      <c r="Z6691" s="42"/>
      <c r="AA6691" s="42"/>
      <c r="AB6691" s="42"/>
      <c r="AD6691" s="11"/>
      <c r="AE6691" s="11"/>
    </row>
    <row r="6692" spans="3:32">
      <c r="C6692" s="57"/>
      <c r="D6692" s="11"/>
      <c r="E6692" s="11"/>
      <c r="F6692" s="56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U6692" s="42"/>
      <c r="V6692" s="42"/>
      <c r="W6692" s="42"/>
      <c r="X6692" s="42"/>
      <c r="Y6692" s="42"/>
      <c r="Z6692" s="42"/>
      <c r="AA6692" s="42"/>
      <c r="AB6692" s="42"/>
      <c r="AD6692" s="11"/>
      <c r="AE6692" s="11"/>
      <c r="AF6692" s="11"/>
    </row>
    <row r="6693" spans="3:32">
      <c r="C6693" s="57"/>
      <c r="D6693" s="11"/>
      <c r="E6693" s="11"/>
      <c r="F6693" s="56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42"/>
      <c r="V6693" s="42"/>
      <c r="W6693" s="42"/>
      <c r="X6693" s="42"/>
      <c r="Y6693" s="42"/>
      <c r="Z6693" s="42"/>
      <c r="AA6693" s="42"/>
      <c r="AB6693" s="42"/>
      <c r="AD6693" s="11"/>
      <c r="AE6693" s="11"/>
    </row>
    <row r="6694" spans="3:32">
      <c r="C6694" s="57"/>
      <c r="D6694" s="11"/>
      <c r="E6694" s="11"/>
      <c r="F6694" s="56"/>
      <c r="G6694" s="11"/>
      <c r="H6694" s="11"/>
      <c r="I6694" s="11"/>
      <c r="J6694" s="11"/>
      <c r="K6694" s="11"/>
      <c r="L6694" s="11"/>
      <c r="M6694" s="11"/>
      <c r="N6694" s="11"/>
      <c r="Q6694" s="11"/>
      <c r="R6694" s="11"/>
      <c r="S6694" s="11"/>
      <c r="T6694" s="11"/>
      <c r="U6694" s="42"/>
      <c r="V6694" s="42"/>
      <c r="W6694" s="42"/>
      <c r="X6694" s="42"/>
      <c r="Y6694" s="42"/>
      <c r="Z6694" s="42"/>
      <c r="AA6694" s="42"/>
      <c r="AB6694" s="42"/>
      <c r="AD6694" s="11"/>
      <c r="AE6694" s="11"/>
    </row>
    <row r="6695" spans="3:32">
      <c r="C6695" s="57"/>
      <c r="D6695" s="11"/>
      <c r="E6695" s="11"/>
      <c r="F6695" s="56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42"/>
      <c r="V6695" s="42"/>
      <c r="W6695" s="42"/>
      <c r="X6695" s="42"/>
      <c r="Y6695" s="42"/>
      <c r="Z6695" s="42"/>
      <c r="AA6695" s="42"/>
      <c r="AB6695" s="42"/>
      <c r="AD6695" s="11"/>
      <c r="AE6695" s="11"/>
    </row>
    <row r="6696" spans="3:32">
      <c r="C6696" s="57"/>
      <c r="D6696" s="11"/>
      <c r="E6696" s="11"/>
      <c r="F6696" s="56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42"/>
      <c r="V6696" s="42"/>
      <c r="W6696" s="42"/>
      <c r="X6696" s="42"/>
      <c r="Y6696" s="42"/>
      <c r="Z6696" s="42"/>
      <c r="AA6696" s="42"/>
      <c r="AB6696" s="42"/>
      <c r="AD6696" s="11"/>
      <c r="AF6696" s="11"/>
    </row>
    <row r="6697" spans="3:32">
      <c r="C6697" s="57"/>
      <c r="D6697" s="11"/>
      <c r="E6697" s="11"/>
      <c r="F6697" s="56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42"/>
      <c r="V6697" s="42"/>
      <c r="W6697" s="42"/>
      <c r="X6697" s="42"/>
      <c r="Y6697" s="42"/>
      <c r="Z6697" s="42"/>
      <c r="AA6697" s="42"/>
      <c r="AB6697" s="42"/>
      <c r="AD6697" s="11"/>
      <c r="AE6697" s="11"/>
      <c r="AF6697" s="11"/>
    </row>
    <row r="6698" spans="3:32">
      <c r="C6698" s="57"/>
      <c r="D6698" s="11"/>
      <c r="E6698" s="11"/>
      <c r="F6698" s="56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42"/>
      <c r="V6698" s="42"/>
      <c r="W6698" s="42"/>
      <c r="X6698" s="42"/>
      <c r="Y6698" s="42"/>
      <c r="Z6698" s="42"/>
      <c r="AA6698" s="42"/>
      <c r="AB6698" s="42"/>
      <c r="AD6698" s="11"/>
      <c r="AE6698" s="11"/>
    </row>
    <row r="6699" spans="3:32">
      <c r="C6699" s="57"/>
      <c r="D6699" s="11"/>
      <c r="E6699" s="11"/>
      <c r="F6699" s="56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42"/>
      <c r="V6699" s="42"/>
      <c r="W6699" s="42"/>
      <c r="X6699" s="42"/>
      <c r="Y6699" s="42"/>
      <c r="Z6699" s="42"/>
      <c r="AA6699" s="42"/>
      <c r="AB6699" s="42"/>
      <c r="AD6699" s="11"/>
      <c r="AE6699" s="11"/>
      <c r="AF6699" s="11"/>
    </row>
    <row r="6700" spans="3:32">
      <c r="C6700" s="57"/>
      <c r="D6700" s="11"/>
      <c r="E6700" s="11"/>
      <c r="F6700" s="56"/>
      <c r="G6700" s="11"/>
      <c r="H6700" s="11"/>
      <c r="I6700" s="11"/>
      <c r="J6700" s="11"/>
      <c r="K6700" s="11"/>
      <c r="L6700" s="11"/>
      <c r="M6700" s="11"/>
      <c r="O6700" s="11"/>
      <c r="Q6700" s="11"/>
      <c r="R6700" s="11"/>
      <c r="S6700" s="11"/>
      <c r="T6700" s="11"/>
      <c r="U6700" s="42"/>
      <c r="V6700" s="42"/>
      <c r="W6700" s="42"/>
      <c r="X6700" s="42"/>
      <c r="Y6700" s="42"/>
      <c r="Z6700" s="42"/>
      <c r="AA6700" s="42"/>
      <c r="AB6700" s="42"/>
      <c r="AD6700" s="11"/>
      <c r="AE6700" s="11"/>
    </row>
    <row r="6701" spans="3:32">
      <c r="C6701" s="57"/>
      <c r="D6701" s="11"/>
      <c r="E6701" s="11"/>
      <c r="F6701" s="56"/>
      <c r="G6701" s="11"/>
      <c r="H6701" s="11"/>
      <c r="I6701" s="11"/>
      <c r="J6701" s="11"/>
      <c r="K6701" s="11"/>
      <c r="M6701" s="11"/>
      <c r="O6701" s="11"/>
      <c r="P6701" s="11"/>
      <c r="Q6701" s="11"/>
      <c r="R6701" s="11"/>
      <c r="S6701" s="11"/>
      <c r="T6701" s="11"/>
      <c r="U6701" s="42"/>
      <c r="V6701" s="42"/>
      <c r="W6701" s="42"/>
      <c r="X6701" s="42"/>
      <c r="Y6701" s="42"/>
      <c r="Z6701" s="42"/>
      <c r="AA6701" s="42"/>
      <c r="AB6701" s="42"/>
      <c r="AD6701" s="11"/>
    </row>
    <row r="6702" spans="3:32">
      <c r="C6702" s="57"/>
      <c r="D6702" s="11"/>
      <c r="E6702" s="11"/>
      <c r="F6702" s="56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42"/>
      <c r="V6702" s="42"/>
      <c r="W6702" s="42"/>
      <c r="X6702" s="42"/>
      <c r="Y6702" s="42"/>
      <c r="Z6702" s="42"/>
      <c r="AA6702" s="42"/>
      <c r="AB6702" s="42"/>
      <c r="AD6702" s="11"/>
      <c r="AE6702" s="11"/>
    </row>
    <row r="6703" spans="3:32">
      <c r="C6703" s="57"/>
      <c r="D6703" s="11"/>
      <c r="E6703" s="11"/>
      <c r="F6703" s="56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42"/>
      <c r="V6703" s="42"/>
      <c r="W6703" s="42"/>
      <c r="X6703" s="42"/>
      <c r="Y6703" s="42"/>
      <c r="Z6703" s="42"/>
      <c r="AA6703" s="42"/>
      <c r="AB6703" s="42"/>
      <c r="AD6703" s="11"/>
      <c r="AE6703" s="11"/>
      <c r="AF6703" s="11"/>
    </row>
    <row r="6704" spans="3:32">
      <c r="C6704" s="57"/>
      <c r="D6704" s="11"/>
      <c r="E6704" s="11"/>
      <c r="F6704" s="56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42"/>
      <c r="V6704" s="42"/>
      <c r="W6704" s="42"/>
      <c r="X6704" s="42"/>
      <c r="Y6704" s="42"/>
      <c r="Z6704" s="42"/>
      <c r="AA6704" s="42"/>
      <c r="AB6704" s="42"/>
      <c r="AD6704" s="11"/>
      <c r="AE6704" s="11"/>
      <c r="AF6704" s="11"/>
    </row>
    <row r="6705" spans="3:32">
      <c r="C6705" s="57"/>
      <c r="D6705" s="11"/>
      <c r="E6705" s="11"/>
      <c r="F6705" s="56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42"/>
      <c r="V6705" s="42"/>
      <c r="W6705" s="42"/>
      <c r="X6705" s="42"/>
      <c r="Y6705" s="42"/>
      <c r="Z6705" s="42"/>
      <c r="AA6705" s="42"/>
      <c r="AB6705" s="42"/>
      <c r="AD6705" s="11"/>
      <c r="AE6705" s="11"/>
    </row>
    <row r="6706" spans="3:32">
      <c r="C6706" s="57"/>
      <c r="D6706" s="11"/>
      <c r="E6706" s="11"/>
      <c r="F6706" s="56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42"/>
      <c r="V6706" s="42"/>
      <c r="W6706" s="42"/>
      <c r="X6706" s="42"/>
      <c r="Y6706" s="42"/>
      <c r="Z6706" s="42"/>
      <c r="AA6706" s="42"/>
      <c r="AB6706" s="42"/>
      <c r="AD6706" s="11"/>
      <c r="AE6706" s="11"/>
      <c r="AF6706" s="11"/>
    </row>
    <row r="6707" spans="3:32">
      <c r="C6707" s="57"/>
      <c r="D6707" s="11"/>
      <c r="E6707" s="11"/>
      <c r="F6707" s="56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42"/>
      <c r="V6707" s="42"/>
      <c r="W6707" s="42"/>
      <c r="X6707" s="42"/>
      <c r="Y6707" s="42"/>
      <c r="Z6707" s="42"/>
      <c r="AA6707" s="42"/>
      <c r="AB6707" s="42"/>
      <c r="AD6707" s="11"/>
    </row>
    <row r="6708" spans="3:32">
      <c r="C6708" s="57"/>
      <c r="D6708" s="11"/>
      <c r="E6708" s="11"/>
      <c r="F6708" s="56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42"/>
      <c r="V6708" s="42"/>
      <c r="W6708" s="42"/>
      <c r="X6708" s="42"/>
      <c r="Y6708" s="42"/>
      <c r="Z6708" s="42"/>
      <c r="AA6708" s="42"/>
      <c r="AB6708" s="42"/>
      <c r="AD6708" s="11"/>
    </row>
    <row r="6709" spans="3:32">
      <c r="C6709" s="57"/>
      <c r="D6709" s="11"/>
      <c r="E6709" s="11"/>
      <c r="F6709" s="56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42"/>
      <c r="V6709" s="42"/>
      <c r="W6709" s="42"/>
      <c r="X6709" s="42"/>
      <c r="Y6709" s="42"/>
      <c r="Z6709" s="42"/>
      <c r="AA6709" s="42"/>
      <c r="AB6709" s="42"/>
      <c r="AD6709" s="11"/>
    </row>
    <row r="6710" spans="3:32">
      <c r="C6710" s="57"/>
      <c r="D6710" s="11"/>
      <c r="E6710" s="11"/>
      <c r="F6710" s="56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42"/>
      <c r="V6710" s="42"/>
      <c r="W6710" s="42"/>
      <c r="X6710" s="42"/>
      <c r="Y6710" s="42"/>
      <c r="Z6710" s="42"/>
      <c r="AA6710" s="42"/>
      <c r="AB6710" s="42"/>
      <c r="AD6710" s="11"/>
      <c r="AE6710" s="11"/>
      <c r="AF6710" s="11"/>
    </row>
    <row r="6711" spans="3:32">
      <c r="C6711" s="57"/>
      <c r="D6711" s="11"/>
      <c r="E6711" s="11"/>
      <c r="F6711" s="56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42"/>
      <c r="V6711" s="42"/>
      <c r="W6711" s="42"/>
      <c r="X6711" s="42"/>
      <c r="Y6711" s="42"/>
      <c r="Z6711" s="42"/>
      <c r="AA6711" s="42"/>
      <c r="AB6711" s="42"/>
      <c r="AD6711" s="11"/>
    </row>
    <row r="6712" spans="3:32">
      <c r="C6712" s="57"/>
      <c r="D6712" s="11"/>
      <c r="E6712" s="11"/>
      <c r="F6712" s="56"/>
      <c r="G6712" s="11"/>
      <c r="H6712" s="11"/>
      <c r="I6712" s="11"/>
      <c r="J6712" s="11"/>
      <c r="K6712" s="11"/>
      <c r="L6712" s="11"/>
      <c r="M6712" s="11"/>
      <c r="N6712" s="11"/>
      <c r="P6712" s="11"/>
      <c r="Q6712" s="11"/>
      <c r="R6712" s="11"/>
      <c r="S6712" s="11"/>
      <c r="T6712" s="11"/>
      <c r="U6712" s="42"/>
      <c r="V6712" s="42"/>
      <c r="W6712" s="42"/>
      <c r="X6712" s="42"/>
      <c r="Y6712" s="42"/>
      <c r="Z6712" s="42"/>
      <c r="AA6712" s="42"/>
      <c r="AB6712" s="42"/>
      <c r="AD6712" s="11"/>
      <c r="AE6712" s="11"/>
      <c r="AF6712" s="11"/>
    </row>
    <row r="6713" spans="3:32">
      <c r="C6713" s="57"/>
      <c r="D6713" s="11"/>
      <c r="E6713" s="11"/>
      <c r="F6713" s="56"/>
      <c r="G6713" s="11"/>
      <c r="H6713" s="11"/>
      <c r="I6713" s="11"/>
      <c r="J6713" s="11"/>
      <c r="K6713" s="11"/>
      <c r="L6713" s="11"/>
      <c r="M6713" s="11"/>
      <c r="N6713" s="11"/>
      <c r="P6713" s="11"/>
      <c r="Q6713" s="11"/>
      <c r="R6713" s="11"/>
      <c r="S6713" s="11"/>
      <c r="T6713" s="11"/>
      <c r="U6713" s="42"/>
      <c r="V6713" s="42"/>
      <c r="W6713" s="42"/>
      <c r="X6713" s="42"/>
      <c r="Y6713" s="42"/>
      <c r="Z6713" s="42"/>
      <c r="AA6713" s="42"/>
      <c r="AB6713" s="42"/>
      <c r="AD6713" s="11"/>
      <c r="AE6713" s="11"/>
      <c r="AF6713" s="11"/>
    </row>
    <row r="6714" spans="3:32">
      <c r="C6714" s="57"/>
      <c r="D6714" s="11"/>
      <c r="E6714" s="11"/>
      <c r="F6714" s="56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42"/>
      <c r="V6714" s="42"/>
      <c r="W6714" s="42"/>
      <c r="X6714" s="42"/>
      <c r="Y6714" s="42"/>
      <c r="Z6714" s="42"/>
      <c r="AA6714" s="42"/>
      <c r="AB6714" s="42"/>
      <c r="AD6714" s="11"/>
      <c r="AE6714" s="11"/>
    </row>
    <row r="6715" spans="3:32">
      <c r="C6715" s="57"/>
      <c r="D6715" s="11"/>
      <c r="E6715" s="11"/>
      <c r="F6715" s="56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42"/>
      <c r="V6715" s="42"/>
      <c r="W6715" s="42"/>
      <c r="X6715" s="42"/>
      <c r="Y6715" s="42"/>
      <c r="Z6715" s="42"/>
      <c r="AA6715" s="42"/>
      <c r="AB6715" s="42"/>
      <c r="AD6715" s="11"/>
      <c r="AE6715" s="11"/>
    </row>
    <row r="6716" spans="3:32">
      <c r="C6716" s="57"/>
      <c r="D6716" s="11"/>
      <c r="E6716" s="11"/>
      <c r="F6716" s="56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42"/>
      <c r="V6716" s="42"/>
      <c r="W6716" s="42"/>
      <c r="X6716" s="42"/>
      <c r="Y6716" s="42"/>
      <c r="Z6716" s="42"/>
      <c r="AA6716" s="42"/>
      <c r="AB6716" s="42"/>
      <c r="AD6716" s="11"/>
      <c r="AE6716" s="11"/>
    </row>
    <row r="6717" spans="3:32">
      <c r="C6717" s="57"/>
      <c r="D6717" s="11"/>
      <c r="E6717" s="11"/>
      <c r="F6717" s="56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42"/>
      <c r="V6717" s="42"/>
      <c r="W6717" s="42"/>
      <c r="X6717" s="42"/>
      <c r="Y6717" s="42"/>
      <c r="Z6717" s="42"/>
      <c r="AA6717" s="42"/>
      <c r="AB6717" s="42"/>
      <c r="AD6717" s="11"/>
      <c r="AE6717" s="11"/>
      <c r="AF6717" s="11"/>
    </row>
    <row r="6718" spans="3:32">
      <c r="C6718" s="57"/>
      <c r="D6718" s="11"/>
      <c r="E6718" s="11"/>
      <c r="F6718" s="56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42"/>
      <c r="V6718" s="42"/>
      <c r="W6718" s="42"/>
      <c r="X6718" s="42"/>
      <c r="Y6718" s="42"/>
      <c r="Z6718" s="42"/>
      <c r="AA6718" s="42"/>
      <c r="AB6718" s="42"/>
      <c r="AD6718" s="11"/>
      <c r="AE6718" s="11"/>
      <c r="AF6718" s="11"/>
    </row>
    <row r="6719" spans="3:32">
      <c r="C6719" s="57"/>
      <c r="D6719" s="11"/>
      <c r="E6719" s="11"/>
      <c r="F6719" s="56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42"/>
      <c r="V6719" s="42"/>
      <c r="W6719" s="42"/>
      <c r="X6719" s="42"/>
      <c r="Y6719" s="42"/>
      <c r="Z6719" s="42"/>
      <c r="AA6719" s="42"/>
      <c r="AB6719" s="42"/>
      <c r="AD6719" s="11"/>
      <c r="AE6719" s="11"/>
      <c r="AF6719" s="11"/>
    </row>
    <row r="6720" spans="3:32">
      <c r="C6720" s="57"/>
      <c r="D6720" s="11"/>
      <c r="E6720" s="11"/>
      <c r="F6720" s="56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42"/>
      <c r="V6720" s="42"/>
      <c r="W6720" s="42"/>
      <c r="X6720" s="42"/>
      <c r="Y6720" s="42"/>
      <c r="Z6720" s="42"/>
      <c r="AA6720" s="42"/>
      <c r="AB6720" s="42"/>
      <c r="AD6720" s="11"/>
      <c r="AE6720" s="11"/>
      <c r="AF6720" s="11"/>
    </row>
    <row r="6721" spans="3:32">
      <c r="C6721" s="57"/>
      <c r="D6721" s="11"/>
      <c r="E6721" s="11"/>
      <c r="F6721" s="56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42"/>
      <c r="V6721" s="42"/>
      <c r="W6721" s="42"/>
      <c r="X6721" s="42"/>
      <c r="Y6721" s="42"/>
      <c r="Z6721" s="42"/>
      <c r="AA6721" s="42"/>
      <c r="AB6721" s="42"/>
      <c r="AD6721" s="11"/>
      <c r="AF6721" s="11"/>
    </row>
    <row r="6722" spans="3:32">
      <c r="C6722" s="57"/>
      <c r="D6722" s="11"/>
      <c r="E6722" s="11"/>
      <c r="F6722" s="56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42"/>
      <c r="V6722" s="42"/>
      <c r="W6722" s="42"/>
      <c r="X6722" s="42"/>
      <c r="Y6722" s="42"/>
      <c r="Z6722" s="42"/>
      <c r="AA6722" s="42"/>
      <c r="AB6722" s="42"/>
      <c r="AC6722" s="11"/>
      <c r="AD6722" s="11"/>
      <c r="AE6722" s="11"/>
      <c r="AF6722" s="11"/>
    </row>
    <row r="6723" spans="3:32">
      <c r="C6723" s="57"/>
      <c r="D6723" s="11"/>
      <c r="E6723" s="11"/>
      <c r="F6723" s="56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42"/>
      <c r="V6723" s="42"/>
      <c r="W6723" s="42"/>
      <c r="X6723" s="42"/>
      <c r="Y6723" s="42"/>
      <c r="Z6723" s="42"/>
      <c r="AA6723" s="42"/>
      <c r="AB6723" s="42"/>
      <c r="AC6723" s="11"/>
      <c r="AD6723" s="11"/>
      <c r="AE6723" s="11"/>
      <c r="AF6723" s="11"/>
    </row>
    <row r="6724" spans="3:32">
      <c r="C6724" s="57"/>
      <c r="D6724" s="11"/>
      <c r="E6724" s="11"/>
      <c r="F6724" s="56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42"/>
      <c r="V6724" s="42"/>
      <c r="W6724" s="42"/>
      <c r="X6724" s="42"/>
      <c r="Y6724" s="42"/>
      <c r="Z6724" s="42"/>
      <c r="AA6724" s="42"/>
      <c r="AB6724" s="42"/>
      <c r="AC6724" s="11"/>
      <c r="AD6724" s="11"/>
      <c r="AE6724" s="11"/>
      <c r="AF6724" s="11"/>
    </row>
    <row r="6725" spans="3:32">
      <c r="C6725" s="57"/>
      <c r="D6725" s="11"/>
      <c r="E6725" s="11"/>
      <c r="F6725" s="56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42"/>
      <c r="V6725" s="42"/>
      <c r="W6725" s="42"/>
      <c r="X6725" s="42"/>
      <c r="Y6725" s="42"/>
      <c r="Z6725" s="42"/>
      <c r="AA6725" s="42"/>
      <c r="AB6725" s="42"/>
      <c r="AC6725" s="11"/>
      <c r="AD6725" s="11"/>
      <c r="AE6725" s="11"/>
      <c r="AF6725" s="11"/>
    </row>
    <row r="6726" spans="3:32">
      <c r="C6726" s="57"/>
      <c r="D6726" s="11"/>
      <c r="E6726" s="11"/>
      <c r="F6726" s="56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42"/>
      <c r="V6726" s="42"/>
      <c r="W6726" s="42"/>
      <c r="X6726" s="42"/>
      <c r="Y6726" s="42"/>
      <c r="Z6726" s="42"/>
      <c r="AA6726" s="42"/>
      <c r="AB6726" s="42"/>
      <c r="AD6726" s="11"/>
      <c r="AE6726" s="11"/>
    </row>
    <row r="6727" spans="3:32">
      <c r="C6727" s="57"/>
      <c r="D6727" s="11"/>
      <c r="E6727" s="11"/>
      <c r="F6727" s="56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42"/>
      <c r="V6727" s="42"/>
      <c r="W6727" s="42"/>
      <c r="X6727" s="42"/>
      <c r="Y6727" s="42"/>
      <c r="Z6727" s="42"/>
      <c r="AA6727" s="42"/>
      <c r="AB6727" s="42"/>
      <c r="AD6727" s="11"/>
      <c r="AE6727" s="11"/>
    </row>
    <row r="6728" spans="3:32">
      <c r="C6728" s="57"/>
      <c r="D6728" s="11"/>
      <c r="E6728" s="11"/>
      <c r="F6728" s="56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42"/>
      <c r="V6728" s="42"/>
      <c r="W6728" s="42"/>
      <c r="X6728" s="42"/>
      <c r="Y6728" s="42"/>
      <c r="Z6728" s="42"/>
      <c r="AA6728" s="42"/>
      <c r="AB6728" s="42"/>
      <c r="AD6728" s="11"/>
    </row>
    <row r="6729" spans="3:32">
      <c r="C6729" s="57"/>
      <c r="D6729" s="11"/>
      <c r="E6729" s="11"/>
      <c r="F6729" s="56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42"/>
      <c r="V6729" s="42"/>
      <c r="W6729" s="42"/>
      <c r="X6729" s="42"/>
      <c r="Y6729" s="42"/>
      <c r="Z6729" s="42"/>
      <c r="AA6729" s="42"/>
      <c r="AB6729" s="42"/>
      <c r="AD6729" s="11"/>
    </row>
    <row r="6730" spans="3:32">
      <c r="C6730" s="57"/>
      <c r="D6730" s="11"/>
      <c r="E6730" s="11"/>
      <c r="F6730" s="56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42"/>
      <c r="V6730" s="42"/>
      <c r="W6730" s="42"/>
      <c r="X6730" s="42"/>
      <c r="Y6730" s="42"/>
      <c r="Z6730" s="42"/>
      <c r="AA6730" s="42"/>
      <c r="AB6730" s="42"/>
      <c r="AD6730" s="11"/>
      <c r="AE6730" s="11"/>
    </row>
    <row r="6731" spans="3:32">
      <c r="C6731" s="57"/>
      <c r="D6731" s="11"/>
      <c r="E6731" s="11"/>
      <c r="F6731" s="56"/>
      <c r="G6731" s="11"/>
      <c r="H6731" s="11"/>
      <c r="I6731" s="11"/>
      <c r="J6731" s="11"/>
      <c r="K6731" s="11"/>
      <c r="L6731" s="11"/>
      <c r="M6731" s="11"/>
      <c r="N6731" s="11"/>
      <c r="P6731" s="11"/>
      <c r="Q6731" s="11"/>
      <c r="R6731" s="11"/>
      <c r="S6731" s="11"/>
      <c r="T6731" s="11"/>
      <c r="U6731" s="42"/>
      <c r="V6731" s="42"/>
      <c r="W6731" s="42"/>
      <c r="X6731" s="42"/>
      <c r="Y6731" s="42"/>
      <c r="Z6731" s="42"/>
      <c r="AA6731" s="42"/>
      <c r="AB6731" s="42"/>
      <c r="AD6731" s="11"/>
      <c r="AE6731" s="11"/>
      <c r="AF6731" s="11"/>
    </row>
    <row r="6732" spans="3:32">
      <c r="C6732" s="57"/>
      <c r="D6732" s="11"/>
      <c r="E6732" s="11"/>
      <c r="F6732" s="56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42"/>
      <c r="V6732" s="42"/>
      <c r="W6732" s="42"/>
      <c r="X6732" s="42"/>
      <c r="Y6732" s="42"/>
      <c r="Z6732" s="42"/>
      <c r="AA6732" s="42"/>
      <c r="AB6732" s="42"/>
      <c r="AD6732" s="11"/>
      <c r="AE6732" s="11"/>
    </row>
    <row r="6733" spans="3:32">
      <c r="C6733" s="57"/>
      <c r="D6733" s="11"/>
      <c r="E6733" s="11"/>
      <c r="F6733" s="56"/>
      <c r="G6733" s="11"/>
      <c r="H6733" s="11"/>
      <c r="I6733" s="11"/>
      <c r="J6733" s="11"/>
      <c r="K6733" s="11"/>
      <c r="M6733" s="11"/>
      <c r="N6733" s="11"/>
      <c r="P6733" s="11"/>
      <c r="Q6733" s="11"/>
      <c r="R6733" s="11"/>
      <c r="S6733" s="11"/>
      <c r="U6733" s="42"/>
      <c r="V6733" s="42"/>
      <c r="W6733" s="42"/>
      <c r="X6733" s="42"/>
      <c r="Y6733" s="42"/>
      <c r="Z6733" s="42"/>
      <c r="AA6733" s="42"/>
      <c r="AB6733" s="42"/>
      <c r="AD6733" s="11"/>
      <c r="AE6733" s="11"/>
    </row>
    <row r="6734" spans="3:32">
      <c r="C6734" s="57"/>
      <c r="D6734" s="11"/>
      <c r="E6734" s="11"/>
      <c r="F6734" s="56"/>
      <c r="G6734" s="11"/>
      <c r="H6734" s="11"/>
      <c r="I6734" s="11"/>
      <c r="J6734" s="11"/>
      <c r="K6734" s="11"/>
      <c r="M6734" s="11"/>
      <c r="N6734" s="11"/>
      <c r="P6734" s="11"/>
      <c r="Q6734" s="11"/>
      <c r="R6734" s="11"/>
      <c r="S6734" s="11"/>
      <c r="U6734" s="42"/>
      <c r="V6734" s="42"/>
      <c r="W6734" s="42"/>
      <c r="X6734" s="42"/>
      <c r="Y6734" s="42"/>
      <c r="Z6734" s="42"/>
      <c r="AA6734" s="42"/>
      <c r="AB6734" s="42"/>
      <c r="AD6734" s="11"/>
      <c r="AE6734" s="11"/>
    </row>
    <row r="6735" spans="3:32">
      <c r="C6735" s="57"/>
      <c r="D6735" s="11"/>
      <c r="E6735" s="11"/>
      <c r="F6735" s="56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42"/>
      <c r="V6735" s="42"/>
      <c r="W6735" s="42"/>
      <c r="X6735" s="42"/>
      <c r="Y6735" s="42"/>
      <c r="Z6735" s="42"/>
      <c r="AA6735" s="42"/>
      <c r="AB6735" s="42"/>
      <c r="AD6735" s="11"/>
      <c r="AF6735" s="11"/>
    </row>
    <row r="6736" spans="3:32">
      <c r="C6736" s="57"/>
      <c r="D6736" s="11"/>
      <c r="E6736" s="11"/>
      <c r="F6736" s="56"/>
      <c r="G6736" s="11"/>
      <c r="H6736" s="11"/>
      <c r="I6736" s="11"/>
      <c r="J6736" s="11"/>
      <c r="K6736" s="11"/>
      <c r="M6736" s="11"/>
      <c r="O6736" s="11"/>
      <c r="P6736" s="11"/>
      <c r="Q6736" s="11"/>
      <c r="R6736" s="11"/>
      <c r="S6736" s="11"/>
      <c r="T6736" s="11"/>
      <c r="U6736" s="42"/>
      <c r="V6736" s="42"/>
      <c r="W6736" s="42"/>
      <c r="X6736" s="42"/>
      <c r="Y6736" s="42"/>
      <c r="Z6736" s="42"/>
      <c r="AA6736" s="42"/>
      <c r="AB6736" s="42"/>
      <c r="AC6736" s="11"/>
      <c r="AD6736" s="11"/>
      <c r="AF6736" s="11"/>
    </row>
    <row r="6737" spans="3:32">
      <c r="C6737" s="57"/>
      <c r="D6737" s="11"/>
      <c r="E6737" s="11"/>
      <c r="F6737" s="56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42"/>
      <c r="V6737" s="42"/>
      <c r="W6737" s="42"/>
      <c r="X6737" s="42"/>
      <c r="Y6737" s="42"/>
      <c r="Z6737" s="42"/>
      <c r="AA6737" s="42"/>
      <c r="AB6737" s="42"/>
      <c r="AC6737" s="11"/>
      <c r="AD6737" s="11"/>
      <c r="AE6737" s="11"/>
    </row>
    <row r="6738" spans="3:32">
      <c r="C6738" s="57"/>
      <c r="D6738" s="11"/>
      <c r="E6738" s="11"/>
      <c r="F6738" s="56"/>
      <c r="G6738" s="11"/>
      <c r="H6738" s="11"/>
      <c r="I6738" s="11"/>
      <c r="J6738" s="11"/>
      <c r="K6738" s="11"/>
      <c r="L6738" s="11"/>
      <c r="M6738" s="11"/>
      <c r="N6738" s="11"/>
      <c r="O6738" s="11"/>
      <c r="Q6738" s="11"/>
      <c r="R6738" s="11"/>
      <c r="S6738" s="11"/>
      <c r="T6738" s="11"/>
      <c r="U6738" s="42"/>
      <c r="V6738" s="42"/>
      <c r="W6738" s="42"/>
      <c r="X6738" s="42"/>
      <c r="Y6738" s="42"/>
      <c r="Z6738" s="42"/>
      <c r="AA6738" s="42"/>
      <c r="AB6738" s="42"/>
      <c r="AC6738" s="11"/>
      <c r="AD6738" s="11"/>
      <c r="AE6738" s="11"/>
    </row>
    <row r="6739" spans="3:32">
      <c r="C6739" s="57"/>
      <c r="D6739" s="11"/>
      <c r="E6739" s="11"/>
      <c r="F6739" s="56"/>
      <c r="G6739" s="11"/>
      <c r="H6739" s="11"/>
      <c r="I6739" s="11"/>
      <c r="J6739" s="11"/>
      <c r="K6739" s="11"/>
      <c r="M6739" s="11"/>
      <c r="O6739" s="11"/>
      <c r="P6739" s="11"/>
      <c r="Q6739" s="11"/>
      <c r="R6739" s="11"/>
      <c r="S6739" s="11"/>
      <c r="T6739" s="11"/>
      <c r="U6739" s="42"/>
      <c r="V6739" s="42"/>
      <c r="W6739" s="42"/>
      <c r="X6739" s="42"/>
      <c r="Y6739" s="42"/>
      <c r="Z6739" s="42"/>
      <c r="AA6739" s="42"/>
      <c r="AB6739" s="42"/>
      <c r="AD6739" s="11"/>
      <c r="AE6739" s="11"/>
    </row>
    <row r="6740" spans="3:32">
      <c r="C6740" s="57"/>
      <c r="D6740" s="11"/>
      <c r="E6740" s="11"/>
      <c r="F6740" s="56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42"/>
      <c r="V6740" s="42"/>
      <c r="W6740" s="42"/>
      <c r="X6740" s="42"/>
      <c r="Y6740" s="42"/>
      <c r="Z6740" s="42"/>
      <c r="AA6740" s="42"/>
      <c r="AB6740" s="42"/>
      <c r="AD6740" s="11"/>
      <c r="AE6740" s="11"/>
      <c r="AF6740" s="11"/>
    </row>
    <row r="6741" spans="3:32">
      <c r="C6741" s="57"/>
      <c r="D6741" s="11"/>
      <c r="E6741" s="11"/>
      <c r="F6741" s="56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42"/>
      <c r="V6741" s="42"/>
      <c r="W6741" s="42"/>
      <c r="X6741" s="42"/>
      <c r="Y6741" s="42"/>
      <c r="Z6741" s="42"/>
      <c r="AA6741" s="42"/>
      <c r="AB6741" s="42"/>
      <c r="AD6741" s="11"/>
      <c r="AE6741" s="11"/>
      <c r="AF6741" s="11"/>
    </row>
    <row r="6742" spans="3:32">
      <c r="C6742" s="57"/>
      <c r="D6742" s="11"/>
      <c r="E6742" s="11"/>
      <c r="F6742" s="56"/>
      <c r="G6742" s="11"/>
      <c r="H6742" s="11"/>
      <c r="I6742" s="11"/>
      <c r="J6742" s="11"/>
      <c r="K6742" s="11"/>
      <c r="M6742" s="11"/>
      <c r="N6742" s="11"/>
      <c r="O6742" s="11"/>
      <c r="P6742" s="11"/>
      <c r="Q6742" s="11"/>
      <c r="R6742" s="11"/>
      <c r="S6742" s="11"/>
      <c r="T6742" s="11"/>
      <c r="U6742" s="42"/>
      <c r="V6742" s="42"/>
      <c r="W6742" s="42"/>
      <c r="X6742" s="42"/>
      <c r="Y6742" s="42"/>
      <c r="Z6742" s="42"/>
      <c r="AA6742" s="42"/>
      <c r="AB6742" s="42"/>
      <c r="AD6742" s="11"/>
    </row>
    <row r="6743" spans="3:32">
      <c r="C6743" s="57"/>
      <c r="D6743" s="11"/>
      <c r="E6743" s="11"/>
      <c r="F6743" s="56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42"/>
      <c r="V6743" s="42"/>
      <c r="W6743" s="42"/>
      <c r="X6743" s="42"/>
      <c r="Y6743" s="42"/>
      <c r="Z6743" s="42"/>
      <c r="AA6743" s="42"/>
      <c r="AB6743" s="42"/>
      <c r="AD6743" s="11"/>
      <c r="AE6743" s="11"/>
    </row>
    <row r="6744" spans="3:32">
      <c r="C6744" s="57"/>
      <c r="D6744" s="11"/>
      <c r="E6744" s="11"/>
      <c r="F6744" s="56"/>
      <c r="G6744" s="11"/>
      <c r="H6744" s="11"/>
      <c r="I6744" s="11"/>
      <c r="J6744" s="11"/>
      <c r="K6744" s="11"/>
      <c r="M6744" s="11"/>
      <c r="O6744" s="11"/>
      <c r="P6744" s="11"/>
      <c r="Q6744" s="11"/>
      <c r="R6744" s="11"/>
      <c r="S6744" s="11"/>
      <c r="T6744" s="11"/>
      <c r="U6744" s="42"/>
      <c r="V6744" s="42"/>
      <c r="W6744" s="42"/>
      <c r="X6744" s="42"/>
      <c r="Y6744" s="42"/>
      <c r="Z6744" s="42"/>
      <c r="AA6744" s="42"/>
      <c r="AB6744" s="42"/>
      <c r="AD6744" s="11"/>
      <c r="AE6744" s="11"/>
    </row>
    <row r="6745" spans="3:32">
      <c r="C6745" s="57"/>
      <c r="D6745" s="11"/>
      <c r="E6745" s="11"/>
      <c r="F6745" s="56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42"/>
      <c r="V6745" s="42"/>
      <c r="W6745" s="42"/>
      <c r="X6745" s="42"/>
      <c r="Y6745" s="42"/>
      <c r="Z6745" s="42"/>
      <c r="AA6745" s="42"/>
      <c r="AB6745" s="42"/>
      <c r="AD6745" s="11"/>
      <c r="AF6745" s="11"/>
    </row>
    <row r="6746" spans="3:32">
      <c r="C6746" s="57"/>
      <c r="D6746" s="11"/>
      <c r="E6746" s="11"/>
      <c r="F6746" s="56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42"/>
      <c r="V6746" s="42"/>
      <c r="W6746" s="42"/>
      <c r="X6746" s="42"/>
      <c r="Y6746" s="42"/>
      <c r="Z6746" s="42"/>
      <c r="AA6746" s="42"/>
      <c r="AB6746" s="42"/>
      <c r="AD6746" s="11"/>
      <c r="AF6746" s="11"/>
    </row>
    <row r="6747" spans="3:32">
      <c r="C6747" s="57"/>
      <c r="D6747" s="11"/>
      <c r="E6747" s="11"/>
      <c r="F6747" s="56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42"/>
      <c r="V6747" s="42"/>
      <c r="W6747" s="42"/>
      <c r="X6747" s="42"/>
      <c r="Y6747" s="42"/>
      <c r="Z6747" s="42"/>
      <c r="AA6747" s="42"/>
      <c r="AB6747" s="42"/>
      <c r="AD6747" s="11"/>
      <c r="AE6747" s="11"/>
    </row>
    <row r="6748" spans="3:32">
      <c r="C6748" s="57"/>
      <c r="D6748" s="11"/>
      <c r="E6748" s="11"/>
      <c r="F6748" s="56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42"/>
      <c r="V6748" s="42"/>
      <c r="W6748" s="42"/>
      <c r="X6748" s="42"/>
      <c r="Y6748" s="42"/>
      <c r="Z6748" s="42"/>
      <c r="AA6748" s="42"/>
      <c r="AB6748" s="42"/>
      <c r="AD6748" s="11"/>
      <c r="AE6748" s="11"/>
    </row>
    <row r="6749" spans="3:32">
      <c r="C6749" s="57"/>
      <c r="D6749" s="11"/>
      <c r="E6749" s="11"/>
      <c r="F6749" s="56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42"/>
      <c r="V6749" s="42"/>
      <c r="W6749" s="42"/>
      <c r="X6749" s="42"/>
      <c r="Y6749" s="42"/>
      <c r="Z6749" s="42"/>
      <c r="AA6749" s="42"/>
      <c r="AB6749" s="42"/>
      <c r="AD6749" s="11"/>
      <c r="AF6749" s="11"/>
    </row>
    <row r="6750" spans="3:32">
      <c r="C6750" s="57"/>
      <c r="D6750" s="11"/>
      <c r="E6750" s="11"/>
      <c r="F6750" s="56"/>
      <c r="G6750" s="11"/>
      <c r="H6750" s="11"/>
      <c r="I6750" s="11"/>
      <c r="J6750" s="11"/>
      <c r="K6750" s="11"/>
      <c r="M6750" s="11"/>
      <c r="N6750" s="11"/>
      <c r="O6750" s="11"/>
      <c r="Q6750" s="11"/>
      <c r="R6750" s="11"/>
      <c r="S6750" s="11"/>
      <c r="U6750" s="42"/>
      <c r="V6750" s="42"/>
      <c r="W6750" s="42"/>
      <c r="X6750" s="42"/>
      <c r="Y6750" s="42"/>
      <c r="Z6750" s="42"/>
      <c r="AA6750" s="42"/>
      <c r="AB6750" s="42"/>
      <c r="AD6750" s="11"/>
      <c r="AF6750" s="11"/>
    </row>
    <row r="6751" spans="3:32">
      <c r="C6751" s="57"/>
      <c r="D6751" s="11"/>
      <c r="E6751" s="11"/>
      <c r="F6751" s="56"/>
      <c r="G6751" s="11"/>
      <c r="H6751" s="11"/>
      <c r="I6751" s="11"/>
      <c r="J6751" s="11"/>
      <c r="K6751" s="11"/>
      <c r="L6751" s="11"/>
      <c r="M6751" s="11"/>
      <c r="N6751" s="11"/>
      <c r="O6751" s="11"/>
      <c r="Q6751" s="11"/>
      <c r="R6751" s="11"/>
      <c r="S6751" s="11"/>
      <c r="T6751" s="11"/>
      <c r="U6751" s="42"/>
      <c r="V6751" s="42"/>
      <c r="W6751" s="42"/>
      <c r="X6751" s="42"/>
      <c r="Y6751" s="42"/>
      <c r="Z6751" s="42"/>
      <c r="AA6751" s="42"/>
      <c r="AB6751" s="42"/>
      <c r="AD6751" s="11"/>
      <c r="AE6751" s="11"/>
      <c r="AF6751" s="11"/>
    </row>
    <row r="6752" spans="3:32">
      <c r="C6752" s="57"/>
      <c r="D6752" s="11"/>
      <c r="E6752" s="11"/>
      <c r="F6752" s="56"/>
      <c r="G6752" s="11"/>
      <c r="H6752" s="11"/>
      <c r="I6752" s="11"/>
      <c r="J6752" s="11"/>
      <c r="K6752" s="11"/>
      <c r="M6752" s="11"/>
      <c r="O6752" s="11"/>
      <c r="P6752" s="11"/>
      <c r="Q6752" s="11"/>
      <c r="R6752" s="11"/>
      <c r="S6752" s="11"/>
      <c r="T6752" s="11"/>
      <c r="U6752" s="42"/>
      <c r="V6752" s="42"/>
      <c r="W6752" s="42"/>
      <c r="X6752" s="42"/>
      <c r="Y6752" s="42"/>
      <c r="Z6752" s="42"/>
      <c r="AA6752" s="42"/>
      <c r="AB6752" s="42"/>
      <c r="AD6752" s="11"/>
      <c r="AE6752" s="11"/>
    </row>
    <row r="6753" spans="3:32">
      <c r="C6753" s="57"/>
      <c r="D6753" s="11"/>
      <c r="E6753" s="11"/>
      <c r="F6753" s="56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42"/>
      <c r="V6753" s="42"/>
      <c r="W6753" s="42"/>
      <c r="X6753" s="42"/>
      <c r="Y6753" s="42"/>
      <c r="Z6753" s="42"/>
      <c r="AA6753" s="42"/>
      <c r="AB6753" s="42"/>
      <c r="AD6753" s="11"/>
      <c r="AE6753" s="11"/>
    </row>
    <row r="6754" spans="3:32">
      <c r="C6754" s="57"/>
      <c r="D6754" s="11"/>
      <c r="E6754" s="11"/>
      <c r="F6754" s="56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42"/>
      <c r="V6754" s="42"/>
      <c r="W6754" s="42"/>
      <c r="X6754" s="42"/>
      <c r="Y6754" s="42"/>
      <c r="Z6754" s="42"/>
      <c r="AA6754" s="42"/>
      <c r="AB6754" s="42"/>
      <c r="AE6754" s="11"/>
    </row>
    <row r="6755" spans="3:32">
      <c r="C6755" s="57"/>
      <c r="D6755" s="11"/>
      <c r="E6755" s="11"/>
      <c r="F6755" s="56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42"/>
      <c r="V6755" s="42"/>
      <c r="W6755" s="42"/>
      <c r="X6755" s="42"/>
      <c r="Y6755" s="42"/>
      <c r="Z6755" s="42"/>
      <c r="AA6755" s="42"/>
      <c r="AB6755" s="42"/>
    </row>
    <row r="6756" spans="3:32">
      <c r="C6756" s="57"/>
      <c r="D6756" s="11"/>
      <c r="E6756" s="11"/>
      <c r="F6756" s="56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42"/>
      <c r="V6756" s="42"/>
      <c r="W6756" s="42"/>
      <c r="X6756" s="42"/>
      <c r="Y6756" s="42"/>
      <c r="Z6756" s="42"/>
      <c r="AA6756" s="42"/>
      <c r="AB6756" s="42"/>
      <c r="AE6756" s="11"/>
      <c r="AF6756" s="11"/>
    </row>
    <row r="6757" spans="3:32">
      <c r="C6757" s="57"/>
      <c r="D6757" s="11"/>
      <c r="E6757" s="11"/>
      <c r="F6757" s="56"/>
      <c r="G6757" s="11"/>
      <c r="H6757" s="11"/>
      <c r="I6757" s="11"/>
      <c r="J6757" s="11"/>
      <c r="K6757" s="11"/>
      <c r="M6757" s="11"/>
      <c r="O6757" s="11"/>
      <c r="P6757" s="11"/>
      <c r="Q6757" s="11"/>
      <c r="R6757" s="11"/>
      <c r="S6757" s="11"/>
      <c r="T6757" s="11"/>
      <c r="U6757" s="42"/>
      <c r="V6757" s="42"/>
      <c r="W6757" s="42"/>
      <c r="X6757" s="42"/>
      <c r="Y6757" s="42"/>
      <c r="Z6757" s="42"/>
      <c r="AA6757" s="42"/>
      <c r="AB6757" s="42"/>
      <c r="AD6757" s="11"/>
    </row>
    <row r="6758" spans="3:32">
      <c r="C6758" s="57"/>
      <c r="D6758" s="11"/>
      <c r="E6758" s="11"/>
      <c r="F6758" s="56"/>
      <c r="G6758" s="11"/>
      <c r="H6758" s="11"/>
      <c r="I6758" s="11"/>
      <c r="J6758" s="11"/>
      <c r="K6758" s="11"/>
      <c r="L6758" s="11"/>
      <c r="M6758" s="11"/>
      <c r="O6758" s="11"/>
      <c r="Q6758" s="11"/>
      <c r="R6758" s="11"/>
      <c r="S6758" s="11"/>
      <c r="T6758" s="11"/>
      <c r="U6758" s="42"/>
      <c r="V6758" s="42"/>
      <c r="W6758" s="42"/>
      <c r="X6758" s="42"/>
      <c r="Y6758" s="42"/>
      <c r="Z6758" s="42"/>
      <c r="AA6758" s="42"/>
      <c r="AB6758" s="42"/>
      <c r="AD6758" s="11"/>
      <c r="AE6758" s="11"/>
      <c r="AF6758" s="11"/>
    </row>
    <row r="6759" spans="3:32">
      <c r="C6759" s="57"/>
      <c r="D6759" s="11"/>
      <c r="E6759" s="11"/>
      <c r="F6759" s="56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42"/>
      <c r="V6759" s="42"/>
      <c r="W6759" s="42"/>
      <c r="X6759" s="42"/>
      <c r="Y6759" s="42"/>
      <c r="Z6759" s="42"/>
      <c r="AA6759" s="42"/>
      <c r="AB6759" s="42"/>
      <c r="AD6759" s="11"/>
      <c r="AF6759" s="11"/>
    </row>
    <row r="6760" spans="3:32">
      <c r="C6760" s="57"/>
      <c r="D6760" s="11"/>
      <c r="E6760" s="11"/>
      <c r="F6760" s="56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42"/>
      <c r="V6760" s="42"/>
      <c r="W6760" s="42"/>
      <c r="X6760" s="42"/>
      <c r="Y6760" s="42"/>
      <c r="Z6760" s="42"/>
      <c r="AA6760" s="42"/>
      <c r="AB6760" s="42"/>
      <c r="AD6760" s="11"/>
      <c r="AE6760" s="11"/>
    </row>
    <row r="6761" spans="3:32">
      <c r="C6761" s="57"/>
      <c r="D6761" s="11"/>
      <c r="E6761" s="11"/>
      <c r="F6761" s="56"/>
      <c r="G6761" s="11"/>
      <c r="H6761" s="11"/>
      <c r="I6761" s="11"/>
      <c r="J6761" s="11"/>
      <c r="K6761" s="11"/>
      <c r="M6761" s="11"/>
      <c r="N6761" s="11"/>
      <c r="O6761" s="11"/>
      <c r="Q6761" s="11"/>
      <c r="R6761" s="11"/>
      <c r="S6761" s="11"/>
      <c r="U6761" s="42"/>
      <c r="V6761" s="42"/>
      <c r="W6761" s="42"/>
      <c r="X6761" s="42"/>
      <c r="Y6761" s="42"/>
      <c r="Z6761" s="42"/>
      <c r="AA6761" s="42"/>
      <c r="AB6761" s="42"/>
      <c r="AD6761" s="11"/>
      <c r="AE6761" s="11"/>
    </row>
    <row r="6762" spans="3:32">
      <c r="C6762" s="57"/>
      <c r="D6762" s="11"/>
      <c r="E6762" s="11"/>
      <c r="F6762" s="56"/>
      <c r="G6762" s="11"/>
      <c r="H6762" s="11"/>
      <c r="I6762" s="11"/>
      <c r="J6762" s="11"/>
      <c r="K6762" s="11"/>
      <c r="M6762" s="11"/>
      <c r="N6762" s="11"/>
      <c r="O6762" s="11"/>
      <c r="Q6762" s="11"/>
      <c r="R6762" s="11"/>
      <c r="S6762" s="11"/>
      <c r="U6762" s="42"/>
      <c r="V6762" s="42"/>
      <c r="W6762" s="42"/>
      <c r="X6762" s="42"/>
      <c r="Y6762" s="42"/>
      <c r="Z6762" s="42"/>
      <c r="AA6762" s="42"/>
      <c r="AB6762" s="42"/>
      <c r="AD6762" s="11"/>
      <c r="AE6762" s="11"/>
      <c r="AF6762" s="11"/>
    </row>
    <row r="6763" spans="3:32">
      <c r="C6763" s="57"/>
      <c r="D6763" s="11"/>
      <c r="E6763" s="11"/>
      <c r="F6763" s="56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42"/>
      <c r="V6763" s="42"/>
      <c r="W6763" s="42"/>
      <c r="X6763" s="42"/>
      <c r="Y6763" s="42"/>
      <c r="Z6763" s="42"/>
      <c r="AA6763" s="42"/>
      <c r="AB6763" s="42"/>
      <c r="AD6763" s="11"/>
      <c r="AE6763" s="11"/>
      <c r="AF6763" s="11"/>
    </row>
    <row r="6764" spans="3:32">
      <c r="C6764" s="57"/>
      <c r="D6764" s="11"/>
      <c r="E6764" s="11"/>
      <c r="F6764" s="56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42"/>
      <c r="V6764" s="42"/>
      <c r="W6764" s="42"/>
      <c r="X6764" s="42"/>
      <c r="Y6764" s="42"/>
      <c r="Z6764" s="42"/>
      <c r="AA6764" s="42"/>
      <c r="AB6764" s="42"/>
      <c r="AC6764" s="11"/>
      <c r="AD6764" s="11"/>
      <c r="AE6764" s="11"/>
      <c r="AF6764" s="11"/>
    </row>
    <row r="6765" spans="3:32">
      <c r="C6765" s="57"/>
      <c r="D6765" s="11"/>
      <c r="E6765" s="11"/>
      <c r="F6765" s="56"/>
      <c r="G6765" s="11"/>
      <c r="H6765" s="11"/>
      <c r="I6765" s="11"/>
      <c r="J6765" s="11"/>
      <c r="K6765" s="11"/>
      <c r="M6765" s="11"/>
      <c r="N6765" s="11"/>
      <c r="O6765" s="11"/>
      <c r="P6765" s="11"/>
      <c r="Q6765" s="11"/>
      <c r="R6765" s="11"/>
      <c r="S6765" s="11"/>
      <c r="T6765" s="11"/>
      <c r="U6765" s="42"/>
      <c r="V6765" s="42"/>
      <c r="W6765" s="42"/>
      <c r="X6765" s="42"/>
      <c r="Y6765" s="42"/>
      <c r="Z6765" s="42"/>
      <c r="AA6765" s="42"/>
      <c r="AB6765" s="42"/>
      <c r="AD6765" s="11"/>
      <c r="AE6765" s="11"/>
      <c r="AF6765" s="11"/>
    </row>
    <row r="6766" spans="3:32">
      <c r="C6766" s="57"/>
      <c r="D6766" s="11"/>
      <c r="E6766" s="11"/>
      <c r="F6766" s="56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42"/>
      <c r="V6766" s="42"/>
      <c r="W6766" s="42"/>
      <c r="X6766" s="42"/>
      <c r="Y6766" s="42"/>
      <c r="Z6766" s="42"/>
      <c r="AA6766" s="42"/>
      <c r="AB6766" s="42"/>
      <c r="AD6766" s="11"/>
      <c r="AF6766" s="11"/>
    </row>
    <row r="6767" spans="3:32">
      <c r="C6767" s="57"/>
      <c r="D6767" s="11"/>
      <c r="E6767" s="11"/>
      <c r="F6767" s="56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42"/>
      <c r="V6767" s="42"/>
      <c r="W6767" s="42"/>
      <c r="X6767" s="42"/>
      <c r="Y6767" s="42"/>
      <c r="Z6767" s="42"/>
      <c r="AA6767" s="42"/>
      <c r="AB6767" s="42"/>
      <c r="AC6767" s="11"/>
      <c r="AD6767" s="11"/>
      <c r="AE6767" s="11"/>
    </row>
    <row r="6768" spans="3:32">
      <c r="C6768" s="57"/>
      <c r="D6768" s="11"/>
      <c r="E6768" s="11"/>
      <c r="F6768" s="56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42"/>
      <c r="V6768" s="42"/>
      <c r="W6768" s="42"/>
      <c r="X6768" s="42"/>
      <c r="Y6768" s="42"/>
      <c r="Z6768" s="42"/>
      <c r="AA6768" s="42"/>
      <c r="AB6768" s="42"/>
      <c r="AC6768" s="11"/>
      <c r="AD6768" s="11"/>
      <c r="AE6768" s="11"/>
    </row>
    <row r="6769" spans="3:32">
      <c r="C6769" s="57"/>
      <c r="D6769" s="11"/>
      <c r="E6769" s="11"/>
      <c r="F6769" s="56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42"/>
      <c r="V6769" s="42"/>
      <c r="W6769" s="42"/>
      <c r="X6769" s="42"/>
      <c r="Y6769" s="42"/>
      <c r="Z6769" s="42"/>
      <c r="AA6769" s="42"/>
      <c r="AB6769" s="42"/>
      <c r="AC6769" s="11"/>
      <c r="AD6769" s="11"/>
      <c r="AE6769" s="11"/>
    </row>
    <row r="6770" spans="3:32">
      <c r="C6770" s="57"/>
      <c r="D6770" s="11"/>
      <c r="E6770" s="11"/>
      <c r="F6770" s="56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42"/>
      <c r="V6770" s="42"/>
      <c r="W6770" s="42"/>
      <c r="X6770" s="42"/>
      <c r="Y6770" s="42"/>
      <c r="Z6770" s="42"/>
      <c r="AA6770" s="42"/>
      <c r="AB6770" s="42"/>
      <c r="AC6770" s="11"/>
      <c r="AD6770" s="11"/>
      <c r="AE6770" s="11"/>
      <c r="AF6770" s="11"/>
    </row>
    <row r="6771" spans="3:32">
      <c r="C6771" s="57"/>
      <c r="D6771" s="11"/>
      <c r="E6771" s="11"/>
      <c r="F6771" s="56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42"/>
      <c r="V6771" s="42"/>
      <c r="W6771" s="42"/>
      <c r="X6771" s="42"/>
      <c r="Y6771" s="42"/>
      <c r="Z6771" s="42"/>
      <c r="AA6771" s="42"/>
      <c r="AB6771" s="42"/>
      <c r="AC6771" s="11"/>
      <c r="AD6771" s="11"/>
      <c r="AE6771" s="11"/>
    </row>
    <row r="6772" spans="3:32">
      <c r="C6772" s="57"/>
      <c r="D6772" s="11"/>
      <c r="E6772" s="11"/>
      <c r="F6772" s="56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42"/>
      <c r="V6772" s="42"/>
      <c r="W6772" s="42"/>
      <c r="X6772" s="42"/>
      <c r="Y6772" s="42"/>
      <c r="Z6772" s="42"/>
      <c r="AA6772" s="42"/>
      <c r="AB6772" s="42"/>
      <c r="AC6772" s="11"/>
      <c r="AD6772" s="11"/>
      <c r="AE6772" s="11"/>
    </row>
    <row r="6773" spans="3:32">
      <c r="C6773" s="57"/>
      <c r="D6773" s="11"/>
      <c r="E6773" s="11"/>
      <c r="F6773" s="56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42"/>
      <c r="V6773" s="42"/>
      <c r="W6773" s="42"/>
      <c r="X6773" s="42"/>
      <c r="Y6773" s="42"/>
      <c r="Z6773" s="42"/>
      <c r="AA6773" s="42"/>
      <c r="AB6773" s="42"/>
      <c r="AC6773" s="11"/>
      <c r="AD6773" s="11"/>
      <c r="AE6773" s="11"/>
    </row>
    <row r="6774" spans="3:32">
      <c r="C6774" s="57"/>
      <c r="D6774" s="11"/>
      <c r="E6774" s="11"/>
      <c r="F6774" s="56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42"/>
      <c r="V6774" s="42"/>
      <c r="W6774" s="42"/>
      <c r="X6774" s="42"/>
      <c r="Y6774" s="42"/>
      <c r="Z6774" s="42"/>
      <c r="AA6774" s="42"/>
      <c r="AB6774" s="42"/>
      <c r="AC6774" s="11"/>
      <c r="AD6774" s="11"/>
    </row>
    <row r="6775" spans="3:32">
      <c r="C6775" s="57"/>
      <c r="D6775" s="11"/>
      <c r="E6775" s="11"/>
      <c r="F6775" s="56"/>
      <c r="G6775" s="11"/>
      <c r="H6775" s="11"/>
      <c r="I6775" s="11"/>
      <c r="J6775" s="11"/>
      <c r="K6775" s="11"/>
      <c r="M6775" s="11"/>
      <c r="N6775" s="11"/>
      <c r="O6775" s="11"/>
      <c r="P6775" s="11"/>
      <c r="Q6775" s="11"/>
      <c r="R6775" s="11"/>
      <c r="S6775" s="11"/>
      <c r="T6775" s="11"/>
      <c r="U6775" s="42"/>
      <c r="V6775" s="42"/>
      <c r="W6775" s="42"/>
      <c r="X6775" s="42"/>
      <c r="Y6775" s="42"/>
      <c r="Z6775" s="42"/>
      <c r="AA6775" s="42"/>
      <c r="AB6775" s="42"/>
      <c r="AC6775" s="11"/>
      <c r="AD6775" s="11"/>
      <c r="AF6775" s="11"/>
    </row>
    <row r="6776" spans="3:32">
      <c r="C6776" s="57"/>
      <c r="D6776" s="11"/>
      <c r="E6776" s="11"/>
      <c r="F6776" s="56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42"/>
      <c r="V6776" s="42"/>
      <c r="W6776" s="42"/>
      <c r="X6776" s="42"/>
      <c r="Y6776" s="42"/>
      <c r="Z6776" s="42"/>
      <c r="AA6776" s="42"/>
      <c r="AB6776" s="42"/>
      <c r="AC6776" s="11"/>
      <c r="AD6776" s="11"/>
      <c r="AF6776" s="11"/>
    </row>
    <row r="6777" spans="3:32">
      <c r="C6777" s="57"/>
      <c r="D6777" s="11"/>
      <c r="E6777" s="11"/>
      <c r="F6777" s="56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42"/>
      <c r="V6777" s="42"/>
      <c r="W6777" s="42"/>
      <c r="X6777" s="42"/>
      <c r="Y6777" s="42"/>
      <c r="Z6777" s="42"/>
      <c r="AA6777" s="42"/>
      <c r="AB6777" s="42"/>
      <c r="AC6777" s="11"/>
      <c r="AD6777" s="11"/>
    </row>
    <row r="6778" spans="3:32">
      <c r="C6778" s="57"/>
      <c r="D6778" s="11"/>
      <c r="E6778" s="11"/>
      <c r="F6778" s="56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42"/>
      <c r="V6778" s="42"/>
      <c r="W6778" s="42"/>
      <c r="X6778" s="42"/>
      <c r="Y6778" s="42"/>
      <c r="Z6778" s="42"/>
      <c r="AA6778" s="42"/>
      <c r="AB6778" s="42"/>
      <c r="AD6778" s="11"/>
      <c r="AE6778" s="11"/>
    </row>
    <row r="6779" spans="3:32">
      <c r="C6779" s="57"/>
      <c r="D6779" s="11"/>
      <c r="E6779" s="11"/>
      <c r="F6779" s="56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42"/>
      <c r="V6779" s="42"/>
      <c r="W6779" s="42"/>
      <c r="X6779" s="42"/>
      <c r="Y6779" s="42"/>
      <c r="Z6779" s="42"/>
      <c r="AA6779" s="42"/>
      <c r="AB6779" s="42"/>
      <c r="AD6779" s="11"/>
      <c r="AE6779" s="11"/>
      <c r="AF6779" s="11"/>
    </row>
    <row r="6780" spans="3:32">
      <c r="C6780" s="57"/>
      <c r="D6780" s="11"/>
      <c r="E6780" s="11"/>
      <c r="F6780" s="56"/>
      <c r="G6780" s="11"/>
      <c r="H6780" s="11"/>
      <c r="I6780" s="11"/>
      <c r="J6780" s="11"/>
      <c r="K6780" s="11"/>
      <c r="M6780" s="11"/>
      <c r="N6780" s="11"/>
      <c r="O6780" s="11"/>
      <c r="P6780" s="11"/>
      <c r="Q6780" s="11"/>
      <c r="R6780" s="11"/>
      <c r="S6780" s="11"/>
      <c r="T6780" s="11"/>
      <c r="U6780" s="42"/>
      <c r="V6780" s="42"/>
      <c r="W6780" s="42"/>
      <c r="X6780" s="42"/>
      <c r="Y6780" s="42"/>
      <c r="Z6780" s="42"/>
      <c r="AA6780" s="42"/>
      <c r="AB6780" s="42"/>
      <c r="AD6780" s="11"/>
      <c r="AE6780" s="11"/>
      <c r="AF6780" s="11"/>
    </row>
    <row r="6781" spans="3:32">
      <c r="C6781" s="57"/>
      <c r="D6781" s="11"/>
      <c r="E6781" s="11"/>
      <c r="F6781" s="56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42"/>
      <c r="V6781" s="42"/>
      <c r="W6781" s="42"/>
      <c r="X6781" s="42"/>
      <c r="Y6781" s="42"/>
      <c r="Z6781" s="42"/>
      <c r="AA6781" s="42"/>
      <c r="AB6781" s="42"/>
      <c r="AD6781" s="11"/>
      <c r="AF6781" s="11"/>
    </row>
    <row r="6782" spans="3:32">
      <c r="C6782" s="57"/>
      <c r="D6782" s="11"/>
      <c r="E6782" s="11"/>
      <c r="F6782" s="56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42"/>
      <c r="V6782" s="42"/>
      <c r="W6782" s="42"/>
      <c r="X6782" s="42"/>
      <c r="Y6782" s="42"/>
      <c r="Z6782" s="42"/>
      <c r="AA6782" s="42"/>
      <c r="AB6782" s="42"/>
      <c r="AD6782" s="11"/>
      <c r="AF6782" s="11"/>
    </row>
    <row r="6783" spans="3:32">
      <c r="C6783" s="57"/>
      <c r="D6783" s="11"/>
      <c r="E6783" s="11"/>
      <c r="F6783" s="56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42"/>
      <c r="V6783" s="42"/>
      <c r="W6783" s="42"/>
      <c r="X6783" s="42"/>
      <c r="Y6783" s="42"/>
      <c r="Z6783" s="42"/>
      <c r="AA6783" s="42"/>
      <c r="AB6783" s="42"/>
      <c r="AD6783" s="11"/>
      <c r="AF6783" s="11"/>
    </row>
    <row r="6784" spans="3:32">
      <c r="C6784" s="57"/>
      <c r="D6784" s="11"/>
      <c r="E6784" s="11"/>
      <c r="F6784" s="56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42"/>
      <c r="V6784" s="42"/>
      <c r="W6784" s="42"/>
      <c r="X6784" s="42"/>
      <c r="Y6784" s="42"/>
      <c r="Z6784" s="42"/>
      <c r="AA6784" s="42"/>
      <c r="AB6784" s="42"/>
      <c r="AD6784" s="11"/>
    </row>
    <row r="6785" spans="3:32">
      <c r="C6785" s="57"/>
      <c r="D6785" s="11"/>
      <c r="E6785" s="11"/>
      <c r="F6785" s="56"/>
      <c r="G6785" s="11"/>
      <c r="H6785" s="11"/>
      <c r="I6785" s="11"/>
      <c r="J6785" s="11"/>
      <c r="K6785" s="11"/>
      <c r="M6785" s="11"/>
      <c r="O6785" s="11"/>
      <c r="P6785" s="11"/>
      <c r="Q6785" s="11"/>
      <c r="R6785" s="11"/>
      <c r="S6785" s="11"/>
      <c r="T6785" s="11"/>
      <c r="U6785" s="42"/>
      <c r="V6785" s="42"/>
      <c r="W6785" s="42"/>
      <c r="X6785" s="42"/>
      <c r="Y6785" s="42"/>
      <c r="Z6785" s="42"/>
      <c r="AA6785" s="42"/>
      <c r="AB6785" s="42"/>
      <c r="AD6785" s="11"/>
      <c r="AF6785" s="11"/>
    </row>
    <row r="6786" spans="3:32">
      <c r="C6786" s="57"/>
      <c r="D6786" s="11"/>
      <c r="E6786" s="11"/>
      <c r="F6786" s="56"/>
      <c r="G6786" s="11"/>
      <c r="H6786" s="11"/>
      <c r="I6786" s="11"/>
      <c r="J6786" s="11"/>
      <c r="K6786" s="11"/>
      <c r="M6786" s="11"/>
      <c r="N6786" s="11"/>
      <c r="Q6786" s="11"/>
      <c r="R6786" s="11"/>
      <c r="S6786" s="11"/>
      <c r="T6786" s="11"/>
      <c r="U6786" s="42"/>
      <c r="V6786" s="42"/>
      <c r="W6786" s="42"/>
      <c r="X6786" s="42"/>
      <c r="Y6786" s="42"/>
      <c r="Z6786" s="42"/>
      <c r="AA6786" s="42"/>
      <c r="AB6786" s="42"/>
      <c r="AD6786" s="11"/>
    </row>
    <row r="6787" spans="3:32">
      <c r="C6787" s="57"/>
      <c r="D6787" s="11"/>
      <c r="E6787" s="11"/>
      <c r="F6787" s="56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42"/>
      <c r="V6787" s="42"/>
      <c r="W6787" s="42"/>
      <c r="X6787" s="42"/>
      <c r="Y6787" s="42"/>
      <c r="Z6787" s="42"/>
      <c r="AA6787" s="42"/>
      <c r="AB6787" s="42"/>
      <c r="AD6787" s="11"/>
      <c r="AE6787" s="11"/>
    </row>
    <row r="6788" spans="3:32">
      <c r="C6788" s="57"/>
      <c r="D6788" s="11"/>
      <c r="E6788" s="11"/>
      <c r="F6788" s="56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42"/>
      <c r="V6788" s="42"/>
      <c r="W6788" s="42"/>
      <c r="X6788" s="42"/>
      <c r="Y6788" s="42"/>
      <c r="Z6788" s="42"/>
      <c r="AA6788" s="42"/>
      <c r="AB6788" s="42"/>
      <c r="AD6788" s="11"/>
      <c r="AF6788" s="11"/>
    </row>
    <row r="6789" spans="3:32">
      <c r="C6789" s="57"/>
      <c r="D6789" s="11"/>
      <c r="E6789" s="11"/>
      <c r="F6789" s="56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42"/>
      <c r="V6789" s="42"/>
      <c r="W6789" s="42"/>
      <c r="X6789" s="42"/>
      <c r="Y6789" s="42"/>
      <c r="Z6789" s="42"/>
      <c r="AA6789" s="42"/>
      <c r="AB6789" s="42"/>
      <c r="AD6789" s="11"/>
    </row>
    <row r="6790" spans="3:32">
      <c r="C6790" s="57"/>
      <c r="D6790" s="11"/>
      <c r="E6790" s="11"/>
      <c r="F6790" s="56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42"/>
      <c r="V6790" s="42"/>
      <c r="W6790" s="42"/>
      <c r="X6790" s="42"/>
      <c r="Y6790" s="42"/>
      <c r="Z6790" s="42"/>
      <c r="AA6790" s="42"/>
      <c r="AB6790" s="42"/>
      <c r="AD6790" s="11"/>
      <c r="AE6790" s="11"/>
    </row>
    <row r="6791" spans="3:32">
      <c r="C6791" s="57"/>
      <c r="D6791" s="11"/>
      <c r="E6791" s="11"/>
      <c r="F6791" s="56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42"/>
      <c r="V6791" s="42"/>
      <c r="W6791" s="42"/>
      <c r="X6791" s="42"/>
      <c r="Y6791" s="42"/>
      <c r="Z6791" s="42"/>
      <c r="AA6791" s="42"/>
      <c r="AB6791" s="42"/>
      <c r="AD6791" s="11"/>
      <c r="AE6791" s="11"/>
    </row>
    <row r="6792" spans="3:32">
      <c r="C6792" s="57"/>
      <c r="D6792" s="11"/>
      <c r="E6792" s="11"/>
      <c r="F6792" s="56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42"/>
      <c r="V6792" s="42"/>
      <c r="W6792" s="42"/>
      <c r="X6792" s="42"/>
      <c r="Y6792" s="42"/>
      <c r="Z6792" s="42"/>
      <c r="AA6792" s="42"/>
      <c r="AB6792" s="42"/>
      <c r="AD6792" s="11"/>
      <c r="AE6792" s="11"/>
    </row>
    <row r="6793" spans="3:32">
      <c r="C6793" s="57"/>
      <c r="D6793" s="11"/>
      <c r="E6793" s="11"/>
      <c r="F6793" s="56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42"/>
      <c r="V6793" s="42"/>
      <c r="W6793" s="42"/>
      <c r="X6793" s="42"/>
      <c r="Y6793" s="42"/>
      <c r="Z6793" s="42"/>
      <c r="AA6793" s="42"/>
      <c r="AB6793" s="42"/>
      <c r="AD6793" s="11"/>
      <c r="AE6793" s="11"/>
      <c r="AF6793" s="11"/>
    </row>
    <row r="6794" spans="3:32">
      <c r="C6794" s="57"/>
      <c r="D6794" s="11"/>
      <c r="E6794" s="11"/>
      <c r="F6794" s="56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42"/>
      <c r="V6794" s="42"/>
      <c r="W6794" s="42"/>
      <c r="X6794" s="42"/>
      <c r="Y6794" s="42"/>
      <c r="Z6794" s="42"/>
      <c r="AA6794" s="42"/>
      <c r="AB6794" s="42"/>
      <c r="AD6794" s="11"/>
      <c r="AE6794" s="11"/>
    </row>
    <row r="6795" spans="3:32">
      <c r="C6795" s="57"/>
      <c r="D6795" s="11"/>
      <c r="E6795" s="11"/>
      <c r="F6795" s="56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42"/>
      <c r="V6795" s="42"/>
      <c r="W6795" s="42"/>
      <c r="X6795" s="42"/>
      <c r="Y6795" s="42"/>
      <c r="Z6795" s="42"/>
      <c r="AA6795" s="42"/>
      <c r="AB6795" s="42"/>
      <c r="AD6795" s="11"/>
    </row>
    <row r="6796" spans="3:32">
      <c r="C6796" s="57"/>
      <c r="D6796" s="11"/>
      <c r="E6796" s="11"/>
      <c r="F6796" s="56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42"/>
      <c r="V6796" s="42"/>
      <c r="W6796" s="42"/>
      <c r="X6796" s="42"/>
      <c r="Y6796" s="42"/>
      <c r="Z6796" s="42"/>
      <c r="AA6796" s="42"/>
      <c r="AB6796" s="42"/>
      <c r="AD6796" s="11"/>
      <c r="AF6796" s="11"/>
    </row>
    <row r="6797" spans="3:32">
      <c r="C6797" s="57"/>
      <c r="D6797" s="11"/>
      <c r="E6797" s="11"/>
      <c r="F6797" s="56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42"/>
      <c r="V6797" s="42"/>
      <c r="W6797" s="42"/>
      <c r="X6797" s="42"/>
      <c r="Y6797" s="42"/>
      <c r="Z6797" s="42"/>
      <c r="AA6797" s="42"/>
      <c r="AB6797" s="42"/>
      <c r="AD6797" s="11"/>
    </row>
    <row r="6798" spans="3:32">
      <c r="C6798" s="57"/>
      <c r="D6798" s="11"/>
      <c r="E6798" s="11"/>
      <c r="F6798" s="56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42"/>
      <c r="V6798" s="42"/>
      <c r="W6798" s="42"/>
      <c r="X6798" s="42"/>
      <c r="Y6798" s="42"/>
      <c r="Z6798" s="42"/>
      <c r="AA6798" s="42"/>
      <c r="AB6798" s="42"/>
      <c r="AD6798" s="11"/>
      <c r="AE6798" s="11"/>
    </row>
    <row r="6799" spans="3:32">
      <c r="C6799" s="57"/>
      <c r="D6799" s="11"/>
      <c r="E6799" s="11"/>
      <c r="F6799" s="56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42"/>
      <c r="V6799" s="42"/>
      <c r="W6799" s="42"/>
      <c r="X6799" s="42"/>
      <c r="Y6799" s="42"/>
      <c r="Z6799" s="42"/>
      <c r="AA6799" s="42"/>
      <c r="AB6799" s="42"/>
      <c r="AD6799" s="11"/>
      <c r="AE6799" s="11"/>
    </row>
    <row r="6800" spans="3:32">
      <c r="C6800" s="57"/>
      <c r="D6800" s="11"/>
      <c r="E6800" s="11"/>
      <c r="F6800" s="56"/>
      <c r="G6800" s="11"/>
      <c r="H6800" s="11"/>
      <c r="I6800" s="11"/>
      <c r="J6800" s="11"/>
      <c r="K6800" s="11"/>
      <c r="M6800" s="11"/>
      <c r="N6800" s="11"/>
      <c r="Q6800" s="11"/>
      <c r="R6800" s="11"/>
      <c r="S6800" s="11"/>
      <c r="U6800" s="42"/>
      <c r="V6800" s="42"/>
      <c r="W6800" s="42"/>
      <c r="X6800" s="42"/>
      <c r="Y6800" s="42"/>
      <c r="Z6800" s="42"/>
      <c r="AA6800" s="42"/>
      <c r="AB6800" s="42"/>
      <c r="AD6800" s="11"/>
      <c r="AE6800" s="11"/>
    </row>
    <row r="6801" spans="3:32">
      <c r="C6801" s="57"/>
      <c r="D6801" s="11"/>
      <c r="E6801" s="11"/>
      <c r="F6801" s="56"/>
      <c r="G6801" s="11"/>
      <c r="H6801" s="11"/>
      <c r="I6801" s="11"/>
      <c r="J6801" s="11"/>
      <c r="K6801" s="11"/>
      <c r="L6801" s="11"/>
      <c r="M6801" s="11"/>
      <c r="N6801" s="11"/>
      <c r="Q6801" s="11"/>
      <c r="R6801" s="11"/>
      <c r="S6801" s="11"/>
      <c r="T6801" s="11"/>
      <c r="U6801" s="42"/>
      <c r="V6801" s="42"/>
      <c r="W6801" s="42"/>
      <c r="X6801" s="42"/>
      <c r="Y6801" s="42"/>
      <c r="Z6801" s="42"/>
      <c r="AA6801" s="42"/>
      <c r="AB6801" s="42"/>
      <c r="AD6801" s="11"/>
      <c r="AE6801" s="11"/>
      <c r="AF6801" s="11"/>
    </row>
    <row r="6802" spans="3:32">
      <c r="C6802" s="57"/>
      <c r="D6802" s="11"/>
      <c r="E6802" s="11"/>
      <c r="F6802" s="56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42"/>
      <c r="V6802" s="42"/>
      <c r="W6802" s="42"/>
      <c r="X6802" s="42"/>
      <c r="Y6802" s="42"/>
      <c r="Z6802" s="42"/>
      <c r="AA6802" s="42"/>
      <c r="AB6802" s="42"/>
      <c r="AD6802" s="11"/>
      <c r="AE6802" s="11"/>
    </row>
    <row r="6803" spans="3:32">
      <c r="C6803" s="57"/>
      <c r="D6803" s="11"/>
      <c r="E6803" s="11"/>
      <c r="F6803" s="56"/>
      <c r="G6803" s="11"/>
      <c r="H6803" s="11"/>
      <c r="I6803" s="11"/>
      <c r="J6803" s="11"/>
      <c r="K6803" s="11"/>
      <c r="M6803" s="11"/>
      <c r="O6803" s="11"/>
      <c r="P6803" s="11"/>
      <c r="Q6803" s="11"/>
      <c r="R6803" s="11"/>
      <c r="S6803" s="11"/>
      <c r="T6803" s="11"/>
      <c r="U6803" s="42"/>
      <c r="V6803" s="42"/>
      <c r="W6803" s="42"/>
      <c r="X6803" s="42"/>
      <c r="Y6803" s="42"/>
      <c r="Z6803" s="42"/>
      <c r="AA6803" s="42"/>
      <c r="AB6803" s="42"/>
      <c r="AD6803" s="11"/>
      <c r="AE6803" s="11"/>
      <c r="AF6803" s="11"/>
    </row>
    <row r="6804" spans="3:32">
      <c r="C6804" s="57"/>
      <c r="D6804" s="11"/>
      <c r="E6804" s="11"/>
      <c r="F6804" s="56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42"/>
      <c r="V6804" s="42"/>
      <c r="W6804" s="42"/>
      <c r="X6804" s="42"/>
      <c r="Y6804" s="42"/>
      <c r="Z6804" s="42"/>
      <c r="AA6804" s="42"/>
      <c r="AB6804" s="42"/>
      <c r="AD6804" s="11"/>
      <c r="AF6804" s="11"/>
    </row>
    <row r="6805" spans="3:32">
      <c r="C6805" s="57"/>
      <c r="D6805" s="11"/>
      <c r="E6805" s="11"/>
      <c r="F6805" s="56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42"/>
      <c r="V6805" s="42"/>
      <c r="W6805" s="42"/>
      <c r="X6805" s="42"/>
      <c r="Y6805" s="42"/>
      <c r="Z6805" s="42"/>
      <c r="AA6805" s="42"/>
      <c r="AB6805" s="42"/>
      <c r="AD6805" s="11"/>
      <c r="AF6805" s="11"/>
    </row>
    <row r="6806" spans="3:32">
      <c r="C6806" s="57"/>
      <c r="D6806" s="11"/>
      <c r="E6806" s="11"/>
      <c r="F6806" s="56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42"/>
      <c r="V6806" s="42"/>
      <c r="W6806" s="42"/>
      <c r="X6806" s="42"/>
      <c r="Y6806" s="42"/>
      <c r="Z6806" s="42"/>
      <c r="AA6806" s="42"/>
      <c r="AB6806" s="42"/>
      <c r="AD6806" s="11"/>
      <c r="AF6806" s="11"/>
    </row>
    <row r="6807" spans="3:32">
      <c r="C6807" s="57"/>
      <c r="D6807" s="11"/>
      <c r="E6807" s="11"/>
      <c r="F6807" s="56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42"/>
      <c r="V6807" s="42"/>
      <c r="W6807" s="42"/>
      <c r="X6807" s="42"/>
      <c r="Y6807" s="42"/>
      <c r="Z6807" s="42"/>
      <c r="AA6807" s="42"/>
      <c r="AB6807" s="42"/>
      <c r="AD6807" s="11"/>
      <c r="AF6807" s="11"/>
    </row>
    <row r="6808" spans="3:32">
      <c r="C6808" s="57"/>
      <c r="D6808" s="11"/>
      <c r="E6808" s="11"/>
      <c r="F6808" s="56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42"/>
      <c r="V6808" s="42"/>
      <c r="W6808" s="42"/>
      <c r="X6808" s="42"/>
      <c r="Y6808" s="42"/>
      <c r="Z6808" s="42"/>
      <c r="AA6808" s="42"/>
      <c r="AB6808" s="42"/>
      <c r="AD6808" s="11"/>
      <c r="AF6808" s="11"/>
    </row>
    <row r="6809" spans="3:32">
      <c r="C6809" s="57"/>
      <c r="D6809" s="11"/>
      <c r="E6809" s="11"/>
      <c r="F6809" s="56"/>
      <c r="G6809" s="11"/>
      <c r="H6809" s="11"/>
      <c r="I6809" s="11"/>
      <c r="J6809" s="11"/>
      <c r="K6809" s="11"/>
      <c r="M6809" s="11"/>
      <c r="N6809" s="11"/>
      <c r="O6809" s="11"/>
      <c r="P6809" s="11"/>
      <c r="Q6809" s="11"/>
      <c r="R6809" s="11"/>
      <c r="S6809" s="11"/>
      <c r="T6809" s="11"/>
      <c r="U6809" s="42"/>
      <c r="V6809" s="42"/>
      <c r="W6809" s="42"/>
      <c r="X6809" s="42"/>
      <c r="Y6809" s="42"/>
      <c r="Z6809" s="42"/>
      <c r="AA6809" s="42"/>
      <c r="AB6809" s="42"/>
      <c r="AD6809" s="11"/>
      <c r="AF6809" s="11"/>
    </row>
    <row r="6810" spans="3:32">
      <c r="C6810" s="57"/>
      <c r="D6810" s="11"/>
      <c r="E6810" s="11"/>
      <c r="F6810" s="56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42"/>
      <c r="V6810" s="42"/>
      <c r="W6810" s="42"/>
      <c r="X6810" s="42"/>
      <c r="Y6810" s="42"/>
      <c r="Z6810" s="42"/>
      <c r="AA6810" s="42"/>
      <c r="AB6810" s="42"/>
      <c r="AD6810" s="11"/>
      <c r="AE6810" s="11"/>
    </row>
    <row r="6811" spans="3:32">
      <c r="C6811" s="57"/>
      <c r="D6811" s="11"/>
      <c r="E6811" s="11"/>
      <c r="F6811" s="56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42"/>
      <c r="V6811" s="42"/>
      <c r="W6811" s="42"/>
      <c r="X6811" s="42"/>
      <c r="Y6811" s="42"/>
      <c r="Z6811" s="42"/>
      <c r="AA6811" s="42"/>
      <c r="AB6811" s="42"/>
      <c r="AD6811" s="11"/>
      <c r="AE6811" s="11"/>
    </row>
    <row r="6812" spans="3:32">
      <c r="C6812" s="57"/>
      <c r="D6812" s="11"/>
      <c r="E6812" s="11"/>
      <c r="F6812" s="56"/>
      <c r="G6812" s="11"/>
      <c r="H6812" s="11"/>
      <c r="I6812" s="11"/>
      <c r="J6812" s="11"/>
      <c r="K6812" s="11"/>
      <c r="M6812" s="11"/>
      <c r="N6812" s="11"/>
      <c r="O6812" s="11"/>
      <c r="P6812" s="11"/>
      <c r="Q6812" s="11"/>
      <c r="R6812" s="11"/>
      <c r="S6812" s="11"/>
      <c r="T6812" s="11"/>
      <c r="U6812" s="42"/>
      <c r="V6812" s="42"/>
      <c r="W6812" s="42"/>
      <c r="X6812" s="42"/>
      <c r="Y6812" s="42"/>
      <c r="Z6812" s="42"/>
      <c r="AA6812" s="42"/>
      <c r="AB6812" s="42"/>
      <c r="AD6812" s="11"/>
      <c r="AE6812" s="11"/>
    </row>
    <row r="6813" spans="3:32">
      <c r="C6813" s="57"/>
      <c r="D6813" s="11"/>
      <c r="E6813" s="11"/>
      <c r="F6813" s="56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42"/>
      <c r="V6813" s="42"/>
      <c r="W6813" s="42"/>
      <c r="X6813" s="42"/>
      <c r="Y6813" s="42"/>
      <c r="Z6813" s="42"/>
      <c r="AA6813" s="42"/>
      <c r="AB6813" s="42"/>
      <c r="AD6813" s="11"/>
      <c r="AF6813" s="11"/>
    </row>
    <row r="6814" spans="3:32">
      <c r="C6814" s="57"/>
      <c r="D6814" s="11"/>
      <c r="E6814" s="11"/>
      <c r="F6814" s="56"/>
      <c r="G6814" s="11"/>
      <c r="H6814" s="11"/>
      <c r="I6814" s="11"/>
      <c r="J6814" s="11"/>
      <c r="K6814" s="11"/>
      <c r="M6814" s="11"/>
      <c r="O6814" s="11"/>
      <c r="P6814" s="11"/>
      <c r="Q6814" s="11"/>
      <c r="R6814" s="11"/>
      <c r="S6814" s="11"/>
      <c r="T6814" s="11"/>
      <c r="U6814" s="42"/>
      <c r="V6814" s="42"/>
      <c r="W6814" s="42"/>
      <c r="X6814" s="42"/>
      <c r="Y6814" s="42"/>
      <c r="Z6814" s="42"/>
      <c r="AA6814" s="42"/>
      <c r="AB6814" s="42"/>
      <c r="AD6814" s="11"/>
      <c r="AE6814" s="11"/>
    </row>
    <row r="6815" spans="3:32">
      <c r="C6815" s="57"/>
      <c r="D6815" s="11"/>
      <c r="E6815" s="11"/>
      <c r="F6815" s="56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42"/>
      <c r="V6815" s="42"/>
      <c r="W6815" s="42"/>
      <c r="X6815" s="42"/>
      <c r="Y6815" s="42"/>
      <c r="Z6815" s="42"/>
      <c r="AA6815" s="42"/>
      <c r="AB6815" s="42"/>
      <c r="AD6815" s="11"/>
      <c r="AE6815" s="11"/>
    </row>
    <row r="6816" spans="3:32">
      <c r="C6816" s="57"/>
      <c r="D6816" s="11"/>
      <c r="E6816" s="11"/>
      <c r="F6816" s="56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42"/>
      <c r="V6816" s="42"/>
      <c r="W6816" s="42"/>
      <c r="X6816" s="42"/>
      <c r="Y6816" s="42"/>
      <c r="Z6816" s="42"/>
      <c r="AA6816" s="42"/>
      <c r="AB6816" s="42"/>
      <c r="AD6816" s="11"/>
    </row>
    <row r="6817" spans="3:32">
      <c r="C6817" s="57"/>
      <c r="D6817" s="11"/>
      <c r="E6817" s="11"/>
      <c r="F6817" s="56"/>
      <c r="G6817" s="11"/>
      <c r="H6817" s="11"/>
      <c r="I6817" s="11"/>
      <c r="J6817" s="11"/>
      <c r="K6817" s="11"/>
      <c r="M6817" s="11"/>
      <c r="N6817" s="11"/>
      <c r="O6817" s="11"/>
      <c r="P6817" s="11"/>
      <c r="Q6817" s="11"/>
      <c r="R6817" s="11"/>
      <c r="S6817" s="11"/>
      <c r="T6817" s="11"/>
      <c r="U6817" s="42"/>
      <c r="V6817" s="42"/>
      <c r="W6817" s="42"/>
      <c r="X6817" s="42"/>
      <c r="Y6817" s="42"/>
      <c r="Z6817" s="42"/>
      <c r="AA6817" s="42"/>
      <c r="AB6817" s="42"/>
      <c r="AD6817" s="11"/>
      <c r="AF6817" s="11"/>
    </row>
    <row r="6818" spans="3:32">
      <c r="C6818" s="57"/>
      <c r="D6818" s="11"/>
      <c r="E6818" s="11"/>
      <c r="F6818" s="56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42"/>
      <c r="V6818" s="42"/>
      <c r="W6818" s="42"/>
      <c r="X6818" s="42"/>
      <c r="Y6818" s="42"/>
      <c r="Z6818" s="42"/>
      <c r="AA6818" s="42"/>
      <c r="AB6818" s="42"/>
      <c r="AD6818" s="11"/>
    </row>
    <row r="6819" spans="3:32">
      <c r="C6819" s="57"/>
      <c r="D6819" s="11"/>
      <c r="E6819" s="11"/>
      <c r="F6819" s="56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42"/>
      <c r="V6819" s="42"/>
      <c r="W6819" s="42"/>
      <c r="X6819" s="42"/>
      <c r="Y6819" s="42"/>
      <c r="Z6819" s="42"/>
      <c r="AA6819" s="42"/>
      <c r="AB6819" s="42"/>
      <c r="AD6819" s="11"/>
      <c r="AE6819" s="11"/>
    </row>
    <row r="6820" spans="3:32">
      <c r="C6820" s="57"/>
      <c r="D6820" s="11"/>
      <c r="E6820" s="11"/>
      <c r="F6820" s="56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42"/>
      <c r="V6820" s="42"/>
      <c r="W6820" s="42"/>
      <c r="X6820" s="42"/>
      <c r="Y6820" s="42"/>
      <c r="Z6820" s="42"/>
      <c r="AA6820" s="42"/>
      <c r="AB6820" s="42"/>
      <c r="AD6820" s="11"/>
      <c r="AE6820" s="11"/>
      <c r="AF6820" s="11"/>
    </row>
    <row r="6821" spans="3:32">
      <c r="C6821" s="57"/>
      <c r="D6821" s="11"/>
      <c r="E6821" s="11"/>
      <c r="F6821" s="56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42"/>
      <c r="V6821" s="42"/>
      <c r="W6821" s="42"/>
      <c r="X6821" s="42"/>
      <c r="Y6821" s="42"/>
      <c r="Z6821" s="42"/>
      <c r="AA6821" s="42"/>
      <c r="AB6821" s="42"/>
      <c r="AD6821" s="11"/>
    </row>
    <row r="6822" spans="3:32">
      <c r="C6822" s="57"/>
      <c r="D6822" s="11"/>
      <c r="E6822" s="11"/>
      <c r="F6822" s="56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42"/>
      <c r="V6822" s="42"/>
      <c r="W6822" s="42"/>
      <c r="X6822" s="42"/>
      <c r="Y6822" s="42"/>
      <c r="Z6822" s="42"/>
      <c r="AA6822" s="42"/>
      <c r="AB6822" s="42"/>
      <c r="AD6822" s="11"/>
      <c r="AE6822" s="11"/>
    </row>
    <row r="6823" spans="3:32">
      <c r="C6823" s="57"/>
      <c r="D6823" s="11"/>
      <c r="E6823" s="11"/>
      <c r="F6823" s="56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42"/>
      <c r="V6823" s="42"/>
      <c r="W6823" s="42"/>
      <c r="X6823" s="42"/>
      <c r="Y6823" s="42"/>
      <c r="Z6823" s="42"/>
      <c r="AA6823" s="42"/>
      <c r="AB6823" s="42"/>
      <c r="AD6823" s="11"/>
      <c r="AE6823" s="11"/>
    </row>
    <row r="6824" spans="3:32">
      <c r="C6824" s="57"/>
      <c r="D6824" s="11"/>
      <c r="E6824" s="11"/>
      <c r="F6824" s="56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42"/>
      <c r="V6824" s="42"/>
      <c r="W6824" s="42"/>
      <c r="X6824" s="42"/>
      <c r="Y6824" s="42"/>
      <c r="Z6824" s="42"/>
      <c r="AA6824" s="42"/>
      <c r="AB6824" s="42"/>
      <c r="AD6824" s="11"/>
      <c r="AE6824" s="11"/>
    </row>
    <row r="6825" spans="3:32">
      <c r="C6825" s="57"/>
      <c r="D6825" s="11"/>
      <c r="E6825" s="11"/>
      <c r="F6825" s="56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42"/>
      <c r="V6825" s="42"/>
      <c r="W6825" s="42"/>
      <c r="X6825" s="42"/>
      <c r="Y6825" s="42"/>
      <c r="Z6825" s="42"/>
      <c r="AA6825" s="42"/>
      <c r="AB6825" s="42"/>
      <c r="AD6825" s="11"/>
      <c r="AF6825" s="11"/>
    </row>
    <row r="6826" spans="3:32">
      <c r="C6826" s="57"/>
      <c r="D6826" s="11"/>
      <c r="E6826" s="11"/>
      <c r="F6826" s="56"/>
      <c r="G6826" s="11"/>
      <c r="H6826" s="11"/>
      <c r="I6826" s="11"/>
      <c r="J6826" s="11"/>
      <c r="K6826" s="11"/>
      <c r="L6826" s="11"/>
      <c r="M6826" s="11"/>
      <c r="N6826" s="11"/>
      <c r="Q6826" s="11"/>
      <c r="R6826" s="11"/>
      <c r="S6826" s="11"/>
      <c r="T6826" s="11"/>
      <c r="U6826" s="42"/>
      <c r="V6826" s="42"/>
      <c r="W6826" s="42"/>
      <c r="X6826" s="42"/>
      <c r="Y6826" s="42"/>
      <c r="Z6826" s="42"/>
      <c r="AA6826" s="42"/>
      <c r="AB6826" s="42"/>
      <c r="AD6826" s="11"/>
      <c r="AE6826" s="11"/>
      <c r="AF6826" s="11"/>
    </row>
    <row r="6827" spans="3:32">
      <c r="C6827" s="57"/>
      <c r="D6827" s="11"/>
      <c r="E6827" s="11"/>
      <c r="F6827" s="56"/>
      <c r="G6827" s="11"/>
      <c r="H6827" s="11"/>
      <c r="I6827" s="11"/>
      <c r="J6827" s="11"/>
      <c r="K6827" s="11"/>
      <c r="L6827" s="11"/>
      <c r="M6827" s="11"/>
      <c r="N6827" s="11"/>
      <c r="Q6827" s="11"/>
      <c r="R6827" s="11"/>
      <c r="S6827" s="11"/>
      <c r="T6827" s="11"/>
      <c r="U6827" s="42"/>
      <c r="V6827" s="42"/>
      <c r="W6827" s="42"/>
      <c r="X6827" s="42"/>
      <c r="Y6827" s="42"/>
      <c r="Z6827" s="42"/>
      <c r="AA6827" s="42"/>
      <c r="AB6827" s="42"/>
      <c r="AD6827" s="11"/>
      <c r="AE6827" s="11"/>
    </row>
    <row r="6828" spans="3:32">
      <c r="C6828" s="57"/>
      <c r="D6828" s="11"/>
      <c r="E6828" s="11"/>
      <c r="F6828" s="56"/>
      <c r="G6828" s="11"/>
      <c r="H6828" s="11"/>
      <c r="I6828" s="11"/>
      <c r="J6828" s="11"/>
      <c r="K6828" s="11"/>
      <c r="L6828" s="11"/>
      <c r="M6828" s="11"/>
      <c r="N6828" s="11"/>
      <c r="P6828" s="11"/>
      <c r="Q6828" s="11"/>
      <c r="R6828" s="11"/>
      <c r="S6828" s="11"/>
      <c r="T6828" s="11"/>
      <c r="U6828" s="42"/>
      <c r="V6828" s="42"/>
      <c r="W6828" s="42"/>
      <c r="X6828" s="42"/>
      <c r="Y6828" s="42"/>
      <c r="Z6828" s="42"/>
      <c r="AA6828" s="42"/>
      <c r="AB6828" s="42"/>
      <c r="AD6828" s="11"/>
      <c r="AE6828" s="11"/>
    </row>
    <row r="6829" spans="3:32">
      <c r="C6829" s="57"/>
      <c r="D6829" s="11"/>
      <c r="E6829" s="11"/>
      <c r="F6829" s="56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42"/>
      <c r="V6829" s="42"/>
      <c r="W6829" s="42"/>
      <c r="X6829" s="42"/>
      <c r="Y6829" s="42"/>
      <c r="Z6829" s="42"/>
      <c r="AA6829" s="42"/>
      <c r="AB6829" s="42"/>
      <c r="AD6829" s="11"/>
      <c r="AE6829" s="11"/>
    </row>
    <row r="6830" spans="3:32">
      <c r="C6830" s="57"/>
      <c r="D6830" s="11"/>
      <c r="E6830" s="11"/>
      <c r="F6830" s="56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42"/>
      <c r="V6830" s="42"/>
      <c r="W6830" s="42"/>
      <c r="X6830" s="42"/>
      <c r="Y6830" s="42"/>
      <c r="Z6830" s="42"/>
      <c r="AA6830" s="42"/>
      <c r="AB6830" s="42"/>
      <c r="AD6830" s="11"/>
      <c r="AE6830" s="11"/>
      <c r="AF6830" s="11"/>
    </row>
    <row r="6831" spans="3:32">
      <c r="C6831" s="57"/>
      <c r="D6831" s="11"/>
      <c r="E6831" s="11"/>
      <c r="F6831" s="56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42"/>
      <c r="V6831" s="42"/>
      <c r="W6831" s="42"/>
      <c r="X6831" s="42"/>
      <c r="Y6831" s="42"/>
      <c r="Z6831" s="42"/>
      <c r="AA6831" s="42"/>
      <c r="AB6831" s="42"/>
      <c r="AD6831" s="11"/>
    </row>
    <row r="6832" spans="3:32">
      <c r="C6832" s="57"/>
      <c r="D6832" s="11"/>
      <c r="E6832" s="11"/>
      <c r="F6832" s="56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42"/>
      <c r="V6832" s="42"/>
      <c r="W6832" s="42"/>
      <c r="X6832" s="42"/>
      <c r="Y6832" s="42"/>
      <c r="Z6832" s="42"/>
      <c r="AA6832" s="42"/>
      <c r="AB6832" s="42"/>
      <c r="AD6832" s="11"/>
    </row>
    <row r="6833" spans="3:32">
      <c r="C6833" s="57"/>
      <c r="D6833" s="11"/>
      <c r="E6833" s="11"/>
      <c r="F6833" s="56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42"/>
      <c r="V6833" s="42"/>
      <c r="W6833" s="42"/>
      <c r="X6833" s="42"/>
      <c r="Y6833" s="42"/>
      <c r="Z6833" s="42"/>
      <c r="AA6833" s="42"/>
      <c r="AB6833" s="42"/>
      <c r="AD6833" s="11"/>
      <c r="AF6833" s="11"/>
    </row>
    <row r="6834" spans="3:32">
      <c r="C6834" s="57"/>
      <c r="D6834" s="11"/>
      <c r="E6834" s="11"/>
      <c r="F6834" s="56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42"/>
      <c r="V6834" s="42"/>
      <c r="W6834" s="42"/>
      <c r="X6834" s="42"/>
      <c r="Y6834" s="42"/>
      <c r="Z6834" s="42"/>
      <c r="AA6834" s="42"/>
      <c r="AB6834" s="42"/>
      <c r="AD6834" s="11"/>
      <c r="AF6834" s="11"/>
    </row>
    <row r="6835" spans="3:32">
      <c r="C6835" s="57"/>
      <c r="D6835" s="11"/>
      <c r="E6835" s="11"/>
      <c r="F6835" s="56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42"/>
      <c r="V6835" s="42"/>
      <c r="W6835" s="42"/>
      <c r="X6835" s="42"/>
      <c r="Y6835" s="42"/>
      <c r="Z6835" s="42"/>
      <c r="AA6835" s="42"/>
      <c r="AB6835" s="42"/>
      <c r="AD6835" s="11"/>
      <c r="AE6835" s="11"/>
    </row>
    <row r="6836" spans="3:32">
      <c r="C6836" s="57"/>
      <c r="D6836" s="11"/>
      <c r="E6836" s="11"/>
      <c r="F6836" s="56"/>
      <c r="G6836" s="11"/>
      <c r="H6836" s="11"/>
      <c r="I6836" s="11"/>
      <c r="J6836" s="11"/>
      <c r="K6836" s="11"/>
      <c r="M6836" s="11"/>
      <c r="N6836" s="11"/>
      <c r="O6836" s="11"/>
      <c r="Q6836" s="11"/>
      <c r="R6836" s="11"/>
      <c r="S6836" s="11"/>
      <c r="U6836" s="42"/>
      <c r="V6836" s="42"/>
      <c r="W6836" s="42"/>
      <c r="X6836" s="42"/>
      <c r="Y6836" s="42"/>
      <c r="Z6836" s="42"/>
      <c r="AA6836" s="42"/>
      <c r="AB6836" s="42"/>
      <c r="AD6836" s="11"/>
      <c r="AE6836" s="11"/>
      <c r="AF6836" s="11"/>
    </row>
    <row r="6837" spans="3:32">
      <c r="C6837" s="57"/>
      <c r="D6837" s="11"/>
      <c r="E6837" s="11"/>
      <c r="F6837" s="56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42"/>
      <c r="V6837" s="42"/>
      <c r="W6837" s="42"/>
      <c r="X6837" s="42"/>
      <c r="Y6837" s="42"/>
      <c r="Z6837" s="42"/>
      <c r="AA6837" s="42"/>
      <c r="AB6837" s="42"/>
      <c r="AD6837" s="11"/>
      <c r="AE6837" s="11"/>
      <c r="AF6837" s="11"/>
    </row>
    <row r="6838" spans="3:32">
      <c r="C6838" s="57"/>
      <c r="D6838" s="11"/>
      <c r="E6838" s="11"/>
      <c r="F6838" s="56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42"/>
      <c r="V6838" s="42"/>
      <c r="W6838" s="42"/>
      <c r="X6838" s="42"/>
      <c r="Y6838" s="42"/>
      <c r="Z6838" s="42"/>
      <c r="AA6838" s="42"/>
      <c r="AB6838" s="42"/>
      <c r="AD6838" s="11"/>
      <c r="AF6838" s="11"/>
    </row>
    <row r="6839" spans="3:32">
      <c r="C6839" s="57"/>
      <c r="D6839" s="11"/>
      <c r="E6839" s="11"/>
      <c r="F6839" s="56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42"/>
      <c r="V6839" s="42"/>
      <c r="W6839" s="42"/>
      <c r="X6839" s="42"/>
      <c r="Y6839" s="42"/>
      <c r="Z6839" s="42"/>
      <c r="AA6839" s="42"/>
      <c r="AB6839" s="42"/>
      <c r="AD6839" s="11"/>
      <c r="AE6839" s="11"/>
    </row>
    <row r="6840" spans="3:32">
      <c r="C6840" s="57"/>
      <c r="D6840" s="11"/>
      <c r="E6840" s="11"/>
      <c r="F6840" s="56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42"/>
      <c r="V6840" s="42"/>
      <c r="W6840" s="42"/>
      <c r="X6840" s="42"/>
      <c r="Y6840" s="42"/>
      <c r="Z6840" s="42"/>
      <c r="AA6840" s="42"/>
      <c r="AB6840" s="42"/>
      <c r="AD6840" s="11"/>
      <c r="AE6840" s="11"/>
    </row>
    <row r="6841" spans="3:32">
      <c r="C6841" s="57"/>
      <c r="D6841" s="11"/>
      <c r="E6841" s="11"/>
      <c r="F6841" s="56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U6841" s="42"/>
      <c r="V6841" s="42"/>
      <c r="W6841" s="42"/>
      <c r="X6841" s="42"/>
      <c r="Y6841" s="42"/>
      <c r="Z6841" s="42"/>
      <c r="AA6841" s="42"/>
      <c r="AB6841" s="42"/>
      <c r="AD6841" s="11"/>
      <c r="AE6841" s="11"/>
    </row>
    <row r="6842" spans="3:32">
      <c r="C6842" s="57"/>
      <c r="D6842" s="11"/>
      <c r="E6842" s="11"/>
      <c r="F6842" s="56"/>
      <c r="G6842" s="11"/>
      <c r="H6842" s="11"/>
      <c r="I6842" s="11"/>
      <c r="J6842" s="11"/>
      <c r="K6842" s="11"/>
      <c r="L6842" s="11"/>
      <c r="M6842" s="11"/>
      <c r="O6842" s="11"/>
      <c r="Q6842" s="11"/>
      <c r="R6842" s="11"/>
      <c r="S6842" s="11"/>
      <c r="T6842" s="11"/>
      <c r="U6842" s="42"/>
      <c r="V6842" s="42"/>
      <c r="W6842" s="42"/>
      <c r="X6842" s="42"/>
      <c r="Y6842" s="42"/>
      <c r="Z6842" s="42"/>
      <c r="AA6842" s="42"/>
      <c r="AB6842" s="42"/>
      <c r="AD6842" s="11"/>
      <c r="AF6842" s="11"/>
    </row>
    <row r="6843" spans="3:32">
      <c r="C6843" s="57"/>
      <c r="D6843" s="11"/>
      <c r="E6843" s="11"/>
      <c r="F6843" s="56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42"/>
      <c r="V6843" s="42"/>
      <c r="W6843" s="42"/>
      <c r="X6843" s="42"/>
      <c r="Y6843" s="42"/>
      <c r="Z6843" s="42"/>
      <c r="AA6843" s="42"/>
      <c r="AB6843" s="42"/>
      <c r="AD6843" s="11"/>
      <c r="AF6843" s="11"/>
    </row>
    <row r="6844" spans="3:32">
      <c r="C6844" s="57"/>
      <c r="D6844" s="11"/>
      <c r="E6844" s="11"/>
      <c r="F6844" s="56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42"/>
      <c r="V6844" s="42"/>
      <c r="W6844" s="42"/>
      <c r="X6844" s="42"/>
      <c r="Y6844" s="42"/>
      <c r="Z6844" s="42"/>
      <c r="AA6844" s="42"/>
      <c r="AB6844" s="42"/>
      <c r="AD6844" s="11"/>
      <c r="AE6844" s="11"/>
      <c r="AF6844" s="11"/>
    </row>
    <row r="6845" spans="3:32">
      <c r="C6845" s="57"/>
      <c r="D6845" s="11"/>
      <c r="E6845" s="11"/>
      <c r="F6845" s="56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42"/>
      <c r="V6845" s="42"/>
      <c r="W6845" s="42"/>
      <c r="X6845" s="42"/>
      <c r="Y6845" s="42"/>
      <c r="Z6845" s="42"/>
      <c r="AA6845" s="42"/>
      <c r="AB6845" s="42"/>
      <c r="AD6845" s="11"/>
      <c r="AF6845" s="11"/>
    </row>
    <row r="6846" spans="3:32">
      <c r="C6846" s="57"/>
      <c r="D6846" s="11"/>
      <c r="E6846" s="11"/>
      <c r="F6846" s="56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42"/>
      <c r="V6846" s="42"/>
      <c r="W6846" s="42"/>
      <c r="X6846" s="42"/>
      <c r="Y6846" s="42"/>
      <c r="Z6846" s="42"/>
      <c r="AA6846" s="42"/>
      <c r="AB6846" s="42"/>
      <c r="AD6846" s="11"/>
      <c r="AE6846" s="11"/>
      <c r="AF6846" s="11"/>
    </row>
    <row r="6847" spans="3:32">
      <c r="C6847" s="57"/>
      <c r="D6847" s="11"/>
      <c r="E6847" s="11"/>
      <c r="F6847" s="56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42"/>
      <c r="V6847" s="42"/>
      <c r="W6847" s="42"/>
      <c r="X6847" s="42"/>
      <c r="Y6847" s="42"/>
      <c r="Z6847" s="42"/>
      <c r="AA6847" s="42"/>
      <c r="AB6847" s="42"/>
      <c r="AD6847" s="11"/>
    </row>
    <row r="6848" spans="3:32">
      <c r="C6848" s="57"/>
      <c r="D6848" s="11"/>
      <c r="E6848" s="11"/>
      <c r="F6848" s="56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42"/>
      <c r="V6848" s="42"/>
      <c r="W6848" s="42"/>
      <c r="X6848" s="42"/>
      <c r="Y6848" s="42"/>
      <c r="Z6848" s="42"/>
      <c r="AA6848" s="42"/>
      <c r="AB6848" s="42"/>
      <c r="AD6848" s="11"/>
      <c r="AF6848" s="11"/>
    </row>
    <row r="6849" spans="3:32">
      <c r="C6849" s="57"/>
      <c r="D6849" s="11"/>
      <c r="E6849" s="11"/>
      <c r="F6849" s="56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42"/>
      <c r="V6849" s="42"/>
      <c r="W6849" s="42"/>
      <c r="X6849" s="42"/>
      <c r="Y6849" s="42"/>
      <c r="Z6849" s="42"/>
      <c r="AA6849" s="42"/>
      <c r="AB6849" s="42"/>
      <c r="AD6849" s="11"/>
      <c r="AF6849" s="11"/>
    </row>
    <row r="6850" spans="3:32">
      <c r="C6850" s="57"/>
      <c r="D6850" s="11"/>
      <c r="E6850" s="11"/>
      <c r="F6850" s="56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42"/>
      <c r="V6850" s="42"/>
      <c r="W6850" s="42"/>
      <c r="X6850" s="42"/>
      <c r="Y6850" s="42"/>
      <c r="Z6850" s="42"/>
      <c r="AA6850" s="42"/>
      <c r="AB6850" s="42"/>
      <c r="AD6850" s="11"/>
      <c r="AE6850" s="11"/>
    </row>
    <row r="6851" spans="3:32">
      <c r="C6851" s="57"/>
      <c r="D6851" s="11"/>
      <c r="E6851" s="11"/>
      <c r="F6851" s="56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42"/>
      <c r="V6851" s="42"/>
      <c r="W6851" s="42"/>
      <c r="X6851" s="42"/>
      <c r="Y6851" s="42"/>
      <c r="Z6851" s="42"/>
      <c r="AA6851" s="42"/>
      <c r="AB6851" s="42"/>
      <c r="AD6851" s="11"/>
      <c r="AE6851" s="11"/>
    </row>
    <row r="6852" spans="3:32">
      <c r="C6852" s="57"/>
      <c r="D6852" s="11"/>
      <c r="E6852" s="11"/>
      <c r="F6852" s="56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42"/>
      <c r="V6852" s="42"/>
      <c r="W6852" s="42"/>
      <c r="X6852" s="42"/>
      <c r="Y6852" s="42"/>
      <c r="Z6852" s="42"/>
      <c r="AA6852" s="42"/>
      <c r="AB6852" s="42"/>
      <c r="AD6852" s="11"/>
      <c r="AE6852" s="11"/>
      <c r="AF6852" s="11"/>
    </row>
    <row r="6853" spans="3:32">
      <c r="C6853" s="57"/>
      <c r="D6853" s="11"/>
      <c r="E6853" s="11"/>
      <c r="F6853" s="56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42"/>
      <c r="V6853" s="42"/>
      <c r="W6853" s="42"/>
      <c r="X6853" s="42"/>
      <c r="Y6853" s="42"/>
      <c r="Z6853" s="42"/>
      <c r="AA6853" s="42"/>
      <c r="AB6853" s="42"/>
      <c r="AD6853" s="11"/>
      <c r="AE6853" s="11"/>
    </row>
    <row r="6854" spans="3:32">
      <c r="C6854" s="57"/>
      <c r="D6854" s="11"/>
      <c r="E6854" s="11"/>
      <c r="F6854" s="56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42"/>
      <c r="V6854" s="42"/>
      <c r="W6854" s="42"/>
      <c r="X6854" s="42"/>
      <c r="Y6854" s="42"/>
      <c r="Z6854" s="42"/>
      <c r="AA6854" s="42"/>
      <c r="AB6854" s="42"/>
      <c r="AD6854" s="11"/>
      <c r="AE6854" s="11"/>
      <c r="AF6854" s="11"/>
    </row>
    <row r="6855" spans="3:32">
      <c r="C6855" s="57"/>
      <c r="D6855" s="11"/>
      <c r="E6855" s="11"/>
      <c r="F6855" s="56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42"/>
      <c r="V6855" s="42"/>
      <c r="W6855" s="42"/>
      <c r="X6855" s="42"/>
      <c r="Y6855" s="42"/>
      <c r="Z6855" s="42"/>
      <c r="AA6855" s="42"/>
      <c r="AB6855" s="42"/>
      <c r="AD6855" s="11"/>
      <c r="AE6855" s="11"/>
    </row>
    <row r="6856" spans="3:32">
      <c r="C6856" s="57"/>
      <c r="D6856" s="11"/>
      <c r="E6856" s="11"/>
      <c r="F6856" s="56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42"/>
      <c r="V6856" s="42"/>
      <c r="W6856" s="42"/>
      <c r="X6856" s="42"/>
      <c r="Y6856" s="42"/>
      <c r="Z6856" s="42"/>
      <c r="AA6856" s="42"/>
      <c r="AB6856" s="42"/>
      <c r="AD6856" s="11"/>
    </row>
    <row r="6857" spans="3:32">
      <c r="C6857" s="57"/>
      <c r="D6857" s="11"/>
      <c r="E6857" s="11"/>
      <c r="F6857" s="56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42"/>
      <c r="V6857" s="42"/>
      <c r="W6857" s="42"/>
      <c r="X6857" s="42"/>
      <c r="Y6857" s="42"/>
      <c r="Z6857" s="42"/>
      <c r="AA6857" s="42"/>
      <c r="AB6857" s="42"/>
      <c r="AD6857" s="11"/>
      <c r="AE6857" s="11"/>
    </row>
    <row r="6858" spans="3:32">
      <c r="C6858" s="57"/>
      <c r="D6858" s="11"/>
      <c r="E6858" s="11"/>
      <c r="F6858" s="56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42"/>
      <c r="V6858" s="42"/>
      <c r="W6858" s="42"/>
      <c r="X6858" s="42"/>
      <c r="Y6858" s="42"/>
      <c r="Z6858" s="42"/>
      <c r="AA6858" s="42"/>
      <c r="AB6858" s="42"/>
      <c r="AD6858" s="11"/>
      <c r="AE6858" s="11"/>
      <c r="AF6858" s="11"/>
    </row>
    <row r="6859" spans="3:32">
      <c r="C6859" s="57"/>
      <c r="D6859" s="11"/>
      <c r="E6859" s="11"/>
      <c r="F6859" s="56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42"/>
      <c r="V6859" s="42"/>
      <c r="W6859" s="42"/>
      <c r="X6859" s="42"/>
      <c r="Y6859" s="42"/>
      <c r="Z6859" s="42"/>
      <c r="AA6859" s="42"/>
      <c r="AB6859" s="42"/>
      <c r="AD6859" s="11"/>
      <c r="AE6859" s="11"/>
      <c r="AF6859" s="11"/>
    </row>
    <row r="6860" spans="3:32">
      <c r="C6860" s="57"/>
      <c r="D6860" s="11"/>
      <c r="E6860" s="11"/>
      <c r="F6860" s="56"/>
      <c r="G6860" s="11"/>
      <c r="H6860" s="11"/>
      <c r="I6860" s="11"/>
      <c r="J6860" s="11"/>
      <c r="K6860" s="11"/>
      <c r="M6860" s="11"/>
      <c r="O6860" s="11"/>
      <c r="P6860" s="11"/>
      <c r="Q6860" s="11"/>
      <c r="R6860" s="11"/>
      <c r="S6860" s="11"/>
      <c r="T6860" s="11"/>
      <c r="U6860" s="42"/>
      <c r="V6860" s="42"/>
      <c r="W6860" s="42"/>
      <c r="X6860" s="42"/>
      <c r="Y6860" s="42"/>
      <c r="Z6860" s="42"/>
      <c r="AA6860" s="42"/>
      <c r="AB6860" s="42"/>
      <c r="AD6860" s="11"/>
      <c r="AE6860" s="11"/>
    </row>
    <row r="6861" spans="3:32">
      <c r="C6861" s="57"/>
      <c r="D6861" s="11"/>
      <c r="E6861" s="11"/>
      <c r="F6861" s="56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42"/>
      <c r="V6861" s="42"/>
      <c r="W6861" s="42"/>
      <c r="X6861" s="42"/>
      <c r="Y6861" s="42"/>
      <c r="Z6861" s="42"/>
      <c r="AA6861" s="42"/>
      <c r="AB6861" s="42"/>
      <c r="AD6861" s="11"/>
      <c r="AE6861" s="11"/>
    </row>
    <row r="6862" spans="3:32">
      <c r="C6862" s="57"/>
      <c r="D6862" s="11"/>
      <c r="E6862" s="11"/>
      <c r="F6862" s="56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42"/>
      <c r="V6862" s="42"/>
      <c r="W6862" s="42"/>
      <c r="X6862" s="42"/>
      <c r="Y6862" s="42"/>
      <c r="Z6862" s="42"/>
      <c r="AA6862" s="42"/>
      <c r="AB6862" s="42"/>
      <c r="AD6862" s="11"/>
      <c r="AE6862" s="11"/>
      <c r="AF6862" s="11"/>
    </row>
    <row r="6863" spans="3:32">
      <c r="C6863" s="57"/>
      <c r="D6863" s="11"/>
      <c r="E6863" s="11"/>
      <c r="F6863" s="56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42"/>
      <c r="V6863" s="42"/>
      <c r="W6863" s="42"/>
      <c r="X6863" s="42"/>
      <c r="Y6863" s="42"/>
      <c r="Z6863" s="42"/>
      <c r="AA6863" s="42"/>
      <c r="AB6863" s="42"/>
      <c r="AD6863" s="11"/>
    </row>
    <row r="6864" spans="3:32">
      <c r="C6864" s="57"/>
      <c r="D6864" s="11"/>
      <c r="E6864" s="11"/>
      <c r="F6864" s="56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42"/>
      <c r="V6864" s="42"/>
      <c r="W6864" s="42"/>
      <c r="X6864" s="42"/>
      <c r="Y6864" s="42"/>
      <c r="Z6864" s="42"/>
      <c r="AA6864" s="42"/>
      <c r="AB6864" s="42"/>
      <c r="AD6864" s="11"/>
    </row>
    <row r="6865" spans="3:32">
      <c r="C6865" s="57"/>
      <c r="D6865" s="11"/>
      <c r="E6865" s="11"/>
      <c r="F6865" s="56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42"/>
      <c r="V6865" s="42"/>
      <c r="W6865" s="42"/>
      <c r="X6865" s="42"/>
      <c r="Y6865" s="42"/>
      <c r="Z6865" s="42"/>
      <c r="AA6865" s="42"/>
      <c r="AB6865" s="42"/>
      <c r="AD6865" s="11"/>
    </row>
    <row r="6866" spans="3:32">
      <c r="C6866" s="57"/>
      <c r="D6866" s="11"/>
      <c r="E6866" s="11"/>
      <c r="F6866" s="56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42"/>
      <c r="V6866" s="42"/>
      <c r="W6866" s="42"/>
      <c r="X6866" s="42"/>
      <c r="Y6866" s="42"/>
      <c r="Z6866" s="42"/>
      <c r="AA6866" s="42"/>
      <c r="AB6866" s="42"/>
      <c r="AD6866" s="11"/>
      <c r="AF6866" s="11"/>
    </row>
    <row r="6867" spans="3:32">
      <c r="C6867" s="57"/>
      <c r="D6867" s="11"/>
      <c r="E6867" s="11"/>
      <c r="F6867" s="56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42"/>
      <c r="V6867" s="42"/>
      <c r="W6867" s="42"/>
      <c r="X6867" s="42"/>
      <c r="Y6867" s="42"/>
      <c r="Z6867" s="42"/>
      <c r="AA6867" s="42"/>
      <c r="AB6867" s="42"/>
      <c r="AD6867" s="11"/>
      <c r="AE6867" s="11"/>
    </row>
    <row r="6868" spans="3:32">
      <c r="C6868" s="57"/>
      <c r="D6868" s="11"/>
      <c r="E6868" s="11"/>
      <c r="F6868" s="56"/>
      <c r="G6868" s="11"/>
      <c r="H6868" s="11"/>
      <c r="I6868" s="11"/>
      <c r="J6868" s="11"/>
      <c r="K6868" s="11"/>
      <c r="M6868" s="11"/>
      <c r="O6868" s="11"/>
      <c r="P6868" s="11"/>
      <c r="Q6868" s="11"/>
      <c r="R6868" s="11"/>
      <c r="S6868" s="11"/>
      <c r="T6868" s="11"/>
      <c r="U6868" s="42"/>
      <c r="V6868" s="42"/>
      <c r="W6868" s="42"/>
      <c r="X6868" s="42"/>
      <c r="Y6868" s="42"/>
      <c r="Z6868" s="42"/>
      <c r="AA6868" s="42"/>
      <c r="AB6868" s="42"/>
      <c r="AD6868" s="11"/>
      <c r="AF6868" s="11"/>
    </row>
    <row r="6869" spans="3:32">
      <c r="C6869" s="57"/>
      <c r="D6869" s="11"/>
      <c r="E6869" s="11"/>
      <c r="F6869" s="56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42"/>
      <c r="V6869" s="42"/>
      <c r="W6869" s="42"/>
      <c r="X6869" s="42"/>
      <c r="Y6869" s="42"/>
      <c r="Z6869" s="42"/>
      <c r="AA6869" s="42"/>
      <c r="AB6869" s="42"/>
      <c r="AD6869" s="11"/>
      <c r="AE6869" s="11"/>
    </row>
    <row r="6870" spans="3:32">
      <c r="C6870" s="57"/>
      <c r="D6870" s="11"/>
      <c r="E6870" s="11"/>
      <c r="F6870" s="56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42"/>
      <c r="V6870" s="42"/>
      <c r="W6870" s="42"/>
      <c r="X6870" s="42"/>
      <c r="Y6870" s="42"/>
      <c r="Z6870" s="42"/>
      <c r="AA6870" s="42"/>
      <c r="AB6870" s="42"/>
      <c r="AD6870" s="11"/>
      <c r="AE6870" s="11"/>
    </row>
    <row r="6871" spans="3:32">
      <c r="C6871" s="57"/>
      <c r="D6871" s="11"/>
      <c r="E6871" s="11"/>
      <c r="F6871" s="56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42"/>
      <c r="V6871" s="42"/>
      <c r="W6871" s="42"/>
      <c r="X6871" s="42"/>
      <c r="Y6871" s="42"/>
      <c r="Z6871" s="42"/>
      <c r="AA6871" s="42"/>
      <c r="AB6871" s="42"/>
      <c r="AD6871" s="11"/>
      <c r="AE6871" s="11"/>
    </row>
    <row r="6872" spans="3:32">
      <c r="C6872" s="57"/>
      <c r="D6872" s="11"/>
      <c r="E6872" s="11"/>
      <c r="F6872" s="56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42"/>
      <c r="V6872" s="42"/>
      <c r="W6872" s="42"/>
      <c r="X6872" s="42"/>
      <c r="Y6872" s="42"/>
      <c r="Z6872" s="42"/>
      <c r="AA6872" s="42"/>
      <c r="AB6872" s="42"/>
      <c r="AD6872" s="11"/>
      <c r="AE6872" s="11"/>
    </row>
    <row r="6873" spans="3:32">
      <c r="C6873" s="57"/>
      <c r="D6873" s="11"/>
      <c r="E6873" s="11"/>
      <c r="F6873" s="56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42"/>
      <c r="V6873" s="42"/>
      <c r="W6873" s="42"/>
      <c r="X6873" s="42"/>
      <c r="Y6873" s="42"/>
      <c r="Z6873" s="42"/>
      <c r="AA6873" s="42"/>
      <c r="AB6873" s="42"/>
      <c r="AD6873" s="11"/>
      <c r="AE6873" s="11"/>
      <c r="AF6873" s="11"/>
    </row>
    <row r="6874" spans="3:32">
      <c r="C6874" s="57"/>
      <c r="D6874" s="11"/>
      <c r="E6874" s="11"/>
      <c r="F6874" s="56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42"/>
      <c r="V6874" s="42"/>
      <c r="W6874" s="42"/>
      <c r="X6874" s="42"/>
      <c r="Y6874" s="42"/>
      <c r="Z6874" s="42"/>
      <c r="AA6874" s="42"/>
      <c r="AB6874" s="42"/>
      <c r="AD6874" s="11"/>
      <c r="AE6874" s="11"/>
    </row>
    <row r="6875" spans="3:32">
      <c r="C6875" s="57"/>
      <c r="D6875" s="11"/>
      <c r="E6875" s="11"/>
      <c r="F6875" s="56"/>
      <c r="G6875" s="11"/>
      <c r="H6875" s="11"/>
      <c r="I6875" s="11"/>
      <c r="J6875" s="11"/>
      <c r="K6875" s="11"/>
      <c r="M6875" s="11"/>
      <c r="N6875" s="11"/>
      <c r="O6875" s="11"/>
      <c r="P6875" s="11"/>
      <c r="Q6875" s="11"/>
      <c r="R6875" s="11"/>
      <c r="S6875" s="11"/>
      <c r="U6875" s="42"/>
      <c r="V6875" s="42"/>
      <c r="W6875" s="42"/>
      <c r="X6875" s="42"/>
      <c r="Y6875" s="42"/>
      <c r="Z6875" s="42"/>
      <c r="AA6875" s="42"/>
      <c r="AB6875" s="42"/>
      <c r="AD6875" s="11"/>
    </row>
    <row r="6876" spans="3:32">
      <c r="C6876" s="57"/>
      <c r="D6876" s="11"/>
      <c r="E6876" s="11"/>
      <c r="F6876" s="56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42"/>
      <c r="V6876" s="42"/>
      <c r="W6876" s="42"/>
      <c r="X6876" s="42"/>
      <c r="Y6876" s="42"/>
      <c r="Z6876" s="42"/>
      <c r="AA6876" s="42"/>
      <c r="AB6876" s="42"/>
      <c r="AD6876" s="11"/>
      <c r="AF6876" s="11"/>
    </row>
    <row r="6877" spans="3:32">
      <c r="C6877" s="57"/>
      <c r="D6877" s="11"/>
      <c r="E6877" s="11"/>
      <c r="F6877" s="56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42"/>
      <c r="V6877" s="42"/>
      <c r="W6877" s="42"/>
      <c r="X6877" s="42"/>
      <c r="Y6877" s="42"/>
      <c r="Z6877" s="42"/>
      <c r="AA6877" s="42"/>
      <c r="AB6877" s="42"/>
      <c r="AD6877" s="11"/>
      <c r="AE6877" s="11"/>
    </row>
    <row r="6878" spans="3:32">
      <c r="C6878" s="57"/>
      <c r="D6878" s="11"/>
      <c r="E6878" s="11"/>
      <c r="F6878" s="56"/>
      <c r="G6878" s="11"/>
      <c r="H6878" s="11"/>
      <c r="I6878" s="11"/>
      <c r="J6878" s="11"/>
      <c r="K6878" s="11"/>
      <c r="M6878" s="11"/>
      <c r="N6878" s="11"/>
      <c r="O6878" s="11"/>
      <c r="P6878" s="11"/>
      <c r="Q6878" s="11"/>
      <c r="R6878" s="11"/>
      <c r="S6878" s="11"/>
      <c r="T6878" s="11"/>
      <c r="U6878" s="42"/>
      <c r="V6878" s="42"/>
      <c r="W6878" s="42"/>
      <c r="X6878" s="42"/>
      <c r="Y6878" s="42"/>
      <c r="Z6878" s="42"/>
      <c r="AA6878" s="42"/>
      <c r="AB6878" s="42"/>
      <c r="AD6878" s="11"/>
      <c r="AF6878" s="11"/>
    </row>
    <row r="6879" spans="3:32">
      <c r="C6879" s="57"/>
      <c r="D6879" s="11"/>
      <c r="E6879" s="11"/>
      <c r="F6879" s="56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42"/>
      <c r="V6879" s="42"/>
      <c r="W6879" s="42"/>
      <c r="X6879" s="42"/>
      <c r="Y6879" s="42"/>
      <c r="Z6879" s="42"/>
      <c r="AA6879" s="42"/>
      <c r="AB6879" s="42"/>
      <c r="AD6879" s="11"/>
      <c r="AE6879" s="11"/>
      <c r="AF6879" s="11"/>
    </row>
    <row r="6880" spans="3:32">
      <c r="C6880" s="57"/>
      <c r="D6880" s="11"/>
      <c r="E6880" s="11"/>
      <c r="F6880" s="56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42"/>
      <c r="V6880" s="42"/>
      <c r="W6880" s="42"/>
      <c r="X6880" s="42"/>
      <c r="Y6880" s="42"/>
      <c r="Z6880" s="42"/>
      <c r="AA6880" s="42"/>
      <c r="AB6880" s="42"/>
      <c r="AD6880" s="11"/>
      <c r="AE6880" s="11"/>
      <c r="AF6880" s="11"/>
    </row>
    <row r="6881" spans="3:32">
      <c r="C6881" s="57"/>
      <c r="D6881" s="11"/>
      <c r="E6881" s="11"/>
      <c r="F6881" s="56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42"/>
      <c r="V6881" s="42"/>
      <c r="W6881" s="42"/>
      <c r="X6881" s="42"/>
      <c r="Y6881" s="42"/>
      <c r="Z6881" s="42"/>
      <c r="AA6881" s="42"/>
      <c r="AB6881" s="42"/>
      <c r="AD6881" s="11"/>
      <c r="AE6881" s="11"/>
      <c r="AF6881" s="11"/>
    </row>
    <row r="6882" spans="3:32">
      <c r="C6882" s="57"/>
      <c r="D6882" s="11"/>
      <c r="E6882" s="11"/>
      <c r="F6882" s="56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42"/>
      <c r="V6882" s="42"/>
      <c r="W6882" s="42"/>
      <c r="X6882" s="42"/>
      <c r="Y6882" s="42"/>
      <c r="Z6882" s="42"/>
      <c r="AA6882" s="42"/>
      <c r="AB6882" s="42"/>
      <c r="AD6882" s="11"/>
      <c r="AE6882" s="11"/>
      <c r="AF6882" s="11"/>
    </row>
    <row r="6883" spans="3:32">
      <c r="C6883" s="57"/>
      <c r="D6883" s="11"/>
      <c r="E6883" s="11"/>
      <c r="F6883" s="56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42"/>
      <c r="V6883" s="42"/>
      <c r="W6883" s="42"/>
      <c r="X6883" s="42"/>
      <c r="Y6883" s="42"/>
      <c r="Z6883" s="42"/>
      <c r="AA6883" s="42"/>
      <c r="AB6883" s="42"/>
      <c r="AD6883" s="11"/>
      <c r="AE6883" s="11"/>
      <c r="AF6883" s="11"/>
    </row>
    <row r="6884" spans="3:32">
      <c r="C6884" s="57"/>
      <c r="D6884" s="11"/>
      <c r="E6884" s="11"/>
      <c r="F6884" s="56"/>
      <c r="G6884" s="11"/>
      <c r="H6884" s="11"/>
      <c r="I6884" s="11"/>
      <c r="J6884" s="11"/>
      <c r="K6884" s="11"/>
      <c r="L6884" s="11"/>
      <c r="M6884" s="11"/>
      <c r="N6884" s="11"/>
      <c r="P6884" s="11"/>
      <c r="Q6884" s="11"/>
      <c r="R6884" s="11"/>
      <c r="S6884" s="11"/>
      <c r="T6884" s="11"/>
      <c r="U6884" s="42"/>
      <c r="V6884" s="42"/>
      <c r="W6884" s="42"/>
      <c r="X6884" s="42"/>
      <c r="Y6884" s="42"/>
      <c r="Z6884" s="42"/>
      <c r="AA6884" s="42"/>
      <c r="AB6884" s="42"/>
      <c r="AD6884" s="11"/>
      <c r="AE6884" s="11"/>
      <c r="AF6884" s="11"/>
    </row>
    <row r="6885" spans="3:32">
      <c r="C6885" s="57"/>
      <c r="D6885" s="11"/>
      <c r="E6885" s="11"/>
      <c r="F6885" s="56"/>
      <c r="G6885" s="11"/>
      <c r="H6885" s="11"/>
      <c r="I6885" s="11"/>
      <c r="J6885" s="11"/>
      <c r="K6885" s="11"/>
      <c r="L6885" s="11"/>
      <c r="M6885" s="11"/>
      <c r="N6885" s="11"/>
      <c r="Q6885" s="11"/>
      <c r="R6885" s="11"/>
      <c r="S6885" s="11"/>
      <c r="T6885" s="11"/>
      <c r="U6885" s="42"/>
      <c r="V6885" s="42"/>
      <c r="W6885" s="42"/>
      <c r="X6885" s="42"/>
      <c r="Y6885" s="42"/>
      <c r="Z6885" s="42"/>
      <c r="AA6885" s="42"/>
      <c r="AB6885" s="42"/>
      <c r="AD6885" s="11"/>
      <c r="AE6885" s="11"/>
      <c r="AF6885" s="11"/>
    </row>
    <row r="6886" spans="3:32">
      <c r="C6886" s="57"/>
      <c r="D6886" s="11"/>
      <c r="E6886" s="11"/>
      <c r="F6886" s="56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42"/>
      <c r="V6886" s="42"/>
      <c r="W6886" s="42"/>
      <c r="X6886" s="42"/>
      <c r="Y6886" s="42"/>
      <c r="Z6886" s="42"/>
      <c r="AA6886" s="42"/>
      <c r="AB6886" s="42"/>
      <c r="AD6886" s="11"/>
      <c r="AE6886" s="11"/>
      <c r="AF6886" s="11"/>
    </row>
    <row r="6887" spans="3:32">
      <c r="C6887" s="57"/>
      <c r="D6887" s="11"/>
      <c r="E6887" s="11"/>
      <c r="F6887" s="56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42"/>
      <c r="V6887" s="42"/>
      <c r="W6887" s="42"/>
      <c r="X6887" s="42"/>
      <c r="Y6887" s="42"/>
      <c r="Z6887" s="42"/>
      <c r="AA6887" s="42"/>
      <c r="AB6887" s="42"/>
      <c r="AD6887" s="11"/>
      <c r="AE6887" s="11"/>
    </row>
    <row r="6888" spans="3:32">
      <c r="C6888" s="57"/>
      <c r="D6888" s="11"/>
      <c r="E6888" s="11"/>
      <c r="F6888" s="56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42"/>
      <c r="V6888" s="42"/>
      <c r="W6888" s="42"/>
      <c r="X6888" s="42"/>
      <c r="Y6888" s="42"/>
      <c r="Z6888" s="42"/>
      <c r="AA6888" s="42"/>
      <c r="AB6888" s="42"/>
      <c r="AD6888" s="11"/>
      <c r="AE6888" s="11"/>
    </row>
    <row r="6889" spans="3:32">
      <c r="C6889" s="57"/>
      <c r="D6889" s="11"/>
      <c r="E6889" s="11"/>
      <c r="F6889" s="56"/>
      <c r="G6889" s="11"/>
      <c r="H6889" s="11"/>
      <c r="I6889" s="11"/>
      <c r="J6889" s="11"/>
      <c r="K6889" s="11"/>
      <c r="M6889" s="11"/>
      <c r="O6889" s="11"/>
      <c r="P6889" s="11"/>
      <c r="Q6889" s="11"/>
      <c r="R6889" s="11"/>
      <c r="S6889" s="11"/>
      <c r="T6889" s="11"/>
      <c r="U6889" s="42"/>
      <c r="V6889" s="42"/>
      <c r="W6889" s="42"/>
      <c r="X6889" s="42"/>
      <c r="Y6889" s="42"/>
      <c r="Z6889" s="42"/>
      <c r="AA6889" s="42"/>
      <c r="AB6889" s="42"/>
      <c r="AD6889" s="11"/>
      <c r="AE6889" s="11"/>
    </row>
    <row r="6890" spans="3:32">
      <c r="C6890" s="57"/>
      <c r="D6890" s="11"/>
      <c r="E6890" s="11"/>
      <c r="F6890" s="56"/>
      <c r="G6890" s="11"/>
      <c r="H6890" s="11"/>
      <c r="I6890" s="11"/>
      <c r="J6890" s="11"/>
      <c r="K6890" s="11"/>
      <c r="L6890" s="11"/>
      <c r="M6890" s="11"/>
      <c r="N6890" s="11"/>
      <c r="P6890" s="11"/>
      <c r="Q6890" s="11"/>
      <c r="R6890" s="11"/>
      <c r="S6890" s="11"/>
      <c r="T6890" s="11"/>
      <c r="U6890" s="42"/>
      <c r="V6890" s="42"/>
      <c r="W6890" s="42"/>
      <c r="X6890" s="42"/>
      <c r="Y6890" s="42"/>
      <c r="Z6890" s="42"/>
      <c r="AA6890" s="42"/>
      <c r="AB6890" s="42"/>
      <c r="AD6890" s="11"/>
      <c r="AF6890" s="11"/>
    </row>
    <row r="6891" spans="3:32">
      <c r="C6891" s="57"/>
      <c r="D6891" s="11"/>
      <c r="E6891" s="11"/>
      <c r="F6891" s="56"/>
      <c r="G6891" s="11"/>
      <c r="H6891" s="11"/>
      <c r="I6891" s="11"/>
      <c r="J6891" s="11"/>
      <c r="K6891" s="11"/>
      <c r="L6891" s="11"/>
      <c r="M6891" s="11"/>
      <c r="N6891" s="11"/>
      <c r="P6891" s="11"/>
      <c r="Q6891" s="11"/>
      <c r="R6891" s="11"/>
      <c r="S6891" s="11"/>
      <c r="T6891" s="11"/>
      <c r="U6891" s="42"/>
      <c r="V6891" s="42"/>
      <c r="W6891" s="42"/>
      <c r="X6891" s="42"/>
      <c r="Y6891" s="42"/>
      <c r="Z6891" s="42"/>
      <c r="AA6891" s="42"/>
      <c r="AB6891" s="42"/>
      <c r="AD6891" s="11"/>
      <c r="AE6891" s="11"/>
      <c r="AF6891" s="11"/>
    </row>
    <row r="6892" spans="3:32">
      <c r="C6892" s="57"/>
      <c r="D6892" s="11"/>
      <c r="E6892" s="11"/>
      <c r="F6892" s="56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42"/>
      <c r="V6892" s="42"/>
      <c r="W6892" s="42"/>
      <c r="X6892" s="42"/>
      <c r="Y6892" s="42"/>
      <c r="Z6892" s="42"/>
      <c r="AA6892" s="42"/>
      <c r="AB6892" s="42"/>
      <c r="AD6892" s="11"/>
      <c r="AE6892" s="11"/>
      <c r="AF6892" s="11"/>
    </row>
    <row r="6893" spans="3:32">
      <c r="C6893" s="57"/>
      <c r="D6893" s="11"/>
      <c r="E6893" s="11"/>
      <c r="F6893" s="56"/>
      <c r="G6893" s="11"/>
      <c r="H6893" s="11"/>
      <c r="I6893" s="11"/>
      <c r="J6893" s="11"/>
      <c r="K6893" s="11"/>
      <c r="M6893" s="11"/>
      <c r="N6893" s="11"/>
      <c r="O6893" s="11"/>
      <c r="P6893" s="11"/>
      <c r="Q6893" s="11"/>
      <c r="R6893" s="11"/>
      <c r="S6893" s="11"/>
      <c r="T6893" s="11"/>
      <c r="U6893" s="42"/>
      <c r="V6893" s="42"/>
      <c r="W6893" s="42"/>
      <c r="X6893" s="42"/>
      <c r="Y6893" s="42"/>
      <c r="Z6893" s="42"/>
      <c r="AA6893" s="42"/>
      <c r="AB6893" s="42"/>
      <c r="AD6893" s="11"/>
      <c r="AE6893" s="11"/>
    </row>
    <row r="6894" spans="3:32">
      <c r="C6894" s="57"/>
      <c r="D6894" s="11"/>
      <c r="E6894" s="11"/>
      <c r="F6894" s="56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42"/>
      <c r="V6894" s="42"/>
      <c r="W6894" s="42"/>
      <c r="X6894" s="42"/>
      <c r="Y6894" s="42"/>
      <c r="Z6894" s="42"/>
      <c r="AA6894" s="42"/>
      <c r="AB6894" s="42"/>
      <c r="AD6894" s="11"/>
      <c r="AE6894" s="11"/>
      <c r="AF6894" s="11"/>
    </row>
    <row r="6895" spans="3:32">
      <c r="C6895" s="57"/>
      <c r="D6895" s="11"/>
      <c r="E6895" s="11"/>
      <c r="F6895" s="56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42"/>
      <c r="V6895" s="42"/>
      <c r="W6895" s="42"/>
      <c r="X6895" s="42"/>
      <c r="Y6895" s="42"/>
      <c r="Z6895" s="42"/>
      <c r="AA6895" s="42"/>
      <c r="AB6895" s="42"/>
      <c r="AD6895" s="11"/>
      <c r="AE6895" s="11"/>
      <c r="AF6895" s="11"/>
    </row>
    <row r="6896" spans="3:32">
      <c r="C6896" s="57"/>
      <c r="D6896" s="11"/>
      <c r="E6896" s="11"/>
      <c r="F6896" s="56"/>
      <c r="G6896" s="11"/>
      <c r="H6896" s="11"/>
      <c r="I6896" s="11"/>
      <c r="J6896" s="11"/>
      <c r="K6896" s="11"/>
      <c r="M6896" s="11"/>
      <c r="N6896" s="11"/>
      <c r="O6896" s="11"/>
      <c r="P6896" s="11"/>
      <c r="Q6896" s="11"/>
      <c r="R6896" s="11"/>
      <c r="S6896" s="11"/>
      <c r="T6896" s="11"/>
      <c r="U6896" s="42"/>
      <c r="V6896" s="42"/>
      <c r="W6896" s="42"/>
      <c r="X6896" s="42"/>
      <c r="Y6896" s="42"/>
      <c r="Z6896" s="42"/>
      <c r="AA6896" s="42"/>
      <c r="AB6896" s="42"/>
      <c r="AD6896" s="11"/>
      <c r="AE6896" s="11"/>
    </row>
    <row r="6897" spans="3:32">
      <c r="C6897" s="57"/>
      <c r="D6897" s="11"/>
      <c r="E6897" s="11"/>
      <c r="F6897" s="56"/>
      <c r="G6897" s="11"/>
      <c r="H6897" s="11"/>
      <c r="I6897" s="11"/>
      <c r="J6897" s="11"/>
      <c r="K6897" s="11"/>
      <c r="M6897" s="11"/>
      <c r="N6897" s="11"/>
      <c r="O6897" s="11"/>
      <c r="P6897" s="11"/>
      <c r="Q6897" s="11"/>
      <c r="R6897" s="11"/>
      <c r="S6897" s="11"/>
      <c r="T6897" s="11"/>
      <c r="U6897" s="42"/>
      <c r="V6897" s="42"/>
      <c r="W6897" s="42"/>
      <c r="X6897" s="42"/>
      <c r="Y6897" s="42"/>
      <c r="Z6897" s="42"/>
      <c r="AA6897" s="42"/>
      <c r="AB6897" s="42"/>
      <c r="AD6897" s="11"/>
      <c r="AF6897" s="11"/>
    </row>
    <row r="6898" spans="3:32">
      <c r="C6898" s="57"/>
      <c r="D6898" s="11"/>
      <c r="E6898" s="11"/>
      <c r="F6898" s="56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42"/>
      <c r="V6898" s="42"/>
      <c r="W6898" s="42"/>
      <c r="X6898" s="42"/>
      <c r="Y6898" s="42"/>
      <c r="Z6898" s="42"/>
      <c r="AA6898" s="42"/>
      <c r="AB6898" s="42"/>
      <c r="AD6898" s="11"/>
    </row>
    <row r="6899" spans="3:32">
      <c r="C6899" s="57"/>
      <c r="D6899" s="11"/>
      <c r="E6899" s="11"/>
      <c r="F6899" s="56"/>
      <c r="G6899" s="11"/>
      <c r="H6899" s="11"/>
      <c r="I6899" s="11"/>
      <c r="J6899" s="11"/>
      <c r="K6899" s="11"/>
      <c r="M6899" s="11"/>
      <c r="N6899" s="11"/>
      <c r="O6899" s="11"/>
      <c r="P6899" s="11"/>
      <c r="Q6899" s="11"/>
      <c r="R6899" s="11"/>
      <c r="S6899" s="11"/>
      <c r="T6899" s="11"/>
      <c r="U6899" s="42"/>
      <c r="V6899" s="42"/>
      <c r="W6899" s="42"/>
      <c r="X6899" s="42"/>
      <c r="Y6899" s="42"/>
      <c r="Z6899" s="42"/>
      <c r="AA6899" s="42"/>
      <c r="AB6899" s="42"/>
      <c r="AD6899" s="11"/>
      <c r="AF6899" s="11"/>
    </row>
    <row r="6900" spans="3:32">
      <c r="C6900" s="57"/>
      <c r="D6900" s="11"/>
      <c r="E6900" s="11"/>
      <c r="F6900" s="56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42"/>
      <c r="V6900" s="42"/>
      <c r="W6900" s="42"/>
      <c r="X6900" s="42"/>
      <c r="Y6900" s="42"/>
      <c r="Z6900" s="42"/>
      <c r="AA6900" s="42"/>
      <c r="AB6900" s="42"/>
      <c r="AD6900" s="11"/>
      <c r="AF6900" s="11"/>
    </row>
    <row r="6901" spans="3:32">
      <c r="C6901" s="57"/>
      <c r="D6901" s="11"/>
      <c r="E6901" s="11"/>
      <c r="F6901" s="56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42"/>
      <c r="V6901" s="42"/>
      <c r="W6901" s="42"/>
      <c r="X6901" s="42"/>
      <c r="Y6901" s="42"/>
      <c r="Z6901" s="42"/>
      <c r="AA6901" s="42"/>
      <c r="AB6901" s="42"/>
      <c r="AD6901" s="11"/>
      <c r="AE6901" s="11"/>
    </row>
    <row r="6902" spans="3:32">
      <c r="C6902" s="57"/>
      <c r="D6902" s="11"/>
      <c r="E6902" s="11"/>
      <c r="F6902" s="56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42"/>
      <c r="V6902" s="42"/>
      <c r="W6902" s="42"/>
      <c r="X6902" s="42"/>
      <c r="Y6902" s="42"/>
      <c r="Z6902" s="42"/>
      <c r="AA6902" s="42"/>
      <c r="AB6902" s="42"/>
      <c r="AD6902" s="11"/>
      <c r="AE6902" s="11"/>
      <c r="AF6902" s="11"/>
    </row>
    <row r="6903" spans="3:32">
      <c r="C6903" s="57"/>
      <c r="D6903" s="11"/>
      <c r="E6903" s="11"/>
      <c r="F6903" s="56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42"/>
      <c r="V6903" s="42"/>
      <c r="W6903" s="42"/>
      <c r="X6903" s="42"/>
      <c r="Y6903" s="42"/>
      <c r="Z6903" s="42"/>
      <c r="AA6903" s="42"/>
      <c r="AB6903" s="42"/>
      <c r="AD6903" s="11"/>
      <c r="AF6903" s="11"/>
    </row>
    <row r="6904" spans="3:32">
      <c r="C6904" s="57"/>
      <c r="D6904" s="11"/>
      <c r="E6904" s="11"/>
      <c r="F6904" s="56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42"/>
      <c r="V6904" s="42"/>
      <c r="W6904" s="42"/>
      <c r="X6904" s="42"/>
      <c r="Y6904" s="42"/>
      <c r="Z6904" s="42"/>
      <c r="AA6904" s="42"/>
      <c r="AB6904" s="42"/>
      <c r="AD6904" s="11"/>
      <c r="AF6904" s="11"/>
    </row>
    <row r="6905" spans="3:32">
      <c r="C6905" s="57"/>
      <c r="D6905" s="11"/>
      <c r="E6905" s="11"/>
      <c r="F6905" s="56"/>
      <c r="G6905" s="11"/>
      <c r="H6905" s="11"/>
      <c r="I6905" s="11"/>
      <c r="J6905" s="11"/>
      <c r="K6905" s="11"/>
      <c r="L6905" s="11"/>
      <c r="M6905" s="11"/>
      <c r="N6905" s="11"/>
      <c r="O6905" s="11"/>
      <c r="Q6905" s="11"/>
      <c r="R6905" s="11"/>
      <c r="S6905" s="11"/>
      <c r="T6905" s="11"/>
      <c r="U6905" s="42"/>
      <c r="V6905" s="42"/>
      <c r="W6905" s="42"/>
      <c r="X6905" s="42"/>
      <c r="Y6905" s="42"/>
      <c r="Z6905" s="42"/>
      <c r="AA6905" s="42"/>
      <c r="AB6905" s="42"/>
      <c r="AD6905" s="11"/>
      <c r="AF6905" s="11"/>
    </row>
    <row r="6906" spans="3:32">
      <c r="C6906" s="57"/>
      <c r="D6906" s="11"/>
      <c r="E6906" s="11"/>
      <c r="F6906" s="56"/>
      <c r="G6906" s="11"/>
      <c r="H6906" s="11"/>
      <c r="I6906" s="11"/>
      <c r="J6906" s="11"/>
      <c r="K6906" s="11"/>
      <c r="L6906" s="11"/>
      <c r="M6906" s="11"/>
      <c r="N6906" s="11"/>
      <c r="O6906" s="11"/>
      <c r="Q6906" s="11"/>
      <c r="R6906" s="11"/>
      <c r="S6906" s="11"/>
      <c r="T6906" s="11"/>
      <c r="U6906" s="42"/>
      <c r="V6906" s="42"/>
      <c r="W6906" s="42"/>
      <c r="X6906" s="42"/>
      <c r="Y6906" s="42"/>
      <c r="Z6906" s="42"/>
      <c r="AA6906" s="42"/>
      <c r="AB6906" s="42"/>
      <c r="AD6906" s="11"/>
      <c r="AE6906" s="11"/>
      <c r="AF6906" s="11"/>
    </row>
    <row r="6907" spans="3:32">
      <c r="C6907" s="57"/>
      <c r="D6907" s="11"/>
      <c r="E6907" s="11"/>
      <c r="F6907" s="56"/>
      <c r="G6907" s="11"/>
      <c r="H6907" s="11"/>
      <c r="I6907" s="11"/>
      <c r="J6907" s="11"/>
      <c r="K6907" s="11"/>
      <c r="L6907" s="11"/>
      <c r="M6907" s="11"/>
      <c r="N6907" s="11"/>
      <c r="O6907" s="11"/>
      <c r="Q6907" s="11"/>
      <c r="R6907" s="11"/>
      <c r="S6907" s="11"/>
      <c r="T6907" s="11"/>
      <c r="U6907" s="42"/>
      <c r="V6907" s="42"/>
      <c r="W6907" s="42"/>
      <c r="X6907" s="42"/>
      <c r="Y6907" s="42"/>
      <c r="Z6907" s="42"/>
      <c r="AA6907" s="42"/>
      <c r="AB6907" s="42"/>
      <c r="AD6907" s="11"/>
      <c r="AE6907" s="11"/>
      <c r="AF6907" s="11"/>
    </row>
    <row r="6908" spans="3:32">
      <c r="C6908" s="57"/>
      <c r="D6908" s="11"/>
      <c r="E6908" s="11"/>
      <c r="F6908" s="56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42"/>
      <c r="V6908" s="42"/>
      <c r="W6908" s="42"/>
      <c r="X6908" s="42"/>
      <c r="Y6908" s="42"/>
      <c r="Z6908" s="42"/>
      <c r="AA6908" s="42"/>
      <c r="AB6908" s="42"/>
      <c r="AD6908" s="11"/>
      <c r="AE6908" s="11"/>
      <c r="AF6908" s="11"/>
    </row>
    <row r="6909" spans="3:32">
      <c r="C6909" s="57"/>
      <c r="D6909" s="11"/>
      <c r="E6909" s="11"/>
      <c r="F6909" s="56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42"/>
      <c r="V6909" s="42"/>
      <c r="W6909" s="42"/>
      <c r="X6909" s="42"/>
      <c r="Y6909" s="42"/>
      <c r="Z6909" s="42"/>
      <c r="AA6909" s="42"/>
      <c r="AB6909" s="42"/>
      <c r="AD6909" s="11"/>
      <c r="AE6909" s="11"/>
      <c r="AF6909" s="11"/>
    </row>
    <row r="6910" spans="3:32">
      <c r="C6910" s="57"/>
      <c r="D6910" s="11"/>
      <c r="E6910" s="11"/>
      <c r="F6910" s="56"/>
      <c r="G6910" s="11"/>
      <c r="H6910" s="11"/>
      <c r="I6910" s="11"/>
      <c r="J6910" s="11"/>
      <c r="K6910" s="11"/>
      <c r="L6910" s="11"/>
      <c r="M6910" s="11"/>
      <c r="N6910" s="11"/>
      <c r="P6910" s="11"/>
      <c r="Q6910" s="11"/>
      <c r="R6910" s="11"/>
      <c r="S6910" s="11"/>
      <c r="T6910" s="11"/>
      <c r="U6910" s="42"/>
      <c r="V6910" s="42"/>
      <c r="W6910" s="42"/>
      <c r="X6910" s="42"/>
      <c r="Y6910" s="42"/>
      <c r="Z6910" s="42"/>
      <c r="AA6910" s="42"/>
      <c r="AB6910" s="42"/>
      <c r="AD6910" s="11"/>
      <c r="AE6910" s="11"/>
      <c r="AF6910" s="11"/>
    </row>
    <row r="6911" spans="3:32">
      <c r="C6911" s="57"/>
      <c r="D6911" s="11"/>
      <c r="E6911" s="11"/>
      <c r="F6911" s="56"/>
      <c r="G6911" s="11"/>
      <c r="H6911" s="11"/>
      <c r="I6911" s="11"/>
      <c r="J6911" s="11"/>
      <c r="K6911" s="11"/>
      <c r="M6911" s="11"/>
      <c r="N6911" s="11"/>
      <c r="Q6911" s="11"/>
      <c r="R6911" s="11"/>
      <c r="S6911" s="11"/>
      <c r="U6911" s="42"/>
      <c r="V6911" s="42"/>
      <c r="W6911" s="42"/>
      <c r="X6911" s="42"/>
      <c r="Y6911" s="42"/>
      <c r="Z6911" s="42"/>
      <c r="AA6911" s="42"/>
      <c r="AB6911" s="42"/>
      <c r="AC6911" s="11"/>
      <c r="AD6911" s="11"/>
      <c r="AE6911" s="11"/>
    </row>
    <row r="6912" spans="3:32">
      <c r="C6912" s="57"/>
      <c r="D6912" s="11"/>
      <c r="E6912" s="11"/>
      <c r="F6912" s="56"/>
      <c r="G6912" s="11"/>
      <c r="H6912" s="11"/>
      <c r="I6912" s="11"/>
      <c r="J6912" s="11"/>
      <c r="K6912" s="11"/>
      <c r="M6912" s="11"/>
      <c r="N6912" s="11"/>
      <c r="O6912" s="11"/>
      <c r="P6912" s="11"/>
      <c r="Q6912" s="11"/>
      <c r="R6912" s="11"/>
      <c r="S6912" s="11"/>
      <c r="T6912" s="11"/>
      <c r="U6912" s="42"/>
      <c r="V6912" s="42"/>
      <c r="W6912" s="42"/>
      <c r="X6912" s="42"/>
      <c r="Y6912" s="42"/>
      <c r="Z6912" s="42"/>
      <c r="AA6912" s="42"/>
      <c r="AB6912" s="42"/>
      <c r="AC6912" s="11"/>
      <c r="AD6912" s="11"/>
    </row>
    <row r="6913" spans="3:32">
      <c r="C6913" s="57"/>
      <c r="D6913" s="11"/>
      <c r="E6913" s="11"/>
      <c r="F6913" s="56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42"/>
      <c r="V6913" s="42"/>
      <c r="W6913" s="42"/>
      <c r="X6913" s="42"/>
      <c r="Y6913" s="42"/>
      <c r="Z6913" s="42"/>
      <c r="AA6913" s="42"/>
      <c r="AB6913" s="42"/>
      <c r="AC6913" s="11"/>
      <c r="AD6913" s="11"/>
      <c r="AE6913" s="11"/>
    </row>
    <row r="6914" spans="3:32">
      <c r="C6914" s="57"/>
      <c r="D6914" s="11"/>
      <c r="E6914" s="11"/>
      <c r="F6914" s="56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42"/>
      <c r="V6914" s="42"/>
      <c r="W6914" s="42"/>
      <c r="X6914" s="42"/>
      <c r="Y6914" s="42"/>
      <c r="Z6914" s="42"/>
      <c r="AA6914" s="42"/>
      <c r="AB6914" s="42"/>
      <c r="AC6914" s="11"/>
      <c r="AD6914" s="11"/>
      <c r="AE6914" s="11"/>
      <c r="AF6914" s="11"/>
    </row>
    <row r="6915" spans="3:32">
      <c r="C6915" s="57"/>
      <c r="D6915" s="11"/>
      <c r="E6915" s="11"/>
      <c r="F6915" s="56"/>
      <c r="G6915" s="11"/>
      <c r="H6915" s="11"/>
      <c r="I6915" s="11"/>
      <c r="J6915" s="11"/>
      <c r="K6915" s="11"/>
      <c r="M6915" s="11"/>
      <c r="N6915" s="11"/>
      <c r="O6915" s="11"/>
      <c r="P6915" s="11"/>
      <c r="Q6915" s="11"/>
      <c r="R6915" s="11"/>
      <c r="S6915" s="11"/>
      <c r="T6915" s="11"/>
      <c r="U6915" s="42"/>
      <c r="V6915" s="42"/>
      <c r="W6915" s="42"/>
      <c r="X6915" s="42"/>
      <c r="Y6915" s="42"/>
      <c r="Z6915" s="42"/>
      <c r="AA6915" s="42"/>
      <c r="AB6915" s="42"/>
      <c r="AC6915" s="11"/>
      <c r="AD6915" s="11"/>
      <c r="AE6915" s="11"/>
      <c r="AF6915" s="11"/>
    </row>
    <row r="6916" spans="3:32">
      <c r="C6916" s="57"/>
      <c r="D6916" s="11"/>
      <c r="E6916" s="11"/>
      <c r="F6916" s="56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42"/>
      <c r="V6916" s="42"/>
      <c r="W6916" s="42"/>
      <c r="X6916" s="42"/>
      <c r="Y6916" s="42"/>
      <c r="Z6916" s="42"/>
      <c r="AA6916" s="42"/>
      <c r="AB6916" s="42"/>
      <c r="AC6916" s="11"/>
      <c r="AD6916" s="11"/>
      <c r="AE6916" s="11"/>
      <c r="AF6916" s="11"/>
    </row>
    <row r="6917" spans="3:32">
      <c r="C6917" s="57"/>
      <c r="D6917" s="11"/>
      <c r="E6917" s="11"/>
      <c r="F6917" s="56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42"/>
      <c r="V6917" s="42"/>
      <c r="W6917" s="42"/>
      <c r="X6917" s="42"/>
      <c r="Y6917" s="42"/>
      <c r="Z6917" s="42"/>
      <c r="AA6917" s="42"/>
      <c r="AB6917" s="42"/>
      <c r="AC6917" s="11"/>
      <c r="AD6917" s="11"/>
      <c r="AE6917" s="11"/>
      <c r="AF6917" s="11"/>
    </row>
    <row r="6918" spans="3:32">
      <c r="C6918" s="57"/>
      <c r="D6918" s="11"/>
      <c r="E6918" s="11"/>
      <c r="F6918" s="56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42"/>
      <c r="V6918" s="42"/>
      <c r="W6918" s="42"/>
      <c r="X6918" s="42"/>
      <c r="Y6918" s="42"/>
      <c r="Z6918" s="42"/>
      <c r="AA6918" s="42"/>
      <c r="AB6918" s="42"/>
      <c r="AC6918" s="11"/>
      <c r="AD6918" s="11"/>
      <c r="AE6918" s="11"/>
      <c r="AF6918" s="11"/>
    </row>
    <row r="6919" spans="3:32">
      <c r="C6919" s="57"/>
      <c r="D6919" s="11"/>
      <c r="E6919" s="11"/>
      <c r="F6919" s="56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42"/>
      <c r="V6919" s="42"/>
      <c r="W6919" s="42"/>
      <c r="X6919" s="42"/>
      <c r="Y6919" s="42"/>
      <c r="Z6919" s="42"/>
      <c r="AA6919" s="42"/>
      <c r="AB6919" s="42"/>
      <c r="AC6919" s="11"/>
      <c r="AD6919" s="11"/>
      <c r="AE6919" s="11"/>
      <c r="AF6919" s="11"/>
    </row>
    <row r="6920" spans="3:32">
      <c r="C6920" s="57"/>
      <c r="D6920" s="11"/>
      <c r="E6920" s="11"/>
      <c r="F6920" s="56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42"/>
      <c r="V6920" s="42"/>
      <c r="W6920" s="42"/>
      <c r="X6920" s="42"/>
      <c r="Y6920" s="42"/>
      <c r="Z6920" s="42"/>
      <c r="AA6920" s="42"/>
      <c r="AB6920" s="42"/>
      <c r="AC6920" s="11"/>
      <c r="AD6920" s="11"/>
      <c r="AE6920" s="11"/>
      <c r="AF6920" s="11"/>
    </row>
    <row r="6921" spans="3:32">
      <c r="C6921" s="57"/>
      <c r="D6921" s="11"/>
      <c r="E6921" s="11"/>
      <c r="F6921" s="56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42"/>
      <c r="V6921" s="42"/>
      <c r="W6921" s="42"/>
      <c r="X6921" s="42"/>
      <c r="Y6921" s="42"/>
      <c r="Z6921" s="42"/>
      <c r="AA6921" s="42"/>
      <c r="AB6921" s="42"/>
      <c r="AC6921" s="11"/>
      <c r="AD6921" s="11"/>
      <c r="AE6921" s="11"/>
      <c r="AF6921" s="11"/>
    </row>
    <row r="6922" spans="3:32">
      <c r="C6922" s="57"/>
      <c r="D6922" s="11"/>
      <c r="E6922" s="11"/>
      <c r="F6922" s="56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42"/>
      <c r="V6922" s="42"/>
      <c r="W6922" s="42"/>
      <c r="X6922" s="42"/>
      <c r="Y6922" s="42"/>
      <c r="Z6922" s="42"/>
      <c r="AA6922" s="42"/>
      <c r="AB6922" s="42"/>
      <c r="AC6922" s="11"/>
      <c r="AD6922" s="11"/>
      <c r="AF6922" s="11"/>
    </row>
    <row r="6923" spans="3:32">
      <c r="C6923" s="57"/>
      <c r="D6923" s="11"/>
      <c r="E6923" s="11"/>
      <c r="F6923" s="56"/>
      <c r="G6923" s="11"/>
      <c r="H6923" s="11"/>
      <c r="I6923" s="11"/>
      <c r="J6923" s="11"/>
      <c r="K6923" s="11"/>
      <c r="M6923" s="11"/>
      <c r="Q6923" s="11"/>
      <c r="R6923" s="11"/>
      <c r="S6923" s="11"/>
      <c r="T6923" s="11"/>
      <c r="U6923" s="42"/>
      <c r="V6923" s="42"/>
      <c r="W6923" s="42"/>
      <c r="X6923" s="42"/>
      <c r="Y6923" s="42"/>
      <c r="Z6923" s="42"/>
      <c r="AA6923" s="42"/>
      <c r="AB6923" s="42"/>
      <c r="AC6923" s="11"/>
      <c r="AD6923" s="11"/>
      <c r="AF6923" s="11"/>
    </row>
    <row r="6924" spans="3:32">
      <c r="C6924" s="57"/>
      <c r="D6924" s="11"/>
      <c r="E6924" s="11"/>
      <c r="F6924" s="56"/>
      <c r="G6924" s="11"/>
      <c r="H6924" s="11"/>
      <c r="I6924" s="11"/>
      <c r="J6924" s="11"/>
      <c r="K6924" s="11"/>
      <c r="M6924" s="11"/>
      <c r="Q6924" s="11"/>
      <c r="R6924" s="11"/>
      <c r="S6924" s="11"/>
      <c r="T6924" s="11"/>
      <c r="U6924" s="42"/>
      <c r="V6924" s="42"/>
      <c r="W6924" s="42"/>
      <c r="X6924" s="42"/>
      <c r="Y6924" s="42"/>
      <c r="Z6924" s="42"/>
      <c r="AA6924" s="42"/>
      <c r="AB6924" s="42"/>
      <c r="AC6924" s="11"/>
      <c r="AD6924" s="11"/>
      <c r="AF6924" s="11"/>
    </row>
    <row r="6925" spans="3:32">
      <c r="C6925" s="57"/>
      <c r="D6925" s="11"/>
      <c r="E6925" s="11"/>
      <c r="F6925" s="56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42"/>
      <c r="V6925" s="42"/>
      <c r="W6925" s="42"/>
      <c r="X6925" s="42"/>
      <c r="Y6925" s="42"/>
      <c r="Z6925" s="42"/>
      <c r="AA6925" s="42"/>
      <c r="AB6925" s="42"/>
      <c r="AC6925" s="11"/>
      <c r="AD6925" s="11"/>
      <c r="AF6925" s="11"/>
    </row>
    <row r="6926" spans="3:32">
      <c r="C6926" s="57"/>
      <c r="D6926" s="11"/>
      <c r="E6926" s="11"/>
      <c r="F6926" s="56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42"/>
      <c r="V6926" s="42"/>
      <c r="W6926" s="42"/>
      <c r="X6926" s="42"/>
      <c r="Y6926" s="42"/>
      <c r="Z6926" s="42"/>
      <c r="AA6926" s="42"/>
      <c r="AB6926" s="42"/>
      <c r="AC6926" s="11"/>
      <c r="AD6926" s="11"/>
      <c r="AE6926" s="11"/>
    </row>
    <row r="6927" spans="3:32">
      <c r="C6927" s="57"/>
      <c r="D6927" s="11"/>
      <c r="E6927" s="11"/>
      <c r="F6927" s="56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42"/>
      <c r="V6927" s="42"/>
      <c r="W6927" s="42"/>
      <c r="X6927" s="42"/>
      <c r="Y6927" s="42"/>
      <c r="Z6927" s="42"/>
      <c r="AA6927" s="42"/>
      <c r="AB6927" s="42"/>
      <c r="AC6927" s="11"/>
      <c r="AD6927" s="11"/>
      <c r="AE6927" s="11"/>
    </row>
    <row r="6928" spans="3:32">
      <c r="C6928" s="57"/>
      <c r="D6928" s="11"/>
      <c r="E6928" s="11"/>
      <c r="F6928" s="56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42"/>
      <c r="V6928" s="42"/>
      <c r="W6928" s="42"/>
      <c r="X6928" s="42"/>
      <c r="Y6928" s="42"/>
      <c r="Z6928" s="42"/>
      <c r="AA6928" s="42"/>
      <c r="AB6928" s="42"/>
      <c r="AC6928" s="11"/>
      <c r="AD6928" s="11"/>
      <c r="AE6928" s="11"/>
    </row>
    <row r="6929" spans="3:32">
      <c r="C6929" s="57"/>
      <c r="D6929" s="11"/>
      <c r="E6929" s="11"/>
      <c r="F6929" s="56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42"/>
      <c r="V6929" s="42"/>
      <c r="W6929" s="42"/>
      <c r="X6929" s="42"/>
      <c r="Y6929" s="42"/>
      <c r="Z6929" s="42"/>
      <c r="AA6929" s="42"/>
      <c r="AB6929" s="42"/>
      <c r="AC6929" s="11"/>
      <c r="AD6929" s="11"/>
      <c r="AE6929" s="11"/>
    </row>
    <row r="6930" spans="3:32">
      <c r="C6930" s="57"/>
      <c r="D6930" s="11"/>
      <c r="E6930" s="11"/>
      <c r="F6930" s="56"/>
      <c r="G6930" s="11"/>
      <c r="H6930" s="11"/>
      <c r="I6930" s="11"/>
      <c r="J6930" s="11"/>
      <c r="K6930" s="11"/>
      <c r="L6930" s="11"/>
      <c r="M6930" s="11"/>
      <c r="N6930" s="11"/>
      <c r="Q6930" s="11"/>
      <c r="R6930" s="11"/>
      <c r="S6930" s="11"/>
      <c r="T6930" s="11"/>
      <c r="U6930" s="42"/>
      <c r="V6930" s="42"/>
      <c r="W6930" s="42"/>
      <c r="X6930" s="42"/>
      <c r="Y6930" s="42"/>
      <c r="Z6930" s="42"/>
      <c r="AA6930" s="42"/>
      <c r="AB6930" s="42"/>
      <c r="AC6930" s="11"/>
      <c r="AD6930" s="11"/>
      <c r="AE6930" s="11"/>
    </row>
    <row r="6931" spans="3:32">
      <c r="C6931" s="57"/>
      <c r="D6931" s="11"/>
      <c r="E6931" s="11"/>
      <c r="F6931" s="56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42"/>
      <c r="V6931" s="42"/>
      <c r="W6931" s="42"/>
      <c r="X6931" s="42"/>
      <c r="Y6931" s="42"/>
      <c r="Z6931" s="42"/>
      <c r="AA6931" s="42"/>
      <c r="AB6931" s="42"/>
      <c r="AC6931" s="11"/>
      <c r="AD6931" s="11"/>
      <c r="AE6931" s="11"/>
    </row>
    <row r="6932" spans="3:32">
      <c r="C6932" s="57"/>
      <c r="D6932" s="11"/>
      <c r="E6932" s="11"/>
      <c r="F6932" s="56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42"/>
      <c r="V6932" s="42"/>
      <c r="W6932" s="42"/>
      <c r="X6932" s="42"/>
      <c r="Y6932" s="42"/>
      <c r="Z6932" s="42"/>
      <c r="AA6932" s="42"/>
      <c r="AB6932" s="42"/>
      <c r="AC6932" s="11"/>
      <c r="AD6932" s="11"/>
      <c r="AE6932" s="11"/>
    </row>
    <row r="6933" spans="3:32">
      <c r="C6933" s="57"/>
      <c r="D6933" s="11"/>
      <c r="E6933" s="11"/>
      <c r="F6933" s="56"/>
      <c r="G6933" s="11"/>
      <c r="H6933" s="11"/>
      <c r="I6933" s="11"/>
      <c r="J6933" s="11"/>
      <c r="K6933" s="11"/>
      <c r="L6933" s="11"/>
      <c r="M6933" s="11"/>
      <c r="N6933" s="11"/>
      <c r="O6933" s="11"/>
      <c r="Q6933" s="11"/>
      <c r="R6933" s="11"/>
      <c r="S6933" s="11"/>
      <c r="T6933" s="11"/>
      <c r="U6933" s="42"/>
      <c r="V6933" s="42"/>
      <c r="W6933" s="42"/>
      <c r="X6933" s="42"/>
      <c r="Y6933" s="42"/>
      <c r="Z6933" s="42"/>
      <c r="AA6933" s="42"/>
      <c r="AB6933" s="42"/>
      <c r="AC6933" s="11"/>
      <c r="AD6933" s="11"/>
      <c r="AE6933" s="11"/>
    </row>
    <row r="6934" spans="3:32">
      <c r="C6934" s="57"/>
      <c r="D6934" s="11"/>
      <c r="E6934" s="11"/>
      <c r="F6934" s="56"/>
      <c r="G6934" s="11"/>
      <c r="H6934" s="11"/>
      <c r="I6934" s="11"/>
      <c r="J6934" s="11"/>
      <c r="K6934" s="11"/>
      <c r="L6934" s="11"/>
      <c r="M6934" s="11"/>
      <c r="N6934" s="11"/>
      <c r="P6934" s="11"/>
      <c r="Q6934" s="11"/>
      <c r="R6934" s="11"/>
      <c r="S6934" s="11"/>
      <c r="T6934" s="11"/>
      <c r="U6934" s="42"/>
      <c r="V6934" s="42"/>
      <c r="W6934" s="42"/>
      <c r="X6934" s="42"/>
      <c r="Y6934" s="42"/>
      <c r="Z6934" s="42"/>
      <c r="AA6934" s="42"/>
      <c r="AB6934" s="42"/>
      <c r="AC6934" s="11"/>
      <c r="AD6934" s="11"/>
      <c r="AE6934" s="11"/>
    </row>
    <row r="6935" spans="3:32">
      <c r="C6935" s="57"/>
      <c r="D6935" s="11"/>
      <c r="E6935" s="11"/>
      <c r="F6935" s="56"/>
      <c r="G6935" s="11"/>
      <c r="H6935" s="11"/>
      <c r="I6935" s="11"/>
      <c r="J6935" s="11"/>
      <c r="K6935" s="11"/>
      <c r="L6935" s="11"/>
      <c r="M6935" s="11"/>
      <c r="N6935" s="11"/>
      <c r="P6935" s="11"/>
      <c r="Q6935" s="11"/>
      <c r="R6935" s="11"/>
      <c r="S6935" s="11"/>
      <c r="T6935" s="11"/>
      <c r="U6935" s="42"/>
      <c r="V6935" s="42"/>
      <c r="W6935" s="42"/>
      <c r="X6935" s="42"/>
      <c r="Y6935" s="42"/>
      <c r="Z6935" s="42"/>
      <c r="AA6935" s="42"/>
      <c r="AB6935" s="42"/>
      <c r="AC6935" s="11"/>
      <c r="AD6935" s="11"/>
      <c r="AE6935" s="11"/>
    </row>
    <row r="6936" spans="3:32">
      <c r="C6936" s="57"/>
      <c r="D6936" s="11"/>
      <c r="E6936" s="11"/>
      <c r="F6936" s="56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42"/>
      <c r="V6936" s="42"/>
      <c r="W6936" s="42"/>
      <c r="X6936" s="42"/>
      <c r="Y6936" s="42"/>
      <c r="Z6936" s="42"/>
      <c r="AA6936" s="42"/>
      <c r="AB6936" s="42"/>
      <c r="AC6936" s="11"/>
      <c r="AD6936" s="11"/>
      <c r="AE6936" s="11"/>
      <c r="AF6936" s="11"/>
    </row>
    <row r="6937" spans="3:32">
      <c r="C6937" s="57"/>
      <c r="D6937" s="11"/>
      <c r="E6937" s="11"/>
      <c r="F6937" s="56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42"/>
      <c r="V6937" s="42"/>
      <c r="W6937" s="42"/>
      <c r="X6937" s="42"/>
      <c r="Y6937" s="42"/>
      <c r="Z6937" s="42"/>
      <c r="AA6937" s="42"/>
      <c r="AB6937" s="42"/>
      <c r="AC6937" s="11"/>
      <c r="AD6937" s="11"/>
      <c r="AF6937" s="11"/>
    </row>
    <row r="6938" spans="3:32">
      <c r="C6938" s="57"/>
      <c r="D6938" s="11"/>
      <c r="E6938" s="11"/>
      <c r="F6938" s="56"/>
      <c r="G6938" s="11"/>
      <c r="H6938" s="11"/>
      <c r="I6938" s="11"/>
      <c r="J6938" s="11"/>
      <c r="K6938" s="11"/>
      <c r="M6938" s="11"/>
      <c r="N6938" s="11"/>
      <c r="O6938" s="11"/>
      <c r="P6938" s="11"/>
      <c r="Q6938" s="11"/>
      <c r="R6938" s="11"/>
      <c r="S6938" s="11"/>
      <c r="U6938" s="42"/>
      <c r="V6938" s="42"/>
      <c r="W6938" s="42"/>
      <c r="X6938" s="42"/>
      <c r="Y6938" s="42"/>
      <c r="Z6938" s="42"/>
      <c r="AA6938" s="42"/>
      <c r="AB6938" s="42"/>
      <c r="AD6938" s="11"/>
      <c r="AE6938" s="11"/>
      <c r="AF6938" s="11"/>
    </row>
    <row r="6939" spans="3:32">
      <c r="C6939" s="57"/>
      <c r="D6939" s="11"/>
      <c r="E6939" s="11"/>
      <c r="F6939" s="56"/>
      <c r="G6939" s="11"/>
      <c r="H6939" s="11"/>
      <c r="I6939" s="11"/>
      <c r="J6939" s="11"/>
      <c r="K6939" s="11"/>
      <c r="M6939" s="11"/>
      <c r="N6939" s="11"/>
      <c r="O6939" s="11"/>
      <c r="P6939" s="11"/>
      <c r="Q6939" s="11"/>
      <c r="R6939" s="11"/>
      <c r="S6939" s="11"/>
      <c r="T6939" s="11"/>
      <c r="U6939" s="42"/>
      <c r="V6939" s="42"/>
      <c r="W6939" s="42"/>
      <c r="X6939" s="42"/>
      <c r="Y6939" s="42"/>
      <c r="Z6939" s="42"/>
      <c r="AA6939" s="42"/>
      <c r="AB6939" s="42"/>
      <c r="AC6939" s="11"/>
      <c r="AD6939" s="11"/>
      <c r="AF6939" s="11"/>
    </row>
    <row r="6940" spans="3:32">
      <c r="C6940" s="57"/>
      <c r="D6940" s="11"/>
      <c r="E6940" s="11"/>
      <c r="F6940" s="56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42"/>
      <c r="V6940" s="42"/>
      <c r="W6940" s="42"/>
      <c r="X6940" s="42"/>
      <c r="Y6940" s="42"/>
      <c r="Z6940" s="42"/>
      <c r="AA6940" s="42"/>
      <c r="AB6940" s="42"/>
      <c r="AC6940" s="11"/>
      <c r="AD6940" s="11"/>
      <c r="AF6940" s="11"/>
    </row>
    <row r="6941" spans="3:32">
      <c r="C6941" s="57"/>
      <c r="D6941" s="11"/>
      <c r="E6941" s="11"/>
      <c r="F6941" s="56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42"/>
      <c r="V6941" s="42"/>
      <c r="W6941" s="42"/>
      <c r="X6941" s="42"/>
      <c r="Y6941" s="42"/>
      <c r="Z6941" s="42"/>
      <c r="AA6941" s="42"/>
      <c r="AB6941" s="42"/>
      <c r="AC6941" s="11"/>
      <c r="AD6941" s="11"/>
      <c r="AF6941" s="11"/>
    </row>
    <row r="6942" spans="3:32">
      <c r="C6942" s="57"/>
      <c r="D6942" s="11"/>
      <c r="E6942" s="11"/>
      <c r="F6942" s="56"/>
      <c r="G6942" s="11"/>
      <c r="H6942" s="11"/>
      <c r="I6942" s="11"/>
      <c r="J6942" s="11"/>
      <c r="K6942" s="11"/>
      <c r="M6942" s="11"/>
      <c r="N6942" s="11"/>
      <c r="Q6942" s="11"/>
      <c r="R6942" s="11"/>
      <c r="S6942" s="11"/>
      <c r="U6942" s="42"/>
      <c r="V6942" s="42"/>
      <c r="W6942" s="42"/>
      <c r="X6942" s="42"/>
      <c r="Y6942" s="42"/>
      <c r="Z6942" s="42"/>
      <c r="AA6942" s="42"/>
      <c r="AB6942" s="42"/>
      <c r="AC6942" s="11"/>
      <c r="AD6942" s="11"/>
      <c r="AF6942" s="11"/>
    </row>
    <row r="6943" spans="3:32">
      <c r="C6943" s="57"/>
      <c r="D6943" s="11"/>
      <c r="E6943" s="11"/>
      <c r="F6943" s="56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42"/>
      <c r="V6943" s="42"/>
      <c r="W6943" s="42"/>
      <c r="X6943" s="42"/>
      <c r="Y6943" s="42"/>
      <c r="Z6943" s="42"/>
      <c r="AA6943" s="42"/>
      <c r="AB6943" s="42"/>
      <c r="AC6943" s="11"/>
      <c r="AD6943" s="11"/>
      <c r="AF6943" s="11"/>
    </row>
    <row r="6944" spans="3:32">
      <c r="C6944" s="57"/>
      <c r="D6944" s="11"/>
      <c r="E6944" s="11"/>
      <c r="F6944" s="56"/>
      <c r="G6944" s="11"/>
      <c r="H6944" s="11"/>
      <c r="I6944" s="11"/>
      <c r="J6944" s="11"/>
      <c r="K6944" s="11"/>
      <c r="M6944" s="11"/>
      <c r="O6944" s="11"/>
      <c r="P6944" s="11"/>
      <c r="Q6944" s="11"/>
      <c r="R6944" s="11"/>
      <c r="S6944" s="11"/>
      <c r="T6944" s="11"/>
      <c r="U6944" s="42"/>
      <c r="V6944" s="42"/>
      <c r="W6944" s="42"/>
      <c r="X6944" s="42"/>
      <c r="Y6944" s="42"/>
      <c r="Z6944" s="42"/>
      <c r="AA6944" s="42"/>
      <c r="AB6944" s="42"/>
      <c r="AC6944" s="11"/>
      <c r="AD6944" s="11"/>
      <c r="AF6944" s="11"/>
    </row>
    <row r="6945" spans="3:32">
      <c r="C6945" s="57"/>
      <c r="D6945" s="11"/>
      <c r="E6945" s="11"/>
      <c r="F6945" s="56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42"/>
      <c r="V6945" s="42"/>
      <c r="W6945" s="42"/>
      <c r="X6945" s="42"/>
      <c r="Y6945" s="42"/>
      <c r="Z6945" s="42"/>
      <c r="AA6945" s="42"/>
      <c r="AB6945" s="42"/>
      <c r="AC6945" s="11"/>
      <c r="AD6945" s="11"/>
    </row>
    <row r="6946" spans="3:32">
      <c r="C6946" s="57"/>
      <c r="D6946" s="11"/>
      <c r="E6946" s="11"/>
      <c r="F6946" s="56"/>
      <c r="G6946" s="11"/>
      <c r="H6946" s="11"/>
      <c r="I6946" s="11"/>
      <c r="J6946" s="11"/>
      <c r="K6946" s="11"/>
      <c r="L6946" s="11"/>
      <c r="M6946" s="11"/>
      <c r="N6946" s="11"/>
      <c r="O6946" s="11"/>
      <c r="Q6946" s="11"/>
      <c r="R6946" s="11"/>
      <c r="S6946" s="11"/>
      <c r="T6946" s="11"/>
      <c r="U6946" s="42"/>
      <c r="V6946" s="42"/>
      <c r="W6946" s="42"/>
      <c r="X6946" s="42"/>
      <c r="Y6946" s="42"/>
      <c r="Z6946" s="42"/>
      <c r="AA6946" s="42"/>
      <c r="AB6946" s="42"/>
      <c r="AC6946" s="11"/>
      <c r="AD6946" s="11"/>
      <c r="AE6946" s="11"/>
    </row>
    <row r="6947" spans="3:32">
      <c r="C6947" s="57"/>
      <c r="D6947" s="11"/>
      <c r="E6947" s="11"/>
      <c r="F6947" s="56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42"/>
      <c r="V6947" s="42"/>
      <c r="W6947" s="42"/>
      <c r="X6947" s="42"/>
      <c r="Y6947" s="42"/>
      <c r="Z6947" s="42"/>
      <c r="AA6947" s="42"/>
      <c r="AB6947" s="42"/>
      <c r="AC6947" s="11"/>
      <c r="AD6947" s="11"/>
    </row>
    <row r="6948" spans="3:32">
      <c r="C6948" s="57"/>
      <c r="D6948" s="11"/>
      <c r="E6948" s="11"/>
      <c r="F6948" s="56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42"/>
      <c r="V6948" s="42"/>
      <c r="W6948" s="42"/>
      <c r="X6948" s="42"/>
      <c r="Y6948" s="42"/>
      <c r="Z6948" s="42"/>
      <c r="AA6948" s="42"/>
      <c r="AB6948" s="42"/>
      <c r="AC6948" s="11"/>
      <c r="AD6948" s="11"/>
      <c r="AE6948" s="11"/>
      <c r="AF6948" s="11"/>
    </row>
    <row r="6949" spans="3:32">
      <c r="C6949" s="57"/>
      <c r="D6949" s="11"/>
      <c r="E6949" s="11"/>
      <c r="F6949" s="56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42"/>
      <c r="V6949" s="42"/>
      <c r="W6949" s="42"/>
      <c r="X6949" s="42"/>
      <c r="Y6949" s="42"/>
      <c r="Z6949" s="42"/>
      <c r="AA6949" s="42"/>
      <c r="AB6949" s="42"/>
      <c r="AD6949" s="11"/>
      <c r="AE6949" s="11"/>
    </row>
    <row r="6950" spans="3:32">
      <c r="C6950" s="57"/>
      <c r="D6950" s="11"/>
      <c r="E6950" s="11"/>
      <c r="F6950" s="56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42"/>
      <c r="V6950" s="42"/>
      <c r="W6950" s="42"/>
      <c r="X6950" s="42"/>
      <c r="Y6950" s="42"/>
      <c r="Z6950" s="42"/>
      <c r="AA6950" s="42"/>
      <c r="AB6950" s="42"/>
      <c r="AD6950" s="11"/>
    </row>
    <row r="6951" spans="3:32">
      <c r="C6951" s="57"/>
      <c r="D6951" s="11"/>
      <c r="E6951" s="11"/>
      <c r="F6951" s="56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42"/>
      <c r="V6951" s="42"/>
      <c r="W6951" s="42"/>
      <c r="X6951" s="42"/>
      <c r="Y6951" s="42"/>
      <c r="Z6951" s="42"/>
      <c r="AA6951" s="42"/>
      <c r="AB6951" s="42"/>
      <c r="AD6951" s="11"/>
      <c r="AE6951" s="11"/>
    </row>
    <row r="6952" spans="3:32">
      <c r="C6952" s="57"/>
      <c r="D6952" s="11"/>
      <c r="E6952" s="11"/>
      <c r="F6952" s="56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42"/>
      <c r="V6952" s="42"/>
      <c r="W6952" s="42"/>
      <c r="X6952" s="42"/>
      <c r="Y6952" s="42"/>
      <c r="Z6952" s="42"/>
      <c r="AA6952" s="42"/>
      <c r="AB6952" s="42"/>
      <c r="AD6952" s="11"/>
      <c r="AE6952" s="11"/>
    </row>
    <row r="6953" spans="3:32">
      <c r="C6953" s="57"/>
      <c r="D6953" s="11"/>
      <c r="E6953" s="11"/>
      <c r="F6953" s="56"/>
      <c r="G6953" s="11"/>
      <c r="H6953" s="11"/>
      <c r="I6953" s="11"/>
      <c r="J6953" s="11"/>
      <c r="K6953" s="11"/>
      <c r="M6953" s="11"/>
      <c r="N6953" s="11"/>
      <c r="O6953" s="11"/>
      <c r="P6953" s="11"/>
      <c r="Q6953" s="11"/>
      <c r="R6953" s="11"/>
      <c r="S6953" s="11"/>
      <c r="T6953" s="11"/>
      <c r="U6953" s="42"/>
      <c r="V6953" s="42"/>
      <c r="W6953" s="42"/>
      <c r="X6953" s="42"/>
      <c r="Y6953" s="42"/>
      <c r="Z6953" s="42"/>
      <c r="AA6953" s="42"/>
      <c r="AB6953" s="42"/>
      <c r="AD6953" s="11"/>
      <c r="AE6953" s="11"/>
    </row>
    <row r="6954" spans="3:32">
      <c r="C6954" s="57"/>
      <c r="D6954" s="11"/>
      <c r="E6954" s="11"/>
      <c r="F6954" s="56"/>
      <c r="G6954" s="11"/>
      <c r="H6954" s="11"/>
      <c r="I6954" s="11"/>
      <c r="J6954" s="11"/>
      <c r="K6954" s="11"/>
      <c r="M6954" s="11"/>
      <c r="N6954" s="11"/>
      <c r="O6954" s="11"/>
      <c r="P6954" s="11"/>
      <c r="Q6954" s="11"/>
      <c r="R6954" s="11"/>
      <c r="S6954" s="11"/>
      <c r="T6954" s="11"/>
      <c r="U6954" s="42"/>
      <c r="V6954" s="42"/>
      <c r="W6954" s="42"/>
      <c r="X6954" s="42"/>
      <c r="Y6954" s="42"/>
      <c r="Z6954" s="42"/>
      <c r="AA6954" s="42"/>
      <c r="AB6954" s="42"/>
      <c r="AD6954" s="11"/>
      <c r="AE6954" s="11"/>
      <c r="AF6954" s="11"/>
    </row>
    <row r="6955" spans="3:32">
      <c r="C6955" s="57"/>
      <c r="D6955" s="11"/>
      <c r="E6955" s="11"/>
      <c r="F6955" s="56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42"/>
      <c r="V6955" s="42"/>
      <c r="W6955" s="42"/>
      <c r="X6955" s="42"/>
      <c r="Y6955" s="42"/>
      <c r="Z6955" s="42"/>
      <c r="AA6955" s="42"/>
      <c r="AB6955" s="42"/>
      <c r="AD6955" s="11"/>
    </row>
    <row r="6956" spans="3:32">
      <c r="C6956" s="57"/>
      <c r="D6956" s="11"/>
      <c r="E6956" s="11"/>
      <c r="F6956" s="56"/>
      <c r="G6956" s="11"/>
      <c r="H6956" s="11"/>
      <c r="I6956" s="11"/>
      <c r="J6956" s="11"/>
      <c r="K6956" s="11"/>
      <c r="L6956" s="11"/>
      <c r="M6956" s="11"/>
      <c r="N6956" s="11"/>
      <c r="O6956" s="11"/>
      <c r="Q6956" s="11"/>
      <c r="R6956" s="11"/>
      <c r="S6956" s="11"/>
      <c r="T6956" s="11"/>
      <c r="U6956" s="42"/>
      <c r="V6956" s="42"/>
      <c r="W6956" s="42"/>
      <c r="X6956" s="42"/>
      <c r="Y6956" s="42"/>
      <c r="Z6956" s="42"/>
      <c r="AA6956" s="42"/>
      <c r="AB6956" s="42"/>
      <c r="AD6956" s="11"/>
      <c r="AE6956" s="11"/>
    </row>
    <row r="6957" spans="3:32">
      <c r="C6957" s="57"/>
      <c r="D6957" s="11"/>
      <c r="E6957" s="11"/>
      <c r="F6957" s="56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42"/>
      <c r="V6957" s="42"/>
      <c r="W6957" s="42"/>
      <c r="X6957" s="42"/>
      <c r="Y6957" s="42"/>
      <c r="Z6957" s="42"/>
      <c r="AA6957" s="42"/>
      <c r="AB6957" s="42"/>
      <c r="AD6957" s="11"/>
      <c r="AE6957" s="11"/>
      <c r="AF6957" s="11"/>
    </row>
    <row r="6958" spans="3:32">
      <c r="C6958" s="57"/>
      <c r="D6958" s="11"/>
      <c r="E6958" s="11"/>
      <c r="F6958" s="56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42"/>
      <c r="V6958" s="42"/>
      <c r="W6958" s="42"/>
      <c r="X6958" s="42"/>
      <c r="Y6958" s="42"/>
      <c r="Z6958" s="42"/>
      <c r="AA6958" s="42"/>
      <c r="AB6958" s="42"/>
      <c r="AD6958" s="11"/>
      <c r="AF6958" s="11"/>
    </row>
    <row r="6959" spans="3:32">
      <c r="C6959" s="57"/>
      <c r="D6959" s="11"/>
      <c r="E6959" s="11"/>
      <c r="F6959" s="56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42"/>
      <c r="V6959" s="42"/>
      <c r="W6959" s="42"/>
      <c r="X6959" s="42"/>
      <c r="Y6959" s="42"/>
      <c r="Z6959" s="42"/>
      <c r="AA6959" s="42"/>
      <c r="AB6959" s="42"/>
      <c r="AD6959" s="11"/>
      <c r="AE6959" s="11"/>
    </row>
    <row r="6960" spans="3:32">
      <c r="C6960" s="57"/>
      <c r="D6960" s="11"/>
      <c r="E6960" s="11"/>
      <c r="F6960" s="56"/>
      <c r="G6960" s="11"/>
      <c r="H6960" s="11"/>
      <c r="I6960" s="11"/>
      <c r="J6960" s="11"/>
      <c r="K6960" s="11"/>
      <c r="L6960" s="11"/>
      <c r="M6960" s="11"/>
      <c r="N6960" s="11"/>
      <c r="Q6960" s="11"/>
      <c r="R6960" s="11"/>
      <c r="S6960" s="11"/>
      <c r="T6960" s="11"/>
      <c r="U6960" s="42"/>
      <c r="V6960" s="42"/>
      <c r="W6960" s="42"/>
      <c r="X6960" s="42"/>
      <c r="Y6960" s="42"/>
      <c r="Z6960" s="42"/>
      <c r="AA6960" s="42"/>
      <c r="AB6960" s="42"/>
      <c r="AD6960" s="11"/>
      <c r="AE6960" s="11"/>
    </row>
    <row r="6961" spans="3:32">
      <c r="C6961" s="57"/>
      <c r="D6961" s="11"/>
      <c r="E6961" s="11"/>
      <c r="F6961" s="56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42"/>
      <c r="V6961" s="42"/>
      <c r="W6961" s="42"/>
      <c r="X6961" s="42"/>
      <c r="Y6961" s="42"/>
      <c r="Z6961" s="42"/>
      <c r="AA6961" s="42"/>
      <c r="AB6961" s="42"/>
      <c r="AD6961" s="11"/>
      <c r="AE6961" s="11"/>
    </row>
    <row r="6962" spans="3:32">
      <c r="C6962" s="57"/>
      <c r="D6962" s="11"/>
      <c r="E6962" s="11"/>
      <c r="F6962" s="56"/>
      <c r="G6962" s="11"/>
      <c r="H6962" s="11"/>
      <c r="I6962" s="11"/>
      <c r="J6962" s="11"/>
      <c r="K6962" s="11"/>
      <c r="M6962" s="11"/>
      <c r="N6962" s="11"/>
      <c r="Q6962" s="11"/>
      <c r="R6962" s="11"/>
      <c r="S6962" s="11"/>
      <c r="U6962" s="42"/>
      <c r="V6962" s="42"/>
      <c r="W6962" s="42"/>
      <c r="X6962" s="42"/>
      <c r="Y6962" s="42"/>
      <c r="Z6962" s="42"/>
      <c r="AA6962" s="42"/>
      <c r="AB6962" s="42"/>
      <c r="AD6962" s="11"/>
      <c r="AE6962" s="11"/>
    </row>
    <row r="6963" spans="3:32">
      <c r="C6963" s="57"/>
      <c r="D6963" s="11"/>
      <c r="E6963" s="11"/>
      <c r="F6963" s="56"/>
      <c r="G6963" s="11"/>
      <c r="H6963" s="11"/>
      <c r="I6963" s="11"/>
      <c r="J6963" s="11"/>
      <c r="K6963" s="11"/>
      <c r="L6963" s="11"/>
      <c r="M6963" s="11"/>
      <c r="N6963" s="11"/>
      <c r="O6963" s="11"/>
      <c r="Q6963" s="11"/>
      <c r="R6963" s="11"/>
      <c r="S6963" s="11"/>
      <c r="T6963" s="11"/>
      <c r="U6963" s="42"/>
      <c r="V6963" s="42"/>
      <c r="W6963" s="42"/>
      <c r="X6963" s="42"/>
      <c r="Y6963" s="42"/>
      <c r="Z6963" s="42"/>
      <c r="AA6963" s="42"/>
      <c r="AB6963" s="42"/>
      <c r="AD6963" s="11"/>
    </row>
    <row r="6964" spans="3:32">
      <c r="C6964" s="57"/>
      <c r="D6964" s="11"/>
      <c r="E6964" s="11"/>
      <c r="F6964" s="56"/>
      <c r="G6964" s="11"/>
      <c r="H6964" s="11"/>
      <c r="I6964" s="11"/>
      <c r="J6964" s="11"/>
      <c r="K6964" s="11"/>
      <c r="L6964" s="11"/>
      <c r="M6964" s="11"/>
      <c r="N6964" s="11"/>
      <c r="O6964" s="11"/>
      <c r="Q6964" s="11"/>
      <c r="R6964" s="11"/>
      <c r="S6964" s="11"/>
      <c r="T6964" s="11"/>
      <c r="U6964" s="42"/>
      <c r="V6964" s="42"/>
      <c r="W6964" s="42"/>
      <c r="X6964" s="42"/>
      <c r="Y6964" s="42"/>
      <c r="Z6964" s="42"/>
      <c r="AA6964" s="42"/>
      <c r="AB6964" s="42"/>
      <c r="AD6964" s="11"/>
      <c r="AE6964" s="11"/>
    </row>
    <row r="6965" spans="3:32">
      <c r="C6965" s="57"/>
      <c r="D6965" s="11"/>
      <c r="E6965" s="11"/>
      <c r="F6965" s="56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42"/>
      <c r="V6965" s="42"/>
      <c r="W6965" s="42"/>
      <c r="X6965" s="42"/>
      <c r="Y6965" s="42"/>
      <c r="Z6965" s="42"/>
      <c r="AA6965" s="42"/>
      <c r="AB6965" s="42"/>
      <c r="AD6965" s="11"/>
      <c r="AE6965" s="11"/>
      <c r="AF6965" s="11"/>
    </row>
    <row r="6966" spans="3:32">
      <c r="C6966" s="57"/>
      <c r="D6966" s="11"/>
      <c r="E6966" s="11"/>
      <c r="F6966" s="56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42"/>
      <c r="V6966" s="42"/>
      <c r="W6966" s="42"/>
      <c r="X6966" s="42"/>
      <c r="Y6966" s="42"/>
      <c r="Z6966" s="42"/>
      <c r="AA6966" s="42"/>
      <c r="AB6966" s="42"/>
      <c r="AD6966" s="11"/>
      <c r="AE6966" s="11"/>
    </row>
    <row r="6967" spans="3:32">
      <c r="C6967" s="57"/>
      <c r="D6967" s="11"/>
      <c r="E6967" s="11"/>
      <c r="F6967" s="56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42"/>
      <c r="V6967" s="42"/>
      <c r="W6967" s="42"/>
      <c r="X6967" s="42"/>
      <c r="Y6967" s="42"/>
      <c r="Z6967" s="42"/>
      <c r="AA6967" s="42"/>
      <c r="AB6967" s="42"/>
      <c r="AD6967" s="11"/>
      <c r="AE6967" s="11"/>
    </row>
    <row r="6968" spans="3:32">
      <c r="C6968" s="57"/>
      <c r="D6968" s="11"/>
      <c r="E6968" s="11"/>
      <c r="F6968" s="56"/>
      <c r="G6968" s="11"/>
      <c r="H6968" s="11"/>
      <c r="I6968" s="11"/>
      <c r="J6968" s="11"/>
      <c r="K6968" s="11"/>
      <c r="M6968" s="11"/>
      <c r="N6968" s="11"/>
      <c r="O6968" s="11"/>
      <c r="P6968" s="11"/>
      <c r="Q6968" s="11"/>
      <c r="R6968" s="11"/>
      <c r="S6968" s="11"/>
      <c r="T6968" s="11"/>
      <c r="U6968" s="42"/>
      <c r="V6968" s="42"/>
      <c r="W6968" s="42"/>
      <c r="X6968" s="42"/>
      <c r="Y6968" s="42"/>
      <c r="Z6968" s="42"/>
      <c r="AA6968" s="42"/>
      <c r="AB6968" s="42"/>
      <c r="AD6968" s="11"/>
    </row>
    <row r="6969" spans="3:32">
      <c r="C6969" s="57"/>
      <c r="D6969" s="11"/>
      <c r="E6969" s="11"/>
      <c r="F6969" s="56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42"/>
      <c r="V6969" s="42"/>
      <c r="W6969" s="42"/>
      <c r="X6969" s="42"/>
      <c r="Y6969" s="42"/>
      <c r="Z6969" s="42"/>
      <c r="AA6969" s="42"/>
      <c r="AB6969" s="42"/>
      <c r="AD6969" s="11"/>
      <c r="AE6969" s="11"/>
    </row>
    <row r="6970" spans="3:32">
      <c r="C6970" s="57"/>
      <c r="D6970" s="11"/>
      <c r="E6970" s="11"/>
      <c r="F6970" s="56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42"/>
      <c r="V6970" s="42"/>
      <c r="W6970" s="42"/>
      <c r="X6970" s="42"/>
      <c r="Y6970" s="42"/>
      <c r="Z6970" s="42"/>
      <c r="AA6970" s="42"/>
      <c r="AB6970" s="42"/>
      <c r="AD6970" s="11"/>
      <c r="AE6970" s="11"/>
      <c r="AF6970" s="11"/>
    </row>
    <row r="6971" spans="3:32">
      <c r="C6971" s="57"/>
      <c r="D6971" s="11"/>
      <c r="E6971" s="11"/>
      <c r="F6971" s="56"/>
      <c r="G6971" s="11"/>
      <c r="H6971" s="11"/>
      <c r="I6971" s="11"/>
      <c r="J6971" s="11"/>
      <c r="K6971" s="11"/>
      <c r="L6971" s="11"/>
      <c r="M6971" s="11"/>
      <c r="N6971" s="11"/>
      <c r="P6971" s="11"/>
      <c r="Q6971" s="11"/>
      <c r="R6971" s="11"/>
      <c r="S6971" s="11"/>
      <c r="T6971" s="11"/>
      <c r="U6971" s="42"/>
      <c r="V6971" s="42"/>
      <c r="W6971" s="42"/>
      <c r="X6971" s="42"/>
      <c r="Y6971" s="42"/>
      <c r="Z6971" s="42"/>
      <c r="AA6971" s="42"/>
      <c r="AB6971" s="42"/>
      <c r="AD6971" s="11"/>
      <c r="AE6971" s="11"/>
    </row>
    <row r="6972" spans="3:32">
      <c r="C6972" s="57"/>
      <c r="D6972" s="11"/>
      <c r="E6972" s="11"/>
      <c r="F6972" s="56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42"/>
      <c r="V6972" s="42"/>
      <c r="W6972" s="42"/>
      <c r="X6972" s="42"/>
      <c r="Y6972" s="42"/>
      <c r="Z6972" s="42"/>
      <c r="AA6972" s="42"/>
      <c r="AB6972" s="42"/>
      <c r="AD6972" s="11"/>
      <c r="AE6972" s="11"/>
    </row>
    <row r="6973" spans="3:32">
      <c r="C6973" s="57"/>
      <c r="D6973" s="11"/>
      <c r="E6973" s="11"/>
      <c r="F6973" s="56"/>
      <c r="G6973" s="11"/>
      <c r="H6973" s="11"/>
      <c r="I6973" s="11"/>
      <c r="J6973" s="11"/>
      <c r="K6973" s="11"/>
      <c r="L6973" s="11"/>
      <c r="M6973" s="11"/>
      <c r="N6973" s="11"/>
      <c r="P6973" s="11"/>
      <c r="Q6973" s="11"/>
      <c r="R6973" s="11"/>
      <c r="S6973" s="11"/>
      <c r="T6973" s="11"/>
      <c r="U6973" s="42"/>
      <c r="V6973" s="42"/>
      <c r="W6973" s="42"/>
      <c r="X6973" s="42"/>
      <c r="Y6973" s="42"/>
      <c r="Z6973" s="42"/>
      <c r="AA6973" s="42"/>
      <c r="AB6973" s="42"/>
      <c r="AD6973" s="11"/>
      <c r="AE6973" s="11"/>
    </row>
    <row r="6974" spans="3:32">
      <c r="C6974" s="57"/>
      <c r="D6974" s="11"/>
      <c r="E6974" s="11"/>
      <c r="F6974" s="56"/>
      <c r="G6974" s="11"/>
      <c r="H6974" s="11"/>
      <c r="I6974" s="11"/>
      <c r="J6974" s="11"/>
      <c r="K6974" s="11"/>
      <c r="L6974" s="11"/>
      <c r="M6974" s="11"/>
      <c r="N6974" s="11"/>
      <c r="O6974" s="11"/>
      <c r="Q6974" s="11"/>
      <c r="R6974" s="11"/>
      <c r="S6974" s="11"/>
      <c r="U6974" s="42"/>
      <c r="V6974" s="42"/>
      <c r="W6974" s="42"/>
      <c r="X6974" s="42"/>
      <c r="Y6974" s="42"/>
      <c r="Z6974" s="42"/>
      <c r="AA6974" s="42"/>
      <c r="AB6974" s="42"/>
      <c r="AD6974" s="11"/>
      <c r="AF6974" s="11"/>
    </row>
    <row r="6975" spans="3:32">
      <c r="C6975" s="57"/>
      <c r="D6975" s="11"/>
      <c r="E6975" s="11"/>
      <c r="F6975" s="56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42"/>
      <c r="V6975" s="42"/>
      <c r="W6975" s="42"/>
      <c r="X6975" s="42"/>
      <c r="Y6975" s="42"/>
      <c r="Z6975" s="42"/>
      <c r="AA6975" s="42"/>
      <c r="AB6975" s="42"/>
      <c r="AD6975" s="11"/>
      <c r="AF6975" s="11"/>
    </row>
    <row r="6976" spans="3:32">
      <c r="C6976" s="57"/>
      <c r="D6976" s="11"/>
      <c r="E6976" s="11"/>
      <c r="F6976" s="56"/>
      <c r="G6976" s="11"/>
      <c r="H6976" s="11"/>
      <c r="I6976" s="11"/>
      <c r="J6976" s="11"/>
      <c r="K6976" s="11"/>
      <c r="M6976" s="11"/>
      <c r="N6976" s="11"/>
      <c r="O6976" s="11"/>
      <c r="P6976" s="11"/>
      <c r="Q6976" s="11"/>
      <c r="R6976" s="11"/>
      <c r="S6976" s="11"/>
      <c r="T6976" s="11"/>
      <c r="U6976" s="42"/>
      <c r="V6976" s="42"/>
      <c r="W6976" s="42"/>
      <c r="X6976" s="42"/>
      <c r="Y6976" s="42"/>
      <c r="Z6976" s="42"/>
      <c r="AA6976" s="42"/>
      <c r="AB6976" s="42"/>
      <c r="AD6976" s="11"/>
      <c r="AF6976" s="11"/>
    </row>
    <row r="6977" spans="3:32">
      <c r="C6977" s="57"/>
      <c r="D6977" s="11"/>
      <c r="E6977" s="11"/>
      <c r="F6977" s="56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42"/>
      <c r="V6977" s="42"/>
      <c r="W6977" s="42"/>
      <c r="X6977" s="42"/>
      <c r="Y6977" s="42"/>
      <c r="Z6977" s="42"/>
      <c r="AA6977" s="42"/>
      <c r="AB6977" s="42"/>
      <c r="AD6977" s="11"/>
      <c r="AE6977" s="11"/>
      <c r="AF6977" s="11"/>
    </row>
    <row r="6978" spans="3:32">
      <c r="C6978" s="57"/>
      <c r="D6978" s="11"/>
      <c r="E6978" s="11"/>
      <c r="F6978" s="56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42"/>
      <c r="V6978" s="42"/>
      <c r="W6978" s="42"/>
      <c r="X6978" s="42"/>
      <c r="Y6978" s="42"/>
      <c r="Z6978" s="42"/>
      <c r="AA6978" s="42"/>
      <c r="AB6978" s="42"/>
      <c r="AD6978" s="11"/>
      <c r="AE6978" s="11"/>
      <c r="AF6978" s="11"/>
    </row>
    <row r="6979" spans="3:32">
      <c r="C6979" s="57"/>
      <c r="D6979" s="11"/>
      <c r="E6979" s="11"/>
      <c r="F6979" s="56"/>
      <c r="G6979" s="11"/>
      <c r="H6979" s="11"/>
      <c r="I6979" s="11"/>
      <c r="J6979" s="11"/>
      <c r="K6979" s="11"/>
      <c r="L6979" s="11"/>
      <c r="M6979" s="11"/>
      <c r="N6979" s="11"/>
      <c r="O6979" s="11"/>
      <c r="Q6979" s="11"/>
      <c r="R6979" s="11"/>
      <c r="S6979" s="11"/>
      <c r="T6979" s="11"/>
      <c r="U6979" s="42"/>
      <c r="V6979" s="42"/>
      <c r="W6979" s="42"/>
      <c r="X6979" s="42"/>
      <c r="Y6979" s="42"/>
      <c r="Z6979" s="42"/>
      <c r="AA6979" s="42"/>
      <c r="AB6979" s="42"/>
      <c r="AD6979" s="11"/>
      <c r="AE6979" s="11"/>
    </row>
    <row r="6980" spans="3:32">
      <c r="C6980" s="57"/>
      <c r="D6980" s="11"/>
      <c r="E6980" s="11"/>
      <c r="F6980" s="56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42"/>
      <c r="V6980" s="42"/>
      <c r="W6980" s="42"/>
      <c r="X6980" s="42"/>
      <c r="Y6980" s="42"/>
      <c r="Z6980" s="42"/>
      <c r="AA6980" s="42"/>
      <c r="AB6980" s="42"/>
      <c r="AD6980" s="11"/>
      <c r="AF6980" s="11"/>
    </row>
    <row r="6981" spans="3:32">
      <c r="C6981" s="57"/>
      <c r="D6981" s="11"/>
      <c r="E6981" s="11"/>
      <c r="F6981" s="56"/>
      <c r="G6981" s="11"/>
      <c r="H6981" s="11"/>
      <c r="I6981" s="11"/>
      <c r="J6981" s="11"/>
      <c r="K6981" s="11"/>
      <c r="M6981" s="11"/>
      <c r="O6981" s="11"/>
      <c r="P6981" s="11"/>
      <c r="Q6981" s="11"/>
      <c r="R6981" s="11"/>
      <c r="S6981" s="11"/>
      <c r="T6981" s="11"/>
      <c r="U6981" s="42"/>
      <c r="V6981" s="42"/>
      <c r="W6981" s="42"/>
      <c r="X6981" s="42"/>
      <c r="Y6981" s="42"/>
      <c r="Z6981" s="42"/>
      <c r="AA6981" s="42"/>
      <c r="AB6981" s="42"/>
      <c r="AD6981" s="11"/>
      <c r="AF6981" s="11"/>
    </row>
    <row r="6982" spans="3:32">
      <c r="C6982" s="57"/>
      <c r="D6982" s="11"/>
      <c r="E6982" s="11"/>
      <c r="F6982" s="56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42"/>
      <c r="V6982" s="42"/>
      <c r="W6982" s="42"/>
      <c r="X6982" s="42"/>
      <c r="Y6982" s="42"/>
      <c r="Z6982" s="42"/>
      <c r="AA6982" s="42"/>
      <c r="AB6982" s="42"/>
      <c r="AD6982" s="11"/>
      <c r="AF6982" s="11"/>
    </row>
    <row r="6983" spans="3:32">
      <c r="C6983" s="57"/>
      <c r="D6983" s="11"/>
      <c r="E6983" s="11"/>
      <c r="F6983" s="56"/>
      <c r="G6983" s="11"/>
      <c r="H6983" s="11"/>
      <c r="I6983" s="11"/>
      <c r="J6983" s="11"/>
      <c r="K6983" s="11"/>
      <c r="M6983" s="11"/>
      <c r="O6983" s="11"/>
      <c r="P6983" s="11"/>
      <c r="Q6983" s="11"/>
      <c r="R6983" s="11"/>
      <c r="S6983" s="11"/>
      <c r="T6983" s="11"/>
      <c r="U6983" s="42"/>
      <c r="V6983" s="42"/>
      <c r="W6983" s="42"/>
      <c r="X6983" s="42"/>
      <c r="Y6983" s="42"/>
      <c r="Z6983" s="42"/>
      <c r="AA6983" s="42"/>
      <c r="AB6983" s="42"/>
      <c r="AD6983" s="11"/>
      <c r="AE6983" s="11"/>
    </row>
    <row r="6984" spans="3:32">
      <c r="C6984" s="57"/>
      <c r="D6984" s="11"/>
      <c r="E6984" s="11"/>
      <c r="F6984" s="56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42"/>
      <c r="V6984" s="42"/>
      <c r="W6984" s="42"/>
      <c r="X6984" s="42"/>
      <c r="Y6984" s="42"/>
      <c r="Z6984" s="42"/>
      <c r="AA6984" s="42"/>
      <c r="AB6984" s="42"/>
      <c r="AD6984" s="11"/>
      <c r="AE6984" s="11"/>
    </row>
    <row r="6985" spans="3:32">
      <c r="C6985" s="57"/>
      <c r="D6985" s="11"/>
      <c r="E6985" s="11"/>
      <c r="F6985" s="56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42"/>
      <c r="V6985" s="42"/>
      <c r="W6985" s="42"/>
      <c r="X6985" s="42"/>
      <c r="Y6985" s="42"/>
      <c r="Z6985" s="42"/>
      <c r="AA6985" s="42"/>
      <c r="AB6985" s="42"/>
      <c r="AD6985" s="11"/>
      <c r="AF6985" s="11"/>
    </row>
    <row r="6986" spans="3:32">
      <c r="C6986" s="57"/>
      <c r="D6986" s="11"/>
      <c r="E6986" s="11"/>
      <c r="F6986" s="56"/>
      <c r="G6986" s="11"/>
      <c r="H6986" s="11"/>
      <c r="I6986" s="11"/>
      <c r="J6986" s="11"/>
      <c r="K6986" s="11"/>
      <c r="M6986" s="11"/>
      <c r="N6986" s="11"/>
      <c r="P6986" s="11"/>
      <c r="Q6986" s="11"/>
      <c r="R6986" s="11"/>
      <c r="S6986" s="11"/>
      <c r="U6986" s="42"/>
      <c r="V6986" s="42"/>
      <c r="W6986" s="42"/>
      <c r="X6986" s="42"/>
      <c r="Y6986" s="42"/>
      <c r="Z6986" s="42"/>
      <c r="AA6986" s="42"/>
      <c r="AB6986" s="42"/>
      <c r="AD6986" s="11"/>
    </row>
    <row r="6987" spans="3:32">
      <c r="C6987" s="57"/>
      <c r="D6987" s="11"/>
      <c r="E6987" s="11"/>
      <c r="F6987" s="56"/>
      <c r="G6987" s="11"/>
      <c r="H6987" s="11"/>
      <c r="I6987" s="11"/>
      <c r="J6987" s="11"/>
      <c r="K6987" s="11"/>
      <c r="L6987" s="11"/>
      <c r="M6987" s="11"/>
      <c r="N6987" s="11"/>
      <c r="Q6987" s="11"/>
      <c r="R6987" s="11"/>
      <c r="S6987" s="11"/>
      <c r="T6987" s="11"/>
      <c r="U6987" s="42"/>
      <c r="V6987" s="42"/>
      <c r="W6987" s="42"/>
      <c r="X6987" s="42"/>
      <c r="Y6987" s="42"/>
      <c r="Z6987" s="42"/>
      <c r="AA6987" s="42"/>
      <c r="AB6987" s="42"/>
      <c r="AD6987" s="11"/>
      <c r="AE6987" s="11"/>
      <c r="AF6987" s="11"/>
    </row>
    <row r="6988" spans="3:32">
      <c r="C6988" s="57"/>
      <c r="D6988" s="11"/>
      <c r="E6988" s="11"/>
      <c r="F6988" s="56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42"/>
      <c r="V6988" s="42"/>
      <c r="W6988" s="42"/>
      <c r="X6988" s="42"/>
      <c r="Y6988" s="42"/>
      <c r="Z6988" s="42"/>
      <c r="AA6988" s="42"/>
      <c r="AB6988" s="42"/>
      <c r="AD6988" s="11"/>
      <c r="AF6988" s="11"/>
    </row>
    <row r="6989" spans="3:32">
      <c r="C6989" s="57"/>
      <c r="D6989" s="11"/>
      <c r="E6989" s="11"/>
      <c r="F6989" s="56"/>
      <c r="G6989" s="11"/>
      <c r="H6989" s="11"/>
      <c r="I6989" s="11"/>
      <c r="J6989" s="11"/>
      <c r="K6989" s="11"/>
      <c r="L6989" s="11"/>
      <c r="M6989" s="11"/>
      <c r="O6989" s="11"/>
      <c r="Q6989" s="11"/>
      <c r="R6989" s="11"/>
      <c r="S6989" s="11"/>
      <c r="T6989" s="11"/>
      <c r="U6989" s="42"/>
      <c r="V6989" s="42"/>
      <c r="W6989" s="42"/>
      <c r="X6989" s="42"/>
      <c r="Y6989" s="42"/>
      <c r="Z6989" s="42"/>
      <c r="AA6989" s="42"/>
      <c r="AB6989" s="42"/>
      <c r="AD6989" s="11"/>
      <c r="AF6989" s="11"/>
    </row>
    <row r="6990" spans="3:32">
      <c r="C6990" s="57"/>
      <c r="D6990" s="11"/>
      <c r="E6990" s="11"/>
      <c r="F6990" s="56"/>
      <c r="G6990" s="11"/>
      <c r="H6990" s="11"/>
      <c r="I6990" s="11"/>
      <c r="J6990" s="11"/>
      <c r="K6990" s="11"/>
      <c r="M6990" s="11"/>
      <c r="O6990" s="11"/>
      <c r="P6990" s="11"/>
      <c r="Q6990" s="11"/>
      <c r="R6990" s="11"/>
      <c r="S6990" s="11"/>
      <c r="T6990" s="11"/>
      <c r="U6990" s="42"/>
      <c r="V6990" s="42"/>
      <c r="W6990" s="42"/>
      <c r="X6990" s="42"/>
      <c r="Y6990" s="42"/>
      <c r="Z6990" s="42"/>
      <c r="AA6990" s="42"/>
      <c r="AB6990" s="42"/>
      <c r="AD6990" s="11"/>
      <c r="AF6990" s="11"/>
    </row>
    <row r="6991" spans="3:32">
      <c r="C6991" s="57"/>
      <c r="D6991" s="11"/>
      <c r="E6991" s="11"/>
      <c r="F6991" s="56"/>
      <c r="G6991" s="11"/>
      <c r="H6991" s="11"/>
      <c r="I6991" s="11"/>
      <c r="J6991" s="11"/>
      <c r="K6991" s="11"/>
      <c r="L6991" s="11"/>
      <c r="M6991" s="11"/>
      <c r="N6991" s="11"/>
      <c r="P6991" s="11"/>
      <c r="Q6991" s="11"/>
      <c r="R6991" s="11"/>
      <c r="S6991" s="11"/>
      <c r="T6991" s="11"/>
      <c r="U6991" s="42"/>
      <c r="V6991" s="42"/>
      <c r="W6991" s="42"/>
      <c r="X6991" s="42"/>
      <c r="Y6991" s="42"/>
      <c r="Z6991" s="42"/>
      <c r="AA6991" s="42"/>
      <c r="AB6991" s="42"/>
      <c r="AD6991" s="11"/>
      <c r="AE6991" s="11"/>
    </row>
    <row r="6992" spans="3:32">
      <c r="C6992" s="57"/>
      <c r="D6992" s="11"/>
      <c r="E6992" s="11"/>
      <c r="F6992" s="56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42"/>
      <c r="V6992" s="42"/>
      <c r="W6992" s="42"/>
      <c r="X6992" s="42"/>
      <c r="Y6992" s="42"/>
      <c r="Z6992" s="42"/>
      <c r="AA6992" s="42"/>
      <c r="AB6992" s="42"/>
      <c r="AD6992" s="11"/>
      <c r="AE6992" s="11"/>
      <c r="AF6992" s="11"/>
    </row>
    <row r="6993" spans="3:32">
      <c r="C6993" s="57"/>
      <c r="D6993" s="11"/>
      <c r="E6993" s="11"/>
      <c r="F6993" s="56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42"/>
      <c r="V6993" s="42"/>
      <c r="W6993" s="42"/>
      <c r="X6993" s="42"/>
      <c r="Y6993" s="42"/>
      <c r="Z6993" s="42"/>
      <c r="AA6993" s="42"/>
      <c r="AB6993" s="42"/>
      <c r="AD6993" s="11"/>
      <c r="AE6993" s="11"/>
      <c r="AF6993" s="11"/>
    </row>
    <row r="6994" spans="3:32">
      <c r="C6994" s="57"/>
      <c r="D6994" s="11"/>
      <c r="E6994" s="11"/>
      <c r="F6994" s="56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42"/>
      <c r="V6994" s="42"/>
      <c r="W6994" s="42"/>
      <c r="X6994" s="42"/>
      <c r="Y6994" s="42"/>
      <c r="Z6994" s="42"/>
      <c r="AA6994" s="42"/>
      <c r="AB6994" s="42"/>
      <c r="AD6994" s="11"/>
      <c r="AE6994" s="11"/>
    </row>
    <row r="6995" spans="3:32">
      <c r="C6995" s="57"/>
      <c r="D6995" s="11"/>
      <c r="E6995" s="11"/>
      <c r="F6995" s="56"/>
      <c r="G6995" s="11"/>
      <c r="H6995" s="11"/>
      <c r="I6995" s="11"/>
      <c r="J6995" s="11"/>
      <c r="K6995" s="11"/>
      <c r="L6995" s="11"/>
      <c r="M6995" s="11"/>
      <c r="N6995" s="11"/>
      <c r="O6995" s="11"/>
      <c r="Q6995" s="11"/>
      <c r="R6995" s="11"/>
      <c r="S6995" s="11"/>
      <c r="T6995" s="11"/>
      <c r="U6995" s="42"/>
      <c r="V6995" s="42"/>
      <c r="W6995" s="42"/>
      <c r="X6995" s="42"/>
      <c r="Y6995" s="42"/>
      <c r="Z6995" s="42"/>
      <c r="AA6995" s="42"/>
      <c r="AB6995" s="42"/>
      <c r="AD6995" s="11"/>
      <c r="AE6995" s="11"/>
    </row>
    <row r="6996" spans="3:32">
      <c r="C6996" s="57"/>
      <c r="D6996" s="11"/>
      <c r="E6996" s="11"/>
      <c r="F6996" s="56"/>
      <c r="G6996" s="11"/>
      <c r="H6996" s="11"/>
      <c r="I6996" s="11"/>
      <c r="J6996" s="11"/>
      <c r="K6996" s="11"/>
      <c r="L6996" s="11"/>
      <c r="M6996" s="11"/>
      <c r="N6996" s="11"/>
      <c r="P6996" s="11"/>
      <c r="Q6996" s="11"/>
      <c r="R6996" s="11"/>
      <c r="S6996" s="11"/>
      <c r="T6996" s="11"/>
      <c r="U6996" s="42"/>
      <c r="V6996" s="42"/>
      <c r="W6996" s="42"/>
      <c r="X6996" s="42"/>
      <c r="Y6996" s="42"/>
      <c r="Z6996" s="42"/>
      <c r="AA6996" s="42"/>
      <c r="AB6996" s="42"/>
      <c r="AD6996" s="11"/>
    </row>
    <row r="6997" spans="3:32">
      <c r="C6997" s="57"/>
      <c r="D6997" s="11"/>
      <c r="E6997" s="11"/>
      <c r="F6997" s="56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42"/>
      <c r="V6997" s="42"/>
      <c r="W6997" s="42"/>
      <c r="X6997" s="42"/>
      <c r="Y6997" s="42"/>
      <c r="Z6997" s="42"/>
      <c r="AA6997" s="42"/>
      <c r="AB6997" s="42"/>
      <c r="AD6997" s="11"/>
      <c r="AE6997" s="11"/>
    </row>
    <row r="6998" spans="3:32">
      <c r="C6998" s="57"/>
      <c r="D6998" s="11"/>
      <c r="E6998" s="11"/>
      <c r="F6998" s="56"/>
      <c r="G6998" s="11"/>
      <c r="H6998" s="11"/>
      <c r="I6998" s="11"/>
      <c r="J6998" s="11"/>
      <c r="K6998" s="11"/>
      <c r="L6998" s="11"/>
      <c r="M6998" s="11"/>
      <c r="N6998" s="11"/>
      <c r="O6998" s="11"/>
      <c r="Q6998" s="11"/>
      <c r="R6998" s="11"/>
      <c r="S6998" s="11"/>
      <c r="T6998" s="11"/>
      <c r="U6998" s="42"/>
      <c r="V6998" s="42"/>
      <c r="W6998" s="42"/>
      <c r="X6998" s="42"/>
      <c r="Y6998" s="42"/>
      <c r="Z6998" s="42"/>
      <c r="AA6998" s="42"/>
      <c r="AB6998" s="42"/>
      <c r="AD6998" s="11"/>
      <c r="AE6998" s="11"/>
    </row>
    <row r="6999" spans="3:32">
      <c r="C6999" s="57"/>
      <c r="D6999" s="11"/>
      <c r="E6999" s="11"/>
      <c r="F6999" s="56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42"/>
      <c r="V6999" s="42"/>
      <c r="W6999" s="42"/>
      <c r="X6999" s="42"/>
      <c r="Y6999" s="42"/>
      <c r="Z6999" s="42"/>
      <c r="AA6999" s="42"/>
      <c r="AB6999" s="42"/>
      <c r="AD6999" s="11"/>
      <c r="AE6999" s="11"/>
      <c r="AF6999" s="11"/>
    </row>
    <row r="7000" spans="3:32">
      <c r="C7000" s="57"/>
      <c r="D7000" s="11"/>
      <c r="E7000" s="11"/>
      <c r="F7000" s="56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42"/>
      <c r="V7000" s="42"/>
      <c r="W7000" s="42"/>
      <c r="X7000" s="42"/>
      <c r="Y7000" s="42"/>
      <c r="Z7000" s="42"/>
      <c r="AA7000" s="42"/>
      <c r="AB7000" s="42"/>
      <c r="AD7000" s="11"/>
      <c r="AE7000" s="11"/>
    </row>
    <row r="7001" spans="3:32">
      <c r="C7001" s="57"/>
      <c r="D7001" s="11"/>
      <c r="E7001" s="11"/>
      <c r="F7001" s="56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42"/>
      <c r="V7001" s="42"/>
      <c r="W7001" s="42"/>
      <c r="X7001" s="42"/>
      <c r="Y7001" s="42"/>
      <c r="Z7001" s="42"/>
      <c r="AA7001" s="42"/>
      <c r="AB7001" s="42"/>
      <c r="AD7001" s="11"/>
      <c r="AF7001" s="11"/>
    </row>
    <row r="7002" spans="3:32">
      <c r="C7002" s="57"/>
      <c r="D7002" s="11"/>
      <c r="E7002" s="11"/>
      <c r="F7002" s="56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42"/>
      <c r="V7002" s="42"/>
      <c r="W7002" s="42"/>
      <c r="X7002" s="42"/>
      <c r="Y7002" s="42"/>
      <c r="Z7002" s="42"/>
      <c r="AA7002" s="42"/>
      <c r="AB7002" s="42"/>
      <c r="AD7002" s="11"/>
      <c r="AF7002" s="11"/>
    </row>
    <row r="7003" spans="3:32">
      <c r="C7003" s="57"/>
      <c r="D7003" s="11"/>
      <c r="E7003" s="11"/>
      <c r="F7003" s="56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42"/>
      <c r="V7003" s="42"/>
      <c r="W7003" s="42"/>
      <c r="X7003" s="42"/>
      <c r="Y7003" s="42"/>
      <c r="Z7003" s="42"/>
      <c r="AA7003" s="42"/>
      <c r="AB7003" s="42"/>
      <c r="AD7003" s="11"/>
      <c r="AF7003" s="11"/>
    </row>
    <row r="7004" spans="3:32">
      <c r="C7004" s="57"/>
      <c r="D7004" s="11"/>
      <c r="E7004" s="11"/>
      <c r="F7004" s="56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42"/>
      <c r="V7004" s="42"/>
      <c r="W7004" s="42"/>
      <c r="X7004" s="42"/>
      <c r="Y7004" s="42"/>
      <c r="Z7004" s="42"/>
      <c r="AA7004" s="42"/>
      <c r="AB7004" s="42"/>
      <c r="AD7004" s="11"/>
      <c r="AF7004" s="11"/>
    </row>
    <row r="7005" spans="3:32">
      <c r="C7005" s="57"/>
      <c r="D7005" s="11"/>
      <c r="E7005" s="11"/>
      <c r="F7005" s="56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42"/>
      <c r="V7005" s="42"/>
      <c r="W7005" s="42"/>
      <c r="X7005" s="42"/>
      <c r="Y7005" s="42"/>
      <c r="Z7005" s="42"/>
      <c r="AA7005" s="42"/>
      <c r="AB7005" s="42"/>
      <c r="AD7005" s="11"/>
      <c r="AF7005" s="11"/>
    </row>
    <row r="7006" spans="3:32">
      <c r="C7006" s="57"/>
      <c r="D7006" s="11"/>
      <c r="E7006" s="11"/>
      <c r="F7006" s="56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42"/>
      <c r="V7006" s="42"/>
      <c r="W7006" s="42"/>
      <c r="X7006" s="42"/>
      <c r="Y7006" s="42"/>
      <c r="Z7006" s="42"/>
      <c r="AA7006" s="42"/>
      <c r="AB7006" s="42"/>
      <c r="AD7006" s="11"/>
    </row>
    <row r="7007" spans="3:32">
      <c r="C7007" s="57"/>
      <c r="D7007" s="11"/>
      <c r="E7007" s="11"/>
      <c r="F7007" s="56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42"/>
      <c r="V7007" s="42"/>
      <c r="W7007" s="42"/>
      <c r="X7007" s="42"/>
      <c r="Y7007" s="42"/>
      <c r="Z7007" s="42"/>
      <c r="AA7007" s="42"/>
      <c r="AB7007" s="42"/>
      <c r="AD7007" s="11"/>
      <c r="AF7007" s="11"/>
    </row>
    <row r="7008" spans="3:32">
      <c r="C7008" s="57"/>
      <c r="D7008" s="11"/>
      <c r="E7008" s="11"/>
      <c r="F7008" s="56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42"/>
      <c r="V7008" s="42"/>
      <c r="W7008" s="42"/>
      <c r="X7008" s="42"/>
      <c r="Y7008" s="42"/>
      <c r="Z7008" s="42"/>
      <c r="AA7008" s="42"/>
      <c r="AB7008" s="42"/>
      <c r="AD7008" s="11"/>
      <c r="AE7008" s="11"/>
    </row>
    <row r="7009" spans="3:32">
      <c r="C7009" s="57"/>
      <c r="D7009" s="11"/>
      <c r="E7009" s="11"/>
      <c r="F7009" s="56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42"/>
      <c r="V7009" s="42"/>
      <c r="W7009" s="42"/>
      <c r="X7009" s="42"/>
      <c r="Y7009" s="42"/>
      <c r="Z7009" s="42"/>
      <c r="AA7009" s="42"/>
      <c r="AB7009" s="42"/>
      <c r="AD7009" s="11"/>
      <c r="AE7009" s="11"/>
    </row>
    <row r="7010" spans="3:32">
      <c r="C7010" s="57"/>
      <c r="D7010" s="11"/>
      <c r="E7010" s="11"/>
      <c r="F7010" s="56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42"/>
      <c r="V7010" s="42"/>
      <c r="W7010" s="42"/>
      <c r="X7010" s="42"/>
      <c r="Y7010" s="42"/>
      <c r="Z7010" s="42"/>
      <c r="AA7010" s="42"/>
      <c r="AB7010" s="42"/>
      <c r="AD7010" s="11"/>
      <c r="AE7010" s="11"/>
    </row>
    <row r="7011" spans="3:32">
      <c r="C7011" s="57"/>
      <c r="D7011" s="11"/>
      <c r="E7011" s="11"/>
      <c r="F7011" s="56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42"/>
      <c r="V7011" s="42"/>
      <c r="W7011" s="42"/>
      <c r="X7011" s="42"/>
      <c r="Y7011" s="42"/>
      <c r="Z7011" s="42"/>
      <c r="AA7011" s="42"/>
      <c r="AB7011" s="42"/>
      <c r="AD7011" s="11"/>
      <c r="AF7011" s="11"/>
    </row>
    <row r="7012" spans="3:32">
      <c r="C7012" s="57"/>
      <c r="D7012" s="11"/>
      <c r="E7012" s="11"/>
      <c r="F7012" s="56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42"/>
      <c r="V7012" s="42"/>
      <c r="W7012" s="42"/>
      <c r="X7012" s="42"/>
      <c r="Y7012" s="42"/>
      <c r="Z7012" s="42"/>
      <c r="AA7012" s="42"/>
      <c r="AB7012" s="42"/>
      <c r="AD7012" s="11"/>
      <c r="AF7012" s="11"/>
    </row>
    <row r="7013" spans="3:32">
      <c r="C7013" s="57"/>
      <c r="D7013" s="11"/>
      <c r="E7013" s="11"/>
      <c r="F7013" s="56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42"/>
      <c r="V7013" s="42"/>
      <c r="W7013" s="42"/>
      <c r="X7013" s="42"/>
      <c r="Y7013" s="42"/>
      <c r="Z7013" s="42"/>
      <c r="AA7013" s="42"/>
      <c r="AB7013" s="42"/>
      <c r="AD7013" s="11"/>
      <c r="AF7013" s="11"/>
    </row>
    <row r="7014" spans="3:32">
      <c r="C7014" s="57"/>
      <c r="D7014" s="11"/>
      <c r="E7014" s="11"/>
      <c r="F7014" s="56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42"/>
      <c r="V7014" s="42"/>
      <c r="W7014" s="42"/>
      <c r="X7014" s="42"/>
      <c r="Y7014" s="42"/>
      <c r="Z7014" s="42"/>
      <c r="AA7014" s="42"/>
      <c r="AB7014" s="42"/>
      <c r="AD7014" s="11"/>
    </row>
    <row r="7015" spans="3:32">
      <c r="C7015" s="57"/>
      <c r="D7015" s="11"/>
      <c r="E7015" s="11"/>
      <c r="F7015" s="56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42"/>
      <c r="V7015" s="42"/>
      <c r="W7015" s="42"/>
      <c r="X7015" s="42"/>
      <c r="Y7015" s="42"/>
      <c r="Z7015" s="42"/>
      <c r="AA7015" s="42"/>
      <c r="AB7015" s="42"/>
      <c r="AD7015" s="11"/>
      <c r="AE7015" s="11"/>
      <c r="AF7015" s="11"/>
    </row>
    <row r="7016" spans="3:32">
      <c r="C7016" s="57"/>
      <c r="D7016" s="11"/>
      <c r="E7016" s="11"/>
      <c r="F7016" s="56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42"/>
      <c r="V7016" s="42"/>
      <c r="W7016" s="42"/>
      <c r="X7016" s="42"/>
      <c r="Y7016" s="42"/>
      <c r="Z7016" s="42"/>
      <c r="AA7016" s="42"/>
      <c r="AB7016" s="42"/>
      <c r="AD7016" s="11"/>
      <c r="AE7016" s="11"/>
      <c r="AF7016" s="11"/>
    </row>
    <row r="7017" spans="3:32">
      <c r="C7017" s="57"/>
      <c r="D7017" s="11"/>
      <c r="E7017" s="11"/>
      <c r="F7017" s="56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42"/>
      <c r="V7017" s="42"/>
      <c r="W7017" s="42"/>
      <c r="X7017" s="42"/>
      <c r="Y7017" s="42"/>
      <c r="Z7017" s="42"/>
      <c r="AA7017" s="42"/>
      <c r="AB7017" s="42"/>
      <c r="AD7017" s="11"/>
      <c r="AE7017" s="11"/>
    </row>
    <row r="7018" spans="3:32">
      <c r="C7018" s="57"/>
      <c r="D7018" s="11"/>
      <c r="E7018" s="11"/>
      <c r="F7018" s="56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42"/>
      <c r="V7018" s="42"/>
      <c r="W7018" s="42"/>
      <c r="X7018" s="42"/>
      <c r="Y7018" s="42"/>
      <c r="Z7018" s="42"/>
      <c r="AA7018" s="42"/>
      <c r="AB7018" s="42"/>
      <c r="AD7018" s="11"/>
      <c r="AE7018" s="11"/>
      <c r="AF7018" s="11"/>
    </row>
    <row r="7019" spans="3:32">
      <c r="C7019" s="57"/>
      <c r="D7019" s="11"/>
      <c r="E7019" s="11"/>
      <c r="F7019" s="56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42"/>
      <c r="V7019" s="42"/>
      <c r="W7019" s="42"/>
      <c r="X7019" s="42"/>
      <c r="Y7019" s="42"/>
      <c r="Z7019" s="42"/>
      <c r="AA7019" s="42"/>
      <c r="AB7019" s="42"/>
      <c r="AD7019" s="11"/>
      <c r="AE7019" s="11"/>
      <c r="AF7019" s="11"/>
    </row>
    <row r="7020" spans="3:32">
      <c r="C7020" s="57"/>
      <c r="D7020" s="11"/>
      <c r="E7020" s="11"/>
      <c r="F7020" s="56"/>
      <c r="G7020" s="11"/>
      <c r="H7020" s="11"/>
      <c r="I7020" s="11"/>
      <c r="J7020" s="11"/>
      <c r="K7020" s="11"/>
      <c r="M7020" s="11"/>
      <c r="N7020" s="11"/>
      <c r="O7020" s="11"/>
      <c r="Q7020" s="11"/>
      <c r="R7020" s="11"/>
      <c r="S7020" s="11"/>
      <c r="U7020" s="42"/>
      <c r="V7020" s="42"/>
      <c r="W7020" s="42"/>
      <c r="X7020" s="42"/>
      <c r="Y7020" s="42"/>
      <c r="Z7020" s="42"/>
      <c r="AA7020" s="42"/>
      <c r="AB7020" s="42"/>
      <c r="AD7020" s="11"/>
      <c r="AE7020" s="11"/>
    </row>
    <row r="7021" spans="3:32">
      <c r="C7021" s="57"/>
      <c r="D7021" s="11"/>
      <c r="E7021" s="11"/>
      <c r="F7021" s="56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42"/>
      <c r="V7021" s="42"/>
      <c r="W7021" s="42"/>
      <c r="X7021" s="42"/>
      <c r="Y7021" s="42"/>
      <c r="Z7021" s="42"/>
      <c r="AA7021" s="42"/>
      <c r="AB7021" s="42"/>
      <c r="AD7021" s="11"/>
      <c r="AE7021" s="11"/>
      <c r="AF7021" s="11"/>
    </row>
    <row r="7022" spans="3:32">
      <c r="C7022" s="57"/>
      <c r="D7022" s="11"/>
      <c r="E7022" s="11"/>
      <c r="F7022" s="56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42"/>
      <c r="V7022" s="42"/>
      <c r="W7022" s="42"/>
      <c r="X7022" s="42"/>
      <c r="Y7022" s="42"/>
      <c r="Z7022" s="42"/>
      <c r="AA7022" s="42"/>
      <c r="AB7022" s="42"/>
      <c r="AD7022" s="11"/>
      <c r="AE7022" s="11"/>
    </row>
    <row r="7023" spans="3:32">
      <c r="C7023" s="57"/>
      <c r="D7023" s="11"/>
      <c r="E7023" s="11"/>
      <c r="F7023" s="56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42"/>
      <c r="V7023" s="42"/>
      <c r="W7023" s="42"/>
      <c r="X7023" s="42"/>
      <c r="Y7023" s="42"/>
      <c r="Z7023" s="42"/>
      <c r="AA7023" s="42"/>
      <c r="AB7023" s="42"/>
      <c r="AD7023" s="11"/>
      <c r="AE7023" s="11"/>
    </row>
    <row r="7024" spans="3:32">
      <c r="C7024" s="57"/>
      <c r="D7024" s="11"/>
      <c r="E7024" s="11"/>
      <c r="F7024" s="56"/>
      <c r="G7024" s="11"/>
      <c r="H7024" s="11"/>
      <c r="I7024" s="11"/>
      <c r="J7024" s="11"/>
      <c r="K7024" s="11"/>
      <c r="L7024" s="11"/>
      <c r="M7024" s="11"/>
      <c r="O7024" s="11"/>
      <c r="Q7024" s="11"/>
      <c r="R7024" s="11"/>
      <c r="S7024" s="11"/>
      <c r="T7024" s="11"/>
      <c r="U7024" s="42"/>
      <c r="V7024" s="42"/>
      <c r="W7024" s="42"/>
      <c r="X7024" s="42"/>
      <c r="Y7024" s="42"/>
      <c r="Z7024" s="42"/>
      <c r="AA7024" s="42"/>
      <c r="AB7024" s="42"/>
      <c r="AD7024" s="11"/>
      <c r="AF7024" s="11"/>
    </row>
    <row r="7025" spans="3:32">
      <c r="C7025" s="57"/>
      <c r="D7025" s="11"/>
      <c r="E7025" s="11"/>
      <c r="F7025" s="56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42"/>
      <c r="V7025" s="42"/>
      <c r="W7025" s="42"/>
      <c r="X7025" s="42"/>
      <c r="Y7025" s="42"/>
      <c r="Z7025" s="42"/>
      <c r="AA7025" s="42"/>
      <c r="AB7025" s="42"/>
      <c r="AD7025" s="11"/>
    </row>
    <row r="7026" spans="3:32">
      <c r="C7026" s="57"/>
      <c r="D7026" s="11"/>
      <c r="E7026" s="11"/>
      <c r="F7026" s="56"/>
      <c r="G7026" s="11"/>
      <c r="H7026" s="11"/>
      <c r="I7026" s="11"/>
      <c r="J7026" s="11"/>
      <c r="K7026" s="11"/>
      <c r="L7026" s="11"/>
      <c r="M7026" s="11"/>
      <c r="N7026" s="11"/>
      <c r="P7026" s="11"/>
      <c r="Q7026" s="11"/>
      <c r="R7026" s="11"/>
      <c r="S7026" s="11"/>
      <c r="T7026" s="11"/>
      <c r="U7026" s="42"/>
      <c r="V7026" s="42"/>
      <c r="W7026" s="42"/>
      <c r="X7026" s="42"/>
      <c r="Y7026" s="42"/>
      <c r="Z7026" s="42"/>
      <c r="AA7026" s="42"/>
      <c r="AB7026" s="42"/>
      <c r="AD7026" s="11"/>
      <c r="AF7026" s="11"/>
    </row>
    <row r="7027" spans="3:32">
      <c r="C7027" s="57"/>
      <c r="D7027" s="11"/>
      <c r="E7027" s="11"/>
      <c r="F7027" s="56"/>
      <c r="G7027" s="11"/>
      <c r="H7027" s="11"/>
      <c r="I7027" s="11"/>
      <c r="J7027" s="11"/>
      <c r="K7027" s="11"/>
      <c r="M7027" s="11"/>
      <c r="N7027" s="11"/>
      <c r="O7027" s="11"/>
      <c r="Q7027" s="11"/>
      <c r="R7027" s="11"/>
      <c r="S7027" s="11"/>
      <c r="U7027" s="42"/>
      <c r="V7027" s="42"/>
      <c r="W7027" s="42"/>
      <c r="X7027" s="42"/>
      <c r="Y7027" s="42"/>
      <c r="Z7027" s="42"/>
      <c r="AA7027" s="42"/>
      <c r="AB7027" s="42"/>
      <c r="AD7027" s="11"/>
      <c r="AF7027" s="11"/>
    </row>
    <row r="7028" spans="3:32">
      <c r="C7028" s="57"/>
      <c r="D7028" s="11"/>
      <c r="E7028" s="11"/>
      <c r="F7028" s="56"/>
      <c r="G7028" s="11"/>
      <c r="H7028" s="11"/>
      <c r="I7028" s="11"/>
      <c r="J7028" s="11"/>
      <c r="K7028" s="11"/>
      <c r="M7028" s="11"/>
      <c r="N7028" s="11"/>
      <c r="O7028" s="11"/>
      <c r="Q7028" s="11"/>
      <c r="R7028" s="11"/>
      <c r="S7028" s="11"/>
      <c r="U7028" s="42"/>
      <c r="V7028" s="42"/>
      <c r="W7028" s="42"/>
      <c r="X7028" s="42"/>
      <c r="Y7028" s="42"/>
      <c r="Z7028" s="42"/>
      <c r="AA7028" s="42"/>
      <c r="AB7028" s="42"/>
      <c r="AD7028" s="11"/>
      <c r="AE7028" s="11"/>
    </row>
    <row r="7029" spans="3:32">
      <c r="C7029" s="57"/>
      <c r="D7029" s="11"/>
      <c r="E7029" s="11"/>
      <c r="F7029" s="56"/>
      <c r="G7029" s="11"/>
      <c r="H7029" s="11"/>
      <c r="I7029" s="11"/>
      <c r="J7029" s="11"/>
      <c r="K7029" s="11"/>
      <c r="M7029" s="11"/>
      <c r="N7029" s="11"/>
      <c r="O7029" s="11"/>
      <c r="P7029" s="11"/>
      <c r="Q7029" s="11"/>
      <c r="R7029" s="11"/>
      <c r="S7029" s="11"/>
      <c r="T7029" s="11"/>
      <c r="U7029" s="42"/>
      <c r="V7029" s="42"/>
      <c r="W7029" s="42"/>
      <c r="X7029" s="42"/>
      <c r="Y7029" s="42"/>
      <c r="Z7029" s="42"/>
      <c r="AA7029" s="42"/>
      <c r="AB7029" s="42"/>
      <c r="AD7029" s="11"/>
      <c r="AE7029" s="11"/>
      <c r="AF7029" s="11"/>
    </row>
    <row r="7030" spans="3:32">
      <c r="C7030" s="57"/>
      <c r="D7030" s="11"/>
      <c r="E7030" s="11"/>
      <c r="F7030" s="56"/>
      <c r="G7030" s="11"/>
      <c r="H7030" s="11"/>
      <c r="I7030" s="11"/>
      <c r="J7030" s="11"/>
      <c r="K7030" s="11"/>
      <c r="M7030" s="11"/>
      <c r="N7030" s="11"/>
      <c r="O7030" s="11"/>
      <c r="P7030" s="11"/>
      <c r="Q7030" s="11"/>
      <c r="R7030" s="11"/>
      <c r="S7030" s="11"/>
      <c r="T7030" s="11"/>
      <c r="U7030" s="42"/>
      <c r="V7030" s="42"/>
      <c r="W7030" s="42"/>
      <c r="X7030" s="42"/>
      <c r="Y7030" s="42"/>
      <c r="Z7030" s="42"/>
      <c r="AA7030" s="42"/>
      <c r="AB7030" s="42"/>
      <c r="AD7030" s="11"/>
      <c r="AE7030" s="11"/>
    </row>
    <row r="7031" spans="3:32">
      <c r="C7031" s="57"/>
      <c r="D7031" s="11"/>
      <c r="E7031" s="11"/>
      <c r="F7031" s="56"/>
      <c r="G7031" s="11"/>
      <c r="H7031" s="11"/>
      <c r="I7031" s="11"/>
      <c r="J7031" s="11"/>
      <c r="K7031" s="11"/>
      <c r="M7031" s="11"/>
      <c r="N7031" s="11"/>
      <c r="O7031" s="11"/>
      <c r="P7031" s="11"/>
      <c r="Q7031" s="11"/>
      <c r="R7031" s="11"/>
      <c r="S7031" s="11"/>
      <c r="T7031" s="11"/>
      <c r="U7031" s="42"/>
      <c r="V7031" s="42"/>
      <c r="W7031" s="42"/>
      <c r="X7031" s="42"/>
      <c r="Y7031" s="42"/>
      <c r="Z7031" s="42"/>
      <c r="AA7031" s="42"/>
      <c r="AB7031" s="42"/>
      <c r="AD7031" s="11"/>
      <c r="AE7031" s="11"/>
    </row>
    <row r="7032" spans="3:32">
      <c r="C7032" s="57"/>
      <c r="D7032" s="11"/>
      <c r="E7032" s="11"/>
      <c r="F7032" s="56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42"/>
      <c r="V7032" s="42"/>
      <c r="W7032" s="42"/>
      <c r="X7032" s="42"/>
      <c r="Y7032" s="42"/>
      <c r="Z7032" s="42"/>
      <c r="AA7032" s="42"/>
      <c r="AB7032" s="42"/>
      <c r="AD7032" s="11"/>
      <c r="AE7032" s="11"/>
    </row>
    <row r="7033" spans="3:32">
      <c r="C7033" s="57"/>
      <c r="D7033" s="11"/>
      <c r="E7033" s="11"/>
      <c r="F7033" s="56"/>
      <c r="G7033" s="11"/>
      <c r="H7033" s="11"/>
      <c r="I7033" s="11"/>
      <c r="J7033" s="11"/>
      <c r="K7033" s="11"/>
      <c r="M7033" s="11"/>
      <c r="N7033" s="11"/>
      <c r="Q7033" s="11"/>
      <c r="R7033" s="11"/>
      <c r="S7033" s="11"/>
      <c r="U7033" s="42"/>
      <c r="V7033" s="42"/>
      <c r="W7033" s="42"/>
      <c r="X7033" s="42"/>
      <c r="Y7033" s="42"/>
      <c r="Z7033" s="42"/>
      <c r="AA7033" s="42"/>
      <c r="AB7033" s="42"/>
      <c r="AD7033" s="11"/>
      <c r="AE7033" s="11"/>
    </row>
    <row r="7034" spans="3:32">
      <c r="C7034" s="57"/>
      <c r="D7034" s="11"/>
      <c r="E7034" s="11"/>
      <c r="F7034" s="56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42"/>
      <c r="V7034" s="42"/>
      <c r="W7034" s="42"/>
      <c r="X7034" s="42"/>
      <c r="Y7034" s="42"/>
      <c r="Z7034" s="42"/>
      <c r="AA7034" s="42"/>
      <c r="AB7034" s="42"/>
      <c r="AD7034" s="11"/>
      <c r="AE7034" s="11"/>
      <c r="AF7034" s="11"/>
    </row>
    <row r="7035" spans="3:32">
      <c r="C7035" s="57"/>
      <c r="D7035" s="11"/>
      <c r="E7035" s="11"/>
      <c r="F7035" s="56"/>
      <c r="G7035" s="11"/>
      <c r="H7035" s="11"/>
      <c r="I7035" s="11"/>
      <c r="J7035" s="11"/>
      <c r="K7035" s="11"/>
      <c r="M7035" s="11"/>
      <c r="N7035" s="11"/>
      <c r="O7035" s="11"/>
      <c r="P7035" s="11"/>
      <c r="Q7035" s="11"/>
      <c r="R7035" s="11"/>
      <c r="S7035" s="11"/>
      <c r="T7035" s="11"/>
      <c r="U7035" s="42"/>
      <c r="V7035" s="42"/>
      <c r="W7035" s="42"/>
      <c r="X7035" s="42"/>
      <c r="Y7035" s="42"/>
      <c r="Z7035" s="42"/>
      <c r="AA7035" s="42"/>
      <c r="AB7035" s="42"/>
      <c r="AD7035" s="11"/>
      <c r="AF7035" s="11"/>
    </row>
    <row r="7036" spans="3:32">
      <c r="C7036" s="57"/>
      <c r="D7036" s="11"/>
      <c r="E7036" s="11"/>
      <c r="F7036" s="56"/>
      <c r="G7036" s="11"/>
      <c r="H7036" s="11"/>
      <c r="I7036" s="11"/>
      <c r="J7036" s="11"/>
      <c r="K7036" s="11"/>
      <c r="M7036" s="11"/>
      <c r="N7036" s="11"/>
      <c r="P7036" s="11"/>
      <c r="Q7036" s="11"/>
      <c r="R7036" s="11"/>
      <c r="S7036" s="11"/>
      <c r="U7036" s="42"/>
      <c r="V7036" s="42"/>
      <c r="W7036" s="42"/>
      <c r="X7036" s="42"/>
      <c r="Y7036" s="42"/>
      <c r="Z7036" s="42"/>
      <c r="AA7036" s="42"/>
      <c r="AB7036" s="42"/>
      <c r="AD7036" s="11"/>
      <c r="AF7036" s="11"/>
    </row>
    <row r="7037" spans="3:32">
      <c r="C7037" s="57"/>
      <c r="D7037" s="11"/>
      <c r="E7037" s="11"/>
      <c r="F7037" s="56"/>
      <c r="G7037" s="11"/>
      <c r="H7037" s="11"/>
      <c r="I7037" s="11"/>
      <c r="J7037" s="11"/>
      <c r="K7037" s="11"/>
      <c r="M7037" s="11"/>
      <c r="P7037" s="11"/>
      <c r="Q7037" s="11"/>
      <c r="R7037" s="11"/>
      <c r="S7037" s="11"/>
      <c r="U7037" s="42"/>
      <c r="V7037" s="42"/>
      <c r="W7037" s="42"/>
      <c r="X7037" s="42"/>
      <c r="Y7037" s="42"/>
      <c r="Z7037" s="42"/>
      <c r="AA7037" s="42"/>
      <c r="AB7037" s="42"/>
      <c r="AD7037" s="11"/>
      <c r="AF7037" s="11"/>
    </row>
    <row r="7038" spans="3:32">
      <c r="C7038" s="57"/>
      <c r="D7038" s="11"/>
      <c r="E7038" s="11"/>
      <c r="F7038" s="56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42"/>
      <c r="V7038" s="42"/>
      <c r="W7038" s="42"/>
      <c r="X7038" s="42"/>
      <c r="Y7038" s="42"/>
      <c r="Z7038" s="42"/>
      <c r="AA7038" s="42"/>
      <c r="AB7038" s="42"/>
      <c r="AD7038" s="11"/>
    </row>
    <row r="7039" spans="3:32">
      <c r="C7039" s="57"/>
      <c r="D7039" s="11"/>
      <c r="E7039" s="11"/>
      <c r="F7039" s="56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42"/>
      <c r="V7039" s="42"/>
      <c r="W7039" s="42"/>
      <c r="X7039" s="42"/>
      <c r="Y7039" s="42"/>
      <c r="Z7039" s="42"/>
      <c r="AA7039" s="42"/>
      <c r="AB7039" s="42"/>
      <c r="AD7039" s="11"/>
      <c r="AF7039" s="11"/>
    </row>
    <row r="7040" spans="3:32">
      <c r="C7040" s="57"/>
      <c r="D7040" s="11"/>
      <c r="E7040" s="11"/>
      <c r="F7040" s="56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42"/>
      <c r="V7040" s="42"/>
      <c r="W7040" s="42"/>
      <c r="X7040" s="42"/>
      <c r="Y7040" s="42"/>
      <c r="Z7040" s="42"/>
      <c r="AA7040" s="42"/>
      <c r="AB7040" s="42"/>
      <c r="AD7040" s="11"/>
      <c r="AE7040" s="11"/>
    </row>
    <row r="7041" spans="3:32">
      <c r="C7041" s="57"/>
      <c r="D7041" s="11"/>
      <c r="E7041" s="11"/>
      <c r="F7041" s="56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42"/>
      <c r="V7041" s="42"/>
      <c r="W7041" s="42"/>
      <c r="X7041" s="42"/>
      <c r="Y7041" s="42"/>
      <c r="Z7041" s="42"/>
      <c r="AA7041" s="42"/>
      <c r="AB7041" s="42"/>
      <c r="AD7041" s="11"/>
      <c r="AE7041" s="11"/>
      <c r="AF7041" s="11"/>
    </row>
    <row r="7042" spans="3:32">
      <c r="C7042" s="57"/>
      <c r="D7042" s="11"/>
      <c r="E7042" s="11"/>
      <c r="F7042" s="56"/>
      <c r="G7042" s="11"/>
      <c r="H7042" s="11"/>
      <c r="I7042" s="11"/>
      <c r="J7042" s="11"/>
      <c r="K7042" s="11"/>
      <c r="M7042" s="11"/>
      <c r="N7042" s="11"/>
      <c r="O7042" s="11"/>
      <c r="Q7042" s="11"/>
      <c r="R7042" s="11"/>
      <c r="S7042" s="11"/>
      <c r="T7042" s="11"/>
      <c r="U7042" s="42"/>
      <c r="V7042" s="42"/>
      <c r="W7042" s="42"/>
      <c r="X7042" s="42"/>
      <c r="Y7042" s="42"/>
      <c r="Z7042" s="42"/>
      <c r="AA7042" s="42"/>
      <c r="AB7042" s="42"/>
      <c r="AD7042" s="11"/>
      <c r="AE7042" s="11"/>
      <c r="AF7042" s="11"/>
    </row>
    <row r="7043" spans="3:32">
      <c r="C7043" s="57"/>
      <c r="D7043" s="11"/>
      <c r="E7043" s="11"/>
      <c r="F7043" s="56"/>
      <c r="G7043" s="11"/>
      <c r="H7043" s="11"/>
      <c r="I7043" s="11"/>
      <c r="J7043" s="11"/>
      <c r="K7043" s="11"/>
      <c r="L7043" s="11"/>
      <c r="M7043" s="11"/>
      <c r="N7043" s="11"/>
      <c r="O7043" s="11"/>
      <c r="Q7043" s="11"/>
      <c r="R7043" s="11"/>
      <c r="S7043" s="11"/>
      <c r="T7043" s="11"/>
      <c r="U7043" s="42"/>
      <c r="V7043" s="42"/>
      <c r="W7043" s="42"/>
      <c r="X7043" s="42"/>
      <c r="Y7043" s="42"/>
      <c r="Z7043" s="42"/>
      <c r="AA7043" s="42"/>
      <c r="AB7043" s="42"/>
      <c r="AD7043" s="11"/>
      <c r="AE7043" s="11"/>
    </row>
    <row r="7044" spans="3:32">
      <c r="C7044" s="57"/>
      <c r="D7044" s="11"/>
      <c r="E7044" s="11"/>
      <c r="F7044" s="56"/>
      <c r="G7044" s="11"/>
      <c r="H7044" s="11"/>
      <c r="I7044" s="11"/>
      <c r="J7044" s="11"/>
      <c r="K7044" s="11"/>
      <c r="L7044" s="11"/>
      <c r="M7044" s="11"/>
      <c r="N7044" s="11"/>
      <c r="O7044" s="11"/>
      <c r="Q7044" s="11"/>
      <c r="R7044" s="11"/>
      <c r="S7044" s="11"/>
      <c r="T7044" s="11"/>
      <c r="U7044" s="42"/>
      <c r="V7044" s="42"/>
      <c r="W7044" s="42"/>
      <c r="X7044" s="42"/>
      <c r="Y7044" s="42"/>
      <c r="Z7044" s="42"/>
      <c r="AA7044" s="42"/>
      <c r="AB7044" s="42"/>
      <c r="AD7044" s="11"/>
      <c r="AE7044" s="11"/>
      <c r="AF7044" s="11"/>
    </row>
    <row r="7045" spans="3:32">
      <c r="C7045" s="57"/>
      <c r="D7045" s="11"/>
      <c r="E7045" s="11"/>
      <c r="F7045" s="56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42"/>
      <c r="V7045" s="42"/>
      <c r="W7045" s="42"/>
      <c r="X7045" s="42"/>
      <c r="Y7045" s="42"/>
      <c r="Z7045" s="42"/>
      <c r="AA7045" s="42"/>
      <c r="AB7045" s="42"/>
      <c r="AD7045" s="11"/>
      <c r="AE7045" s="11"/>
      <c r="AF7045" s="11"/>
    </row>
    <row r="7046" spans="3:32">
      <c r="C7046" s="57"/>
      <c r="D7046" s="11"/>
      <c r="E7046" s="11"/>
      <c r="F7046" s="56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42"/>
      <c r="V7046" s="42"/>
      <c r="W7046" s="42"/>
      <c r="X7046" s="42"/>
      <c r="Y7046" s="42"/>
      <c r="Z7046" s="42"/>
      <c r="AA7046" s="42"/>
      <c r="AB7046" s="42"/>
      <c r="AD7046" s="11"/>
      <c r="AE7046" s="11"/>
    </row>
    <row r="7047" spans="3:32">
      <c r="C7047" s="57"/>
      <c r="D7047" s="11"/>
      <c r="E7047" s="11"/>
      <c r="F7047" s="56"/>
      <c r="G7047" s="11"/>
      <c r="H7047" s="11"/>
      <c r="I7047" s="11"/>
      <c r="J7047" s="11"/>
      <c r="K7047" s="11"/>
      <c r="L7047" s="11"/>
      <c r="M7047" s="11"/>
      <c r="N7047" s="11"/>
      <c r="P7047" s="11"/>
      <c r="Q7047" s="11"/>
      <c r="R7047" s="11"/>
      <c r="S7047" s="11"/>
      <c r="T7047" s="11"/>
      <c r="U7047" s="42"/>
      <c r="V7047" s="42"/>
      <c r="W7047" s="42"/>
      <c r="X7047" s="42"/>
      <c r="Y7047" s="42"/>
      <c r="Z7047" s="42"/>
      <c r="AA7047" s="42"/>
      <c r="AB7047" s="42"/>
      <c r="AD7047" s="11"/>
      <c r="AE7047" s="11"/>
    </row>
    <row r="7048" spans="3:32">
      <c r="C7048" s="57"/>
      <c r="D7048" s="11"/>
      <c r="E7048" s="11"/>
      <c r="F7048" s="56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42"/>
      <c r="V7048" s="42"/>
      <c r="W7048" s="42"/>
      <c r="X7048" s="42"/>
      <c r="Y7048" s="42"/>
      <c r="Z7048" s="42"/>
      <c r="AA7048" s="42"/>
      <c r="AB7048" s="42"/>
      <c r="AD7048" s="11"/>
      <c r="AE7048" s="11"/>
      <c r="AF7048" s="11"/>
    </row>
    <row r="7049" spans="3:32">
      <c r="C7049" s="57"/>
      <c r="D7049" s="11"/>
      <c r="E7049" s="11"/>
      <c r="F7049" s="56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42"/>
      <c r="V7049" s="42"/>
      <c r="W7049" s="42"/>
      <c r="X7049" s="42"/>
      <c r="Y7049" s="42"/>
      <c r="Z7049" s="42"/>
      <c r="AA7049" s="42"/>
      <c r="AB7049" s="42"/>
      <c r="AD7049" s="11"/>
      <c r="AE7049" s="11"/>
    </row>
    <row r="7050" spans="3:32">
      <c r="C7050" s="57"/>
      <c r="D7050" s="11"/>
      <c r="E7050" s="11"/>
      <c r="F7050" s="56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42"/>
      <c r="V7050" s="42"/>
      <c r="W7050" s="42"/>
      <c r="X7050" s="42"/>
      <c r="Y7050" s="42"/>
      <c r="Z7050" s="42"/>
      <c r="AA7050" s="42"/>
      <c r="AB7050" s="42"/>
      <c r="AD7050" s="11"/>
      <c r="AE7050" s="11"/>
      <c r="AF7050" s="11"/>
    </row>
    <row r="7051" spans="3:32">
      <c r="C7051" s="57"/>
      <c r="D7051" s="11"/>
      <c r="E7051" s="11"/>
      <c r="F7051" s="56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42"/>
      <c r="V7051" s="42"/>
      <c r="W7051" s="42"/>
      <c r="X7051" s="42"/>
      <c r="Y7051" s="42"/>
      <c r="Z7051" s="42"/>
      <c r="AA7051" s="42"/>
      <c r="AB7051" s="42"/>
      <c r="AD7051" s="11"/>
      <c r="AE7051" s="11"/>
    </row>
    <row r="7052" spans="3:32">
      <c r="C7052" s="57"/>
      <c r="D7052" s="11"/>
      <c r="E7052" s="11"/>
      <c r="F7052" s="56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42"/>
      <c r="V7052" s="42"/>
      <c r="W7052" s="42"/>
      <c r="X7052" s="42"/>
      <c r="Y7052" s="42"/>
      <c r="Z7052" s="42"/>
      <c r="AA7052" s="42"/>
      <c r="AB7052" s="42"/>
      <c r="AD7052" s="11"/>
      <c r="AF7052" s="11"/>
    </row>
    <row r="7053" spans="3:32">
      <c r="C7053" s="57"/>
      <c r="D7053" s="11"/>
      <c r="E7053" s="11"/>
      <c r="F7053" s="56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42"/>
      <c r="V7053" s="42"/>
      <c r="W7053" s="42"/>
      <c r="X7053" s="42"/>
      <c r="Y7053" s="42"/>
      <c r="Z7053" s="42"/>
      <c r="AA7053" s="42"/>
      <c r="AB7053" s="42"/>
      <c r="AD7053" s="11"/>
      <c r="AE7053" s="11"/>
    </row>
    <row r="7054" spans="3:32">
      <c r="C7054" s="57"/>
      <c r="D7054" s="11"/>
      <c r="E7054" s="11"/>
      <c r="F7054" s="56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42"/>
      <c r="V7054" s="42"/>
      <c r="W7054" s="42"/>
      <c r="X7054" s="42"/>
      <c r="Y7054" s="42"/>
      <c r="Z7054" s="42"/>
      <c r="AA7054" s="42"/>
      <c r="AB7054" s="42"/>
      <c r="AD7054" s="11"/>
      <c r="AE7054" s="11"/>
      <c r="AF7054" s="11"/>
    </row>
    <row r="7055" spans="3:32">
      <c r="C7055" s="57"/>
      <c r="D7055" s="11"/>
      <c r="E7055" s="11"/>
      <c r="F7055" s="56"/>
      <c r="G7055" s="11"/>
      <c r="H7055" s="11"/>
      <c r="I7055" s="11"/>
      <c r="J7055" s="11"/>
      <c r="K7055" s="11"/>
      <c r="L7055" s="11"/>
      <c r="M7055" s="11"/>
      <c r="N7055" s="11"/>
      <c r="O7055" s="11"/>
      <c r="Q7055" s="11"/>
      <c r="R7055" s="11"/>
      <c r="S7055" s="11"/>
      <c r="T7055" s="11"/>
      <c r="U7055" s="42"/>
      <c r="V7055" s="42"/>
      <c r="W7055" s="42"/>
      <c r="X7055" s="42"/>
      <c r="Y7055" s="42"/>
      <c r="Z7055" s="42"/>
      <c r="AA7055" s="42"/>
      <c r="AB7055" s="42"/>
      <c r="AD7055" s="11"/>
      <c r="AE7055" s="11"/>
      <c r="AF7055" s="11"/>
    </row>
    <row r="7056" spans="3:32">
      <c r="C7056" s="57"/>
      <c r="D7056" s="11"/>
      <c r="E7056" s="11"/>
      <c r="F7056" s="56"/>
      <c r="G7056" s="11"/>
      <c r="H7056" s="11"/>
      <c r="I7056" s="11"/>
      <c r="J7056" s="11"/>
      <c r="K7056" s="11"/>
      <c r="M7056" s="11"/>
      <c r="N7056" s="11"/>
      <c r="O7056" s="11"/>
      <c r="Q7056" s="11"/>
      <c r="R7056" s="11"/>
      <c r="S7056" s="11"/>
      <c r="T7056" s="11"/>
      <c r="U7056" s="42"/>
      <c r="V7056" s="42"/>
      <c r="W7056" s="42"/>
      <c r="X7056" s="42"/>
      <c r="Y7056" s="42"/>
      <c r="Z7056" s="42"/>
      <c r="AA7056" s="42"/>
      <c r="AB7056" s="42"/>
      <c r="AD7056" s="11"/>
      <c r="AE7056" s="11"/>
      <c r="AF7056" s="11"/>
    </row>
    <row r="7057" spans="3:32">
      <c r="C7057" s="57"/>
      <c r="D7057" s="11"/>
      <c r="E7057" s="11"/>
      <c r="F7057" s="56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42"/>
      <c r="V7057" s="42"/>
      <c r="W7057" s="42"/>
      <c r="X7057" s="42"/>
      <c r="Y7057" s="42"/>
      <c r="Z7057" s="42"/>
      <c r="AA7057" s="42"/>
      <c r="AB7057" s="42"/>
      <c r="AD7057" s="11"/>
      <c r="AE7057" s="11"/>
    </row>
    <row r="7058" spans="3:32">
      <c r="C7058" s="57"/>
      <c r="D7058" s="11"/>
      <c r="E7058" s="11"/>
      <c r="F7058" s="56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42"/>
      <c r="V7058" s="42"/>
      <c r="W7058" s="42"/>
      <c r="X7058" s="42"/>
      <c r="Y7058" s="42"/>
      <c r="Z7058" s="42"/>
      <c r="AA7058" s="42"/>
      <c r="AB7058" s="42"/>
      <c r="AD7058" s="11"/>
      <c r="AF7058" s="11"/>
    </row>
    <row r="7059" spans="3:32">
      <c r="C7059" s="57"/>
      <c r="D7059" s="11"/>
      <c r="E7059" s="11"/>
      <c r="F7059" s="56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U7059" s="42"/>
      <c r="V7059" s="42"/>
      <c r="W7059" s="42"/>
      <c r="X7059" s="42"/>
      <c r="Y7059" s="42"/>
      <c r="Z7059" s="42"/>
      <c r="AA7059" s="42"/>
      <c r="AB7059" s="42"/>
      <c r="AD7059" s="11"/>
      <c r="AE7059" s="11"/>
    </row>
    <row r="7060" spans="3:32">
      <c r="C7060" s="57"/>
      <c r="D7060" s="11"/>
      <c r="E7060" s="11"/>
      <c r="F7060" s="56"/>
      <c r="G7060" s="11"/>
      <c r="H7060" s="11"/>
      <c r="I7060" s="11"/>
      <c r="J7060" s="11"/>
      <c r="K7060" s="11"/>
      <c r="M7060" s="11"/>
      <c r="N7060" s="11"/>
      <c r="O7060" s="11"/>
      <c r="P7060" s="11"/>
      <c r="Q7060" s="11"/>
      <c r="R7060" s="11"/>
      <c r="S7060" s="11"/>
      <c r="T7060" s="11"/>
      <c r="U7060" s="42"/>
      <c r="V7060" s="42"/>
      <c r="W7060" s="42"/>
      <c r="X7060" s="42"/>
      <c r="Y7060" s="42"/>
      <c r="Z7060" s="42"/>
      <c r="AA7060" s="42"/>
      <c r="AB7060" s="42"/>
      <c r="AD7060" s="11"/>
      <c r="AF7060" s="11"/>
    </row>
    <row r="7061" spans="3:32">
      <c r="C7061" s="57"/>
      <c r="D7061" s="11"/>
      <c r="E7061" s="11"/>
      <c r="F7061" s="56"/>
      <c r="G7061" s="11"/>
      <c r="H7061" s="11"/>
      <c r="I7061" s="11"/>
      <c r="J7061" s="11"/>
      <c r="K7061" s="11"/>
      <c r="M7061" s="11"/>
      <c r="N7061" s="11"/>
      <c r="O7061" s="11"/>
      <c r="P7061" s="11"/>
      <c r="Q7061" s="11"/>
      <c r="R7061" s="11"/>
      <c r="S7061" s="11"/>
      <c r="T7061" s="11"/>
      <c r="U7061" s="42"/>
      <c r="V7061" s="42"/>
      <c r="W7061" s="42"/>
      <c r="X7061" s="42"/>
      <c r="Y7061" s="42"/>
      <c r="Z7061" s="42"/>
      <c r="AA7061" s="42"/>
      <c r="AB7061" s="42"/>
      <c r="AD7061" s="11"/>
      <c r="AE7061" s="11"/>
      <c r="AF7061" s="11"/>
    </row>
    <row r="7062" spans="3:32">
      <c r="C7062" s="57"/>
      <c r="D7062" s="11"/>
      <c r="E7062" s="11"/>
      <c r="F7062" s="56"/>
      <c r="G7062" s="11"/>
      <c r="H7062" s="11"/>
      <c r="I7062" s="11"/>
      <c r="J7062" s="11"/>
      <c r="K7062" s="11"/>
      <c r="M7062" s="11"/>
      <c r="N7062" s="11"/>
      <c r="O7062" s="11"/>
      <c r="Q7062" s="11"/>
      <c r="R7062" s="11"/>
      <c r="S7062" s="11"/>
      <c r="U7062" s="42"/>
      <c r="V7062" s="42"/>
      <c r="W7062" s="42"/>
      <c r="X7062" s="42"/>
      <c r="Y7062" s="42"/>
      <c r="Z7062" s="42"/>
      <c r="AA7062" s="42"/>
      <c r="AB7062" s="42"/>
      <c r="AD7062" s="11"/>
      <c r="AE7062" s="11"/>
      <c r="AF7062" s="11"/>
    </row>
    <row r="7063" spans="3:32">
      <c r="C7063" s="57"/>
      <c r="D7063" s="11"/>
      <c r="E7063" s="11"/>
      <c r="F7063" s="56"/>
      <c r="G7063" s="11"/>
      <c r="H7063" s="11"/>
      <c r="I7063" s="11"/>
      <c r="J7063" s="11"/>
      <c r="K7063" s="11"/>
      <c r="M7063" s="11"/>
      <c r="O7063" s="11"/>
      <c r="P7063" s="11"/>
      <c r="Q7063" s="11"/>
      <c r="R7063" s="11"/>
      <c r="S7063" s="11"/>
      <c r="T7063" s="11"/>
      <c r="U7063" s="42"/>
      <c r="V7063" s="42"/>
      <c r="W7063" s="42"/>
      <c r="X7063" s="42"/>
      <c r="Y7063" s="42"/>
      <c r="Z7063" s="42"/>
      <c r="AA7063" s="42"/>
      <c r="AB7063" s="42"/>
      <c r="AD7063" s="11"/>
      <c r="AE7063" s="11"/>
      <c r="AF7063" s="11"/>
    </row>
    <row r="7064" spans="3:32">
      <c r="C7064" s="57"/>
      <c r="D7064" s="11"/>
      <c r="E7064" s="11"/>
      <c r="F7064" s="56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42"/>
      <c r="V7064" s="42"/>
      <c r="W7064" s="42"/>
      <c r="X7064" s="42"/>
      <c r="Y7064" s="42"/>
      <c r="Z7064" s="42"/>
      <c r="AA7064" s="42"/>
      <c r="AB7064" s="42"/>
      <c r="AD7064" s="11"/>
      <c r="AE7064" s="11"/>
      <c r="AF7064" s="11"/>
    </row>
    <row r="7065" spans="3:32">
      <c r="C7065" s="57"/>
      <c r="D7065" s="11"/>
      <c r="E7065" s="11"/>
      <c r="F7065" s="56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42"/>
      <c r="V7065" s="42"/>
      <c r="W7065" s="42"/>
      <c r="X7065" s="42"/>
      <c r="Y7065" s="42"/>
      <c r="Z7065" s="42"/>
      <c r="AA7065" s="42"/>
      <c r="AB7065" s="42"/>
      <c r="AD7065" s="11"/>
      <c r="AE7065" s="11"/>
      <c r="AF7065" s="11"/>
    </row>
    <row r="7066" spans="3:32">
      <c r="C7066" s="57"/>
      <c r="D7066" s="11"/>
      <c r="E7066" s="11"/>
      <c r="F7066" s="56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42"/>
      <c r="V7066" s="42"/>
      <c r="W7066" s="42"/>
      <c r="X7066" s="42"/>
      <c r="Y7066" s="42"/>
      <c r="Z7066" s="42"/>
      <c r="AA7066" s="42"/>
      <c r="AB7066" s="42"/>
      <c r="AD7066" s="11"/>
      <c r="AE7066" s="11"/>
    </row>
    <row r="7067" spans="3:32">
      <c r="C7067" s="57"/>
      <c r="D7067" s="11"/>
      <c r="E7067" s="11"/>
      <c r="F7067" s="56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42"/>
      <c r="V7067" s="42"/>
      <c r="W7067" s="42"/>
      <c r="X7067" s="42"/>
      <c r="Y7067" s="42"/>
      <c r="Z7067" s="42"/>
      <c r="AA7067" s="42"/>
      <c r="AB7067" s="42"/>
      <c r="AD7067" s="11"/>
      <c r="AE7067" s="11"/>
      <c r="AF7067" s="11"/>
    </row>
    <row r="7068" spans="3:32">
      <c r="C7068" s="57"/>
      <c r="D7068" s="11"/>
      <c r="E7068" s="11"/>
      <c r="F7068" s="56"/>
      <c r="G7068" s="11"/>
      <c r="H7068" s="11"/>
      <c r="I7068" s="11"/>
      <c r="J7068" s="11"/>
      <c r="K7068" s="11"/>
      <c r="M7068" s="11"/>
      <c r="N7068" s="11"/>
      <c r="O7068" s="11"/>
      <c r="Q7068" s="11"/>
      <c r="R7068" s="11"/>
      <c r="S7068" s="11"/>
      <c r="T7068" s="11"/>
      <c r="U7068" s="42"/>
      <c r="V7068" s="42"/>
      <c r="W7068" s="42"/>
      <c r="X7068" s="42"/>
      <c r="Y7068" s="42"/>
      <c r="Z7068" s="42"/>
      <c r="AA7068" s="42"/>
      <c r="AB7068" s="42"/>
      <c r="AD7068" s="11"/>
      <c r="AF7068" s="11"/>
    </row>
    <row r="7069" spans="3:32">
      <c r="C7069" s="57"/>
      <c r="D7069" s="11"/>
      <c r="E7069" s="11"/>
      <c r="F7069" s="56"/>
      <c r="G7069" s="11"/>
      <c r="H7069" s="11"/>
      <c r="I7069" s="11"/>
      <c r="J7069" s="11"/>
      <c r="K7069" s="11"/>
      <c r="M7069" s="11"/>
      <c r="N7069" s="11"/>
      <c r="O7069" s="11"/>
      <c r="P7069" s="11"/>
      <c r="Q7069" s="11"/>
      <c r="R7069" s="11"/>
      <c r="S7069" s="11"/>
      <c r="T7069" s="11"/>
      <c r="U7069" s="42"/>
      <c r="V7069" s="42"/>
      <c r="W7069" s="42"/>
      <c r="X7069" s="42"/>
      <c r="Y7069" s="42"/>
      <c r="Z7069" s="42"/>
      <c r="AA7069" s="42"/>
      <c r="AB7069" s="42"/>
      <c r="AD7069" s="11"/>
      <c r="AE7069" s="11"/>
    </row>
    <row r="7070" spans="3:32">
      <c r="C7070" s="57"/>
      <c r="D7070" s="11"/>
      <c r="E7070" s="11"/>
      <c r="F7070" s="56"/>
      <c r="G7070" s="11"/>
      <c r="H7070" s="11"/>
      <c r="I7070" s="11"/>
      <c r="J7070" s="11"/>
      <c r="K7070" s="11"/>
      <c r="L7070" s="11"/>
      <c r="M7070" s="11"/>
      <c r="N7070" s="11"/>
      <c r="O7070" s="11"/>
      <c r="Q7070" s="11"/>
      <c r="R7070" s="11"/>
      <c r="S7070" s="11"/>
      <c r="T7070" s="11"/>
      <c r="U7070" s="42"/>
      <c r="V7070" s="42"/>
      <c r="W7070" s="42"/>
      <c r="X7070" s="42"/>
      <c r="Y7070" s="42"/>
      <c r="Z7070" s="42"/>
      <c r="AA7070" s="42"/>
      <c r="AB7070" s="42"/>
      <c r="AC7070" s="11"/>
      <c r="AD7070" s="11"/>
      <c r="AE7070" s="11"/>
    </row>
    <row r="7071" spans="3:32">
      <c r="C7071" s="57"/>
      <c r="D7071" s="11"/>
      <c r="E7071" s="11"/>
      <c r="F7071" s="56"/>
      <c r="G7071" s="11"/>
      <c r="H7071" s="11"/>
      <c r="I7071" s="11"/>
      <c r="J7071" s="11"/>
      <c r="K7071" s="11"/>
      <c r="M7071" s="11"/>
      <c r="N7071" s="11"/>
      <c r="O7071" s="11"/>
      <c r="P7071" s="11"/>
      <c r="Q7071" s="11"/>
      <c r="R7071" s="11"/>
      <c r="S7071" s="11"/>
      <c r="T7071" s="11"/>
      <c r="U7071" s="42"/>
      <c r="V7071" s="42"/>
      <c r="W7071" s="42"/>
      <c r="X7071" s="42"/>
      <c r="Y7071" s="42"/>
      <c r="Z7071" s="42"/>
      <c r="AA7071" s="42"/>
      <c r="AB7071" s="42"/>
      <c r="AC7071" s="11"/>
      <c r="AD7071" s="11"/>
    </row>
    <row r="7072" spans="3:32">
      <c r="C7072" s="57"/>
      <c r="D7072" s="11"/>
      <c r="E7072" s="11"/>
      <c r="F7072" s="56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42"/>
      <c r="V7072" s="42"/>
      <c r="W7072" s="42"/>
      <c r="X7072" s="42"/>
      <c r="Y7072" s="42"/>
      <c r="Z7072" s="42"/>
      <c r="AA7072" s="42"/>
      <c r="AB7072" s="42"/>
      <c r="AC7072" s="11"/>
      <c r="AD7072" s="11"/>
      <c r="AF7072" s="11"/>
    </row>
    <row r="7073" spans="3:32">
      <c r="C7073" s="57"/>
      <c r="D7073" s="11"/>
      <c r="E7073" s="11"/>
      <c r="F7073" s="56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42"/>
      <c r="V7073" s="42"/>
      <c r="W7073" s="42"/>
      <c r="X7073" s="42"/>
      <c r="Y7073" s="42"/>
      <c r="Z7073" s="42"/>
      <c r="AA7073" s="42"/>
      <c r="AB7073" s="42"/>
      <c r="AD7073" s="11"/>
      <c r="AE7073" s="11"/>
    </row>
    <row r="7074" spans="3:32">
      <c r="C7074" s="57"/>
      <c r="D7074" s="11"/>
      <c r="E7074" s="11"/>
      <c r="F7074" s="56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42"/>
      <c r="V7074" s="42"/>
      <c r="W7074" s="42"/>
      <c r="X7074" s="42"/>
      <c r="Y7074" s="42"/>
      <c r="Z7074" s="42"/>
      <c r="AA7074" s="42"/>
      <c r="AB7074" s="42"/>
      <c r="AD7074" s="11"/>
      <c r="AE7074" s="11"/>
      <c r="AF7074" s="11"/>
    </row>
    <row r="7075" spans="3:32">
      <c r="C7075" s="57"/>
      <c r="D7075" s="11"/>
      <c r="E7075" s="11"/>
      <c r="F7075" s="56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42"/>
      <c r="V7075" s="42"/>
      <c r="W7075" s="42"/>
      <c r="X7075" s="42"/>
      <c r="Y7075" s="42"/>
      <c r="Z7075" s="42"/>
      <c r="AA7075" s="42"/>
      <c r="AB7075" s="42"/>
      <c r="AD7075" s="11"/>
      <c r="AE7075" s="11"/>
      <c r="AF7075" s="11"/>
    </row>
    <row r="7076" spans="3:32">
      <c r="C7076" s="57"/>
      <c r="D7076" s="11"/>
      <c r="E7076" s="11"/>
      <c r="F7076" s="56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42"/>
      <c r="V7076" s="42"/>
      <c r="W7076" s="42"/>
      <c r="X7076" s="42"/>
      <c r="Y7076" s="42"/>
      <c r="Z7076" s="42"/>
      <c r="AA7076" s="42"/>
      <c r="AB7076" s="42"/>
      <c r="AD7076" s="11"/>
      <c r="AE7076" s="11"/>
    </row>
    <row r="7077" spans="3:32">
      <c r="C7077" s="57"/>
      <c r="D7077" s="11"/>
      <c r="E7077" s="11"/>
      <c r="F7077" s="56"/>
      <c r="G7077" s="11"/>
      <c r="H7077" s="11"/>
      <c r="I7077" s="11"/>
      <c r="J7077" s="11"/>
      <c r="K7077" s="11"/>
      <c r="M7077" s="11"/>
      <c r="O7077" s="11"/>
      <c r="P7077" s="11"/>
      <c r="Q7077" s="11"/>
      <c r="R7077" s="11"/>
      <c r="S7077" s="11"/>
      <c r="T7077" s="11"/>
      <c r="U7077" s="42"/>
      <c r="V7077" s="42"/>
      <c r="W7077" s="42"/>
      <c r="X7077" s="42"/>
      <c r="Y7077" s="42"/>
      <c r="Z7077" s="42"/>
      <c r="AA7077" s="42"/>
      <c r="AB7077" s="42"/>
      <c r="AD7077" s="11"/>
      <c r="AE7077" s="11"/>
    </row>
    <row r="7078" spans="3:32">
      <c r="C7078" s="57"/>
      <c r="D7078" s="11"/>
      <c r="E7078" s="11"/>
      <c r="F7078" s="56"/>
      <c r="G7078" s="11"/>
      <c r="H7078" s="11"/>
      <c r="I7078" s="11"/>
      <c r="J7078" s="11"/>
      <c r="K7078" s="11"/>
      <c r="L7078" s="11"/>
      <c r="M7078" s="11"/>
      <c r="O7078" s="11"/>
      <c r="Q7078" s="11"/>
      <c r="R7078" s="11"/>
      <c r="S7078" s="11"/>
      <c r="T7078" s="11"/>
      <c r="U7078" s="42"/>
      <c r="V7078" s="42"/>
      <c r="W7078" s="42"/>
      <c r="X7078" s="42"/>
      <c r="Y7078" s="42"/>
      <c r="Z7078" s="42"/>
      <c r="AA7078" s="42"/>
      <c r="AB7078" s="42"/>
      <c r="AD7078" s="11"/>
      <c r="AE7078" s="11"/>
      <c r="AF7078" s="11"/>
    </row>
    <row r="7079" spans="3:32">
      <c r="C7079" s="57"/>
      <c r="D7079" s="11"/>
      <c r="E7079" s="11"/>
      <c r="F7079" s="56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42"/>
      <c r="V7079" s="42"/>
      <c r="W7079" s="42"/>
      <c r="X7079" s="42"/>
      <c r="Y7079" s="42"/>
      <c r="Z7079" s="42"/>
      <c r="AA7079" s="42"/>
      <c r="AB7079" s="42"/>
      <c r="AD7079" s="11"/>
    </row>
    <row r="7080" spans="3:32">
      <c r="C7080" s="57"/>
      <c r="D7080" s="11"/>
      <c r="E7080" s="11"/>
      <c r="F7080" s="56"/>
      <c r="G7080" s="11"/>
      <c r="H7080" s="11"/>
      <c r="I7080" s="11"/>
      <c r="J7080" s="11"/>
      <c r="K7080" s="11"/>
      <c r="L7080" s="11"/>
      <c r="M7080" s="11"/>
      <c r="N7080" s="11"/>
      <c r="O7080" s="11"/>
      <c r="Q7080" s="11"/>
      <c r="R7080" s="11"/>
      <c r="S7080" s="11"/>
      <c r="T7080" s="11"/>
      <c r="U7080" s="42"/>
      <c r="V7080" s="42"/>
      <c r="W7080" s="42"/>
      <c r="X7080" s="42"/>
      <c r="Y7080" s="42"/>
      <c r="Z7080" s="42"/>
      <c r="AA7080" s="42"/>
      <c r="AB7080" s="42"/>
      <c r="AD7080" s="11"/>
      <c r="AE7080" s="11"/>
      <c r="AF7080" s="11"/>
    </row>
    <row r="7081" spans="3:32">
      <c r="C7081" s="57"/>
      <c r="D7081" s="11"/>
      <c r="E7081" s="11"/>
      <c r="F7081" s="56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42"/>
      <c r="V7081" s="42"/>
      <c r="W7081" s="42"/>
      <c r="X7081" s="42"/>
      <c r="Y7081" s="42"/>
      <c r="Z7081" s="42"/>
      <c r="AA7081" s="42"/>
      <c r="AB7081" s="42"/>
      <c r="AD7081" s="11"/>
      <c r="AE7081" s="11"/>
      <c r="AF7081" s="11"/>
    </row>
    <row r="7082" spans="3:32">
      <c r="C7082" s="57"/>
      <c r="D7082" s="11"/>
      <c r="E7082" s="11"/>
      <c r="F7082" s="56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42"/>
      <c r="V7082" s="42"/>
      <c r="W7082" s="42"/>
      <c r="X7082" s="42"/>
      <c r="Y7082" s="42"/>
      <c r="Z7082" s="42"/>
      <c r="AA7082" s="42"/>
      <c r="AB7082" s="42"/>
      <c r="AD7082" s="11"/>
      <c r="AE7082" s="11"/>
      <c r="AF7082" s="11"/>
    </row>
    <row r="7083" spans="3:32">
      <c r="C7083" s="57"/>
      <c r="D7083" s="11"/>
      <c r="E7083" s="11"/>
      <c r="F7083" s="56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42"/>
      <c r="V7083" s="42"/>
      <c r="W7083" s="42"/>
      <c r="X7083" s="42"/>
      <c r="Y7083" s="42"/>
      <c r="Z7083" s="42"/>
      <c r="AA7083" s="42"/>
      <c r="AB7083" s="42"/>
      <c r="AD7083" s="11"/>
      <c r="AE7083" s="11"/>
      <c r="AF7083" s="11"/>
    </row>
    <row r="7084" spans="3:32">
      <c r="C7084" s="57"/>
      <c r="D7084" s="11"/>
      <c r="E7084" s="11"/>
      <c r="F7084" s="56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42"/>
      <c r="V7084" s="42"/>
      <c r="W7084" s="42"/>
      <c r="X7084" s="42"/>
      <c r="Y7084" s="42"/>
      <c r="Z7084" s="42"/>
      <c r="AA7084" s="42"/>
      <c r="AB7084" s="42"/>
      <c r="AD7084" s="11"/>
      <c r="AE7084" s="11"/>
    </row>
    <row r="7085" spans="3:32">
      <c r="C7085" s="57"/>
      <c r="D7085" s="11"/>
      <c r="E7085" s="11"/>
      <c r="F7085" s="56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42"/>
      <c r="V7085" s="42"/>
      <c r="W7085" s="42"/>
      <c r="X7085" s="42"/>
      <c r="Y7085" s="42"/>
      <c r="Z7085" s="42"/>
      <c r="AA7085" s="42"/>
      <c r="AB7085" s="42"/>
      <c r="AD7085" s="11"/>
      <c r="AE7085" s="11"/>
    </row>
    <row r="7086" spans="3:32">
      <c r="C7086" s="57"/>
      <c r="D7086" s="11"/>
      <c r="E7086" s="11"/>
      <c r="F7086" s="56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42"/>
      <c r="V7086" s="42"/>
      <c r="W7086" s="42"/>
      <c r="X7086" s="42"/>
      <c r="Y7086" s="42"/>
      <c r="Z7086" s="42"/>
      <c r="AA7086" s="42"/>
      <c r="AB7086" s="42"/>
      <c r="AD7086" s="11"/>
      <c r="AE7086" s="11"/>
    </row>
    <row r="7087" spans="3:32">
      <c r="C7087" s="57"/>
      <c r="D7087" s="11"/>
      <c r="E7087" s="11"/>
      <c r="F7087" s="56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42"/>
      <c r="V7087" s="42"/>
      <c r="W7087" s="42"/>
      <c r="X7087" s="42"/>
      <c r="Y7087" s="42"/>
      <c r="Z7087" s="42"/>
      <c r="AA7087" s="42"/>
      <c r="AB7087" s="42"/>
      <c r="AD7087" s="11"/>
      <c r="AE7087" s="11"/>
    </row>
    <row r="7088" spans="3:32">
      <c r="C7088" s="57"/>
      <c r="D7088" s="11"/>
      <c r="E7088" s="11"/>
      <c r="F7088" s="56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42"/>
      <c r="V7088" s="42"/>
      <c r="W7088" s="42"/>
      <c r="X7088" s="42"/>
      <c r="Y7088" s="42"/>
      <c r="Z7088" s="42"/>
      <c r="AA7088" s="42"/>
      <c r="AB7088" s="42"/>
      <c r="AD7088" s="11"/>
      <c r="AE7088" s="11"/>
    </row>
    <row r="7089" spans="3:32">
      <c r="C7089" s="57"/>
      <c r="D7089" s="11"/>
      <c r="E7089" s="11"/>
      <c r="F7089" s="56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42"/>
      <c r="V7089" s="42"/>
      <c r="W7089" s="42"/>
      <c r="X7089" s="42"/>
      <c r="Y7089" s="42"/>
      <c r="Z7089" s="42"/>
      <c r="AA7089" s="42"/>
      <c r="AB7089" s="42"/>
      <c r="AD7089" s="11"/>
      <c r="AE7089" s="11"/>
    </row>
    <row r="7090" spans="3:32">
      <c r="C7090" s="57"/>
      <c r="D7090" s="11"/>
      <c r="E7090" s="11"/>
      <c r="F7090" s="56"/>
      <c r="G7090" s="11"/>
      <c r="H7090" s="11"/>
      <c r="I7090" s="11"/>
      <c r="J7090" s="11"/>
      <c r="K7090" s="11"/>
      <c r="M7090" s="11"/>
      <c r="O7090" s="11"/>
      <c r="P7090" s="11"/>
      <c r="Q7090" s="11"/>
      <c r="R7090" s="11"/>
      <c r="S7090" s="11"/>
      <c r="T7090" s="11"/>
      <c r="U7090" s="42"/>
      <c r="V7090" s="42"/>
      <c r="W7090" s="42"/>
      <c r="X7090" s="42"/>
      <c r="Y7090" s="42"/>
      <c r="Z7090" s="42"/>
      <c r="AA7090" s="42"/>
      <c r="AB7090" s="42"/>
      <c r="AD7090" s="11"/>
      <c r="AE7090" s="11"/>
    </row>
    <row r="7091" spans="3:32">
      <c r="C7091" s="57"/>
      <c r="D7091" s="11"/>
      <c r="E7091" s="11"/>
      <c r="F7091" s="56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42"/>
      <c r="V7091" s="42"/>
      <c r="W7091" s="42"/>
      <c r="X7091" s="42"/>
      <c r="Y7091" s="42"/>
      <c r="Z7091" s="42"/>
      <c r="AA7091" s="42"/>
      <c r="AB7091" s="42"/>
      <c r="AD7091" s="11"/>
      <c r="AE7091" s="11"/>
    </row>
    <row r="7092" spans="3:32">
      <c r="C7092" s="57"/>
      <c r="D7092" s="11"/>
      <c r="E7092" s="11"/>
      <c r="F7092" s="56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42"/>
      <c r="V7092" s="42"/>
      <c r="W7092" s="42"/>
      <c r="X7092" s="42"/>
      <c r="Y7092" s="42"/>
      <c r="Z7092" s="42"/>
      <c r="AA7092" s="42"/>
      <c r="AB7092" s="42"/>
      <c r="AD7092" s="11"/>
      <c r="AF7092" s="11"/>
    </row>
    <row r="7093" spans="3:32">
      <c r="C7093" s="57"/>
      <c r="D7093" s="11"/>
      <c r="E7093" s="11"/>
      <c r="F7093" s="56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42"/>
      <c r="V7093" s="42"/>
      <c r="W7093" s="42"/>
      <c r="X7093" s="42"/>
      <c r="Y7093" s="42"/>
      <c r="Z7093" s="42"/>
      <c r="AA7093" s="42"/>
      <c r="AB7093" s="42"/>
      <c r="AD7093" s="11"/>
      <c r="AE7093" s="11"/>
    </row>
    <row r="7094" spans="3:32">
      <c r="C7094" s="57"/>
      <c r="D7094" s="11"/>
      <c r="E7094" s="11"/>
      <c r="F7094" s="56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42"/>
      <c r="V7094" s="42"/>
      <c r="W7094" s="42"/>
      <c r="X7094" s="42"/>
      <c r="Y7094" s="42"/>
      <c r="Z7094" s="42"/>
      <c r="AA7094" s="42"/>
      <c r="AB7094" s="42"/>
      <c r="AD7094" s="11"/>
      <c r="AE7094" s="11"/>
    </row>
    <row r="7095" spans="3:32">
      <c r="C7095" s="57"/>
      <c r="D7095" s="11"/>
      <c r="E7095" s="11"/>
      <c r="F7095" s="56"/>
      <c r="G7095" s="11"/>
      <c r="H7095" s="11"/>
      <c r="I7095" s="11"/>
      <c r="J7095" s="11"/>
      <c r="K7095" s="11"/>
      <c r="L7095" s="11"/>
      <c r="M7095" s="11"/>
      <c r="N7095" s="11"/>
      <c r="Q7095" s="11"/>
      <c r="R7095" s="11"/>
      <c r="S7095" s="11"/>
      <c r="T7095" s="11"/>
      <c r="U7095" s="42"/>
      <c r="V7095" s="42"/>
      <c r="W7095" s="42"/>
      <c r="X7095" s="42"/>
      <c r="Y7095" s="42"/>
      <c r="Z7095" s="42"/>
      <c r="AA7095" s="42"/>
      <c r="AB7095" s="42"/>
      <c r="AD7095" s="11"/>
      <c r="AE7095" s="11"/>
    </row>
    <row r="7096" spans="3:32">
      <c r="C7096" s="57"/>
      <c r="D7096" s="11"/>
      <c r="E7096" s="11"/>
      <c r="F7096" s="56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42"/>
      <c r="V7096" s="42"/>
      <c r="W7096" s="42"/>
      <c r="X7096" s="42"/>
      <c r="Y7096" s="42"/>
      <c r="Z7096" s="42"/>
      <c r="AA7096" s="42"/>
      <c r="AB7096" s="42"/>
      <c r="AD7096" s="11"/>
      <c r="AF7096" s="11"/>
    </row>
    <row r="7097" spans="3:32">
      <c r="C7097" s="57"/>
      <c r="D7097" s="11"/>
      <c r="E7097" s="11"/>
      <c r="F7097" s="56"/>
      <c r="G7097" s="11"/>
      <c r="H7097" s="11"/>
      <c r="I7097" s="11"/>
      <c r="J7097" s="11"/>
      <c r="K7097" s="11"/>
      <c r="M7097" s="11"/>
      <c r="N7097" s="11"/>
      <c r="O7097" s="11"/>
      <c r="P7097" s="11"/>
      <c r="Q7097" s="11"/>
      <c r="R7097" s="11"/>
      <c r="S7097" s="11"/>
      <c r="T7097" s="11"/>
      <c r="U7097" s="42"/>
      <c r="V7097" s="42"/>
      <c r="W7097" s="42"/>
      <c r="X7097" s="42"/>
      <c r="Y7097" s="42"/>
      <c r="Z7097" s="42"/>
      <c r="AA7097" s="42"/>
      <c r="AB7097" s="42"/>
      <c r="AD7097" s="11"/>
      <c r="AE7097" s="11"/>
      <c r="AF7097" s="11"/>
    </row>
    <row r="7098" spans="3:32">
      <c r="C7098" s="57"/>
      <c r="D7098" s="11"/>
      <c r="E7098" s="11"/>
      <c r="F7098" s="56"/>
      <c r="G7098" s="11"/>
      <c r="H7098" s="11"/>
      <c r="I7098" s="11"/>
      <c r="J7098" s="11"/>
      <c r="K7098" s="11"/>
      <c r="M7098" s="11"/>
      <c r="N7098" s="11"/>
      <c r="O7098" s="11"/>
      <c r="P7098" s="11"/>
      <c r="Q7098" s="11"/>
      <c r="R7098" s="11"/>
      <c r="S7098" s="11"/>
      <c r="T7098" s="11"/>
      <c r="U7098" s="42"/>
      <c r="V7098" s="42"/>
      <c r="W7098" s="42"/>
      <c r="X7098" s="42"/>
      <c r="Y7098" s="42"/>
      <c r="Z7098" s="42"/>
      <c r="AA7098" s="42"/>
      <c r="AB7098" s="42"/>
      <c r="AD7098" s="11"/>
      <c r="AF7098" s="11"/>
    </row>
    <row r="7099" spans="3:32">
      <c r="C7099" s="57"/>
      <c r="D7099" s="11"/>
      <c r="E7099" s="11"/>
      <c r="F7099" s="56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42"/>
      <c r="V7099" s="42"/>
      <c r="W7099" s="42"/>
      <c r="X7099" s="42"/>
      <c r="Y7099" s="42"/>
      <c r="Z7099" s="42"/>
      <c r="AA7099" s="42"/>
      <c r="AB7099" s="42"/>
      <c r="AD7099" s="11"/>
      <c r="AE7099" s="11"/>
    </row>
    <row r="7100" spans="3:32">
      <c r="C7100" s="57"/>
      <c r="D7100" s="11"/>
      <c r="E7100" s="11"/>
      <c r="F7100" s="56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42"/>
      <c r="V7100" s="42"/>
      <c r="W7100" s="42"/>
      <c r="X7100" s="42"/>
      <c r="Y7100" s="42"/>
      <c r="Z7100" s="42"/>
      <c r="AA7100" s="42"/>
      <c r="AB7100" s="42"/>
      <c r="AD7100" s="11"/>
    </row>
    <row r="7101" spans="3:32">
      <c r="C7101" s="57"/>
      <c r="D7101" s="11"/>
      <c r="E7101" s="11"/>
      <c r="F7101" s="56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42"/>
      <c r="V7101" s="42"/>
      <c r="W7101" s="42"/>
      <c r="X7101" s="42"/>
      <c r="Y7101" s="42"/>
      <c r="Z7101" s="42"/>
      <c r="AA7101" s="42"/>
      <c r="AB7101" s="42"/>
      <c r="AD7101" s="11"/>
      <c r="AF7101" s="11"/>
    </row>
    <row r="7102" spans="3:32">
      <c r="C7102" s="57"/>
      <c r="D7102" s="11"/>
      <c r="E7102" s="11"/>
      <c r="F7102" s="56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42"/>
      <c r="V7102" s="42"/>
      <c r="W7102" s="42"/>
      <c r="X7102" s="42"/>
      <c r="Y7102" s="42"/>
      <c r="Z7102" s="42"/>
      <c r="AA7102" s="42"/>
      <c r="AB7102" s="42"/>
      <c r="AD7102" s="11"/>
      <c r="AF7102" s="11"/>
    </row>
    <row r="7103" spans="3:32">
      <c r="C7103" s="57"/>
      <c r="D7103" s="11"/>
      <c r="E7103" s="11"/>
      <c r="F7103" s="56"/>
      <c r="G7103" s="11"/>
      <c r="H7103" s="11"/>
      <c r="I7103" s="11"/>
      <c r="J7103" s="11"/>
      <c r="K7103" s="11"/>
      <c r="M7103" s="11"/>
      <c r="N7103" s="11"/>
      <c r="O7103" s="11"/>
      <c r="Q7103" s="11"/>
      <c r="R7103" s="11"/>
      <c r="S7103" s="11"/>
      <c r="U7103" s="42"/>
      <c r="V7103" s="42"/>
      <c r="W7103" s="42"/>
      <c r="X7103" s="42"/>
      <c r="Y7103" s="42"/>
      <c r="Z7103" s="42"/>
      <c r="AA7103" s="42"/>
      <c r="AB7103" s="42"/>
      <c r="AD7103" s="11"/>
      <c r="AE7103" s="11"/>
      <c r="AF7103" s="11"/>
    </row>
    <row r="7104" spans="3:32">
      <c r="C7104" s="57"/>
      <c r="D7104" s="11"/>
      <c r="E7104" s="11"/>
      <c r="F7104" s="56"/>
      <c r="G7104" s="11"/>
      <c r="H7104" s="11"/>
      <c r="I7104" s="11"/>
      <c r="J7104" s="11"/>
      <c r="K7104" s="11"/>
      <c r="M7104" s="11"/>
      <c r="N7104" s="11"/>
      <c r="O7104" s="11"/>
      <c r="Q7104" s="11"/>
      <c r="R7104" s="11"/>
      <c r="S7104" s="11"/>
      <c r="U7104" s="42"/>
      <c r="V7104" s="42"/>
      <c r="W7104" s="42"/>
      <c r="X7104" s="42"/>
      <c r="Y7104" s="42"/>
      <c r="Z7104" s="42"/>
      <c r="AA7104" s="42"/>
      <c r="AB7104" s="42"/>
      <c r="AD7104" s="11"/>
      <c r="AF7104" s="11"/>
    </row>
    <row r="7105" spans="3:32">
      <c r="C7105" s="57"/>
      <c r="D7105" s="11"/>
      <c r="E7105" s="11"/>
      <c r="F7105" s="56"/>
      <c r="G7105" s="11"/>
      <c r="H7105" s="11"/>
      <c r="I7105" s="11"/>
      <c r="J7105" s="11"/>
      <c r="K7105" s="11"/>
      <c r="L7105" s="11"/>
      <c r="M7105" s="11"/>
      <c r="N7105" s="11"/>
      <c r="Q7105" s="11"/>
      <c r="R7105" s="11"/>
      <c r="S7105" s="11"/>
      <c r="T7105" s="11"/>
      <c r="U7105" s="42"/>
      <c r="V7105" s="42"/>
      <c r="W7105" s="42"/>
      <c r="X7105" s="42"/>
      <c r="Y7105" s="42"/>
      <c r="Z7105" s="42"/>
      <c r="AA7105" s="42"/>
      <c r="AB7105" s="42"/>
      <c r="AD7105" s="11"/>
      <c r="AE7105" s="11"/>
    </row>
    <row r="7106" spans="3:32">
      <c r="C7106" s="57"/>
      <c r="D7106" s="11"/>
      <c r="E7106" s="11"/>
      <c r="F7106" s="56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42"/>
      <c r="V7106" s="42"/>
      <c r="W7106" s="42"/>
      <c r="X7106" s="42"/>
      <c r="Y7106" s="42"/>
      <c r="Z7106" s="42"/>
      <c r="AA7106" s="42"/>
      <c r="AB7106" s="42"/>
      <c r="AD7106" s="11"/>
      <c r="AE7106" s="11"/>
    </row>
    <row r="7107" spans="3:32">
      <c r="C7107" s="57"/>
      <c r="D7107" s="11"/>
      <c r="E7107" s="11"/>
      <c r="F7107" s="56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42"/>
      <c r="V7107" s="42"/>
      <c r="W7107" s="42"/>
      <c r="X7107" s="42"/>
      <c r="Y7107" s="42"/>
      <c r="Z7107" s="42"/>
      <c r="AA7107" s="42"/>
      <c r="AB7107" s="42"/>
      <c r="AD7107" s="11"/>
      <c r="AF7107" s="11"/>
    </row>
    <row r="7108" spans="3:32">
      <c r="C7108" s="57"/>
      <c r="D7108" s="11"/>
      <c r="E7108" s="11"/>
      <c r="F7108" s="56"/>
      <c r="G7108" s="11"/>
      <c r="H7108" s="11"/>
      <c r="I7108" s="11"/>
      <c r="J7108" s="11"/>
      <c r="K7108" s="11"/>
      <c r="M7108" s="11"/>
      <c r="N7108" s="11"/>
      <c r="P7108" s="11"/>
      <c r="Q7108" s="11"/>
      <c r="R7108" s="11"/>
      <c r="S7108" s="11"/>
      <c r="U7108" s="42"/>
      <c r="V7108" s="42"/>
      <c r="W7108" s="42"/>
      <c r="X7108" s="42"/>
      <c r="Y7108" s="42"/>
      <c r="Z7108" s="42"/>
      <c r="AA7108" s="42"/>
      <c r="AB7108" s="42"/>
      <c r="AD7108" s="11"/>
      <c r="AE7108" s="11"/>
      <c r="AF7108" s="11"/>
    </row>
    <row r="7109" spans="3:32">
      <c r="C7109" s="57"/>
      <c r="D7109" s="11"/>
      <c r="E7109" s="11"/>
      <c r="F7109" s="56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42"/>
      <c r="V7109" s="42"/>
      <c r="W7109" s="42"/>
      <c r="X7109" s="42"/>
      <c r="Y7109" s="42"/>
      <c r="Z7109" s="42"/>
      <c r="AA7109" s="42"/>
      <c r="AB7109" s="42"/>
      <c r="AD7109" s="11"/>
      <c r="AF7109" s="11"/>
    </row>
    <row r="7110" spans="3:32">
      <c r="C7110" s="57"/>
      <c r="D7110" s="11"/>
      <c r="E7110" s="11"/>
      <c r="F7110" s="56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42"/>
      <c r="V7110" s="42"/>
      <c r="W7110" s="42"/>
      <c r="X7110" s="42"/>
      <c r="Y7110" s="42"/>
      <c r="Z7110" s="42"/>
      <c r="AA7110" s="42"/>
      <c r="AB7110" s="42"/>
      <c r="AD7110" s="11"/>
      <c r="AE7110" s="11"/>
    </row>
    <row r="7111" spans="3:32">
      <c r="C7111" s="57"/>
      <c r="D7111" s="11"/>
      <c r="E7111" s="11"/>
      <c r="F7111" s="56"/>
      <c r="G7111" s="11"/>
      <c r="H7111" s="11"/>
      <c r="I7111" s="11"/>
      <c r="J7111" s="11"/>
      <c r="K7111" s="11"/>
      <c r="L7111" s="11"/>
      <c r="M7111" s="11"/>
      <c r="N7111" s="11"/>
      <c r="P7111" s="11"/>
      <c r="Q7111" s="11"/>
      <c r="R7111" s="11"/>
      <c r="S7111" s="11"/>
      <c r="T7111" s="11"/>
      <c r="U7111" s="42"/>
      <c r="V7111" s="42"/>
      <c r="W7111" s="42"/>
      <c r="X7111" s="42"/>
      <c r="Y7111" s="42"/>
      <c r="Z7111" s="42"/>
      <c r="AA7111" s="42"/>
      <c r="AB7111" s="42"/>
      <c r="AD7111" s="11"/>
      <c r="AE7111" s="11"/>
      <c r="AF7111" s="11"/>
    </row>
    <row r="7112" spans="3:32">
      <c r="C7112" s="57"/>
      <c r="D7112" s="11"/>
      <c r="E7112" s="11"/>
      <c r="F7112" s="56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42"/>
      <c r="V7112" s="42"/>
      <c r="W7112" s="42"/>
      <c r="X7112" s="42"/>
      <c r="Y7112" s="42"/>
      <c r="Z7112" s="42"/>
      <c r="AA7112" s="42"/>
      <c r="AB7112" s="42"/>
      <c r="AD7112" s="11"/>
      <c r="AF7112" s="11"/>
    </row>
    <row r="7113" spans="3:32">
      <c r="C7113" s="57"/>
      <c r="D7113" s="11"/>
      <c r="E7113" s="11"/>
      <c r="F7113" s="56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42"/>
      <c r="V7113" s="42"/>
      <c r="W7113" s="42"/>
      <c r="X7113" s="42"/>
      <c r="Y7113" s="42"/>
      <c r="Z7113" s="42"/>
      <c r="AA7113" s="42"/>
      <c r="AB7113" s="42"/>
      <c r="AD7113" s="11"/>
      <c r="AF7113" s="11"/>
    </row>
    <row r="7114" spans="3:32">
      <c r="C7114" s="57"/>
      <c r="D7114" s="11"/>
      <c r="E7114" s="11"/>
      <c r="F7114" s="56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42"/>
      <c r="V7114" s="42"/>
      <c r="W7114" s="42"/>
      <c r="X7114" s="42"/>
      <c r="Y7114" s="42"/>
      <c r="Z7114" s="42"/>
      <c r="AA7114" s="42"/>
      <c r="AB7114" s="42"/>
      <c r="AD7114" s="11"/>
      <c r="AE7114" s="11"/>
      <c r="AF7114" s="11"/>
    </row>
    <row r="7115" spans="3:32">
      <c r="C7115" s="57"/>
      <c r="D7115" s="11"/>
      <c r="E7115" s="11"/>
      <c r="F7115" s="56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42"/>
      <c r="V7115" s="42"/>
      <c r="W7115" s="42"/>
      <c r="X7115" s="42"/>
      <c r="Y7115" s="42"/>
      <c r="Z7115" s="42"/>
      <c r="AA7115" s="42"/>
      <c r="AB7115" s="42"/>
      <c r="AD7115" s="11"/>
      <c r="AE7115" s="11"/>
      <c r="AF7115" s="11"/>
    </row>
    <row r="7116" spans="3:32">
      <c r="C7116" s="57"/>
      <c r="D7116" s="11"/>
      <c r="E7116" s="11"/>
      <c r="F7116" s="56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42"/>
      <c r="V7116" s="42"/>
      <c r="W7116" s="42"/>
      <c r="X7116" s="42"/>
      <c r="Y7116" s="42"/>
      <c r="Z7116" s="42"/>
      <c r="AA7116" s="42"/>
      <c r="AB7116" s="42"/>
      <c r="AD7116" s="11"/>
      <c r="AE7116" s="11"/>
    </row>
    <row r="7117" spans="3:32">
      <c r="C7117" s="57"/>
      <c r="D7117" s="11"/>
      <c r="E7117" s="11"/>
      <c r="F7117" s="56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42"/>
      <c r="V7117" s="42"/>
      <c r="W7117" s="42"/>
      <c r="X7117" s="42"/>
      <c r="Y7117" s="42"/>
      <c r="Z7117" s="42"/>
      <c r="AA7117" s="42"/>
      <c r="AB7117" s="42"/>
      <c r="AD7117" s="11"/>
      <c r="AE7117" s="11"/>
    </row>
    <row r="7118" spans="3:32">
      <c r="C7118" s="57"/>
      <c r="D7118" s="11"/>
      <c r="E7118" s="11"/>
      <c r="F7118" s="56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42"/>
      <c r="V7118" s="42"/>
      <c r="W7118" s="42"/>
      <c r="X7118" s="42"/>
      <c r="Y7118" s="42"/>
      <c r="Z7118" s="42"/>
      <c r="AA7118" s="42"/>
      <c r="AB7118" s="42"/>
      <c r="AD7118" s="11"/>
      <c r="AE7118" s="11"/>
    </row>
    <row r="7119" spans="3:32">
      <c r="C7119" s="57"/>
      <c r="D7119" s="11"/>
      <c r="E7119" s="11"/>
      <c r="F7119" s="56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42"/>
      <c r="V7119" s="42"/>
      <c r="W7119" s="42"/>
      <c r="X7119" s="42"/>
      <c r="Y7119" s="42"/>
      <c r="Z7119" s="42"/>
      <c r="AA7119" s="42"/>
      <c r="AB7119" s="42"/>
      <c r="AD7119" s="11"/>
      <c r="AF7119" s="11"/>
    </row>
    <row r="7120" spans="3:32">
      <c r="C7120" s="57"/>
      <c r="D7120" s="11"/>
      <c r="E7120" s="11"/>
      <c r="F7120" s="56"/>
      <c r="G7120" s="11"/>
      <c r="H7120" s="11"/>
      <c r="I7120" s="11"/>
      <c r="J7120" s="11"/>
      <c r="K7120" s="11"/>
      <c r="L7120" s="11"/>
      <c r="M7120" s="11"/>
      <c r="N7120" s="11"/>
      <c r="Q7120" s="11"/>
      <c r="R7120" s="11"/>
      <c r="S7120" s="11"/>
      <c r="T7120" s="11"/>
      <c r="U7120" s="42"/>
      <c r="V7120" s="42"/>
      <c r="W7120" s="42"/>
      <c r="X7120" s="42"/>
      <c r="Y7120" s="42"/>
      <c r="Z7120" s="42"/>
      <c r="AA7120" s="42"/>
      <c r="AB7120" s="42"/>
      <c r="AD7120" s="11"/>
      <c r="AF7120" s="11"/>
    </row>
    <row r="7121" spans="3:32">
      <c r="C7121" s="57"/>
      <c r="D7121" s="11"/>
      <c r="E7121" s="11"/>
      <c r="F7121" s="56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42"/>
      <c r="V7121" s="42"/>
      <c r="W7121" s="42"/>
      <c r="X7121" s="42"/>
      <c r="Y7121" s="42"/>
      <c r="Z7121" s="42"/>
      <c r="AA7121" s="42"/>
      <c r="AB7121" s="42"/>
      <c r="AD7121" s="11"/>
      <c r="AF7121" s="11"/>
    </row>
    <row r="7122" spans="3:32">
      <c r="C7122" s="57"/>
      <c r="D7122" s="11"/>
      <c r="E7122" s="11"/>
      <c r="F7122" s="56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42"/>
      <c r="V7122" s="42"/>
      <c r="W7122" s="42"/>
      <c r="X7122" s="42"/>
      <c r="Y7122" s="42"/>
      <c r="Z7122" s="42"/>
      <c r="AA7122" s="42"/>
      <c r="AB7122" s="42"/>
      <c r="AD7122" s="11"/>
    </row>
    <row r="7123" spans="3:32">
      <c r="C7123" s="57"/>
      <c r="D7123" s="11"/>
      <c r="E7123" s="11"/>
      <c r="F7123" s="56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42"/>
      <c r="V7123" s="42"/>
      <c r="W7123" s="42"/>
      <c r="X7123" s="42"/>
      <c r="Y7123" s="42"/>
      <c r="Z7123" s="42"/>
      <c r="AA7123" s="42"/>
      <c r="AB7123" s="42"/>
      <c r="AD7123" s="11"/>
      <c r="AE7123" s="11"/>
    </row>
    <row r="7124" spans="3:32">
      <c r="C7124" s="57"/>
      <c r="D7124" s="11"/>
      <c r="E7124" s="11"/>
      <c r="F7124" s="56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42"/>
      <c r="V7124" s="42"/>
      <c r="W7124" s="42"/>
      <c r="X7124" s="42"/>
      <c r="Y7124" s="42"/>
      <c r="Z7124" s="42"/>
      <c r="AA7124" s="42"/>
      <c r="AB7124" s="42"/>
      <c r="AD7124" s="11"/>
      <c r="AE7124" s="11"/>
    </row>
    <row r="7125" spans="3:32">
      <c r="C7125" s="57"/>
      <c r="D7125" s="11"/>
      <c r="E7125" s="11"/>
      <c r="F7125" s="56"/>
      <c r="G7125" s="11"/>
      <c r="H7125" s="11"/>
      <c r="I7125" s="11"/>
      <c r="J7125" s="11"/>
      <c r="K7125" s="11"/>
      <c r="M7125" s="11"/>
      <c r="O7125" s="11"/>
      <c r="P7125" s="11"/>
      <c r="Q7125" s="11"/>
      <c r="R7125" s="11"/>
      <c r="S7125" s="11"/>
      <c r="T7125" s="11"/>
      <c r="U7125" s="42"/>
      <c r="V7125" s="42"/>
      <c r="W7125" s="42"/>
      <c r="X7125" s="42"/>
      <c r="Y7125" s="42"/>
      <c r="Z7125" s="42"/>
      <c r="AA7125" s="42"/>
      <c r="AB7125" s="42"/>
      <c r="AD7125" s="11"/>
      <c r="AF7125" s="11"/>
    </row>
    <row r="7126" spans="3:32">
      <c r="C7126" s="57"/>
      <c r="D7126" s="11"/>
      <c r="E7126" s="11"/>
      <c r="F7126" s="56"/>
      <c r="G7126" s="11"/>
      <c r="H7126" s="11"/>
      <c r="I7126" s="11"/>
      <c r="J7126" s="11"/>
      <c r="K7126" s="11"/>
      <c r="M7126" s="11"/>
      <c r="N7126" s="11"/>
      <c r="P7126" s="11"/>
      <c r="Q7126" s="11"/>
      <c r="R7126" s="11"/>
      <c r="S7126" s="11"/>
      <c r="U7126" s="42"/>
      <c r="V7126" s="42"/>
      <c r="W7126" s="42"/>
      <c r="X7126" s="42"/>
      <c r="Y7126" s="42"/>
      <c r="Z7126" s="42"/>
      <c r="AA7126" s="42"/>
      <c r="AB7126" s="42"/>
      <c r="AD7126" s="11"/>
      <c r="AE7126" s="11"/>
    </row>
    <row r="7127" spans="3:32">
      <c r="C7127" s="57"/>
      <c r="D7127" s="11"/>
      <c r="E7127" s="11"/>
      <c r="F7127" s="56"/>
      <c r="G7127" s="11"/>
      <c r="H7127" s="11"/>
      <c r="I7127" s="11"/>
      <c r="J7127" s="11"/>
      <c r="K7127" s="11"/>
      <c r="M7127" s="11"/>
      <c r="N7127" s="11"/>
      <c r="Q7127" s="11"/>
      <c r="R7127" s="11"/>
      <c r="S7127" s="11"/>
      <c r="U7127" s="42"/>
      <c r="V7127" s="42"/>
      <c r="W7127" s="42"/>
      <c r="X7127" s="42"/>
      <c r="Y7127" s="42"/>
      <c r="Z7127" s="42"/>
      <c r="AA7127" s="42"/>
      <c r="AB7127" s="42"/>
      <c r="AD7127" s="11"/>
      <c r="AE7127" s="11"/>
    </row>
    <row r="7128" spans="3:32">
      <c r="C7128" s="57"/>
      <c r="D7128" s="11"/>
      <c r="E7128" s="11"/>
      <c r="F7128" s="56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42"/>
      <c r="V7128" s="42"/>
      <c r="W7128" s="42"/>
      <c r="X7128" s="42"/>
      <c r="Y7128" s="42"/>
      <c r="Z7128" s="42"/>
      <c r="AA7128" s="42"/>
      <c r="AB7128" s="42"/>
      <c r="AD7128" s="11"/>
      <c r="AE7128" s="11"/>
    </row>
    <row r="7129" spans="3:32">
      <c r="C7129" s="57"/>
      <c r="D7129" s="11"/>
      <c r="E7129" s="11"/>
      <c r="F7129" s="56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42"/>
      <c r="V7129" s="42"/>
      <c r="W7129" s="42"/>
      <c r="X7129" s="42"/>
      <c r="Y7129" s="42"/>
      <c r="Z7129" s="42"/>
      <c r="AA7129" s="42"/>
      <c r="AB7129" s="42"/>
      <c r="AD7129" s="11"/>
      <c r="AE7129" s="11"/>
      <c r="AF7129" s="11"/>
    </row>
    <row r="7130" spans="3:32">
      <c r="C7130" s="57"/>
      <c r="D7130" s="11"/>
      <c r="E7130" s="11"/>
      <c r="F7130" s="56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42"/>
      <c r="V7130" s="42"/>
      <c r="W7130" s="42"/>
      <c r="X7130" s="42"/>
      <c r="Y7130" s="42"/>
      <c r="Z7130" s="42"/>
      <c r="AA7130" s="42"/>
      <c r="AB7130" s="42"/>
      <c r="AD7130" s="11"/>
      <c r="AF7130" s="11"/>
    </row>
    <row r="7131" spans="3:32">
      <c r="C7131" s="57"/>
      <c r="D7131" s="11"/>
      <c r="E7131" s="11"/>
      <c r="F7131" s="56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42"/>
      <c r="V7131" s="42"/>
      <c r="W7131" s="42"/>
      <c r="X7131" s="42"/>
      <c r="Y7131" s="42"/>
      <c r="Z7131" s="42"/>
      <c r="AA7131" s="42"/>
      <c r="AB7131" s="42"/>
      <c r="AD7131" s="11"/>
      <c r="AF7131" s="11"/>
    </row>
    <row r="7132" spans="3:32">
      <c r="C7132" s="57"/>
      <c r="D7132" s="11"/>
      <c r="E7132" s="11"/>
      <c r="F7132" s="56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42"/>
      <c r="V7132" s="42"/>
      <c r="W7132" s="42"/>
      <c r="X7132" s="42"/>
      <c r="Y7132" s="42"/>
      <c r="Z7132" s="42"/>
      <c r="AA7132" s="42"/>
      <c r="AB7132" s="42"/>
      <c r="AD7132" s="11"/>
      <c r="AF7132" s="11"/>
    </row>
    <row r="7133" spans="3:32">
      <c r="C7133" s="57"/>
      <c r="D7133" s="11"/>
      <c r="E7133" s="11"/>
      <c r="F7133" s="56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42"/>
      <c r="V7133" s="42"/>
      <c r="W7133" s="42"/>
      <c r="X7133" s="42"/>
      <c r="Y7133" s="42"/>
      <c r="Z7133" s="42"/>
      <c r="AA7133" s="42"/>
      <c r="AB7133" s="42"/>
      <c r="AD7133" s="11"/>
      <c r="AF7133" s="11"/>
    </row>
    <row r="7134" spans="3:32">
      <c r="C7134" s="57"/>
      <c r="D7134" s="11"/>
      <c r="E7134" s="11"/>
      <c r="F7134" s="56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42"/>
      <c r="V7134" s="42"/>
      <c r="W7134" s="42"/>
      <c r="X7134" s="42"/>
      <c r="Y7134" s="42"/>
      <c r="Z7134" s="42"/>
      <c r="AA7134" s="42"/>
      <c r="AB7134" s="42"/>
      <c r="AD7134" s="11"/>
      <c r="AE7134" s="11"/>
    </row>
    <row r="7135" spans="3:32">
      <c r="C7135" s="57"/>
      <c r="D7135" s="11"/>
      <c r="E7135" s="11"/>
      <c r="F7135" s="56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42"/>
      <c r="V7135" s="42"/>
      <c r="W7135" s="42"/>
      <c r="X7135" s="42"/>
      <c r="Y7135" s="42"/>
      <c r="Z7135" s="42"/>
      <c r="AA7135" s="42"/>
      <c r="AB7135" s="42"/>
      <c r="AD7135" s="11"/>
      <c r="AE7135" s="11"/>
    </row>
    <row r="7136" spans="3:32">
      <c r="C7136" s="57"/>
      <c r="D7136" s="11"/>
      <c r="E7136" s="11"/>
      <c r="F7136" s="56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42"/>
      <c r="V7136" s="42"/>
      <c r="W7136" s="42"/>
      <c r="X7136" s="42"/>
      <c r="Y7136" s="42"/>
      <c r="Z7136" s="42"/>
      <c r="AA7136" s="42"/>
      <c r="AB7136" s="42"/>
      <c r="AD7136" s="11"/>
      <c r="AE7136" s="11"/>
    </row>
    <row r="7137" spans="3:32">
      <c r="C7137" s="57"/>
      <c r="D7137" s="11"/>
      <c r="E7137" s="11"/>
      <c r="F7137" s="56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42"/>
      <c r="V7137" s="42"/>
      <c r="W7137" s="42"/>
      <c r="X7137" s="42"/>
      <c r="Y7137" s="42"/>
      <c r="Z7137" s="42"/>
      <c r="AA7137" s="42"/>
      <c r="AB7137" s="42"/>
      <c r="AD7137" s="11"/>
      <c r="AE7137" s="11"/>
    </row>
    <row r="7138" spans="3:32">
      <c r="C7138" s="57"/>
      <c r="D7138" s="11"/>
      <c r="E7138" s="11"/>
      <c r="F7138" s="56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42"/>
      <c r="V7138" s="42"/>
      <c r="W7138" s="42"/>
      <c r="X7138" s="42"/>
      <c r="Y7138" s="42"/>
      <c r="Z7138" s="42"/>
      <c r="AA7138" s="42"/>
      <c r="AB7138" s="42"/>
      <c r="AD7138" s="11"/>
      <c r="AE7138" s="11"/>
      <c r="AF7138" s="11"/>
    </row>
    <row r="7139" spans="3:32">
      <c r="C7139" s="57"/>
      <c r="D7139" s="11"/>
      <c r="E7139" s="11"/>
      <c r="F7139" s="56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42"/>
      <c r="V7139" s="42"/>
      <c r="W7139" s="42"/>
      <c r="X7139" s="42"/>
      <c r="Y7139" s="42"/>
      <c r="Z7139" s="42"/>
      <c r="AA7139" s="42"/>
      <c r="AB7139" s="42"/>
      <c r="AD7139" s="11"/>
      <c r="AF7139" s="11"/>
    </row>
    <row r="7140" spans="3:32">
      <c r="C7140" s="57"/>
      <c r="D7140" s="11"/>
      <c r="E7140" s="11"/>
      <c r="F7140" s="56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42"/>
      <c r="V7140" s="42"/>
      <c r="W7140" s="42"/>
      <c r="X7140" s="42"/>
      <c r="Y7140" s="42"/>
      <c r="Z7140" s="42"/>
      <c r="AA7140" s="42"/>
      <c r="AB7140" s="42"/>
      <c r="AD7140" s="11"/>
      <c r="AF7140" s="11"/>
    </row>
    <row r="7141" spans="3:32">
      <c r="C7141" s="57"/>
      <c r="D7141" s="11"/>
      <c r="E7141" s="11"/>
      <c r="F7141" s="56"/>
      <c r="G7141" s="11"/>
      <c r="H7141" s="11"/>
      <c r="I7141" s="11"/>
      <c r="J7141" s="11"/>
      <c r="K7141" s="11"/>
      <c r="L7141" s="11"/>
      <c r="M7141" s="11"/>
      <c r="N7141" s="11"/>
      <c r="P7141" s="11"/>
      <c r="Q7141" s="11"/>
      <c r="R7141" s="11"/>
      <c r="S7141" s="11"/>
      <c r="T7141" s="11"/>
      <c r="U7141" s="42"/>
      <c r="V7141" s="42"/>
      <c r="W7141" s="42"/>
      <c r="X7141" s="42"/>
      <c r="Y7141" s="42"/>
      <c r="Z7141" s="42"/>
      <c r="AA7141" s="42"/>
      <c r="AB7141" s="42"/>
      <c r="AD7141" s="11"/>
      <c r="AF7141" s="11"/>
    </row>
    <row r="7142" spans="3:32">
      <c r="C7142" s="57"/>
      <c r="D7142" s="11"/>
      <c r="E7142" s="11"/>
      <c r="F7142" s="56"/>
      <c r="G7142" s="11"/>
      <c r="H7142" s="11"/>
      <c r="I7142" s="11"/>
      <c r="J7142" s="11"/>
      <c r="K7142" s="11"/>
      <c r="M7142" s="11"/>
      <c r="N7142" s="11"/>
      <c r="O7142" s="11"/>
      <c r="Q7142" s="11"/>
      <c r="R7142" s="11"/>
      <c r="S7142" s="11"/>
      <c r="T7142" s="11"/>
      <c r="U7142" s="42"/>
      <c r="V7142" s="42"/>
      <c r="W7142" s="42"/>
      <c r="X7142" s="42"/>
      <c r="Y7142" s="42"/>
      <c r="Z7142" s="42"/>
      <c r="AA7142" s="42"/>
      <c r="AB7142" s="42"/>
      <c r="AD7142" s="11"/>
      <c r="AE7142" s="11"/>
      <c r="AF7142" s="11"/>
    </row>
    <row r="7143" spans="3:32">
      <c r="C7143" s="57"/>
      <c r="D7143" s="11"/>
      <c r="E7143" s="11"/>
      <c r="F7143" s="56"/>
      <c r="G7143" s="11"/>
      <c r="H7143" s="11"/>
      <c r="I7143" s="11"/>
      <c r="J7143" s="11"/>
      <c r="K7143" s="11"/>
      <c r="L7143" s="11"/>
      <c r="M7143" s="11"/>
      <c r="N7143" s="11"/>
      <c r="O7143" s="11"/>
      <c r="Q7143" s="11"/>
      <c r="R7143" s="11"/>
      <c r="S7143" s="11"/>
      <c r="T7143" s="11"/>
      <c r="U7143" s="42"/>
      <c r="V7143" s="42"/>
      <c r="W7143" s="42"/>
      <c r="X7143" s="42"/>
      <c r="Y7143" s="42"/>
      <c r="Z7143" s="42"/>
      <c r="AA7143" s="42"/>
      <c r="AB7143" s="42"/>
      <c r="AD7143" s="11"/>
      <c r="AE7143" s="11"/>
      <c r="AF7143" s="11"/>
    </row>
    <row r="7144" spans="3:32">
      <c r="C7144" s="57"/>
      <c r="D7144" s="11"/>
      <c r="E7144" s="11"/>
      <c r="F7144" s="56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42"/>
      <c r="V7144" s="42"/>
      <c r="W7144" s="42"/>
      <c r="X7144" s="42"/>
      <c r="Y7144" s="42"/>
      <c r="Z7144" s="42"/>
      <c r="AA7144" s="42"/>
      <c r="AB7144" s="42"/>
      <c r="AD7144" s="11"/>
      <c r="AE7144" s="11"/>
    </row>
    <row r="7145" spans="3:32">
      <c r="C7145" s="57"/>
      <c r="D7145" s="11"/>
      <c r="E7145" s="11"/>
      <c r="F7145" s="56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42"/>
      <c r="V7145" s="42"/>
      <c r="W7145" s="42"/>
      <c r="X7145" s="42"/>
      <c r="Y7145" s="42"/>
      <c r="Z7145" s="42"/>
      <c r="AA7145" s="42"/>
      <c r="AB7145" s="42"/>
      <c r="AD7145" s="11"/>
      <c r="AE7145" s="11"/>
      <c r="AF7145" s="11"/>
    </row>
    <row r="7146" spans="3:32">
      <c r="C7146" s="57"/>
      <c r="D7146" s="11"/>
      <c r="E7146" s="11"/>
      <c r="F7146" s="56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42"/>
      <c r="V7146" s="42"/>
      <c r="W7146" s="42"/>
      <c r="X7146" s="42"/>
      <c r="Y7146" s="42"/>
      <c r="Z7146" s="42"/>
      <c r="AA7146" s="42"/>
      <c r="AB7146" s="42"/>
      <c r="AD7146" s="11"/>
      <c r="AE7146" s="11"/>
      <c r="AF7146" s="11"/>
    </row>
    <row r="7147" spans="3:32">
      <c r="C7147" s="57"/>
      <c r="D7147" s="11"/>
      <c r="E7147" s="11"/>
      <c r="F7147" s="56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42"/>
      <c r="V7147" s="42"/>
      <c r="W7147" s="42"/>
      <c r="X7147" s="42"/>
      <c r="Y7147" s="42"/>
      <c r="Z7147" s="42"/>
      <c r="AA7147" s="42"/>
      <c r="AB7147" s="42"/>
      <c r="AD7147" s="11"/>
      <c r="AF7147" s="11"/>
    </row>
    <row r="7148" spans="3:32">
      <c r="C7148" s="57"/>
      <c r="D7148" s="11"/>
      <c r="E7148" s="11"/>
      <c r="F7148" s="56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42"/>
      <c r="V7148" s="42"/>
      <c r="W7148" s="42"/>
      <c r="X7148" s="42"/>
      <c r="Y7148" s="42"/>
      <c r="Z7148" s="42"/>
      <c r="AA7148" s="42"/>
      <c r="AB7148" s="42"/>
      <c r="AD7148" s="11"/>
      <c r="AF7148" s="11"/>
    </row>
    <row r="7149" spans="3:32">
      <c r="C7149" s="57"/>
      <c r="D7149" s="11"/>
      <c r="E7149" s="11"/>
      <c r="F7149" s="56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42"/>
      <c r="V7149" s="42"/>
      <c r="W7149" s="42"/>
      <c r="X7149" s="42"/>
      <c r="Y7149" s="42"/>
      <c r="Z7149" s="42"/>
      <c r="AA7149" s="42"/>
      <c r="AB7149" s="42"/>
      <c r="AD7149" s="11"/>
    </row>
    <row r="7150" spans="3:32">
      <c r="C7150" s="57"/>
      <c r="D7150" s="11"/>
      <c r="E7150" s="11"/>
      <c r="F7150" s="56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42"/>
      <c r="V7150" s="42"/>
      <c r="W7150" s="42"/>
      <c r="X7150" s="42"/>
      <c r="Y7150" s="42"/>
      <c r="Z7150" s="42"/>
      <c r="AA7150" s="42"/>
      <c r="AB7150" s="42"/>
      <c r="AD7150" s="11"/>
      <c r="AE7150" s="11"/>
    </row>
    <row r="7151" spans="3:32">
      <c r="C7151" s="57"/>
      <c r="D7151" s="11"/>
      <c r="E7151" s="11"/>
      <c r="F7151" s="56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42"/>
      <c r="V7151" s="42"/>
      <c r="W7151" s="42"/>
      <c r="X7151" s="42"/>
      <c r="Y7151" s="42"/>
      <c r="Z7151" s="42"/>
      <c r="AA7151" s="42"/>
      <c r="AB7151" s="42"/>
      <c r="AD7151" s="11"/>
      <c r="AE7151" s="11"/>
      <c r="AF7151" s="11"/>
    </row>
    <row r="7152" spans="3:32">
      <c r="C7152" s="57"/>
      <c r="D7152" s="11"/>
      <c r="E7152" s="11"/>
      <c r="F7152" s="56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42"/>
      <c r="V7152" s="42"/>
      <c r="W7152" s="42"/>
      <c r="X7152" s="42"/>
      <c r="Y7152" s="42"/>
      <c r="Z7152" s="42"/>
      <c r="AA7152" s="42"/>
      <c r="AB7152" s="42"/>
      <c r="AD7152" s="11"/>
      <c r="AE7152" s="11"/>
    </row>
    <row r="7153" spans="3:32">
      <c r="C7153" s="57"/>
      <c r="D7153" s="11"/>
      <c r="E7153" s="11"/>
      <c r="F7153" s="56"/>
      <c r="G7153" s="11"/>
      <c r="H7153" s="11"/>
      <c r="I7153" s="11"/>
      <c r="J7153" s="11"/>
      <c r="K7153" s="11"/>
      <c r="M7153" s="11"/>
      <c r="N7153" s="11"/>
      <c r="O7153" s="11"/>
      <c r="P7153" s="11"/>
      <c r="Q7153" s="11"/>
      <c r="R7153" s="11"/>
      <c r="S7153" s="11"/>
      <c r="T7153" s="11"/>
      <c r="U7153" s="42"/>
      <c r="V7153" s="42"/>
      <c r="W7153" s="42"/>
      <c r="X7153" s="42"/>
      <c r="Y7153" s="42"/>
      <c r="Z7153" s="42"/>
      <c r="AA7153" s="42"/>
      <c r="AB7153" s="42"/>
      <c r="AD7153" s="11"/>
    </row>
    <row r="7154" spans="3:32">
      <c r="C7154" s="57"/>
      <c r="D7154" s="11"/>
      <c r="E7154" s="11"/>
      <c r="F7154" s="56"/>
      <c r="G7154" s="11"/>
      <c r="H7154" s="11"/>
      <c r="I7154" s="11"/>
      <c r="J7154" s="11"/>
      <c r="K7154" s="11"/>
      <c r="L7154" s="11"/>
      <c r="M7154" s="11"/>
      <c r="N7154" s="11"/>
      <c r="Q7154" s="11"/>
      <c r="R7154" s="11"/>
      <c r="S7154" s="11"/>
      <c r="T7154" s="11"/>
      <c r="U7154" s="42"/>
      <c r="V7154" s="42"/>
      <c r="W7154" s="42"/>
      <c r="X7154" s="42"/>
      <c r="Y7154" s="42"/>
      <c r="Z7154" s="42"/>
      <c r="AA7154" s="42"/>
      <c r="AB7154" s="42"/>
      <c r="AC7154" s="11"/>
      <c r="AD7154" s="11"/>
      <c r="AE7154" s="11"/>
    </row>
    <row r="7155" spans="3:32">
      <c r="C7155" s="57"/>
      <c r="D7155" s="11"/>
      <c r="E7155" s="11"/>
      <c r="F7155" s="56"/>
      <c r="G7155" s="11"/>
      <c r="H7155" s="11"/>
      <c r="I7155" s="11"/>
      <c r="J7155" s="11"/>
      <c r="K7155" s="11"/>
      <c r="M7155" s="11"/>
      <c r="N7155" s="11"/>
      <c r="Q7155" s="11"/>
      <c r="R7155" s="11"/>
      <c r="S7155" s="11"/>
      <c r="U7155" s="42"/>
      <c r="V7155" s="42"/>
      <c r="W7155" s="42"/>
      <c r="X7155" s="42"/>
      <c r="Y7155" s="42"/>
      <c r="Z7155" s="42"/>
      <c r="AA7155" s="42"/>
      <c r="AB7155" s="42"/>
      <c r="AC7155" s="11"/>
      <c r="AD7155" s="11"/>
    </row>
    <row r="7156" spans="3:32">
      <c r="C7156" s="57"/>
      <c r="D7156" s="11"/>
      <c r="E7156" s="11"/>
      <c r="F7156" s="56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42"/>
      <c r="V7156" s="42"/>
      <c r="W7156" s="42"/>
      <c r="X7156" s="42"/>
      <c r="Y7156" s="42"/>
      <c r="Z7156" s="42"/>
      <c r="AA7156" s="42"/>
      <c r="AB7156" s="42"/>
      <c r="AC7156" s="11"/>
      <c r="AD7156" s="11"/>
      <c r="AE7156" s="11"/>
    </row>
    <row r="7157" spans="3:32">
      <c r="C7157" s="57"/>
      <c r="D7157" s="11"/>
      <c r="E7157" s="11"/>
      <c r="F7157" s="56"/>
      <c r="G7157" s="11"/>
      <c r="H7157" s="11"/>
      <c r="I7157" s="11"/>
      <c r="J7157" s="11"/>
      <c r="K7157" s="11"/>
      <c r="M7157" s="11"/>
      <c r="N7157" s="11"/>
      <c r="O7157" s="11"/>
      <c r="P7157" s="11"/>
      <c r="Q7157" s="11"/>
      <c r="R7157" s="11"/>
      <c r="S7157" s="11"/>
      <c r="T7157" s="11"/>
      <c r="U7157" s="42"/>
      <c r="V7157" s="42"/>
      <c r="W7157" s="42"/>
      <c r="X7157" s="42"/>
      <c r="Y7157" s="42"/>
      <c r="Z7157" s="42"/>
      <c r="AA7157" s="42"/>
      <c r="AB7157" s="42"/>
      <c r="AD7157" s="11"/>
      <c r="AE7157" s="11"/>
    </row>
    <row r="7158" spans="3:32">
      <c r="C7158" s="57"/>
      <c r="D7158" s="11"/>
      <c r="E7158" s="11"/>
      <c r="F7158" s="56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42"/>
      <c r="V7158" s="42"/>
      <c r="W7158" s="42"/>
      <c r="X7158" s="42"/>
      <c r="Y7158" s="42"/>
      <c r="Z7158" s="42"/>
      <c r="AA7158" s="42"/>
      <c r="AB7158" s="42"/>
      <c r="AD7158" s="11"/>
      <c r="AE7158" s="11"/>
      <c r="AF7158" s="11"/>
    </row>
    <row r="7159" spans="3:32">
      <c r="C7159" s="57"/>
      <c r="D7159" s="11"/>
      <c r="E7159" s="11"/>
      <c r="F7159" s="56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42"/>
      <c r="V7159" s="42"/>
      <c r="W7159" s="42"/>
      <c r="X7159" s="42"/>
      <c r="Y7159" s="42"/>
      <c r="Z7159" s="42"/>
      <c r="AA7159" s="42"/>
      <c r="AB7159" s="42"/>
      <c r="AD7159" s="11"/>
      <c r="AE7159" s="11"/>
    </row>
    <row r="7160" spans="3:32">
      <c r="C7160" s="57"/>
      <c r="D7160" s="11"/>
      <c r="E7160" s="11"/>
      <c r="F7160" s="56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42"/>
      <c r="V7160" s="42"/>
      <c r="W7160" s="42"/>
      <c r="X7160" s="42"/>
      <c r="Y7160" s="42"/>
      <c r="Z7160" s="42"/>
      <c r="AA7160" s="42"/>
      <c r="AB7160" s="42"/>
      <c r="AD7160" s="11"/>
      <c r="AE7160" s="11"/>
      <c r="AF7160" s="11"/>
    </row>
    <row r="7161" spans="3:32">
      <c r="C7161" s="57"/>
      <c r="D7161" s="11"/>
      <c r="E7161" s="11"/>
      <c r="F7161" s="56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42"/>
      <c r="V7161" s="42"/>
      <c r="W7161" s="42"/>
      <c r="X7161" s="42"/>
      <c r="Y7161" s="42"/>
      <c r="Z7161" s="42"/>
      <c r="AA7161" s="42"/>
      <c r="AB7161" s="42"/>
      <c r="AD7161" s="11"/>
      <c r="AE7161" s="11"/>
      <c r="AF7161" s="11"/>
    </row>
    <row r="7162" spans="3:32">
      <c r="C7162" s="57"/>
      <c r="D7162" s="11"/>
      <c r="E7162" s="11"/>
      <c r="F7162" s="56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42"/>
      <c r="V7162" s="42"/>
      <c r="W7162" s="42"/>
      <c r="X7162" s="42"/>
      <c r="Y7162" s="42"/>
      <c r="Z7162" s="42"/>
      <c r="AA7162" s="42"/>
      <c r="AB7162" s="42"/>
      <c r="AD7162" s="11"/>
      <c r="AE7162" s="11"/>
      <c r="AF7162" s="11"/>
    </row>
    <row r="7163" spans="3:32">
      <c r="C7163" s="57"/>
      <c r="D7163" s="11"/>
      <c r="E7163" s="11"/>
      <c r="F7163" s="56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42"/>
      <c r="V7163" s="42"/>
      <c r="W7163" s="42"/>
      <c r="X7163" s="42"/>
      <c r="Y7163" s="42"/>
      <c r="Z7163" s="42"/>
      <c r="AA7163" s="42"/>
      <c r="AB7163" s="42"/>
      <c r="AD7163" s="11"/>
      <c r="AE7163" s="11"/>
      <c r="AF7163" s="11"/>
    </row>
    <row r="7164" spans="3:32">
      <c r="C7164" s="57"/>
      <c r="D7164" s="11"/>
      <c r="E7164" s="11"/>
      <c r="F7164" s="56"/>
      <c r="G7164" s="11"/>
      <c r="H7164" s="11"/>
      <c r="I7164" s="11"/>
      <c r="J7164" s="11"/>
      <c r="K7164" s="11"/>
      <c r="M7164" s="11"/>
      <c r="O7164" s="11"/>
      <c r="P7164" s="11"/>
      <c r="Q7164" s="11"/>
      <c r="R7164" s="11"/>
      <c r="S7164" s="11"/>
      <c r="T7164" s="11"/>
      <c r="U7164" s="42"/>
      <c r="V7164" s="42"/>
      <c r="W7164" s="42"/>
      <c r="X7164" s="42"/>
      <c r="Y7164" s="42"/>
      <c r="Z7164" s="42"/>
      <c r="AA7164" s="42"/>
      <c r="AB7164" s="42"/>
      <c r="AD7164" s="11"/>
      <c r="AE7164" s="11"/>
      <c r="AF7164" s="11"/>
    </row>
    <row r="7165" spans="3:32">
      <c r="C7165" s="57"/>
      <c r="D7165" s="11"/>
      <c r="E7165" s="11"/>
      <c r="F7165" s="56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42"/>
      <c r="V7165" s="42"/>
      <c r="W7165" s="42"/>
      <c r="X7165" s="42"/>
      <c r="Y7165" s="42"/>
      <c r="Z7165" s="42"/>
      <c r="AA7165" s="42"/>
      <c r="AB7165" s="42"/>
      <c r="AD7165" s="11"/>
      <c r="AE7165" s="11"/>
    </row>
    <row r="7166" spans="3:32">
      <c r="C7166" s="57"/>
      <c r="D7166" s="11"/>
      <c r="E7166" s="11"/>
      <c r="F7166" s="56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42"/>
      <c r="V7166" s="42"/>
      <c r="W7166" s="42"/>
      <c r="X7166" s="42"/>
      <c r="Y7166" s="42"/>
      <c r="Z7166" s="42"/>
      <c r="AA7166" s="42"/>
      <c r="AB7166" s="42"/>
      <c r="AD7166" s="11"/>
      <c r="AE7166" s="11"/>
      <c r="AF7166" s="11"/>
    </row>
    <row r="7167" spans="3:32">
      <c r="C7167" s="57"/>
      <c r="D7167" s="11"/>
      <c r="E7167" s="11"/>
      <c r="F7167" s="56"/>
      <c r="G7167" s="11"/>
      <c r="H7167" s="11"/>
      <c r="I7167" s="11"/>
      <c r="J7167" s="11"/>
      <c r="K7167" s="11"/>
      <c r="L7167" s="11"/>
      <c r="M7167" s="11"/>
      <c r="N7167" s="11"/>
      <c r="Q7167" s="11"/>
      <c r="R7167" s="11"/>
      <c r="S7167" s="11"/>
      <c r="T7167" s="11"/>
      <c r="U7167" s="42"/>
      <c r="V7167" s="42"/>
      <c r="W7167" s="42"/>
      <c r="X7167" s="42"/>
      <c r="Y7167" s="42"/>
      <c r="Z7167" s="42"/>
      <c r="AA7167" s="42"/>
      <c r="AB7167" s="42"/>
      <c r="AD7167" s="11"/>
      <c r="AE7167" s="11"/>
    </row>
    <row r="7168" spans="3:32">
      <c r="C7168" s="57"/>
      <c r="D7168" s="11"/>
      <c r="E7168" s="11"/>
      <c r="F7168" s="56"/>
      <c r="G7168" s="11"/>
      <c r="H7168" s="11"/>
      <c r="I7168" s="11"/>
      <c r="J7168" s="11"/>
      <c r="K7168" s="11"/>
      <c r="M7168" s="11"/>
      <c r="N7168" s="11"/>
      <c r="O7168" s="11"/>
      <c r="P7168" s="11"/>
      <c r="Q7168" s="11"/>
      <c r="R7168" s="11"/>
      <c r="S7168" s="11"/>
      <c r="T7168" s="11"/>
      <c r="U7168" s="42"/>
      <c r="V7168" s="42"/>
      <c r="W7168" s="42"/>
      <c r="X7168" s="42"/>
      <c r="Y7168" s="42"/>
      <c r="Z7168" s="42"/>
      <c r="AA7168" s="42"/>
      <c r="AB7168" s="42"/>
      <c r="AD7168" s="11"/>
      <c r="AE7168" s="11"/>
    </row>
    <row r="7169" spans="3:32">
      <c r="C7169" s="57"/>
      <c r="D7169" s="11"/>
      <c r="E7169" s="11"/>
      <c r="F7169" s="56"/>
      <c r="G7169" s="11"/>
      <c r="H7169" s="11"/>
      <c r="I7169" s="11"/>
      <c r="J7169" s="11"/>
      <c r="K7169" s="11"/>
      <c r="M7169" s="11"/>
      <c r="N7169" s="11"/>
      <c r="O7169" s="11"/>
      <c r="P7169" s="11"/>
      <c r="Q7169" s="11"/>
      <c r="R7169" s="11"/>
      <c r="S7169" s="11"/>
      <c r="T7169" s="11"/>
      <c r="U7169" s="42"/>
      <c r="V7169" s="42"/>
      <c r="W7169" s="42"/>
      <c r="X7169" s="42"/>
      <c r="Y7169" s="42"/>
      <c r="Z7169" s="42"/>
      <c r="AA7169" s="42"/>
      <c r="AB7169" s="42"/>
      <c r="AD7169" s="11"/>
      <c r="AE7169" s="11"/>
      <c r="AF7169" s="11"/>
    </row>
    <row r="7170" spans="3:32">
      <c r="C7170" s="57"/>
      <c r="D7170" s="11"/>
      <c r="E7170" s="11"/>
      <c r="F7170" s="56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42"/>
      <c r="V7170" s="42"/>
      <c r="W7170" s="42"/>
      <c r="X7170" s="42"/>
      <c r="Y7170" s="42"/>
      <c r="Z7170" s="42"/>
      <c r="AA7170" s="42"/>
      <c r="AB7170" s="42"/>
      <c r="AD7170" s="11"/>
      <c r="AE7170" s="11"/>
      <c r="AF7170" s="11"/>
    </row>
    <row r="7171" spans="3:32">
      <c r="C7171" s="57"/>
      <c r="D7171" s="11"/>
      <c r="E7171" s="11"/>
      <c r="F7171" s="56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42"/>
      <c r="V7171" s="42"/>
      <c r="W7171" s="42"/>
      <c r="X7171" s="42"/>
      <c r="Y7171" s="42"/>
      <c r="Z7171" s="42"/>
      <c r="AA7171" s="42"/>
      <c r="AB7171" s="42"/>
      <c r="AD7171" s="11"/>
      <c r="AF7171" s="11"/>
    </row>
    <row r="7172" spans="3:32">
      <c r="C7172" s="57"/>
      <c r="D7172" s="11"/>
      <c r="E7172" s="11"/>
      <c r="F7172" s="56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42"/>
      <c r="V7172" s="42"/>
      <c r="W7172" s="42"/>
      <c r="X7172" s="42"/>
      <c r="Y7172" s="42"/>
      <c r="Z7172" s="42"/>
      <c r="AA7172" s="42"/>
      <c r="AB7172" s="42"/>
      <c r="AD7172" s="11"/>
      <c r="AE7172" s="11"/>
    </row>
    <row r="7173" spans="3:32">
      <c r="C7173" s="57"/>
      <c r="D7173" s="11"/>
      <c r="E7173" s="11"/>
      <c r="F7173" s="56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42"/>
      <c r="V7173" s="42"/>
      <c r="W7173" s="42"/>
      <c r="X7173" s="42"/>
      <c r="Y7173" s="42"/>
      <c r="Z7173" s="42"/>
      <c r="AA7173" s="42"/>
      <c r="AB7173" s="42"/>
      <c r="AD7173" s="11"/>
      <c r="AF7173" s="11"/>
    </row>
    <row r="7174" spans="3:32">
      <c r="C7174" s="57"/>
      <c r="D7174" s="11"/>
      <c r="E7174" s="11"/>
      <c r="F7174" s="56"/>
      <c r="G7174" s="11"/>
      <c r="H7174" s="11"/>
      <c r="I7174" s="11"/>
      <c r="J7174" s="11"/>
      <c r="K7174" s="11"/>
      <c r="M7174" s="11"/>
      <c r="N7174" s="11"/>
      <c r="O7174" s="11"/>
      <c r="P7174" s="11"/>
      <c r="Q7174" s="11"/>
      <c r="R7174" s="11"/>
      <c r="S7174" s="11"/>
      <c r="T7174" s="11"/>
      <c r="U7174" s="42"/>
      <c r="V7174" s="42"/>
      <c r="W7174" s="42"/>
      <c r="X7174" s="42"/>
      <c r="Y7174" s="42"/>
      <c r="Z7174" s="42"/>
      <c r="AA7174" s="42"/>
      <c r="AB7174" s="42"/>
      <c r="AD7174" s="11"/>
      <c r="AE7174" s="11"/>
    </row>
    <row r="7175" spans="3:32">
      <c r="C7175" s="57"/>
      <c r="D7175" s="11"/>
      <c r="E7175" s="11"/>
      <c r="F7175" s="56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42"/>
      <c r="V7175" s="42"/>
      <c r="W7175" s="42"/>
      <c r="X7175" s="42"/>
      <c r="Y7175" s="42"/>
      <c r="Z7175" s="42"/>
      <c r="AA7175" s="42"/>
      <c r="AB7175" s="42"/>
      <c r="AD7175" s="11"/>
      <c r="AE7175" s="11"/>
    </row>
    <row r="7176" spans="3:32">
      <c r="C7176" s="57"/>
      <c r="D7176" s="11"/>
      <c r="E7176" s="11"/>
      <c r="F7176" s="56"/>
      <c r="G7176" s="11"/>
      <c r="H7176" s="11"/>
      <c r="I7176" s="11"/>
      <c r="J7176" s="11"/>
      <c r="K7176" s="11"/>
      <c r="M7176" s="11"/>
      <c r="N7176" s="11"/>
      <c r="O7176" s="11"/>
      <c r="Q7176" s="11"/>
      <c r="R7176" s="11"/>
      <c r="S7176" s="11"/>
      <c r="T7176" s="11"/>
      <c r="U7176" s="42"/>
      <c r="V7176" s="42"/>
      <c r="W7176" s="42"/>
      <c r="X7176" s="42"/>
      <c r="Y7176" s="42"/>
      <c r="Z7176" s="42"/>
      <c r="AA7176" s="42"/>
      <c r="AB7176" s="42"/>
      <c r="AD7176" s="11"/>
      <c r="AF7176" s="11"/>
    </row>
    <row r="7177" spans="3:32">
      <c r="C7177" s="57"/>
      <c r="D7177" s="11"/>
      <c r="E7177" s="11"/>
      <c r="F7177" s="56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42"/>
      <c r="V7177" s="42"/>
      <c r="W7177" s="42"/>
      <c r="X7177" s="42"/>
      <c r="Y7177" s="42"/>
      <c r="Z7177" s="42"/>
      <c r="AA7177" s="42"/>
      <c r="AB7177" s="42"/>
      <c r="AD7177" s="11"/>
      <c r="AF7177" s="11"/>
    </row>
    <row r="7178" spans="3:32">
      <c r="C7178" s="57"/>
      <c r="D7178" s="11"/>
      <c r="E7178" s="11"/>
      <c r="F7178" s="56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42"/>
      <c r="V7178" s="42"/>
      <c r="W7178" s="42"/>
      <c r="X7178" s="42"/>
      <c r="Y7178" s="42"/>
      <c r="Z7178" s="42"/>
      <c r="AA7178" s="42"/>
      <c r="AB7178" s="42"/>
      <c r="AD7178" s="11"/>
      <c r="AE7178" s="11"/>
    </row>
    <row r="7179" spans="3:32">
      <c r="C7179" s="57"/>
      <c r="D7179" s="11"/>
      <c r="E7179" s="11"/>
      <c r="F7179" s="56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42"/>
      <c r="V7179" s="42"/>
      <c r="W7179" s="42"/>
      <c r="X7179" s="42"/>
      <c r="Y7179" s="42"/>
      <c r="Z7179" s="42"/>
      <c r="AA7179" s="42"/>
      <c r="AB7179" s="42"/>
      <c r="AD7179" s="11"/>
      <c r="AF7179" s="11"/>
    </row>
    <row r="7180" spans="3:32">
      <c r="C7180" s="57"/>
      <c r="D7180" s="11"/>
      <c r="E7180" s="11"/>
      <c r="F7180" s="56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42"/>
      <c r="V7180" s="42"/>
      <c r="W7180" s="42"/>
      <c r="X7180" s="42"/>
      <c r="Y7180" s="42"/>
      <c r="Z7180" s="42"/>
      <c r="AA7180" s="42"/>
      <c r="AB7180" s="42"/>
      <c r="AD7180" s="11"/>
      <c r="AE7180" s="11"/>
    </row>
    <row r="7181" spans="3:32">
      <c r="C7181" s="57"/>
      <c r="D7181" s="11"/>
      <c r="E7181" s="11"/>
      <c r="F7181" s="56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42"/>
      <c r="V7181" s="42"/>
      <c r="W7181" s="42"/>
      <c r="X7181" s="42"/>
      <c r="Y7181" s="42"/>
      <c r="Z7181" s="42"/>
      <c r="AA7181" s="42"/>
      <c r="AB7181" s="42"/>
      <c r="AD7181" s="11"/>
      <c r="AE7181" s="11"/>
    </row>
    <row r="7182" spans="3:32">
      <c r="C7182" s="57"/>
      <c r="D7182" s="11"/>
      <c r="E7182" s="11"/>
      <c r="F7182" s="56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42"/>
      <c r="V7182" s="42"/>
      <c r="W7182" s="42"/>
      <c r="X7182" s="42"/>
      <c r="Y7182" s="42"/>
      <c r="Z7182" s="42"/>
      <c r="AA7182" s="42"/>
      <c r="AB7182" s="42"/>
      <c r="AD7182" s="11"/>
      <c r="AF7182" s="11"/>
    </row>
    <row r="7183" spans="3:32">
      <c r="C7183" s="57"/>
      <c r="D7183" s="11"/>
      <c r="E7183" s="11"/>
      <c r="F7183" s="56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42"/>
      <c r="V7183" s="42"/>
      <c r="W7183" s="42"/>
      <c r="X7183" s="42"/>
      <c r="Y7183" s="42"/>
      <c r="Z7183" s="42"/>
      <c r="AA7183" s="42"/>
      <c r="AB7183" s="42"/>
      <c r="AD7183" s="11"/>
      <c r="AF7183" s="11"/>
    </row>
    <row r="7184" spans="3:32">
      <c r="C7184" s="57"/>
      <c r="D7184" s="11"/>
      <c r="E7184" s="11"/>
      <c r="F7184" s="56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42"/>
      <c r="V7184" s="42"/>
      <c r="W7184" s="42"/>
      <c r="X7184" s="42"/>
      <c r="Y7184" s="42"/>
      <c r="Z7184" s="42"/>
      <c r="AA7184" s="42"/>
      <c r="AB7184" s="42"/>
      <c r="AD7184" s="11"/>
      <c r="AF7184" s="11"/>
    </row>
    <row r="7185" spans="3:32">
      <c r="C7185" s="57"/>
      <c r="D7185" s="11"/>
      <c r="E7185" s="11"/>
      <c r="F7185" s="56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42"/>
      <c r="V7185" s="42"/>
      <c r="W7185" s="42"/>
      <c r="X7185" s="42"/>
      <c r="Y7185" s="42"/>
      <c r="Z7185" s="42"/>
      <c r="AA7185" s="42"/>
      <c r="AB7185" s="42"/>
      <c r="AD7185" s="11"/>
      <c r="AF7185" s="11"/>
    </row>
    <row r="7186" spans="3:32">
      <c r="C7186" s="57"/>
      <c r="D7186" s="11"/>
      <c r="E7186" s="11"/>
      <c r="F7186" s="56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42"/>
      <c r="V7186" s="42"/>
      <c r="W7186" s="42"/>
      <c r="X7186" s="42"/>
      <c r="Y7186" s="42"/>
      <c r="Z7186" s="42"/>
      <c r="AA7186" s="42"/>
      <c r="AB7186" s="42"/>
      <c r="AD7186" s="11"/>
      <c r="AF7186" s="11"/>
    </row>
    <row r="7187" spans="3:32">
      <c r="C7187" s="57"/>
      <c r="D7187" s="11"/>
      <c r="E7187" s="11"/>
      <c r="F7187" s="56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42"/>
      <c r="V7187" s="42"/>
      <c r="W7187" s="42"/>
      <c r="X7187" s="42"/>
      <c r="Y7187" s="42"/>
      <c r="Z7187" s="42"/>
      <c r="AA7187" s="42"/>
      <c r="AB7187" s="42"/>
      <c r="AD7187" s="11"/>
      <c r="AF7187" s="11"/>
    </row>
    <row r="7188" spans="3:32">
      <c r="C7188" s="57"/>
      <c r="D7188" s="11"/>
      <c r="E7188" s="11"/>
      <c r="F7188" s="56"/>
      <c r="G7188" s="11"/>
      <c r="H7188" s="11"/>
      <c r="I7188" s="11"/>
      <c r="J7188" s="11"/>
      <c r="K7188" s="11"/>
      <c r="M7188" s="11"/>
      <c r="N7188" s="11"/>
      <c r="O7188" s="11"/>
      <c r="P7188" s="11"/>
      <c r="Q7188" s="11"/>
      <c r="R7188" s="11"/>
      <c r="S7188" s="11"/>
      <c r="T7188" s="11"/>
      <c r="U7188" s="42"/>
      <c r="V7188" s="42"/>
      <c r="W7188" s="42"/>
      <c r="X7188" s="42"/>
      <c r="Y7188" s="42"/>
      <c r="Z7188" s="42"/>
      <c r="AA7188" s="42"/>
      <c r="AB7188" s="42"/>
      <c r="AD7188" s="11"/>
      <c r="AE7188" s="11"/>
      <c r="AF7188" s="11"/>
    </row>
    <row r="7189" spans="3:32">
      <c r="C7189" s="57"/>
      <c r="D7189" s="11"/>
      <c r="E7189" s="11"/>
      <c r="F7189" s="56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42"/>
      <c r="V7189" s="42"/>
      <c r="W7189" s="42"/>
      <c r="X7189" s="42"/>
      <c r="Y7189" s="42"/>
      <c r="Z7189" s="42"/>
      <c r="AA7189" s="42"/>
      <c r="AB7189" s="42"/>
      <c r="AD7189" s="11"/>
      <c r="AE7189" s="11"/>
      <c r="AF7189" s="11"/>
    </row>
    <row r="7190" spans="3:32">
      <c r="C7190" s="57"/>
      <c r="D7190" s="11"/>
      <c r="E7190" s="11"/>
      <c r="F7190" s="56"/>
      <c r="G7190" s="11"/>
      <c r="H7190" s="11"/>
      <c r="I7190" s="11"/>
      <c r="J7190" s="11"/>
      <c r="K7190" s="11"/>
      <c r="L7190" s="11"/>
      <c r="M7190" s="11"/>
      <c r="N7190" s="11"/>
      <c r="O7190" s="11"/>
      <c r="Q7190" s="11"/>
      <c r="R7190" s="11"/>
      <c r="S7190" s="11"/>
      <c r="T7190" s="11"/>
      <c r="U7190" s="42"/>
      <c r="V7190" s="42"/>
      <c r="W7190" s="42"/>
      <c r="X7190" s="42"/>
      <c r="Y7190" s="42"/>
      <c r="Z7190" s="42"/>
      <c r="AA7190" s="42"/>
      <c r="AB7190" s="42"/>
      <c r="AD7190" s="11"/>
      <c r="AF7190" s="11"/>
    </row>
    <row r="7191" spans="3:32">
      <c r="C7191" s="57"/>
      <c r="D7191" s="11"/>
      <c r="E7191" s="11"/>
      <c r="F7191" s="56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42"/>
      <c r="V7191" s="42"/>
      <c r="W7191" s="42"/>
      <c r="X7191" s="42"/>
      <c r="Y7191" s="42"/>
      <c r="Z7191" s="42"/>
      <c r="AA7191" s="42"/>
      <c r="AB7191" s="42"/>
      <c r="AD7191" s="11"/>
      <c r="AE7191" s="11"/>
    </row>
    <row r="7192" spans="3:32">
      <c r="C7192" s="57"/>
      <c r="D7192" s="11"/>
      <c r="E7192" s="11"/>
      <c r="F7192" s="56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42"/>
      <c r="V7192" s="42"/>
      <c r="W7192" s="42"/>
      <c r="X7192" s="42"/>
      <c r="Y7192" s="42"/>
      <c r="Z7192" s="42"/>
      <c r="AA7192" s="42"/>
      <c r="AB7192" s="42"/>
      <c r="AD7192" s="11"/>
    </row>
    <row r="7193" spans="3:32">
      <c r="C7193" s="57"/>
      <c r="D7193" s="11"/>
      <c r="E7193" s="11"/>
      <c r="F7193" s="56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42"/>
      <c r="V7193" s="42"/>
      <c r="W7193" s="42"/>
      <c r="X7193" s="42"/>
      <c r="Y7193" s="42"/>
      <c r="Z7193" s="42"/>
      <c r="AA7193" s="42"/>
      <c r="AB7193" s="42"/>
      <c r="AD7193" s="11"/>
      <c r="AE7193" s="11"/>
      <c r="AF7193" s="11"/>
    </row>
    <row r="7194" spans="3:32">
      <c r="C7194" s="57"/>
      <c r="D7194" s="11"/>
      <c r="E7194" s="11"/>
      <c r="F7194" s="56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42"/>
      <c r="V7194" s="42"/>
      <c r="W7194" s="42"/>
      <c r="X7194" s="42"/>
      <c r="Y7194" s="42"/>
      <c r="Z7194" s="42"/>
      <c r="AA7194" s="42"/>
      <c r="AB7194" s="42"/>
      <c r="AD7194" s="11"/>
    </row>
    <row r="7195" spans="3:32">
      <c r="C7195" s="57"/>
      <c r="D7195" s="11"/>
      <c r="E7195" s="11"/>
      <c r="F7195" s="56"/>
      <c r="G7195" s="11"/>
      <c r="H7195" s="11"/>
      <c r="I7195" s="11"/>
      <c r="J7195" s="11"/>
      <c r="K7195" s="11"/>
      <c r="L7195" s="11"/>
      <c r="M7195" s="11"/>
      <c r="N7195" s="11"/>
      <c r="O7195" s="11"/>
      <c r="Q7195" s="11"/>
      <c r="R7195" s="11"/>
      <c r="S7195" s="11"/>
      <c r="T7195" s="11"/>
      <c r="U7195" s="42"/>
      <c r="V7195" s="42"/>
      <c r="W7195" s="42"/>
      <c r="X7195" s="42"/>
      <c r="Y7195" s="42"/>
      <c r="Z7195" s="42"/>
      <c r="AA7195" s="42"/>
      <c r="AB7195" s="42"/>
      <c r="AD7195" s="11"/>
      <c r="AE7195" s="11"/>
      <c r="AF7195" s="11"/>
    </row>
    <row r="7196" spans="3:32">
      <c r="C7196" s="57"/>
      <c r="D7196" s="11"/>
      <c r="E7196" s="11"/>
      <c r="F7196" s="56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42"/>
      <c r="V7196" s="42"/>
      <c r="W7196" s="42"/>
      <c r="X7196" s="42"/>
      <c r="Y7196" s="42"/>
      <c r="Z7196" s="42"/>
      <c r="AA7196" s="42"/>
      <c r="AB7196" s="42"/>
      <c r="AD7196" s="11"/>
      <c r="AE7196" s="11"/>
      <c r="AF7196" s="11"/>
    </row>
    <row r="7197" spans="3:32">
      <c r="C7197" s="57"/>
      <c r="D7197" s="11"/>
      <c r="E7197" s="11"/>
      <c r="F7197" s="56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42"/>
      <c r="V7197" s="42"/>
      <c r="W7197" s="42"/>
      <c r="X7197" s="42"/>
      <c r="Y7197" s="42"/>
      <c r="Z7197" s="42"/>
      <c r="AA7197" s="42"/>
      <c r="AB7197" s="42"/>
      <c r="AD7197" s="11"/>
    </row>
    <row r="7198" spans="3:32">
      <c r="C7198" s="57"/>
      <c r="D7198" s="11"/>
      <c r="E7198" s="11"/>
      <c r="F7198" s="56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42"/>
      <c r="V7198" s="42"/>
      <c r="W7198" s="42"/>
      <c r="X7198" s="42"/>
      <c r="Y7198" s="42"/>
      <c r="Z7198" s="42"/>
      <c r="AA7198" s="42"/>
      <c r="AB7198" s="42"/>
      <c r="AD7198" s="11"/>
      <c r="AF7198" s="11"/>
    </row>
    <row r="7199" spans="3:32">
      <c r="C7199" s="57"/>
      <c r="D7199" s="11"/>
      <c r="E7199" s="11"/>
      <c r="F7199" s="56"/>
      <c r="G7199" s="11"/>
      <c r="H7199" s="11"/>
      <c r="I7199" s="11"/>
      <c r="J7199" s="11"/>
      <c r="K7199" s="11"/>
      <c r="M7199" s="11"/>
      <c r="N7199" s="11"/>
      <c r="O7199" s="11"/>
      <c r="P7199" s="11"/>
      <c r="Q7199" s="11"/>
      <c r="R7199" s="11"/>
      <c r="S7199" s="11"/>
      <c r="T7199" s="11"/>
      <c r="U7199" s="42"/>
      <c r="V7199" s="42"/>
      <c r="W7199" s="42"/>
      <c r="X7199" s="42"/>
      <c r="Y7199" s="42"/>
      <c r="Z7199" s="42"/>
      <c r="AA7199" s="42"/>
      <c r="AB7199" s="42"/>
      <c r="AD7199" s="11"/>
      <c r="AE7199" s="11"/>
      <c r="AF7199" s="11"/>
    </row>
    <row r="7200" spans="3:32">
      <c r="C7200" s="57"/>
      <c r="D7200" s="11"/>
      <c r="E7200" s="11"/>
      <c r="F7200" s="56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42"/>
      <c r="V7200" s="42"/>
      <c r="W7200" s="42"/>
      <c r="X7200" s="42"/>
      <c r="Y7200" s="42"/>
      <c r="Z7200" s="42"/>
      <c r="AA7200" s="42"/>
      <c r="AB7200" s="42"/>
      <c r="AD7200" s="11"/>
      <c r="AE7200" s="11"/>
    </row>
    <row r="7201" spans="3:32">
      <c r="C7201" s="57"/>
      <c r="D7201" s="11"/>
      <c r="E7201" s="11"/>
      <c r="F7201" s="56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42"/>
      <c r="V7201" s="42"/>
      <c r="W7201" s="42"/>
      <c r="X7201" s="42"/>
      <c r="Y7201" s="42"/>
      <c r="Z7201" s="42"/>
      <c r="AA7201" s="42"/>
      <c r="AB7201" s="42"/>
      <c r="AD7201" s="11"/>
    </row>
    <row r="7202" spans="3:32">
      <c r="C7202" s="57"/>
      <c r="D7202" s="11"/>
      <c r="E7202" s="11"/>
      <c r="F7202" s="56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U7202" s="42"/>
      <c r="V7202" s="42"/>
      <c r="W7202" s="42"/>
      <c r="X7202" s="42"/>
      <c r="Y7202" s="42"/>
      <c r="Z7202" s="42"/>
      <c r="AA7202" s="42"/>
      <c r="AB7202" s="42"/>
      <c r="AD7202" s="11"/>
      <c r="AF7202" s="11"/>
    </row>
    <row r="7203" spans="3:32">
      <c r="C7203" s="57"/>
      <c r="D7203" s="11"/>
      <c r="E7203" s="11"/>
      <c r="F7203" s="56"/>
      <c r="G7203" s="11"/>
      <c r="H7203" s="11"/>
      <c r="I7203" s="11"/>
      <c r="J7203" s="11"/>
      <c r="K7203" s="11"/>
      <c r="L7203" s="11"/>
      <c r="M7203" s="11"/>
      <c r="N7203" s="11"/>
      <c r="O7203" s="11"/>
      <c r="Q7203" s="11"/>
      <c r="R7203" s="11"/>
      <c r="S7203" s="11"/>
      <c r="T7203" s="11"/>
      <c r="U7203" s="42"/>
      <c r="V7203" s="42"/>
      <c r="W7203" s="42"/>
      <c r="X7203" s="42"/>
      <c r="Y7203" s="42"/>
      <c r="Z7203" s="42"/>
      <c r="AA7203" s="42"/>
      <c r="AB7203" s="42"/>
      <c r="AD7203" s="11"/>
      <c r="AE7203" s="11"/>
      <c r="AF7203" s="11"/>
    </row>
    <row r="7204" spans="3:32">
      <c r="C7204" s="57"/>
      <c r="D7204" s="11"/>
      <c r="E7204" s="11"/>
      <c r="F7204" s="56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42"/>
      <c r="V7204" s="42"/>
      <c r="W7204" s="42"/>
      <c r="X7204" s="42"/>
      <c r="Y7204" s="42"/>
      <c r="Z7204" s="42"/>
      <c r="AA7204" s="42"/>
      <c r="AB7204" s="42"/>
      <c r="AD7204" s="11"/>
      <c r="AE7204" s="11"/>
    </row>
    <row r="7205" spans="3:32">
      <c r="C7205" s="57"/>
      <c r="D7205" s="11"/>
      <c r="E7205" s="11"/>
      <c r="F7205" s="56"/>
      <c r="G7205" s="11"/>
      <c r="H7205" s="11"/>
      <c r="I7205" s="11"/>
      <c r="J7205" s="11"/>
      <c r="K7205" s="11"/>
      <c r="L7205" s="11"/>
      <c r="M7205" s="11"/>
      <c r="N7205" s="11"/>
      <c r="O7205" s="11"/>
      <c r="Q7205" s="11"/>
      <c r="R7205" s="11"/>
      <c r="S7205" s="11"/>
      <c r="T7205" s="11"/>
      <c r="U7205" s="42"/>
      <c r="V7205" s="42"/>
      <c r="W7205" s="42"/>
      <c r="X7205" s="42"/>
      <c r="Y7205" s="42"/>
      <c r="Z7205" s="42"/>
      <c r="AA7205" s="42"/>
      <c r="AB7205" s="42"/>
      <c r="AD7205" s="11"/>
      <c r="AE7205" s="11"/>
      <c r="AF7205" s="11"/>
    </row>
    <row r="7206" spans="3:32">
      <c r="C7206" s="57"/>
      <c r="D7206" s="11"/>
      <c r="E7206" s="11"/>
      <c r="F7206" s="56"/>
      <c r="G7206" s="11"/>
      <c r="H7206" s="11"/>
      <c r="I7206" s="11"/>
      <c r="J7206" s="11"/>
      <c r="K7206" s="11"/>
      <c r="M7206" s="11"/>
      <c r="N7206" s="11"/>
      <c r="O7206" s="11"/>
      <c r="P7206" s="11"/>
      <c r="Q7206" s="11"/>
      <c r="R7206" s="11"/>
      <c r="S7206" s="11"/>
      <c r="T7206" s="11"/>
      <c r="U7206" s="42"/>
      <c r="V7206" s="42"/>
      <c r="W7206" s="42"/>
      <c r="X7206" s="42"/>
      <c r="Y7206" s="42"/>
      <c r="Z7206" s="42"/>
      <c r="AA7206" s="42"/>
      <c r="AB7206" s="42"/>
      <c r="AD7206" s="11"/>
      <c r="AF7206" s="11"/>
    </row>
    <row r="7207" spans="3:32">
      <c r="C7207" s="57"/>
      <c r="D7207" s="11"/>
      <c r="E7207" s="11"/>
      <c r="F7207" s="56"/>
      <c r="G7207" s="11"/>
      <c r="H7207" s="11"/>
      <c r="I7207" s="11"/>
      <c r="J7207" s="11"/>
      <c r="K7207" s="11"/>
      <c r="L7207" s="11"/>
      <c r="M7207" s="11"/>
      <c r="N7207" s="11"/>
      <c r="Q7207" s="11"/>
      <c r="R7207" s="11"/>
      <c r="S7207" s="11"/>
      <c r="T7207" s="11"/>
      <c r="U7207" s="42"/>
      <c r="V7207" s="42"/>
      <c r="W7207" s="42"/>
      <c r="X7207" s="42"/>
      <c r="Y7207" s="42"/>
      <c r="Z7207" s="42"/>
      <c r="AA7207" s="42"/>
      <c r="AB7207" s="42"/>
      <c r="AD7207" s="11"/>
      <c r="AF7207" s="11"/>
    </row>
    <row r="7208" spans="3:32">
      <c r="C7208" s="57"/>
      <c r="D7208" s="11"/>
      <c r="E7208" s="11"/>
      <c r="F7208" s="56"/>
      <c r="G7208" s="11"/>
      <c r="H7208" s="11"/>
      <c r="I7208" s="11"/>
      <c r="J7208" s="11"/>
      <c r="K7208" s="11"/>
      <c r="L7208" s="11"/>
      <c r="M7208" s="11"/>
      <c r="N7208" s="11"/>
      <c r="P7208" s="11"/>
      <c r="Q7208" s="11"/>
      <c r="R7208" s="11"/>
      <c r="S7208" s="11"/>
      <c r="T7208" s="11"/>
      <c r="U7208" s="42"/>
      <c r="V7208" s="42"/>
      <c r="W7208" s="42"/>
      <c r="X7208" s="42"/>
      <c r="Y7208" s="42"/>
      <c r="Z7208" s="42"/>
      <c r="AA7208" s="42"/>
      <c r="AB7208" s="42"/>
      <c r="AD7208" s="11"/>
      <c r="AE7208" s="11"/>
    </row>
    <row r="7209" spans="3:32">
      <c r="C7209" s="57"/>
      <c r="D7209" s="11"/>
      <c r="E7209" s="11"/>
      <c r="F7209" s="56"/>
      <c r="G7209" s="11"/>
      <c r="H7209" s="11"/>
      <c r="I7209" s="11"/>
      <c r="J7209" s="11"/>
      <c r="K7209" s="11"/>
      <c r="M7209" s="11"/>
      <c r="N7209" s="11"/>
      <c r="O7209" s="11"/>
      <c r="P7209" s="11"/>
      <c r="Q7209" s="11"/>
      <c r="R7209" s="11"/>
      <c r="S7209" s="11"/>
      <c r="T7209" s="11"/>
      <c r="U7209" s="42"/>
      <c r="V7209" s="42"/>
      <c r="W7209" s="42"/>
      <c r="X7209" s="42"/>
      <c r="Y7209" s="42"/>
      <c r="Z7209" s="42"/>
      <c r="AA7209" s="42"/>
      <c r="AB7209" s="42"/>
      <c r="AD7209" s="11"/>
      <c r="AE7209" s="11"/>
    </row>
    <row r="7210" spans="3:32">
      <c r="C7210" s="57"/>
      <c r="D7210" s="11"/>
      <c r="E7210" s="11"/>
      <c r="F7210" s="56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42"/>
      <c r="V7210" s="42"/>
      <c r="W7210" s="42"/>
      <c r="X7210" s="42"/>
      <c r="Y7210" s="42"/>
      <c r="Z7210" s="42"/>
      <c r="AA7210" s="42"/>
      <c r="AB7210" s="42"/>
      <c r="AD7210" s="11"/>
      <c r="AE7210" s="11"/>
    </row>
    <row r="7211" spans="3:32">
      <c r="C7211" s="57"/>
      <c r="D7211" s="11"/>
      <c r="E7211" s="11"/>
      <c r="F7211" s="56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42"/>
      <c r="V7211" s="42"/>
      <c r="W7211" s="42"/>
      <c r="X7211" s="42"/>
      <c r="Y7211" s="42"/>
      <c r="Z7211" s="42"/>
      <c r="AA7211" s="42"/>
      <c r="AB7211" s="42"/>
      <c r="AD7211" s="11"/>
      <c r="AF7211" s="11"/>
    </row>
    <row r="7212" spans="3:32">
      <c r="C7212" s="57"/>
      <c r="D7212" s="11"/>
      <c r="E7212" s="11"/>
      <c r="F7212" s="56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42"/>
      <c r="V7212" s="42"/>
      <c r="W7212" s="42"/>
      <c r="X7212" s="42"/>
      <c r="Y7212" s="42"/>
      <c r="Z7212" s="42"/>
      <c r="AA7212" s="42"/>
      <c r="AB7212" s="42"/>
      <c r="AD7212" s="11"/>
      <c r="AF7212" s="11"/>
    </row>
    <row r="7213" spans="3:32">
      <c r="C7213" s="57"/>
      <c r="D7213" s="11"/>
      <c r="E7213" s="11"/>
      <c r="F7213" s="56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42"/>
      <c r="V7213" s="42"/>
      <c r="W7213" s="42"/>
      <c r="X7213" s="42"/>
      <c r="Y7213" s="42"/>
      <c r="Z7213" s="42"/>
      <c r="AA7213" s="42"/>
      <c r="AB7213" s="42"/>
      <c r="AD7213" s="11"/>
      <c r="AE7213" s="11"/>
      <c r="AF7213" s="11"/>
    </row>
    <row r="7214" spans="3:32">
      <c r="C7214" s="57"/>
      <c r="D7214" s="11"/>
      <c r="E7214" s="11"/>
      <c r="F7214" s="56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42"/>
      <c r="V7214" s="42"/>
      <c r="W7214" s="42"/>
      <c r="X7214" s="42"/>
      <c r="Y7214" s="42"/>
      <c r="Z7214" s="42"/>
      <c r="AA7214" s="42"/>
      <c r="AB7214" s="42"/>
      <c r="AD7214" s="11"/>
      <c r="AE7214" s="11"/>
      <c r="AF7214" s="11"/>
    </row>
    <row r="7215" spans="3:32">
      <c r="C7215" s="57"/>
      <c r="D7215" s="11"/>
      <c r="E7215" s="11"/>
      <c r="F7215" s="56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42"/>
      <c r="V7215" s="42"/>
      <c r="W7215" s="42"/>
      <c r="X7215" s="42"/>
      <c r="Y7215" s="42"/>
      <c r="Z7215" s="42"/>
      <c r="AA7215" s="42"/>
      <c r="AB7215" s="42"/>
      <c r="AD7215" s="11"/>
      <c r="AE7215" s="11"/>
      <c r="AF7215" s="11"/>
    </row>
    <row r="7216" spans="3:32">
      <c r="C7216" s="57"/>
      <c r="D7216" s="11"/>
      <c r="E7216" s="11"/>
      <c r="F7216" s="56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42"/>
      <c r="V7216" s="42"/>
      <c r="W7216" s="42"/>
      <c r="X7216" s="42"/>
      <c r="Y7216" s="42"/>
      <c r="Z7216" s="42"/>
      <c r="AA7216" s="42"/>
      <c r="AB7216" s="42"/>
      <c r="AD7216" s="11"/>
      <c r="AE7216" s="11"/>
    </row>
    <row r="7217" spans="3:32">
      <c r="C7217" s="57"/>
      <c r="D7217" s="11"/>
      <c r="E7217" s="11"/>
      <c r="F7217" s="56"/>
      <c r="G7217" s="11"/>
      <c r="H7217" s="11"/>
      <c r="I7217" s="11"/>
      <c r="J7217" s="11"/>
      <c r="K7217" s="11"/>
      <c r="M7217" s="11"/>
      <c r="O7217" s="11"/>
      <c r="P7217" s="11"/>
      <c r="Q7217" s="11"/>
      <c r="R7217" s="11"/>
      <c r="S7217" s="11"/>
      <c r="T7217" s="11"/>
      <c r="U7217" s="42"/>
      <c r="V7217" s="42"/>
      <c r="W7217" s="42"/>
      <c r="X7217" s="42"/>
      <c r="Y7217" s="42"/>
      <c r="Z7217" s="42"/>
      <c r="AA7217" s="42"/>
      <c r="AB7217" s="42"/>
      <c r="AD7217" s="11"/>
      <c r="AE7217" s="11"/>
    </row>
    <row r="7218" spans="3:32">
      <c r="C7218" s="57"/>
      <c r="D7218" s="11"/>
      <c r="E7218" s="11"/>
      <c r="F7218" s="56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42"/>
      <c r="V7218" s="42"/>
      <c r="W7218" s="42"/>
      <c r="X7218" s="42"/>
      <c r="Y7218" s="42"/>
      <c r="Z7218" s="42"/>
      <c r="AA7218" s="42"/>
      <c r="AB7218" s="42"/>
      <c r="AD7218" s="11"/>
      <c r="AF7218" s="11"/>
    </row>
    <row r="7219" spans="3:32">
      <c r="C7219" s="57"/>
      <c r="D7219" s="11"/>
      <c r="E7219" s="11"/>
      <c r="F7219" s="56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42"/>
      <c r="V7219" s="42"/>
      <c r="W7219" s="42"/>
      <c r="X7219" s="42"/>
      <c r="Y7219" s="42"/>
      <c r="Z7219" s="42"/>
      <c r="AA7219" s="42"/>
      <c r="AB7219" s="42"/>
      <c r="AD7219" s="11"/>
      <c r="AF7219" s="11"/>
    </row>
    <row r="7220" spans="3:32">
      <c r="C7220" s="57"/>
      <c r="D7220" s="11"/>
      <c r="E7220" s="11"/>
      <c r="F7220" s="56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42"/>
      <c r="V7220" s="42"/>
      <c r="W7220" s="42"/>
      <c r="X7220" s="42"/>
      <c r="Y7220" s="42"/>
      <c r="Z7220" s="42"/>
      <c r="AA7220" s="42"/>
      <c r="AB7220" s="42"/>
      <c r="AD7220" s="11"/>
      <c r="AF7220" s="11"/>
    </row>
    <row r="7221" spans="3:32">
      <c r="C7221" s="57"/>
      <c r="D7221" s="11"/>
      <c r="E7221" s="11"/>
      <c r="F7221" s="56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42"/>
      <c r="V7221" s="42"/>
      <c r="W7221" s="42"/>
      <c r="X7221" s="42"/>
      <c r="Y7221" s="42"/>
      <c r="Z7221" s="42"/>
      <c r="AA7221" s="42"/>
      <c r="AB7221" s="42"/>
      <c r="AD7221" s="11"/>
      <c r="AE7221" s="11"/>
      <c r="AF7221" s="11"/>
    </row>
    <row r="7222" spans="3:32">
      <c r="C7222" s="57"/>
      <c r="D7222" s="11"/>
      <c r="E7222" s="11"/>
      <c r="F7222" s="56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42"/>
      <c r="V7222" s="42"/>
      <c r="W7222" s="42"/>
      <c r="X7222" s="42"/>
      <c r="Y7222" s="42"/>
      <c r="Z7222" s="42"/>
      <c r="AA7222" s="42"/>
      <c r="AB7222" s="42"/>
      <c r="AD7222" s="11"/>
      <c r="AE7222" s="11"/>
    </row>
    <row r="7223" spans="3:32">
      <c r="C7223" s="57"/>
      <c r="D7223" s="11"/>
      <c r="E7223" s="11"/>
      <c r="F7223" s="56"/>
      <c r="G7223" s="11"/>
      <c r="H7223" s="11"/>
      <c r="I7223" s="11"/>
      <c r="J7223" s="11"/>
      <c r="K7223" s="11"/>
      <c r="L7223" s="11"/>
      <c r="M7223" s="11"/>
      <c r="N7223" s="11"/>
      <c r="Q7223" s="11"/>
      <c r="R7223" s="11"/>
      <c r="S7223" s="11"/>
      <c r="T7223" s="11"/>
      <c r="U7223" s="42"/>
      <c r="V7223" s="42"/>
      <c r="W7223" s="42"/>
      <c r="X7223" s="42"/>
      <c r="Y7223" s="42"/>
      <c r="Z7223" s="42"/>
      <c r="AA7223" s="42"/>
      <c r="AB7223" s="42"/>
      <c r="AD7223" s="11"/>
      <c r="AE7223" s="11"/>
    </row>
    <row r="7224" spans="3:32">
      <c r="C7224" s="57"/>
      <c r="D7224" s="11"/>
      <c r="E7224" s="11"/>
      <c r="F7224" s="56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42"/>
      <c r="V7224" s="42"/>
      <c r="W7224" s="42"/>
      <c r="X7224" s="42"/>
      <c r="Y7224" s="42"/>
      <c r="Z7224" s="42"/>
      <c r="AA7224" s="42"/>
      <c r="AB7224" s="42"/>
      <c r="AD7224" s="11"/>
      <c r="AF7224" s="11"/>
    </row>
    <row r="7225" spans="3:32">
      <c r="C7225" s="57"/>
      <c r="D7225" s="11"/>
      <c r="E7225" s="11"/>
      <c r="F7225" s="56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42"/>
      <c r="V7225" s="42"/>
      <c r="W7225" s="42"/>
      <c r="X7225" s="42"/>
      <c r="Y7225" s="42"/>
      <c r="Z7225" s="42"/>
      <c r="AA7225" s="42"/>
      <c r="AB7225" s="42"/>
      <c r="AD7225" s="11"/>
    </row>
    <row r="7226" spans="3:32">
      <c r="C7226" s="57"/>
      <c r="D7226" s="11"/>
      <c r="E7226" s="11"/>
      <c r="F7226" s="56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42"/>
      <c r="V7226" s="42"/>
      <c r="W7226" s="42"/>
      <c r="X7226" s="42"/>
      <c r="Y7226" s="42"/>
      <c r="Z7226" s="42"/>
      <c r="AA7226" s="42"/>
      <c r="AB7226" s="42"/>
      <c r="AD7226" s="11"/>
    </row>
    <row r="7227" spans="3:32">
      <c r="C7227" s="57"/>
      <c r="D7227" s="11"/>
      <c r="E7227" s="11"/>
      <c r="F7227" s="56"/>
      <c r="G7227" s="11"/>
      <c r="H7227" s="11"/>
      <c r="I7227" s="11"/>
      <c r="J7227" s="11"/>
      <c r="K7227" s="11"/>
      <c r="L7227" s="11"/>
      <c r="M7227" s="11"/>
      <c r="N7227" s="11"/>
      <c r="P7227" s="11"/>
      <c r="Q7227" s="11"/>
      <c r="R7227" s="11"/>
      <c r="S7227" s="11"/>
      <c r="T7227" s="11"/>
      <c r="U7227" s="42"/>
      <c r="V7227" s="42"/>
      <c r="W7227" s="42"/>
      <c r="X7227" s="42"/>
      <c r="Y7227" s="42"/>
      <c r="Z7227" s="42"/>
      <c r="AA7227" s="42"/>
      <c r="AB7227" s="42"/>
      <c r="AD7227" s="11"/>
    </row>
    <row r="7228" spans="3:32">
      <c r="C7228" s="57"/>
      <c r="D7228" s="11"/>
      <c r="E7228" s="11"/>
      <c r="F7228" s="56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42"/>
      <c r="V7228" s="42"/>
      <c r="W7228" s="42"/>
      <c r="X7228" s="42"/>
      <c r="Y7228" s="42"/>
      <c r="Z7228" s="42"/>
      <c r="AA7228" s="42"/>
      <c r="AB7228" s="42"/>
      <c r="AD7228" s="11"/>
      <c r="AE7228" s="11"/>
    </row>
    <row r="7229" spans="3:32">
      <c r="C7229" s="57"/>
      <c r="D7229" s="11"/>
      <c r="E7229" s="11"/>
      <c r="F7229" s="56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42"/>
      <c r="V7229" s="42"/>
      <c r="W7229" s="42"/>
      <c r="X7229" s="42"/>
      <c r="Y7229" s="42"/>
      <c r="Z7229" s="42"/>
      <c r="AA7229" s="42"/>
      <c r="AB7229" s="42"/>
      <c r="AD7229" s="11"/>
      <c r="AE7229" s="11"/>
    </row>
    <row r="7230" spans="3:32">
      <c r="C7230" s="57"/>
      <c r="D7230" s="11"/>
      <c r="E7230" s="11"/>
      <c r="F7230" s="56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U7230" s="42"/>
      <c r="V7230" s="42"/>
      <c r="W7230" s="42"/>
      <c r="X7230" s="42"/>
      <c r="Y7230" s="42"/>
      <c r="Z7230" s="42"/>
      <c r="AA7230" s="42"/>
      <c r="AB7230" s="42"/>
      <c r="AD7230" s="11"/>
      <c r="AF7230" s="11"/>
    </row>
    <row r="7231" spans="3:32">
      <c r="C7231" s="57"/>
      <c r="D7231" s="11"/>
      <c r="E7231" s="11"/>
      <c r="F7231" s="56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42"/>
      <c r="V7231" s="42"/>
      <c r="W7231" s="42"/>
      <c r="X7231" s="42"/>
      <c r="Y7231" s="42"/>
      <c r="Z7231" s="42"/>
      <c r="AA7231" s="42"/>
      <c r="AB7231" s="42"/>
      <c r="AD7231" s="11"/>
      <c r="AF7231" s="11"/>
    </row>
    <row r="7232" spans="3:32">
      <c r="C7232" s="57"/>
      <c r="D7232" s="11"/>
      <c r="E7232" s="11"/>
      <c r="F7232" s="56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42"/>
      <c r="V7232" s="42"/>
      <c r="W7232" s="42"/>
      <c r="X7232" s="42"/>
      <c r="Y7232" s="42"/>
      <c r="Z7232" s="42"/>
      <c r="AA7232" s="42"/>
      <c r="AB7232" s="42"/>
      <c r="AD7232" s="11"/>
      <c r="AE7232" s="11"/>
      <c r="AF7232" s="11"/>
    </row>
    <row r="7233" spans="3:32">
      <c r="C7233" s="57"/>
      <c r="D7233" s="11"/>
      <c r="E7233" s="11"/>
      <c r="F7233" s="56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42"/>
      <c r="V7233" s="42"/>
      <c r="W7233" s="42"/>
      <c r="X7233" s="42"/>
      <c r="Y7233" s="42"/>
      <c r="Z7233" s="42"/>
      <c r="AA7233" s="42"/>
      <c r="AB7233" s="42"/>
      <c r="AD7233" s="11"/>
      <c r="AE7233" s="11"/>
      <c r="AF7233" s="11"/>
    </row>
    <row r="7234" spans="3:32">
      <c r="C7234" s="57"/>
      <c r="D7234" s="11"/>
      <c r="E7234" s="11"/>
      <c r="F7234" s="56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42"/>
      <c r="V7234" s="42"/>
      <c r="W7234" s="42"/>
      <c r="X7234" s="42"/>
      <c r="Y7234" s="42"/>
      <c r="Z7234" s="42"/>
      <c r="AA7234" s="42"/>
      <c r="AB7234" s="42"/>
      <c r="AD7234" s="11"/>
      <c r="AE7234" s="11"/>
      <c r="AF7234" s="11"/>
    </row>
    <row r="7235" spans="3:32">
      <c r="C7235" s="57"/>
      <c r="D7235" s="11"/>
      <c r="E7235" s="11"/>
      <c r="F7235" s="56"/>
      <c r="G7235" s="11"/>
      <c r="H7235" s="11"/>
      <c r="I7235" s="11"/>
      <c r="J7235" s="11"/>
      <c r="K7235" s="11"/>
      <c r="M7235" s="11"/>
      <c r="N7235" s="11"/>
      <c r="O7235" s="11"/>
      <c r="P7235" s="11"/>
      <c r="Q7235" s="11"/>
      <c r="R7235" s="11"/>
      <c r="S7235" s="11"/>
      <c r="T7235" s="11"/>
      <c r="U7235" s="42"/>
      <c r="V7235" s="42"/>
      <c r="W7235" s="42"/>
      <c r="X7235" s="42"/>
      <c r="Y7235" s="42"/>
      <c r="Z7235" s="42"/>
      <c r="AA7235" s="42"/>
      <c r="AB7235" s="42"/>
      <c r="AD7235" s="11"/>
      <c r="AE7235" s="11"/>
    </row>
    <row r="7236" spans="3:32">
      <c r="C7236" s="57"/>
      <c r="D7236" s="11"/>
      <c r="E7236" s="11"/>
      <c r="F7236" s="56"/>
      <c r="G7236" s="11"/>
      <c r="H7236" s="11"/>
      <c r="I7236" s="11"/>
      <c r="J7236" s="11"/>
      <c r="K7236" s="11"/>
      <c r="M7236" s="11"/>
      <c r="N7236" s="11"/>
      <c r="O7236" s="11"/>
      <c r="P7236" s="11"/>
      <c r="Q7236" s="11"/>
      <c r="R7236" s="11"/>
      <c r="S7236" s="11"/>
      <c r="T7236" s="11"/>
      <c r="U7236" s="42"/>
      <c r="V7236" s="42"/>
      <c r="W7236" s="42"/>
      <c r="X7236" s="42"/>
      <c r="Y7236" s="42"/>
      <c r="Z7236" s="42"/>
      <c r="AA7236" s="42"/>
      <c r="AB7236" s="42"/>
      <c r="AD7236" s="11"/>
      <c r="AE7236" s="11"/>
      <c r="AF7236" s="11"/>
    </row>
    <row r="7237" spans="3:32">
      <c r="C7237" s="57"/>
      <c r="D7237" s="11"/>
      <c r="E7237" s="11"/>
      <c r="F7237" s="56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42"/>
      <c r="V7237" s="42"/>
      <c r="W7237" s="42"/>
      <c r="X7237" s="42"/>
      <c r="Y7237" s="42"/>
      <c r="Z7237" s="42"/>
      <c r="AA7237" s="42"/>
      <c r="AB7237" s="42"/>
      <c r="AD7237" s="11"/>
      <c r="AE7237" s="11"/>
      <c r="AF7237" s="11"/>
    </row>
    <row r="7238" spans="3:32">
      <c r="C7238" s="57"/>
      <c r="D7238" s="11"/>
      <c r="E7238" s="11"/>
      <c r="F7238" s="56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42"/>
      <c r="V7238" s="42"/>
      <c r="W7238" s="42"/>
      <c r="X7238" s="42"/>
      <c r="Y7238" s="42"/>
      <c r="Z7238" s="42"/>
      <c r="AA7238" s="42"/>
      <c r="AB7238" s="42"/>
      <c r="AD7238" s="11"/>
      <c r="AE7238" s="11"/>
    </row>
    <row r="7239" spans="3:32">
      <c r="C7239" s="57"/>
      <c r="D7239" s="11"/>
      <c r="E7239" s="11"/>
      <c r="F7239" s="56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42"/>
      <c r="V7239" s="42"/>
      <c r="W7239" s="42"/>
      <c r="X7239" s="42"/>
      <c r="Y7239" s="42"/>
      <c r="Z7239" s="42"/>
      <c r="AA7239" s="42"/>
      <c r="AB7239" s="42"/>
      <c r="AD7239" s="11"/>
      <c r="AE7239" s="11"/>
    </row>
    <row r="7240" spans="3:32">
      <c r="C7240" s="57"/>
      <c r="D7240" s="11"/>
      <c r="E7240" s="11"/>
      <c r="F7240" s="56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42"/>
      <c r="V7240" s="42"/>
      <c r="W7240" s="42"/>
      <c r="X7240" s="42"/>
      <c r="Y7240" s="42"/>
      <c r="Z7240" s="42"/>
      <c r="AA7240" s="42"/>
      <c r="AB7240" s="42"/>
      <c r="AD7240" s="11"/>
    </row>
    <row r="7241" spans="3:32">
      <c r="C7241" s="57"/>
      <c r="D7241" s="11"/>
      <c r="E7241" s="11"/>
      <c r="F7241" s="56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42"/>
      <c r="V7241" s="42"/>
      <c r="W7241" s="42"/>
      <c r="X7241" s="42"/>
      <c r="Y7241" s="42"/>
      <c r="Z7241" s="42"/>
      <c r="AA7241" s="42"/>
      <c r="AB7241" s="42"/>
      <c r="AD7241" s="11"/>
    </row>
    <row r="7242" spans="3:32">
      <c r="C7242" s="57"/>
      <c r="D7242" s="11"/>
      <c r="E7242" s="11"/>
      <c r="F7242" s="56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42"/>
      <c r="V7242" s="42"/>
      <c r="W7242" s="42"/>
      <c r="X7242" s="42"/>
      <c r="Y7242" s="42"/>
      <c r="Z7242" s="42"/>
      <c r="AA7242" s="42"/>
      <c r="AB7242" s="42"/>
      <c r="AD7242" s="11"/>
    </row>
    <row r="7243" spans="3:32">
      <c r="C7243" s="57"/>
      <c r="D7243" s="11"/>
      <c r="E7243" s="11"/>
      <c r="F7243" s="56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42"/>
      <c r="V7243" s="42"/>
      <c r="W7243" s="42"/>
      <c r="X7243" s="42"/>
      <c r="Y7243" s="42"/>
      <c r="Z7243" s="42"/>
      <c r="AA7243" s="42"/>
      <c r="AB7243" s="42"/>
      <c r="AD7243" s="11"/>
      <c r="AE7243" s="11"/>
      <c r="AF7243" s="11"/>
    </row>
    <row r="7244" spans="3:32">
      <c r="C7244" s="57"/>
      <c r="D7244" s="11"/>
      <c r="E7244" s="11"/>
      <c r="F7244" s="56"/>
      <c r="G7244" s="11"/>
      <c r="H7244" s="11"/>
      <c r="I7244" s="11"/>
      <c r="J7244" s="11"/>
      <c r="K7244" s="11"/>
      <c r="M7244" s="11"/>
      <c r="N7244" s="11"/>
      <c r="Q7244" s="11"/>
      <c r="R7244" s="11"/>
      <c r="S7244" s="11"/>
      <c r="U7244" s="42"/>
      <c r="V7244" s="42"/>
      <c r="W7244" s="42"/>
      <c r="X7244" s="42"/>
      <c r="Y7244" s="42"/>
      <c r="Z7244" s="42"/>
      <c r="AA7244" s="42"/>
      <c r="AB7244" s="42"/>
      <c r="AD7244" s="11"/>
    </row>
    <row r="7245" spans="3:32">
      <c r="C7245" s="57"/>
      <c r="D7245" s="11"/>
      <c r="E7245" s="11"/>
      <c r="F7245" s="56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42"/>
      <c r="V7245" s="42"/>
      <c r="W7245" s="42"/>
      <c r="X7245" s="42"/>
      <c r="Y7245" s="42"/>
      <c r="Z7245" s="42"/>
      <c r="AA7245" s="42"/>
      <c r="AB7245" s="42"/>
      <c r="AD7245" s="11"/>
      <c r="AE7245" s="11"/>
    </row>
    <row r="7246" spans="3:32">
      <c r="C7246" s="57"/>
      <c r="D7246" s="11"/>
      <c r="E7246" s="11"/>
      <c r="F7246" s="56"/>
      <c r="G7246" s="11"/>
      <c r="H7246" s="11"/>
      <c r="I7246" s="11"/>
      <c r="J7246" s="11"/>
      <c r="K7246" s="11"/>
      <c r="M7246" s="11"/>
      <c r="O7246" s="11"/>
      <c r="P7246" s="11"/>
      <c r="Q7246" s="11"/>
      <c r="R7246" s="11"/>
      <c r="S7246" s="11"/>
      <c r="T7246" s="11"/>
      <c r="U7246" s="42"/>
      <c r="V7246" s="42"/>
      <c r="W7246" s="42"/>
      <c r="X7246" s="42"/>
      <c r="Y7246" s="42"/>
      <c r="Z7246" s="42"/>
      <c r="AA7246" s="42"/>
      <c r="AB7246" s="42"/>
      <c r="AD7246" s="11"/>
      <c r="AE7246" s="11"/>
    </row>
    <row r="7247" spans="3:32">
      <c r="C7247" s="57"/>
      <c r="D7247" s="11"/>
      <c r="E7247" s="11"/>
      <c r="F7247" s="56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42"/>
      <c r="V7247" s="42"/>
      <c r="W7247" s="42"/>
      <c r="X7247" s="42"/>
      <c r="Y7247" s="42"/>
      <c r="Z7247" s="42"/>
      <c r="AA7247" s="42"/>
      <c r="AB7247" s="42"/>
      <c r="AD7247" s="11"/>
      <c r="AE7247" s="11"/>
    </row>
    <row r="7248" spans="3:32">
      <c r="C7248" s="57"/>
      <c r="D7248" s="11"/>
      <c r="E7248" s="11"/>
      <c r="F7248" s="56"/>
      <c r="G7248" s="11"/>
      <c r="H7248" s="11"/>
      <c r="I7248" s="11"/>
      <c r="J7248" s="11"/>
      <c r="K7248" s="11"/>
      <c r="M7248" s="11"/>
      <c r="N7248" s="11"/>
      <c r="Q7248" s="11"/>
      <c r="R7248" s="11"/>
      <c r="S7248" s="11"/>
      <c r="T7248" s="11"/>
      <c r="U7248" s="42"/>
      <c r="V7248" s="42"/>
      <c r="W7248" s="42"/>
      <c r="X7248" s="42"/>
      <c r="Y7248" s="42"/>
      <c r="Z7248" s="42"/>
      <c r="AA7248" s="42"/>
      <c r="AB7248" s="42"/>
      <c r="AD7248" s="11"/>
    </row>
    <row r="7249" spans="3:32">
      <c r="C7249" s="57"/>
      <c r="D7249" s="11"/>
      <c r="E7249" s="11"/>
      <c r="F7249" s="56"/>
      <c r="G7249" s="11"/>
      <c r="H7249" s="11"/>
      <c r="I7249" s="11"/>
      <c r="J7249" s="11"/>
      <c r="K7249" s="11"/>
      <c r="M7249" s="11"/>
      <c r="N7249" s="11"/>
      <c r="O7249" s="11"/>
      <c r="Q7249" s="11"/>
      <c r="R7249" s="11"/>
      <c r="S7249" s="11"/>
      <c r="T7249" s="11"/>
      <c r="U7249" s="42"/>
      <c r="V7249" s="42"/>
      <c r="W7249" s="42"/>
      <c r="X7249" s="42"/>
      <c r="Y7249" s="42"/>
      <c r="Z7249" s="42"/>
      <c r="AA7249" s="42"/>
      <c r="AB7249" s="42"/>
      <c r="AD7249" s="11"/>
      <c r="AE7249" s="11"/>
    </row>
    <row r="7250" spans="3:32">
      <c r="C7250" s="57"/>
      <c r="D7250" s="11"/>
      <c r="E7250" s="11"/>
      <c r="F7250" s="56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42"/>
      <c r="V7250" s="42"/>
      <c r="W7250" s="42"/>
      <c r="X7250" s="42"/>
      <c r="Y7250" s="42"/>
      <c r="Z7250" s="42"/>
      <c r="AA7250" s="42"/>
      <c r="AB7250" s="42"/>
      <c r="AD7250" s="11"/>
      <c r="AE7250" s="11"/>
    </row>
    <row r="7251" spans="3:32">
      <c r="C7251" s="57"/>
      <c r="D7251" s="11"/>
      <c r="E7251" s="11"/>
      <c r="F7251" s="56"/>
      <c r="G7251" s="11"/>
      <c r="H7251" s="11"/>
      <c r="I7251" s="11"/>
      <c r="J7251" s="11"/>
      <c r="K7251" s="11"/>
      <c r="L7251" s="11"/>
      <c r="M7251" s="11"/>
      <c r="N7251" s="11"/>
      <c r="O7251" s="11"/>
      <c r="Q7251" s="11"/>
      <c r="R7251" s="11"/>
      <c r="S7251" s="11"/>
      <c r="T7251" s="11"/>
      <c r="U7251" s="42"/>
      <c r="V7251" s="42"/>
      <c r="W7251" s="42"/>
      <c r="X7251" s="42"/>
      <c r="Y7251" s="42"/>
      <c r="Z7251" s="42"/>
      <c r="AA7251" s="42"/>
      <c r="AB7251" s="42"/>
      <c r="AD7251" s="11"/>
      <c r="AE7251" s="11"/>
    </row>
    <row r="7252" spans="3:32">
      <c r="C7252" s="57"/>
      <c r="D7252" s="11"/>
      <c r="E7252" s="11"/>
      <c r="F7252" s="56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42"/>
      <c r="V7252" s="42"/>
      <c r="W7252" s="42"/>
      <c r="X7252" s="42"/>
      <c r="Y7252" s="42"/>
      <c r="Z7252" s="42"/>
      <c r="AA7252" s="42"/>
      <c r="AB7252" s="42"/>
      <c r="AD7252" s="11"/>
      <c r="AE7252" s="11"/>
    </row>
    <row r="7253" spans="3:32">
      <c r="C7253" s="57"/>
      <c r="D7253" s="11"/>
      <c r="E7253" s="11"/>
      <c r="F7253" s="56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42"/>
      <c r="V7253" s="42"/>
      <c r="W7253" s="42"/>
      <c r="X7253" s="42"/>
      <c r="Y7253" s="42"/>
      <c r="Z7253" s="42"/>
      <c r="AA7253" s="42"/>
      <c r="AB7253" s="42"/>
      <c r="AD7253" s="11"/>
      <c r="AF7253" s="11"/>
    </row>
    <row r="7254" spans="3:32">
      <c r="C7254" s="57"/>
      <c r="D7254" s="11"/>
      <c r="E7254" s="11"/>
      <c r="F7254" s="56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U7254" s="42"/>
      <c r="V7254" s="42"/>
      <c r="W7254" s="42"/>
      <c r="X7254" s="42"/>
      <c r="Y7254" s="42"/>
      <c r="Z7254" s="42"/>
      <c r="AA7254" s="42"/>
      <c r="AB7254" s="42"/>
      <c r="AD7254" s="11"/>
      <c r="AE7254" s="11"/>
      <c r="AF7254" s="11"/>
    </row>
    <row r="7255" spans="3:32">
      <c r="C7255" s="57"/>
      <c r="D7255" s="11"/>
      <c r="E7255" s="11"/>
      <c r="F7255" s="56"/>
      <c r="G7255" s="11"/>
      <c r="H7255" s="11"/>
      <c r="I7255" s="11"/>
      <c r="J7255" s="11"/>
      <c r="K7255" s="11"/>
      <c r="M7255" s="11"/>
      <c r="N7255" s="11"/>
      <c r="O7255" s="11"/>
      <c r="Q7255" s="11"/>
      <c r="R7255" s="11"/>
      <c r="S7255" s="11"/>
      <c r="U7255" s="42"/>
      <c r="V7255" s="42"/>
      <c r="W7255" s="42"/>
      <c r="X7255" s="42"/>
      <c r="Y7255" s="42"/>
      <c r="Z7255" s="42"/>
      <c r="AA7255" s="42"/>
      <c r="AB7255" s="42"/>
      <c r="AD7255" s="11"/>
      <c r="AE7255" s="11"/>
    </row>
    <row r="7256" spans="3:32">
      <c r="C7256" s="57"/>
      <c r="D7256" s="11"/>
      <c r="E7256" s="11"/>
      <c r="F7256" s="56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42"/>
      <c r="V7256" s="42"/>
      <c r="W7256" s="42"/>
      <c r="X7256" s="42"/>
      <c r="Y7256" s="42"/>
      <c r="Z7256" s="42"/>
      <c r="AA7256" s="42"/>
      <c r="AB7256" s="42"/>
      <c r="AD7256" s="11"/>
      <c r="AE7256" s="11"/>
    </row>
    <row r="7257" spans="3:32">
      <c r="C7257" s="57"/>
      <c r="D7257" s="11"/>
      <c r="E7257" s="11"/>
      <c r="F7257" s="56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42"/>
      <c r="V7257" s="42"/>
      <c r="W7257" s="42"/>
      <c r="X7257" s="42"/>
      <c r="Y7257" s="42"/>
      <c r="Z7257" s="42"/>
      <c r="AA7257" s="42"/>
      <c r="AB7257" s="42"/>
      <c r="AD7257" s="11"/>
      <c r="AE7257" s="11"/>
    </row>
    <row r="7258" spans="3:32">
      <c r="C7258" s="57"/>
      <c r="D7258" s="11"/>
      <c r="E7258" s="11"/>
      <c r="F7258" s="56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42"/>
      <c r="V7258" s="42"/>
      <c r="W7258" s="42"/>
      <c r="X7258" s="42"/>
      <c r="Y7258" s="42"/>
      <c r="Z7258" s="42"/>
      <c r="AA7258" s="42"/>
      <c r="AB7258" s="42"/>
      <c r="AD7258" s="11"/>
      <c r="AF7258" s="11"/>
    </row>
    <row r="7259" spans="3:32">
      <c r="C7259" s="57"/>
      <c r="D7259" s="11"/>
      <c r="E7259" s="11"/>
      <c r="F7259" s="56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42"/>
      <c r="V7259" s="42"/>
      <c r="W7259" s="42"/>
      <c r="X7259" s="42"/>
      <c r="Y7259" s="42"/>
      <c r="Z7259" s="42"/>
      <c r="AA7259" s="42"/>
      <c r="AB7259" s="42"/>
      <c r="AD7259" s="11"/>
      <c r="AE7259" s="11"/>
    </row>
    <row r="7260" spans="3:32">
      <c r="C7260" s="57"/>
      <c r="D7260" s="11"/>
      <c r="E7260" s="11"/>
      <c r="F7260" s="56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42"/>
      <c r="V7260" s="42"/>
      <c r="W7260" s="42"/>
      <c r="X7260" s="42"/>
      <c r="Y7260" s="42"/>
      <c r="Z7260" s="42"/>
      <c r="AA7260" s="42"/>
      <c r="AB7260" s="42"/>
      <c r="AD7260" s="11"/>
      <c r="AF7260" s="11"/>
    </row>
    <row r="7261" spans="3:32">
      <c r="C7261" s="57"/>
      <c r="D7261" s="11"/>
      <c r="E7261" s="11"/>
      <c r="F7261" s="56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42"/>
      <c r="V7261" s="42"/>
      <c r="W7261" s="42"/>
      <c r="X7261" s="42"/>
      <c r="Y7261" s="42"/>
      <c r="Z7261" s="42"/>
      <c r="AA7261" s="42"/>
      <c r="AB7261" s="42"/>
      <c r="AD7261" s="11"/>
      <c r="AE7261" s="11"/>
    </row>
    <row r="7262" spans="3:32">
      <c r="C7262" s="57"/>
      <c r="D7262" s="11"/>
      <c r="E7262" s="11"/>
      <c r="F7262" s="56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42"/>
      <c r="V7262" s="42"/>
      <c r="W7262" s="42"/>
      <c r="X7262" s="42"/>
      <c r="Y7262" s="42"/>
      <c r="Z7262" s="42"/>
      <c r="AA7262" s="42"/>
      <c r="AB7262" s="42"/>
      <c r="AD7262" s="11"/>
      <c r="AE7262" s="11"/>
      <c r="AF7262" s="11"/>
    </row>
    <row r="7263" spans="3:32">
      <c r="C7263" s="57"/>
      <c r="D7263" s="11"/>
      <c r="E7263" s="11"/>
      <c r="F7263" s="56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42"/>
      <c r="V7263" s="42"/>
      <c r="W7263" s="42"/>
      <c r="X7263" s="42"/>
      <c r="Y7263" s="42"/>
      <c r="Z7263" s="42"/>
      <c r="AA7263" s="42"/>
      <c r="AB7263" s="42"/>
      <c r="AD7263" s="11"/>
      <c r="AE7263" s="11"/>
      <c r="AF7263" s="11"/>
    </row>
    <row r="7264" spans="3:32">
      <c r="C7264" s="57"/>
      <c r="D7264" s="11"/>
      <c r="E7264" s="11"/>
      <c r="F7264" s="56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42"/>
      <c r="V7264" s="42"/>
      <c r="W7264" s="42"/>
      <c r="X7264" s="42"/>
      <c r="Y7264" s="42"/>
      <c r="Z7264" s="42"/>
      <c r="AA7264" s="42"/>
      <c r="AB7264" s="42"/>
      <c r="AD7264" s="11"/>
      <c r="AE7264" s="11"/>
    </row>
    <row r="7265" spans="3:32">
      <c r="C7265" s="57"/>
      <c r="D7265" s="11"/>
      <c r="E7265" s="11"/>
      <c r="F7265" s="56"/>
      <c r="G7265" s="11"/>
      <c r="H7265" s="11"/>
      <c r="I7265" s="11"/>
      <c r="J7265" s="11"/>
      <c r="K7265" s="11"/>
      <c r="M7265" s="11"/>
      <c r="N7265" s="11"/>
      <c r="Q7265" s="11"/>
      <c r="R7265" s="11"/>
      <c r="S7265" s="11"/>
      <c r="U7265" s="42"/>
      <c r="V7265" s="42"/>
      <c r="W7265" s="42"/>
      <c r="X7265" s="42"/>
      <c r="Y7265" s="42"/>
      <c r="Z7265" s="42"/>
      <c r="AA7265" s="42"/>
      <c r="AB7265" s="42"/>
      <c r="AD7265" s="11"/>
      <c r="AE7265" s="11"/>
      <c r="AF7265" s="11"/>
    </row>
    <row r="7266" spans="3:32">
      <c r="C7266" s="57"/>
      <c r="D7266" s="11"/>
      <c r="E7266" s="11"/>
      <c r="F7266" s="56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42"/>
      <c r="V7266" s="42"/>
      <c r="W7266" s="42"/>
      <c r="X7266" s="42"/>
      <c r="Y7266" s="42"/>
      <c r="Z7266" s="42"/>
      <c r="AA7266" s="42"/>
      <c r="AB7266" s="42"/>
      <c r="AD7266" s="11"/>
      <c r="AF7266" s="11"/>
    </row>
    <row r="7267" spans="3:32">
      <c r="C7267" s="57"/>
      <c r="D7267" s="11"/>
      <c r="E7267" s="11"/>
      <c r="F7267" s="56"/>
      <c r="G7267" s="11"/>
      <c r="H7267" s="11"/>
      <c r="I7267" s="11"/>
      <c r="J7267" s="11"/>
      <c r="K7267" s="11"/>
      <c r="M7267" s="11"/>
      <c r="N7267" s="11"/>
      <c r="O7267" s="11"/>
      <c r="Q7267" s="11"/>
      <c r="R7267" s="11"/>
      <c r="S7267" s="11"/>
      <c r="U7267" s="42"/>
      <c r="V7267" s="42"/>
      <c r="W7267" s="42"/>
      <c r="X7267" s="42"/>
      <c r="Y7267" s="42"/>
      <c r="Z7267" s="42"/>
      <c r="AA7267" s="42"/>
      <c r="AB7267" s="42"/>
      <c r="AD7267" s="11"/>
      <c r="AF7267" s="11"/>
    </row>
    <row r="7268" spans="3:32">
      <c r="C7268" s="57"/>
      <c r="D7268" s="11"/>
      <c r="E7268" s="11"/>
      <c r="F7268" s="56"/>
      <c r="G7268" s="11"/>
      <c r="H7268" s="11"/>
      <c r="I7268" s="11"/>
      <c r="J7268" s="11"/>
      <c r="K7268" s="11"/>
      <c r="L7268" s="11"/>
      <c r="M7268" s="11"/>
      <c r="N7268" s="11"/>
      <c r="O7268" s="11"/>
      <c r="Q7268" s="11"/>
      <c r="R7268" s="11"/>
      <c r="S7268" s="11"/>
      <c r="T7268" s="11"/>
      <c r="U7268" s="42"/>
      <c r="V7268" s="42"/>
      <c r="W7268" s="42"/>
      <c r="X7268" s="42"/>
      <c r="Y7268" s="42"/>
      <c r="Z7268" s="42"/>
      <c r="AA7268" s="42"/>
      <c r="AB7268" s="42"/>
      <c r="AD7268" s="11"/>
      <c r="AF7268" s="11"/>
    </row>
    <row r="7269" spans="3:32">
      <c r="C7269" s="57"/>
      <c r="D7269" s="11"/>
      <c r="E7269" s="11"/>
      <c r="F7269" s="56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42"/>
      <c r="V7269" s="42"/>
      <c r="W7269" s="42"/>
      <c r="X7269" s="42"/>
      <c r="Y7269" s="42"/>
      <c r="Z7269" s="42"/>
      <c r="AA7269" s="42"/>
      <c r="AB7269" s="42"/>
      <c r="AD7269" s="11"/>
      <c r="AE7269" s="11"/>
      <c r="AF7269" s="11"/>
    </row>
    <row r="7270" spans="3:32">
      <c r="C7270" s="57"/>
      <c r="D7270" s="11"/>
      <c r="E7270" s="11"/>
      <c r="F7270" s="56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42"/>
      <c r="V7270" s="42"/>
      <c r="W7270" s="42"/>
      <c r="X7270" s="42"/>
      <c r="Y7270" s="42"/>
      <c r="Z7270" s="42"/>
      <c r="AA7270" s="42"/>
      <c r="AB7270" s="42"/>
      <c r="AD7270" s="11"/>
      <c r="AE7270" s="11"/>
    </row>
    <row r="7271" spans="3:32">
      <c r="C7271" s="57"/>
      <c r="D7271" s="11"/>
      <c r="E7271" s="11"/>
      <c r="F7271" s="56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42"/>
      <c r="V7271" s="42"/>
      <c r="W7271" s="42"/>
      <c r="X7271" s="42"/>
      <c r="Y7271" s="42"/>
      <c r="Z7271" s="42"/>
      <c r="AA7271" s="42"/>
      <c r="AB7271" s="42"/>
      <c r="AD7271" s="11"/>
    </row>
    <row r="7272" spans="3:32">
      <c r="C7272" s="57"/>
      <c r="D7272" s="11"/>
      <c r="E7272" s="11"/>
      <c r="F7272" s="56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42"/>
      <c r="V7272" s="42"/>
      <c r="W7272" s="42"/>
      <c r="X7272" s="42"/>
      <c r="Y7272" s="42"/>
      <c r="Z7272" s="42"/>
      <c r="AA7272" s="42"/>
      <c r="AB7272" s="42"/>
      <c r="AD7272" s="11"/>
    </row>
    <row r="7273" spans="3:32">
      <c r="C7273" s="57"/>
      <c r="D7273" s="11"/>
      <c r="E7273" s="11"/>
      <c r="F7273" s="56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42"/>
      <c r="V7273" s="42"/>
      <c r="W7273" s="42"/>
      <c r="X7273" s="42"/>
      <c r="Y7273" s="42"/>
      <c r="Z7273" s="42"/>
      <c r="AA7273" s="42"/>
      <c r="AB7273" s="42"/>
      <c r="AD7273" s="11"/>
      <c r="AE7273" s="11"/>
    </row>
    <row r="7274" spans="3:32">
      <c r="C7274" s="57"/>
      <c r="D7274" s="11"/>
      <c r="E7274" s="11"/>
      <c r="F7274" s="56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42"/>
      <c r="V7274" s="42"/>
      <c r="W7274" s="42"/>
      <c r="X7274" s="42"/>
      <c r="Y7274" s="42"/>
      <c r="Z7274" s="42"/>
      <c r="AA7274" s="42"/>
      <c r="AB7274" s="42"/>
      <c r="AD7274" s="11"/>
    </row>
    <row r="7275" spans="3:32">
      <c r="C7275" s="57"/>
      <c r="D7275" s="11"/>
      <c r="E7275" s="11"/>
      <c r="F7275" s="56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42"/>
      <c r="V7275" s="42"/>
      <c r="W7275" s="42"/>
      <c r="X7275" s="42"/>
      <c r="Y7275" s="42"/>
      <c r="Z7275" s="42"/>
      <c r="AA7275" s="42"/>
      <c r="AB7275" s="42"/>
      <c r="AD7275" s="11"/>
      <c r="AE7275" s="11"/>
      <c r="AF7275" s="11"/>
    </row>
    <row r="7276" spans="3:32">
      <c r="C7276" s="57"/>
      <c r="D7276" s="11"/>
      <c r="E7276" s="11"/>
      <c r="F7276" s="56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42"/>
      <c r="V7276" s="42"/>
      <c r="W7276" s="42"/>
      <c r="X7276" s="42"/>
      <c r="Y7276" s="42"/>
      <c r="Z7276" s="42"/>
      <c r="AA7276" s="42"/>
      <c r="AB7276" s="42"/>
      <c r="AD7276" s="11"/>
      <c r="AE7276" s="11"/>
      <c r="AF7276" s="11"/>
    </row>
    <row r="7277" spans="3:32">
      <c r="C7277" s="57"/>
      <c r="D7277" s="11"/>
      <c r="E7277" s="11"/>
      <c r="F7277" s="56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42"/>
      <c r="V7277" s="42"/>
      <c r="W7277" s="42"/>
      <c r="X7277" s="42"/>
      <c r="Y7277" s="42"/>
      <c r="Z7277" s="42"/>
      <c r="AA7277" s="42"/>
      <c r="AB7277" s="42"/>
      <c r="AD7277" s="11"/>
      <c r="AE7277" s="11"/>
    </row>
    <row r="7278" spans="3:32">
      <c r="C7278" s="57"/>
      <c r="D7278" s="11"/>
      <c r="E7278" s="11"/>
      <c r="F7278" s="56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42"/>
      <c r="V7278" s="42"/>
      <c r="W7278" s="42"/>
      <c r="X7278" s="42"/>
      <c r="Y7278" s="42"/>
      <c r="Z7278" s="42"/>
      <c r="AA7278" s="42"/>
      <c r="AB7278" s="42"/>
      <c r="AD7278" s="11"/>
      <c r="AF7278" s="11"/>
    </row>
    <row r="7279" spans="3:32">
      <c r="C7279" s="57"/>
      <c r="D7279" s="11"/>
      <c r="E7279" s="11"/>
      <c r="F7279" s="56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42"/>
      <c r="V7279" s="42"/>
      <c r="W7279" s="42"/>
      <c r="X7279" s="42"/>
      <c r="Y7279" s="42"/>
      <c r="Z7279" s="42"/>
      <c r="AA7279" s="42"/>
      <c r="AB7279" s="42"/>
      <c r="AD7279" s="11"/>
      <c r="AF7279" s="11"/>
    </row>
    <row r="7280" spans="3:32">
      <c r="C7280" s="57"/>
      <c r="D7280" s="11"/>
      <c r="E7280" s="11"/>
      <c r="F7280" s="56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42"/>
      <c r="V7280" s="42"/>
      <c r="W7280" s="42"/>
      <c r="X7280" s="42"/>
      <c r="Y7280" s="42"/>
      <c r="Z7280" s="42"/>
      <c r="AA7280" s="42"/>
      <c r="AB7280" s="42"/>
      <c r="AD7280" s="11"/>
      <c r="AF7280" s="11"/>
    </row>
    <row r="7281" spans="3:32">
      <c r="C7281" s="57"/>
      <c r="D7281" s="11"/>
      <c r="E7281" s="11"/>
      <c r="F7281" s="56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42"/>
      <c r="V7281" s="42"/>
      <c r="W7281" s="42"/>
      <c r="X7281" s="42"/>
      <c r="Y7281" s="42"/>
      <c r="Z7281" s="42"/>
      <c r="AA7281" s="42"/>
      <c r="AB7281" s="42"/>
      <c r="AD7281" s="11"/>
      <c r="AF7281" s="11"/>
    </row>
    <row r="7282" spans="3:32">
      <c r="C7282" s="57"/>
      <c r="D7282" s="11"/>
      <c r="E7282" s="11"/>
      <c r="F7282" s="56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42"/>
      <c r="V7282" s="42"/>
      <c r="W7282" s="42"/>
      <c r="X7282" s="42"/>
      <c r="Y7282" s="42"/>
      <c r="Z7282" s="42"/>
      <c r="AA7282" s="42"/>
      <c r="AB7282" s="42"/>
      <c r="AD7282" s="11"/>
    </row>
    <row r="7283" spans="3:32">
      <c r="C7283" s="57"/>
      <c r="D7283" s="11"/>
      <c r="E7283" s="11"/>
      <c r="F7283" s="56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42"/>
      <c r="V7283" s="42"/>
      <c r="W7283" s="42"/>
      <c r="X7283" s="42"/>
      <c r="Y7283" s="42"/>
      <c r="Z7283" s="42"/>
      <c r="AA7283" s="42"/>
      <c r="AB7283" s="42"/>
      <c r="AD7283" s="11"/>
      <c r="AE7283" s="11"/>
    </row>
    <row r="7284" spans="3:32">
      <c r="C7284" s="57"/>
      <c r="D7284" s="11"/>
      <c r="E7284" s="11"/>
      <c r="F7284" s="56"/>
      <c r="G7284" s="11"/>
      <c r="H7284" s="11"/>
      <c r="I7284" s="11"/>
      <c r="J7284" s="11"/>
      <c r="K7284" s="11"/>
      <c r="M7284" s="11"/>
      <c r="P7284" s="11"/>
      <c r="Q7284" s="11"/>
      <c r="R7284" s="11"/>
      <c r="S7284" s="11"/>
      <c r="U7284" s="42"/>
      <c r="V7284" s="42"/>
      <c r="W7284" s="42"/>
      <c r="X7284" s="42"/>
      <c r="Y7284" s="42"/>
      <c r="Z7284" s="42"/>
      <c r="AA7284" s="42"/>
      <c r="AB7284" s="42"/>
      <c r="AD7284" s="11"/>
      <c r="AE7284" s="11"/>
    </row>
    <row r="7285" spans="3:32">
      <c r="C7285" s="57"/>
      <c r="D7285" s="11"/>
      <c r="E7285" s="11"/>
      <c r="F7285" s="56"/>
      <c r="G7285" s="11"/>
      <c r="H7285" s="11"/>
      <c r="I7285" s="11"/>
      <c r="J7285" s="11"/>
      <c r="K7285" s="11"/>
      <c r="L7285" s="11"/>
      <c r="M7285" s="11"/>
      <c r="O7285" s="11"/>
      <c r="Q7285" s="11"/>
      <c r="R7285" s="11"/>
      <c r="S7285" s="11"/>
      <c r="T7285" s="11"/>
      <c r="U7285" s="42"/>
      <c r="V7285" s="42"/>
      <c r="W7285" s="42"/>
      <c r="X7285" s="42"/>
      <c r="Y7285" s="42"/>
      <c r="Z7285" s="42"/>
      <c r="AA7285" s="42"/>
      <c r="AB7285" s="42"/>
      <c r="AD7285" s="11"/>
      <c r="AE7285" s="11"/>
      <c r="AF7285" s="11"/>
    </row>
    <row r="7286" spans="3:32">
      <c r="C7286" s="57"/>
      <c r="D7286" s="11"/>
      <c r="E7286" s="11"/>
      <c r="F7286" s="56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42"/>
      <c r="V7286" s="42"/>
      <c r="W7286" s="42"/>
      <c r="X7286" s="42"/>
      <c r="Y7286" s="42"/>
      <c r="Z7286" s="42"/>
      <c r="AA7286" s="42"/>
      <c r="AB7286" s="42"/>
      <c r="AD7286" s="11"/>
      <c r="AE7286" s="11"/>
      <c r="AF7286" s="11"/>
    </row>
    <row r="7287" spans="3:32">
      <c r="C7287" s="57"/>
      <c r="D7287" s="11"/>
      <c r="E7287" s="11"/>
      <c r="F7287" s="56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42"/>
      <c r="V7287" s="42"/>
      <c r="W7287" s="42"/>
      <c r="X7287" s="42"/>
      <c r="Y7287" s="42"/>
      <c r="Z7287" s="42"/>
      <c r="AA7287" s="42"/>
      <c r="AB7287" s="42"/>
      <c r="AD7287" s="11"/>
      <c r="AE7287" s="11"/>
    </row>
    <row r="7288" spans="3:32">
      <c r="C7288" s="57"/>
      <c r="D7288" s="11"/>
      <c r="E7288" s="11"/>
      <c r="F7288" s="56"/>
      <c r="G7288" s="11"/>
      <c r="H7288" s="11"/>
      <c r="I7288" s="11"/>
      <c r="J7288" s="11"/>
      <c r="K7288" s="11"/>
      <c r="M7288" s="11"/>
      <c r="N7288" s="11"/>
      <c r="O7288" s="11"/>
      <c r="P7288" s="11"/>
      <c r="Q7288" s="11"/>
      <c r="R7288" s="11"/>
      <c r="S7288" s="11"/>
      <c r="T7288" s="11"/>
      <c r="U7288" s="42"/>
      <c r="V7288" s="42"/>
      <c r="W7288" s="42"/>
      <c r="X7288" s="42"/>
      <c r="Y7288" s="42"/>
      <c r="Z7288" s="42"/>
      <c r="AA7288" s="42"/>
      <c r="AB7288" s="42"/>
      <c r="AD7288" s="11"/>
    </row>
    <row r="7289" spans="3:32">
      <c r="C7289" s="57"/>
      <c r="D7289" s="11"/>
      <c r="E7289" s="11"/>
      <c r="F7289" s="56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42"/>
      <c r="V7289" s="42"/>
      <c r="W7289" s="42"/>
      <c r="X7289" s="42"/>
      <c r="Y7289" s="42"/>
      <c r="Z7289" s="42"/>
      <c r="AA7289" s="42"/>
      <c r="AB7289" s="42"/>
      <c r="AD7289" s="11"/>
      <c r="AE7289" s="11"/>
    </row>
    <row r="7290" spans="3:32">
      <c r="C7290" s="57"/>
      <c r="D7290" s="11"/>
      <c r="E7290" s="11"/>
      <c r="F7290" s="56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42"/>
      <c r="V7290" s="42"/>
      <c r="W7290" s="42"/>
      <c r="X7290" s="42"/>
      <c r="Y7290" s="42"/>
      <c r="Z7290" s="42"/>
      <c r="AA7290" s="42"/>
      <c r="AB7290" s="42"/>
      <c r="AD7290" s="11"/>
      <c r="AE7290" s="11"/>
    </row>
    <row r="7291" spans="3:32">
      <c r="C7291" s="57"/>
      <c r="D7291" s="11"/>
      <c r="E7291" s="11"/>
      <c r="F7291" s="56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42"/>
      <c r="V7291" s="42"/>
      <c r="W7291" s="42"/>
      <c r="X7291" s="42"/>
      <c r="Y7291" s="42"/>
      <c r="Z7291" s="42"/>
      <c r="AA7291" s="42"/>
      <c r="AB7291" s="42"/>
      <c r="AD7291" s="11"/>
      <c r="AE7291" s="11"/>
    </row>
    <row r="7292" spans="3:32">
      <c r="C7292" s="57"/>
      <c r="D7292" s="11"/>
      <c r="E7292" s="11"/>
      <c r="F7292" s="56"/>
      <c r="G7292" s="11"/>
      <c r="H7292" s="11"/>
      <c r="I7292" s="11"/>
      <c r="J7292" s="11"/>
      <c r="K7292" s="11"/>
      <c r="M7292" s="11"/>
      <c r="N7292" s="11"/>
      <c r="O7292" s="11"/>
      <c r="P7292" s="11"/>
      <c r="Q7292" s="11"/>
      <c r="R7292" s="11"/>
      <c r="S7292" s="11"/>
      <c r="T7292" s="11"/>
      <c r="U7292" s="42"/>
      <c r="V7292" s="42"/>
      <c r="W7292" s="42"/>
      <c r="X7292" s="42"/>
      <c r="Y7292" s="42"/>
      <c r="Z7292" s="42"/>
      <c r="AA7292" s="42"/>
      <c r="AB7292" s="42"/>
      <c r="AD7292" s="11"/>
      <c r="AE7292" s="11"/>
    </row>
    <row r="7293" spans="3:32">
      <c r="C7293" s="57"/>
      <c r="D7293" s="11"/>
      <c r="E7293" s="11"/>
      <c r="F7293" s="56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42"/>
      <c r="V7293" s="42"/>
      <c r="W7293" s="42"/>
      <c r="X7293" s="42"/>
      <c r="Y7293" s="42"/>
      <c r="Z7293" s="42"/>
      <c r="AA7293" s="42"/>
      <c r="AB7293" s="42"/>
      <c r="AD7293" s="11"/>
      <c r="AE7293" s="11"/>
    </row>
    <row r="7294" spans="3:32">
      <c r="C7294" s="57"/>
      <c r="D7294" s="11"/>
      <c r="E7294" s="11"/>
      <c r="F7294" s="56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42"/>
      <c r="V7294" s="42"/>
      <c r="W7294" s="42"/>
      <c r="X7294" s="42"/>
      <c r="Y7294" s="42"/>
      <c r="Z7294" s="42"/>
      <c r="AA7294" s="42"/>
      <c r="AB7294" s="42"/>
      <c r="AD7294" s="11"/>
      <c r="AE7294" s="11"/>
    </row>
    <row r="7295" spans="3:32">
      <c r="C7295" s="57"/>
      <c r="D7295" s="11"/>
      <c r="E7295" s="11"/>
      <c r="F7295" s="56"/>
      <c r="G7295" s="11"/>
      <c r="H7295" s="11"/>
      <c r="I7295" s="11"/>
      <c r="J7295" s="11"/>
      <c r="K7295" s="11"/>
      <c r="L7295" s="11"/>
      <c r="M7295" s="11"/>
      <c r="N7295" s="11"/>
      <c r="Q7295" s="11"/>
      <c r="R7295" s="11"/>
      <c r="S7295" s="11"/>
      <c r="T7295" s="11"/>
      <c r="U7295" s="42"/>
      <c r="V7295" s="42"/>
      <c r="W7295" s="42"/>
      <c r="X7295" s="42"/>
      <c r="Y7295" s="42"/>
      <c r="Z7295" s="42"/>
      <c r="AA7295" s="42"/>
      <c r="AB7295" s="42"/>
      <c r="AD7295" s="11"/>
      <c r="AE7295" s="11"/>
    </row>
    <row r="7296" spans="3:32">
      <c r="C7296" s="57"/>
      <c r="D7296" s="11"/>
      <c r="E7296" s="11"/>
      <c r="F7296" s="56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42"/>
      <c r="V7296" s="42"/>
      <c r="W7296" s="42"/>
      <c r="X7296" s="42"/>
      <c r="Y7296" s="42"/>
      <c r="Z7296" s="42"/>
      <c r="AA7296" s="42"/>
      <c r="AB7296" s="42"/>
      <c r="AD7296" s="11"/>
      <c r="AE7296" s="11"/>
    </row>
    <row r="7297" spans="3:32">
      <c r="C7297" s="57"/>
      <c r="D7297" s="11"/>
      <c r="E7297" s="11"/>
      <c r="F7297" s="56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42"/>
      <c r="V7297" s="42"/>
      <c r="W7297" s="42"/>
      <c r="X7297" s="42"/>
      <c r="Y7297" s="42"/>
      <c r="Z7297" s="42"/>
      <c r="AA7297" s="42"/>
      <c r="AB7297" s="42"/>
      <c r="AD7297" s="11"/>
      <c r="AE7297" s="11"/>
      <c r="AF7297" s="11"/>
    </row>
    <row r="7298" spans="3:32">
      <c r="C7298" s="57"/>
      <c r="D7298" s="11"/>
      <c r="E7298" s="11"/>
      <c r="F7298" s="56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42"/>
      <c r="V7298" s="42"/>
      <c r="W7298" s="42"/>
      <c r="X7298" s="42"/>
      <c r="Y7298" s="42"/>
      <c r="Z7298" s="42"/>
      <c r="AA7298" s="42"/>
      <c r="AB7298" s="42"/>
      <c r="AD7298" s="11"/>
      <c r="AE7298" s="11"/>
      <c r="AF7298" s="11"/>
    </row>
    <row r="7299" spans="3:32">
      <c r="C7299" s="57"/>
      <c r="D7299" s="11"/>
      <c r="E7299" s="11"/>
      <c r="F7299" s="56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42"/>
      <c r="V7299" s="42"/>
      <c r="W7299" s="42"/>
      <c r="X7299" s="42"/>
      <c r="Y7299" s="42"/>
      <c r="Z7299" s="42"/>
      <c r="AA7299" s="42"/>
      <c r="AB7299" s="42"/>
      <c r="AD7299" s="11"/>
      <c r="AE7299" s="11"/>
    </row>
    <row r="7300" spans="3:32">
      <c r="C7300" s="57"/>
      <c r="D7300" s="11"/>
      <c r="E7300" s="11"/>
      <c r="F7300" s="56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42"/>
      <c r="V7300" s="42"/>
      <c r="W7300" s="42"/>
      <c r="X7300" s="42"/>
      <c r="Y7300" s="42"/>
      <c r="Z7300" s="42"/>
      <c r="AA7300" s="42"/>
      <c r="AB7300" s="42"/>
      <c r="AD7300" s="11"/>
      <c r="AE7300" s="11"/>
    </row>
    <row r="7301" spans="3:32">
      <c r="C7301" s="57"/>
      <c r="D7301" s="11"/>
      <c r="E7301" s="11"/>
      <c r="F7301" s="56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42"/>
      <c r="V7301" s="42"/>
      <c r="W7301" s="42"/>
      <c r="X7301" s="42"/>
      <c r="Y7301" s="42"/>
      <c r="Z7301" s="42"/>
      <c r="AA7301" s="42"/>
      <c r="AB7301" s="42"/>
      <c r="AD7301" s="11"/>
    </row>
    <row r="7302" spans="3:32">
      <c r="C7302" s="57"/>
      <c r="D7302" s="11"/>
      <c r="E7302" s="11"/>
      <c r="F7302" s="56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42"/>
      <c r="V7302" s="42"/>
      <c r="W7302" s="42"/>
      <c r="X7302" s="42"/>
      <c r="Y7302" s="42"/>
      <c r="Z7302" s="42"/>
      <c r="AA7302" s="42"/>
      <c r="AB7302" s="42"/>
      <c r="AD7302" s="11"/>
      <c r="AE7302" s="11"/>
      <c r="AF7302" s="11"/>
    </row>
    <row r="7303" spans="3:32">
      <c r="C7303" s="57"/>
      <c r="D7303" s="11"/>
      <c r="E7303" s="11"/>
      <c r="F7303" s="56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42"/>
      <c r="V7303" s="42"/>
      <c r="W7303" s="42"/>
      <c r="X7303" s="42"/>
      <c r="Y7303" s="42"/>
      <c r="Z7303" s="42"/>
      <c r="AA7303" s="42"/>
      <c r="AB7303" s="42"/>
      <c r="AD7303" s="11"/>
      <c r="AE7303" s="11"/>
      <c r="AF7303" s="11"/>
    </row>
    <row r="7304" spans="3:32">
      <c r="C7304" s="57"/>
      <c r="D7304" s="11"/>
      <c r="E7304" s="11"/>
      <c r="F7304" s="56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42"/>
      <c r="V7304" s="42"/>
      <c r="W7304" s="42"/>
      <c r="X7304" s="42"/>
      <c r="Y7304" s="42"/>
      <c r="Z7304" s="42"/>
      <c r="AA7304" s="42"/>
      <c r="AB7304" s="42"/>
      <c r="AD7304" s="11"/>
      <c r="AF7304" s="11"/>
    </row>
    <row r="7305" spans="3:32">
      <c r="C7305" s="57"/>
      <c r="D7305" s="11"/>
      <c r="E7305" s="11"/>
      <c r="F7305" s="56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42"/>
      <c r="V7305" s="42"/>
      <c r="W7305" s="42"/>
      <c r="X7305" s="42"/>
      <c r="Y7305" s="42"/>
      <c r="Z7305" s="42"/>
      <c r="AA7305" s="42"/>
      <c r="AB7305" s="42"/>
      <c r="AD7305" s="11"/>
      <c r="AE7305" s="11"/>
    </row>
    <row r="7306" spans="3:32">
      <c r="C7306" s="57"/>
      <c r="D7306" s="11"/>
      <c r="E7306" s="11"/>
      <c r="F7306" s="56"/>
      <c r="G7306" s="11"/>
      <c r="H7306" s="11"/>
      <c r="I7306" s="11"/>
      <c r="J7306" s="11"/>
      <c r="K7306" s="11"/>
      <c r="L7306" s="11"/>
      <c r="M7306" s="11"/>
      <c r="N7306" s="11"/>
      <c r="P7306" s="11"/>
      <c r="Q7306" s="11"/>
      <c r="R7306" s="11"/>
      <c r="S7306" s="11"/>
      <c r="T7306" s="11"/>
      <c r="U7306" s="42"/>
      <c r="V7306" s="42"/>
      <c r="W7306" s="42"/>
      <c r="X7306" s="42"/>
      <c r="Y7306" s="42"/>
      <c r="Z7306" s="42"/>
      <c r="AA7306" s="42"/>
      <c r="AB7306" s="42"/>
      <c r="AD7306" s="11"/>
      <c r="AF7306" s="11"/>
    </row>
    <row r="7307" spans="3:32">
      <c r="C7307" s="57"/>
      <c r="D7307" s="11"/>
      <c r="E7307" s="11"/>
      <c r="F7307" s="56"/>
      <c r="G7307" s="11"/>
      <c r="H7307" s="11"/>
      <c r="I7307" s="11"/>
      <c r="J7307" s="11"/>
      <c r="K7307" s="11"/>
      <c r="L7307" s="11"/>
      <c r="M7307" s="11"/>
      <c r="N7307" s="11"/>
      <c r="P7307" s="11"/>
      <c r="Q7307" s="11"/>
      <c r="R7307" s="11"/>
      <c r="S7307" s="11"/>
      <c r="T7307" s="11"/>
      <c r="U7307" s="42"/>
      <c r="V7307" s="42"/>
      <c r="W7307" s="42"/>
      <c r="X7307" s="42"/>
      <c r="Y7307" s="42"/>
      <c r="Z7307" s="42"/>
      <c r="AA7307" s="42"/>
      <c r="AB7307" s="42"/>
      <c r="AD7307" s="11"/>
      <c r="AE7307" s="11"/>
    </row>
    <row r="7308" spans="3:32">
      <c r="C7308" s="57"/>
      <c r="D7308" s="11"/>
      <c r="E7308" s="11"/>
      <c r="F7308" s="56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42"/>
      <c r="V7308" s="42"/>
      <c r="W7308" s="42"/>
      <c r="X7308" s="42"/>
      <c r="Y7308" s="42"/>
      <c r="Z7308" s="42"/>
      <c r="AA7308" s="42"/>
      <c r="AB7308" s="42"/>
      <c r="AD7308" s="11"/>
      <c r="AE7308" s="11"/>
      <c r="AF7308" s="11"/>
    </row>
    <row r="7309" spans="3:32">
      <c r="C7309" s="57"/>
      <c r="D7309" s="11"/>
      <c r="E7309" s="11"/>
      <c r="F7309" s="56"/>
      <c r="G7309" s="11"/>
      <c r="H7309" s="11"/>
      <c r="I7309" s="11"/>
      <c r="J7309" s="11"/>
      <c r="K7309" s="11"/>
      <c r="M7309" s="11"/>
      <c r="N7309" s="11"/>
      <c r="Q7309" s="11"/>
      <c r="R7309" s="11"/>
      <c r="S7309" s="11"/>
      <c r="U7309" s="42"/>
      <c r="V7309" s="42"/>
      <c r="W7309" s="42"/>
      <c r="X7309" s="42"/>
      <c r="Y7309" s="42"/>
      <c r="Z7309" s="42"/>
      <c r="AA7309" s="42"/>
      <c r="AB7309" s="42"/>
      <c r="AD7309" s="11"/>
      <c r="AE7309" s="11"/>
      <c r="AF7309" s="11"/>
    </row>
    <row r="7310" spans="3:32">
      <c r="C7310" s="57"/>
      <c r="D7310" s="11"/>
      <c r="E7310" s="11"/>
      <c r="F7310" s="56"/>
      <c r="G7310" s="11"/>
      <c r="H7310" s="11"/>
      <c r="I7310" s="11"/>
      <c r="J7310" s="11"/>
      <c r="K7310" s="11"/>
      <c r="M7310" s="11"/>
      <c r="N7310" s="11"/>
      <c r="O7310" s="11"/>
      <c r="Q7310" s="11"/>
      <c r="R7310" s="11"/>
      <c r="S7310" s="11"/>
      <c r="U7310" s="42"/>
      <c r="V7310" s="42"/>
      <c r="W7310" s="42"/>
      <c r="X7310" s="42"/>
      <c r="Y7310" s="42"/>
      <c r="Z7310" s="42"/>
      <c r="AA7310" s="42"/>
      <c r="AB7310" s="42"/>
      <c r="AD7310" s="11"/>
      <c r="AE7310" s="11"/>
    </row>
    <row r="7311" spans="3:32">
      <c r="C7311" s="57"/>
      <c r="D7311" s="11"/>
      <c r="E7311" s="11"/>
      <c r="F7311" s="56"/>
      <c r="G7311" s="11"/>
      <c r="H7311" s="11"/>
      <c r="I7311" s="11"/>
      <c r="J7311" s="11"/>
      <c r="K7311" s="11"/>
      <c r="M7311" s="11"/>
      <c r="N7311" s="11"/>
      <c r="O7311" s="11"/>
      <c r="Q7311" s="11"/>
      <c r="R7311" s="11"/>
      <c r="S7311" s="11"/>
      <c r="U7311" s="42"/>
      <c r="V7311" s="42"/>
      <c r="W7311" s="42"/>
      <c r="X7311" s="42"/>
      <c r="Y7311" s="42"/>
      <c r="Z7311" s="42"/>
      <c r="AA7311" s="42"/>
      <c r="AB7311" s="42"/>
      <c r="AD7311" s="11"/>
      <c r="AE7311" s="11"/>
      <c r="AF7311" s="11"/>
    </row>
    <row r="7312" spans="3:32">
      <c r="C7312" s="57"/>
      <c r="D7312" s="11"/>
      <c r="E7312" s="11"/>
      <c r="F7312" s="56"/>
      <c r="G7312" s="11"/>
      <c r="H7312" s="11"/>
      <c r="I7312" s="11"/>
      <c r="J7312" s="11"/>
      <c r="K7312" s="11"/>
      <c r="L7312" s="11"/>
      <c r="M7312" s="11"/>
      <c r="N7312" s="11"/>
      <c r="O7312" s="11"/>
      <c r="Q7312" s="11"/>
      <c r="R7312" s="11"/>
      <c r="S7312" s="11"/>
      <c r="T7312" s="11"/>
      <c r="U7312" s="42"/>
      <c r="V7312" s="42"/>
      <c r="W7312" s="42"/>
      <c r="X7312" s="42"/>
      <c r="Y7312" s="42"/>
      <c r="Z7312" s="42"/>
      <c r="AA7312" s="42"/>
      <c r="AB7312" s="42"/>
      <c r="AD7312" s="11"/>
      <c r="AE7312" s="11"/>
    </row>
    <row r="7313" spans="3:32">
      <c r="C7313" s="57"/>
      <c r="D7313" s="11"/>
      <c r="E7313" s="11"/>
      <c r="F7313" s="56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42"/>
      <c r="V7313" s="42"/>
      <c r="W7313" s="42"/>
      <c r="X7313" s="42"/>
      <c r="Y7313" s="42"/>
      <c r="Z7313" s="42"/>
      <c r="AA7313" s="42"/>
      <c r="AB7313" s="42"/>
      <c r="AD7313" s="11"/>
      <c r="AE7313" s="11"/>
      <c r="AF7313" s="11"/>
    </row>
    <row r="7314" spans="3:32">
      <c r="C7314" s="57"/>
      <c r="D7314" s="11"/>
      <c r="E7314" s="11"/>
      <c r="F7314" s="56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42"/>
      <c r="V7314" s="42"/>
      <c r="W7314" s="42"/>
      <c r="X7314" s="42"/>
      <c r="Y7314" s="42"/>
      <c r="Z7314" s="42"/>
      <c r="AA7314" s="42"/>
      <c r="AB7314" s="42"/>
      <c r="AD7314" s="11"/>
      <c r="AE7314" s="11"/>
    </row>
    <row r="7315" spans="3:32">
      <c r="C7315" s="57"/>
      <c r="D7315" s="11"/>
      <c r="E7315" s="11"/>
      <c r="F7315" s="56"/>
      <c r="G7315" s="11"/>
      <c r="H7315" s="11"/>
      <c r="I7315" s="11"/>
      <c r="J7315" s="11"/>
      <c r="K7315" s="11"/>
      <c r="L7315" s="11"/>
      <c r="M7315" s="11"/>
      <c r="N7315" s="11"/>
      <c r="Q7315" s="11"/>
      <c r="R7315" s="11"/>
      <c r="S7315" s="11"/>
      <c r="T7315" s="11"/>
      <c r="U7315" s="42"/>
      <c r="V7315" s="42"/>
      <c r="W7315" s="42"/>
      <c r="X7315" s="42"/>
      <c r="Y7315" s="42"/>
      <c r="Z7315" s="42"/>
      <c r="AA7315" s="42"/>
      <c r="AB7315" s="42"/>
      <c r="AD7315" s="11"/>
      <c r="AE7315" s="11"/>
    </row>
    <row r="7316" spans="3:32">
      <c r="C7316" s="57"/>
      <c r="D7316" s="11"/>
      <c r="E7316" s="11"/>
      <c r="F7316" s="56"/>
      <c r="G7316" s="11"/>
      <c r="H7316" s="11"/>
      <c r="I7316" s="11"/>
      <c r="J7316" s="11"/>
      <c r="K7316" s="11"/>
      <c r="L7316" s="11"/>
      <c r="M7316" s="11"/>
      <c r="N7316" s="11"/>
      <c r="O7316" s="11"/>
      <c r="Q7316" s="11"/>
      <c r="R7316" s="11"/>
      <c r="S7316" s="11"/>
      <c r="T7316" s="11"/>
      <c r="U7316" s="42"/>
      <c r="V7316" s="42"/>
      <c r="W7316" s="42"/>
      <c r="X7316" s="42"/>
      <c r="Y7316" s="42"/>
      <c r="Z7316" s="42"/>
      <c r="AA7316" s="42"/>
      <c r="AB7316" s="42"/>
      <c r="AD7316" s="11"/>
      <c r="AF7316" s="11"/>
    </row>
    <row r="7317" spans="3:32">
      <c r="C7317" s="57"/>
      <c r="D7317" s="11"/>
      <c r="E7317" s="11"/>
      <c r="F7317" s="56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42"/>
      <c r="V7317" s="42"/>
      <c r="W7317" s="42"/>
      <c r="X7317" s="42"/>
      <c r="Y7317" s="42"/>
      <c r="Z7317" s="42"/>
      <c r="AA7317" s="42"/>
      <c r="AB7317" s="42"/>
      <c r="AD7317" s="11"/>
      <c r="AF7317" s="11"/>
    </row>
    <row r="7318" spans="3:32">
      <c r="C7318" s="57"/>
      <c r="D7318" s="11"/>
      <c r="E7318" s="11"/>
      <c r="F7318" s="56"/>
      <c r="G7318" s="11"/>
      <c r="H7318" s="11"/>
      <c r="I7318" s="11"/>
      <c r="J7318" s="11"/>
      <c r="K7318" s="11"/>
      <c r="M7318" s="11"/>
      <c r="N7318" s="11"/>
      <c r="O7318" s="11"/>
      <c r="P7318" s="11"/>
      <c r="Q7318" s="11"/>
      <c r="R7318" s="11"/>
      <c r="S7318" s="11"/>
      <c r="T7318" s="11"/>
      <c r="U7318" s="42"/>
      <c r="V7318" s="42"/>
      <c r="W7318" s="42"/>
      <c r="X7318" s="42"/>
      <c r="Y7318" s="42"/>
      <c r="Z7318" s="42"/>
      <c r="AA7318" s="42"/>
      <c r="AB7318" s="42"/>
      <c r="AD7318" s="11"/>
      <c r="AF7318" s="11"/>
    </row>
    <row r="7319" spans="3:32">
      <c r="C7319" s="57"/>
      <c r="D7319" s="11"/>
      <c r="E7319" s="11"/>
      <c r="F7319" s="56"/>
      <c r="G7319" s="11"/>
      <c r="H7319" s="11"/>
      <c r="I7319" s="11"/>
      <c r="J7319" s="11"/>
      <c r="K7319" s="11"/>
      <c r="M7319" s="11"/>
      <c r="N7319" s="11"/>
      <c r="O7319" s="11"/>
      <c r="P7319" s="11"/>
      <c r="Q7319" s="11"/>
      <c r="R7319" s="11"/>
      <c r="S7319" s="11"/>
      <c r="T7319" s="11"/>
      <c r="U7319" s="42"/>
      <c r="V7319" s="42"/>
      <c r="W7319" s="42"/>
      <c r="X7319" s="42"/>
      <c r="Y7319" s="42"/>
      <c r="Z7319" s="42"/>
      <c r="AA7319" s="42"/>
      <c r="AB7319" s="42"/>
      <c r="AD7319" s="11"/>
    </row>
    <row r="7320" spans="3:32">
      <c r="C7320" s="57"/>
      <c r="D7320" s="11"/>
      <c r="E7320" s="11"/>
      <c r="F7320" s="56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42"/>
      <c r="V7320" s="42"/>
      <c r="W7320" s="42"/>
      <c r="X7320" s="42"/>
      <c r="Y7320" s="42"/>
      <c r="Z7320" s="42"/>
      <c r="AA7320" s="42"/>
      <c r="AB7320" s="42"/>
      <c r="AD7320" s="11"/>
      <c r="AE7320" s="11"/>
    </row>
    <row r="7321" spans="3:32">
      <c r="C7321" s="57"/>
      <c r="D7321" s="11"/>
      <c r="E7321" s="11"/>
      <c r="F7321" s="56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42"/>
      <c r="V7321" s="42"/>
      <c r="W7321" s="42"/>
      <c r="X7321" s="42"/>
      <c r="Y7321" s="42"/>
      <c r="Z7321" s="42"/>
      <c r="AA7321" s="42"/>
      <c r="AB7321" s="42"/>
      <c r="AD7321" s="11"/>
      <c r="AE7321" s="11"/>
    </row>
    <row r="7322" spans="3:32">
      <c r="C7322" s="57"/>
      <c r="D7322" s="11"/>
      <c r="E7322" s="11"/>
      <c r="F7322" s="56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U7322" s="42"/>
      <c r="V7322" s="42"/>
      <c r="W7322" s="42"/>
      <c r="X7322" s="42"/>
      <c r="Y7322" s="42"/>
      <c r="Z7322" s="42"/>
      <c r="AA7322" s="42"/>
      <c r="AB7322" s="42"/>
      <c r="AD7322" s="11"/>
      <c r="AF7322" s="11"/>
    </row>
    <row r="7323" spans="3:32">
      <c r="C7323" s="57"/>
      <c r="D7323" s="11"/>
      <c r="E7323" s="11"/>
      <c r="F7323" s="56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42"/>
      <c r="V7323" s="42"/>
      <c r="W7323" s="42"/>
      <c r="X7323" s="42"/>
      <c r="Y7323" s="42"/>
      <c r="Z7323" s="42"/>
      <c r="AA7323" s="42"/>
      <c r="AB7323" s="42"/>
      <c r="AD7323" s="11"/>
      <c r="AF7323" s="11"/>
    </row>
    <row r="7324" spans="3:32">
      <c r="C7324" s="57"/>
      <c r="D7324" s="11"/>
      <c r="E7324" s="11"/>
      <c r="F7324" s="56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42"/>
      <c r="V7324" s="42"/>
      <c r="W7324" s="42"/>
      <c r="X7324" s="42"/>
      <c r="Y7324" s="42"/>
      <c r="Z7324" s="42"/>
      <c r="AA7324" s="42"/>
      <c r="AB7324" s="42"/>
      <c r="AD7324" s="11"/>
      <c r="AE7324" s="11"/>
      <c r="AF7324" s="11"/>
    </row>
    <row r="7325" spans="3:32">
      <c r="C7325" s="57"/>
      <c r="D7325" s="11"/>
      <c r="E7325" s="11"/>
      <c r="F7325" s="56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42"/>
      <c r="V7325" s="42"/>
      <c r="W7325" s="42"/>
      <c r="X7325" s="42"/>
      <c r="Y7325" s="42"/>
      <c r="Z7325" s="42"/>
      <c r="AA7325" s="42"/>
      <c r="AB7325" s="42"/>
      <c r="AD7325" s="11"/>
      <c r="AF7325" s="11"/>
    </row>
    <row r="7326" spans="3:32">
      <c r="C7326" s="57"/>
      <c r="D7326" s="11"/>
      <c r="E7326" s="11"/>
      <c r="F7326" s="56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42"/>
      <c r="V7326" s="42"/>
      <c r="W7326" s="42"/>
      <c r="X7326" s="42"/>
      <c r="Y7326" s="42"/>
      <c r="Z7326" s="42"/>
      <c r="AA7326" s="42"/>
      <c r="AB7326" s="42"/>
      <c r="AD7326" s="11"/>
      <c r="AE7326" s="11"/>
    </row>
    <row r="7327" spans="3:32">
      <c r="C7327" s="57"/>
      <c r="D7327" s="11"/>
      <c r="E7327" s="11"/>
      <c r="F7327" s="56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42"/>
      <c r="V7327" s="42"/>
      <c r="W7327" s="42"/>
      <c r="X7327" s="42"/>
      <c r="Y7327" s="42"/>
      <c r="Z7327" s="42"/>
      <c r="AA7327" s="42"/>
      <c r="AB7327" s="42"/>
      <c r="AD7327" s="11"/>
      <c r="AE7327" s="11"/>
      <c r="AF7327" s="11"/>
    </row>
    <row r="7328" spans="3:32">
      <c r="C7328" s="57"/>
      <c r="D7328" s="11"/>
      <c r="E7328" s="11"/>
      <c r="F7328" s="56"/>
      <c r="G7328" s="11"/>
      <c r="H7328" s="11"/>
      <c r="I7328" s="11"/>
      <c r="J7328" s="11"/>
      <c r="K7328" s="11"/>
      <c r="M7328" s="11"/>
      <c r="N7328" s="11"/>
      <c r="O7328" s="11"/>
      <c r="P7328" s="11"/>
      <c r="Q7328" s="11"/>
      <c r="R7328" s="11"/>
      <c r="S7328" s="11"/>
      <c r="T7328" s="11"/>
      <c r="U7328" s="42"/>
      <c r="V7328" s="42"/>
      <c r="W7328" s="42"/>
      <c r="X7328" s="42"/>
      <c r="Y7328" s="42"/>
      <c r="Z7328" s="42"/>
      <c r="AA7328" s="42"/>
      <c r="AB7328" s="42"/>
      <c r="AD7328" s="11"/>
      <c r="AE7328" s="11"/>
      <c r="AF7328" s="11"/>
    </row>
    <row r="7329" spans="3:32">
      <c r="C7329" s="57"/>
      <c r="D7329" s="11"/>
      <c r="E7329" s="11"/>
      <c r="F7329" s="56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42"/>
      <c r="V7329" s="42"/>
      <c r="W7329" s="42"/>
      <c r="X7329" s="42"/>
      <c r="Y7329" s="42"/>
      <c r="Z7329" s="42"/>
      <c r="AA7329" s="42"/>
      <c r="AB7329" s="42"/>
      <c r="AD7329" s="11"/>
      <c r="AE7329" s="11"/>
      <c r="AF7329" s="11"/>
    </row>
    <row r="7330" spans="3:32">
      <c r="C7330" s="57"/>
      <c r="D7330" s="11"/>
      <c r="E7330" s="11"/>
      <c r="F7330" s="56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42"/>
      <c r="V7330" s="42"/>
      <c r="W7330" s="42"/>
      <c r="X7330" s="42"/>
      <c r="Y7330" s="42"/>
      <c r="Z7330" s="42"/>
      <c r="AA7330" s="42"/>
      <c r="AB7330" s="42"/>
      <c r="AD7330" s="11"/>
      <c r="AE7330" s="11"/>
    </row>
    <row r="7331" spans="3:32">
      <c r="C7331" s="57"/>
      <c r="D7331" s="11"/>
      <c r="E7331" s="11"/>
      <c r="F7331" s="56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42"/>
      <c r="V7331" s="42"/>
      <c r="W7331" s="42"/>
      <c r="X7331" s="42"/>
      <c r="Y7331" s="42"/>
      <c r="Z7331" s="42"/>
      <c r="AA7331" s="42"/>
      <c r="AB7331" s="42"/>
      <c r="AD7331" s="11"/>
      <c r="AF7331" s="11"/>
    </row>
    <row r="7332" spans="3:32">
      <c r="C7332" s="57"/>
      <c r="D7332" s="11"/>
      <c r="E7332" s="11"/>
      <c r="F7332" s="56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42"/>
      <c r="V7332" s="42"/>
      <c r="W7332" s="42"/>
      <c r="X7332" s="42"/>
      <c r="Y7332" s="42"/>
      <c r="Z7332" s="42"/>
      <c r="AA7332" s="42"/>
      <c r="AB7332" s="42"/>
      <c r="AD7332" s="11"/>
      <c r="AE7332" s="11"/>
    </row>
    <row r="7333" spans="3:32">
      <c r="C7333" s="57"/>
      <c r="D7333" s="11"/>
      <c r="E7333" s="11"/>
      <c r="F7333" s="56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42"/>
      <c r="V7333" s="42"/>
      <c r="W7333" s="42"/>
      <c r="X7333" s="42"/>
      <c r="Y7333" s="42"/>
      <c r="Z7333" s="42"/>
      <c r="AA7333" s="42"/>
      <c r="AB7333" s="42"/>
      <c r="AD7333" s="11"/>
      <c r="AE7333" s="11"/>
      <c r="AF7333" s="11"/>
    </row>
    <row r="7334" spans="3:32">
      <c r="C7334" s="57"/>
      <c r="D7334" s="11"/>
      <c r="E7334" s="11"/>
      <c r="F7334" s="56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42"/>
      <c r="V7334" s="42"/>
      <c r="W7334" s="42"/>
      <c r="X7334" s="42"/>
      <c r="Y7334" s="42"/>
      <c r="Z7334" s="42"/>
      <c r="AA7334" s="42"/>
      <c r="AB7334" s="42"/>
      <c r="AD7334" s="11"/>
      <c r="AE7334" s="11"/>
      <c r="AF7334" s="11"/>
    </row>
    <row r="7335" spans="3:32">
      <c r="C7335" s="57"/>
      <c r="D7335" s="11"/>
      <c r="E7335" s="11"/>
      <c r="F7335" s="56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42"/>
      <c r="V7335" s="42"/>
      <c r="W7335" s="42"/>
      <c r="X7335" s="42"/>
      <c r="Y7335" s="42"/>
      <c r="Z7335" s="42"/>
      <c r="AA7335" s="42"/>
      <c r="AB7335" s="42"/>
      <c r="AD7335" s="11"/>
      <c r="AE7335" s="11"/>
    </row>
    <row r="7336" spans="3:32">
      <c r="C7336" s="57"/>
      <c r="D7336" s="11"/>
      <c r="E7336" s="11"/>
      <c r="F7336" s="56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42"/>
      <c r="V7336" s="42"/>
      <c r="W7336" s="42"/>
      <c r="X7336" s="42"/>
      <c r="Y7336" s="42"/>
      <c r="Z7336" s="42"/>
      <c r="AA7336" s="42"/>
      <c r="AB7336" s="42"/>
      <c r="AD7336" s="11"/>
    </row>
    <row r="7337" spans="3:32">
      <c r="C7337" s="57"/>
      <c r="D7337" s="11"/>
      <c r="E7337" s="11"/>
      <c r="F7337" s="56"/>
      <c r="G7337" s="11"/>
      <c r="H7337" s="11"/>
      <c r="I7337" s="11"/>
      <c r="J7337" s="11"/>
      <c r="K7337" s="11"/>
      <c r="L7337" s="11"/>
      <c r="M7337" s="11"/>
      <c r="N7337" s="11"/>
      <c r="O7337" s="11"/>
      <c r="Q7337" s="11"/>
      <c r="R7337" s="11"/>
      <c r="S7337" s="11"/>
      <c r="T7337" s="11"/>
      <c r="U7337" s="42"/>
      <c r="V7337" s="42"/>
      <c r="W7337" s="42"/>
      <c r="X7337" s="42"/>
      <c r="Y7337" s="42"/>
      <c r="Z7337" s="42"/>
      <c r="AA7337" s="42"/>
      <c r="AB7337" s="42"/>
      <c r="AD7337" s="11"/>
    </row>
    <row r="7338" spans="3:32">
      <c r="C7338" s="57"/>
      <c r="D7338" s="11"/>
      <c r="E7338" s="11"/>
      <c r="F7338" s="56"/>
      <c r="G7338" s="11"/>
      <c r="H7338" s="11"/>
      <c r="I7338" s="11"/>
      <c r="J7338" s="11"/>
      <c r="K7338" s="11"/>
      <c r="L7338" s="11"/>
      <c r="M7338" s="11"/>
      <c r="N7338" s="11"/>
      <c r="O7338" s="11"/>
      <c r="Q7338" s="11"/>
      <c r="R7338" s="11"/>
      <c r="S7338" s="11"/>
      <c r="T7338" s="11"/>
      <c r="U7338" s="42"/>
      <c r="V7338" s="42"/>
      <c r="W7338" s="42"/>
      <c r="X7338" s="42"/>
      <c r="Y7338" s="42"/>
      <c r="Z7338" s="42"/>
      <c r="AA7338" s="42"/>
      <c r="AB7338" s="42"/>
      <c r="AD7338" s="11"/>
      <c r="AF7338" s="11"/>
    </row>
    <row r="7339" spans="3:32">
      <c r="C7339" s="57"/>
      <c r="D7339" s="11"/>
      <c r="E7339" s="11"/>
      <c r="F7339" s="56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42"/>
      <c r="V7339" s="42"/>
      <c r="W7339" s="42"/>
      <c r="X7339" s="42"/>
      <c r="Y7339" s="42"/>
      <c r="Z7339" s="42"/>
      <c r="AA7339" s="42"/>
      <c r="AB7339" s="42"/>
      <c r="AD7339" s="11"/>
      <c r="AF7339" s="11"/>
    </row>
    <row r="7340" spans="3:32">
      <c r="C7340" s="57"/>
      <c r="D7340" s="11"/>
      <c r="E7340" s="11"/>
      <c r="F7340" s="56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42"/>
      <c r="V7340" s="42"/>
      <c r="W7340" s="42"/>
      <c r="X7340" s="42"/>
      <c r="Y7340" s="42"/>
      <c r="Z7340" s="42"/>
      <c r="AA7340" s="42"/>
      <c r="AB7340" s="42"/>
      <c r="AD7340" s="11"/>
      <c r="AE7340" s="11"/>
    </row>
    <row r="7341" spans="3:32">
      <c r="C7341" s="57"/>
      <c r="D7341" s="11"/>
      <c r="E7341" s="11"/>
      <c r="F7341" s="56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42"/>
      <c r="V7341" s="42"/>
      <c r="W7341" s="42"/>
      <c r="X7341" s="42"/>
      <c r="Y7341" s="42"/>
      <c r="Z7341" s="42"/>
      <c r="AA7341" s="42"/>
      <c r="AB7341" s="42"/>
      <c r="AD7341" s="11"/>
      <c r="AE7341" s="11"/>
    </row>
    <row r="7342" spans="3:32">
      <c r="C7342" s="57"/>
      <c r="D7342" s="11"/>
      <c r="E7342" s="11"/>
      <c r="F7342" s="56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42"/>
      <c r="V7342" s="42"/>
      <c r="W7342" s="42"/>
      <c r="X7342" s="42"/>
      <c r="Y7342" s="42"/>
      <c r="Z7342" s="42"/>
      <c r="AA7342" s="42"/>
      <c r="AB7342" s="42"/>
      <c r="AD7342" s="11"/>
      <c r="AE7342" s="11"/>
    </row>
    <row r="7343" spans="3:32">
      <c r="C7343" s="57"/>
      <c r="D7343" s="11"/>
      <c r="E7343" s="11"/>
      <c r="F7343" s="56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42"/>
      <c r="V7343" s="42"/>
      <c r="W7343" s="42"/>
      <c r="X7343" s="42"/>
      <c r="Y7343" s="42"/>
      <c r="Z7343" s="42"/>
      <c r="AA7343" s="42"/>
      <c r="AB7343" s="42"/>
      <c r="AD7343" s="11"/>
      <c r="AE7343" s="11"/>
      <c r="AF7343" s="11"/>
    </row>
    <row r="7344" spans="3:32">
      <c r="C7344" s="57"/>
      <c r="D7344" s="11"/>
      <c r="E7344" s="11"/>
      <c r="F7344" s="56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42"/>
      <c r="V7344" s="42"/>
      <c r="W7344" s="42"/>
      <c r="X7344" s="42"/>
      <c r="Y7344" s="42"/>
      <c r="Z7344" s="42"/>
      <c r="AA7344" s="42"/>
      <c r="AB7344" s="42"/>
      <c r="AD7344" s="11"/>
      <c r="AE7344" s="11"/>
    </row>
    <row r="7345" spans="3:32">
      <c r="C7345" s="57"/>
      <c r="D7345" s="11"/>
      <c r="E7345" s="11"/>
      <c r="F7345" s="56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42"/>
      <c r="V7345" s="42"/>
      <c r="W7345" s="42"/>
      <c r="X7345" s="42"/>
      <c r="Y7345" s="42"/>
      <c r="Z7345" s="42"/>
      <c r="AA7345" s="42"/>
      <c r="AB7345" s="42"/>
      <c r="AD7345" s="11"/>
      <c r="AE7345" s="11"/>
    </row>
    <row r="7346" spans="3:32">
      <c r="C7346" s="57"/>
      <c r="D7346" s="11"/>
      <c r="E7346" s="11"/>
      <c r="F7346" s="56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42"/>
      <c r="V7346" s="42"/>
      <c r="W7346" s="42"/>
      <c r="X7346" s="42"/>
      <c r="Y7346" s="42"/>
      <c r="Z7346" s="42"/>
      <c r="AA7346" s="42"/>
      <c r="AB7346" s="42"/>
      <c r="AD7346" s="11"/>
      <c r="AE7346" s="11"/>
      <c r="AF7346" s="11"/>
    </row>
    <row r="7347" spans="3:32">
      <c r="C7347" s="57"/>
      <c r="D7347" s="11"/>
      <c r="E7347" s="11"/>
      <c r="F7347" s="56"/>
      <c r="G7347" s="11"/>
      <c r="H7347" s="11"/>
      <c r="I7347" s="11"/>
      <c r="J7347" s="11"/>
      <c r="K7347" s="11"/>
      <c r="L7347" s="11"/>
      <c r="M7347" s="11"/>
      <c r="N7347" s="11"/>
      <c r="P7347" s="11"/>
      <c r="Q7347" s="11"/>
      <c r="R7347" s="11"/>
      <c r="S7347" s="11"/>
      <c r="T7347" s="11"/>
      <c r="U7347" s="42"/>
      <c r="V7347" s="42"/>
      <c r="W7347" s="42"/>
      <c r="X7347" s="42"/>
      <c r="Y7347" s="42"/>
      <c r="Z7347" s="42"/>
      <c r="AA7347" s="42"/>
      <c r="AB7347" s="42"/>
      <c r="AD7347" s="11"/>
      <c r="AE7347" s="11"/>
      <c r="AF7347" s="11"/>
    </row>
    <row r="7348" spans="3:32">
      <c r="C7348" s="57"/>
      <c r="D7348" s="11"/>
      <c r="E7348" s="11"/>
      <c r="F7348" s="56"/>
      <c r="G7348" s="11"/>
      <c r="H7348" s="11"/>
      <c r="I7348" s="11"/>
      <c r="J7348" s="11"/>
      <c r="K7348" s="11"/>
      <c r="L7348" s="11"/>
      <c r="M7348" s="11"/>
      <c r="N7348" s="11"/>
      <c r="P7348" s="11"/>
      <c r="Q7348" s="11"/>
      <c r="R7348" s="11"/>
      <c r="S7348" s="11"/>
      <c r="T7348" s="11"/>
      <c r="U7348" s="42"/>
      <c r="V7348" s="42"/>
      <c r="W7348" s="42"/>
      <c r="X7348" s="42"/>
      <c r="Y7348" s="42"/>
      <c r="Z7348" s="42"/>
      <c r="AA7348" s="42"/>
      <c r="AB7348" s="42"/>
      <c r="AD7348" s="11"/>
      <c r="AE7348" s="11"/>
      <c r="AF7348" s="11"/>
    </row>
    <row r="7349" spans="3:32">
      <c r="C7349" s="57"/>
      <c r="D7349" s="11"/>
      <c r="E7349" s="11"/>
      <c r="F7349" s="56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42"/>
      <c r="V7349" s="42"/>
      <c r="W7349" s="42"/>
      <c r="X7349" s="42"/>
      <c r="Y7349" s="42"/>
      <c r="Z7349" s="42"/>
      <c r="AA7349" s="42"/>
      <c r="AB7349" s="42"/>
      <c r="AD7349" s="11"/>
      <c r="AE7349" s="11"/>
      <c r="AF7349" s="11"/>
    </row>
    <row r="7350" spans="3:32">
      <c r="C7350" s="57"/>
      <c r="D7350" s="11"/>
      <c r="E7350" s="11"/>
      <c r="F7350" s="56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42"/>
      <c r="V7350" s="42"/>
      <c r="W7350" s="42"/>
      <c r="X7350" s="42"/>
      <c r="Y7350" s="42"/>
      <c r="Z7350" s="42"/>
      <c r="AA7350" s="42"/>
      <c r="AB7350" s="42"/>
      <c r="AD7350" s="11"/>
      <c r="AE7350" s="11"/>
      <c r="AF7350" s="11"/>
    </row>
    <row r="7351" spans="3:32">
      <c r="C7351" s="57"/>
      <c r="D7351" s="11"/>
      <c r="E7351" s="11"/>
      <c r="F7351" s="56"/>
      <c r="G7351" s="11"/>
      <c r="H7351" s="11"/>
      <c r="I7351" s="11"/>
      <c r="J7351" s="11"/>
      <c r="K7351" s="11"/>
      <c r="M7351" s="11"/>
      <c r="N7351" s="11"/>
      <c r="O7351" s="11"/>
      <c r="Q7351" s="11"/>
      <c r="R7351" s="11"/>
      <c r="S7351" s="11"/>
      <c r="T7351" s="11"/>
      <c r="U7351" s="42"/>
      <c r="V7351" s="42"/>
      <c r="W7351" s="42"/>
      <c r="X7351" s="42"/>
      <c r="Y7351" s="42"/>
      <c r="Z7351" s="42"/>
      <c r="AA7351" s="42"/>
      <c r="AB7351" s="42"/>
      <c r="AD7351" s="11"/>
      <c r="AE7351" s="11"/>
    </row>
    <row r="7352" spans="3:32">
      <c r="C7352" s="57"/>
      <c r="D7352" s="11"/>
      <c r="E7352" s="11"/>
      <c r="F7352" s="56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42"/>
      <c r="V7352" s="42"/>
      <c r="W7352" s="42"/>
      <c r="X7352" s="42"/>
      <c r="Y7352" s="42"/>
      <c r="Z7352" s="42"/>
      <c r="AA7352" s="42"/>
      <c r="AB7352" s="42"/>
      <c r="AD7352" s="11"/>
      <c r="AF7352" s="11"/>
    </row>
    <row r="7353" spans="3:32">
      <c r="C7353" s="57"/>
      <c r="D7353" s="11"/>
      <c r="E7353" s="11"/>
      <c r="F7353" s="56"/>
      <c r="G7353" s="11"/>
      <c r="H7353" s="11"/>
      <c r="I7353" s="11"/>
      <c r="J7353" s="11"/>
      <c r="K7353" s="11"/>
      <c r="M7353" s="11"/>
      <c r="N7353" s="11"/>
      <c r="Q7353" s="11"/>
      <c r="R7353" s="11"/>
      <c r="S7353" s="11"/>
      <c r="U7353" s="42"/>
      <c r="V7353" s="42"/>
      <c r="W7353" s="42"/>
      <c r="X7353" s="42"/>
      <c r="Y7353" s="42"/>
      <c r="Z7353" s="42"/>
      <c r="AA7353" s="42"/>
      <c r="AB7353" s="42"/>
      <c r="AD7353" s="11"/>
      <c r="AF7353" s="11"/>
    </row>
    <row r="7354" spans="3:32">
      <c r="C7354" s="57"/>
      <c r="D7354" s="11"/>
      <c r="E7354" s="11"/>
      <c r="F7354" s="56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42"/>
      <c r="V7354" s="42"/>
      <c r="W7354" s="42"/>
      <c r="X7354" s="42"/>
      <c r="Y7354" s="42"/>
      <c r="Z7354" s="42"/>
      <c r="AA7354" s="42"/>
      <c r="AB7354" s="42"/>
      <c r="AD7354" s="11"/>
      <c r="AE7354" s="11"/>
    </row>
    <row r="7355" spans="3:32">
      <c r="C7355" s="57"/>
      <c r="D7355" s="11"/>
      <c r="E7355" s="11"/>
      <c r="F7355" s="56"/>
      <c r="G7355" s="11"/>
      <c r="H7355" s="11"/>
      <c r="I7355" s="11"/>
      <c r="J7355" s="11"/>
      <c r="K7355" s="11"/>
      <c r="M7355" s="11"/>
      <c r="O7355" s="11"/>
      <c r="P7355" s="11"/>
      <c r="Q7355" s="11"/>
      <c r="R7355" s="11"/>
      <c r="S7355" s="11"/>
      <c r="T7355" s="11"/>
      <c r="U7355" s="42"/>
      <c r="V7355" s="42"/>
      <c r="W7355" s="42"/>
      <c r="X7355" s="42"/>
      <c r="Y7355" s="42"/>
      <c r="Z7355" s="42"/>
      <c r="AA7355" s="42"/>
      <c r="AB7355" s="42"/>
      <c r="AD7355" s="11"/>
      <c r="AE7355" s="11"/>
      <c r="AF7355" s="11"/>
    </row>
    <row r="7356" spans="3:32">
      <c r="C7356" s="57"/>
      <c r="D7356" s="11"/>
      <c r="E7356" s="11"/>
      <c r="F7356" s="56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42"/>
      <c r="V7356" s="42"/>
      <c r="W7356" s="42"/>
      <c r="X7356" s="42"/>
      <c r="Y7356" s="42"/>
      <c r="Z7356" s="42"/>
      <c r="AA7356" s="42"/>
      <c r="AB7356" s="42"/>
      <c r="AD7356" s="11"/>
      <c r="AF7356" s="11"/>
    </row>
    <row r="7357" spans="3:32">
      <c r="C7357" s="57"/>
      <c r="D7357" s="11"/>
      <c r="E7357" s="11"/>
      <c r="F7357" s="56"/>
      <c r="G7357" s="11"/>
      <c r="H7357" s="11"/>
      <c r="I7357" s="11"/>
      <c r="J7357" s="11"/>
      <c r="K7357" s="11"/>
      <c r="M7357" s="11"/>
      <c r="N7357" s="11"/>
      <c r="Q7357" s="11"/>
      <c r="R7357" s="11"/>
      <c r="S7357" s="11"/>
      <c r="U7357" s="42"/>
      <c r="V7357" s="42"/>
      <c r="W7357" s="42"/>
      <c r="X7357" s="42"/>
      <c r="Y7357" s="42"/>
      <c r="Z7357" s="42"/>
      <c r="AA7357" s="42"/>
      <c r="AB7357" s="42"/>
      <c r="AD7357" s="11"/>
      <c r="AF7357" s="11"/>
    </row>
    <row r="7358" spans="3:32">
      <c r="C7358" s="57"/>
      <c r="D7358" s="11"/>
      <c r="E7358" s="11"/>
      <c r="F7358" s="56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42"/>
      <c r="V7358" s="42"/>
      <c r="W7358" s="42"/>
      <c r="X7358" s="42"/>
      <c r="Y7358" s="42"/>
      <c r="Z7358" s="42"/>
      <c r="AA7358" s="42"/>
      <c r="AB7358" s="42"/>
      <c r="AD7358" s="11"/>
      <c r="AE7358" s="11"/>
      <c r="AF7358" s="11"/>
    </row>
    <row r="7359" spans="3:32">
      <c r="C7359" s="57"/>
      <c r="D7359" s="11"/>
      <c r="E7359" s="11"/>
      <c r="F7359" s="56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42"/>
      <c r="V7359" s="42"/>
      <c r="W7359" s="42"/>
      <c r="X7359" s="42"/>
      <c r="Y7359" s="42"/>
      <c r="Z7359" s="42"/>
      <c r="AA7359" s="42"/>
      <c r="AB7359" s="42"/>
      <c r="AD7359" s="11"/>
      <c r="AE7359" s="11"/>
    </row>
    <row r="7360" spans="3:32">
      <c r="C7360" s="57"/>
      <c r="D7360" s="11"/>
      <c r="E7360" s="11"/>
      <c r="F7360" s="56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42"/>
      <c r="V7360" s="42"/>
      <c r="W7360" s="42"/>
      <c r="X7360" s="42"/>
      <c r="Y7360" s="42"/>
      <c r="Z7360" s="42"/>
      <c r="AA7360" s="42"/>
      <c r="AB7360" s="42"/>
      <c r="AD7360" s="11"/>
      <c r="AF7360" s="11"/>
    </row>
    <row r="7361" spans="3:32">
      <c r="C7361" s="57"/>
      <c r="D7361" s="11"/>
      <c r="E7361" s="11"/>
      <c r="F7361" s="56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42"/>
      <c r="V7361" s="42"/>
      <c r="W7361" s="42"/>
      <c r="X7361" s="42"/>
      <c r="Y7361" s="42"/>
      <c r="Z7361" s="42"/>
      <c r="AA7361" s="42"/>
      <c r="AB7361" s="42"/>
      <c r="AD7361" s="11"/>
      <c r="AE7361" s="11"/>
      <c r="AF7361" s="11"/>
    </row>
    <row r="7362" spans="3:32">
      <c r="C7362" s="57"/>
      <c r="D7362" s="11"/>
      <c r="E7362" s="11"/>
      <c r="F7362" s="56"/>
      <c r="G7362" s="11"/>
      <c r="H7362" s="11"/>
      <c r="I7362" s="11"/>
      <c r="J7362" s="11"/>
      <c r="K7362" s="11"/>
      <c r="M7362" s="11"/>
      <c r="N7362" s="11"/>
      <c r="O7362" s="11"/>
      <c r="Q7362" s="11"/>
      <c r="R7362" s="11"/>
      <c r="S7362" s="11"/>
      <c r="U7362" s="42"/>
      <c r="V7362" s="42"/>
      <c r="W7362" s="42"/>
      <c r="X7362" s="42"/>
      <c r="Y7362" s="42"/>
      <c r="Z7362" s="42"/>
      <c r="AA7362" s="42"/>
      <c r="AB7362" s="42"/>
      <c r="AD7362" s="11"/>
      <c r="AF7362" s="11"/>
    </row>
    <row r="7363" spans="3:32">
      <c r="C7363" s="57"/>
      <c r="D7363" s="11"/>
      <c r="E7363" s="11"/>
      <c r="F7363" s="56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42"/>
      <c r="V7363" s="42"/>
      <c r="W7363" s="42"/>
      <c r="X7363" s="42"/>
      <c r="Y7363" s="42"/>
      <c r="Z7363" s="42"/>
      <c r="AA7363" s="42"/>
      <c r="AB7363" s="42"/>
      <c r="AD7363" s="11"/>
      <c r="AE7363" s="11"/>
    </row>
    <row r="7364" spans="3:32">
      <c r="C7364" s="57"/>
      <c r="D7364" s="11"/>
      <c r="E7364" s="11"/>
      <c r="F7364" s="56"/>
      <c r="G7364" s="11"/>
      <c r="H7364" s="11"/>
      <c r="I7364" s="11"/>
      <c r="J7364" s="11"/>
      <c r="K7364" s="11"/>
      <c r="M7364" s="11"/>
      <c r="N7364" s="11"/>
      <c r="Q7364" s="11"/>
      <c r="R7364" s="11"/>
      <c r="S7364" s="11"/>
      <c r="U7364" s="42"/>
      <c r="V7364" s="42"/>
      <c r="W7364" s="42"/>
      <c r="X7364" s="42"/>
      <c r="Y7364" s="42"/>
      <c r="Z7364" s="42"/>
      <c r="AA7364" s="42"/>
      <c r="AB7364" s="42"/>
      <c r="AD7364" s="11"/>
      <c r="AF7364" s="11"/>
    </row>
    <row r="7365" spans="3:32">
      <c r="C7365" s="57"/>
      <c r="D7365" s="11"/>
      <c r="E7365" s="11"/>
      <c r="F7365" s="56"/>
      <c r="G7365" s="11"/>
      <c r="H7365" s="11"/>
      <c r="I7365" s="11"/>
      <c r="J7365" s="11"/>
      <c r="K7365" s="11"/>
      <c r="L7365" s="11"/>
      <c r="M7365" s="11"/>
      <c r="N7365" s="11"/>
      <c r="O7365" s="11"/>
      <c r="Q7365" s="11"/>
      <c r="R7365" s="11"/>
      <c r="S7365" s="11"/>
      <c r="T7365" s="11"/>
      <c r="U7365" s="42"/>
      <c r="V7365" s="42"/>
      <c r="W7365" s="42"/>
      <c r="X7365" s="42"/>
      <c r="Y7365" s="42"/>
      <c r="Z7365" s="42"/>
      <c r="AA7365" s="42"/>
      <c r="AB7365" s="42"/>
      <c r="AD7365" s="11"/>
      <c r="AF7365" s="11"/>
    </row>
    <row r="7366" spans="3:32">
      <c r="C7366" s="57"/>
      <c r="D7366" s="11"/>
      <c r="E7366" s="11"/>
      <c r="F7366" s="56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42"/>
      <c r="V7366" s="42"/>
      <c r="W7366" s="42"/>
      <c r="X7366" s="42"/>
      <c r="Y7366" s="42"/>
      <c r="Z7366" s="42"/>
      <c r="AA7366" s="42"/>
      <c r="AB7366" s="42"/>
      <c r="AD7366" s="11"/>
      <c r="AE7366" s="11"/>
    </row>
    <row r="7367" spans="3:32">
      <c r="C7367" s="57"/>
      <c r="D7367" s="11"/>
      <c r="E7367" s="11"/>
      <c r="F7367" s="56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42"/>
      <c r="V7367" s="42"/>
      <c r="W7367" s="42"/>
      <c r="X7367" s="42"/>
      <c r="Y7367" s="42"/>
      <c r="Z7367" s="42"/>
      <c r="AA7367" s="42"/>
      <c r="AB7367" s="42"/>
      <c r="AD7367" s="11"/>
      <c r="AF7367" s="11"/>
    </row>
    <row r="7368" spans="3:32">
      <c r="C7368" s="57"/>
      <c r="D7368" s="11"/>
      <c r="E7368" s="11"/>
      <c r="F7368" s="56"/>
      <c r="G7368" s="11"/>
      <c r="H7368" s="11"/>
      <c r="I7368" s="11"/>
      <c r="J7368" s="11"/>
      <c r="K7368" s="11"/>
      <c r="M7368" s="11"/>
      <c r="N7368" s="11"/>
      <c r="O7368" s="11"/>
      <c r="P7368" s="11"/>
      <c r="Q7368" s="11"/>
      <c r="R7368" s="11"/>
      <c r="S7368" s="11"/>
      <c r="T7368" s="11"/>
      <c r="U7368" s="42"/>
      <c r="V7368" s="42"/>
      <c r="W7368" s="42"/>
      <c r="X7368" s="42"/>
      <c r="Y7368" s="42"/>
      <c r="Z7368" s="42"/>
      <c r="AA7368" s="42"/>
      <c r="AB7368" s="42"/>
      <c r="AD7368" s="11"/>
      <c r="AF7368" s="11"/>
    </row>
    <row r="7369" spans="3:32">
      <c r="C7369" s="57"/>
      <c r="D7369" s="11"/>
      <c r="E7369" s="11"/>
      <c r="F7369" s="56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42"/>
      <c r="V7369" s="42"/>
      <c r="W7369" s="42"/>
      <c r="X7369" s="42"/>
      <c r="Y7369" s="42"/>
      <c r="Z7369" s="42"/>
      <c r="AA7369" s="42"/>
      <c r="AB7369" s="42"/>
      <c r="AD7369" s="11"/>
      <c r="AE7369" s="11"/>
      <c r="AF7369" s="11"/>
    </row>
    <row r="7370" spans="3:32">
      <c r="C7370" s="57"/>
      <c r="D7370" s="11"/>
      <c r="E7370" s="11"/>
      <c r="F7370" s="56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42"/>
      <c r="V7370" s="42"/>
      <c r="W7370" s="42"/>
      <c r="X7370" s="42"/>
      <c r="Y7370" s="42"/>
      <c r="Z7370" s="42"/>
      <c r="AA7370" s="42"/>
      <c r="AB7370" s="42"/>
      <c r="AD7370" s="11"/>
      <c r="AE7370" s="11"/>
    </row>
    <row r="7371" spans="3:32">
      <c r="C7371" s="57"/>
      <c r="D7371" s="11"/>
      <c r="E7371" s="11"/>
      <c r="F7371" s="56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42"/>
      <c r="V7371" s="42"/>
      <c r="W7371" s="42"/>
      <c r="X7371" s="42"/>
      <c r="Y7371" s="42"/>
      <c r="Z7371" s="42"/>
      <c r="AA7371" s="42"/>
      <c r="AB7371" s="42"/>
      <c r="AD7371" s="11"/>
      <c r="AE7371" s="11"/>
      <c r="AF7371" s="11"/>
    </row>
    <row r="7372" spans="3:32">
      <c r="C7372" s="57"/>
      <c r="D7372" s="11"/>
      <c r="E7372" s="11"/>
      <c r="F7372" s="56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42"/>
      <c r="V7372" s="42"/>
      <c r="W7372" s="42"/>
      <c r="X7372" s="42"/>
      <c r="Y7372" s="42"/>
      <c r="Z7372" s="42"/>
      <c r="AA7372" s="42"/>
      <c r="AB7372" s="42"/>
      <c r="AD7372" s="11"/>
      <c r="AE7372" s="11"/>
      <c r="AF7372" s="11"/>
    </row>
    <row r="7373" spans="3:32">
      <c r="C7373" s="57"/>
      <c r="D7373" s="11"/>
      <c r="E7373" s="11"/>
      <c r="F7373" s="56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42"/>
      <c r="V7373" s="42"/>
      <c r="W7373" s="42"/>
      <c r="X7373" s="42"/>
      <c r="Y7373" s="42"/>
      <c r="Z7373" s="42"/>
      <c r="AA7373" s="42"/>
      <c r="AB7373" s="42"/>
      <c r="AD7373" s="11"/>
      <c r="AE7373" s="11"/>
      <c r="AF7373" s="11"/>
    </row>
    <row r="7374" spans="3:32">
      <c r="C7374" s="57"/>
      <c r="D7374" s="11"/>
      <c r="E7374" s="11"/>
      <c r="F7374" s="56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42"/>
      <c r="V7374" s="42"/>
      <c r="W7374" s="42"/>
      <c r="X7374" s="42"/>
      <c r="Y7374" s="42"/>
      <c r="Z7374" s="42"/>
      <c r="AA7374" s="42"/>
      <c r="AB7374" s="42"/>
      <c r="AD7374" s="11"/>
      <c r="AE7374" s="11"/>
      <c r="AF7374" s="11"/>
    </row>
    <row r="7375" spans="3:32">
      <c r="C7375" s="57"/>
      <c r="D7375" s="11"/>
      <c r="E7375" s="11"/>
      <c r="F7375" s="56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42"/>
      <c r="V7375" s="42"/>
      <c r="W7375" s="42"/>
      <c r="X7375" s="42"/>
      <c r="Y7375" s="42"/>
      <c r="Z7375" s="42"/>
      <c r="AA7375" s="42"/>
      <c r="AB7375" s="42"/>
      <c r="AD7375" s="11"/>
    </row>
    <row r="7376" spans="3:32">
      <c r="C7376" s="57"/>
      <c r="D7376" s="11"/>
      <c r="E7376" s="11"/>
      <c r="F7376" s="56"/>
      <c r="G7376" s="11"/>
      <c r="H7376" s="11"/>
      <c r="I7376" s="11"/>
      <c r="J7376" s="11"/>
      <c r="K7376" s="11"/>
      <c r="L7376" s="11"/>
      <c r="M7376" s="11"/>
      <c r="O7376" s="11"/>
      <c r="Q7376" s="11"/>
      <c r="R7376" s="11"/>
      <c r="S7376" s="11"/>
      <c r="T7376" s="11"/>
      <c r="U7376" s="42"/>
      <c r="V7376" s="42"/>
      <c r="W7376" s="42"/>
      <c r="X7376" s="42"/>
      <c r="Y7376" s="42"/>
      <c r="Z7376" s="42"/>
      <c r="AA7376" s="42"/>
      <c r="AB7376" s="42"/>
      <c r="AD7376" s="11"/>
      <c r="AE7376" s="11"/>
    </row>
    <row r="7377" spans="3:32">
      <c r="C7377" s="57"/>
      <c r="D7377" s="11"/>
      <c r="E7377" s="11"/>
      <c r="F7377" s="56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42"/>
      <c r="V7377" s="42"/>
      <c r="W7377" s="42"/>
      <c r="X7377" s="42"/>
      <c r="Y7377" s="42"/>
      <c r="Z7377" s="42"/>
      <c r="AA7377" s="42"/>
      <c r="AB7377" s="42"/>
      <c r="AD7377" s="11"/>
      <c r="AF7377" s="11"/>
    </row>
    <row r="7378" spans="3:32">
      <c r="C7378" s="57"/>
      <c r="D7378" s="11"/>
      <c r="E7378" s="11"/>
      <c r="F7378" s="56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42"/>
      <c r="V7378" s="42"/>
      <c r="W7378" s="42"/>
      <c r="X7378" s="42"/>
      <c r="Y7378" s="42"/>
      <c r="Z7378" s="42"/>
      <c r="AA7378" s="42"/>
      <c r="AB7378" s="42"/>
      <c r="AD7378" s="11"/>
      <c r="AE7378" s="11"/>
      <c r="AF7378" s="11"/>
    </row>
    <row r="7379" spans="3:32">
      <c r="C7379" s="57"/>
      <c r="D7379" s="11"/>
      <c r="E7379" s="11"/>
      <c r="F7379" s="56"/>
      <c r="G7379" s="11"/>
      <c r="H7379" s="11"/>
      <c r="I7379" s="11"/>
      <c r="J7379" s="11"/>
      <c r="K7379" s="11"/>
      <c r="M7379" s="11"/>
      <c r="N7379" s="11"/>
      <c r="Q7379" s="11"/>
      <c r="R7379" s="11"/>
      <c r="S7379" s="11"/>
      <c r="U7379" s="42"/>
      <c r="V7379" s="42"/>
      <c r="W7379" s="42"/>
      <c r="X7379" s="42"/>
      <c r="Y7379" s="42"/>
      <c r="Z7379" s="42"/>
      <c r="AA7379" s="42"/>
      <c r="AB7379" s="42"/>
      <c r="AD7379" s="11"/>
      <c r="AE7379" s="11"/>
      <c r="AF7379" s="11"/>
    </row>
    <row r="7380" spans="3:32">
      <c r="C7380" s="57"/>
      <c r="D7380" s="11"/>
      <c r="E7380" s="11"/>
      <c r="F7380" s="56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42"/>
      <c r="V7380" s="42"/>
      <c r="W7380" s="42"/>
      <c r="X7380" s="42"/>
      <c r="Y7380" s="42"/>
      <c r="Z7380" s="42"/>
      <c r="AA7380" s="42"/>
      <c r="AB7380" s="42"/>
      <c r="AD7380" s="11"/>
      <c r="AE7380" s="11"/>
    </row>
    <row r="7381" spans="3:32">
      <c r="C7381" s="57"/>
      <c r="D7381" s="11"/>
      <c r="E7381" s="11"/>
      <c r="F7381" s="56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42"/>
      <c r="V7381" s="42"/>
      <c r="W7381" s="42"/>
      <c r="X7381" s="42"/>
      <c r="Y7381" s="42"/>
      <c r="Z7381" s="42"/>
      <c r="AA7381" s="42"/>
      <c r="AB7381" s="42"/>
      <c r="AD7381" s="11"/>
      <c r="AE7381" s="11"/>
    </row>
    <row r="7382" spans="3:32">
      <c r="C7382" s="57"/>
      <c r="D7382" s="11"/>
      <c r="E7382" s="11"/>
      <c r="F7382" s="56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42"/>
      <c r="V7382" s="42"/>
      <c r="W7382" s="42"/>
      <c r="X7382" s="42"/>
      <c r="Y7382" s="42"/>
      <c r="Z7382" s="42"/>
      <c r="AA7382" s="42"/>
      <c r="AB7382" s="42"/>
      <c r="AD7382" s="11"/>
      <c r="AE7382" s="11"/>
      <c r="AF7382" s="11"/>
    </row>
    <row r="7383" spans="3:32">
      <c r="C7383" s="57"/>
      <c r="D7383" s="11"/>
      <c r="E7383" s="11"/>
      <c r="F7383" s="56"/>
      <c r="G7383" s="11"/>
      <c r="H7383" s="11"/>
      <c r="I7383" s="11"/>
      <c r="J7383" s="11"/>
      <c r="K7383" s="11"/>
      <c r="M7383" s="11"/>
      <c r="N7383" s="11"/>
      <c r="Q7383" s="11"/>
      <c r="R7383" s="11"/>
      <c r="S7383" s="11"/>
      <c r="U7383" s="42"/>
      <c r="V7383" s="42"/>
      <c r="W7383" s="42"/>
      <c r="X7383" s="42"/>
      <c r="Y7383" s="42"/>
      <c r="Z7383" s="42"/>
      <c r="AA7383" s="42"/>
      <c r="AB7383" s="42"/>
      <c r="AD7383" s="11"/>
      <c r="AE7383" s="11"/>
      <c r="AF7383" s="11"/>
    </row>
    <row r="7384" spans="3:32">
      <c r="C7384" s="57"/>
      <c r="D7384" s="11"/>
      <c r="E7384" s="11"/>
      <c r="F7384" s="56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42"/>
      <c r="V7384" s="42"/>
      <c r="W7384" s="42"/>
      <c r="X7384" s="42"/>
      <c r="Y7384" s="42"/>
      <c r="Z7384" s="42"/>
      <c r="AA7384" s="42"/>
      <c r="AB7384" s="42"/>
      <c r="AD7384" s="11"/>
      <c r="AF7384" s="11"/>
    </row>
    <row r="7385" spans="3:32">
      <c r="C7385" s="57"/>
      <c r="D7385" s="11"/>
      <c r="E7385" s="11"/>
      <c r="F7385" s="56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42"/>
      <c r="V7385" s="42"/>
      <c r="W7385" s="42"/>
      <c r="X7385" s="42"/>
      <c r="Y7385" s="42"/>
      <c r="Z7385" s="42"/>
      <c r="AA7385" s="42"/>
      <c r="AB7385" s="42"/>
      <c r="AD7385" s="11"/>
      <c r="AE7385" s="11"/>
      <c r="AF7385" s="11"/>
    </row>
    <row r="7386" spans="3:32">
      <c r="C7386" s="57"/>
      <c r="D7386" s="11"/>
      <c r="E7386" s="11"/>
      <c r="F7386" s="56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42"/>
      <c r="V7386" s="42"/>
      <c r="W7386" s="42"/>
      <c r="X7386" s="42"/>
      <c r="Y7386" s="42"/>
      <c r="Z7386" s="42"/>
      <c r="AA7386" s="42"/>
      <c r="AB7386" s="42"/>
      <c r="AD7386" s="11"/>
      <c r="AF7386" s="11"/>
    </row>
    <row r="7387" spans="3:32">
      <c r="C7387" s="57"/>
      <c r="D7387" s="11"/>
      <c r="E7387" s="11"/>
      <c r="F7387" s="56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42"/>
      <c r="V7387" s="42"/>
      <c r="W7387" s="42"/>
      <c r="X7387" s="42"/>
      <c r="Y7387" s="42"/>
      <c r="Z7387" s="42"/>
      <c r="AA7387" s="42"/>
      <c r="AB7387" s="42"/>
      <c r="AD7387" s="11"/>
    </row>
    <row r="7388" spans="3:32">
      <c r="C7388" s="57"/>
      <c r="D7388" s="11"/>
      <c r="E7388" s="11"/>
      <c r="F7388" s="56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42"/>
      <c r="V7388" s="42"/>
      <c r="W7388" s="42"/>
      <c r="X7388" s="42"/>
      <c r="Y7388" s="42"/>
      <c r="Z7388" s="42"/>
      <c r="AA7388" s="42"/>
      <c r="AB7388" s="42"/>
      <c r="AD7388" s="11"/>
      <c r="AE7388" s="11"/>
    </row>
    <row r="7389" spans="3:32">
      <c r="C7389" s="57"/>
      <c r="D7389" s="11"/>
      <c r="E7389" s="11"/>
      <c r="F7389" s="56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42"/>
      <c r="V7389" s="42"/>
      <c r="W7389" s="42"/>
      <c r="X7389" s="42"/>
      <c r="Y7389" s="42"/>
      <c r="Z7389" s="42"/>
      <c r="AA7389" s="42"/>
      <c r="AB7389" s="42"/>
      <c r="AD7389" s="11"/>
      <c r="AE7389" s="11"/>
    </row>
    <row r="7390" spans="3:32">
      <c r="C7390" s="57"/>
      <c r="D7390" s="11"/>
      <c r="E7390" s="11"/>
      <c r="F7390" s="56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42"/>
      <c r="V7390" s="42"/>
      <c r="W7390" s="42"/>
      <c r="X7390" s="42"/>
      <c r="Y7390" s="42"/>
      <c r="Z7390" s="42"/>
      <c r="AA7390" s="42"/>
      <c r="AB7390" s="42"/>
      <c r="AD7390" s="11"/>
      <c r="AE7390" s="11"/>
    </row>
    <row r="7391" spans="3:32">
      <c r="C7391" s="57"/>
      <c r="D7391" s="11"/>
      <c r="E7391" s="11"/>
      <c r="F7391" s="56"/>
      <c r="G7391" s="11"/>
      <c r="H7391" s="11"/>
      <c r="I7391" s="11"/>
      <c r="J7391" s="11"/>
      <c r="K7391" s="11"/>
      <c r="L7391" s="11"/>
      <c r="M7391" s="11"/>
      <c r="N7391" s="11"/>
      <c r="O7391" s="11"/>
      <c r="Q7391" s="11"/>
      <c r="R7391" s="11"/>
      <c r="S7391" s="11"/>
      <c r="T7391" s="11"/>
      <c r="U7391" s="42"/>
      <c r="V7391" s="42"/>
      <c r="W7391" s="42"/>
      <c r="X7391" s="42"/>
      <c r="Y7391" s="42"/>
      <c r="Z7391" s="42"/>
      <c r="AA7391" s="42"/>
      <c r="AB7391" s="42"/>
      <c r="AD7391" s="11"/>
      <c r="AE7391" s="11"/>
      <c r="AF7391" s="11"/>
    </row>
    <row r="7392" spans="3:32">
      <c r="C7392" s="57"/>
      <c r="D7392" s="11"/>
      <c r="E7392" s="11"/>
      <c r="F7392" s="56"/>
      <c r="G7392" s="11"/>
      <c r="H7392" s="11"/>
      <c r="I7392" s="11"/>
      <c r="J7392" s="11"/>
      <c r="K7392" s="11"/>
      <c r="M7392" s="11"/>
      <c r="N7392" s="11"/>
      <c r="O7392" s="11"/>
      <c r="Q7392" s="11"/>
      <c r="R7392" s="11"/>
      <c r="S7392" s="11"/>
      <c r="U7392" s="42"/>
      <c r="V7392" s="42"/>
      <c r="W7392" s="42"/>
      <c r="X7392" s="42"/>
      <c r="Y7392" s="42"/>
      <c r="Z7392" s="42"/>
      <c r="AA7392" s="42"/>
      <c r="AB7392" s="42"/>
      <c r="AD7392" s="11"/>
      <c r="AE7392" s="11"/>
    </row>
    <row r="7393" spans="3:32">
      <c r="C7393" s="57"/>
      <c r="D7393" s="11"/>
      <c r="E7393" s="11"/>
      <c r="F7393" s="56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42"/>
      <c r="V7393" s="42"/>
      <c r="W7393" s="42"/>
      <c r="X7393" s="42"/>
      <c r="Y7393" s="42"/>
      <c r="Z7393" s="42"/>
      <c r="AA7393" s="42"/>
      <c r="AB7393" s="42"/>
      <c r="AD7393" s="11"/>
      <c r="AE7393" s="11"/>
      <c r="AF7393" s="11"/>
    </row>
    <row r="7394" spans="3:32">
      <c r="C7394" s="57"/>
      <c r="D7394" s="11"/>
      <c r="E7394" s="11"/>
      <c r="F7394" s="56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42"/>
      <c r="V7394" s="42"/>
      <c r="W7394" s="42"/>
      <c r="X7394" s="42"/>
      <c r="Y7394" s="42"/>
      <c r="Z7394" s="42"/>
      <c r="AA7394" s="42"/>
      <c r="AB7394" s="42"/>
      <c r="AD7394" s="11"/>
      <c r="AE7394" s="11"/>
      <c r="AF7394" s="11"/>
    </row>
    <row r="7395" spans="3:32">
      <c r="C7395" s="57"/>
      <c r="D7395" s="11"/>
      <c r="E7395" s="11"/>
      <c r="F7395" s="56"/>
      <c r="G7395" s="11"/>
      <c r="H7395" s="11"/>
      <c r="I7395" s="11"/>
      <c r="J7395" s="11"/>
      <c r="K7395" s="11"/>
      <c r="L7395" s="11"/>
      <c r="M7395" s="11"/>
      <c r="N7395" s="11"/>
      <c r="O7395" s="11"/>
      <c r="Q7395" s="11"/>
      <c r="R7395" s="11"/>
      <c r="S7395" s="11"/>
      <c r="T7395" s="11"/>
      <c r="U7395" s="42"/>
      <c r="V7395" s="42"/>
      <c r="W7395" s="42"/>
      <c r="X7395" s="42"/>
      <c r="Y7395" s="42"/>
      <c r="Z7395" s="42"/>
      <c r="AA7395" s="42"/>
      <c r="AB7395" s="42"/>
      <c r="AD7395" s="11"/>
      <c r="AE7395" s="11"/>
    </row>
    <row r="7396" spans="3:32">
      <c r="C7396" s="57"/>
      <c r="D7396" s="11"/>
      <c r="E7396" s="11"/>
      <c r="F7396" s="56"/>
      <c r="G7396" s="11"/>
      <c r="H7396" s="11"/>
      <c r="I7396" s="11"/>
      <c r="J7396" s="11"/>
      <c r="K7396" s="11"/>
      <c r="L7396" s="11"/>
      <c r="M7396" s="11"/>
      <c r="N7396" s="11"/>
      <c r="O7396" s="11"/>
      <c r="Q7396" s="11"/>
      <c r="R7396" s="11"/>
      <c r="S7396" s="11"/>
      <c r="T7396" s="11"/>
      <c r="U7396" s="42"/>
      <c r="V7396" s="42"/>
      <c r="W7396" s="42"/>
      <c r="X7396" s="42"/>
      <c r="Y7396" s="42"/>
      <c r="Z7396" s="42"/>
      <c r="AA7396" s="42"/>
      <c r="AB7396" s="42"/>
      <c r="AD7396" s="11"/>
      <c r="AE7396" s="11"/>
    </row>
    <row r="7397" spans="3:32">
      <c r="C7397" s="57"/>
      <c r="D7397" s="11"/>
      <c r="E7397" s="11"/>
      <c r="F7397" s="56"/>
      <c r="G7397" s="11"/>
      <c r="H7397" s="11"/>
      <c r="I7397" s="11"/>
      <c r="J7397" s="11"/>
      <c r="K7397" s="11"/>
      <c r="L7397" s="11"/>
      <c r="M7397" s="11"/>
      <c r="N7397" s="11"/>
      <c r="Q7397" s="11"/>
      <c r="R7397" s="11"/>
      <c r="S7397" s="11"/>
      <c r="T7397" s="11"/>
      <c r="U7397" s="42"/>
      <c r="V7397" s="42"/>
      <c r="W7397" s="42"/>
      <c r="X7397" s="42"/>
      <c r="Y7397" s="42"/>
      <c r="Z7397" s="42"/>
      <c r="AA7397" s="42"/>
      <c r="AB7397" s="42"/>
      <c r="AD7397" s="11"/>
      <c r="AE7397" s="11"/>
    </row>
    <row r="7398" spans="3:32">
      <c r="C7398" s="57"/>
      <c r="D7398" s="11"/>
      <c r="E7398" s="11"/>
      <c r="F7398" s="56"/>
      <c r="G7398" s="11"/>
      <c r="H7398" s="11"/>
      <c r="I7398" s="11"/>
      <c r="J7398" s="11"/>
      <c r="K7398" s="11"/>
      <c r="L7398" s="11"/>
      <c r="M7398" s="11"/>
      <c r="N7398" s="11"/>
      <c r="O7398" s="11"/>
      <c r="Q7398" s="11"/>
      <c r="R7398" s="11"/>
      <c r="S7398" s="11"/>
      <c r="T7398" s="11"/>
      <c r="U7398" s="42"/>
      <c r="V7398" s="42"/>
      <c r="W7398" s="42"/>
      <c r="X7398" s="42"/>
      <c r="Y7398" s="42"/>
      <c r="Z7398" s="42"/>
      <c r="AA7398" s="42"/>
      <c r="AB7398" s="42"/>
      <c r="AD7398" s="11"/>
      <c r="AE7398" s="11"/>
    </row>
    <row r="7399" spans="3:32">
      <c r="C7399" s="57"/>
      <c r="D7399" s="11"/>
      <c r="E7399" s="11"/>
      <c r="F7399" s="56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42"/>
      <c r="V7399" s="42"/>
      <c r="W7399" s="42"/>
      <c r="X7399" s="42"/>
      <c r="Y7399" s="42"/>
      <c r="Z7399" s="42"/>
      <c r="AA7399" s="42"/>
      <c r="AB7399" s="42"/>
      <c r="AD7399" s="11"/>
      <c r="AE7399" s="11"/>
    </row>
    <row r="7400" spans="3:32">
      <c r="C7400" s="57"/>
      <c r="D7400" s="11"/>
      <c r="E7400" s="11"/>
      <c r="F7400" s="56"/>
      <c r="G7400" s="11"/>
      <c r="H7400" s="11"/>
      <c r="I7400" s="11"/>
      <c r="J7400" s="11"/>
      <c r="K7400" s="11"/>
      <c r="M7400" s="11"/>
      <c r="N7400" s="11"/>
      <c r="Q7400" s="11"/>
      <c r="R7400" s="11"/>
      <c r="S7400" s="11"/>
      <c r="U7400" s="42"/>
      <c r="V7400" s="42"/>
      <c r="W7400" s="42"/>
      <c r="X7400" s="42"/>
      <c r="Y7400" s="42"/>
      <c r="Z7400" s="42"/>
      <c r="AA7400" s="42"/>
      <c r="AB7400" s="42"/>
      <c r="AD7400" s="11"/>
      <c r="AE7400" s="11"/>
      <c r="AF7400" s="11"/>
    </row>
    <row r="7401" spans="3:32">
      <c r="C7401" s="57"/>
      <c r="D7401" s="11"/>
      <c r="E7401" s="11"/>
      <c r="F7401" s="56"/>
      <c r="G7401" s="11"/>
      <c r="H7401" s="11"/>
      <c r="I7401" s="11"/>
      <c r="J7401" s="11"/>
      <c r="K7401" s="11"/>
      <c r="M7401" s="11"/>
      <c r="N7401" s="11"/>
      <c r="O7401" s="11"/>
      <c r="Q7401" s="11"/>
      <c r="R7401" s="11"/>
      <c r="S7401" s="11"/>
      <c r="U7401" s="42"/>
      <c r="V7401" s="42"/>
      <c r="W7401" s="42"/>
      <c r="X7401" s="42"/>
      <c r="Y7401" s="42"/>
      <c r="Z7401" s="42"/>
      <c r="AA7401" s="42"/>
      <c r="AB7401" s="42"/>
      <c r="AD7401" s="11"/>
      <c r="AE7401" s="11"/>
    </row>
    <row r="7402" spans="3:32">
      <c r="C7402" s="57"/>
      <c r="D7402" s="11"/>
      <c r="E7402" s="11"/>
      <c r="F7402" s="56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42"/>
      <c r="V7402" s="42"/>
      <c r="W7402" s="42"/>
      <c r="X7402" s="42"/>
      <c r="Y7402" s="42"/>
      <c r="Z7402" s="42"/>
      <c r="AA7402" s="42"/>
      <c r="AB7402" s="42"/>
      <c r="AD7402" s="11"/>
      <c r="AE7402" s="11"/>
      <c r="AF7402" s="11"/>
    </row>
    <row r="7403" spans="3:32">
      <c r="C7403" s="57"/>
      <c r="D7403" s="11"/>
      <c r="E7403" s="11"/>
      <c r="F7403" s="56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42"/>
      <c r="V7403" s="42"/>
      <c r="W7403" s="42"/>
      <c r="X7403" s="42"/>
      <c r="Y7403" s="42"/>
      <c r="Z7403" s="42"/>
      <c r="AA7403" s="42"/>
      <c r="AB7403" s="42"/>
      <c r="AD7403" s="11"/>
      <c r="AE7403" s="11"/>
    </row>
    <row r="7404" spans="3:32">
      <c r="C7404" s="57"/>
      <c r="D7404" s="11"/>
      <c r="E7404" s="11"/>
      <c r="F7404" s="56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U7404" s="42"/>
      <c r="V7404" s="42"/>
      <c r="W7404" s="42"/>
      <c r="X7404" s="42"/>
      <c r="Y7404" s="42"/>
      <c r="Z7404" s="42"/>
      <c r="AA7404" s="42"/>
      <c r="AB7404" s="42"/>
      <c r="AD7404" s="11"/>
      <c r="AE7404" s="11"/>
    </row>
    <row r="7405" spans="3:32">
      <c r="C7405" s="57"/>
      <c r="D7405" s="11"/>
      <c r="E7405" s="11"/>
      <c r="F7405" s="56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42"/>
      <c r="V7405" s="42"/>
      <c r="W7405" s="42"/>
      <c r="X7405" s="42"/>
      <c r="Y7405" s="42"/>
      <c r="Z7405" s="42"/>
      <c r="AA7405" s="42"/>
      <c r="AB7405" s="42"/>
      <c r="AD7405" s="11"/>
      <c r="AE7405" s="11"/>
      <c r="AF7405" s="11"/>
    </row>
    <row r="7406" spans="3:32">
      <c r="C7406" s="57"/>
      <c r="D7406" s="11"/>
      <c r="E7406" s="11"/>
      <c r="F7406" s="56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42"/>
      <c r="V7406" s="42"/>
      <c r="W7406" s="42"/>
      <c r="X7406" s="42"/>
      <c r="Y7406" s="42"/>
      <c r="Z7406" s="42"/>
      <c r="AA7406" s="42"/>
      <c r="AB7406" s="42"/>
      <c r="AD7406" s="11"/>
      <c r="AF7406" s="11"/>
    </row>
    <row r="7407" spans="3:32">
      <c r="C7407" s="57"/>
      <c r="D7407" s="11"/>
      <c r="E7407" s="11"/>
      <c r="F7407" s="56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42"/>
      <c r="V7407" s="42"/>
      <c r="W7407" s="42"/>
      <c r="X7407" s="42"/>
      <c r="Y7407" s="42"/>
      <c r="Z7407" s="42"/>
      <c r="AA7407" s="42"/>
      <c r="AB7407" s="42"/>
      <c r="AD7407" s="11"/>
      <c r="AF7407" s="11"/>
    </row>
    <row r="7408" spans="3:32">
      <c r="C7408" s="57"/>
      <c r="D7408" s="11"/>
      <c r="E7408" s="11"/>
      <c r="F7408" s="56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42"/>
      <c r="V7408" s="42"/>
      <c r="W7408" s="42"/>
      <c r="X7408" s="42"/>
      <c r="Y7408" s="42"/>
      <c r="Z7408" s="42"/>
      <c r="AA7408" s="42"/>
      <c r="AB7408" s="42"/>
      <c r="AD7408" s="11"/>
      <c r="AE7408" s="11"/>
    </row>
    <row r="7409" spans="3:32">
      <c r="C7409" s="57"/>
      <c r="D7409" s="11"/>
      <c r="E7409" s="11"/>
      <c r="F7409" s="56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42"/>
      <c r="V7409" s="42"/>
      <c r="W7409" s="42"/>
      <c r="X7409" s="42"/>
      <c r="Y7409" s="42"/>
      <c r="Z7409" s="42"/>
      <c r="AA7409" s="42"/>
      <c r="AB7409" s="42"/>
      <c r="AD7409" s="11"/>
      <c r="AE7409" s="11"/>
      <c r="AF7409" s="11"/>
    </row>
    <row r="7410" spans="3:32">
      <c r="C7410" s="57"/>
      <c r="D7410" s="11"/>
      <c r="E7410" s="11"/>
      <c r="F7410" s="56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42"/>
      <c r="V7410" s="42"/>
      <c r="W7410" s="42"/>
      <c r="X7410" s="42"/>
      <c r="Y7410" s="42"/>
      <c r="Z7410" s="42"/>
      <c r="AA7410" s="42"/>
      <c r="AB7410" s="42"/>
      <c r="AD7410" s="11"/>
      <c r="AE7410" s="11"/>
    </row>
    <row r="7411" spans="3:32">
      <c r="C7411" s="57"/>
      <c r="D7411" s="11"/>
      <c r="E7411" s="11"/>
      <c r="F7411" s="56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42"/>
      <c r="V7411" s="42"/>
      <c r="W7411" s="42"/>
      <c r="X7411" s="42"/>
      <c r="Y7411" s="42"/>
      <c r="Z7411" s="42"/>
      <c r="AA7411" s="42"/>
      <c r="AB7411" s="42"/>
      <c r="AD7411" s="11"/>
      <c r="AE7411" s="11"/>
      <c r="AF7411" s="11"/>
    </row>
    <row r="7412" spans="3:32">
      <c r="C7412" s="57"/>
      <c r="D7412" s="11"/>
      <c r="E7412" s="11"/>
      <c r="F7412" s="56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42"/>
      <c r="V7412" s="42"/>
      <c r="W7412" s="42"/>
      <c r="X7412" s="42"/>
      <c r="Y7412" s="42"/>
      <c r="Z7412" s="42"/>
      <c r="AA7412" s="42"/>
      <c r="AB7412" s="42"/>
      <c r="AD7412" s="11"/>
      <c r="AE7412" s="11"/>
      <c r="AF7412" s="11"/>
    </row>
    <row r="7413" spans="3:32">
      <c r="C7413" s="57"/>
      <c r="D7413" s="11"/>
      <c r="E7413" s="11"/>
      <c r="F7413" s="56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42"/>
      <c r="V7413" s="42"/>
      <c r="W7413" s="42"/>
      <c r="X7413" s="42"/>
      <c r="Y7413" s="42"/>
      <c r="Z7413" s="42"/>
      <c r="AA7413" s="42"/>
      <c r="AB7413" s="42"/>
      <c r="AD7413" s="11"/>
      <c r="AE7413" s="11"/>
      <c r="AF7413" s="11"/>
    </row>
    <row r="7414" spans="3:32">
      <c r="C7414" s="57"/>
      <c r="D7414" s="11"/>
      <c r="E7414" s="11"/>
      <c r="F7414" s="56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42"/>
      <c r="V7414" s="42"/>
      <c r="W7414" s="42"/>
      <c r="X7414" s="42"/>
      <c r="Y7414" s="42"/>
      <c r="Z7414" s="42"/>
      <c r="AA7414" s="42"/>
      <c r="AB7414" s="42"/>
      <c r="AD7414" s="11"/>
      <c r="AE7414" s="11"/>
    </row>
    <row r="7415" spans="3:32">
      <c r="C7415" s="57"/>
      <c r="D7415" s="11"/>
      <c r="E7415" s="11"/>
      <c r="F7415" s="56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42"/>
      <c r="V7415" s="42"/>
      <c r="W7415" s="42"/>
      <c r="X7415" s="42"/>
      <c r="Y7415" s="42"/>
      <c r="Z7415" s="42"/>
      <c r="AA7415" s="42"/>
      <c r="AB7415" s="42"/>
      <c r="AD7415" s="11"/>
      <c r="AE7415" s="11"/>
      <c r="AF7415" s="11"/>
    </row>
    <row r="7416" spans="3:32">
      <c r="C7416" s="57"/>
      <c r="D7416" s="11"/>
      <c r="E7416" s="11"/>
      <c r="F7416" s="56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42"/>
      <c r="V7416" s="42"/>
      <c r="W7416" s="42"/>
      <c r="X7416" s="42"/>
      <c r="Y7416" s="42"/>
      <c r="Z7416" s="42"/>
      <c r="AA7416" s="42"/>
      <c r="AB7416" s="42"/>
      <c r="AD7416" s="11"/>
      <c r="AF7416" s="11"/>
    </row>
    <row r="7417" spans="3:32">
      <c r="C7417" s="57"/>
      <c r="D7417" s="11"/>
      <c r="E7417" s="11"/>
      <c r="F7417" s="56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42"/>
      <c r="V7417" s="42"/>
      <c r="W7417" s="42"/>
      <c r="X7417" s="42"/>
      <c r="Y7417" s="42"/>
      <c r="Z7417" s="42"/>
      <c r="AA7417" s="42"/>
      <c r="AB7417" s="42"/>
      <c r="AD7417" s="11"/>
      <c r="AF7417" s="11"/>
    </row>
    <row r="7418" spans="3:32">
      <c r="C7418" s="57"/>
      <c r="D7418" s="11"/>
      <c r="E7418" s="11"/>
      <c r="F7418" s="56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42"/>
      <c r="V7418" s="42"/>
      <c r="W7418" s="42"/>
      <c r="X7418" s="42"/>
      <c r="Y7418" s="42"/>
      <c r="Z7418" s="42"/>
      <c r="AA7418" s="42"/>
      <c r="AB7418" s="42"/>
      <c r="AD7418" s="11"/>
      <c r="AE7418" s="11"/>
      <c r="AF7418" s="11"/>
    </row>
    <row r="7419" spans="3:32">
      <c r="C7419" s="57"/>
      <c r="D7419" s="11"/>
      <c r="E7419" s="11"/>
      <c r="F7419" s="56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42"/>
      <c r="V7419" s="42"/>
      <c r="W7419" s="42"/>
      <c r="X7419" s="42"/>
      <c r="Y7419" s="42"/>
      <c r="Z7419" s="42"/>
      <c r="AA7419" s="42"/>
      <c r="AB7419" s="42"/>
      <c r="AD7419" s="11"/>
      <c r="AF7419" s="11"/>
    </row>
    <row r="7420" spans="3:32">
      <c r="C7420" s="57"/>
      <c r="D7420" s="11"/>
      <c r="E7420" s="11"/>
      <c r="F7420" s="56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42"/>
      <c r="V7420" s="42"/>
      <c r="W7420" s="42"/>
      <c r="X7420" s="42"/>
      <c r="Y7420" s="42"/>
      <c r="Z7420" s="42"/>
      <c r="AA7420" s="42"/>
      <c r="AB7420" s="42"/>
      <c r="AD7420" s="11"/>
      <c r="AE7420" s="11"/>
      <c r="AF7420" s="11"/>
    </row>
    <row r="7421" spans="3:32">
      <c r="C7421" s="57"/>
      <c r="D7421" s="11"/>
      <c r="E7421" s="11"/>
      <c r="F7421" s="56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42"/>
      <c r="V7421" s="42"/>
      <c r="W7421" s="42"/>
      <c r="X7421" s="42"/>
      <c r="Y7421" s="42"/>
      <c r="Z7421" s="42"/>
      <c r="AA7421" s="42"/>
      <c r="AB7421" s="42"/>
      <c r="AD7421" s="11"/>
      <c r="AE7421" s="11"/>
    </row>
    <row r="7422" spans="3:32">
      <c r="C7422" s="57"/>
      <c r="D7422" s="11"/>
      <c r="E7422" s="11"/>
      <c r="F7422" s="56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42"/>
      <c r="V7422" s="42"/>
      <c r="W7422" s="42"/>
      <c r="X7422" s="42"/>
      <c r="Y7422" s="42"/>
      <c r="Z7422" s="42"/>
      <c r="AA7422" s="42"/>
      <c r="AB7422" s="42"/>
      <c r="AD7422" s="11"/>
      <c r="AE7422" s="11"/>
    </row>
    <row r="7423" spans="3:32">
      <c r="C7423" s="57"/>
      <c r="D7423" s="11"/>
      <c r="E7423" s="11"/>
      <c r="F7423" s="56"/>
      <c r="G7423" s="11"/>
      <c r="H7423" s="11"/>
      <c r="I7423" s="11"/>
      <c r="J7423" s="11"/>
      <c r="K7423" s="11"/>
      <c r="M7423" s="11"/>
      <c r="N7423" s="11"/>
      <c r="O7423" s="11"/>
      <c r="P7423" s="11"/>
      <c r="Q7423" s="11"/>
      <c r="R7423" s="11"/>
      <c r="S7423" s="11"/>
      <c r="T7423" s="11"/>
      <c r="U7423" s="42"/>
      <c r="V7423" s="42"/>
      <c r="W7423" s="42"/>
      <c r="X7423" s="42"/>
      <c r="Y7423" s="42"/>
      <c r="Z7423" s="42"/>
      <c r="AA7423" s="42"/>
      <c r="AB7423" s="42"/>
      <c r="AD7423" s="11"/>
      <c r="AE7423" s="11"/>
    </row>
    <row r="7424" spans="3:32">
      <c r="C7424" s="57"/>
      <c r="D7424" s="11"/>
      <c r="E7424" s="11"/>
      <c r="F7424" s="56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42"/>
      <c r="V7424" s="42"/>
      <c r="W7424" s="42"/>
      <c r="X7424" s="42"/>
      <c r="Y7424" s="42"/>
      <c r="Z7424" s="42"/>
      <c r="AA7424" s="42"/>
      <c r="AB7424" s="42"/>
      <c r="AD7424" s="11"/>
      <c r="AF7424" s="11"/>
    </row>
    <row r="7425" spans="3:32">
      <c r="C7425" s="57"/>
      <c r="D7425" s="11"/>
      <c r="E7425" s="11"/>
      <c r="F7425" s="56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42"/>
      <c r="V7425" s="42"/>
      <c r="W7425" s="42"/>
      <c r="X7425" s="42"/>
      <c r="Y7425" s="42"/>
      <c r="Z7425" s="42"/>
      <c r="AA7425" s="42"/>
      <c r="AB7425" s="42"/>
      <c r="AD7425" s="11"/>
      <c r="AF7425" s="11"/>
    </row>
    <row r="7426" spans="3:32">
      <c r="C7426" s="57"/>
      <c r="D7426" s="11"/>
      <c r="E7426" s="11"/>
      <c r="F7426" s="56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42"/>
      <c r="V7426" s="42"/>
      <c r="W7426" s="42"/>
      <c r="X7426" s="42"/>
      <c r="Y7426" s="42"/>
      <c r="Z7426" s="42"/>
      <c r="AA7426" s="42"/>
      <c r="AB7426" s="42"/>
      <c r="AD7426" s="11"/>
      <c r="AE7426" s="11"/>
      <c r="AF7426" s="11"/>
    </row>
    <row r="7427" spans="3:32">
      <c r="C7427" s="57"/>
      <c r="D7427" s="11"/>
      <c r="E7427" s="11"/>
      <c r="F7427" s="56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42"/>
      <c r="V7427" s="42"/>
      <c r="W7427" s="42"/>
      <c r="X7427" s="42"/>
      <c r="Y7427" s="42"/>
      <c r="Z7427" s="42"/>
      <c r="AA7427" s="42"/>
      <c r="AB7427" s="42"/>
      <c r="AD7427" s="11"/>
      <c r="AE7427" s="11"/>
    </row>
    <row r="7428" spans="3:32">
      <c r="C7428" s="57"/>
      <c r="D7428" s="11"/>
      <c r="E7428" s="11"/>
      <c r="F7428" s="56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42"/>
      <c r="V7428" s="42"/>
      <c r="W7428" s="42"/>
      <c r="X7428" s="42"/>
      <c r="Y7428" s="42"/>
      <c r="Z7428" s="42"/>
      <c r="AA7428" s="42"/>
      <c r="AB7428" s="42"/>
      <c r="AD7428" s="11"/>
    </row>
    <row r="7429" spans="3:32">
      <c r="C7429" s="57"/>
      <c r="D7429" s="11"/>
      <c r="E7429" s="11"/>
      <c r="F7429" s="56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42"/>
      <c r="V7429" s="42"/>
      <c r="W7429" s="42"/>
      <c r="X7429" s="42"/>
      <c r="Y7429" s="42"/>
      <c r="Z7429" s="42"/>
      <c r="AA7429" s="42"/>
      <c r="AB7429" s="42"/>
      <c r="AD7429" s="11"/>
      <c r="AE7429" s="11"/>
      <c r="AF7429" s="11"/>
    </row>
    <row r="7430" spans="3:32">
      <c r="C7430" s="57"/>
      <c r="D7430" s="11"/>
      <c r="E7430" s="11"/>
      <c r="F7430" s="56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42"/>
      <c r="V7430" s="42"/>
      <c r="W7430" s="42"/>
      <c r="X7430" s="42"/>
      <c r="Y7430" s="42"/>
      <c r="Z7430" s="42"/>
      <c r="AA7430" s="42"/>
      <c r="AB7430" s="42"/>
      <c r="AC7430" s="11"/>
      <c r="AD7430" s="11"/>
      <c r="AE7430" s="11"/>
      <c r="AF7430" s="11"/>
    </row>
    <row r="7431" spans="3:32">
      <c r="C7431" s="57"/>
      <c r="D7431" s="11"/>
      <c r="E7431" s="11"/>
      <c r="F7431" s="56"/>
      <c r="G7431" s="11"/>
      <c r="H7431" s="11"/>
      <c r="I7431" s="11"/>
      <c r="J7431" s="11"/>
      <c r="K7431" s="11"/>
      <c r="M7431" s="11"/>
      <c r="N7431" s="11"/>
      <c r="O7431" s="11"/>
      <c r="P7431" s="11"/>
      <c r="Q7431" s="11"/>
      <c r="R7431" s="11"/>
      <c r="S7431" s="11"/>
      <c r="T7431" s="11"/>
      <c r="U7431" s="42"/>
      <c r="V7431" s="42"/>
      <c r="W7431" s="42"/>
      <c r="X7431" s="42"/>
      <c r="Y7431" s="42"/>
      <c r="Z7431" s="42"/>
      <c r="AA7431" s="42"/>
      <c r="AB7431" s="42"/>
      <c r="AD7431" s="11"/>
      <c r="AE7431" s="11"/>
      <c r="AF7431" s="11"/>
    </row>
    <row r="7432" spans="3:32">
      <c r="C7432" s="57"/>
      <c r="D7432" s="11"/>
      <c r="E7432" s="11"/>
      <c r="F7432" s="56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42"/>
      <c r="V7432" s="42"/>
      <c r="W7432" s="42"/>
      <c r="X7432" s="42"/>
      <c r="Y7432" s="42"/>
      <c r="Z7432" s="42"/>
      <c r="AA7432" s="42"/>
      <c r="AB7432" s="42"/>
      <c r="AD7432" s="11"/>
      <c r="AF7432" s="11"/>
    </row>
    <row r="7433" spans="3:32">
      <c r="C7433" s="57"/>
      <c r="D7433" s="11"/>
      <c r="E7433" s="11"/>
      <c r="F7433" s="56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42"/>
      <c r="V7433" s="42"/>
      <c r="W7433" s="42"/>
      <c r="X7433" s="42"/>
      <c r="Y7433" s="42"/>
      <c r="Z7433" s="42"/>
      <c r="AA7433" s="42"/>
      <c r="AB7433" s="42"/>
      <c r="AD7433" s="11"/>
      <c r="AF7433" s="11"/>
    </row>
    <row r="7434" spans="3:32">
      <c r="C7434" s="57"/>
      <c r="D7434" s="11"/>
      <c r="E7434" s="11"/>
      <c r="F7434" s="56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42"/>
      <c r="V7434" s="42"/>
      <c r="W7434" s="42"/>
      <c r="X7434" s="42"/>
      <c r="Y7434" s="42"/>
      <c r="Z7434" s="42"/>
      <c r="AA7434" s="42"/>
      <c r="AB7434" s="42"/>
      <c r="AD7434" s="11"/>
      <c r="AF7434" s="11"/>
    </row>
    <row r="7435" spans="3:32">
      <c r="C7435" s="57"/>
      <c r="D7435" s="11"/>
      <c r="E7435" s="11"/>
      <c r="F7435" s="56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42"/>
      <c r="V7435" s="42"/>
      <c r="W7435" s="42"/>
      <c r="X7435" s="42"/>
      <c r="Y7435" s="42"/>
      <c r="Z7435" s="42"/>
      <c r="AA7435" s="42"/>
      <c r="AB7435" s="42"/>
      <c r="AD7435" s="11"/>
      <c r="AF7435" s="11"/>
    </row>
    <row r="7436" spans="3:32">
      <c r="C7436" s="57"/>
      <c r="D7436" s="11"/>
      <c r="E7436" s="11"/>
      <c r="F7436" s="56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42"/>
      <c r="V7436" s="42"/>
      <c r="W7436" s="42"/>
      <c r="X7436" s="42"/>
      <c r="Y7436" s="42"/>
      <c r="Z7436" s="42"/>
      <c r="AA7436" s="42"/>
      <c r="AB7436" s="42"/>
      <c r="AD7436" s="11"/>
      <c r="AF7436" s="11"/>
    </row>
    <row r="7437" spans="3:32">
      <c r="C7437" s="57"/>
      <c r="D7437" s="11"/>
      <c r="E7437" s="11"/>
      <c r="F7437" s="56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42"/>
      <c r="V7437" s="42"/>
      <c r="W7437" s="42"/>
      <c r="X7437" s="42"/>
      <c r="Y7437" s="42"/>
      <c r="Z7437" s="42"/>
      <c r="AA7437" s="42"/>
      <c r="AB7437" s="42"/>
      <c r="AD7437" s="11"/>
      <c r="AF7437" s="11"/>
    </row>
    <row r="7438" spans="3:32">
      <c r="C7438" s="57"/>
      <c r="D7438" s="11"/>
      <c r="E7438" s="11"/>
      <c r="F7438" s="56"/>
      <c r="G7438" s="11"/>
      <c r="H7438" s="11"/>
      <c r="I7438" s="11"/>
      <c r="J7438" s="11"/>
      <c r="K7438" s="11"/>
      <c r="M7438" s="11"/>
      <c r="N7438" s="11"/>
      <c r="P7438" s="11"/>
      <c r="Q7438" s="11"/>
      <c r="R7438" s="11"/>
      <c r="S7438" s="11"/>
      <c r="U7438" s="42"/>
      <c r="V7438" s="42"/>
      <c r="W7438" s="42"/>
      <c r="X7438" s="42"/>
      <c r="Y7438" s="42"/>
      <c r="Z7438" s="42"/>
      <c r="AA7438" s="42"/>
      <c r="AB7438" s="42"/>
      <c r="AD7438" s="11"/>
      <c r="AF7438" s="11"/>
    </row>
    <row r="7439" spans="3:32">
      <c r="C7439" s="57"/>
      <c r="D7439" s="11"/>
      <c r="E7439" s="11"/>
      <c r="F7439" s="56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42"/>
      <c r="V7439" s="42"/>
      <c r="W7439" s="42"/>
      <c r="X7439" s="42"/>
      <c r="Y7439" s="42"/>
      <c r="Z7439" s="42"/>
      <c r="AA7439" s="42"/>
      <c r="AB7439" s="42"/>
      <c r="AD7439" s="11"/>
      <c r="AE7439" s="11"/>
      <c r="AF7439" s="11"/>
    </row>
    <row r="7440" spans="3:32">
      <c r="C7440" s="57"/>
      <c r="D7440" s="11"/>
      <c r="E7440" s="11"/>
      <c r="F7440" s="56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42"/>
      <c r="V7440" s="42"/>
      <c r="W7440" s="42"/>
      <c r="X7440" s="42"/>
      <c r="Y7440" s="42"/>
      <c r="Z7440" s="42"/>
      <c r="AA7440" s="42"/>
      <c r="AB7440" s="42"/>
      <c r="AD7440" s="11"/>
      <c r="AE7440" s="11"/>
      <c r="AF7440" s="11"/>
    </row>
    <row r="7441" spans="3:32">
      <c r="C7441" s="57"/>
      <c r="D7441" s="11"/>
      <c r="E7441" s="11"/>
      <c r="F7441" s="56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42"/>
      <c r="V7441" s="42"/>
      <c r="W7441" s="42"/>
      <c r="X7441" s="42"/>
      <c r="Y7441" s="42"/>
      <c r="Z7441" s="42"/>
      <c r="AA7441" s="42"/>
      <c r="AB7441" s="42"/>
      <c r="AD7441" s="11"/>
      <c r="AE7441" s="11"/>
    </row>
    <row r="7442" spans="3:32">
      <c r="C7442" s="57"/>
      <c r="D7442" s="11"/>
      <c r="E7442" s="11"/>
      <c r="F7442" s="56"/>
      <c r="G7442" s="11"/>
      <c r="H7442" s="11"/>
      <c r="I7442" s="11"/>
      <c r="J7442" s="11"/>
      <c r="K7442" s="11"/>
      <c r="L7442" s="11"/>
      <c r="M7442" s="11"/>
      <c r="N7442" s="11"/>
      <c r="O7442" s="11"/>
      <c r="Q7442" s="11"/>
      <c r="R7442" s="11"/>
      <c r="S7442" s="11"/>
      <c r="T7442" s="11"/>
      <c r="U7442" s="42"/>
      <c r="V7442" s="42"/>
      <c r="W7442" s="42"/>
      <c r="X7442" s="42"/>
      <c r="Y7442" s="42"/>
      <c r="Z7442" s="42"/>
      <c r="AA7442" s="42"/>
      <c r="AB7442" s="42"/>
      <c r="AD7442" s="11"/>
      <c r="AF7442" s="11"/>
    </row>
    <row r="7443" spans="3:32">
      <c r="C7443" s="57"/>
      <c r="D7443" s="11"/>
      <c r="E7443" s="11"/>
      <c r="F7443" s="56"/>
      <c r="G7443" s="11"/>
      <c r="H7443" s="11"/>
      <c r="I7443" s="11"/>
      <c r="J7443" s="11"/>
      <c r="K7443" s="11"/>
      <c r="L7443" s="11"/>
      <c r="M7443" s="11"/>
      <c r="N7443" s="11"/>
      <c r="P7443" s="11"/>
      <c r="Q7443" s="11"/>
      <c r="R7443" s="11"/>
      <c r="S7443" s="11"/>
      <c r="T7443" s="11"/>
      <c r="U7443" s="42"/>
      <c r="V7443" s="42"/>
      <c r="W7443" s="42"/>
      <c r="X7443" s="42"/>
      <c r="Y7443" s="42"/>
      <c r="Z7443" s="42"/>
      <c r="AA7443" s="42"/>
      <c r="AB7443" s="42"/>
      <c r="AD7443" s="11"/>
      <c r="AF7443" s="11"/>
    </row>
    <row r="7444" spans="3:32">
      <c r="C7444" s="57"/>
      <c r="D7444" s="11"/>
      <c r="E7444" s="11"/>
      <c r="F7444" s="56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42"/>
      <c r="V7444" s="42"/>
      <c r="W7444" s="42"/>
      <c r="X7444" s="42"/>
      <c r="Y7444" s="42"/>
      <c r="Z7444" s="42"/>
      <c r="AA7444" s="42"/>
      <c r="AB7444" s="42"/>
      <c r="AD7444" s="11"/>
      <c r="AF7444" s="11"/>
    </row>
    <row r="7445" spans="3:32">
      <c r="C7445" s="57"/>
      <c r="D7445" s="11"/>
      <c r="E7445" s="11"/>
      <c r="F7445" s="56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42"/>
      <c r="V7445" s="42"/>
      <c r="W7445" s="42"/>
      <c r="X7445" s="42"/>
      <c r="Y7445" s="42"/>
      <c r="Z7445" s="42"/>
      <c r="AA7445" s="42"/>
      <c r="AB7445" s="42"/>
      <c r="AD7445" s="11"/>
      <c r="AE7445" s="11"/>
    </row>
    <row r="7446" spans="3:32">
      <c r="C7446" s="57"/>
      <c r="D7446" s="11"/>
      <c r="E7446" s="11"/>
      <c r="F7446" s="56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U7446" s="42"/>
      <c r="V7446" s="42"/>
      <c r="W7446" s="42"/>
      <c r="X7446" s="42"/>
      <c r="Y7446" s="42"/>
      <c r="Z7446" s="42"/>
      <c r="AA7446" s="42"/>
      <c r="AB7446" s="42"/>
      <c r="AD7446" s="11"/>
      <c r="AE7446" s="11"/>
      <c r="AF7446" s="11"/>
    </row>
    <row r="7447" spans="3:32">
      <c r="C7447" s="57"/>
      <c r="D7447" s="11"/>
      <c r="E7447" s="11"/>
      <c r="F7447" s="56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U7447" s="42"/>
      <c r="V7447" s="42"/>
      <c r="W7447" s="42"/>
      <c r="X7447" s="42"/>
      <c r="Y7447" s="42"/>
      <c r="Z7447" s="42"/>
      <c r="AA7447" s="42"/>
      <c r="AB7447" s="42"/>
      <c r="AD7447" s="11"/>
      <c r="AE7447" s="11"/>
      <c r="AF7447" s="11"/>
    </row>
    <row r="7448" spans="3:32">
      <c r="C7448" s="57"/>
      <c r="D7448" s="11"/>
      <c r="E7448" s="11"/>
      <c r="F7448" s="56"/>
      <c r="G7448" s="11"/>
      <c r="H7448" s="11"/>
      <c r="I7448" s="11"/>
      <c r="J7448" s="11"/>
      <c r="K7448" s="11"/>
      <c r="L7448" s="11"/>
      <c r="M7448" s="11"/>
      <c r="N7448" s="11"/>
      <c r="Q7448" s="11"/>
      <c r="R7448" s="11"/>
      <c r="S7448" s="11"/>
      <c r="T7448" s="11"/>
      <c r="U7448" s="42"/>
      <c r="V7448" s="42"/>
      <c r="W7448" s="42"/>
      <c r="X7448" s="42"/>
      <c r="Y7448" s="42"/>
      <c r="Z7448" s="42"/>
      <c r="AA7448" s="42"/>
      <c r="AB7448" s="42"/>
      <c r="AD7448" s="11"/>
      <c r="AE7448" s="11"/>
      <c r="AF7448" s="11"/>
    </row>
    <row r="7449" spans="3:32">
      <c r="C7449" s="57"/>
      <c r="D7449" s="11"/>
      <c r="E7449" s="11"/>
      <c r="F7449" s="56"/>
      <c r="G7449" s="11"/>
      <c r="H7449" s="11"/>
      <c r="I7449" s="11"/>
      <c r="J7449" s="11"/>
      <c r="K7449" s="11"/>
      <c r="M7449" s="11"/>
      <c r="N7449" s="11"/>
      <c r="Q7449" s="11"/>
      <c r="R7449" s="11"/>
      <c r="S7449" s="11"/>
      <c r="T7449" s="11"/>
      <c r="U7449" s="42"/>
      <c r="V7449" s="42"/>
      <c r="W7449" s="42"/>
      <c r="X7449" s="42"/>
      <c r="Y7449" s="42"/>
      <c r="Z7449" s="42"/>
      <c r="AA7449" s="42"/>
      <c r="AB7449" s="42"/>
      <c r="AD7449" s="11"/>
      <c r="AE7449" s="11"/>
      <c r="AF7449" s="11"/>
    </row>
    <row r="7450" spans="3:32">
      <c r="C7450" s="57"/>
      <c r="D7450" s="11"/>
      <c r="E7450" s="11"/>
      <c r="F7450" s="56"/>
      <c r="G7450" s="11"/>
      <c r="H7450" s="11"/>
      <c r="I7450" s="11"/>
      <c r="J7450" s="11"/>
      <c r="K7450" s="11"/>
      <c r="L7450" s="11"/>
      <c r="M7450" s="11"/>
      <c r="N7450" s="11"/>
      <c r="Q7450" s="11"/>
      <c r="R7450" s="11"/>
      <c r="S7450" s="11"/>
      <c r="T7450" s="11"/>
      <c r="U7450" s="42"/>
      <c r="V7450" s="42"/>
      <c r="W7450" s="42"/>
      <c r="X7450" s="42"/>
      <c r="Y7450" s="42"/>
      <c r="Z7450" s="42"/>
      <c r="AA7450" s="42"/>
      <c r="AB7450" s="42"/>
      <c r="AD7450" s="11"/>
      <c r="AE7450" s="11"/>
      <c r="AF7450" s="11"/>
    </row>
    <row r="7451" spans="3:32">
      <c r="C7451" s="57"/>
      <c r="D7451" s="11"/>
      <c r="E7451" s="11"/>
      <c r="F7451" s="56"/>
      <c r="G7451" s="11"/>
      <c r="H7451" s="11"/>
      <c r="I7451" s="11"/>
      <c r="J7451" s="11"/>
      <c r="K7451" s="11"/>
      <c r="L7451" s="11"/>
      <c r="M7451" s="11"/>
      <c r="N7451" s="11"/>
      <c r="Q7451" s="11"/>
      <c r="R7451" s="11"/>
      <c r="S7451" s="11"/>
      <c r="T7451" s="11"/>
      <c r="U7451" s="42"/>
      <c r="V7451" s="42"/>
      <c r="W7451" s="42"/>
      <c r="X7451" s="42"/>
      <c r="Y7451" s="42"/>
      <c r="Z7451" s="42"/>
      <c r="AA7451" s="42"/>
      <c r="AB7451" s="42"/>
      <c r="AD7451" s="11"/>
      <c r="AE7451" s="11"/>
      <c r="AF7451" s="11"/>
    </row>
    <row r="7452" spans="3:32">
      <c r="C7452" s="57"/>
      <c r="D7452" s="11"/>
      <c r="E7452" s="11"/>
      <c r="F7452" s="56"/>
      <c r="G7452" s="11"/>
      <c r="H7452" s="11"/>
      <c r="I7452" s="11"/>
      <c r="J7452" s="11"/>
      <c r="K7452" s="11"/>
      <c r="L7452" s="11"/>
      <c r="M7452" s="11"/>
      <c r="N7452" s="11"/>
      <c r="Q7452" s="11"/>
      <c r="R7452" s="11"/>
      <c r="S7452" s="11"/>
      <c r="T7452" s="11"/>
      <c r="U7452" s="42"/>
      <c r="V7452" s="42"/>
      <c r="W7452" s="42"/>
      <c r="X7452" s="42"/>
      <c r="Y7452" s="42"/>
      <c r="Z7452" s="42"/>
      <c r="AA7452" s="42"/>
      <c r="AB7452" s="42"/>
      <c r="AD7452" s="11"/>
      <c r="AE7452" s="11"/>
      <c r="AF7452" s="11"/>
    </row>
    <row r="7453" spans="3:32">
      <c r="C7453" s="57"/>
      <c r="D7453" s="11"/>
      <c r="E7453" s="11"/>
      <c r="F7453" s="56"/>
      <c r="G7453" s="11"/>
      <c r="H7453" s="11"/>
      <c r="I7453" s="11"/>
      <c r="J7453" s="11"/>
      <c r="K7453" s="11"/>
      <c r="L7453" s="11"/>
      <c r="M7453" s="11"/>
      <c r="N7453" s="11"/>
      <c r="Q7453" s="11"/>
      <c r="R7453" s="11"/>
      <c r="S7453" s="11"/>
      <c r="T7453" s="11"/>
      <c r="U7453" s="42"/>
      <c r="V7453" s="42"/>
      <c r="W7453" s="42"/>
      <c r="X7453" s="42"/>
      <c r="Y7453" s="42"/>
      <c r="Z7453" s="42"/>
      <c r="AA7453" s="42"/>
      <c r="AB7453" s="42"/>
      <c r="AD7453" s="11"/>
      <c r="AF7453" s="11"/>
    </row>
    <row r="7454" spans="3:32">
      <c r="C7454" s="57"/>
      <c r="D7454" s="11"/>
      <c r="E7454" s="11"/>
      <c r="F7454" s="56"/>
      <c r="G7454" s="11"/>
      <c r="H7454" s="11"/>
      <c r="I7454" s="11"/>
      <c r="J7454" s="11"/>
      <c r="K7454" s="11"/>
      <c r="L7454" s="11"/>
      <c r="M7454" s="11"/>
      <c r="N7454" s="11"/>
      <c r="Q7454" s="11"/>
      <c r="R7454" s="11"/>
      <c r="S7454" s="11"/>
      <c r="T7454" s="11"/>
      <c r="U7454" s="42"/>
      <c r="V7454" s="42"/>
      <c r="W7454" s="42"/>
      <c r="X7454" s="42"/>
      <c r="Y7454" s="42"/>
      <c r="Z7454" s="42"/>
      <c r="AA7454" s="42"/>
      <c r="AB7454" s="42"/>
      <c r="AD7454" s="11"/>
      <c r="AF7454" s="11"/>
    </row>
    <row r="7455" spans="3:32">
      <c r="C7455" s="57"/>
      <c r="D7455" s="11"/>
      <c r="E7455" s="11"/>
      <c r="F7455" s="56"/>
      <c r="G7455" s="11"/>
      <c r="H7455" s="11"/>
      <c r="I7455" s="11"/>
      <c r="J7455" s="11"/>
      <c r="K7455" s="11"/>
      <c r="M7455" s="11"/>
      <c r="N7455" s="11"/>
      <c r="O7455" s="11"/>
      <c r="P7455" s="11"/>
      <c r="Q7455" s="11"/>
      <c r="R7455" s="11"/>
      <c r="S7455" s="11"/>
      <c r="T7455" s="11"/>
      <c r="U7455" s="42"/>
      <c r="V7455" s="42"/>
      <c r="W7455" s="42"/>
      <c r="X7455" s="42"/>
      <c r="Y7455" s="42"/>
      <c r="Z7455" s="42"/>
      <c r="AA7455" s="42"/>
      <c r="AB7455" s="42"/>
      <c r="AD7455" s="11"/>
    </row>
    <row r="7456" spans="3:32">
      <c r="C7456" s="57"/>
      <c r="D7456" s="11"/>
      <c r="E7456" s="11"/>
      <c r="F7456" s="56"/>
      <c r="G7456" s="11"/>
      <c r="H7456" s="11"/>
      <c r="I7456" s="11"/>
      <c r="J7456" s="11"/>
      <c r="K7456" s="11"/>
      <c r="L7456" s="11"/>
      <c r="M7456" s="11"/>
      <c r="N7456" s="11"/>
      <c r="O7456" s="11"/>
      <c r="Q7456" s="11"/>
      <c r="R7456" s="11"/>
      <c r="S7456" s="11"/>
      <c r="T7456" s="11"/>
      <c r="U7456" s="42"/>
      <c r="V7456" s="42"/>
      <c r="W7456" s="42"/>
      <c r="X7456" s="42"/>
      <c r="Y7456" s="42"/>
      <c r="Z7456" s="42"/>
      <c r="AA7456" s="42"/>
      <c r="AB7456" s="42"/>
      <c r="AC7456" s="11"/>
      <c r="AD7456" s="11"/>
      <c r="AE7456" s="11"/>
    </row>
    <row r="7457" spans="3:32">
      <c r="C7457" s="57"/>
      <c r="D7457" s="11"/>
      <c r="E7457" s="11"/>
      <c r="F7457" s="56"/>
      <c r="G7457" s="11"/>
      <c r="H7457" s="11"/>
      <c r="I7457" s="11"/>
      <c r="J7457" s="11"/>
      <c r="K7457" s="11"/>
      <c r="M7457" s="11"/>
      <c r="O7457" s="11"/>
      <c r="P7457" s="11"/>
      <c r="Q7457" s="11"/>
      <c r="R7457" s="11"/>
      <c r="S7457" s="11"/>
      <c r="T7457" s="11"/>
      <c r="U7457" s="42"/>
      <c r="V7457" s="42"/>
      <c r="W7457" s="42"/>
      <c r="X7457" s="42"/>
      <c r="Y7457" s="42"/>
      <c r="Z7457" s="42"/>
      <c r="AA7457" s="42"/>
      <c r="AB7457" s="42"/>
      <c r="AC7457" s="11"/>
      <c r="AD7457" s="11"/>
    </row>
    <row r="7458" spans="3:32">
      <c r="C7458" s="57"/>
      <c r="D7458" s="11"/>
      <c r="E7458" s="11"/>
      <c r="F7458" s="56"/>
      <c r="G7458" s="11"/>
      <c r="H7458" s="11"/>
      <c r="I7458" s="11"/>
      <c r="J7458" s="11"/>
      <c r="K7458" s="11"/>
      <c r="L7458" s="11"/>
      <c r="M7458" s="11"/>
      <c r="O7458" s="11"/>
      <c r="Q7458" s="11"/>
      <c r="R7458" s="11"/>
      <c r="S7458" s="11"/>
      <c r="T7458" s="11"/>
      <c r="U7458" s="42"/>
      <c r="V7458" s="42"/>
      <c r="W7458" s="42"/>
      <c r="X7458" s="42"/>
      <c r="Y7458" s="42"/>
      <c r="Z7458" s="42"/>
      <c r="AA7458" s="42"/>
      <c r="AB7458" s="42"/>
      <c r="AC7458" s="11"/>
      <c r="AD7458" s="11"/>
      <c r="AF7458" s="11"/>
    </row>
    <row r="7459" spans="3:32">
      <c r="C7459" s="57"/>
      <c r="D7459" s="11"/>
      <c r="E7459" s="11"/>
      <c r="F7459" s="56"/>
      <c r="G7459" s="11"/>
      <c r="H7459" s="11"/>
      <c r="I7459" s="11"/>
      <c r="J7459" s="11"/>
      <c r="K7459" s="11"/>
      <c r="L7459" s="11"/>
      <c r="M7459" s="11"/>
      <c r="N7459" s="11"/>
      <c r="O7459" s="11"/>
      <c r="Q7459" s="11"/>
      <c r="R7459" s="11"/>
      <c r="S7459" s="11"/>
      <c r="T7459" s="11"/>
      <c r="U7459" s="42"/>
      <c r="V7459" s="42"/>
      <c r="W7459" s="42"/>
      <c r="X7459" s="42"/>
      <c r="Y7459" s="42"/>
      <c r="Z7459" s="42"/>
      <c r="AA7459" s="42"/>
      <c r="AB7459" s="42"/>
      <c r="AC7459" s="11"/>
      <c r="AD7459" s="11"/>
      <c r="AF7459" s="11"/>
    </row>
    <row r="7460" spans="3:32">
      <c r="C7460" s="57"/>
      <c r="D7460" s="11"/>
      <c r="E7460" s="11"/>
      <c r="F7460" s="56"/>
      <c r="G7460" s="11"/>
      <c r="H7460" s="11"/>
      <c r="I7460" s="11"/>
      <c r="J7460" s="11"/>
      <c r="K7460" s="11"/>
      <c r="M7460" s="11"/>
      <c r="O7460" s="11"/>
      <c r="P7460" s="11"/>
      <c r="Q7460" s="11"/>
      <c r="R7460" s="11"/>
      <c r="S7460" s="11"/>
      <c r="T7460" s="11"/>
      <c r="U7460" s="42"/>
      <c r="V7460" s="42"/>
      <c r="W7460" s="42"/>
      <c r="X7460" s="42"/>
      <c r="Y7460" s="42"/>
      <c r="Z7460" s="42"/>
      <c r="AA7460" s="42"/>
      <c r="AB7460" s="42"/>
      <c r="AC7460" s="11"/>
      <c r="AD7460" s="11"/>
      <c r="AF7460" s="11"/>
    </row>
    <row r="7461" spans="3:32">
      <c r="C7461" s="57"/>
      <c r="D7461" s="11"/>
      <c r="E7461" s="11"/>
      <c r="F7461" s="56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42"/>
      <c r="V7461" s="42"/>
      <c r="W7461" s="42"/>
      <c r="X7461" s="42"/>
      <c r="Y7461" s="42"/>
      <c r="Z7461" s="42"/>
      <c r="AA7461" s="42"/>
      <c r="AB7461" s="42"/>
      <c r="AD7461" s="11"/>
      <c r="AE7461" s="11"/>
      <c r="AF7461" s="11"/>
    </row>
    <row r="7462" spans="3:32">
      <c r="C7462" s="57"/>
      <c r="D7462" s="11"/>
      <c r="E7462" s="11"/>
      <c r="F7462" s="56"/>
      <c r="G7462" s="11"/>
      <c r="H7462" s="11"/>
      <c r="I7462" s="11"/>
      <c r="J7462" s="11"/>
      <c r="K7462" s="11"/>
      <c r="M7462" s="11"/>
      <c r="N7462" s="11"/>
      <c r="O7462" s="11"/>
      <c r="P7462" s="11"/>
      <c r="Q7462" s="11"/>
      <c r="R7462" s="11"/>
      <c r="S7462" s="11"/>
      <c r="T7462" s="11"/>
      <c r="U7462" s="42"/>
      <c r="V7462" s="42"/>
      <c r="W7462" s="42"/>
      <c r="X7462" s="42"/>
      <c r="Y7462" s="42"/>
      <c r="Z7462" s="42"/>
      <c r="AA7462" s="42"/>
      <c r="AB7462" s="42"/>
      <c r="AD7462" s="11"/>
      <c r="AF7462" s="11"/>
    </row>
    <row r="7463" spans="3:32">
      <c r="C7463" s="57"/>
      <c r="D7463" s="11"/>
      <c r="E7463" s="11"/>
      <c r="F7463" s="56"/>
      <c r="G7463" s="11"/>
      <c r="H7463" s="11"/>
      <c r="I7463" s="11"/>
      <c r="J7463" s="11"/>
      <c r="K7463" s="11"/>
      <c r="M7463" s="11"/>
      <c r="N7463" s="11"/>
      <c r="O7463" s="11"/>
      <c r="P7463" s="11"/>
      <c r="Q7463" s="11"/>
      <c r="R7463" s="11"/>
      <c r="S7463" s="11"/>
      <c r="T7463" s="11"/>
      <c r="U7463" s="42"/>
      <c r="V7463" s="42"/>
      <c r="W7463" s="42"/>
      <c r="X7463" s="42"/>
      <c r="Y7463" s="42"/>
      <c r="Z7463" s="42"/>
      <c r="AA7463" s="42"/>
      <c r="AB7463" s="42"/>
      <c r="AD7463" s="11"/>
      <c r="AE7463" s="11"/>
    </row>
    <row r="7464" spans="3:32">
      <c r="C7464" s="57"/>
      <c r="D7464" s="11"/>
      <c r="E7464" s="11"/>
      <c r="F7464" s="56"/>
      <c r="G7464" s="11"/>
      <c r="H7464" s="11"/>
      <c r="I7464" s="11"/>
      <c r="J7464" s="11"/>
      <c r="K7464" s="11"/>
      <c r="L7464" s="11"/>
      <c r="M7464" s="11"/>
      <c r="N7464" s="11"/>
      <c r="P7464" s="11"/>
      <c r="Q7464" s="11"/>
      <c r="R7464" s="11"/>
      <c r="S7464" s="11"/>
      <c r="T7464" s="11"/>
      <c r="U7464" s="42"/>
      <c r="V7464" s="42"/>
      <c r="W7464" s="42"/>
      <c r="X7464" s="42"/>
      <c r="Y7464" s="42"/>
      <c r="Z7464" s="42"/>
      <c r="AA7464" s="42"/>
      <c r="AB7464" s="42"/>
      <c r="AD7464" s="11"/>
      <c r="AE7464" s="11"/>
    </row>
    <row r="7465" spans="3:32">
      <c r="C7465" s="57"/>
      <c r="D7465" s="11"/>
      <c r="E7465" s="11"/>
      <c r="F7465" s="56"/>
      <c r="G7465" s="11"/>
      <c r="H7465" s="11"/>
      <c r="I7465" s="11"/>
      <c r="J7465" s="11"/>
      <c r="K7465" s="11"/>
      <c r="M7465" s="11"/>
      <c r="N7465" s="11"/>
      <c r="P7465" s="11"/>
      <c r="Q7465" s="11"/>
      <c r="R7465" s="11"/>
      <c r="S7465" s="11"/>
      <c r="U7465" s="42"/>
      <c r="V7465" s="42"/>
      <c r="W7465" s="42"/>
      <c r="X7465" s="42"/>
      <c r="Y7465" s="42"/>
      <c r="Z7465" s="42"/>
      <c r="AA7465" s="42"/>
      <c r="AB7465" s="42"/>
      <c r="AD7465" s="11"/>
      <c r="AE7465" s="11"/>
      <c r="AF7465" s="11"/>
    </row>
    <row r="7466" spans="3:32">
      <c r="C7466" s="57"/>
      <c r="D7466" s="11"/>
      <c r="E7466" s="11"/>
      <c r="F7466" s="56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42"/>
      <c r="V7466" s="42"/>
      <c r="W7466" s="42"/>
      <c r="X7466" s="42"/>
      <c r="Y7466" s="42"/>
      <c r="Z7466" s="42"/>
      <c r="AA7466" s="42"/>
      <c r="AB7466" s="42"/>
      <c r="AD7466" s="11"/>
      <c r="AE7466" s="11"/>
    </row>
    <row r="7467" spans="3:32">
      <c r="C7467" s="57"/>
      <c r="D7467" s="11"/>
      <c r="E7467" s="11"/>
      <c r="F7467" s="56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42"/>
      <c r="V7467" s="42"/>
      <c r="W7467" s="42"/>
      <c r="X7467" s="42"/>
      <c r="Y7467" s="42"/>
      <c r="Z7467" s="42"/>
      <c r="AA7467" s="42"/>
      <c r="AB7467" s="42"/>
      <c r="AD7467" s="11"/>
      <c r="AE7467" s="11"/>
    </row>
    <row r="7468" spans="3:32">
      <c r="C7468" s="57"/>
      <c r="D7468" s="11"/>
      <c r="E7468" s="11"/>
      <c r="F7468" s="56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42"/>
      <c r="V7468" s="42"/>
      <c r="W7468" s="42"/>
      <c r="X7468" s="42"/>
      <c r="Y7468" s="42"/>
      <c r="Z7468" s="42"/>
      <c r="AA7468" s="42"/>
      <c r="AB7468" s="42"/>
      <c r="AD7468" s="11"/>
    </row>
    <row r="7469" spans="3:32">
      <c r="C7469" s="57"/>
      <c r="D7469" s="11"/>
      <c r="E7469" s="11"/>
      <c r="F7469" s="56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42"/>
      <c r="V7469" s="42"/>
      <c r="W7469" s="42"/>
      <c r="X7469" s="42"/>
      <c r="Y7469" s="42"/>
      <c r="Z7469" s="42"/>
      <c r="AA7469" s="42"/>
      <c r="AB7469" s="42"/>
      <c r="AD7469" s="11"/>
    </row>
    <row r="7470" spans="3:32">
      <c r="C7470" s="57"/>
      <c r="D7470" s="11"/>
      <c r="E7470" s="11"/>
      <c r="F7470" s="56"/>
      <c r="G7470" s="11"/>
      <c r="H7470" s="11"/>
      <c r="I7470" s="11"/>
      <c r="J7470" s="11"/>
      <c r="K7470" s="11"/>
      <c r="L7470" s="11"/>
      <c r="M7470" s="11"/>
      <c r="N7470" s="11"/>
      <c r="O7470" s="11"/>
      <c r="Q7470" s="11"/>
      <c r="R7470" s="11"/>
      <c r="S7470" s="11"/>
      <c r="T7470" s="11"/>
      <c r="U7470" s="42"/>
      <c r="V7470" s="42"/>
      <c r="W7470" s="42"/>
      <c r="X7470" s="42"/>
      <c r="Y7470" s="42"/>
      <c r="Z7470" s="42"/>
      <c r="AA7470" s="42"/>
      <c r="AB7470" s="42"/>
      <c r="AD7470" s="11"/>
      <c r="AF7470" s="11"/>
    </row>
    <row r="7471" spans="3:32">
      <c r="C7471" s="57"/>
      <c r="D7471" s="11"/>
      <c r="E7471" s="11"/>
      <c r="F7471" s="56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42"/>
      <c r="V7471" s="42"/>
      <c r="W7471" s="42"/>
      <c r="X7471" s="42"/>
      <c r="Y7471" s="42"/>
      <c r="Z7471" s="42"/>
      <c r="AA7471" s="42"/>
      <c r="AB7471" s="42"/>
      <c r="AD7471" s="11"/>
    </row>
    <row r="7472" spans="3:32">
      <c r="C7472" s="57"/>
      <c r="D7472" s="11"/>
      <c r="E7472" s="11"/>
      <c r="F7472" s="56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42"/>
      <c r="V7472" s="42"/>
      <c r="W7472" s="42"/>
      <c r="X7472" s="42"/>
      <c r="Y7472" s="42"/>
      <c r="Z7472" s="42"/>
      <c r="AA7472" s="42"/>
      <c r="AB7472" s="42"/>
      <c r="AD7472" s="11"/>
      <c r="AF7472" s="11"/>
    </row>
    <row r="7473" spans="3:32">
      <c r="C7473" s="57"/>
      <c r="D7473" s="11"/>
      <c r="E7473" s="11"/>
      <c r="F7473" s="56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42"/>
      <c r="V7473" s="42"/>
      <c r="W7473" s="42"/>
      <c r="X7473" s="42"/>
      <c r="Y7473" s="42"/>
      <c r="Z7473" s="42"/>
      <c r="AA7473" s="42"/>
      <c r="AB7473" s="42"/>
      <c r="AD7473" s="11"/>
    </row>
    <row r="7474" spans="3:32">
      <c r="C7474" s="57"/>
      <c r="D7474" s="11"/>
      <c r="E7474" s="11"/>
      <c r="F7474" s="56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42"/>
      <c r="V7474" s="42"/>
      <c r="W7474" s="42"/>
      <c r="X7474" s="42"/>
      <c r="Y7474" s="42"/>
      <c r="Z7474" s="42"/>
      <c r="AA7474" s="42"/>
      <c r="AB7474" s="42"/>
      <c r="AD7474" s="11"/>
    </row>
    <row r="7475" spans="3:32">
      <c r="C7475" s="57"/>
      <c r="D7475" s="11"/>
      <c r="E7475" s="11"/>
      <c r="F7475" s="56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42"/>
      <c r="V7475" s="42"/>
      <c r="W7475" s="42"/>
      <c r="X7475" s="42"/>
      <c r="Y7475" s="42"/>
      <c r="Z7475" s="42"/>
      <c r="AA7475" s="42"/>
      <c r="AB7475" s="42"/>
      <c r="AD7475" s="11"/>
      <c r="AE7475" s="11"/>
      <c r="AF7475" s="11"/>
    </row>
    <row r="7476" spans="3:32">
      <c r="C7476" s="57"/>
      <c r="D7476" s="11"/>
      <c r="E7476" s="11"/>
      <c r="F7476" s="56"/>
      <c r="G7476" s="11"/>
      <c r="H7476" s="11"/>
      <c r="I7476" s="11"/>
      <c r="J7476" s="11"/>
      <c r="K7476" s="11"/>
      <c r="M7476" s="11"/>
      <c r="O7476" s="11"/>
      <c r="P7476" s="11"/>
      <c r="Q7476" s="11"/>
      <c r="R7476" s="11"/>
      <c r="S7476" s="11"/>
      <c r="T7476" s="11"/>
      <c r="U7476" s="42"/>
      <c r="V7476" s="42"/>
      <c r="W7476" s="42"/>
      <c r="X7476" s="42"/>
      <c r="Y7476" s="42"/>
      <c r="Z7476" s="42"/>
      <c r="AA7476" s="42"/>
      <c r="AB7476" s="42"/>
      <c r="AD7476" s="11"/>
    </row>
    <row r="7477" spans="3:32">
      <c r="C7477" s="57"/>
      <c r="D7477" s="11"/>
      <c r="E7477" s="11"/>
      <c r="F7477" s="56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42"/>
      <c r="V7477" s="42"/>
      <c r="W7477" s="42"/>
      <c r="X7477" s="42"/>
      <c r="Y7477" s="42"/>
      <c r="Z7477" s="42"/>
      <c r="AA7477" s="42"/>
      <c r="AB7477" s="42"/>
      <c r="AD7477" s="11"/>
      <c r="AE7477" s="11"/>
    </row>
    <row r="7478" spans="3:32">
      <c r="C7478" s="57"/>
      <c r="D7478" s="11"/>
      <c r="E7478" s="11"/>
      <c r="F7478" s="56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42"/>
      <c r="V7478" s="42"/>
      <c r="W7478" s="42"/>
      <c r="X7478" s="42"/>
      <c r="Y7478" s="42"/>
      <c r="Z7478" s="42"/>
      <c r="AA7478" s="42"/>
      <c r="AB7478" s="42"/>
      <c r="AD7478" s="11"/>
      <c r="AE7478" s="11"/>
    </row>
    <row r="7479" spans="3:32">
      <c r="C7479" s="57"/>
      <c r="D7479" s="11"/>
      <c r="E7479" s="11"/>
      <c r="F7479" s="56"/>
      <c r="G7479" s="11"/>
      <c r="H7479" s="11"/>
      <c r="I7479" s="11"/>
      <c r="J7479" s="11"/>
      <c r="K7479" s="11"/>
      <c r="M7479" s="11"/>
      <c r="N7479" s="11"/>
      <c r="O7479" s="11"/>
      <c r="P7479" s="11"/>
      <c r="Q7479" s="11"/>
      <c r="R7479" s="11"/>
      <c r="S7479" s="11"/>
      <c r="T7479" s="11"/>
      <c r="U7479" s="42"/>
      <c r="V7479" s="42"/>
      <c r="W7479" s="42"/>
      <c r="X7479" s="42"/>
      <c r="Y7479" s="42"/>
      <c r="Z7479" s="42"/>
      <c r="AA7479" s="42"/>
      <c r="AB7479" s="42"/>
      <c r="AD7479" s="11"/>
      <c r="AF7479" s="11"/>
    </row>
    <row r="7480" spans="3:32">
      <c r="C7480" s="57"/>
      <c r="D7480" s="11"/>
      <c r="E7480" s="11"/>
      <c r="F7480" s="56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42"/>
      <c r="V7480" s="42"/>
      <c r="W7480" s="42"/>
      <c r="X7480" s="42"/>
      <c r="Y7480" s="42"/>
      <c r="Z7480" s="42"/>
      <c r="AA7480" s="42"/>
      <c r="AB7480" s="42"/>
      <c r="AD7480" s="11"/>
      <c r="AF7480" s="11"/>
    </row>
    <row r="7481" spans="3:32">
      <c r="C7481" s="57"/>
      <c r="D7481" s="11"/>
      <c r="E7481" s="11"/>
      <c r="F7481" s="56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42"/>
      <c r="V7481" s="42"/>
      <c r="W7481" s="42"/>
      <c r="X7481" s="42"/>
      <c r="Y7481" s="42"/>
      <c r="Z7481" s="42"/>
      <c r="AA7481" s="42"/>
      <c r="AB7481" s="42"/>
      <c r="AD7481" s="11"/>
      <c r="AF7481" s="11"/>
    </row>
    <row r="7482" spans="3:32">
      <c r="C7482" s="57"/>
      <c r="D7482" s="11"/>
      <c r="E7482" s="11"/>
      <c r="F7482" s="56"/>
      <c r="G7482" s="11"/>
      <c r="H7482" s="11"/>
      <c r="I7482" s="11"/>
      <c r="J7482" s="11"/>
      <c r="K7482" s="11"/>
      <c r="L7482" s="11"/>
      <c r="M7482" s="11"/>
      <c r="O7482" s="11"/>
      <c r="Q7482" s="11"/>
      <c r="R7482" s="11"/>
      <c r="S7482" s="11"/>
      <c r="T7482" s="11"/>
      <c r="U7482" s="42"/>
      <c r="V7482" s="42"/>
      <c r="W7482" s="42"/>
      <c r="X7482" s="42"/>
      <c r="Y7482" s="42"/>
      <c r="Z7482" s="42"/>
      <c r="AA7482" s="42"/>
      <c r="AB7482" s="42"/>
      <c r="AD7482" s="11"/>
      <c r="AF7482" s="11"/>
    </row>
    <row r="7483" spans="3:32">
      <c r="C7483" s="57"/>
      <c r="D7483" s="11"/>
      <c r="E7483" s="11"/>
      <c r="F7483" s="56"/>
      <c r="G7483" s="11"/>
      <c r="H7483" s="11"/>
      <c r="I7483" s="11"/>
      <c r="J7483" s="11"/>
      <c r="K7483" s="11"/>
      <c r="L7483" s="11"/>
      <c r="M7483" s="11"/>
      <c r="O7483" s="11"/>
      <c r="Q7483" s="11"/>
      <c r="R7483" s="11"/>
      <c r="S7483" s="11"/>
      <c r="T7483" s="11"/>
      <c r="U7483" s="42"/>
      <c r="V7483" s="42"/>
      <c r="W7483" s="42"/>
      <c r="X7483" s="42"/>
      <c r="Y7483" s="42"/>
      <c r="Z7483" s="42"/>
      <c r="AA7483" s="42"/>
      <c r="AB7483" s="42"/>
      <c r="AD7483" s="11"/>
      <c r="AF7483" s="11"/>
    </row>
    <row r="7484" spans="3:32">
      <c r="C7484" s="57"/>
      <c r="D7484" s="11"/>
      <c r="E7484" s="11"/>
      <c r="F7484" s="56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42"/>
      <c r="V7484" s="42"/>
      <c r="W7484" s="42"/>
      <c r="X7484" s="42"/>
      <c r="Y7484" s="42"/>
      <c r="Z7484" s="42"/>
      <c r="AA7484" s="42"/>
      <c r="AB7484" s="42"/>
      <c r="AD7484" s="11"/>
      <c r="AF7484" s="11"/>
    </row>
    <row r="7485" spans="3:32">
      <c r="C7485" s="57"/>
      <c r="D7485" s="11"/>
      <c r="E7485" s="11"/>
      <c r="F7485" s="56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U7485" s="42"/>
      <c r="V7485" s="42"/>
      <c r="W7485" s="42"/>
      <c r="X7485" s="42"/>
      <c r="Y7485" s="42"/>
      <c r="Z7485" s="42"/>
      <c r="AA7485" s="42"/>
      <c r="AB7485" s="42"/>
      <c r="AD7485" s="11"/>
      <c r="AF7485" s="11"/>
    </row>
    <row r="7486" spans="3:32">
      <c r="C7486" s="57"/>
      <c r="D7486" s="11"/>
      <c r="E7486" s="11"/>
      <c r="F7486" s="56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42"/>
      <c r="V7486" s="42"/>
      <c r="W7486" s="42"/>
      <c r="X7486" s="42"/>
      <c r="Y7486" s="42"/>
      <c r="Z7486" s="42"/>
      <c r="AA7486" s="42"/>
      <c r="AB7486" s="42"/>
      <c r="AD7486" s="11"/>
      <c r="AE7486" s="11"/>
      <c r="AF7486" s="11"/>
    </row>
    <row r="7487" spans="3:32">
      <c r="C7487" s="57"/>
      <c r="D7487" s="11"/>
      <c r="E7487" s="11"/>
      <c r="F7487" s="56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42"/>
      <c r="V7487" s="42"/>
      <c r="W7487" s="42"/>
      <c r="X7487" s="42"/>
      <c r="Y7487" s="42"/>
      <c r="Z7487" s="42"/>
      <c r="AA7487" s="42"/>
      <c r="AB7487" s="42"/>
      <c r="AD7487" s="11"/>
      <c r="AE7487" s="11"/>
      <c r="AF7487" s="11"/>
    </row>
    <row r="7488" spans="3:32">
      <c r="C7488" s="57"/>
      <c r="D7488" s="11"/>
      <c r="E7488" s="11"/>
      <c r="F7488" s="56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42"/>
      <c r="V7488" s="42"/>
      <c r="W7488" s="42"/>
      <c r="X7488" s="42"/>
      <c r="Y7488" s="42"/>
      <c r="Z7488" s="42"/>
      <c r="AA7488" s="42"/>
      <c r="AB7488" s="42"/>
      <c r="AD7488" s="11"/>
      <c r="AE7488" s="11"/>
    </row>
    <row r="7489" spans="3:32">
      <c r="C7489" s="57"/>
      <c r="D7489" s="11"/>
      <c r="E7489" s="11"/>
      <c r="F7489" s="56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42"/>
      <c r="V7489" s="42"/>
      <c r="W7489" s="42"/>
      <c r="X7489" s="42"/>
      <c r="Y7489" s="42"/>
      <c r="Z7489" s="42"/>
      <c r="AA7489" s="42"/>
      <c r="AB7489" s="42"/>
      <c r="AD7489" s="11"/>
      <c r="AE7489" s="11"/>
    </row>
    <row r="7490" spans="3:32">
      <c r="C7490" s="57"/>
      <c r="D7490" s="11"/>
      <c r="E7490" s="11"/>
      <c r="F7490" s="56"/>
      <c r="G7490" s="11"/>
      <c r="H7490" s="11"/>
      <c r="I7490" s="11"/>
      <c r="J7490" s="11"/>
      <c r="K7490" s="11"/>
      <c r="M7490" s="11"/>
      <c r="N7490" s="11"/>
      <c r="O7490" s="11"/>
      <c r="P7490" s="11"/>
      <c r="Q7490" s="11"/>
      <c r="R7490" s="11"/>
      <c r="S7490" s="11"/>
      <c r="T7490" s="11"/>
      <c r="U7490" s="42"/>
      <c r="V7490" s="42"/>
      <c r="W7490" s="42"/>
      <c r="X7490" s="42"/>
      <c r="Y7490" s="42"/>
      <c r="Z7490" s="42"/>
      <c r="AA7490" s="42"/>
      <c r="AB7490" s="42"/>
      <c r="AD7490" s="11"/>
      <c r="AE7490" s="11"/>
      <c r="AF7490" s="11"/>
    </row>
    <row r="7491" spans="3:32">
      <c r="C7491" s="57"/>
      <c r="D7491" s="11"/>
      <c r="E7491" s="11"/>
      <c r="F7491" s="56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42"/>
      <c r="V7491" s="42"/>
      <c r="W7491" s="42"/>
      <c r="X7491" s="42"/>
      <c r="Y7491" s="42"/>
      <c r="Z7491" s="42"/>
      <c r="AA7491" s="42"/>
      <c r="AB7491" s="42"/>
      <c r="AD7491" s="11"/>
      <c r="AE7491" s="11"/>
    </row>
    <row r="7492" spans="3:32">
      <c r="C7492" s="57"/>
      <c r="D7492" s="11"/>
      <c r="E7492" s="11"/>
      <c r="F7492" s="56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42"/>
      <c r="V7492" s="42"/>
      <c r="W7492" s="42"/>
      <c r="X7492" s="42"/>
      <c r="Y7492" s="42"/>
      <c r="Z7492" s="42"/>
      <c r="AA7492" s="42"/>
      <c r="AB7492" s="42"/>
      <c r="AD7492" s="11"/>
      <c r="AE7492" s="11"/>
    </row>
    <row r="7493" spans="3:32">
      <c r="C7493" s="57"/>
      <c r="D7493" s="11"/>
      <c r="E7493" s="11"/>
      <c r="F7493" s="56"/>
      <c r="G7493" s="11"/>
      <c r="H7493" s="11"/>
      <c r="I7493" s="11"/>
      <c r="J7493" s="11"/>
      <c r="K7493" s="11"/>
      <c r="L7493" s="11"/>
      <c r="M7493" s="11"/>
      <c r="O7493" s="11"/>
      <c r="Q7493" s="11"/>
      <c r="R7493" s="11"/>
      <c r="S7493" s="11"/>
      <c r="T7493" s="11"/>
      <c r="U7493" s="42"/>
      <c r="V7493" s="42"/>
      <c r="W7493" s="42"/>
      <c r="X7493" s="42"/>
      <c r="Y7493" s="42"/>
      <c r="Z7493" s="42"/>
      <c r="AA7493" s="42"/>
      <c r="AB7493" s="42"/>
      <c r="AD7493" s="11"/>
      <c r="AF7493" s="11"/>
    </row>
    <row r="7494" spans="3:32">
      <c r="C7494" s="57"/>
      <c r="D7494" s="11"/>
      <c r="E7494" s="11"/>
      <c r="F7494" s="56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42"/>
      <c r="V7494" s="42"/>
      <c r="W7494" s="42"/>
      <c r="X7494" s="42"/>
      <c r="Y7494" s="42"/>
      <c r="Z7494" s="42"/>
      <c r="AA7494" s="42"/>
      <c r="AB7494" s="42"/>
      <c r="AD7494" s="11"/>
      <c r="AE7494" s="11"/>
      <c r="AF7494" s="11"/>
    </row>
    <row r="7495" spans="3:32">
      <c r="C7495" s="57"/>
      <c r="D7495" s="11"/>
      <c r="E7495" s="11"/>
      <c r="F7495" s="56"/>
      <c r="G7495" s="11"/>
      <c r="H7495" s="11"/>
      <c r="I7495" s="11"/>
      <c r="J7495" s="11"/>
      <c r="K7495" s="11"/>
      <c r="M7495" s="11"/>
      <c r="N7495" s="11"/>
      <c r="O7495" s="11"/>
      <c r="P7495" s="11"/>
      <c r="Q7495" s="11"/>
      <c r="R7495" s="11"/>
      <c r="S7495" s="11"/>
      <c r="T7495" s="11"/>
      <c r="U7495" s="42"/>
      <c r="V7495" s="42"/>
      <c r="W7495" s="42"/>
      <c r="X7495" s="42"/>
      <c r="Y7495" s="42"/>
      <c r="Z7495" s="42"/>
      <c r="AA7495" s="42"/>
      <c r="AB7495" s="42"/>
      <c r="AD7495" s="11"/>
    </row>
    <row r="7496" spans="3:32">
      <c r="C7496" s="57"/>
      <c r="D7496" s="11"/>
      <c r="E7496" s="11"/>
      <c r="F7496" s="56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42"/>
      <c r="V7496" s="42"/>
      <c r="W7496" s="42"/>
      <c r="X7496" s="42"/>
      <c r="Y7496" s="42"/>
      <c r="Z7496" s="42"/>
      <c r="AA7496" s="42"/>
      <c r="AB7496" s="42"/>
      <c r="AD7496" s="11"/>
      <c r="AE7496" s="11"/>
    </row>
    <row r="7497" spans="3:32">
      <c r="C7497" s="57"/>
      <c r="D7497" s="11"/>
      <c r="E7497" s="11"/>
      <c r="F7497" s="56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U7497" s="42"/>
      <c r="V7497" s="42"/>
      <c r="W7497" s="42"/>
      <c r="X7497" s="42"/>
      <c r="Y7497" s="42"/>
      <c r="Z7497" s="42"/>
      <c r="AA7497" s="42"/>
      <c r="AB7497" s="42"/>
      <c r="AD7497" s="11"/>
      <c r="AE7497" s="11"/>
    </row>
    <row r="7498" spans="3:32">
      <c r="C7498" s="57"/>
      <c r="D7498" s="11"/>
      <c r="E7498" s="11"/>
      <c r="F7498" s="56"/>
      <c r="G7498" s="11"/>
      <c r="H7498" s="11"/>
      <c r="I7498" s="11"/>
      <c r="J7498" s="11"/>
      <c r="K7498" s="11"/>
      <c r="M7498" s="11"/>
      <c r="N7498" s="11"/>
      <c r="Q7498" s="11"/>
      <c r="R7498" s="11"/>
      <c r="S7498" s="11"/>
      <c r="T7498" s="11"/>
      <c r="U7498" s="42"/>
      <c r="V7498" s="42"/>
      <c r="W7498" s="42"/>
      <c r="X7498" s="42"/>
      <c r="Y7498" s="42"/>
      <c r="Z7498" s="42"/>
      <c r="AA7498" s="42"/>
      <c r="AB7498" s="42"/>
      <c r="AD7498" s="11"/>
      <c r="AE7498" s="11"/>
      <c r="AF7498" s="11"/>
    </row>
    <row r="7499" spans="3:32">
      <c r="C7499" s="57"/>
      <c r="D7499" s="11"/>
      <c r="E7499" s="11"/>
      <c r="F7499" s="56"/>
      <c r="G7499" s="11"/>
      <c r="H7499" s="11"/>
      <c r="I7499" s="11"/>
      <c r="J7499" s="11"/>
      <c r="K7499" s="11"/>
      <c r="L7499" s="11"/>
      <c r="M7499" s="11"/>
      <c r="N7499" s="11"/>
      <c r="P7499" s="11"/>
      <c r="Q7499" s="11"/>
      <c r="R7499" s="11"/>
      <c r="S7499" s="11"/>
      <c r="T7499" s="11"/>
      <c r="U7499" s="42"/>
      <c r="V7499" s="42"/>
      <c r="W7499" s="42"/>
      <c r="X7499" s="42"/>
      <c r="Y7499" s="42"/>
      <c r="Z7499" s="42"/>
      <c r="AA7499" s="42"/>
      <c r="AB7499" s="42"/>
      <c r="AD7499" s="11"/>
      <c r="AE7499" s="11"/>
    </row>
    <row r="7500" spans="3:32">
      <c r="C7500" s="57"/>
      <c r="D7500" s="11"/>
      <c r="E7500" s="11"/>
      <c r="F7500" s="56"/>
      <c r="G7500" s="11"/>
      <c r="H7500" s="11"/>
      <c r="I7500" s="11"/>
      <c r="J7500" s="11"/>
      <c r="K7500" s="11"/>
      <c r="M7500" s="11"/>
      <c r="N7500" s="11"/>
      <c r="Q7500" s="11"/>
      <c r="R7500" s="11"/>
      <c r="S7500" s="11"/>
      <c r="U7500" s="42"/>
      <c r="V7500" s="42"/>
      <c r="W7500" s="42"/>
      <c r="X7500" s="42"/>
      <c r="Y7500" s="42"/>
      <c r="Z7500" s="42"/>
      <c r="AA7500" s="42"/>
      <c r="AB7500" s="42"/>
      <c r="AD7500" s="11"/>
      <c r="AF7500" s="11"/>
    </row>
    <row r="7501" spans="3:32">
      <c r="C7501" s="57"/>
      <c r="D7501" s="11"/>
      <c r="E7501" s="11"/>
      <c r="F7501" s="56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42"/>
      <c r="V7501" s="42"/>
      <c r="W7501" s="42"/>
      <c r="X7501" s="42"/>
      <c r="Y7501" s="42"/>
      <c r="Z7501" s="42"/>
      <c r="AA7501" s="42"/>
      <c r="AB7501" s="42"/>
      <c r="AD7501" s="11"/>
      <c r="AE7501" s="11"/>
    </row>
    <row r="7502" spans="3:32">
      <c r="C7502" s="57"/>
      <c r="D7502" s="11"/>
      <c r="E7502" s="11"/>
      <c r="F7502" s="56"/>
      <c r="G7502" s="11"/>
      <c r="H7502" s="11"/>
      <c r="I7502" s="11"/>
      <c r="J7502" s="11"/>
      <c r="K7502" s="11"/>
      <c r="M7502" s="11"/>
      <c r="N7502" s="11"/>
      <c r="Q7502" s="11"/>
      <c r="R7502" s="11"/>
      <c r="S7502" s="11"/>
      <c r="U7502" s="42"/>
      <c r="V7502" s="42"/>
      <c r="W7502" s="42"/>
      <c r="X7502" s="42"/>
      <c r="Y7502" s="42"/>
      <c r="Z7502" s="42"/>
      <c r="AA7502" s="42"/>
      <c r="AB7502" s="42"/>
      <c r="AD7502" s="11"/>
      <c r="AE7502" s="11"/>
    </row>
    <row r="7503" spans="3:32">
      <c r="C7503" s="57"/>
      <c r="D7503" s="11"/>
      <c r="E7503" s="11"/>
      <c r="F7503" s="56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42"/>
      <c r="V7503" s="42"/>
      <c r="W7503" s="42"/>
      <c r="X7503" s="42"/>
      <c r="Y7503" s="42"/>
      <c r="Z7503" s="42"/>
      <c r="AA7503" s="42"/>
      <c r="AB7503" s="42"/>
      <c r="AD7503" s="11"/>
      <c r="AF7503" s="11"/>
    </row>
    <row r="7504" spans="3:32">
      <c r="C7504" s="57"/>
      <c r="D7504" s="11"/>
      <c r="E7504" s="11"/>
      <c r="F7504" s="56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42"/>
      <c r="V7504" s="42"/>
      <c r="W7504" s="42"/>
      <c r="X7504" s="42"/>
      <c r="Y7504" s="42"/>
      <c r="Z7504" s="42"/>
      <c r="AA7504" s="42"/>
      <c r="AB7504" s="42"/>
      <c r="AD7504" s="11"/>
      <c r="AE7504" s="11"/>
      <c r="AF7504" s="11"/>
    </row>
    <row r="7505" spans="3:32">
      <c r="C7505" s="57"/>
      <c r="D7505" s="11"/>
      <c r="E7505" s="11"/>
      <c r="F7505" s="56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42"/>
      <c r="V7505" s="42"/>
      <c r="W7505" s="42"/>
      <c r="X7505" s="42"/>
      <c r="Y7505" s="42"/>
      <c r="Z7505" s="42"/>
      <c r="AA7505" s="42"/>
      <c r="AB7505" s="42"/>
      <c r="AD7505" s="11"/>
      <c r="AE7505" s="11"/>
    </row>
    <row r="7506" spans="3:32">
      <c r="C7506" s="57"/>
      <c r="D7506" s="11"/>
      <c r="E7506" s="11"/>
      <c r="F7506" s="56"/>
      <c r="G7506" s="11"/>
      <c r="H7506" s="11"/>
      <c r="I7506" s="11"/>
      <c r="J7506" s="11"/>
      <c r="K7506" s="11"/>
      <c r="M7506" s="11"/>
      <c r="N7506" s="11"/>
      <c r="Q7506" s="11"/>
      <c r="R7506" s="11"/>
      <c r="S7506" s="11"/>
      <c r="U7506" s="42"/>
      <c r="V7506" s="42"/>
      <c r="W7506" s="42"/>
      <c r="X7506" s="42"/>
      <c r="Y7506" s="42"/>
      <c r="Z7506" s="42"/>
      <c r="AA7506" s="42"/>
      <c r="AB7506" s="42"/>
      <c r="AD7506" s="11"/>
      <c r="AF7506" s="11"/>
    </row>
    <row r="7507" spans="3:32">
      <c r="C7507" s="57"/>
      <c r="D7507" s="11"/>
      <c r="E7507" s="11"/>
      <c r="F7507" s="56"/>
      <c r="G7507" s="11"/>
      <c r="H7507" s="11"/>
      <c r="I7507" s="11"/>
      <c r="J7507" s="11"/>
      <c r="K7507" s="11"/>
      <c r="M7507" s="11"/>
      <c r="N7507" s="11"/>
      <c r="Q7507" s="11"/>
      <c r="R7507" s="11"/>
      <c r="S7507" s="11"/>
      <c r="U7507" s="42"/>
      <c r="V7507" s="42"/>
      <c r="W7507" s="42"/>
      <c r="X7507" s="42"/>
      <c r="Y7507" s="42"/>
      <c r="Z7507" s="42"/>
      <c r="AA7507" s="42"/>
      <c r="AB7507" s="42"/>
      <c r="AD7507" s="11"/>
      <c r="AE7507" s="11"/>
      <c r="AF7507" s="11"/>
    </row>
    <row r="7508" spans="3:32">
      <c r="C7508" s="57"/>
      <c r="D7508" s="11"/>
      <c r="E7508" s="11"/>
      <c r="F7508" s="56"/>
      <c r="G7508" s="11"/>
      <c r="H7508" s="11"/>
      <c r="I7508" s="11"/>
      <c r="J7508" s="11"/>
      <c r="K7508" s="11"/>
      <c r="M7508" s="11"/>
      <c r="N7508" s="11"/>
      <c r="P7508" s="11"/>
      <c r="Q7508" s="11"/>
      <c r="R7508" s="11"/>
      <c r="S7508" s="11"/>
      <c r="U7508" s="42"/>
      <c r="V7508" s="42"/>
      <c r="W7508" s="42"/>
      <c r="X7508" s="42"/>
      <c r="Y7508" s="42"/>
      <c r="Z7508" s="42"/>
      <c r="AA7508" s="42"/>
      <c r="AB7508" s="42"/>
      <c r="AD7508" s="11"/>
      <c r="AE7508" s="11"/>
      <c r="AF7508" s="11"/>
    </row>
    <row r="7509" spans="3:32">
      <c r="C7509" s="57"/>
      <c r="D7509" s="11"/>
      <c r="E7509" s="11"/>
      <c r="F7509" s="56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42"/>
      <c r="V7509" s="42"/>
      <c r="W7509" s="42"/>
      <c r="X7509" s="42"/>
      <c r="Y7509" s="42"/>
      <c r="Z7509" s="42"/>
      <c r="AA7509" s="42"/>
      <c r="AB7509" s="42"/>
      <c r="AD7509" s="11"/>
      <c r="AE7509" s="11"/>
      <c r="AF7509" s="11"/>
    </row>
    <row r="7510" spans="3:32">
      <c r="C7510" s="57"/>
      <c r="D7510" s="11"/>
      <c r="E7510" s="11"/>
      <c r="F7510" s="56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42"/>
      <c r="V7510" s="42"/>
      <c r="W7510" s="42"/>
      <c r="X7510" s="42"/>
      <c r="Y7510" s="42"/>
      <c r="Z7510" s="42"/>
      <c r="AA7510" s="42"/>
      <c r="AB7510" s="42"/>
      <c r="AD7510" s="11"/>
      <c r="AF7510" s="11"/>
    </row>
    <row r="7511" spans="3:32">
      <c r="C7511" s="57"/>
      <c r="D7511" s="11"/>
      <c r="E7511" s="11"/>
      <c r="F7511" s="56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42"/>
      <c r="V7511" s="42"/>
      <c r="W7511" s="42"/>
      <c r="X7511" s="42"/>
      <c r="Y7511" s="42"/>
      <c r="Z7511" s="42"/>
      <c r="AA7511" s="42"/>
      <c r="AB7511" s="42"/>
      <c r="AD7511" s="11"/>
      <c r="AE7511" s="11"/>
    </row>
    <row r="7512" spans="3:32">
      <c r="C7512" s="57"/>
      <c r="D7512" s="11"/>
      <c r="E7512" s="11"/>
      <c r="F7512" s="56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42"/>
      <c r="V7512" s="42"/>
      <c r="W7512" s="42"/>
      <c r="X7512" s="42"/>
      <c r="Y7512" s="42"/>
      <c r="Z7512" s="42"/>
      <c r="AA7512" s="42"/>
      <c r="AB7512" s="42"/>
      <c r="AD7512" s="11"/>
      <c r="AE7512" s="11"/>
    </row>
    <row r="7513" spans="3:32">
      <c r="C7513" s="57"/>
      <c r="D7513" s="11"/>
      <c r="E7513" s="11"/>
      <c r="F7513" s="56"/>
      <c r="G7513" s="11"/>
      <c r="H7513" s="11"/>
      <c r="I7513" s="11"/>
      <c r="J7513" s="11"/>
      <c r="K7513" s="11"/>
      <c r="M7513" s="11"/>
      <c r="N7513" s="11"/>
      <c r="O7513" s="11"/>
      <c r="P7513" s="11"/>
      <c r="Q7513" s="11"/>
      <c r="R7513" s="11"/>
      <c r="S7513" s="11"/>
      <c r="T7513" s="11"/>
      <c r="U7513" s="42"/>
      <c r="V7513" s="42"/>
      <c r="W7513" s="42"/>
      <c r="X7513" s="42"/>
      <c r="Y7513" s="42"/>
      <c r="Z7513" s="42"/>
      <c r="AA7513" s="42"/>
      <c r="AB7513" s="42"/>
      <c r="AD7513" s="11"/>
      <c r="AE7513" s="11"/>
      <c r="AF7513" s="11"/>
    </row>
    <row r="7514" spans="3:32">
      <c r="C7514" s="57"/>
      <c r="D7514" s="11"/>
      <c r="E7514" s="11"/>
      <c r="F7514" s="56"/>
      <c r="G7514" s="11"/>
      <c r="H7514" s="11"/>
      <c r="I7514" s="11"/>
      <c r="J7514" s="11"/>
      <c r="K7514" s="11"/>
      <c r="M7514" s="11"/>
      <c r="N7514" s="11"/>
      <c r="O7514" s="11"/>
      <c r="P7514" s="11"/>
      <c r="Q7514" s="11"/>
      <c r="R7514" s="11"/>
      <c r="S7514" s="11"/>
      <c r="T7514" s="11"/>
      <c r="U7514" s="42"/>
      <c r="V7514" s="42"/>
      <c r="W7514" s="42"/>
      <c r="X7514" s="42"/>
      <c r="Y7514" s="42"/>
      <c r="Z7514" s="42"/>
      <c r="AA7514" s="42"/>
      <c r="AB7514" s="42"/>
      <c r="AD7514" s="11"/>
      <c r="AE7514" s="11"/>
    </row>
    <row r="7515" spans="3:32">
      <c r="C7515" s="57"/>
      <c r="D7515" s="11"/>
      <c r="E7515" s="11"/>
      <c r="F7515" s="56"/>
      <c r="G7515" s="11"/>
      <c r="H7515" s="11"/>
      <c r="I7515" s="11"/>
      <c r="J7515" s="11"/>
      <c r="K7515" s="11"/>
      <c r="L7515" s="11"/>
      <c r="M7515" s="11"/>
      <c r="N7515" s="11"/>
      <c r="Q7515" s="11"/>
      <c r="R7515" s="11"/>
      <c r="S7515" s="11"/>
      <c r="T7515" s="11"/>
      <c r="U7515" s="42"/>
      <c r="V7515" s="42"/>
      <c r="W7515" s="42"/>
      <c r="X7515" s="42"/>
      <c r="Y7515" s="42"/>
      <c r="Z7515" s="42"/>
      <c r="AA7515" s="42"/>
      <c r="AB7515" s="42"/>
      <c r="AD7515" s="11"/>
      <c r="AE7515" s="11"/>
      <c r="AF7515" s="11"/>
    </row>
    <row r="7516" spans="3:32">
      <c r="C7516" s="57"/>
      <c r="D7516" s="11"/>
      <c r="E7516" s="11"/>
      <c r="F7516" s="56"/>
      <c r="G7516" s="11"/>
      <c r="H7516" s="11"/>
      <c r="I7516" s="11"/>
      <c r="J7516" s="11"/>
      <c r="K7516" s="11"/>
      <c r="L7516" s="11"/>
      <c r="M7516" s="11"/>
      <c r="N7516" s="11"/>
      <c r="Q7516" s="11"/>
      <c r="R7516" s="11"/>
      <c r="S7516" s="11"/>
      <c r="T7516" s="11"/>
      <c r="U7516" s="42"/>
      <c r="V7516" s="42"/>
      <c r="W7516" s="42"/>
      <c r="X7516" s="42"/>
      <c r="Y7516" s="42"/>
      <c r="Z7516" s="42"/>
      <c r="AA7516" s="42"/>
      <c r="AB7516" s="42"/>
      <c r="AD7516" s="11"/>
      <c r="AE7516" s="11"/>
      <c r="AF7516" s="11"/>
    </row>
    <row r="7517" spans="3:32">
      <c r="C7517" s="57"/>
      <c r="D7517" s="11"/>
      <c r="E7517" s="11"/>
      <c r="F7517" s="56"/>
      <c r="G7517" s="11"/>
      <c r="H7517" s="11"/>
      <c r="I7517" s="11"/>
      <c r="J7517" s="11"/>
      <c r="K7517" s="11"/>
      <c r="L7517" s="11"/>
      <c r="M7517" s="11"/>
      <c r="N7517" s="11"/>
      <c r="P7517" s="11"/>
      <c r="Q7517" s="11"/>
      <c r="R7517" s="11"/>
      <c r="S7517" s="11"/>
      <c r="T7517" s="11"/>
      <c r="U7517" s="42"/>
      <c r="V7517" s="42"/>
      <c r="W7517" s="42"/>
      <c r="X7517" s="42"/>
      <c r="Y7517" s="42"/>
      <c r="Z7517" s="42"/>
      <c r="AA7517" s="42"/>
      <c r="AB7517" s="42"/>
      <c r="AD7517" s="11"/>
      <c r="AF7517" s="11"/>
    </row>
    <row r="7518" spans="3:32">
      <c r="C7518" s="57"/>
      <c r="D7518" s="11"/>
      <c r="E7518" s="11"/>
      <c r="F7518" s="56"/>
      <c r="G7518" s="11"/>
      <c r="H7518" s="11"/>
      <c r="I7518" s="11"/>
      <c r="J7518" s="11"/>
      <c r="K7518" s="11"/>
      <c r="M7518" s="11"/>
      <c r="N7518" s="11"/>
      <c r="Q7518" s="11"/>
      <c r="R7518" s="11"/>
      <c r="S7518" s="11"/>
      <c r="U7518" s="42"/>
      <c r="V7518" s="42"/>
      <c r="W7518" s="42"/>
      <c r="X7518" s="42"/>
      <c r="Y7518" s="42"/>
      <c r="Z7518" s="42"/>
      <c r="AA7518" s="42"/>
      <c r="AB7518" s="42"/>
      <c r="AD7518" s="11"/>
      <c r="AF7518" s="11"/>
    </row>
    <row r="7519" spans="3:32">
      <c r="C7519" s="57"/>
      <c r="D7519" s="11"/>
      <c r="E7519" s="11"/>
      <c r="F7519" s="56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42"/>
      <c r="V7519" s="42"/>
      <c r="W7519" s="42"/>
      <c r="X7519" s="42"/>
      <c r="Y7519" s="42"/>
      <c r="Z7519" s="42"/>
      <c r="AA7519" s="42"/>
      <c r="AB7519" s="42"/>
      <c r="AD7519" s="11"/>
      <c r="AE7519" s="11"/>
      <c r="AF7519" s="11"/>
    </row>
    <row r="7520" spans="3:32">
      <c r="C7520" s="57"/>
      <c r="D7520" s="11"/>
      <c r="E7520" s="11"/>
      <c r="F7520" s="56"/>
      <c r="G7520" s="11"/>
      <c r="H7520" s="11"/>
      <c r="I7520" s="11"/>
      <c r="J7520" s="11"/>
      <c r="K7520" s="11"/>
      <c r="L7520" s="11"/>
      <c r="M7520" s="11"/>
      <c r="N7520" s="11"/>
      <c r="Q7520" s="11"/>
      <c r="R7520" s="11"/>
      <c r="S7520" s="11"/>
      <c r="T7520" s="11"/>
      <c r="U7520" s="42"/>
      <c r="V7520" s="42"/>
      <c r="W7520" s="42"/>
      <c r="X7520" s="42"/>
      <c r="Y7520" s="42"/>
      <c r="Z7520" s="42"/>
      <c r="AA7520" s="42"/>
      <c r="AB7520" s="42"/>
      <c r="AC7520" s="11"/>
      <c r="AD7520" s="11"/>
    </row>
    <row r="7521" spans="3:32">
      <c r="C7521" s="57"/>
      <c r="D7521" s="11"/>
      <c r="E7521" s="11"/>
      <c r="F7521" s="56"/>
      <c r="G7521" s="11"/>
      <c r="H7521" s="11"/>
      <c r="I7521" s="11"/>
      <c r="J7521" s="11"/>
      <c r="K7521" s="11"/>
      <c r="L7521" s="11"/>
      <c r="M7521" s="11"/>
      <c r="N7521" s="11"/>
      <c r="Q7521" s="11"/>
      <c r="R7521" s="11"/>
      <c r="S7521" s="11"/>
      <c r="T7521" s="11"/>
      <c r="U7521" s="42"/>
      <c r="V7521" s="42"/>
      <c r="W7521" s="42"/>
      <c r="X7521" s="42"/>
      <c r="Y7521" s="42"/>
      <c r="Z7521" s="42"/>
      <c r="AA7521" s="42"/>
      <c r="AB7521" s="42"/>
      <c r="AC7521" s="11"/>
      <c r="AD7521" s="11"/>
      <c r="AE7521" s="11"/>
    </row>
    <row r="7522" spans="3:32">
      <c r="C7522" s="57"/>
      <c r="D7522" s="11"/>
      <c r="E7522" s="11"/>
      <c r="F7522" s="56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42"/>
      <c r="V7522" s="42"/>
      <c r="W7522" s="42"/>
      <c r="X7522" s="42"/>
      <c r="Y7522" s="42"/>
      <c r="Z7522" s="42"/>
      <c r="AA7522" s="42"/>
      <c r="AB7522" s="42"/>
      <c r="AC7522" s="11"/>
      <c r="AD7522" s="11"/>
      <c r="AE7522" s="11"/>
    </row>
    <row r="7523" spans="3:32">
      <c r="C7523" s="57"/>
      <c r="D7523" s="11"/>
      <c r="E7523" s="11"/>
      <c r="F7523" s="56"/>
      <c r="G7523" s="11"/>
      <c r="H7523" s="11"/>
      <c r="I7523" s="11"/>
      <c r="J7523" s="11"/>
      <c r="K7523" s="11"/>
      <c r="M7523" s="11"/>
      <c r="N7523" s="11"/>
      <c r="Q7523" s="11"/>
      <c r="R7523" s="11"/>
      <c r="S7523" s="11"/>
      <c r="U7523" s="42"/>
      <c r="V7523" s="42"/>
      <c r="W7523" s="42"/>
      <c r="X7523" s="42"/>
      <c r="Y7523" s="42"/>
      <c r="Z7523" s="42"/>
      <c r="AA7523" s="42"/>
      <c r="AB7523" s="42"/>
      <c r="AC7523" s="11"/>
      <c r="AD7523" s="11"/>
      <c r="AE7523" s="11"/>
      <c r="AF7523" s="11"/>
    </row>
    <row r="7524" spans="3:32">
      <c r="C7524" s="57"/>
      <c r="D7524" s="11"/>
      <c r="E7524" s="11"/>
      <c r="F7524" s="56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42"/>
      <c r="V7524" s="42"/>
      <c r="W7524" s="42"/>
      <c r="X7524" s="42"/>
      <c r="Y7524" s="42"/>
      <c r="Z7524" s="42"/>
      <c r="AA7524" s="42"/>
      <c r="AB7524" s="42"/>
      <c r="AD7524" s="11"/>
      <c r="AE7524" s="11"/>
    </row>
    <row r="7525" spans="3:32">
      <c r="C7525" s="57"/>
      <c r="D7525" s="11"/>
      <c r="E7525" s="11"/>
      <c r="F7525" s="56"/>
      <c r="G7525" s="11"/>
      <c r="H7525" s="11"/>
      <c r="I7525" s="11"/>
      <c r="J7525" s="11"/>
      <c r="K7525" s="11"/>
      <c r="M7525" s="11"/>
      <c r="N7525" s="11"/>
      <c r="Q7525" s="11"/>
      <c r="R7525" s="11"/>
      <c r="S7525" s="11"/>
      <c r="U7525" s="42"/>
      <c r="V7525" s="42"/>
      <c r="W7525" s="42"/>
      <c r="X7525" s="42"/>
      <c r="Y7525" s="42"/>
      <c r="Z7525" s="42"/>
      <c r="AA7525" s="42"/>
      <c r="AB7525" s="42"/>
      <c r="AD7525" s="11"/>
      <c r="AE7525" s="11"/>
    </row>
    <row r="7526" spans="3:32">
      <c r="C7526" s="57"/>
      <c r="D7526" s="11"/>
      <c r="E7526" s="11"/>
      <c r="F7526" s="56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42"/>
      <c r="V7526" s="42"/>
      <c r="W7526" s="42"/>
      <c r="X7526" s="42"/>
      <c r="Y7526" s="42"/>
      <c r="Z7526" s="42"/>
      <c r="AA7526" s="42"/>
      <c r="AB7526" s="42"/>
      <c r="AD7526" s="11"/>
      <c r="AE7526" s="11"/>
      <c r="AF7526" s="11"/>
    </row>
    <row r="7527" spans="3:32">
      <c r="C7527" s="57"/>
      <c r="D7527" s="11"/>
      <c r="E7527" s="11"/>
      <c r="F7527" s="56"/>
      <c r="G7527" s="11"/>
      <c r="H7527" s="11"/>
      <c r="I7527" s="11"/>
      <c r="J7527" s="11"/>
      <c r="K7527" s="11"/>
      <c r="L7527" s="11"/>
      <c r="M7527" s="11"/>
      <c r="N7527" s="11"/>
      <c r="P7527" s="11"/>
      <c r="Q7527" s="11"/>
      <c r="R7527" s="11"/>
      <c r="S7527" s="11"/>
      <c r="T7527" s="11"/>
      <c r="U7527" s="42"/>
      <c r="V7527" s="42"/>
      <c r="W7527" s="42"/>
      <c r="X7527" s="42"/>
      <c r="Y7527" s="42"/>
      <c r="Z7527" s="42"/>
      <c r="AA7527" s="42"/>
      <c r="AB7527" s="42"/>
      <c r="AD7527" s="11"/>
      <c r="AE7527" s="11"/>
    </row>
    <row r="7528" spans="3:32">
      <c r="C7528" s="57"/>
      <c r="D7528" s="11"/>
      <c r="E7528" s="11"/>
      <c r="F7528" s="56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42"/>
      <c r="V7528" s="42"/>
      <c r="W7528" s="42"/>
      <c r="X7528" s="42"/>
      <c r="Y7528" s="42"/>
      <c r="Z7528" s="42"/>
      <c r="AA7528" s="42"/>
      <c r="AB7528" s="42"/>
      <c r="AD7528" s="11"/>
      <c r="AE7528" s="11"/>
    </row>
    <row r="7529" spans="3:32">
      <c r="C7529" s="57"/>
      <c r="D7529" s="11"/>
      <c r="E7529" s="11"/>
      <c r="F7529" s="56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42"/>
      <c r="V7529" s="42"/>
      <c r="W7529" s="42"/>
      <c r="X7529" s="42"/>
      <c r="Y7529" s="42"/>
      <c r="Z7529" s="42"/>
      <c r="AA7529" s="42"/>
      <c r="AB7529" s="42"/>
      <c r="AD7529" s="11"/>
      <c r="AE7529" s="11"/>
    </row>
    <row r="7530" spans="3:32">
      <c r="C7530" s="57"/>
      <c r="D7530" s="11"/>
      <c r="E7530" s="11"/>
      <c r="F7530" s="56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42"/>
      <c r="V7530" s="42"/>
      <c r="W7530" s="42"/>
      <c r="X7530" s="42"/>
      <c r="Y7530" s="42"/>
      <c r="Z7530" s="42"/>
      <c r="AA7530" s="42"/>
      <c r="AB7530" s="42"/>
      <c r="AD7530" s="11"/>
      <c r="AE7530" s="11"/>
    </row>
    <row r="7531" spans="3:32">
      <c r="C7531" s="57"/>
      <c r="D7531" s="11"/>
      <c r="E7531" s="11"/>
      <c r="F7531" s="56"/>
      <c r="G7531" s="11"/>
      <c r="H7531" s="11"/>
      <c r="I7531" s="11"/>
      <c r="J7531" s="11"/>
      <c r="K7531" s="11"/>
      <c r="M7531" s="11"/>
      <c r="O7531" s="11"/>
      <c r="P7531" s="11"/>
      <c r="Q7531" s="11"/>
      <c r="R7531" s="11"/>
      <c r="S7531" s="11"/>
      <c r="T7531" s="11"/>
      <c r="U7531" s="42"/>
      <c r="V7531" s="42"/>
      <c r="W7531" s="42"/>
      <c r="X7531" s="42"/>
      <c r="Y7531" s="42"/>
      <c r="Z7531" s="42"/>
      <c r="AA7531" s="42"/>
      <c r="AB7531" s="42"/>
      <c r="AD7531" s="11"/>
      <c r="AF7531" s="11"/>
    </row>
    <row r="7532" spans="3:32">
      <c r="C7532" s="57"/>
      <c r="D7532" s="11"/>
      <c r="E7532" s="11"/>
      <c r="F7532" s="56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42"/>
      <c r="V7532" s="42"/>
      <c r="W7532" s="42"/>
      <c r="X7532" s="42"/>
      <c r="Y7532" s="42"/>
      <c r="Z7532" s="42"/>
      <c r="AA7532" s="42"/>
      <c r="AB7532" s="42"/>
      <c r="AD7532" s="11"/>
      <c r="AF7532" s="11"/>
    </row>
    <row r="7533" spans="3:32">
      <c r="C7533" s="57"/>
      <c r="D7533" s="11"/>
      <c r="E7533" s="11"/>
      <c r="F7533" s="56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42"/>
      <c r="V7533" s="42"/>
      <c r="W7533" s="42"/>
      <c r="X7533" s="42"/>
      <c r="Y7533" s="42"/>
      <c r="Z7533" s="42"/>
      <c r="AA7533" s="42"/>
      <c r="AB7533" s="42"/>
      <c r="AD7533" s="11"/>
      <c r="AE7533" s="11"/>
      <c r="AF7533" s="11"/>
    </row>
    <row r="7534" spans="3:32">
      <c r="C7534" s="57"/>
      <c r="D7534" s="11"/>
      <c r="E7534" s="11"/>
      <c r="F7534" s="56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42"/>
      <c r="V7534" s="42"/>
      <c r="W7534" s="42"/>
      <c r="X7534" s="42"/>
      <c r="Y7534" s="42"/>
      <c r="Z7534" s="42"/>
      <c r="AA7534" s="42"/>
      <c r="AB7534" s="42"/>
      <c r="AD7534" s="11"/>
      <c r="AE7534" s="11"/>
      <c r="AF7534" s="11"/>
    </row>
    <row r="7535" spans="3:32">
      <c r="C7535" s="57"/>
      <c r="D7535" s="11"/>
      <c r="E7535" s="11"/>
      <c r="F7535" s="56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42"/>
      <c r="V7535" s="42"/>
      <c r="W7535" s="42"/>
      <c r="X7535" s="42"/>
      <c r="Y7535" s="42"/>
      <c r="Z7535" s="42"/>
      <c r="AA7535" s="42"/>
      <c r="AB7535" s="42"/>
      <c r="AD7535" s="11"/>
      <c r="AE7535" s="11"/>
      <c r="AF7535" s="11"/>
    </row>
    <row r="7536" spans="3:32">
      <c r="C7536" s="57"/>
      <c r="D7536" s="11"/>
      <c r="E7536" s="11"/>
      <c r="F7536" s="56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42"/>
      <c r="V7536" s="42"/>
      <c r="W7536" s="42"/>
      <c r="X7536" s="42"/>
      <c r="Y7536" s="42"/>
      <c r="Z7536" s="42"/>
      <c r="AA7536" s="42"/>
      <c r="AB7536" s="42"/>
      <c r="AD7536" s="11"/>
      <c r="AE7536" s="11"/>
      <c r="AF7536" s="11"/>
    </row>
    <row r="7537" spans="3:32">
      <c r="C7537" s="57"/>
      <c r="D7537" s="11"/>
      <c r="E7537" s="11"/>
      <c r="F7537" s="56"/>
      <c r="G7537" s="11"/>
      <c r="H7537" s="11"/>
      <c r="I7537" s="11"/>
      <c r="J7537" s="11"/>
      <c r="K7537" s="11"/>
      <c r="L7537" s="11"/>
      <c r="M7537" s="11"/>
      <c r="N7537" s="11"/>
      <c r="P7537" s="11"/>
      <c r="Q7537" s="11"/>
      <c r="R7537" s="11"/>
      <c r="S7537" s="11"/>
      <c r="T7537" s="11"/>
      <c r="U7537" s="42"/>
      <c r="V7537" s="42"/>
      <c r="W7537" s="42"/>
      <c r="X7537" s="42"/>
      <c r="Y7537" s="42"/>
      <c r="Z7537" s="42"/>
      <c r="AA7537" s="42"/>
      <c r="AB7537" s="42"/>
      <c r="AD7537" s="11"/>
      <c r="AF7537" s="11"/>
    </row>
    <row r="7538" spans="3:32">
      <c r="C7538" s="57"/>
      <c r="D7538" s="11"/>
      <c r="E7538" s="11"/>
      <c r="F7538" s="56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42"/>
      <c r="V7538" s="42"/>
      <c r="W7538" s="42"/>
      <c r="X7538" s="42"/>
      <c r="Y7538" s="42"/>
      <c r="Z7538" s="42"/>
      <c r="AA7538" s="42"/>
      <c r="AB7538" s="42"/>
      <c r="AD7538" s="11"/>
      <c r="AF7538" s="11"/>
    </row>
    <row r="7539" spans="3:32">
      <c r="C7539" s="57"/>
      <c r="D7539" s="11"/>
      <c r="E7539" s="11"/>
      <c r="F7539" s="56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42"/>
      <c r="V7539" s="42"/>
      <c r="W7539" s="42"/>
      <c r="X7539" s="42"/>
      <c r="Y7539" s="42"/>
      <c r="Z7539" s="42"/>
      <c r="AA7539" s="42"/>
      <c r="AB7539" s="42"/>
      <c r="AD7539" s="11"/>
      <c r="AF7539" s="11"/>
    </row>
    <row r="7540" spans="3:32">
      <c r="C7540" s="57"/>
      <c r="D7540" s="11"/>
      <c r="E7540" s="11"/>
      <c r="F7540" s="56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42"/>
      <c r="V7540" s="42"/>
      <c r="W7540" s="42"/>
      <c r="X7540" s="42"/>
      <c r="Y7540" s="42"/>
      <c r="Z7540" s="42"/>
      <c r="AA7540" s="42"/>
      <c r="AB7540" s="42"/>
      <c r="AD7540" s="11"/>
      <c r="AE7540" s="11"/>
      <c r="AF7540" s="11"/>
    </row>
    <row r="7541" spans="3:32">
      <c r="C7541" s="57"/>
      <c r="D7541" s="11"/>
      <c r="E7541" s="11"/>
      <c r="F7541" s="56"/>
      <c r="G7541" s="11"/>
      <c r="H7541" s="11"/>
      <c r="I7541" s="11"/>
      <c r="J7541" s="11"/>
      <c r="K7541" s="11"/>
      <c r="L7541" s="11"/>
      <c r="M7541" s="11"/>
      <c r="N7541" s="11"/>
      <c r="O7541" s="11"/>
      <c r="Q7541" s="11"/>
      <c r="R7541" s="11"/>
      <c r="S7541" s="11"/>
      <c r="T7541" s="11"/>
      <c r="U7541" s="42"/>
      <c r="V7541" s="42"/>
      <c r="W7541" s="42"/>
      <c r="X7541" s="42"/>
      <c r="Y7541" s="42"/>
      <c r="Z7541" s="42"/>
      <c r="AA7541" s="42"/>
      <c r="AB7541" s="42"/>
      <c r="AD7541" s="11"/>
      <c r="AE7541" s="11"/>
    </row>
    <row r="7542" spans="3:32">
      <c r="C7542" s="57"/>
      <c r="D7542" s="11"/>
      <c r="E7542" s="11"/>
      <c r="F7542" s="56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42"/>
      <c r="V7542" s="42"/>
      <c r="W7542" s="42"/>
      <c r="X7542" s="42"/>
      <c r="Y7542" s="42"/>
      <c r="Z7542" s="42"/>
      <c r="AA7542" s="42"/>
      <c r="AB7542" s="42"/>
      <c r="AD7542" s="11"/>
      <c r="AE7542" s="11"/>
    </row>
    <row r="7543" spans="3:32">
      <c r="C7543" s="57"/>
      <c r="D7543" s="11"/>
      <c r="E7543" s="11"/>
      <c r="F7543" s="56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42"/>
      <c r="V7543" s="42"/>
      <c r="W7543" s="42"/>
      <c r="X7543" s="42"/>
      <c r="Y7543" s="42"/>
      <c r="Z7543" s="42"/>
      <c r="AA7543" s="42"/>
      <c r="AB7543" s="42"/>
      <c r="AD7543" s="11"/>
      <c r="AE7543" s="11"/>
      <c r="AF7543" s="11"/>
    </row>
    <row r="7544" spans="3:32">
      <c r="C7544" s="57"/>
      <c r="D7544" s="11"/>
      <c r="E7544" s="11"/>
      <c r="F7544" s="56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42"/>
      <c r="V7544" s="42"/>
      <c r="W7544" s="42"/>
      <c r="X7544" s="42"/>
      <c r="Y7544" s="42"/>
      <c r="Z7544" s="42"/>
      <c r="AA7544" s="42"/>
      <c r="AB7544" s="42"/>
      <c r="AD7544" s="11"/>
      <c r="AE7544" s="11"/>
      <c r="AF7544" s="11"/>
    </row>
    <row r="7545" spans="3:32">
      <c r="C7545" s="57"/>
      <c r="D7545" s="11"/>
      <c r="E7545" s="11"/>
      <c r="F7545" s="56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42"/>
      <c r="V7545" s="42"/>
      <c r="W7545" s="42"/>
      <c r="X7545" s="42"/>
      <c r="Y7545" s="42"/>
      <c r="Z7545" s="42"/>
      <c r="AA7545" s="42"/>
      <c r="AB7545" s="42"/>
      <c r="AD7545" s="11"/>
      <c r="AE7545" s="11"/>
      <c r="AF7545" s="11"/>
    </row>
    <row r="7546" spans="3:32">
      <c r="C7546" s="57"/>
      <c r="D7546" s="11"/>
      <c r="E7546" s="11"/>
      <c r="F7546" s="56"/>
      <c r="G7546" s="11"/>
      <c r="H7546" s="11"/>
      <c r="I7546" s="11"/>
      <c r="J7546" s="11"/>
      <c r="K7546" s="11"/>
      <c r="L7546" s="11"/>
      <c r="M7546" s="11"/>
      <c r="N7546" s="11"/>
      <c r="O7546" s="11"/>
      <c r="Q7546" s="11"/>
      <c r="R7546" s="11"/>
      <c r="S7546" s="11"/>
      <c r="T7546" s="11"/>
      <c r="U7546" s="42"/>
      <c r="V7546" s="42"/>
      <c r="W7546" s="42"/>
      <c r="X7546" s="42"/>
      <c r="Y7546" s="42"/>
      <c r="Z7546" s="42"/>
      <c r="AA7546" s="42"/>
      <c r="AB7546" s="42"/>
      <c r="AD7546" s="11"/>
      <c r="AE7546" s="11"/>
      <c r="AF7546" s="11"/>
    </row>
    <row r="7547" spans="3:32">
      <c r="C7547" s="57"/>
      <c r="D7547" s="11"/>
      <c r="E7547" s="11"/>
      <c r="F7547" s="56"/>
      <c r="G7547" s="11"/>
      <c r="H7547" s="11"/>
      <c r="I7547" s="11"/>
      <c r="J7547" s="11"/>
      <c r="K7547" s="11"/>
      <c r="M7547" s="11"/>
      <c r="N7547" s="11"/>
      <c r="O7547" s="11"/>
      <c r="P7547" s="11"/>
      <c r="Q7547" s="11"/>
      <c r="R7547" s="11"/>
      <c r="S7547" s="11"/>
      <c r="T7547" s="11"/>
      <c r="U7547" s="42"/>
      <c r="V7547" s="42"/>
      <c r="W7547" s="42"/>
      <c r="X7547" s="42"/>
      <c r="Y7547" s="42"/>
      <c r="Z7547" s="42"/>
      <c r="AA7547" s="42"/>
      <c r="AB7547" s="42"/>
      <c r="AD7547" s="11"/>
      <c r="AF7547" s="11"/>
    </row>
    <row r="7548" spans="3:32">
      <c r="C7548" s="57"/>
      <c r="D7548" s="11"/>
      <c r="E7548" s="11"/>
      <c r="F7548" s="56"/>
      <c r="G7548" s="11"/>
      <c r="H7548" s="11"/>
      <c r="I7548" s="11"/>
      <c r="J7548" s="11"/>
      <c r="K7548" s="11"/>
      <c r="M7548" s="11"/>
      <c r="N7548" s="11"/>
      <c r="O7548" s="11"/>
      <c r="P7548" s="11"/>
      <c r="Q7548" s="11"/>
      <c r="R7548" s="11"/>
      <c r="S7548" s="11"/>
      <c r="T7548" s="11"/>
      <c r="U7548" s="42"/>
      <c r="V7548" s="42"/>
      <c r="W7548" s="42"/>
      <c r="X7548" s="42"/>
      <c r="Y7548" s="42"/>
      <c r="Z7548" s="42"/>
      <c r="AA7548" s="42"/>
      <c r="AB7548" s="42"/>
      <c r="AD7548" s="11"/>
      <c r="AE7548" s="11"/>
    </row>
    <row r="7549" spans="3:32">
      <c r="C7549" s="57"/>
      <c r="D7549" s="11"/>
      <c r="E7549" s="11"/>
      <c r="F7549" s="56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42"/>
      <c r="V7549" s="42"/>
      <c r="W7549" s="42"/>
      <c r="X7549" s="42"/>
      <c r="Y7549" s="42"/>
      <c r="Z7549" s="42"/>
      <c r="AA7549" s="42"/>
      <c r="AB7549" s="42"/>
      <c r="AD7549" s="11"/>
      <c r="AE7549" s="11"/>
    </row>
    <row r="7550" spans="3:32">
      <c r="C7550" s="57"/>
      <c r="D7550" s="11"/>
      <c r="E7550" s="11"/>
      <c r="F7550" s="56"/>
      <c r="G7550" s="11"/>
      <c r="H7550" s="11"/>
      <c r="I7550" s="11"/>
      <c r="J7550" s="11"/>
      <c r="K7550" s="11"/>
      <c r="L7550" s="11"/>
      <c r="M7550" s="11"/>
      <c r="N7550" s="11"/>
      <c r="Q7550" s="11"/>
      <c r="R7550" s="11"/>
      <c r="S7550" s="11"/>
      <c r="T7550" s="11"/>
      <c r="U7550" s="42"/>
      <c r="V7550" s="42"/>
      <c r="W7550" s="42"/>
      <c r="X7550" s="42"/>
      <c r="Y7550" s="42"/>
      <c r="Z7550" s="42"/>
      <c r="AA7550" s="42"/>
      <c r="AB7550" s="42"/>
      <c r="AD7550" s="11"/>
      <c r="AE7550" s="11"/>
      <c r="AF7550" s="11"/>
    </row>
    <row r="7551" spans="3:32">
      <c r="C7551" s="57"/>
      <c r="D7551" s="11"/>
      <c r="E7551" s="11"/>
      <c r="F7551" s="56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42"/>
      <c r="V7551" s="42"/>
      <c r="W7551" s="42"/>
      <c r="X7551" s="42"/>
      <c r="Y7551" s="42"/>
      <c r="Z7551" s="42"/>
      <c r="AA7551" s="42"/>
      <c r="AB7551" s="42"/>
      <c r="AD7551" s="11"/>
      <c r="AE7551" s="11"/>
    </row>
    <row r="7552" spans="3:32">
      <c r="C7552" s="57"/>
      <c r="D7552" s="11"/>
      <c r="E7552" s="11"/>
      <c r="F7552" s="56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42"/>
      <c r="V7552" s="42"/>
      <c r="W7552" s="42"/>
      <c r="X7552" s="42"/>
      <c r="Y7552" s="42"/>
      <c r="Z7552" s="42"/>
      <c r="AA7552" s="42"/>
      <c r="AB7552" s="42"/>
      <c r="AD7552" s="11"/>
      <c r="AE7552" s="11"/>
    </row>
    <row r="7553" spans="3:32">
      <c r="C7553" s="57"/>
      <c r="D7553" s="11"/>
      <c r="E7553" s="11"/>
      <c r="F7553" s="56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42"/>
      <c r="V7553" s="42"/>
      <c r="W7553" s="42"/>
      <c r="X7553" s="42"/>
      <c r="Y7553" s="42"/>
      <c r="Z7553" s="42"/>
      <c r="AA7553" s="42"/>
      <c r="AB7553" s="42"/>
      <c r="AD7553" s="11"/>
      <c r="AE7553" s="11"/>
    </row>
    <row r="7554" spans="3:32">
      <c r="C7554" s="57"/>
      <c r="D7554" s="11"/>
      <c r="E7554" s="11"/>
      <c r="F7554" s="56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42"/>
      <c r="V7554" s="42"/>
      <c r="W7554" s="42"/>
      <c r="X7554" s="42"/>
      <c r="Y7554" s="42"/>
      <c r="Z7554" s="42"/>
      <c r="AA7554" s="42"/>
      <c r="AB7554" s="42"/>
      <c r="AD7554" s="11"/>
      <c r="AF7554" s="11"/>
    </row>
    <row r="7555" spans="3:32">
      <c r="C7555" s="57"/>
      <c r="D7555" s="11"/>
      <c r="E7555" s="11"/>
      <c r="F7555" s="56"/>
      <c r="G7555" s="11"/>
      <c r="H7555" s="11"/>
      <c r="I7555" s="11"/>
      <c r="J7555" s="11"/>
      <c r="K7555" s="11"/>
      <c r="L7555" s="11"/>
      <c r="M7555" s="11"/>
      <c r="N7555" s="11"/>
      <c r="Q7555" s="11"/>
      <c r="R7555" s="11"/>
      <c r="S7555" s="11"/>
      <c r="T7555" s="11"/>
      <c r="U7555" s="42"/>
      <c r="V7555" s="42"/>
      <c r="W7555" s="42"/>
      <c r="X7555" s="42"/>
      <c r="Y7555" s="42"/>
      <c r="Z7555" s="42"/>
      <c r="AA7555" s="42"/>
      <c r="AB7555" s="42"/>
      <c r="AD7555" s="11"/>
      <c r="AF7555" s="11"/>
    </row>
    <row r="7556" spans="3:32">
      <c r="C7556" s="57"/>
      <c r="D7556" s="11"/>
      <c r="E7556" s="11"/>
      <c r="F7556" s="56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42"/>
      <c r="V7556" s="42"/>
      <c r="W7556" s="42"/>
      <c r="X7556" s="42"/>
      <c r="Y7556" s="42"/>
      <c r="Z7556" s="42"/>
      <c r="AA7556" s="42"/>
      <c r="AB7556" s="42"/>
      <c r="AD7556" s="11"/>
      <c r="AE7556" s="11"/>
      <c r="AF7556" s="11"/>
    </row>
    <row r="7557" spans="3:32">
      <c r="C7557" s="57"/>
      <c r="D7557" s="11"/>
      <c r="E7557" s="11"/>
      <c r="F7557" s="56"/>
      <c r="G7557" s="11"/>
      <c r="H7557" s="11"/>
      <c r="I7557" s="11"/>
      <c r="J7557" s="11"/>
      <c r="K7557" s="11"/>
      <c r="M7557" s="11"/>
      <c r="N7557" s="11"/>
      <c r="O7557" s="11"/>
      <c r="P7557" s="11"/>
      <c r="Q7557" s="11"/>
      <c r="R7557" s="11"/>
      <c r="S7557" s="11"/>
      <c r="T7557" s="11"/>
      <c r="U7557" s="42"/>
      <c r="V7557" s="42"/>
      <c r="W7557" s="42"/>
      <c r="X7557" s="42"/>
      <c r="Y7557" s="42"/>
      <c r="Z7557" s="42"/>
      <c r="AA7557" s="42"/>
      <c r="AB7557" s="42"/>
      <c r="AD7557" s="11"/>
      <c r="AE7557" s="11"/>
      <c r="AF7557" s="11"/>
    </row>
    <row r="7558" spans="3:32">
      <c r="C7558" s="57"/>
      <c r="D7558" s="11"/>
      <c r="E7558" s="11"/>
      <c r="F7558" s="56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42"/>
      <c r="V7558" s="42"/>
      <c r="W7558" s="42"/>
      <c r="X7558" s="42"/>
      <c r="Y7558" s="42"/>
      <c r="Z7558" s="42"/>
      <c r="AA7558" s="42"/>
      <c r="AB7558" s="42"/>
      <c r="AD7558" s="11"/>
      <c r="AF7558" s="11"/>
    </row>
    <row r="7559" spans="3:32">
      <c r="C7559" s="57"/>
      <c r="D7559" s="11"/>
      <c r="E7559" s="11"/>
      <c r="F7559" s="56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42"/>
      <c r="V7559" s="42"/>
      <c r="W7559" s="42"/>
      <c r="X7559" s="42"/>
      <c r="Y7559" s="42"/>
      <c r="Z7559" s="42"/>
      <c r="AA7559" s="42"/>
      <c r="AB7559" s="42"/>
      <c r="AD7559" s="11"/>
      <c r="AF7559" s="11"/>
    </row>
    <row r="7560" spans="3:32">
      <c r="C7560" s="57"/>
      <c r="D7560" s="11"/>
      <c r="E7560" s="11"/>
      <c r="F7560" s="56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42"/>
      <c r="V7560" s="42"/>
      <c r="W7560" s="42"/>
      <c r="X7560" s="42"/>
      <c r="Y7560" s="42"/>
      <c r="Z7560" s="42"/>
      <c r="AA7560" s="42"/>
      <c r="AB7560" s="42"/>
      <c r="AD7560" s="11"/>
      <c r="AE7560" s="11"/>
      <c r="AF7560" s="11"/>
    </row>
    <row r="7561" spans="3:32">
      <c r="C7561" s="57"/>
      <c r="D7561" s="11"/>
      <c r="E7561" s="11"/>
      <c r="F7561" s="56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42"/>
      <c r="V7561" s="42"/>
      <c r="W7561" s="42"/>
      <c r="X7561" s="42"/>
      <c r="Y7561" s="42"/>
      <c r="Z7561" s="42"/>
      <c r="AA7561" s="42"/>
      <c r="AB7561" s="42"/>
      <c r="AD7561" s="11"/>
      <c r="AE7561" s="11"/>
    </row>
    <row r="7562" spans="3:32">
      <c r="C7562" s="57"/>
      <c r="D7562" s="11"/>
      <c r="E7562" s="11"/>
      <c r="F7562" s="56"/>
      <c r="G7562" s="11"/>
      <c r="H7562" s="11"/>
      <c r="I7562" s="11"/>
      <c r="J7562" s="11"/>
      <c r="K7562" s="11"/>
      <c r="M7562" s="11"/>
      <c r="N7562" s="11"/>
      <c r="O7562" s="11"/>
      <c r="P7562" s="11"/>
      <c r="Q7562" s="11"/>
      <c r="R7562" s="11"/>
      <c r="S7562" s="11"/>
      <c r="U7562" s="42"/>
      <c r="V7562" s="42"/>
      <c r="W7562" s="42"/>
      <c r="X7562" s="42"/>
      <c r="Y7562" s="42"/>
      <c r="Z7562" s="42"/>
      <c r="AA7562" s="42"/>
      <c r="AB7562" s="42"/>
      <c r="AD7562" s="11"/>
      <c r="AF7562" s="11"/>
    </row>
    <row r="7563" spans="3:32">
      <c r="C7563" s="57"/>
      <c r="D7563" s="11"/>
      <c r="E7563" s="11"/>
      <c r="F7563" s="56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42"/>
      <c r="V7563" s="42"/>
      <c r="W7563" s="42"/>
      <c r="X7563" s="42"/>
      <c r="Y7563" s="42"/>
      <c r="Z7563" s="42"/>
      <c r="AA7563" s="42"/>
      <c r="AB7563" s="42"/>
      <c r="AD7563" s="11"/>
      <c r="AE7563" s="11"/>
    </row>
    <row r="7564" spans="3:32">
      <c r="C7564" s="57"/>
      <c r="D7564" s="11"/>
      <c r="E7564" s="11"/>
      <c r="F7564" s="56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42"/>
      <c r="V7564" s="42"/>
      <c r="W7564" s="42"/>
      <c r="X7564" s="42"/>
      <c r="Y7564" s="42"/>
      <c r="Z7564" s="42"/>
      <c r="AA7564" s="42"/>
      <c r="AB7564" s="42"/>
      <c r="AD7564" s="11"/>
    </row>
    <row r="7565" spans="3:32">
      <c r="C7565" s="57"/>
      <c r="D7565" s="11"/>
      <c r="E7565" s="11"/>
      <c r="F7565" s="56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42"/>
      <c r="V7565" s="42"/>
      <c r="W7565" s="42"/>
      <c r="X7565" s="42"/>
      <c r="Y7565" s="42"/>
      <c r="Z7565" s="42"/>
      <c r="AA7565" s="42"/>
      <c r="AB7565" s="42"/>
      <c r="AC7565" s="11"/>
      <c r="AD7565" s="11"/>
      <c r="AE7565" s="11"/>
    </row>
    <row r="7566" spans="3:32">
      <c r="C7566" s="57"/>
      <c r="D7566" s="11"/>
      <c r="E7566" s="11"/>
      <c r="F7566" s="56"/>
      <c r="G7566" s="11"/>
      <c r="H7566" s="11"/>
      <c r="I7566" s="11"/>
      <c r="J7566" s="11"/>
      <c r="K7566" s="11"/>
      <c r="L7566" s="11"/>
      <c r="M7566" s="11"/>
      <c r="N7566" s="11"/>
      <c r="P7566" s="11"/>
      <c r="Q7566" s="11"/>
      <c r="R7566" s="11"/>
      <c r="S7566" s="11"/>
      <c r="T7566" s="11"/>
      <c r="U7566" s="42"/>
      <c r="V7566" s="42"/>
      <c r="W7566" s="42"/>
      <c r="X7566" s="42"/>
      <c r="Y7566" s="42"/>
      <c r="Z7566" s="42"/>
      <c r="AA7566" s="42"/>
      <c r="AB7566" s="42"/>
      <c r="AC7566" s="11"/>
      <c r="AD7566" s="11"/>
    </row>
    <row r="7567" spans="3:32">
      <c r="C7567" s="57"/>
      <c r="D7567" s="11"/>
      <c r="E7567" s="11"/>
      <c r="F7567" s="56"/>
      <c r="G7567" s="11"/>
      <c r="H7567" s="11"/>
      <c r="I7567" s="11"/>
      <c r="J7567" s="11"/>
      <c r="K7567" s="11"/>
      <c r="L7567" s="11"/>
      <c r="M7567" s="11"/>
      <c r="N7567" s="11"/>
      <c r="P7567" s="11"/>
      <c r="Q7567" s="11"/>
      <c r="R7567" s="11"/>
      <c r="S7567" s="11"/>
      <c r="T7567" s="11"/>
      <c r="U7567" s="42"/>
      <c r="V7567" s="42"/>
      <c r="W7567" s="42"/>
      <c r="X7567" s="42"/>
      <c r="Y7567" s="42"/>
      <c r="Z7567" s="42"/>
      <c r="AA7567" s="42"/>
      <c r="AB7567" s="42"/>
      <c r="AC7567" s="11"/>
      <c r="AD7567" s="11"/>
      <c r="AE7567" s="11"/>
      <c r="AF7567" s="11"/>
    </row>
    <row r="7568" spans="3:32">
      <c r="C7568" s="57"/>
      <c r="D7568" s="11"/>
      <c r="E7568" s="11"/>
      <c r="F7568" s="56"/>
      <c r="G7568" s="11"/>
      <c r="H7568" s="11"/>
      <c r="I7568" s="11"/>
      <c r="J7568" s="11"/>
      <c r="K7568" s="11"/>
      <c r="M7568" s="11"/>
      <c r="N7568" s="11"/>
      <c r="Q7568" s="11"/>
      <c r="R7568" s="11"/>
      <c r="S7568" s="11"/>
      <c r="U7568" s="42"/>
      <c r="V7568" s="42"/>
      <c r="W7568" s="42"/>
      <c r="X7568" s="42"/>
      <c r="Y7568" s="42"/>
      <c r="Z7568" s="42"/>
      <c r="AA7568" s="42"/>
      <c r="AB7568" s="42"/>
      <c r="AC7568" s="11"/>
      <c r="AD7568" s="11"/>
      <c r="AE7568" s="11"/>
    </row>
    <row r="7569" spans="3:32">
      <c r="C7569" s="57"/>
      <c r="D7569" s="11"/>
      <c r="E7569" s="11"/>
      <c r="F7569" s="56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42"/>
      <c r="V7569" s="42"/>
      <c r="W7569" s="42"/>
      <c r="X7569" s="42"/>
      <c r="Y7569" s="42"/>
      <c r="Z7569" s="42"/>
      <c r="AA7569" s="42"/>
      <c r="AB7569" s="42"/>
      <c r="AD7569" s="11"/>
      <c r="AF7569" s="11"/>
    </row>
    <row r="7570" spans="3:32">
      <c r="C7570" s="57"/>
      <c r="D7570" s="11"/>
      <c r="E7570" s="11"/>
      <c r="F7570" s="56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42"/>
      <c r="V7570" s="42"/>
      <c r="W7570" s="42"/>
      <c r="X7570" s="42"/>
      <c r="Y7570" s="42"/>
      <c r="Z7570" s="42"/>
      <c r="AA7570" s="42"/>
      <c r="AB7570" s="42"/>
      <c r="AD7570" s="11"/>
      <c r="AF7570" s="11"/>
    </row>
    <row r="7571" spans="3:32">
      <c r="C7571" s="57"/>
      <c r="D7571" s="11"/>
      <c r="E7571" s="11"/>
      <c r="F7571" s="56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42"/>
      <c r="V7571" s="42"/>
      <c r="W7571" s="42"/>
      <c r="X7571" s="42"/>
      <c r="Y7571" s="42"/>
      <c r="Z7571" s="42"/>
      <c r="AA7571" s="42"/>
      <c r="AB7571" s="42"/>
      <c r="AD7571" s="11"/>
      <c r="AF7571" s="11"/>
    </row>
    <row r="7572" spans="3:32">
      <c r="C7572" s="57"/>
      <c r="D7572" s="11"/>
      <c r="E7572" s="11"/>
      <c r="F7572" s="56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42"/>
      <c r="V7572" s="42"/>
      <c r="W7572" s="42"/>
      <c r="X7572" s="42"/>
      <c r="Y7572" s="42"/>
      <c r="Z7572" s="42"/>
      <c r="AA7572" s="42"/>
      <c r="AB7572" s="42"/>
      <c r="AD7572" s="11"/>
      <c r="AE7572" s="11"/>
      <c r="AF7572" s="11"/>
    </row>
    <row r="7573" spans="3:32">
      <c r="C7573" s="57"/>
      <c r="D7573" s="11"/>
      <c r="E7573" s="11"/>
      <c r="F7573" s="56"/>
      <c r="G7573" s="11"/>
      <c r="H7573" s="11"/>
      <c r="I7573" s="11"/>
      <c r="J7573" s="11"/>
      <c r="K7573" s="11"/>
      <c r="L7573" s="11"/>
      <c r="M7573" s="11"/>
      <c r="N7573" s="11"/>
      <c r="P7573" s="11"/>
      <c r="Q7573" s="11"/>
      <c r="R7573" s="11"/>
      <c r="S7573" s="11"/>
      <c r="T7573" s="11"/>
      <c r="U7573" s="42"/>
      <c r="V7573" s="42"/>
      <c r="W7573" s="42"/>
      <c r="X7573" s="42"/>
      <c r="Y7573" s="42"/>
      <c r="Z7573" s="42"/>
      <c r="AA7573" s="42"/>
      <c r="AB7573" s="42"/>
      <c r="AD7573" s="11"/>
      <c r="AE7573" s="11"/>
    </row>
    <row r="7574" spans="3:32">
      <c r="C7574" s="57"/>
      <c r="D7574" s="11"/>
      <c r="E7574" s="11"/>
      <c r="F7574" s="56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42"/>
      <c r="V7574" s="42"/>
      <c r="W7574" s="42"/>
      <c r="X7574" s="42"/>
      <c r="Y7574" s="42"/>
      <c r="Z7574" s="42"/>
      <c r="AA7574" s="42"/>
      <c r="AB7574" s="42"/>
      <c r="AD7574" s="11"/>
      <c r="AF7574" s="11"/>
    </row>
    <row r="7575" spans="3:32">
      <c r="C7575" s="57"/>
      <c r="D7575" s="11"/>
      <c r="E7575" s="11"/>
      <c r="F7575" s="56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42"/>
      <c r="V7575" s="42"/>
      <c r="W7575" s="42"/>
      <c r="X7575" s="42"/>
      <c r="Y7575" s="42"/>
      <c r="Z7575" s="42"/>
      <c r="AA7575" s="42"/>
      <c r="AB7575" s="42"/>
      <c r="AD7575" s="11"/>
      <c r="AE7575" s="11"/>
      <c r="AF7575" s="11"/>
    </row>
    <row r="7576" spans="3:32">
      <c r="C7576" s="57"/>
      <c r="D7576" s="11"/>
      <c r="E7576" s="11"/>
      <c r="F7576" s="56"/>
      <c r="G7576" s="11"/>
      <c r="H7576" s="11"/>
      <c r="I7576" s="11"/>
      <c r="J7576" s="11"/>
      <c r="K7576" s="11"/>
      <c r="M7576" s="11"/>
      <c r="O7576" s="11"/>
      <c r="P7576" s="11"/>
      <c r="Q7576" s="11"/>
      <c r="R7576" s="11"/>
      <c r="S7576" s="11"/>
      <c r="T7576" s="11"/>
      <c r="U7576" s="42"/>
      <c r="V7576" s="42"/>
      <c r="W7576" s="42"/>
      <c r="X7576" s="42"/>
      <c r="Y7576" s="42"/>
      <c r="Z7576" s="42"/>
      <c r="AA7576" s="42"/>
      <c r="AB7576" s="42"/>
      <c r="AD7576" s="11"/>
      <c r="AE7576" s="11"/>
    </row>
    <row r="7577" spans="3:32">
      <c r="C7577" s="57"/>
      <c r="D7577" s="11"/>
      <c r="E7577" s="11"/>
      <c r="F7577" s="56"/>
      <c r="G7577" s="11"/>
      <c r="H7577" s="11"/>
      <c r="I7577" s="11"/>
      <c r="J7577" s="11"/>
      <c r="K7577" s="11"/>
      <c r="L7577" s="11"/>
      <c r="M7577" s="11"/>
      <c r="N7577" s="11"/>
      <c r="P7577" s="11"/>
      <c r="Q7577" s="11"/>
      <c r="R7577" s="11"/>
      <c r="S7577" s="11"/>
      <c r="T7577" s="11"/>
      <c r="U7577" s="42"/>
      <c r="V7577" s="42"/>
      <c r="W7577" s="42"/>
      <c r="X7577" s="42"/>
      <c r="Y7577" s="42"/>
      <c r="Z7577" s="42"/>
      <c r="AA7577" s="42"/>
      <c r="AB7577" s="42"/>
      <c r="AD7577" s="11"/>
      <c r="AE7577" s="11"/>
      <c r="AF7577" s="11"/>
    </row>
    <row r="7578" spans="3:32">
      <c r="C7578" s="57"/>
      <c r="D7578" s="11"/>
      <c r="E7578" s="11"/>
      <c r="F7578" s="56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42"/>
      <c r="V7578" s="42"/>
      <c r="W7578" s="42"/>
      <c r="X7578" s="42"/>
      <c r="Y7578" s="42"/>
      <c r="Z7578" s="42"/>
      <c r="AA7578" s="42"/>
      <c r="AB7578" s="42"/>
      <c r="AD7578" s="11"/>
      <c r="AF7578" s="11"/>
    </row>
    <row r="7579" spans="3:32">
      <c r="C7579" s="57"/>
      <c r="D7579" s="11"/>
      <c r="E7579" s="11"/>
      <c r="F7579" s="56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42"/>
      <c r="V7579" s="42"/>
      <c r="W7579" s="42"/>
      <c r="X7579" s="42"/>
      <c r="Y7579" s="42"/>
      <c r="Z7579" s="42"/>
      <c r="AA7579" s="42"/>
      <c r="AB7579" s="42"/>
      <c r="AD7579" s="11"/>
      <c r="AE7579" s="11"/>
    </row>
    <row r="7580" spans="3:32">
      <c r="C7580" s="57"/>
      <c r="D7580" s="11"/>
      <c r="E7580" s="11"/>
      <c r="F7580" s="56"/>
      <c r="G7580" s="11"/>
      <c r="H7580" s="11"/>
      <c r="I7580" s="11"/>
      <c r="J7580" s="11"/>
      <c r="K7580" s="11"/>
      <c r="M7580" s="11"/>
      <c r="N7580" s="11"/>
      <c r="P7580" s="11"/>
      <c r="Q7580" s="11"/>
      <c r="R7580" s="11"/>
      <c r="S7580" s="11"/>
      <c r="U7580" s="42"/>
      <c r="V7580" s="42"/>
      <c r="W7580" s="42"/>
      <c r="X7580" s="42"/>
      <c r="Y7580" s="42"/>
      <c r="Z7580" s="42"/>
      <c r="AA7580" s="42"/>
      <c r="AB7580" s="42"/>
      <c r="AD7580" s="11"/>
      <c r="AE7580" s="11"/>
    </row>
    <row r="7581" spans="3:32">
      <c r="C7581" s="57"/>
      <c r="D7581" s="11"/>
      <c r="E7581" s="11"/>
      <c r="F7581" s="56"/>
      <c r="G7581" s="11"/>
      <c r="H7581" s="11"/>
      <c r="I7581" s="11"/>
      <c r="J7581" s="11"/>
      <c r="K7581" s="11"/>
      <c r="M7581" s="11"/>
      <c r="N7581" s="11"/>
      <c r="O7581" s="11"/>
      <c r="Q7581" s="11"/>
      <c r="R7581" s="11"/>
      <c r="S7581" s="11"/>
      <c r="U7581" s="42"/>
      <c r="V7581" s="42"/>
      <c r="W7581" s="42"/>
      <c r="X7581" s="42"/>
      <c r="Y7581" s="42"/>
      <c r="Z7581" s="42"/>
      <c r="AA7581" s="42"/>
      <c r="AB7581" s="42"/>
      <c r="AD7581" s="11"/>
      <c r="AE7581" s="11"/>
    </row>
    <row r="7582" spans="3:32">
      <c r="C7582" s="57"/>
      <c r="D7582" s="11"/>
      <c r="E7582" s="11"/>
      <c r="F7582" s="56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42"/>
      <c r="V7582" s="42"/>
      <c r="W7582" s="42"/>
      <c r="X7582" s="42"/>
      <c r="Y7582" s="42"/>
      <c r="Z7582" s="42"/>
      <c r="AA7582" s="42"/>
      <c r="AB7582" s="42"/>
      <c r="AD7582" s="11"/>
      <c r="AE7582" s="11"/>
      <c r="AF7582" s="11"/>
    </row>
    <row r="7583" spans="3:32">
      <c r="C7583" s="57"/>
      <c r="D7583" s="11"/>
      <c r="E7583" s="11"/>
      <c r="F7583" s="56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42"/>
      <c r="V7583" s="42"/>
      <c r="W7583" s="42"/>
      <c r="X7583" s="42"/>
      <c r="Y7583" s="42"/>
      <c r="Z7583" s="42"/>
      <c r="AA7583" s="42"/>
      <c r="AB7583" s="42"/>
      <c r="AD7583" s="11"/>
      <c r="AF7583" s="11"/>
    </row>
    <row r="7584" spans="3:32">
      <c r="C7584" s="57"/>
      <c r="D7584" s="11"/>
      <c r="E7584" s="11"/>
      <c r="F7584" s="56"/>
      <c r="G7584" s="11"/>
      <c r="H7584" s="11"/>
      <c r="I7584" s="11"/>
      <c r="J7584" s="11"/>
      <c r="K7584" s="11"/>
      <c r="L7584" s="11"/>
      <c r="M7584" s="11"/>
      <c r="O7584" s="11"/>
      <c r="Q7584" s="11"/>
      <c r="R7584" s="11"/>
      <c r="S7584" s="11"/>
      <c r="T7584" s="11"/>
      <c r="U7584" s="42"/>
      <c r="V7584" s="42"/>
      <c r="W7584" s="42"/>
      <c r="X7584" s="42"/>
      <c r="Y7584" s="42"/>
      <c r="Z7584" s="42"/>
      <c r="AA7584" s="42"/>
      <c r="AB7584" s="42"/>
      <c r="AD7584" s="11"/>
      <c r="AF7584" s="11"/>
    </row>
    <row r="7585" spans="3:32">
      <c r="C7585" s="57"/>
      <c r="D7585" s="11"/>
      <c r="E7585" s="11"/>
      <c r="F7585" s="56"/>
      <c r="G7585" s="11"/>
      <c r="H7585" s="11"/>
      <c r="I7585" s="11"/>
      <c r="J7585" s="11"/>
      <c r="K7585" s="11"/>
      <c r="L7585" s="11"/>
      <c r="M7585" s="11"/>
      <c r="O7585" s="11"/>
      <c r="Q7585" s="11"/>
      <c r="R7585" s="11"/>
      <c r="S7585" s="11"/>
      <c r="T7585" s="11"/>
      <c r="U7585" s="42"/>
      <c r="V7585" s="42"/>
      <c r="W7585" s="42"/>
      <c r="X7585" s="42"/>
      <c r="Y7585" s="42"/>
      <c r="Z7585" s="42"/>
      <c r="AA7585" s="42"/>
      <c r="AB7585" s="42"/>
      <c r="AD7585" s="11"/>
      <c r="AE7585" s="11"/>
      <c r="AF7585" s="11"/>
    </row>
    <row r="7586" spans="3:32">
      <c r="C7586" s="57"/>
      <c r="D7586" s="11"/>
      <c r="E7586" s="11"/>
      <c r="F7586" s="56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42"/>
      <c r="V7586" s="42"/>
      <c r="W7586" s="42"/>
      <c r="X7586" s="42"/>
      <c r="Y7586" s="42"/>
      <c r="Z7586" s="42"/>
      <c r="AA7586" s="42"/>
      <c r="AB7586" s="42"/>
      <c r="AD7586" s="11"/>
      <c r="AF7586" s="11"/>
    </row>
    <row r="7587" spans="3:32">
      <c r="C7587" s="57"/>
      <c r="D7587" s="11"/>
      <c r="E7587" s="11"/>
      <c r="F7587" s="56"/>
      <c r="G7587" s="11"/>
      <c r="H7587" s="11"/>
      <c r="I7587" s="11"/>
      <c r="J7587" s="11"/>
      <c r="K7587" s="11"/>
      <c r="L7587" s="11"/>
      <c r="M7587" s="11"/>
      <c r="N7587" s="11"/>
      <c r="P7587" s="11"/>
      <c r="Q7587" s="11"/>
      <c r="R7587" s="11"/>
      <c r="S7587" s="11"/>
      <c r="T7587" s="11"/>
      <c r="U7587" s="42"/>
      <c r="V7587" s="42"/>
      <c r="W7587" s="42"/>
      <c r="X7587" s="42"/>
      <c r="Y7587" s="42"/>
      <c r="Z7587" s="42"/>
      <c r="AA7587" s="42"/>
      <c r="AB7587" s="42"/>
      <c r="AD7587" s="11"/>
      <c r="AE7587" s="11"/>
    </row>
    <row r="7588" spans="3:32">
      <c r="C7588" s="57"/>
      <c r="D7588" s="11"/>
      <c r="E7588" s="11"/>
      <c r="F7588" s="56"/>
      <c r="G7588" s="11"/>
      <c r="H7588" s="11"/>
      <c r="I7588" s="11"/>
      <c r="J7588" s="11"/>
      <c r="K7588" s="11"/>
      <c r="L7588" s="11"/>
      <c r="M7588" s="11"/>
      <c r="N7588" s="11"/>
      <c r="P7588" s="11"/>
      <c r="Q7588" s="11"/>
      <c r="R7588" s="11"/>
      <c r="S7588" s="11"/>
      <c r="T7588" s="11"/>
      <c r="U7588" s="42"/>
      <c r="V7588" s="42"/>
      <c r="W7588" s="42"/>
      <c r="X7588" s="42"/>
      <c r="Y7588" s="42"/>
      <c r="Z7588" s="42"/>
      <c r="AA7588" s="42"/>
      <c r="AB7588" s="42"/>
      <c r="AD7588" s="11"/>
      <c r="AE7588" s="11"/>
      <c r="AF7588" s="11"/>
    </row>
    <row r="7589" spans="3:32">
      <c r="C7589" s="57"/>
      <c r="D7589" s="11"/>
      <c r="E7589" s="11"/>
      <c r="F7589" s="56"/>
      <c r="G7589" s="11"/>
      <c r="H7589" s="11"/>
      <c r="I7589" s="11"/>
      <c r="J7589" s="11"/>
      <c r="K7589" s="11"/>
      <c r="L7589" s="11"/>
      <c r="M7589" s="11"/>
      <c r="N7589" s="11"/>
      <c r="P7589" s="11"/>
      <c r="Q7589" s="11"/>
      <c r="R7589" s="11"/>
      <c r="S7589" s="11"/>
      <c r="T7589" s="11"/>
      <c r="U7589" s="42"/>
      <c r="V7589" s="42"/>
      <c r="W7589" s="42"/>
      <c r="X7589" s="42"/>
      <c r="Y7589" s="42"/>
      <c r="Z7589" s="42"/>
      <c r="AA7589" s="42"/>
      <c r="AB7589" s="42"/>
      <c r="AD7589" s="11"/>
      <c r="AE7589" s="11"/>
      <c r="AF7589" s="11"/>
    </row>
    <row r="7590" spans="3:32">
      <c r="C7590" s="57"/>
      <c r="D7590" s="11"/>
      <c r="E7590" s="11"/>
      <c r="F7590" s="56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42"/>
      <c r="V7590" s="42"/>
      <c r="W7590" s="42"/>
      <c r="X7590" s="42"/>
      <c r="Y7590" s="42"/>
      <c r="Z7590" s="42"/>
      <c r="AA7590" s="42"/>
      <c r="AB7590" s="42"/>
      <c r="AD7590" s="11"/>
    </row>
    <row r="7591" spans="3:32">
      <c r="C7591" s="57"/>
      <c r="D7591" s="11"/>
      <c r="E7591" s="11"/>
      <c r="F7591" s="56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42"/>
      <c r="V7591" s="42"/>
      <c r="W7591" s="42"/>
      <c r="X7591" s="42"/>
      <c r="Y7591" s="42"/>
      <c r="Z7591" s="42"/>
      <c r="AA7591" s="42"/>
      <c r="AB7591" s="42"/>
      <c r="AD7591" s="11"/>
      <c r="AF7591" s="11"/>
    </row>
    <row r="7592" spans="3:32">
      <c r="C7592" s="57"/>
      <c r="D7592" s="11"/>
      <c r="E7592" s="11"/>
      <c r="F7592" s="56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42"/>
      <c r="V7592" s="42"/>
      <c r="W7592" s="42"/>
      <c r="X7592" s="42"/>
      <c r="Y7592" s="42"/>
      <c r="Z7592" s="42"/>
      <c r="AA7592" s="42"/>
      <c r="AB7592" s="42"/>
      <c r="AD7592" s="11"/>
      <c r="AE7592" s="11"/>
      <c r="AF7592" s="11"/>
    </row>
    <row r="7593" spans="3:32">
      <c r="C7593" s="57"/>
      <c r="D7593" s="11"/>
      <c r="E7593" s="11"/>
      <c r="F7593" s="56"/>
      <c r="G7593" s="11"/>
      <c r="H7593" s="11"/>
      <c r="I7593" s="11"/>
      <c r="J7593" s="11"/>
      <c r="K7593" s="11"/>
      <c r="L7593" s="11"/>
      <c r="M7593" s="11"/>
      <c r="N7593" s="11"/>
      <c r="P7593" s="11"/>
      <c r="Q7593" s="11"/>
      <c r="R7593" s="11"/>
      <c r="S7593" s="11"/>
      <c r="T7593" s="11"/>
      <c r="U7593" s="42"/>
      <c r="V7593" s="42"/>
      <c r="W7593" s="42"/>
      <c r="X7593" s="42"/>
      <c r="Y7593" s="42"/>
      <c r="Z7593" s="42"/>
      <c r="AA7593" s="42"/>
      <c r="AB7593" s="42"/>
      <c r="AD7593" s="11"/>
      <c r="AE7593" s="11"/>
    </row>
    <row r="7594" spans="3:32">
      <c r="C7594" s="57"/>
      <c r="D7594" s="11"/>
      <c r="E7594" s="11"/>
      <c r="F7594" s="56"/>
      <c r="G7594" s="11"/>
      <c r="H7594" s="11"/>
      <c r="I7594" s="11"/>
      <c r="J7594" s="11"/>
      <c r="K7594" s="11"/>
      <c r="L7594" s="11"/>
      <c r="M7594" s="11"/>
      <c r="N7594" s="11"/>
      <c r="P7594" s="11"/>
      <c r="Q7594" s="11"/>
      <c r="R7594" s="11"/>
      <c r="S7594" s="11"/>
      <c r="T7594" s="11"/>
      <c r="U7594" s="42"/>
      <c r="V7594" s="42"/>
      <c r="W7594" s="42"/>
      <c r="X7594" s="42"/>
      <c r="Y7594" s="42"/>
      <c r="Z7594" s="42"/>
      <c r="AA7594" s="42"/>
      <c r="AB7594" s="42"/>
      <c r="AD7594" s="11"/>
    </row>
    <row r="7595" spans="3:32">
      <c r="C7595" s="57"/>
      <c r="D7595" s="11"/>
      <c r="E7595" s="11"/>
      <c r="F7595" s="56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42"/>
      <c r="V7595" s="42"/>
      <c r="W7595" s="42"/>
      <c r="X7595" s="42"/>
      <c r="Y7595" s="42"/>
      <c r="Z7595" s="42"/>
      <c r="AA7595" s="42"/>
      <c r="AB7595" s="42"/>
      <c r="AD7595" s="11"/>
      <c r="AE7595" s="11"/>
    </row>
    <row r="7596" spans="3:32">
      <c r="C7596" s="57"/>
      <c r="D7596" s="11"/>
      <c r="E7596" s="11"/>
      <c r="F7596" s="56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42"/>
      <c r="V7596" s="42"/>
      <c r="W7596" s="42"/>
      <c r="X7596" s="42"/>
      <c r="Y7596" s="42"/>
      <c r="Z7596" s="42"/>
      <c r="AA7596" s="42"/>
      <c r="AB7596" s="42"/>
      <c r="AD7596" s="11"/>
      <c r="AE7596" s="11"/>
    </row>
    <row r="7597" spans="3:32">
      <c r="C7597" s="57"/>
      <c r="D7597" s="11"/>
      <c r="E7597" s="11"/>
      <c r="F7597" s="56"/>
      <c r="G7597" s="11"/>
      <c r="H7597" s="11"/>
      <c r="I7597" s="11"/>
      <c r="J7597" s="11"/>
      <c r="K7597" s="11"/>
      <c r="M7597" s="11"/>
      <c r="N7597" s="11"/>
      <c r="O7597" s="11"/>
      <c r="P7597" s="11"/>
      <c r="Q7597" s="11"/>
      <c r="R7597" s="11"/>
      <c r="S7597" s="11"/>
      <c r="T7597" s="11"/>
      <c r="U7597" s="42"/>
      <c r="V7597" s="42"/>
      <c r="W7597" s="42"/>
      <c r="X7597" s="42"/>
      <c r="Y7597" s="42"/>
      <c r="Z7597" s="42"/>
      <c r="AA7597" s="42"/>
      <c r="AB7597" s="42"/>
      <c r="AD7597" s="11"/>
      <c r="AF7597" s="11"/>
    </row>
    <row r="7598" spans="3:32">
      <c r="C7598" s="57"/>
      <c r="D7598" s="11"/>
      <c r="E7598" s="11"/>
      <c r="F7598" s="56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42"/>
      <c r="V7598" s="42"/>
      <c r="W7598" s="42"/>
      <c r="X7598" s="42"/>
      <c r="Y7598" s="42"/>
      <c r="Z7598" s="42"/>
      <c r="AA7598" s="42"/>
      <c r="AB7598" s="42"/>
      <c r="AD7598" s="11"/>
      <c r="AF7598" s="11"/>
    </row>
    <row r="7599" spans="3:32">
      <c r="C7599" s="57"/>
      <c r="D7599" s="11"/>
      <c r="E7599" s="11"/>
      <c r="F7599" s="56"/>
      <c r="G7599" s="11"/>
      <c r="H7599" s="11"/>
      <c r="I7599" s="11"/>
      <c r="J7599" s="11"/>
      <c r="K7599" s="11"/>
      <c r="L7599" s="11"/>
      <c r="M7599" s="11"/>
      <c r="N7599" s="11"/>
      <c r="P7599" s="11"/>
      <c r="Q7599" s="11"/>
      <c r="R7599" s="11"/>
      <c r="S7599" s="11"/>
      <c r="T7599" s="11"/>
      <c r="U7599" s="42"/>
      <c r="V7599" s="42"/>
      <c r="W7599" s="42"/>
      <c r="X7599" s="42"/>
      <c r="Y7599" s="42"/>
      <c r="Z7599" s="42"/>
      <c r="AA7599" s="42"/>
      <c r="AB7599" s="42"/>
      <c r="AD7599" s="11"/>
      <c r="AE7599" s="11"/>
    </row>
    <row r="7600" spans="3:32">
      <c r="C7600" s="57"/>
      <c r="D7600" s="11"/>
      <c r="E7600" s="11"/>
      <c r="F7600" s="56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42"/>
      <c r="V7600" s="42"/>
      <c r="W7600" s="42"/>
      <c r="X7600" s="42"/>
      <c r="Y7600" s="42"/>
      <c r="Z7600" s="42"/>
      <c r="AA7600" s="42"/>
      <c r="AB7600" s="42"/>
      <c r="AD7600" s="11"/>
      <c r="AE7600" s="11"/>
      <c r="AF7600" s="11"/>
    </row>
    <row r="7601" spans="3:32">
      <c r="C7601" s="57"/>
      <c r="D7601" s="11"/>
      <c r="E7601" s="11"/>
      <c r="F7601" s="56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42"/>
      <c r="V7601" s="42"/>
      <c r="W7601" s="42"/>
      <c r="X7601" s="42"/>
      <c r="Y7601" s="42"/>
      <c r="Z7601" s="42"/>
      <c r="AA7601" s="42"/>
      <c r="AB7601" s="42"/>
      <c r="AD7601" s="11"/>
      <c r="AE7601" s="11"/>
      <c r="AF7601" s="11"/>
    </row>
    <row r="7602" spans="3:32">
      <c r="C7602" s="57"/>
      <c r="D7602" s="11"/>
      <c r="E7602" s="11"/>
      <c r="F7602" s="56"/>
      <c r="G7602" s="11"/>
      <c r="H7602" s="11"/>
      <c r="I7602" s="11"/>
      <c r="J7602" s="11"/>
      <c r="K7602" s="11"/>
      <c r="M7602" s="11"/>
      <c r="N7602" s="11"/>
      <c r="O7602" s="11"/>
      <c r="P7602" s="11"/>
      <c r="Q7602" s="11"/>
      <c r="R7602" s="11"/>
      <c r="S7602" s="11"/>
      <c r="T7602" s="11"/>
      <c r="U7602" s="42"/>
      <c r="V7602" s="42"/>
      <c r="W7602" s="42"/>
      <c r="X7602" s="42"/>
      <c r="Y7602" s="42"/>
      <c r="Z7602" s="42"/>
      <c r="AA7602" s="42"/>
      <c r="AB7602" s="42"/>
      <c r="AD7602" s="11"/>
      <c r="AE7602" s="11"/>
    </row>
    <row r="7603" spans="3:32">
      <c r="C7603" s="57"/>
      <c r="D7603" s="11"/>
      <c r="E7603" s="11"/>
      <c r="F7603" s="56"/>
      <c r="G7603" s="11"/>
      <c r="H7603" s="11"/>
      <c r="I7603" s="11"/>
      <c r="J7603" s="11"/>
      <c r="K7603" s="11"/>
      <c r="L7603" s="11"/>
      <c r="M7603" s="11"/>
      <c r="O7603" s="11"/>
      <c r="Q7603" s="11"/>
      <c r="R7603" s="11"/>
      <c r="S7603" s="11"/>
      <c r="T7603" s="11"/>
      <c r="U7603" s="42"/>
      <c r="V7603" s="42"/>
      <c r="W7603" s="42"/>
      <c r="X7603" s="42"/>
      <c r="Y7603" s="42"/>
      <c r="Z7603" s="42"/>
      <c r="AA7603" s="42"/>
      <c r="AB7603" s="42"/>
      <c r="AD7603" s="11"/>
      <c r="AE7603" s="11"/>
    </row>
    <row r="7604" spans="3:32">
      <c r="C7604" s="57"/>
      <c r="D7604" s="11"/>
      <c r="E7604" s="11"/>
      <c r="F7604" s="56"/>
      <c r="G7604" s="11"/>
      <c r="H7604" s="11"/>
      <c r="I7604" s="11"/>
      <c r="J7604" s="11"/>
      <c r="K7604" s="11"/>
      <c r="L7604" s="11"/>
      <c r="M7604" s="11"/>
      <c r="O7604" s="11"/>
      <c r="Q7604" s="11"/>
      <c r="R7604" s="11"/>
      <c r="S7604" s="11"/>
      <c r="T7604" s="11"/>
      <c r="U7604" s="42"/>
      <c r="V7604" s="42"/>
      <c r="W7604" s="42"/>
      <c r="X7604" s="42"/>
      <c r="Y7604" s="42"/>
      <c r="Z7604" s="42"/>
      <c r="AA7604" s="42"/>
      <c r="AB7604" s="42"/>
      <c r="AD7604" s="11"/>
      <c r="AE7604" s="11"/>
      <c r="AF7604" s="11"/>
    </row>
    <row r="7605" spans="3:32">
      <c r="C7605" s="57"/>
      <c r="D7605" s="11"/>
      <c r="E7605" s="11"/>
      <c r="F7605" s="56"/>
      <c r="G7605" s="11"/>
      <c r="H7605" s="11"/>
      <c r="I7605" s="11"/>
      <c r="J7605" s="11"/>
      <c r="K7605" s="11"/>
      <c r="L7605" s="11"/>
      <c r="M7605" s="11"/>
      <c r="O7605" s="11"/>
      <c r="Q7605" s="11"/>
      <c r="R7605" s="11"/>
      <c r="S7605" s="11"/>
      <c r="T7605" s="11"/>
      <c r="U7605" s="42"/>
      <c r="V7605" s="42"/>
      <c r="W7605" s="42"/>
      <c r="X7605" s="42"/>
      <c r="Y7605" s="42"/>
      <c r="Z7605" s="42"/>
      <c r="AA7605" s="42"/>
      <c r="AB7605" s="42"/>
      <c r="AD7605" s="11"/>
      <c r="AE7605" s="11"/>
      <c r="AF7605" s="11"/>
    </row>
    <row r="7606" spans="3:32">
      <c r="C7606" s="57"/>
      <c r="D7606" s="11"/>
      <c r="E7606" s="11"/>
      <c r="F7606" s="56"/>
      <c r="G7606" s="11"/>
      <c r="H7606" s="11"/>
      <c r="I7606" s="11"/>
      <c r="J7606" s="11"/>
      <c r="K7606" s="11"/>
      <c r="M7606" s="11"/>
      <c r="N7606" s="11"/>
      <c r="O7606" s="11"/>
      <c r="P7606" s="11"/>
      <c r="Q7606" s="11"/>
      <c r="R7606" s="11"/>
      <c r="S7606" s="11"/>
      <c r="T7606" s="11"/>
      <c r="U7606" s="42"/>
      <c r="V7606" s="42"/>
      <c r="W7606" s="42"/>
      <c r="X7606" s="42"/>
      <c r="Y7606" s="42"/>
      <c r="Z7606" s="42"/>
      <c r="AA7606" s="42"/>
      <c r="AB7606" s="42"/>
      <c r="AD7606" s="11"/>
      <c r="AF7606" s="11"/>
    </row>
    <row r="7607" spans="3:32">
      <c r="C7607" s="57"/>
      <c r="D7607" s="11"/>
      <c r="E7607" s="11"/>
      <c r="F7607" s="56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42"/>
      <c r="V7607" s="42"/>
      <c r="W7607" s="42"/>
      <c r="X7607" s="42"/>
      <c r="Y7607" s="42"/>
      <c r="Z7607" s="42"/>
      <c r="AA7607" s="42"/>
      <c r="AB7607" s="42"/>
      <c r="AD7607" s="11"/>
      <c r="AF7607" s="11"/>
    </row>
    <row r="7608" spans="3:32">
      <c r="C7608" s="57"/>
      <c r="D7608" s="11"/>
      <c r="E7608" s="11"/>
      <c r="F7608" s="56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42"/>
      <c r="V7608" s="42"/>
      <c r="W7608" s="42"/>
      <c r="X7608" s="42"/>
      <c r="Y7608" s="42"/>
      <c r="Z7608" s="42"/>
      <c r="AA7608" s="42"/>
      <c r="AB7608" s="42"/>
      <c r="AD7608" s="11"/>
      <c r="AF7608" s="11"/>
    </row>
    <row r="7609" spans="3:32">
      <c r="C7609" s="57"/>
      <c r="D7609" s="11"/>
      <c r="E7609" s="11"/>
      <c r="F7609" s="56"/>
      <c r="G7609" s="11"/>
      <c r="H7609" s="11"/>
      <c r="I7609" s="11"/>
      <c r="J7609" s="11"/>
      <c r="K7609" s="11"/>
      <c r="L7609" s="11"/>
      <c r="M7609" s="11"/>
      <c r="N7609" s="11"/>
      <c r="O7609" s="11"/>
      <c r="Q7609" s="11"/>
      <c r="R7609" s="11"/>
      <c r="S7609" s="11"/>
      <c r="T7609" s="11"/>
      <c r="U7609" s="42"/>
      <c r="V7609" s="42"/>
      <c r="W7609" s="42"/>
      <c r="X7609" s="42"/>
      <c r="Y7609" s="42"/>
      <c r="Z7609" s="42"/>
      <c r="AA7609" s="42"/>
      <c r="AB7609" s="42"/>
      <c r="AD7609" s="11"/>
      <c r="AF7609" s="11"/>
    </row>
    <row r="7610" spans="3:32">
      <c r="C7610" s="57"/>
      <c r="D7610" s="11"/>
      <c r="E7610" s="11"/>
      <c r="F7610" s="56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42"/>
      <c r="V7610" s="42"/>
      <c r="W7610" s="42"/>
      <c r="X7610" s="42"/>
      <c r="Y7610" s="42"/>
      <c r="Z7610" s="42"/>
      <c r="AA7610" s="42"/>
      <c r="AB7610" s="42"/>
      <c r="AD7610" s="11"/>
      <c r="AE7610" s="11"/>
    </row>
    <row r="7611" spans="3:32">
      <c r="C7611" s="57"/>
      <c r="D7611" s="11"/>
      <c r="E7611" s="11"/>
      <c r="F7611" s="56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42"/>
      <c r="V7611" s="42"/>
      <c r="W7611" s="42"/>
      <c r="X7611" s="42"/>
      <c r="Y7611" s="42"/>
      <c r="Z7611" s="42"/>
      <c r="AA7611" s="42"/>
      <c r="AB7611" s="42"/>
      <c r="AD7611" s="11"/>
      <c r="AE7611" s="11"/>
      <c r="AF7611" s="11"/>
    </row>
    <row r="7612" spans="3:32">
      <c r="C7612" s="57"/>
      <c r="D7612" s="11"/>
      <c r="E7612" s="11"/>
      <c r="F7612" s="56"/>
      <c r="G7612" s="11"/>
      <c r="H7612" s="11"/>
      <c r="I7612" s="11"/>
      <c r="J7612" s="11"/>
      <c r="K7612" s="11"/>
      <c r="M7612" s="11"/>
      <c r="O7612" s="11"/>
      <c r="P7612" s="11"/>
      <c r="Q7612" s="11"/>
      <c r="R7612" s="11"/>
      <c r="S7612" s="11"/>
      <c r="T7612" s="11"/>
      <c r="U7612" s="42"/>
      <c r="V7612" s="42"/>
      <c r="W7612" s="42"/>
      <c r="X7612" s="42"/>
      <c r="Y7612" s="42"/>
      <c r="Z7612" s="42"/>
      <c r="AA7612" s="42"/>
      <c r="AB7612" s="42"/>
      <c r="AD7612" s="11"/>
      <c r="AE7612" s="11"/>
    </row>
    <row r="7613" spans="3:32">
      <c r="C7613" s="57"/>
      <c r="D7613" s="11"/>
      <c r="E7613" s="11"/>
      <c r="F7613" s="56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42"/>
      <c r="V7613" s="42"/>
      <c r="W7613" s="42"/>
      <c r="X7613" s="42"/>
      <c r="Y7613" s="42"/>
      <c r="Z7613" s="42"/>
      <c r="AA7613" s="42"/>
      <c r="AB7613" s="42"/>
      <c r="AD7613" s="11"/>
      <c r="AF7613" s="11"/>
    </row>
    <row r="7614" spans="3:32">
      <c r="C7614" s="57"/>
      <c r="D7614" s="11"/>
      <c r="E7614" s="11"/>
      <c r="F7614" s="56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42"/>
      <c r="V7614" s="42"/>
      <c r="W7614" s="42"/>
      <c r="X7614" s="42"/>
      <c r="Y7614" s="42"/>
      <c r="Z7614" s="42"/>
      <c r="AA7614" s="42"/>
      <c r="AB7614" s="42"/>
      <c r="AD7614" s="11"/>
      <c r="AE7614" s="11"/>
    </row>
    <row r="7615" spans="3:32">
      <c r="C7615" s="57"/>
      <c r="D7615" s="11"/>
      <c r="E7615" s="11"/>
      <c r="F7615" s="56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42"/>
      <c r="V7615" s="42"/>
      <c r="W7615" s="42"/>
      <c r="X7615" s="42"/>
      <c r="Y7615" s="42"/>
      <c r="Z7615" s="42"/>
      <c r="AA7615" s="42"/>
      <c r="AB7615" s="42"/>
      <c r="AD7615" s="11"/>
      <c r="AE7615" s="11"/>
      <c r="AF7615" s="11"/>
    </row>
    <row r="7616" spans="3:32">
      <c r="C7616" s="57"/>
      <c r="D7616" s="11"/>
      <c r="E7616" s="11"/>
      <c r="F7616" s="56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42"/>
      <c r="V7616" s="42"/>
      <c r="W7616" s="42"/>
      <c r="X7616" s="42"/>
      <c r="Y7616" s="42"/>
      <c r="Z7616" s="42"/>
      <c r="AA7616" s="42"/>
      <c r="AB7616" s="42"/>
      <c r="AD7616" s="11"/>
      <c r="AF7616" s="11"/>
    </row>
    <row r="7617" spans="3:32">
      <c r="C7617" s="57"/>
      <c r="D7617" s="11"/>
      <c r="E7617" s="11"/>
      <c r="F7617" s="56"/>
      <c r="G7617" s="11"/>
      <c r="H7617" s="11"/>
      <c r="I7617" s="11"/>
      <c r="J7617" s="11"/>
      <c r="K7617" s="11"/>
      <c r="M7617" s="11"/>
      <c r="O7617" s="11"/>
      <c r="P7617" s="11"/>
      <c r="Q7617" s="11"/>
      <c r="R7617" s="11"/>
      <c r="S7617" s="11"/>
      <c r="T7617" s="11"/>
      <c r="U7617" s="42"/>
      <c r="V7617" s="42"/>
      <c r="W7617" s="42"/>
      <c r="X7617" s="42"/>
      <c r="Y7617" s="42"/>
      <c r="Z7617" s="42"/>
      <c r="AA7617" s="42"/>
      <c r="AB7617" s="42"/>
      <c r="AD7617" s="11"/>
      <c r="AE7617" s="11"/>
    </row>
    <row r="7618" spans="3:32">
      <c r="C7618" s="57"/>
      <c r="D7618" s="11"/>
      <c r="E7618" s="11"/>
      <c r="F7618" s="56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42"/>
      <c r="V7618" s="42"/>
      <c r="W7618" s="42"/>
      <c r="X7618" s="42"/>
      <c r="Y7618" s="42"/>
      <c r="Z7618" s="42"/>
      <c r="AA7618" s="42"/>
      <c r="AB7618" s="42"/>
      <c r="AD7618" s="11"/>
      <c r="AE7618" s="11"/>
      <c r="AF7618" s="11"/>
    </row>
    <row r="7619" spans="3:32">
      <c r="C7619" s="57"/>
      <c r="D7619" s="11"/>
      <c r="E7619" s="11"/>
      <c r="F7619" s="56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42"/>
      <c r="V7619" s="42"/>
      <c r="W7619" s="42"/>
      <c r="X7619" s="42"/>
      <c r="Y7619" s="42"/>
      <c r="Z7619" s="42"/>
      <c r="AA7619" s="42"/>
      <c r="AB7619" s="42"/>
      <c r="AD7619" s="11"/>
      <c r="AF7619" s="11"/>
    </row>
    <row r="7620" spans="3:32">
      <c r="C7620" s="57"/>
      <c r="D7620" s="11"/>
      <c r="E7620" s="11"/>
      <c r="F7620" s="56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42"/>
      <c r="V7620" s="42"/>
      <c r="W7620" s="42"/>
      <c r="X7620" s="42"/>
      <c r="Y7620" s="42"/>
      <c r="Z7620" s="42"/>
      <c r="AA7620" s="42"/>
      <c r="AB7620" s="42"/>
      <c r="AD7620" s="11"/>
      <c r="AE7620" s="11"/>
    </row>
    <row r="7621" spans="3:32">
      <c r="C7621" s="57"/>
      <c r="D7621" s="11"/>
      <c r="E7621" s="11"/>
      <c r="F7621" s="56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42"/>
      <c r="V7621" s="42"/>
      <c r="W7621" s="42"/>
      <c r="X7621" s="42"/>
      <c r="Y7621" s="42"/>
      <c r="Z7621" s="42"/>
      <c r="AA7621" s="42"/>
      <c r="AB7621" s="42"/>
      <c r="AD7621" s="11"/>
      <c r="AE7621" s="11"/>
    </row>
    <row r="7622" spans="3:32">
      <c r="C7622" s="57"/>
      <c r="D7622" s="11"/>
      <c r="E7622" s="11"/>
      <c r="F7622" s="56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42"/>
      <c r="V7622" s="42"/>
      <c r="W7622" s="42"/>
      <c r="X7622" s="42"/>
      <c r="Y7622" s="42"/>
      <c r="Z7622" s="42"/>
      <c r="AA7622" s="42"/>
      <c r="AB7622" s="42"/>
      <c r="AD7622" s="11"/>
      <c r="AE7622" s="11"/>
      <c r="AF7622" s="11"/>
    </row>
    <row r="7623" spans="3:32">
      <c r="C7623" s="57"/>
      <c r="D7623" s="11"/>
      <c r="E7623" s="11"/>
      <c r="F7623" s="56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42"/>
      <c r="V7623" s="42"/>
      <c r="W7623" s="42"/>
      <c r="X7623" s="42"/>
      <c r="Y7623" s="42"/>
      <c r="Z7623" s="42"/>
      <c r="AA7623" s="42"/>
      <c r="AB7623" s="42"/>
      <c r="AD7623" s="11"/>
      <c r="AE7623" s="11"/>
    </row>
    <row r="7624" spans="3:32">
      <c r="C7624" s="57"/>
      <c r="D7624" s="11"/>
      <c r="E7624" s="11"/>
      <c r="F7624" s="56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42"/>
      <c r="V7624" s="42"/>
      <c r="W7624" s="42"/>
      <c r="X7624" s="42"/>
      <c r="Y7624" s="42"/>
      <c r="Z7624" s="42"/>
      <c r="AA7624" s="42"/>
      <c r="AB7624" s="42"/>
      <c r="AD7624" s="11"/>
      <c r="AE7624" s="11"/>
      <c r="AF7624" s="11"/>
    </row>
    <row r="7625" spans="3:32">
      <c r="C7625" s="57"/>
      <c r="D7625" s="11"/>
      <c r="E7625" s="11"/>
      <c r="F7625" s="56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42"/>
      <c r="V7625" s="42"/>
      <c r="W7625" s="42"/>
      <c r="X7625" s="42"/>
      <c r="Y7625" s="42"/>
      <c r="Z7625" s="42"/>
      <c r="AA7625" s="42"/>
      <c r="AB7625" s="42"/>
      <c r="AD7625" s="11"/>
      <c r="AE7625" s="11"/>
      <c r="AF7625" s="11"/>
    </row>
    <row r="7626" spans="3:32">
      <c r="C7626" s="57"/>
      <c r="D7626" s="11"/>
      <c r="E7626" s="11"/>
      <c r="F7626" s="56"/>
      <c r="G7626" s="11"/>
      <c r="H7626" s="11"/>
      <c r="I7626" s="11"/>
      <c r="J7626" s="11"/>
      <c r="K7626" s="11"/>
      <c r="L7626" s="11"/>
      <c r="M7626" s="11"/>
      <c r="N7626" s="11"/>
      <c r="P7626" s="11"/>
      <c r="Q7626" s="11"/>
      <c r="R7626" s="11"/>
      <c r="S7626" s="11"/>
      <c r="T7626" s="11"/>
      <c r="U7626" s="42"/>
      <c r="V7626" s="42"/>
      <c r="W7626" s="42"/>
      <c r="X7626" s="42"/>
      <c r="Y7626" s="42"/>
      <c r="Z7626" s="42"/>
      <c r="AA7626" s="42"/>
      <c r="AB7626" s="42"/>
      <c r="AD7626" s="11"/>
      <c r="AE7626" s="11"/>
      <c r="AF7626" s="11"/>
    </row>
    <row r="7627" spans="3:32">
      <c r="C7627" s="57"/>
      <c r="D7627" s="11"/>
      <c r="E7627" s="11"/>
      <c r="F7627" s="56"/>
      <c r="G7627" s="11"/>
      <c r="H7627" s="11"/>
      <c r="I7627" s="11"/>
      <c r="J7627" s="11"/>
      <c r="K7627" s="11"/>
      <c r="L7627" s="11"/>
      <c r="M7627" s="11"/>
      <c r="N7627" s="11"/>
      <c r="P7627" s="11"/>
      <c r="Q7627" s="11"/>
      <c r="R7627" s="11"/>
      <c r="S7627" s="11"/>
      <c r="T7627" s="11"/>
      <c r="U7627" s="42"/>
      <c r="V7627" s="42"/>
      <c r="W7627" s="42"/>
      <c r="X7627" s="42"/>
      <c r="Y7627" s="42"/>
      <c r="Z7627" s="42"/>
      <c r="AA7627" s="42"/>
      <c r="AB7627" s="42"/>
      <c r="AD7627" s="11"/>
      <c r="AE7627" s="11"/>
      <c r="AF7627" s="11"/>
    </row>
    <row r="7628" spans="3:32">
      <c r="C7628" s="57"/>
      <c r="D7628" s="11"/>
      <c r="E7628" s="11"/>
      <c r="F7628" s="56"/>
      <c r="G7628" s="11"/>
      <c r="H7628" s="11"/>
      <c r="I7628" s="11"/>
      <c r="J7628" s="11"/>
      <c r="K7628" s="11"/>
      <c r="L7628" s="11"/>
      <c r="M7628" s="11"/>
      <c r="N7628" s="11"/>
      <c r="P7628" s="11"/>
      <c r="Q7628" s="11"/>
      <c r="R7628" s="11"/>
      <c r="S7628" s="11"/>
      <c r="T7628" s="11"/>
      <c r="U7628" s="42"/>
      <c r="V7628" s="42"/>
      <c r="W7628" s="42"/>
      <c r="X7628" s="42"/>
      <c r="Y7628" s="42"/>
      <c r="Z7628" s="42"/>
      <c r="AA7628" s="42"/>
      <c r="AB7628" s="42"/>
      <c r="AD7628" s="11"/>
      <c r="AE7628" s="11"/>
      <c r="AF7628" s="11"/>
    </row>
    <row r="7629" spans="3:32">
      <c r="C7629" s="57"/>
      <c r="D7629" s="11"/>
      <c r="E7629" s="11"/>
      <c r="F7629" s="56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42"/>
      <c r="V7629" s="42"/>
      <c r="W7629" s="42"/>
      <c r="X7629" s="42"/>
      <c r="Y7629" s="42"/>
      <c r="Z7629" s="42"/>
      <c r="AA7629" s="42"/>
      <c r="AB7629" s="42"/>
      <c r="AD7629" s="11"/>
      <c r="AE7629" s="11"/>
      <c r="AF7629" s="11"/>
    </row>
    <row r="7630" spans="3:32">
      <c r="C7630" s="57"/>
      <c r="D7630" s="11"/>
      <c r="E7630" s="11"/>
      <c r="F7630" s="56"/>
      <c r="G7630" s="11"/>
      <c r="H7630" s="11"/>
      <c r="I7630" s="11"/>
      <c r="J7630" s="11"/>
      <c r="K7630" s="11"/>
      <c r="M7630" s="11"/>
      <c r="N7630" s="11"/>
      <c r="O7630" s="11"/>
      <c r="P7630" s="11"/>
      <c r="Q7630" s="11"/>
      <c r="R7630" s="11"/>
      <c r="S7630" s="11"/>
      <c r="T7630" s="11"/>
      <c r="U7630" s="42"/>
      <c r="V7630" s="42"/>
      <c r="W7630" s="42"/>
      <c r="X7630" s="42"/>
      <c r="Y7630" s="42"/>
      <c r="Z7630" s="42"/>
      <c r="AA7630" s="42"/>
      <c r="AB7630" s="42"/>
      <c r="AD7630" s="11"/>
      <c r="AE7630" s="11"/>
    </row>
    <row r="7631" spans="3:32">
      <c r="C7631" s="57"/>
      <c r="D7631" s="11"/>
      <c r="E7631" s="11"/>
      <c r="F7631" s="56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42"/>
      <c r="V7631" s="42"/>
      <c r="W7631" s="42"/>
      <c r="X7631" s="42"/>
      <c r="Y7631" s="42"/>
      <c r="Z7631" s="42"/>
      <c r="AA7631" s="42"/>
      <c r="AB7631" s="42"/>
      <c r="AD7631" s="11"/>
      <c r="AE7631" s="11"/>
    </row>
    <row r="7632" spans="3:32">
      <c r="C7632" s="57"/>
      <c r="D7632" s="11"/>
      <c r="E7632" s="11"/>
      <c r="F7632" s="56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42"/>
      <c r="V7632" s="42"/>
      <c r="W7632" s="42"/>
      <c r="X7632" s="42"/>
      <c r="Y7632" s="42"/>
      <c r="Z7632" s="42"/>
      <c r="AA7632" s="42"/>
      <c r="AB7632" s="42"/>
      <c r="AD7632" s="11"/>
      <c r="AE7632" s="11"/>
    </row>
    <row r="7633" spans="3:32">
      <c r="C7633" s="57"/>
      <c r="D7633" s="11"/>
      <c r="E7633" s="11"/>
      <c r="F7633" s="56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42"/>
      <c r="V7633" s="42"/>
      <c r="W7633" s="42"/>
      <c r="X7633" s="42"/>
      <c r="Y7633" s="42"/>
      <c r="Z7633" s="42"/>
      <c r="AA7633" s="42"/>
      <c r="AB7633" s="42"/>
      <c r="AD7633" s="11"/>
      <c r="AE7633" s="11"/>
    </row>
    <row r="7634" spans="3:32">
      <c r="C7634" s="57"/>
      <c r="D7634" s="11"/>
      <c r="E7634" s="11"/>
      <c r="F7634" s="56"/>
      <c r="G7634" s="11"/>
      <c r="H7634" s="11"/>
      <c r="I7634" s="11"/>
      <c r="J7634" s="11"/>
      <c r="K7634" s="11"/>
      <c r="L7634" s="11"/>
      <c r="M7634" s="11"/>
      <c r="O7634" s="11"/>
      <c r="Q7634" s="11"/>
      <c r="R7634" s="11"/>
      <c r="S7634" s="11"/>
      <c r="T7634" s="11"/>
      <c r="U7634" s="42"/>
      <c r="V7634" s="42"/>
      <c r="W7634" s="42"/>
      <c r="X7634" s="42"/>
      <c r="Y7634" s="42"/>
      <c r="Z7634" s="42"/>
      <c r="AA7634" s="42"/>
      <c r="AB7634" s="42"/>
      <c r="AD7634" s="11"/>
      <c r="AE7634" s="11"/>
    </row>
    <row r="7635" spans="3:32">
      <c r="C7635" s="57"/>
      <c r="D7635" s="11"/>
      <c r="E7635" s="11"/>
      <c r="F7635" s="56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42"/>
      <c r="V7635" s="42"/>
      <c r="W7635" s="42"/>
      <c r="X7635" s="42"/>
      <c r="Y7635" s="42"/>
      <c r="Z7635" s="42"/>
      <c r="AA7635" s="42"/>
      <c r="AB7635" s="42"/>
      <c r="AD7635" s="11"/>
      <c r="AF7635" s="11"/>
    </row>
    <row r="7636" spans="3:32">
      <c r="C7636" s="57"/>
      <c r="D7636" s="11"/>
      <c r="E7636" s="11"/>
      <c r="F7636" s="56"/>
      <c r="G7636" s="11"/>
      <c r="H7636" s="11"/>
      <c r="I7636" s="11"/>
      <c r="J7636" s="11"/>
      <c r="K7636" s="11"/>
      <c r="M7636" s="11"/>
      <c r="N7636" s="11"/>
      <c r="Q7636" s="11"/>
      <c r="R7636" s="11"/>
      <c r="S7636" s="11"/>
      <c r="T7636" s="11"/>
      <c r="U7636" s="42"/>
      <c r="V7636" s="42"/>
      <c r="W7636" s="42"/>
      <c r="X7636" s="42"/>
      <c r="Y7636" s="42"/>
      <c r="Z7636" s="42"/>
      <c r="AA7636" s="42"/>
      <c r="AB7636" s="42"/>
      <c r="AD7636" s="11"/>
      <c r="AF7636" s="11"/>
    </row>
    <row r="7637" spans="3:32">
      <c r="C7637" s="57"/>
      <c r="D7637" s="11"/>
      <c r="E7637" s="11"/>
      <c r="F7637" s="56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42"/>
      <c r="V7637" s="42"/>
      <c r="W7637" s="42"/>
      <c r="X7637" s="42"/>
      <c r="Y7637" s="42"/>
      <c r="Z7637" s="42"/>
      <c r="AA7637" s="42"/>
      <c r="AB7637" s="42"/>
      <c r="AC7637" s="11"/>
      <c r="AD7637" s="11"/>
      <c r="AF7637" s="11"/>
    </row>
    <row r="7638" spans="3:32">
      <c r="C7638" s="57"/>
      <c r="D7638" s="11"/>
      <c r="E7638" s="11"/>
      <c r="F7638" s="56"/>
      <c r="G7638" s="11"/>
      <c r="H7638" s="11"/>
      <c r="I7638" s="11"/>
      <c r="J7638" s="11"/>
      <c r="K7638" s="11"/>
      <c r="M7638" s="11"/>
      <c r="N7638" s="11"/>
      <c r="O7638" s="11"/>
      <c r="P7638" s="11"/>
      <c r="Q7638" s="11"/>
      <c r="R7638" s="11"/>
      <c r="S7638" s="11"/>
      <c r="T7638" s="11"/>
      <c r="U7638" s="42"/>
      <c r="V7638" s="42"/>
      <c r="W7638" s="42"/>
      <c r="X7638" s="42"/>
      <c r="Y7638" s="42"/>
      <c r="Z7638" s="42"/>
      <c r="AA7638" s="42"/>
      <c r="AB7638" s="42"/>
      <c r="AC7638" s="11"/>
      <c r="AD7638" s="11"/>
      <c r="AF7638" s="11"/>
    </row>
    <row r="7639" spans="3:32">
      <c r="C7639" s="57"/>
      <c r="D7639" s="11"/>
      <c r="E7639" s="11"/>
      <c r="F7639" s="56"/>
      <c r="G7639" s="11"/>
      <c r="H7639" s="11"/>
      <c r="I7639" s="11"/>
      <c r="J7639" s="11"/>
      <c r="K7639" s="11"/>
      <c r="L7639" s="11"/>
      <c r="M7639" s="11"/>
      <c r="N7639" s="11"/>
      <c r="P7639" s="11"/>
      <c r="Q7639" s="11"/>
      <c r="R7639" s="11"/>
      <c r="S7639" s="11"/>
      <c r="T7639" s="11"/>
      <c r="U7639" s="42"/>
      <c r="V7639" s="42"/>
      <c r="W7639" s="42"/>
      <c r="X7639" s="42"/>
      <c r="Y7639" s="42"/>
      <c r="Z7639" s="42"/>
      <c r="AA7639" s="42"/>
      <c r="AB7639" s="42"/>
      <c r="AC7639" s="11"/>
      <c r="AD7639" s="11"/>
      <c r="AF7639" s="11"/>
    </row>
    <row r="7640" spans="3:32">
      <c r="C7640" s="57"/>
      <c r="D7640" s="11"/>
      <c r="E7640" s="11"/>
      <c r="F7640" s="56"/>
      <c r="G7640" s="11"/>
      <c r="H7640" s="11"/>
      <c r="I7640" s="11"/>
      <c r="J7640" s="11"/>
      <c r="K7640" s="11"/>
      <c r="M7640" s="11"/>
      <c r="N7640" s="11"/>
      <c r="P7640" s="11"/>
      <c r="Q7640" s="11"/>
      <c r="R7640" s="11"/>
      <c r="S7640" s="11"/>
      <c r="U7640" s="42"/>
      <c r="V7640" s="42"/>
      <c r="W7640" s="42"/>
      <c r="X7640" s="42"/>
      <c r="Y7640" s="42"/>
      <c r="Z7640" s="42"/>
      <c r="AA7640" s="42"/>
      <c r="AB7640" s="42"/>
      <c r="AC7640" s="11"/>
      <c r="AD7640" s="11"/>
      <c r="AE7640" s="11"/>
      <c r="AF7640" s="11"/>
    </row>
    <row r="7641" spans="3:32">
      <c r="C7641" s="57"/>
      <c r="D7641" s="11"/>
      <c r="E7641" s="11"/>
      <c r="F7641" s="56"/>
      <c r="G7641" s="11"/>
      <c r="H7641" s="11"/>
      <c r="I7641" s="11"/>
      <c r="J7641" s="11"/>
      <c r="K7641" s="11"/>
      <c r="M7641" s="11"/>
      <c r="N7641" s="11"/>
      <c r="O7641" s="11"/>
      <c r="P7641" s="11"/>
      <c r="Q7641" s="11"/>
      <c r="R7641" s="11"/>
      <c r="S7641" s="11"/>
      <c r="T7641" s="11"/>
      <c r="U7641" s="42"/>
      <c r="V7641" s="42"/>
      <c r="W7641" s="42"/>
      <c r="X7641" s="42"/>
      <c r="Y7641" s="42"/>
      <c r="Z7641" s="42"/>
      <c r="AA7641" s="42"/>
      <c r="AB7641" s="42"/>
      <c r="AD7641" s="11"/>
      <c r="AE7641" s="11"/>
      <c r="AF7641" s="11"/>
    </row>
    <row r="7642" spans="3:32">
      <c r="C7642" s="57"/>
      <c r="D7642" s="11"/>
      <c r="E7642" s="11"/>
      <c r="F7642" s="56"/>
      <c r="G7642" s="11"/>
      <c r="H7642" s="11"/>
      <c r="I7642" s="11"/>
      <c r="J7642" s="11"/>
      <c r="K7642" s="11"/>
      <c r="L7642" s="11"/>
      <c r="M7642" s="11"/>
      <c r="N7642" s="11"/>
      <c r="P7642" s="11"/>
      <c r="Q7642" s="11"/>
      <c r="R7642" s="11"/>
      <c r="S7642" s="11"/>
      <c r="T7642" s="11"/>
      <c r="U7642" s="42"/>
      <c r="V7642" s="42"/>
      <c r="W7642" s="42"/>
      <c r="X7642" s="42"/>
      <c r="Y7642" s="42"/>
      <c r="Z7642" s="42"/>
      <c r="AA7642" s="42"/>
      <c r="AB7642" s="42"/>
      <c r="AD7642" s="11"/>
      <c r="AE7642" s="11"/>
    </row>
    <row r="7643" spans="3:32">
      <c r="C7643" s="57"/>
      <c r="D7643" s="11"/>
      <c r="E7643" s="11"/>
      <c r="F7643" s="56"/>
      <c r="G7643" s="11"/>
      <c r="H7643" s="11"/>
      <c r="I7643" s="11"/>
      <c r="J7643" s="11"/>
      <c r="K7643" s="11"/>
      <c r="L7643" s="11"/>
      <c r="M7643" s="11"/>
      <c r="N7643" s="11"/>
      <c r="P7643" s="11"/>
      <c r="Q7643" s="11"/>
      <c r="R7643" s="11"/>
      <c r="S7643" s="11"/>
      <c r="T7643" s="11"/>
      <c r="U7643" s="42"/>
      <c r="V7643" s="42"/>
      <c r="W7643" s="42"/>
      <c r="X7643" s="42"/>
      <c r="Y7643" s="42"/>
      <c r="Z7643" s="42"/>
      <c r="AA7643" s="42"/>
      <c r="AB7643" s="42"/>
      <c r="AD7643" s="11"/>
      <c r="AE7643" s="11"/>
      <c r="AF7643" s="11"/>
    </row>
    <row r="7644" spans="3:32">
      <c r="C7644" s="57"/>
      <c r="D7644" s="11"/>
      <c r="E7644" s="11"/>
      <c r="F7644" s="56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42"/>
      <c r="V7644" s="42"/>
      <c r="W7644" s="42"/>
      <c r="X7644" s="42"/>
      <c r="Y7644" s="42"/>
      <c r="Z7644" s="42"/>
      <c r="AA7644" s="42"/>
      <c r="AB7644" s="42"/>
      <c r="AD7644" s="11"/>
      <c r="AF7644" s="11"/>
    </row>
    <row r="7645" spans="3:32">
      <c r="C7645" s="57"/>
      <c r="D7645" s="11"/>
      <c r="E7645" s="11"/>
      <c r="F7645" s="56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42"/>
      <c r="V7645" s="42"/>
      <c r="W7645" s="42"/>
      <c r="X7645" s="42"/>
      <c r="Y7645" s="42"/>
      <c r="Z7645" s="42"/>
      <c r="AA7645" s="42"/>
      <c r="AB7645" s="42"/>
      <c r="AD7645" s="11"/>
      <c r="AE7645" s="11"/>
      <c r="AF7645" s="11"/>
    </row>
    <row r="7646" spans="3:32">
      <c r="C7646" s="57"/>
      <c r="D7646" s="11"/>
      <c r="E7646" s="11"/>
      <c r="F7646" s="56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42"/>
      <c r="V7646" s="42"/>
      <c r="W7646" s="42"/>
      <c r="X7646" s="42"/>
      <c r="Y7646" s="42"/>
      <c r="Z7646" s="42"/>
      <c r="AA7646" s="42"/>
      <c r="AB7646" s="42"/>
      <c r="AD7646" s="11"/>
      <c r="AE7646" s="11"/>
      <c r="AF7646" s="11"/>
    </row>
    <row r="7647" spans="3:32">
      <c r="C7647" s="57"/>
      <c r="D7647" s="11"/>
      <c r="E7647" s="11"/>
      <c r="F7647" s="56"/>
      <c r="G7647" s="11"/>
      <c r="H7647" s="11"/>
      <c r="I7647" s="11"/>
      <c r="J7647" s="11"/>
      <c r="K7647" s="11"/>
      <c r="M7647" s="11"/>
      <c r="N7647" s="11"/>
      <c r="O7647" s="11"/>
      <c r="Q7647" s="11"/>
      <c r="R7647" s="11"/>
      <c r="S7647" s="11"/>
      <c r="U7647" s="42"/>
      <c r="V7647" s="42"/>
      <c r="W7647" s="42"/>
      <c r="X7647" s="42"/>
      <c r="Y7647" s="42"/>
      <c r="Z7647" s="42"/>
      <c r="AA7647" s="42"/>
      <c r="AB7647" s="42"/>
      <c r="AD7647" s="11"/>
      <c r="AE7647" s="11"/>
    </row>
    <row r="7648" spans="3:32">
      <c r="C7648" s="57"/>
      <c r="D7648" s="11"/>
      <c r="E7648" s="11"/>
      <c r="F7648" s="56"/>
      <c r="G7648" s="11"/>
      <c r="H7648" s="11"/>
      <c r="I7648" s="11"/>
      <c r="J7648" s="11"/>
      <c r="K7648" s="11"/>
      <c r="M7648" s="11"/>
      <c r="N7648" s="11"/>
      <c r="O7648" s="11"/>
      <c r="Q7648" s="11"/>
      <c r="R7648" s="11"/>
      <c r="S7648" s="11"/>
      <c r="U7648" s="42"/>
      <c r="V7648" s="42"/>
      <c r="W7648" s="42"/>
      <c r="X7648" s="42"/>
      <c r="Y7648" s="42"/>
      <c r="Z7648" s="42"/>
      <c r="AA7648" s="42"/>
      <c r="AB7648" s="42"/>
      <c r="AD7648" s="11"/>
      <c r="AE7648" s="11"/>
    </row>
    <row r="7649" spans="3:32">
      <c r="C7649" s="57"/>
      <c r="D7649" s="11"/>
      <c r="E7649" s="11"/>
      <c r="F7649" s="56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42"/>
      <c r="V7649" s="42"/>
      <c r="W7649" s="42"/>
      <c r="X7649" s="42"/>
      <c r="Y7649" s="42"/>
      <c r="Z7649" s="42"/>
      <c r="AA7649" s="42"/>
      <c r="AB7649" s="42"/>
      <c r="AD7649" s="11"/>
    </row>
    <row r="7650" spans="3:32">
      <c r="C7650" s="57"/>
      <c r="D7650" s="11"/>
      <c r="E7650" s="11"/>
      <c r="F7650" s="56"/>
      <c r="G7650" s="11"/>
      <c r="H7650" s="11"/>
      <c r="I7650" s="11"/>
      <c r="J7650" s="11"/>
      <c r="K7650" s="11"/>
      <c r="M7650" s="11"/>
      <c r="N7650" s="11"/>
      <c r="O7650" s="11"/>
      <c r="P7650" s="11"/>
      <c r="Q7650" s="11"/>
      <c r="R7650" s="11"/>
      <c r="S7650" s="11"/>
      <c r="U7650" s="42"/>
      <c r="V7650" s="42"/>
      <c r="W7650" s="42"/>
      <c r="X7650" s="42"/>
      <c r="Y7650" s="42"/>
      <c r="Z7650" s="42"/>
      <c r="AA7650" s="42"/>
      <c r="AB7650" s="42"/>
      <c r="AD7650" s="11"/>
      <c r="AE7650" s="11"/>
      <c r="AF7650" s="11"/>
    </row>
    <row r="7651" spans="3:32">
      <c r="C7651" s="57"/>
      <c r="D7651" s="11"/>
      <c r="E7651" s="11"/>
      <c r="F7651" s="56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42"/>
      <c r="V7651" s="42"/>
      <c r="W7651" s="42"/>
      <c r="X7651" s="42"/>
      <c r="Y7651" s="42"/>
      <c r="Z7651" s="42"/>
      <c r="AA7651" s="42"/>
      <c r="AB7651" s="42"/>
      <c r="AD7651" s="11"/>
      <c r="AF7651" s="11"/>
    </row>
    <row r="7652" spans="3:32">
      <c r="C7652" s="57"/>
      <c r="D7652" s="11"/>
      <c r="E7652" s="11"/>
      <c r="F7652" s="56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42"/>
      <c r="V7652" s="42"/>
      <c r="W7652" s="42"/>
      <c r="X7652" s="42"/>
      <c r="Y7652" s="42"/>
      <c r="Z7652" s="42"/>
      <c r="AA7652" s="42"/>
      <c r="AB7652" s="42"/>
      <c r="AD7652" s="11"/>
      <c r="AF7652" s="11"/>
    </row>
    <row r="7653" spans="3:32">
      <c r="C7653" s="57"/>
      <c r="D7653" s="11"/>
      <c r="E7653" s="11"/>
      <c r="F7653" s="56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42"/>
      <c r="V7653" s="42"/>
      <c r="W7653" s="42"/>
      <c r="X7653" s="42"/>
      <c r="Y7653" s="42"/>
      <c r="Z7653" s="42"/>
      <c r="AA7653" s="42"/>
      <c r="AB7653" s="42"/>
      <c r="AD7653" s="11"/>
      <c r="AE7653" s="11"/>
    </row>
    <row r="7654" spans="3:32">
      <c r="C7654" s="57"/>
      <c r="D7654" s="11"/>
      <c r="E7654" s="11"/>
      <c r="F7654" s="56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42"/>
      <c r="V7654" s="42"/>
      <c r="W7654" s="42"/>
      <c r="X7654" s="42"/>
      <c r="Y7654" s="42"/>
      <c r="Z7654" s="42"/>
      <c r="AA7654" s="42"/>
      <c r="AB7654" s="42"/>
      <c r="AD7654" s="11"/>
      <c r="AE7654" s="11"/>
      <c r="AF7654" s="11"/>
    </row>
    <row r="7655" spans="3:32">
      <c r="C7655" s="57"/>
      <c r="D7655" s="11"/>
      <c r="E7655" s="11"/>
      <c r="F7655" s="56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42"/>
      <c r="V7655" s="42"/>
      <c r="W7655" s="42"/>
      <c r="X7655" s="42"/>
      <c r="Y7655" s="42"/>
      <c r="Z7655" s="42"/>
      <c r="AA7655" s="42"/>
      <c r="AB7655" s="42"/>
      <c r="AD7655" s="11"/>
      <c r="AF7655" s="11"/>
    </row>
    <row r="7656" spans="3:32">
      <c r="C7656" s="57"/>
      <c r="D7656" s="11"/>
      <c r="E7656" s="11"/>
      <c r="F7656" s="56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42"/>
      <c r="V7656" s="42"/>
      <c r="W7656" s="42"/>
      <c r="X7656" s="42"/>
      <c r="Y7656" s="42"/>
      <c r="Z7656" s="42"/>
      <c r="AA7656" s="42"/>
      <c r="AB7656" s="42"/>
      <c r="AD7656" s="11"/>
      <c r="AE7656" s="11"/>
    </row>
    <row r="7657" spans="3:32">
      <c r="C7657" s="57"/>
      <c r="D7657" s="11"/>
      <c r="E7657" s="11"/>
      <c r="F7657" s="56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42"/>
      <c r="V7657" s="42"/>
      <c r="W7657" s="42"/>
      <c r="X7657" s="42"/>
      <c r="Y7657" s="42"/>
      <c r="Z7657" s="42"/>
      <c r="AA7657" s="42"/>
      <c r="AB7657" s="42"/>
      <c r="AD7657" s="11"/>
      <c r="AE7657" s="11"/>
      <c r="AF7657" s="11"/>
    </row>
    <row r="7658" spans="3:32">
      <c r="C7658" s="57"/>
      <c r="D7658" s="11"/>
      <c r="E7658" s="11"/>
      <c r="F7658" s="56"/>
      <c r="G7658" s="11"/>
      <c r="H7658" s="11"/>
      <c r="I7658" s="11"/>
      <c r="J7658" s="11"/>
      <c r="K7658" s="11"/>
      <c r="M7658" s="11"/>
      <c r="N7658" s="11"/>
      <c r="O7658" s="11"/>
      <c r="Q7658" s="11"/>
      <c r="R7658" s="11"/>
      <c r="S7658" s="11"/>
      <c r="U7658" s="42"/>
      <c r="V7658" s="42"/>
      <c r="W7658" s="42"/>
      <c r="X7658" s="42"/>
      <c r="Y7658" s="42"/>
      <c r="Z7658" s="42"/>
      <c r="AA7658" s="42"/>
      <c r="AB7658" s="42"/>
      <c r="AD7658" s="11"/>
      <c r="AE7658" s="11"/>
      <c r="AF7658" s="11"/>
    </row>
    <row r="7659" spans="3:32">
      <c r="C7659" s="57"/>
      <c r="D7659" s="11"/>
      <c r="E7659" s="11"/>
      <c r="F7659" s="56"/>
      <c r="G7659" s="11"/>
      <c r="H7659" s="11"/>
      <c r="I7659" s="11"/>
      <c r="J7659" s="11"/>
      <c r="K7659" s="11"/>
      <c r="L7659" s="11"/>
      <c r="M7659" s="11"/>
      <c r="N7659" s="11"/>
      <c r="P7659" s="11"/>
      <c r="Q7659" s="11"/>
      <c r="R7659" s="11"/>
      <c r="S7659" s="11"/>
      <c r="T7659" s="11"/>
      <c r="U7659" s="42"/>
      <c r="V7659" s="42"/>
      <c r="W7659" s="42"/>
      <c r="X7659" s="42"/>
      <c r="Y7659" s="42"/>
      <c r="Z7659" s="42"/>
      <c r="AA7659" s="42"/>
      <c r="AB7659" s="42"/>
      <c r="AD7659" s="11"/>
      <c r="AE7659" s="11"/>
      <c r="AF7659" s="11"/>
    </row>
    <row r="7660" spans="3:32">
      <c r="C7660" s="57"/>
      <c r="D7660" s="11"/>
      <c r="E7660" s="11"/>
      <c r="F7660" s="56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42"/>
      <c r="V7660" s="42"/>
      <c r="W7660" s="42"/>
      <c r="X7660" s="42"/>
      <c r="Y7660" s="42"/>
      <c r="Z7660" s="42"/>
      <c r="AA7660" s="42"/>
      <c r="AB7660" s="42"/>
      <c r="AD7660" s="11"/>
      <c r="AE7660" s="11"/>
    </row>
    <row r="7661" spans="3:32">
      <c r="C7661" s="57"/>
      <c r="D7661" s="11"/>
      <c r="E7661" s="11"/>
      <c r="F7661" s="56"/>
      <c r="G7661" s="11"/>
      <c r="H7661" s="11"/>
      <c r="I7661" s="11"/>
      <c r="J7661" s="11"/>
      <c r="K7661" s="11"/>
      <c r="M7661" s="11"/>
      <c r="N7661" s="11"/>
      <c r="O7661" s="11"/>
      <c r="P7661" s="11"/>
      <c r="Q7661" s="11"/>
      <c r="R7661" s="11"/>
      <c r="S7661" s="11"/>
      <c r="T7661" s="11"/>
      <c r="U7661" s="42"/>
      <c r="V7661" s="42"/>
      <c r="W7661" s="42"/>
      <c r="X7661" s="42"/>
      <c r="Y7661" s="42"/>
      <c r="Z7661" s="42"/>
      <c r="AA7661" s="42"/>
      <c r="AB7661" s="42"/>
      <c r="AD7661" s="11"/>
      <c r="AF7661" s="11"/>
    </row>
    <row r="7662" spans="3:32">
      <c r="C7662" s="57"/>
      <c r="D7662" s="11"/>
      <c r="E7662" s="11"/>
      <c r="F7662" s="56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42"/>
      <c r="V7662" s="42"/>
      <c r="W7662" s="42"/>
      <c r="X7662" s="42"/>
      <c r="Y7662" s="42"/>
      <c r="Z7662" s="42"/>
      <c r="AA7662" s="42"/>
      <c r="AB7662" s="42"/>
      <c r="AD7662" s="11"/>
      <c r="AE7662" s="11"/>
    </row>
    <row r="7663" spans="3:32">
      <c r="C7663" s="57"/>
      <c r="D7663" s="11"/>
      <c r="E7663" s="11"/>
      <c r="F7663" s="56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42"/>
      <c r="V7663" s="42"/>
      <c r="W7663" s="42"/>
      <c r="X7663" s="42"/>
      <c r="Y7663" s="42"/>
      <c r="Z7663" s="42"/>
      <c r="AA7663" s="42"/>
      <c r="AB7663" s="42"/>
      <c r="AD7663" s="11"/>
      <c r="AE7663" s="11"/>
      <c r="AF7663" s="11"/>
    </row>
    <row r="7664" spans="3:32">
      <c r="C7664" s="57"/>
      <c r="D7664" s="11"/>
      <c r="E7664" s="11"/>
      <c r="F7664" s="56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42"/>
      <c r="V7664" s="42"/>
      <c r="W7664" s="42"/>
      <c r="X7664" s="42"/>
      <c r="Y7664" s="42"/>
      <c r="Z7664" s="42"/>
      <c r="AA7664" s="42"/>
      <c r="AB7664" s="42"/>
      <c r="AD7664" s="11"/>
      <c r="AE7664" s="11"/>
      <c r="AF7664" s="11"/>
    </row>
    <row r="7665" spans="3:32">
      <c r="C7665" s="57"/>
      <c r="D7665" s="11"/>
      <c r="E7665" s="11"/>
      <c r="F7665" s="56"/>
      <c r="G7665" s="11"/>
      <c r="H7665" s="11"/>
      <c r="I7665" s="11"/>
      <c r="J7665" s="11"/>
      <c r="K7665" s="11"/>
      <c r="L7665" s="11"/>
      <c r="M7665" s="11"/>
      <c r="N7665" s="11"/>
      <c r="O7665" s="11"/>
      <c r="Q7665" s="11"/>
      <c r="R7665" s="11"/>
      <c r="S7665" s="11"/>
      <c r="T7665" s="11"/>
      <c r="U7665" s="42"/>
      <c r="V7665" s="42"/>
      <c r="W7665" s="42"/>
      <c r="X7665" s="42"/>
      <c r="Y7665" s="42"/>
      <c r="Z7665" s="42"/>
      <c r="AA7665" s="42"/>
      <c r="AB7665" s="42"/>
      <c r="AD7665" s="11"/>
      <c r="AE7665" s="11"/>
      <c r="AF7665" s="11"/>
    </row>
    <row r="7666" spans="3:32">
      <c r="C7666" s="57"/>
      <c r="D7666" s="11"/>
      <c r="E7666" s="11"/>
      <c r="F7666" s="56"/>
      <c r="G7666" s="11"/>
      <c r="H7666" s="11"/>
      <c r="I7666" s="11"/>
      <c r="J7666" s="11"/>
      <c r="K7666" s="11"/>
      <c r="L7666" s="11"/>
      <c r="M7666" s="11"/>
      <c r="N7666" s="11"/>
      <c r="O7666" s="11"/>
      <c r="Q7666" s="11"/>
      <c r="R7666" s="11"/>
      <c r="S7666" s="11"/>
      <c r="T7666" s="11"/>
      <c r="U7666" s="42"/>
      <c r="V7666" s="42"/>
      <c r="W7666" s="42"/>
      <c r="X7666" s="42"/>
      <c r="Y7666" s="42"/>
      <c r="Z7666" s="42"/>
      <c r="AA7666" s="42"/>
      <c r="AB7666" s="42"/>
      <c r="AD7666" s="11"/>
      <c r="AE7666" s="11"/>
    </row>
    <row r="7667" spans="3:32">
      <c r="C7667" s="57"/>
      <c r="D7667" s="11"/>
      <c r="E7667" s="11"/>
      <c r="F7667" s="56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42"/>
      <c r="V7667" s="42"/>
      <c r="W7667" s="42"/>
      <c r="X7667" s="42"/>
      <c r="Y7667" s="42"/>
      <c r="Z7667" s="42"/>
      <c r="AA7667" s="42"/>
      <c r="AB7667" s="42"/>
      <c r="AD7667" s="11"/>
      <c r="AE7667" s="11"/>
    </row>
    <row r="7668" spans="3:32">
      <c r="C7668" s="57"/>
      <c r="D7668" s="11"/>
      <c r="E7668" s="11"/>
      <c r="F7668" s="56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42"/>
      <c r="V7668" s="42"/>
      <c r="W7668" s="42"/>
      <c r="X7668" s="42"/>
      <c r="Y7668" s="42"/>
      <c r="Z7668" s="42"/>
      <c r="AA7668" s="42"/>
      <c r="AB7668" s="42"/>
      <c r="AD7668" s="11"/>
    </row>
    <row r="7669" spans="3:32">
      <c r="C7669" s="57"/>
      <c r="D7669" s="11"/>
      <c r="E7669" s="11"/>
      <c r="F7669" s="56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42"/>
      <c r="V7669" s="42"/>
      <c r="W7669" s="42"/>
      <c r="X7669" s="42"/>
      <c r="Y7669" s="42"/>
      <c r="Z7669" s="42"/>
      <c r="AA7669" s="42"/>
      <c r="AB7669" s="42"/>
      <c r="AD7669" s="11"/>
      <c r="AE7669" s="11"/>
    </row>
    <row r="7670" spans="3:32">
      <c r="C7670" s="57"/>
      <c r="D7670" s="11"/>
      <c r="E7670" s="11"/>
      <c r="F7670" s="56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42"/>
      <c r="V7670" s="42"/>
      <c r="W7670" s="42"/>
      <c r="X7670" s="42"/>
      <c r="Y7670" s="42"/>
      <c r="Z7670" s="42"/>
      <c r="AA7670" s="42"/>
      <c r="AB7670" s="42"/>
      <c r="AD7670" s="11"/>
      <c r="AE7670" s="11"/>
    </row>
    <row r="7671" spans="3:32">
      <c r="C7671" s="57"/>
      <c r="D7671" s="11"/>
      <c r="E7671" s="11"/>
      <c r="F7671" s="56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42"/>
      <c r="V7671" s="42"/>
      <c r="W7671" s="42"/>
      <c r="X7671" s="42"/>
      <c r="Y7671" s="42"/>
      <c r="Z7671" s="42"/>
      <c r="AA7671" s="42"/>
      <c r="AB7671" s="42"/>
      <c r="AD7671" s="11"/>
    </row>
    <row r="7672" spans="3:32">
      <c r="C7672" s="57"/>
      <c r="D7672" s="11"/>
      <c r="E7672" s="11"/>
      <c r="F7672" s="56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42"/>
      <c r="V7672" s="42"/>
      <c r="W7672" s="42"/>
      <c r="X7672" s="42"/>
      <c r="Y7672" s="42"/>
      <c r="Z7672" s="42"/>
      <c r="AA7672" s="42"/>
      <c r="AB7672" s="42"/>
      <c r="AD7672" s="11"/>
      <c r="AE7672" s="11"/>
    </row>
    <row r="7673" spans="3:32">
      <c r="C7673" s="57"/>
      <c r="D7673" s="11"/>
      <c r="E7673" s="11"/>
      <c r="F7673" s="56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42"/>
      <c r="V7673" s="42"/>
      <c r="W7673" s="42"/>
      <c r="X7673" s="42"/>
      <c r="Y7673" s="42"/>
      <c r="Z7673" s="42"/>
      <c r="AA7673" s="42"/>
      <c r="AB7673" s="42"/>
      <c r="AD7673" s="11"/>
      <c r="AE7673" s="11"/>
    </row>
    <row r="7674" spans="3:32">
      <c r="C7674" s="57"/>
      <c r="D7674" s="11"/>
      <c r="E7674" s="11"/>
      <c r="F7674" s="56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42"/>
      <c r="V7674" s="42"/>
      <c r="W7674" s="42"/>
      <c r="X7674" s="42"/>
      <c r="Y7674" s="42"/>
      <c r="Z7674" s="42"/>
      <c r="AA7674" s="42"/>
      <c r="AB7674" s="42"/>
      <c r="AD7674" s="11"/>
      <c r="AE7674" s="11"/>
    </row>
    <row r="7675" spans="3:32">
      <c r="C7675" s="57"/>
      <c r="D7675" s="11"/>
      <c r="E7675" s="11"/>
      <c r="F7675" s="56"/>
      <c r="G7675" s="11"/>
      <c r="H7675" s="11"/>
      <c r="I7675" s="11"/>
      <c r="J7675" s="11"/>
      <c r="K7675" s="11"/>
      <c r="M7675" s="11"/>
      <c r="N7675" s="11"/>
      <c r="Q7675" s="11"/>
      <c r="R7675" s="11"/>
      <c r="S7675" s="11"/>
      <c r="U7675" s="42"/>
      <c r="V7675" s="42"/>
      <c r="W7675" s="42"/>
      <c r="X7675" s="42"/>
      <c r="Y7675" s="42"/>
      <c r="Z7675" s="42"/>
      <c r="AA7675" s="42"/>
      <c r="AB7675" s="42"/>
      <c r="AD7675" s="11"/>
      <c r="AE7675" s="11"/>
      <c r="AF7675" s="11"/>
    </row>
    <row r="7676" spans="3:32">
      <c r="C7676" s="57"/>
      <c r="D7676" s="11"/>
      <c r="E7676" s="11"/>
      <c r="F7676" s="56"/>
      <c r="G7676" s="11"/>
      <c r="H7676" s="11"/>
      <c r="I7676" s="11"/>
      <c r="J7676" s="11"/>
      <c r="K7676" s="11"/>
      <c r="M7676" s="11"/>
      <c r="N7676" s="11"/>
      <c r="Q7676" s="11"/>
      <c r="R7676" s="11"/>
      <c r="S7676" s="11"/>
      <c r="U7676" s="42"/>
      <c r="V7676" s="42"/>
      <c r="W7676" s="42"/>
      <c r="X7676" s="42"/>
      <c r="Y7676" s="42"/>
      <c r="Z7676" s="42"/>
      <c r="AA7676" s="42"/>
      <c r="AB7676" s="42"/>
      <c r="AD7676" s="11"/>
    </row>
    <row r="7677" spans="3:32">
      <c r="C7677" s="57"/>
      <c r="D7677" s="11"/>
      <c r="E7677" s="11"/>
      <c r="F7677" s="56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42"/>
      <c r="V7677" s="42"/>
      <c r="W7677" s="42"/>
      <c r="X7677" s="42"/>
      <c r="Y7677" s="42"/>
      <c r="Z7677" s="42"/>
      <c r="AA7677" s="42"/>
      <c r="AB7677" s="42"/>
      <c r="AD7677" s="11"/>
      <c r="AE7677" s="11"/>
    </row>
    <row r="7678" spans="3:32">
      <c r="C7678" s="57"/>
      <c r="D7678" s="11"/>
      <c r="E7678" s="11"/>
      <c r="F7678" s="56"/>
      <c r="G7678" s="11"/>
      <c r="H7678" s="11"/>
      <c r="I7678" s="11"/>
      <c r="J7678" s="11"/>
      <c r="K7678" s="11"/>
      <c r="L7678" s="11"/>
      <c r="M7678" s="11"/>
      <c r="N7678" s="11"/>
      <c r="O7678" s="11"/>
      <c r="Q7678" s="11"/>
      <c r="R7678" s="11"/>
      <c r="S7678" s="11"/>
      <c r="T7678" s="11"/>
      <c r="U7678" s="42"/>
      <c r="V7678" s="42"/>
      <c r="W7678" s="42"/>
      <c r="X7678" s="42"/>
      <c r="Y7678" s="42"/>
      <c r="Z7678" s="42"/>
      <c r="AA7678" s="42"/>
      <c r="AB7678" s="42"/>
      <c r="AD7678" s="11"/>
      <c r="AF7678" s="11"/>
    </row>
    <row r="7679" spans="3:32">
      <c r="C7679" s="57"/>
      <c r="D7679" s="11"/>
      <c r="E7679" s="11"/>
      <c r="F7679" s="56"/>
      <c r="G7679" s="11"/>
      <c r="H7679" s="11"/>
      <c r="I7679" s="11"/>
      <c r="J7679" s="11"/>
      <c r="K7679" s="11"/>
      <c r="L7679" s="11"/>
      <c r="M7679" s="11"/>
      <c r="N7679" s="11"/>
      <c r="O7679" s="11"/>
      <c r="Q7679" s="11"/>
      <c r="R7679" s="11"/>
      <c r="S7679" s="11"/>
      <c r="T7679" s="11"/>
      <c r="U7679" s="42"/>
      <c r="V7679" s="42"/>
      <c r="W7679" s="42"/>
      <c r="X7679" s="42"/>
      <c r="Y7679" s="42"/>
      <c r="Z7679" s="42"/>
      <c r="AA7679" s="42"/>
      <c r="AB7679" s="42"/>
      <c r="AD7679" s="11"/>
      <c r="AF7679" s="11"/>
    </row>
    <row r="7680" spans="3:32">
      <c r="C7680" s="57"/>
      <c r="D7680" s="11"/>
      <c r="E7680" s="11"/>
      <c r="F7680" s="56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42"/>
      <c r="V7680" s="42"/>
      <c r="W7680" s="42"/>
      <c r="X7680" s="42"/>
      <c r="Y7680" s="42"/>
      <c r="Z7680" s="42"/>
      <c r="AA7680" s="42"/>
      <c r="AB7680" s="42"/>
      <c r="AD7680" s="11"/>
      <c r="AE7680" s="11"/>
    </row>
    <row r="7681" spans="3:32">
      <c r="C7681" s="57"/>
      <c r="D7681" s="11"/>
      <c r="E7681" s="11"/>
      <c r="F7681" s="56"/>
      <c r="G7681" s="11"/>
      <c r="H7681" s="11"/>
      <c r="I7681" s="11"/>
      <c r="J7681" s="11"/>
      <c r="K7681" s="11"/>
      <c r="L7681" s="11"/>
      <c r="M7681" s="11"/>
      <c r="N7681" s="11"/>
      <c r="O7681" s="11"/>
      <c r="Q7681" s="11"/>
      <c r="R7681" s="11"/>
      <c r="S7681" s="11"/>
      <c r="T7681" s="11"/>
      <c r="U7681" s="42"/>
      <c r="V7681" s="42"/>
      <c r="W7681" s="42"/>
      <c r="X7681" s="42"/>
      <c r="Y7681" s="42"/>
      <c r="Z7681" s="42"/>
      <c r="AA7681" s="42"/>
      <c r="AB7681" s="42"/>
      <c r="AD7681" s="11"/>
      <c r="AE7681" s="11"/>
    </row>
    <row r="7682" spans="3:32">
      <c r="C7682" s="57"/>
      <c r="D7682" s="11"/>
      <c r="E7682" s="11"/>
      <c r="F7682" s="56"/>
      <c r="G7682" s="11"/>
      <c r="H7682" s="11"/>
      <c r="I7682" s="11"/>
      <c r="J7682" s="11"/>
      <c r="K7682" s="11"/>
      <c r="L7682" s="11"/>
      <c r="M7682" s="11"/>
      <c r="N7682" s="11"/>
      <c r="O7682" s="11"/>
      <c r="Q7682" s="11"/>
      <c r="R7682" s="11"/>
      <c r="S7682" s="11"/>
      <c r="T7682" s="11"/>
      <c r="U7682" s="42"/>
      <c r="V7682" s="42"/>
      <c r="W7682" s="42"/>
      <c r="X7682" s="42"/>
      <c r="Y7682" s="42"/>
      <c r="Z7682" s="42"/>
      <c r="AA7682" s="42"/>
      <c r="AB7682" s="42"/>
      <c r="AD7682" s="11"/>
      <c r="AE7682" s="11"/>
      <c r="AF7682" s="11"/>
    </row>
    <row r="7683" spans="3:32">
      <c r="C7683" s="57"/>
      <c r="D7683" s="11"/>
      <c r="E7683" s="11"/>
      <c r="F7683" s="56"/>
      <c r="G7683" s="11"/>
      <c r="H7683" s="11"/>
      <c r="I7683" s="11"/>
      <c r="J7683" s="11"/>
      <c r="K7683" s="11"/>
      <c r="M7683" s="11"/>
      <c r="O7683" s="11"/>
      <c r="P7683" s="11"/>
      <c r="Q7683" s="11"/>
      <c r="R7683" s="11"/>
      <c r="S7683" s="11"/>
      <c r="T7683" s="11"/>
      <c r="U7683" s="42"/>
      <c r="V7683" s="42"/>
      <c r="W7683" s="42"/>
      <c r="X7683" s="42"/>
      <c r="Y7683" s="42"/>
      <c r="Z7683" s="42"/>
      <c r="AA7683" s="42"/>
      <c r="AB7683" s="42"/>
      <c r="AD7683" s="11"/>
      <c r="AF7683" s="11"/>
    </row>
    <row r="7684" spans="3:32">
      <c r="C7684" s="57"/>
      <c r="D7684" s="11"/>
      <c r="E7684" s="11"/>
      <c r="F7684" s="56"/>
      <c r="G7684" s="11"/>
      <c r="H7684" s="11"/>
      <c r="I7684" s="11"/>
      <c r="J7684" s="11"/>
      <c r="K7684" s="11"/>
      <c r="M7684" s="11"/>
      <c r="N7684" s="11"/>
      <c r="O7684" s="11"/>
      <c r="P7684" s="11"/>
      <c r="Q7684" s="11"/>
      <c r="R7684" s="11"/>
      <c r="S7684" s="11"/>
      <c r="T7684" s="11"/>
      <c r="U7684" s="42"/>
      <c r="V7684" s="42"/>
      <c r="W7684" s="42"/>
      <c r="X7684" s="42"/>
      <c r="Y7684" s="42"/>
      <c r="Z7684" s="42"/>
      <c r="AA7684" s="42"/>
      <c r="AB7684" s="42"/>
      <c r="AD7684" s="11"/>
      <c r="AE7684" s="11"/>
    </row>
    <row r="7685" spans="3:32">
      <c r="C7685" s="57"/>
      <c r="D7685" s="11"/>
      <c r="E7685" s="11"/>
      <c r="F7685" s="56"/>
      <c r="G7685" s="11"/>
      <c r="H7685" s="11"/>
      <c r="I7685" s="11"/>
      <c r="J7685" s="11"/>
      <c r="K7685" s="11"/>
      <c r="L7685" s="11"/>
      <c r="M7685" s="11"/>
      <c r="N7685" s="11"/>
      <c r="P7685" s="11"/>
      <c r="Q7685" s="11"/>
      <c r="R7685" s="11"/>
      <c r="S7685" s="11"/>
      <c r="T7685" s="11"/>
      <c r="U7685" s="42"/>
      <c r="V7685" s="42"/>
      <c r="W7685" s="42"/>
      <c r="X7685" s="42"/>
      <c r="Y7685" s="42"/>
      <c r="Z7685" s="42"/>
      <c r="AA7685" s="42"/>
      <c r="AB7685" s="42"/>
      <c r="AD7685" s="11"/>
      <c r="AE7685" s="11"/>
    </row>
    <row r="7686" spans="3:32">
      <c r="C7686" s="57"/>
      <c r="D7686" s="11"/>
      <c r="E7686" s="11"/>
      <c r="F7686" s="56"/>
      <c r="G7686" s="11"/>
      <c r="H7686" s="11"/>
      <c r="I7686" s="11"/>
      <c r="J7686" s="11"/>
      <c r="K7686" s="11"/>
      <c r="L7686" s="11"/>
      <c r="M7686" s="11"/>
      <c r="N7686" s="11"/>
      <c r="P7686" s="11"/>
      <c r="Q7686" s="11"/>
      <c r="R7686" s="11"/>
      <c r="S7686" s="11"/>
      <c r="T7686" s="11"/>
      <c r="U7686" s="42"/>
      <c r="V7686" s="42"/>
      <c r="W7686" s="42"/>
      <c r="X7686" s="42"/>
      <c r="Y7686" s="42"/>
      <c r="Z7686" s="42"/>
      <c r="AA7686" s="42"/>
      <c r="AB7686" s="42"/>
      <c r="AD7686" s="11"/>
      <c r="AE7686" s="11"/>
      <c r="AF7686" s="11"/>
    </row>
    <row r="7687" spans="3:32">
      <c r="C7687" s="57"/>
      <c r="D7687" s="11"/>
      <c r="E7687" s="11"/>
      <c r="F7687" s="56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42"/>
      <c r="V7687" s="42"/>
      <c r="W7687" s="42"/>
      <c r="X7687" s="42"/>
      <c r="Y7687" s="42"/>
      <c r="Z7687" s="42"/>
      <c r="AA7687" s="42"/>
      <c r="AB7687" s="42"/>
      <c r="AD7687" s="11"/>
    </row>
    <row r="7688" spans="3:32">
      <c r="C7688" s="57"/>
      <c r="D7688" s="11"/>
      <c r="E7688" s="11"/>
      <c r="F7688" s="56"/>
      <c r="G7688" s="11"/>
      <c r="H7688" s="11"/>
      <c r="I7688" s="11"/>
      <c r="J7688" s="11"/>
      <c r="K7688" s="11"/>
      <c r="M7688" s="11"/>
      <c r="N7688" s="11"/>
      <c r="O7688" s="11"/>
      <c r="Q7688" s="11"/>
      <c r="R7688" s="11"/>
      <c r="S7688" s="11"/>
      <c r="U7688" s="42"/>
      <c r="V7688" s="42"/>
      <c r="W7688" s="42"/>
      <c r="X7688" s="42"/>
      <c r="Y7688" s="42"/>
      <c r="Z7688" s="42"/>
      <c r="AA7688" s="42"/>
      <c r="AB7688" s="42"/>
      <c r="AD7688" s="11"/>
      <c r="AF7688" s="11"/>
    </row>
    <row r="7689" spans="3:32">
      <c r="C7689" s="57"/>
      <c r="D7689" s="11"/>
      <c r="E7689" s="11"/>
      <c r="F7689" s="56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42"/>
      <c r="V7689" s="42"/>
      <c r="W7689" s="42"/>
      <c r="X7689" s="42"/>
      <c r="Y7689" s="42"/>
      <c r="Z7689" s="42"/>
      <c r="AA7689" s="42"/>
      <c r="AB7689" s="42"/>
      <c r="AD7689" s="11"/>
      <c r="AE7689" s="11"/>
    </row>
    <row r="7690" spans="3:32">
      <c r="C7690" s="57"/>
      <c r="D7690" s="11"/>
      <c r="E7690" s="11"/>
      <c r="F7690" s="56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42"/>
      <c r="V7690" s="42"/>
      <c r="W7690" s="42"/>
      <c r="X7690" s="42"/>
      <c r="Y7690" s="42"/>
      <c r="Z7690" s="42"/>
      <c r="AA7690" s="42"/>
      <c r="AB7690" s="42"/>
      <c r="AC7690" s="11"/>
      <c r="AD7690" s="11"/>
    </row>
    <row r="7691" spans="3:32">
      <c r="C7691" s="57"/>
      <c r="D7691" s="11"/>
      <c r="E7691" s="11"/>
      <c r="F7691" s="56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U7691" s="42"/>
      <c r="V7691" s="42"/>
      <c r="W7691" s="42"/>
      <c r="X7691" s="42"/>
      <c r="Y7691" s="42"/>
      <c r="Z7691" s="42"/>
      <c r="AA7691" s="42"/>
      <c r="AB7691" s="42"/>
      <c r="AD7691" s="11"/>
      <c r="AE7691" s="11"/>
    </row>
    <row r="7692" spans="3:32">
      <c r="C7692" s="57"/>
      <c r="D7692" s="11"/>
      <c r="E7692" s="11"/>
      <c r="F7692" s="56"/>
      <c r="G7692" s="11"/>
      <c r="H7692" s="11"/>
      <c r="I7692" s="11"/>
      <c r="J7692" s="11"/>
      <c r="K7692" s="11"/>
      <c r="M7692" s="11"/>
      <c r="N7692" s="11"/>
      <c r="Q7692" s="11"/>
      <c r="R7692" s="11"/>
      <c r="S7692" s="11"/>
      <c r="U7692" s="42"/>
      <c r="V7692" s="42"/>
      <c r="W7692" s="42"/>
      <c r="X7692" s="42"/>
      <c r="Y7692" s="42"/>
      <c r="Z7692" s="42"/>
      <c r="AA7692" s="42"/>
      <c r="AB7692" s="42"/>
      <c r="AD7692" s="11"/>
      <c r="AE7692" s="11"/>
    </row>
    <row r="7693" spans="3:32">
      <c r="C7693" s="57"/>
      <c r="D7693" s="11"/>
      <c r="E7693" s="11"/>
      <c r="F7693" s="56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42"/>
      <c r="V7693" s="42"/>
      <c r="W7693" s="42"/>
      <c r="X7693" s="42"/>
      <c r="Y7693" s="42"/>
      <c r="Z7693" s="42"/>
      <c r="AA7693" s="42"/>
      <c r="AB7693" s="42"/>
      <c r="AD7693" s="11"/>
      <c r="AE7693" s="11"/>
    </row>
    <row r="7694" spans="3:32">
      <c r="C7694" s="57"/>
      <c r="D7694" s="11"/>
      <c r="E7694" s="11"/>
      <c r="F7694" s="56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42"/>
      <c r="V7694" s="42"/>
      <c r="W7694" s="42"/>
      <c r="X7694" s="42"/>
      <c r="Y7694" s="42"/>
      <c r="Z7694" s="42"/>
      <c r="AA7694" s="42"/>
      <c r="AB7694" s="42"/>
      <c r="AD7694" s="11"/>
      <c r="AE7694" s="11"/>
    </row>
    <row r="7695" spans="3:32">
      <c r="C7695" s="57"/>
      <c r="D7695" s="11"/>
      <c r="E7695" s="11"/>
      <c r="F7695" s="56"/>
      <c r="G7695" s="11"/>
      <c r="H7695" s="11"/>
      <c r="I7695" s="11"/>
      <c r="J7695" s="11"/>
      <c r="K7695" s="11"/>
      <c r="M7695" s="11"/>
      <c r="O7695" s="11"/>
      <c r="P7695" s="11"/>
      <c r="Q7695" s="11"/>
      <c r="R7695" s="11"/>
      <c r="S7695" s="11"/>
      <c r="T7695" s="11"/>
      <c r="U7695" s="42"/>
      <c r="V7695" s="42"/>
      <c r="W7695" s="42"/>
      <c r="X7695" s="42"/>
      <c r="Y7695" s="42"/>
      <c r="Z7695" s="42"/>
      <c r="AA7695" s="42"/>
      <c r="AB7695" s="42"/>
      <c r="AD7695" s="11"/>
      <c r="AE7695" s="11"/>
      <c r="AF7695" s="11"/>
    </row>
    <row r="7696" spans="3:32">
      <c r="C7696" s="57"/>
      <c r="D7696" s="11"/>
      <c r="E7696" s="11"/>
      <c r="F7696" s="56"/>
      <c r="G7696" s="11"/>
      <c r="H7696" s="11"/>
      <c r="I7696" s="11"/>
      <c r="J7696" s="11"/>
      <c r="K7696" s="11"/>
      <c r="M7696" s="11"/>
      <c r="O7696" s="11"/>
      <c r="P7696" s="11"/>
      <c r="Q7696" s="11"/>
      <c r="R7696" s="11"/>
      <c r="S7696" s="11"/>
      <c r="T7696" s="11"/>
      <c r="U7696" s="42"/>
      <c r="V7696" s="42"/>
      <c r="W7696" s="42"/>
      <c r="X7696" s="42"/>
      <c r="Y7696" s="42"/>
      <c r="Z7696" s="42"/>
      <c r="AA7696" s="42"/>
      <c r="AB7696" s="42"/>
      <c r="AD7696" s="11"/>
      <c r="AE7696" s="11"/>
      <c r="AF7696" s="11"/>
    </row>
    <row r="7697" spans="3:32">
      <c r="C7697" s="57"/>
      <c r="D7697" s="11"/>
      <c r="E7697" s="11"/>
      <c r="F7697" s="56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42"/>
      <c r="V7697" s="42"/>
      <c r="W7697" s="42"/>
      <c r="X7697" s="42"/>
      <c r="Y7697" s="42"/>
      <c r="Z7697" s="42"/>
      <c r="AA7697" s="42"/>
      <c r="AB7697" s="42"/>
      <c r="AD7697" s="11"/>
      <c r="AE7697" s="11"/>
    </row>
    <row r="7698" spans="3:32">
      <c r="C7698" s="57"/>
      <c r="D7698" s="11"/>
      <c r="E7698" s="11"/>
      <c r="F7698" s="56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42"/>
      <c r="V7698" s="42"/>
      <c r="W7698" s="42"/>
      <c r="X7698" s="42"/>
      <c r="Y7698" s="42"/>
      <c r="Z7698" s="42"/>
      <c r="AA7698" s="42"/>
      <c r="AB7698" s="42"/>
      <c r="AD7698" s="11"/>
      <c r="AF7698" s="11"/>
    </row>
    <row r="7699" spans="3:32">
      <c r="C7699" s="57"/>
      <c r="D7699" s="11"/>
      <c r="E7699" s="11"/>
      <c r="F7699" s="56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42"/>
      <c r="V7699" s="42"/>
      <c r="W7699" s="42"/>
      <c r="X7699" s="42"/>
      <c r="Y7699" s="42"/>
      <c r="Z7699" s="42"/>
      <c r="AA7699" s="42"/>
      <c r="AB7699" s="42"/>
      <c r="AD7699" s="11"/>
    </row>
    <row r="7700" spans="3:32">
      <c r="C7700" s="57"/>
      <c r="D7700" s="11"/>
      <c r="E7700" s="11"/>
      <c r="F7700" s="56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42"/>
      <c r="V7700" s="42"/>
      <c r="W7700" s="42"/>
      <c r="X7700" s="42"/>
      <c r="Y7700" s="42"/>
      <c r="Z7700" s="42"/>
      <c r="AA7700" s="42"/>
      <c r="AB7700" s="42"/>
      <c r="AD7700" s="11"/>
    </row>
    <row r="7701" spans="3:32">
      <c r="C7701" s="57"/>
      <c r="D7701" s="11"/>
      <c r="E7701" s="11"/>
      <c r="F7701" s="56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42"/>
      <c r="V7701" s="42"/>
      <c r="W7701" s="42"/>
      <c r="X7701" s="42"/>
      <c r="Y7701" s="42"/>
      <c r="Z7701" s="42"/>
      <c r="AA7701" s="42"/>
      <c r="AB7701" s="42"/>
      <c r="AD7701" s="11"/>
    </row>
    <row r="7702" spans="3:32">
      <c r="C7702" s="57"/>
      <c r="D7702" s="11"/>
      <c r="E7702" s="11"/>
      <c r="F7702" s="56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42"/>
      <c r="V7702" s="42"/>
      <c r="W7702" s="42"/>
      <c r="X7702" s="42"/>
      <c r="Y7702" s="42"/>
      <c r="Z7702" s="42"/>
      <c r="AA7702" s="42"/>
      <c r="AB7702" s="42"/>
      <c r="AD7702" s="11"/>
    </row>
    <row r="7703" spans="3:32">
      <c r="C7703" s="57"/>
      <c r="D7703" s="11"/>
      <c r="E7703" s="11"/>
      <c r="F7703" s="56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42"/>
      <c r="V7703" s="42"/>
      <c r="W7703" s="42"/>
      <c r="X7703" s="42"/>
      <c r="Y7703" s="42"/>
      <c r="Z7703" s="42"/>
      <c r="AA7703" s="42"/>
      <c r="AB7703" s="42"/>
      <c r="AD7703" s="11"/>
    </row>
    <row r="7704" spans="3:32">
      <c r="C7704" s="57"/>
      <c r="D7704" s="11"/>
      <c r="E7704" s="11"/>
      <c r="F7704" s="56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42"/>
      <c r="V7704" s="42"/>
      <c r="W7704" s="42"/>
      <c r="X7704" s="42"/>
      <c r="Y7704" s="42"/>
      <c r="Z7704" s="42"/>
      <c r="AA7704" s="42"/>
      <c r="AB7704" s="42"/>
      <c r="AD7704" s="11"/>
    </row>
    <row r="7705" spans="3:32">
      <c r="C7705" s="57"/>
      <c r="D7705" s="11"/>
      <c r="E7705" s="11"/>
      <c r="F7705" s="56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42"/>
      <c r="V7705" s="42"/>
      <c r="W7705" s="42"/>
      <c r="X7705" s="42"/>
      <c r="Y7705" s="42"/>
      <c r="Z7705" s="42"/>
      <c r="AA7705" s="42"/>
      <c r="AB7705" s="42"/>
      <c r="AD7705" s="11"/>
    </row>
    <row r="7706" spans="3:32">
      <c r="C7706" s="57"/>
      <c r="D7706" s="11"/>
      <c r="E7706" s="11"/>
      <c r="F7706" s="56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42"/>
      <c r="V7706" s="42"/>
      <c r="W7706" s="42"/>
      <c r="X7706" s="42"/>
      <c r="Y7706" s="42"/>
      <c r="Z7706" s="42"/>
      <c r="AA7706" s="42"/>
      <c r="AB7706" s="42"/>
      <c r="AD7706" s="11"/>
    </row>
    <row r="7707" spans="3:32">
      <c r="C7707" s="57"/>
      <c r="D7707" s="11"/>
      <c r="E7707" s="11"/>
      <c r="F7707" s="56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42"/>
      <c r="V7707" s="42"/>
      <c r="W7707" s="42"/>
      <c r="X7707" s="42"/>
      <c r="Y7707" s="42"/>
      <c r="Z7707" s="42"/>
      <c r="AA7707" s="42"/>
      <c r="AB7707" s="42"/>
      <c r="AD7707" s="11"/>
      <c r="AF7707" s="11"/>
    </row>
    <row r="7708" spans="3:32">
      <c r="C7708" s="57"/>
      <c r="D7708" s="11"/>
      <c r="E7708" s="11"/>
      <c r="F7708" s="56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42"/>
      <c r="V7708" s="42"/>
      <c r="W7708" s="42"/>
      <c r="X7708" s="42"/>
      <c r="Y7708" s="42"/>
      <c r="Z7708" s="42"/>
      <c r="AA7708" s="42"/>
      <c r="AB7708" s="42"/>
      <c r="AD7708" s="11"/>
      <c r="AE7708" s="11"/>
    </row>
    <row r="7709" spans="3:32">
      <c r="C7709" s="57"/>
      <c r="D7709" s="11"/>
      <c r="E7709" s="11"/>
      <c r="F7709" s="56"/>
      <c r="G7709" s="11"/>
      <c r="H7709" s="11"/>
      <c r="I7709" s="11"/>
      <c r="J7709" s="11"/>
      <c r="K7709" s="11"/>
      <c r="L7709" s="11"/>
      <c r="M7709" s="11"/>
      <c r="O7709" s="11"/>
      <c r="Q7709" s="11"/>
      <c r="R7709" s="11"/>
      <c r="S7709" s="11"/>
      <c r="T7709" s="11"/>
      <c r="U7709" s="42"/>
      <c r="V7709" s="42"/>
      <c r="W7709" s="42"/>
      <c r="X7709" s="42"/>
      <c r="Y7709" s="42"/>
      <c r="Z7709" s="42"/>
      <c r="AA7709" s="42"/>
      <c r="AB7709" s="42"/>
      <c r="AD7709" s="11"/>
      <c r="AE7709" s="11"/>
    </row>
    <row r="7710" spans="3:32">
      <c r="C7710" s="57"/>
      <c r="D7710" s="11"/>
      <c r="E7710" s="11"/>
      <c r="F7710" s="56"/>
      <c r="G7710" s="11"/>
      <c r="H7710" s="11"/>
      <c r="I7710" s="11"/>
      <c r="J7710" s="11"/>
      <c r="K7710" s="11"/>
      <c r="L7710" s="11"/>
      <c r="M7710" s="11"/>
      <c r="N7710" s="11"/>
      <c r="O7710" s="11"/>
      <c r="Q7710" s="11"/>
      <c r="R7710" s="11"/>
      <c r="S7710" s="11"/>
      <c r="T7710" s="11"/>
      <c r="U7710" s="42"/>
      <c r="V7710" s="42"/>
      <c r="W7710" s="42"/>
      <c r="X7710" s="42"/>
      <c r="Y7710" s="42"/>
      <c r="Z7710" s="42"/>
      <c r="AA7710" s="42"/>
      <c r="AB7710" s="42"/>
      <c r="AD7710" s="11"/>
      <c r="AF7710" s="11"/>
    </row>
    <row r="7711" spans="3:32">
      <c r="C7711" s="57"/>
      <c r="D7711" s="11"/>
      <c r="E7711" s="11"/>
      <c r="F7711" s="56"/>
      <c r="G7711" s="11"/>
      <c r="H7711" s="11"/>
      <c r="I7711" s="11"/>
      <c r="J7711" s="11"/>
      <c r="K7711" s="11"/>
      <c r="M7711" s="11"/>
      <c r="N7711" s="11"/>
      <c r="O7711" s="11"/>
      <c r="Q7711" s="11"/>
      <c r="R7711" s="11"/>
      <c r="S7711" s="11"/>
      <c r="T7711" s="11"/>
      <c r="U7711" s="42"/>
      <c r="V7711" s="42"/>
      <c r="W7711" s="42"/>
      <c r="X7711" s="42"/>
      <c r="Y7711" s="42"/>
      <c r="Z7711" s="42"/>
      <c r="AA7711" s="42"/>
      <c r="AB7711" s="42"/>
      <c r="AD7711" s="11"/>
      <c r="AE7711" s="11"/>
    </row>
    <row r="7712" spans="3:32">
      <c r="C7712" s="57"/>
      <c r="D7712" s="11"/>
      <c r="E7712" s="11"/>
      <c r="F7712" s="56"/>
      <c r="G7712" s="11"/>
      <c r="H7712" s="11"/>
      <c r="I7712" s="11"/>
      <c r="J7712" s="11"/>
      <c r="K7712" s="11"/>
      <c r="M7712" s="11"/>
      <c r="N7712" s="11"/>
      <c r="O7712" s="11"/>
      <c r="Q7712" s="11"/>
      <c r="R7712" s="11"/>
      <c r="S7712" s="11"/>
      <c r="U7712" s="42"/>
      <c r="V7712" s="42"/>
      <c r="W7712" s="42"/>
      <c r="X7712" s="42"/>
      <c r="Y7712" s="42"/>
      <c r="Z7712" s="42"/>
      <c r="AA7712" s="42"/>
      <c r="AB7712" s="42"/>
      <c r="AD7712" s="11"/>
      <c r="AE7712" s="11"/>
      <c r="AF7712" s="11"/>
    </row>
    <row r="7713" spans="3:32">
      <c r="C7713" s="57"/>
      <c r="D7713" s="11"/>
      <c r="E7713" s="11"/>
      <c r="F7713" s="56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42"/>
      <c r="V7713" s="42"/>
      <c r="W7713" s="42"/>
      <c r="X7713" s="42"/>
      <c r="Y7713" s="42"/>
      <c r="Z7713" s="42"/>
      <c r="AA7713" s="42"/>
      <c r="AB7713" s="42"/>
      <c r="AD7713" s="11"/>
      <c r="AE7713" s="11"/>
    </row>
    <row r="7714" spans="3:32">
      <c r="C7714" s="57"/>
      <c r="D7714" s="11"/>
      <c r="E7714" s="11"/>
      <c r="F7714" s="56"/>
      <c r="G7714" s="11"/>
      <c r="H7714" s="11"/>
      <c r="I7714" s="11"/>
      <c r="J7714" s="11"/>
      <c r="K7714" s="11"/>
      <c r="L7714" s="11"/>
      <c r="M7714" s="11"/>
      <c r="N7714" s="11"/>
      <c r="O7714" s="11"/>
      <c r="Q7714" s="11"/>
      <c r="R7714" s="11"/>
      <c r="S7714" s="11"/>
      <c r="T7714" s="11"/>
      <c r="U7714" s="42"/>
      <c r="V7714" s="42"/>
      <c r="W7714" s="42"/>
      <c r="X7714" s="42"/>
      <c r="Y7714" s="42"/>
      <c r="Z7714" s="42"/>
      <c r="AA7714" s="42"/>
      <c r="AB7714" s="42"/>
      <c r="AD7714" s="11"/>
      <c r="AF7714" s="11"/>
    </row>
    <row r="7715" spans="3:32">
      <c r="C7715" s="57"/>
      <c r="D7715" s="11"/>
      <c r="E7715" s="11"/>
      <c r="F7715" s="56"/>
      <c r="G7715" s="11"/>
      <c r="H7715" s="11"/>
      <c r="I7715" s="11"/>
      <c r="J7715" s="11"/>
      <c r="K7715" s="11"/>
      <c r="L7715" s="11"/>
      <c r="M7715" s="11"/>
      <c r="N7715" s="11"/>
      <c r="P7715" s="11"/>
      <c r="Q7715" s="11"/>
      <c r="R7715" s="11"/>
      <c r="S7715" s="11"/>
      <c r="T7715" s="11"/>
      <c r="U7715" s="42"/>
      <c r="V7715" s="42"/>
      <c r="W7715" s="42"/>
      <c r="X7715" s="42"/>
      <c r="Y7715" s="42"/>
      <c r="Z7715" s="42"/>
      <c r="AA7715" s="42"/>
      <c r="AB7715" s="42"/>
      <c r="AD7715" s="11"/>
      <c r="AF7715" s="11"/>
    </row>
    <row r="7716" spans="3:32">
      <c r="C7716" s="57"/>
      <c r="D7716" s="11"/>
      <c r="E7716" s="11"/>
      <c r="F7716" s="56"/>
      <c r="G7716" s="11"/>
      <c r="H7716" s="11"/>
      <c r="I7716" s="11"/>
      <c r="J7716" s="11"/>
      <c r="K7716" s="11"/>
      <c r="L7716" s="11"/>
      <c r="M7716" s="11"/>
      <c r="N7716" s="11"/>
      <c r="P7716" s="11"/>
      <c r="Q7716" s="11"/>
      <c r="R7716" s="11"/>
      <c r="S7716" s="11"/>
      <c r="T7716" s="11"/>
      <c r="U7716" s="42"/>
      <c r="V7716" s="42"/>
      <c r="W7716" s="42"/>
      <c r="X7716" s="42"/>
      <c r="Y7716" s="42"/>
      <c r="Z7716" s="42"/>
      <c r="AA7716" s="42"/>
      <c r="AB7716" s="42"/>
      <c r="AD7716" s="11"/>
      <c r="AE7716" s="11"/>
      <c r="AF7716" s="11"/>
    </row>
    <row r="7717" spans="3:32">
      <c r="C7717" s="57"/>
      <c r="D7717" s="11"/>
      <c r="E7717" s="11"/>
      <c r="F7717" s="56"/>
      <c r="G7717" s="11"/>
      <c r="H7717" s="11"/>
      <c r="I7717" s="11"/>
      <c r="J7717" s="11"/>
      <c r="K7717" s="11"/>
      <c r="L7717" s="11"/>
      <c r="M7717" s="11"/>
      <c r="N7717" s="11"/>
      <c r="P7717" s="11"/>
      <c r="Q7717" s="11"/>
      <c r="R7717" s="11"/>
      <c r="S7717" s="11"/>
      <c r="T7717" s="11"/>
      <c r="U7717" s="42"/>
      <c r="V7717" s="42"/>
      <c r="W7717" s="42"/>
      <c r="X7717" s="42"/>
      <c r="Y7717" s="42"/>
      <c r="Z7717" s="42"/>
      <c r="AA7717" s="42"/>
      <c r="AB7717" s="42"/>
      <c r="AD7717" s="11"/>
      <c r="AE7717" s="11"/>
    </row>
    <row r="7718" spans="3:32">
      <c r="C7718" s="57"/>
      <c r="D7718" s="11"/>
      <c r="E7718" s="11"/>
      <c r="F7718" s="56"/>
      <c r="G7718" s="11"/>
      <c r="H7718" s="11"/>
      <c r="I7718" s="11"/>
      <c r="J7718" s="11"/>
      <c r="K7718" s="11"/>
      <c r="L7718" s="11"/>
      <c r="M7718" s="11"/>
      <c r="N7718" s="11"/>
      <c r="P7718" s="11"/>
      <c r="Q7718" s="11"/>
      <c r="R7718" s="11"/>
      <c r="S7718" s="11"/>
      <c r="T7718" s="11"/>
      <c r="U7718" s="42"/>
      <c r="V7718" s="42"/>
      <c r="W7718" s="42"/>
      <c r="X7718" s="42"/>
      <c r="Y7718" s="42"/>
      <c r="Z7718" s="42"/>
      <c r="AA7718" s="42"/>
      <c r="AB7718" s="42"/>
      <c r="AD7718" s="11"/>
      <c r="AE7718" s="11"/>
    </row>
    <row r="7719" spans="3:32">
      <c r="C7719" s="57"/>
      <c r="D7719" s="11"/>
      <c r="E7719" s="11"/>
      <c r="F7719" s="56"/>
      <c r="G7719" s="11"/>
      <c r="H7719" s="11"/>
      <c r="I7719" s="11"/>
      <c r="J7719" s="11"/>
      <c r="K7719" s="11"/>
      <c r="M7719" s="11"/>
      <c r="N7719" s="11"/>
      <c r="Q7719" s="11"/>
      <c r="R7719" s="11"/>
      <c r="S7719" s="11"/>
      <c r="U7719" s="42"/>
      <c r="V7719" s="42"/>
      <c r="W7719" s="42"/>
      <c r="X7719" s="42"/>
      <c r="Y7719" s="42"/>
      <c r="Z7719" s="42"/>
      <c r="AA7719" s="42"/>
      <c r="AB7719" s="42"/>
      <c r="AD7719" s="11"/>
      <c r="AF7719" s="11"/>
    </row>
    <row r="7720" spans="3:32">
      <c r="C7720" s="57"/>
      <c r="D7720" s="11"/>
      <c r="E7720" s="11"/>
      <c r="F7720" s="56"/>
      <c r="G7720" s="11"/>
      <c r="H7720" s="11"/>
      <c r="I7720" s="11"/>
      <c r="J7720" s="11"/>
      <c r="K7720" s="11"/>
      <c r="L7720" s="11"/>
      <c r="M7720" s="11"/>
      <c r="O7720" s="11"/>
      <c r="Q7720" s="11"/>
      <c r="R7720" s="11"/>
      <c r="S7720" s="11"/>
      <c r="T7720" s="11"/>
      <c r="U7720" s="42"/>
      <c r="V7720" s="42"/>
      <c r="W7720" s="42"/>
      <c r="X7720" s="42"/>
      <c r="Y7720" s="42"/>
      <c r="Z7720" s="42"/>
      <c r="AA7720" s="42"/>
      <c r="AB7720" s="42"/>
      <c r="AD7720" s="11"/>
      <c r="AE7720" s="11"/>
      <c r="AF7720" s="11"/>
    </row>
    <row r="7721" spans="3:32">
      <c r="C7721" s="57"/>
      <c r="D7721" s="11"/>
      <c r="E7721" s="11"/>
      <c r="F7721" s="56"/>
      <c r="G7721" s="11"/>
      <c r="H7721" s="11"/>
      <c r="I7721" s="11"/>
      <c r="J7721" s="11"/>
      <c r="K7721" s="11"/>
      <c r="L7721" s="11"/>
      <c r="M7721" s="11"/>
      <c r="N7721" s="11"/>
      <c r="O7721" s="11"/>
      <c r="Q7721" s="11"/>
      <c r="R7721" s="11"/>
      <c r="S7721" s="11"/>
      <c r="T7721" s="11"/>
      <c r="U7721" s="42"/>
      <c r="V7721" s="42"/>
      <c r="W7721" s="42"/>
      <c r="X7721" s="42"/>
      <c r="Y7721" s="42"/>
      <c r="Z7721" s="42"/>
      <c r="AA7721" s="42"/>
      <c r="AB7721" s="42"/>
      <c r="AD7721" s="11"/>
      <c r="AE7721" s="11"/>
      <c r="AF7721" s="11"/>
    </row>
    <row r="7722" spans="3:32">
      <c r="C7722" s="57"/>
      <c r="D7722" s="11"/>
      <c r="E7722" s="11"/>
      <c r="F7722" s="56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42"/>
      <c r="V7722" s="42"/>
      <c r="W7722" s="42"/>
      <c r="X7722" s="42"/>
      <c r="Y7722" s="42"/>
      <c r="Z7722" s="42"/>
      <c r="AA7722" s="42"/>
      <c r="AB7722" s="42"/>
      <c r="AD7722" s="11"/>
      <c r="AF7722" s="11"/>
    </row>
    <row r="7723" spans="3:32">
      <c r="C7723" s="57"/>
      <c r="D7723" s="11"/>
      <c r="E7723" s="11"/>
      <c r="F7723" s="56"/>
      <c r="G7723" s="11"/>
      <c r="H7723" s="11"/>
      <c r="I7723" s="11"/>
      <c r="J7723" s="11"/>
      <c r="K7723" s="11"/>
      <c r="M7723" s="11"/>
      <c r="N7723" s="11"/>
      <c r="Q7723" s="11"/>
      <c r="R7723" s="11"/>
      <c r="S7723" s="11"/>
      <c r="T7723" s="11"/>
      <c r="U7723" s="42"/>
      <c r="V7723" s="42"/>
      <c r="W7723" s="42"/>
      <c r="X7723" s="42"/>
      <c r="Y7723" s="42"/>
      <c r="Z7723" s="42"/>
      <c r="AA7723" s="42"/>
      <c r="AB7723" s="42"/>
      <c r="AD7723" s="11"/>
      <c r="AE7723" s="11"/>
      <c r="AF7723" s="11"/>
    </row>
    <row r="7724" spans="3:32">
      <c r="C7724" s="57"/>
      <c r="D7724" s="11"/>
      <c r="E7724" s="11"/>
      <c r="F7724" s="56"/>
      <c r="G7724" s="11"/>
      <c r="H7724" s="11"/>
      <c r="I7724" s="11"/>
      <c r="J7724" s="11"/>
      <c r="K7724" s="11"/>
      <c r="M7724" s="11"/>
      <c r="N7724" s="11"/>
      <c r="O7724" s="11"/>
      <c r="P7724" s="11"/>
      <c r="Q7724" s="11"/>
      <c r="R7724" s="11"/>
      <c r="S7724" s="11"/>
      <c r="T7724" s="11"/>
      <c r="U7724" s="42"/>
      <c r="V7724" s="42"/>
      <c r="W7724" s="42"/>
      <c r="X7724" s="42"/>
      <c r="Y7724" s="42"/>
      <c r="Z7724" s="42"/>
      <c r="AA7724" s="42"/>
      <c r="AB7724" s="42"/>
      <c r="AD7724" s="11"/>
      <c r="AE7724" s="11"/>
    </row>
    <row r="7725" spans="3:32">
      <c r="C7725" s="57"/>
      <c r="D7725" s="11"/>
      <c r="E7725" s="11"/>
      <c r="F7725" s="56"/>
      <c r="G7725" s="11"/>
      <c r="H7725" s="11"/>
      <c r="I7725" s="11"/>
      <c r="J7725" s="11"/>
      <c r="K7725" s="11"/>
      <c r="M7725" s="11"/>
      <c r="N7725" s="11"/>
      <c r="P7725" s="11"/>
      <c r="Q7725" s="11"/>
      <c r="R7725" s="11"/>
      <c r="S7725" s="11"/>
      <c r="U7725" s="42"/>
      <c r="V7725" s="42"/>
      <c r="W7725" s="42"/>
      <c r="X7725" s="42"/>
      <c r="Y7725" s="42"/>
      <c r="Z7725" s="42"/>
      <c r="AA7725" s="42"/>
      <c r="AB7725" s="42"/>
      <c r="AD7725" s="11"/>
      <c r="AE7725" s="11"/>
    </row>
    <row r="7726" spans="3:32">
      <c r="C7726" s="57"/>
      <c r="D7726" s="11"/>
      <c r="E7726" s="11"/>
      <c r="F7726" s="56"/>
      <c r="G7726" s="11"/>
      <c r="H7726" s="11"/>
      <c r="I7726" s="11"/>
      <c r="J7726" s="11"/>
      <c r="K7726" s="11"/>
      <c r="M7726" s="11"/>
      <c r="N7726" s="11"/>
      <c r="O7726" s="11"/>
      <c r="Q7726" s="11"/>
      <c r="R7726" s="11"/>
      <c r="S7726" s="11"/>
      <c r="U7726" s="42"/>
      <c r="V7726" s="42"/>
      <c r="W7726" s="42"/>
      <c r="X7726" s="42"/>
      <c r="Y7726" s="42"/>
      <c r="Z7726" s="42"/>
      <c r="AA7726" s="42"/>
      <c r="AB7726" s="42"/>
      <c r="AD7726" s="11"/>
    </row>
    <row r="7727" spans="3:32">
      <c r="C7727" s="57"/>
      <c r="D7727" s="11"/>
      <c r="E7727" s="11"/>
      <c r="F7727" s="56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42"/>
      <c r="V7727" s="42"/>
      <c r="W7727" s="42"/>
      <c r="X7727" s="42"/>
      <c r="Y7727" s="42"/>
      <c r="Z7727" s="42"/>
      <c r="AA7727" s="42"/>
      <c r="AB7727" s="42"/>
      <c r="AD7727" s="11"/>
      <c r="AF7727" s="11"/>
    </row>
    <row r="7728" spans="3:32">
      <c r="C7728" s="57"/>
      <c r="D7728" s="11"/>
      <c r="E7728" s="11"/>
      <c r="F7728" s="56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42"/>
      <c r="V7728" s="42"/>
      <c r="W7728" s="42"/>
      <c r="X7728" s="42"/>
      <c r="Y7728" s="42"/>
      <c r="Z7728" s="42"/>
      <c r="AA7728" s="42"/>
      <c r="AB7728" s="42"/>
      <c r="AD7728" s="11"/>
      <c r="AF7728" s="11"/>
    </row>
    <row r="7729" spans="3:32">
      <c r="C7729" s="57"/>
      <c r="D7729" s="11"/>
      <c r="E7729" s="11"/>
      <c r="F7729" s="56"/>
      <c r="G7729" s="11"/>
      <c r="H7729" s="11"/>
      <c r="I7729" s="11"/>
      <c r="J7729" s="11"/>
      <c r="K7729" s="11"/>
      <c r="L7729" s="11"/>
      <c r="M7729" s="11"/>
      <c r="N7729" s="11"/>
      <c r="P7729" s="11"/>
      <c r="Q7729" s="11"/>
      <c r="R7729" s="11"/>
      <c r="S7729" s="11"/>
      <c r="T7729" s="11"/>
      <c r="U7729" s="42"/>
      <c r="V7729" s="42"/>
      <c r="W7729" s="42"/>
      <c r="X7729" s="42"/>
      <c r="Y7729" s="42"/>
      <c r="Z7729" s="42"/>
      <c r="AA7729" s="42"/>
      <c r="AB7729" s="42"/>
      <c r="AD7729" s="11"/>
      <c r="AE7729" s="11"/>
    </row>
    <row r="7730" spans="3:32">
      <c r="C7730" s="57"/>
      <c r="D7730" s="11"/>
      <c r="E7730" s="11"/>
      <c r="F7730" s="56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42"/>
      <c r="V7730" s="42"/>
      <c r="W7730" s="42"/>
      <c r="X7730" s="42"/>
      <c r="Y7730" s="42"/>
      <c r="Z7730" s="42"/>
      <c r="AA7730" s="42"/>
      <c r="AB7730" s="42"/>
      <c r="AD7730" s="11"/>
      <c r="AE7730" s="11"/>
      <c r="AF7730" s="11"/>
    </row>
    <row r="7731" spans="3:32">
      <c r="C7731" s="57"/>
      <c r="D7731" s="11"/>
      <c r="E7731" s="11"/>
      <c r="F7731" s="56"/>
      <c r="G7731" s="11"/>
      <c r="H7731" s="11"/>
      <c r="I7731" s="11"/>
      <c r="J7731" s="11"/>
      <c r="K7731" s="11"/>
      <c r="M7731" s="11"/>
      <c r="N7731" s="11"/>
      <c r="P7731" s="11"/>
      <c r="Q7731" s="11"/>
      <c r="R7731" s="11"/>
      <c r="S7731" s="11"/>
      <c r="U7731" s="42"/>
      <c r="V7731" s="42"/>
      <c r="W7731" s="42"/>
      <c r="X7731" s="42"/>
      <c r="Y7731" s="42"/>
      <c r="Z7731" s="42"/>
      <c r="AA7731" s="42"/>
      <c r="AB7731" s="42"/>
      <c r="AD7731" s="11"/>
    </row>
    <row r="7732" spans="3:32">
      <c r="C7732" s="57"/>
      <c r="D7732" s="11"/>
      <c r="E7732" s="11"/>
      <c r="F7732" s="56"/>
      <c r="G7732" s="11"/>
      <c r="H7732" s="11"/>
      <c r="I7732" s="11"/>
      <c r="J7732" s="11"/>
      <c r="K7732" s="11"/>
      <c r="M7732" s="11"/>
      <c r="N7732" s="11"/>
      <c r="O7732" s="11"/>
      <c r="Q7732" s="11"/>
      <c r="R7732" s="11"/>
      <c r="S7732" s="11"/>
      <c r="U7732" s="42"/>
      <c r="V7732" s="42"/>
      <c r="W7732" s="42"/>
      <c r="X7732" s="42"/>
      <c r="Y7732" s="42"/>
      <c r="Z7732" s="42"/>
      <c r="AA7732" s="42"/>
      <c r="AB7732" s="42"/>
      <c r="AD7732" s="11"/>
      <c r="AF7732" s="11"/>
    </row>
    <row r="7733" spans="3:32">
      <c r="C7733" s="57"/>
      <c r="D7733" s="11"/>
      <c r="E7733" s="11"/>
      <c r="F7733" s="56"/>
      <c r="G7733" s="11"/>
      <c r="H7733" s="11"/>
      <c r="I7733" s="11"/>
      <c r="J7733" s="11"/>
      <c r="K7733" s="11"/>
      <c r="M7733" s="11"/>
      <c r="N7733" s="11"/>
      <c r="O7733" s="11"/>
      <c r="Q7733" s="11"/>
      <c r="R7733" s="11"/>
      <c r="S7733" s="11"/>
      <c r="T7733" s="11"/>
      <c r="U7733" s="42"/>
      <c r="V7733" s="42"/>
      <c r="W7733" s="42"/>
      <c r="X7733" s="42"/>
      <c r="Y7733" s="42"/>
      <c r="Z7733" s="42"/>
      <c r="AA7733" s="42"/>
      <c r="AB7733" s="42"/>
      <c r="AD7733" s="11"/>
      <c r="AF7733" s="11"/>
    </row>
    <row r="7734" spans="3:32">
      <c r="C7734" s="57"/>
      <c r="D7734" s="11"/>
      <c r="E7734" s="11"/>
      <c r="F7734" s="56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42"/>
      <c r="V7734" s="42"/>
      <c r="W7734" s="42"/>
      <c r="X7734" s="42"/>
      <c r="Y7734" s="42"/>
      <c r="Z7734" s="42"/>
      <c r="AA7734" s="42"/>
      <c r="AB7734" s="42"/>
      <c r="AD7734" s="11"/>
    </row>
    <row r="7735" spans="3:32">
      <c r="C7735" s="57"/>
      <c r="D7735" s="11"/>
      <c r="E7735" s="11"/>
      <c r="F7735" s="56"/>
      <c r="G7735" s="11"/>
      <c r="H7735" s="11"/>
      <c r="I7735" s="11"/>
      <c r="J7735" s="11"/>
      <c r="K7735" s="11"/>
      <c r="M7735" s="11"/>
      <c r="N7735" s="11"/>
      <c r="O7735" s="11"/>
      <c r="P7735" s="11"/>
      <c r="Q7735" s="11"/>
      <c r="R7735" s="11"/>
      <c r="S7735" s="11"/>
      <c r="T7735" s="11"/>
      <c r="U7735" s="42"/>
      <c r="V7735" s="42"/>
      <c r="W7735" s="42"/>
      <c r="X7735" s="42"/>
      <c r="Y7735" s="42"/>
      <c r="Z7735" s="42"/>
      <c r="AA7735" s="42"/>
      <c r="AB7735" s="42"/>
      <c r="AD7735" s="11"/>
      <c r="AE7735" s="11"/>
      <c r="AF7735" s="11"/>
    </row>
    <row r="7736" spans="3:32">
      <c r="C7736" s="57"/>
      <c r="D7736" s="11"/>
      <c r="E7736" s="11"/>
      <c r="F7736" s="56"/>
      <c r="G7736" s="11"/>
      <c r="H7736" s="11"/>
      <c r="I7736" s="11"/>
      <c r="J7736" s="11"/>
      <c r="K7736" s="11"/>
      <c r="L7736" s="11"/>
      <c r="M7736" s="11"/>
      <c r="N7736" s="11"/>
      <c r="Q7736" s="11"/>
      <c r="R7736" s="11"/>
      <c r="S7736" s="11"/>
      <c r="T7736" s="11"/>
      <c r="U7736" s="42"/>
      <c r="V7736" s="42"/>
      <c r="W7736" s="42"/>
      <c r="X7736" s="42"/>
      <c r="Y7736" s="42"/>
      <c r="Z7736" s="42"/>
      <c r="AA7736" s="42"/>
      <c r="AB7736" s="42"/>
      <c r="AD7736" s="11"/>
      <c r="AE7736" s="11"/>
    </row>
    <row r="7737" spans="3:32">
      <c r="C7737" s="57"/>
      <c r="D7737" s="11"/>
      <c r="E7737" s="11"/>
      <c r="F7737" s="56"/>
      <c r="G7737" s="11"/>
      <c r="H7737" s="11"/>
      <c r="I7737" s="11"/>
      <c r="J7737" s="11"/>
      <c r="K7737" s="11"/>
      <c r="M7737" s="11"/>
      <c r="Q7737" s="11"/>
      <c r="R7737" s="11"/>
      <c r="S7737" s="11"/>
      <c r="T7737" s="11"/>
      <c r="U7737" s="42"/>
      <c r="V7737" s="42"/>
      <c r="W7737" s="42"/>
      <c r="X7737" s="42"/>
      <c r="Y7737" s="42"/>
      <c r="Z7737" s="42"/>
      <c r="AA7737" s="42"/>
      <c r="AB7737" s="42"/>
      <c r="AD7737" s="11"/>
      <c r="AE7737" s="11"/>
      <c r="AF7737" s="11"/>
    </row>
    <row r="7738" spans="3:32">
      <c r="C7738" s="57"/>
      <c r="D7738" s="11"/>
      <c r="E7738" s="11"/>
      <c r="F7738" s="56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42"/>
      <c r="V7738" s="42"/>
      <c r="W7738" s="42"/>
      <c r="X7738" s="42"/>
      <c r="Y7738" s="42"/>
      <c r="Z7738" s="42"/>
      <c r="AA7738" s="42"/>
      <c r="AB7738" s="42"/>
      <c r="AC7738" s="11"/>
      <c r="AD7738" s="11"/>
      <c r="AF7738" s="11"/>
    </row>
    <row r="7739" spans="3:32">
      <c r="C7739" s="57"/>
      <c r="D7739" s="11"/>
      <c r="E7739" s="11"/>
      <c r="F7739" s="56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42"/>
      <c r="V7739" s="42"/>
      <c r="W7739" s="42"/>
      <c r="X7739" s="42"/>
      <c r="Y7739" s="42"/>
      <c r="Z7739" s="42"/>
      <c r="AA7739" s="42"/>
      <c r="AB7739" s="42"/>
      <c r="AD7739" s="11"/>
      <c r="AE7739" s="11"/>
    </row>
    <row r="7740" spans="3:32">
      <c r="C7740" s="57"/>
      <c r="D7740" s="11"/>
      <c r="E7740" s="11"/>
      <c r="F7740" s="56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42"/>
      <c r="V7740" s="42"/>
      <c r="W7740" s="42"/>
      <c r="X7740" s="42"/>
      <c r="Y7740" s="42"/>
      <c r="Z7740" s="42"/>
      <c r="AA7740" s="42"/>
      <c r="AB7740" s="42"/>
      <c r="AD7740" s="11"/>
      <c r="AE7740" s="11"/>
    </row>
    <row r="7741" spans="3:32">
      <c r="C7741" s="57"/>
      <c r="D7741" s="11"/>
      <c r="E7741" s="11"/>
      <c r="F7741" s="56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42"/>
      <c r="V7741" s="42"/>
      <c r="W7741" s="42"/>
      <c r="X7741" s="42"/>
      <c r="Y7741" s="42"/>
      <c r="Z7741" s="42"/>
      <c r="AA7741" s="42"/>
      <c r="AB7741" s="42"/>
      <c r="AD7741" s="11"/>
      <c r="AE7741" s="11"/>
    </row>
    <row r="7742" spans="3:32">
      <c r="C7742" s="57"/>
      <c r="D7742" s="11"/>
      <c r="E7742" s="11"/>
      <c r="F7742" s="56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42"/>
      <c r="V7742" s="42"/>
      <c r="W7742" s="42"/>
      <c r="X7742" s="42"/>
      <c r="Y7742" s="42"/>
      <c r="Z7742" s="42"/>
      <c r="AA7742" s="42"/>
      <c r="AB7742" s="42"/>
      <c r="AD7742" s="11"/>
    </row>
    <row r="7743" spans="3:32">
      <c r="C7743" s="57"/>
      <c r="D7743" s="11"/>
      <c r="E7743" s="11"/>
      <c r="F7743" s="56"/>
      <c r="G7743" s="11"/>
      <c r="H7743" s="11"/>
      <c r="I7743" s="11"/>
      <c r="J7743" s="11"/>
      <c r="K7743" s="11"/>
      <c r="M7743" s="11"/>
      <c r="N7743" s="11"/>
      <c r="Q7743" s="11"/>
      <c r="R7743" s="11"/>
      <c r="S7743" s="11"/>
      <c r="T7743" s="11"/>
      <c r="U7743" s="42"/>
      <c r="V7743" s="42"/>
      <c r="W7743" s="42"/>
      <c r="X7743" s="42"/>
      <c r="Y7743" s="42"/>
      <c r="Z7743" s="42"/>
      <c r="AA7743" s="42"/>
      <c r="AB7743" s="42"/>
      <c r="AD7743" s="11"/>
      <c r="AE7743" s="11"/>
      <c r="AF7743" s="11"/>
    </row>
    <row r="7744" spans="3:32">
      <c r="C7744" s="57"/>
      <c r="D7744" s="11"/>
      <c r="E7744" s="11"/>
      <c r="F7744" s="56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42"/>
      <c r="V7744" s="42"/>
      <c r="W7744" s="42"/>
      <c r="X7744" s="42"/>
      <c r="Y7744" s="42"/>
      <c r="Z7744" s="42"/>
      <c r="AA7744" s="42"/>
      <c r="AB7744" s="42"/>
      <c r="AD7744" s="11"/>
      <c r="AE7744" s="11"/>
      <c r="AF7744" s="11"/>
    </row>
    <row r="7745" spans="3:32">
      <c r="C7745" s="57"/>
      <c r="D7745" s="11"/>
      <c r="E7745" s="11"/>
      <c r="F7745" s="56"/>
      <c r="G7745" s="11"/>
      <c r="H7745" s="11"/>
      <c r="I7745" s="11"/>
      <c r="J7745" s="11"/>
      <c r="K7745" s="11"/>
      <c r="L7745" s="11"/>
      <c r="M7745" s="11"/>
      <c r="N7745" s="11"/>
      <c r="P7745" s="11"/>
      <c r="Q7745" s="11"/>
      <c r="R7745" s="11"/>
      <c r="S7745" s="11"/>
      <c r="T7745" s="11"/>
      <c r="U7745" s="42"/>
      <c r="V7745" s="42"/>
      <c r="W7745" s="42"/>
      <c r="X7745" s="42"/>
      <c r="Y7745" s="42"/>
      <c r="Z7745" s="42"/>
      <c r="AA7745" s="42"/>
      <c r="AB7745" s="42"/>
      <c r="AD7745" s="11"/>
      <c r="AE7745" s="11"/>
      <c r="AF7745" s="11"/>
    </row>
    <row r="7746" spans="3:32">
      <c r="C7746" s="57"/>
      <c r="D7746" s="11"/>
      <c r="E7746" s="11"/>
      <c r="F7746" s="56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42"/>
      <c r="V7746" s="42"/>
      <c r="W7746" s="42"/>
      <c r="X7746" s="42"/>
      <c r="Y7746" s="42"/>
      <c r="Z7746" s="42"/>
      <c r="AA7746" s="42"/>
      <c r="AB7746" s="42"/>
      <c r="AD7746" s="11"/>
      <c r="AE7746" s="11"/>
    </row>
    <row r="7747" spans="3:32">
      <c r="C7747" s="57"/>
      <c r="D7747" s="11"/>
      <c r="E7747" s="11"/>
      <c r="F7747" s="56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42"/>
      <c r="V7747" s="42"/>
      <c r="W7747" s="42"/>
      <c r="X7747" s="42"/>
      <c r="Y7747" s="42"/>
      <c r="Z7747" s="42"/>
      <c r="AA7747" s="42"/>
      <c r="AB7747" s="42"/>
      <c r="AD7747" s="11"/>
      <c r="AE7747" s="11"/>
      <c r="AF7747" s="11"/>
    </row>
    <row r="7748" spans="3:32">
      <c r="C7748" s="57"/>
      <c r="D7748" s="11"/>
      <c r="E7748" s="11"/>
      <c r="F7748" s="56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42"/>
      <c r="V7748" s="42"/>
      <c r="W7748" s="42"/>
      <c r="X7748" s="42"/>
      <c r="Y7748" s="42"/>
      <c r="Z7748" s="42"/>
      <c r="AA7748" s="42"/>
      <c r="AB7748" s="42"/>
      <c r="AD7748" s="11"/>
      <c r="AF7748" s="11"/>
    </row>
    <row r="7749" spans="3:32">
      <c r="C7749" s="57"/>
      <c r="D7749" s="11"/>
      <c r="E7749" s="11"/>
      <c r="F7749" s="56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42"/>
      <c r="V7749" s="42"/>
      <c r="W7749" s="42"/>
      <c r="X7749" s="42"/>
      <c r="Y7749" s="42"/>
      <c r="Z7749" s="42"/>
      <c r="AA7749" s="42"/>
      <c r="AB7749" s="42"/>
      <c r="AD7749" s="11"/>
      <c r="AE7749" s="11"/>
    </row>
    <row r="7750" spans="3:32">
      <c r="C7750" s="57"/>
      <c r="D7750" s="11"/>
      <c r="E7750" s="11"/>
      <c r="F7750" s="56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42"/>
      <c r="V7750" s="42"/>
      <c r="W7750" s="42"/>
      <c r="X7750" s="42"/>
      <c r="Y7750" s="42"/>
      <c r="Z7750" s="42"/>
      <c r="AA7750" s="42"/>
      <c r="AB7750" s="42"/>
      <c r="AD7750" s="11"/>
      <c r="AE7750" s="11"/>
    </row>
    <row r="7751" spans="3:32">
      <c r="C7751" s="57"/>
      <c r="D7751" s="11"/>
      <c r="E7751" s="11"/>
      <c r="F7751" s="56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42"/>
      <c r="V7751" s="42"/>
      <c r="W7751" s="42"/>
      <c r="X7751" s="42"/>
      <c r="Y7751" s="42"/>
      <c r="Z7751" s="42"/>
      <c r="AA7751" s="42"/>
      <c r="AB7751" s="42"/>
      <c r="AD7751" s="11"/>
      <c r="AE7751" s="11"/>
    </row>
    <row r="7752" spans="3:32">
      <c r="C7752" s="57"/>
      <c r="D7752" s="11"/>
      <c r="E7752" s="11"/>
      <c r="F7752" s="56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42"/>
      <c r="V7752" s="42"/>
      <c r="W7752" s="42"/>
      <c r="X7752" s="42"/>
      <c r="Y7752" s="42"/>
      <c r="Z7752" s="42"/>
      <c r="AA7752" s="42"/>
      <c r="AB7752" s="42"/>
      <c r="AD7752" s="11"/>
      <c r="AE7752" s="11"/>
    </row>
    <row r="7753" spans="3:32">
      <c r="C7753" s="57"/>
      <c r="D7753" s="11"/>
      <c r="E7753" s="11"/>
      <c r="F7753" s="56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42"/>
      <c r="V7753" s="42"/>
      <c r="W7753" s="42"/>
      <c r="X7753" s="42"/>
      <c r="Y7753" s="42"/>
      <c r="Z7753" s="42"/>
      <c r="AA7753" s="42"/>
      <c r="AB7753" s="42"/>
      <c r="AD7753" s="11"/>
      <c r="AE7753" s="11"/>
    </row>
    <row r="7754" spans="3:32">
      <c r="C7754" s="57"/>
      <c r="D7754" s="11"/>
      <c r="E7754" s="11"/>
      <c r="F7754" s="56"/>
      <c r="G7754" s="11"/>
      <c r="H7754" s="11"/>
      <c r="I7754" s="11"/>
      <c r="J7754" s="11"/>
      <c r="K7754" s="11"/>
      <c r="L7754" s="11"/>
      <c r="M7754" s="11"/>
      <c r="N7754" s="11"/>
      <c r="Q7754" s="11"/>
      <c r="R7754" s="11"/>
      <c r="S7754" s="11"/>
      <c r="T7754" s="11"/>
      <c r="U7754" s="42"/>
      <c r="V7754" s="42"/>
      <c r="W7754" s="42"/>
      <c r="X7754" s="42"/>
      <c r="Y7754" s="42"/>
      <c r="Z7754" s="42"/>
      <c r="AA7754" s="42"/>
      <c r="AB7754" s="42"/>
      <c r="AD7754" s="11"/>
      <c r="AE7754" s="11"/>
    </row>
    <row r="7755" spans="3:32">
      <c r="C7755" s="57"/>
      <c r="D7755" s="11"/>
      <c r="E7755" s="11"/>
      <c r="F7755" s="56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42"/>
      <c r="V7755" s="42"/>
      <c r="W7755" s="42"/>
      <c r="X7755" s="42"/>
      <c r="Y7755" s="42"/>
      <c r="Z7755" s="42"/>
      <c r="AA7755" s="42"/>
      <c r="AB7755" s="42"/>
      <c r="AD7755" s="11"/>
      <c r="AE7755" s="11"/>
      <c r="AF7755" s="11"/>
    </row>
    <row r="7756" spans="3:32">
      <c r="C7756" s="57"/>
      <c r="D7756" s="11"/>
      <c r="E7756" s="11"/>
      <c r="F7756" s="56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42"/>
      <c r="V7756" s="42"/>
      <c r="W7756" s="42"/>
      <c r="X7756" s="42"/>
      <c r="Y7756" s="42"/>
      <c r="Z7756" s="42"/>
      <c r="AA7756" s="42"/>
      <c r="AB7756" s="42"/>
      <c r="AD7756" s="11"/>
      <c r="AE7756" s="11"/>
    </row>
    <row r="7757" spans="3:32">
      <c r="C7757" s="57"/>
      <c r="D7757" s="11"/>
      <c r="E7757" s="11"/>
      <c r="F7757" s="56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42"/>
      <c r="V7757" s="42"/>
      <c r="W7757" s="42"/>
      <c r="X7757" s="42"/>
      <c r="Y7757" s="42"/>
      <c r="Z7757" s="42"/>
      <c r="AA7757" s="42"/>
      <c r="AB7757" s="42"/>
      <c r="AD7757" s="11"/>
      <c r="AE7757" s="11"/>
    </row>
    <row r="7758" spans="3:32">
      <c r="C7758" s="57"/>
      <c r="D7758" s="11"/>
      <c r="E7758" s="11"/>
      <c r="F7758" s="56"/>
      <c r="G7758" s="11"/>
      <c r="H7758" s="11"/>
      <c r="I7758" s="11"/>
      <c r="J7758" s="11"/>
      <c r="K7758" s="11"/>
      <c r="L7758" s="11"/>
      <c r="M7758" s="11"/>
      <c r="N7758" s="11"/>
      <c r="P7758" s="11"/>
      <c r="Q7758" s="11"/>
      <c r="R7758" s="11"/>
      <c r="S7758" s="11"/>
      <c r="T7758" s="11"/>
      <c r="U7758" s="42"/>
      <c r="V7758" s="42"/>
      <c r="W7758" s="42"/>
      <c r="X7758" s="42"/>
      <c r="Y7758" s="42"/>
      <c r="Z7758" s="42"/>
      <c r="AA7758" s="42"/>
      <c r="AB7758" s="42"/>
      <c r="AD7758" s="11"/>
      <c r="AE7758" s="11"/>
      <c r="AF7758" s="11"/>
    </row>
    <row r="7759" spans="3:32">
      <c r="C7759" s="57"/>
      <c r="D7759" s="11"/>
      <c r="E7759" s="11"/>
      <c r="F7759" s="56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42"/>
      <c r="V7759" s="42"/>
      <c r="W7759" s="42"/>
      <c r="X7759" s="42"/>
      <c r="Y7759" s="42"/>
      <c r="Z7759" s="42"/>
      <c r="AA7759" s="42"/>
      <c r="AB7759" s="42"/>
      <c r="AD7759" s="11"/>
      <c r="AE7759" s="11"/>
      <c r="AF7759" s="11"/>
    </row>
    <row r="7760" spans="3:32">
      <c r="C7760" s="57"/>
      <c r="D7760" s="11"/>
      <c r="E7760" s="11"/>
      <c r="F7760" s="56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42"/>
      <c r="V7760" s="42"/>
      <c r="W7760" s="42"/>
      <c r="X7760" s="42"/>
      <c r="Y7760" s="42"/>
      <c r="Z7760" s="42"/>
      <c r="AA7760" s="42"/>
      <c r="AB7760" s="42"/>
      <c r="AD7760" s="11"/>
      <c r="AF7760" s="11"/>
    </row>
    <row r="7761" spans="3:32">
      <c r="C7761" s="57"/>
      <c r="D7761" s="11"/>
      <c r="E7761" s="11"/>
      <c r="F7761" s="56"/>
      <c r="G7761" s="11"/>
      <c r="H7761" s="11"/>
      <c r="I7761" s="11"/>
      <c r="J7761" s="11"/>
      <c r="K7761" s="11"/>
      <c r="L7761" s="11"/>
      <c r="M7761" s="11"/>
      <c r="N7761" s="11"/>
      <c r="Q7761" s="11"/>
      <c r="R7761" s="11"/>
      <c r="S7761" s="11"/>
      <c r="T7761" s="11"/>
      <c r="U7761" s="42"/>
      <c r="V7761" s="42"/>
      <c r="W7761" s="42"/>
      <c r="X7761" s="42"/>
      <c r="Y7761" s="42"/>
      <c r="Z7761" s="42"/>
      <c r="AA7761" s="42"/>
      <c r="AB7761" s="42"/>
      <c r="AD7761" s="11"/>
      <c r="AF7761" s="11"/>
    </row>
    <row r="7762" spans="3:32">
      <c r="C7762" s="57"/>
      <c r="D7762" s="11"/>
      <c r="E7762" s="11"/>
      <c r="F7762" s="56"/>
      <c r="G7762" s="11"/>
      <c r="H7762" s="11"/>
      <c r="I7762" s="11"/>
      <c r="J7762" s="11"/>
      <c r="K7762" s="11"/>
      <c r="M7762" s="11"/>
      <c r="N7762" s="11"/>
      <c r="Q7762" s="11"/>
      <c r="R7762" s="11"/>
      <c r="S7762" s="11"/>
      <c r="U7762" s="42"/>
      <c r="V7762" s="42"/>
      <c r="W7762" s="42"/>
      <c r="X7762" s="42"/>
      <c r="Y7762" s="42"/>
      <c r="Z7762" s="42"/>
      <c r="AA7762" s="42"/>
      <c r="AB7762" s="42"/>
      <c r="AD7762" s="11"/>
      <c r="AF7762" s="11"/>
    </row>
    <row r="7763" spans="3:32">
      <c r="C7763" s="57"/>
      <c r="D7763" s="11"/>
      <c r="E7763" s="11"/>
      <c r="F7763" s="56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42"/>
      <c r="V7763" s="42"/>
      <c r="W7763" s="42"/>
      <c r="X7763" s="42"/>
      <c r="Y7763" s="42"/>
      <c r="Z7763" s="42"/>
      <c r="AA7763" s="42"/>
      <c r="AB7763" s="42"/>
      <c r="AD7763" s="11"/>
      <c r="AF7763" s="11"/>
    </row>
    <row r="7764" spans="3:32">
      <c r="C7764" s="57"/>
      <c r="D7764" s="11"/>
      <c r="E7764" s="11"/>
      <c r="F7764" s="56"/>
      <c r="G7764" s="11"/>
      <c r="H7764" s="11"/>
      <c r="I7764" s="11"/>
      <c r="J7764" s="11"/>
      <c r="K7764" s="11"/>
      <c r="L7764" s="11"/>
      <c r="M7764" s="11"/>
      <c r="N7764" s="11"/>
      <c r="O7764" s="11"/>
      <c r="Q7764" s="11"/>
      <c r="R7764" s="11"/>
      <c r="S7764" s="11"/>
      <c r="T7764" s="11"/>
      <c r="U7764" s="42"/>
      <c r="V7764" s="42"/>
      <c r="W7764" s="42"/>
      <c r="X7764" s="42"/>
      <c r="Y7764" s="42"/>
      <c r="Z7764" s="42"/>
      <c r="AA7764" s="42"/>
      <c r="AB7764" s="42"/>
      <c r="AD7764" s="11"/>
      <c r="AE7764" s="11"/>
      <c r="AF7764" s="11"/>
    </row>
    <row r="7765" spans="3:32">
      <c r="C7765" s="57"/>
      <c r="D7765" s="11"/>
      <c r="E7765" s="11"/>
      <c r="F7765" s="56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42"/>
      <c r="V7765" s="42"/>
      <c r="W7765" s="42"/>
      <c r="X7765" s="42"/>
      <c r="Y7765" s="42"/>
      <c r="Z7765" s="42"/>
      <c r="AA7765" s="42"/>
      <c r="AB7765" s="42"/>
      <c r="AD7765" s="11"/>
      <c r="AE7765" s="11"/>
      <c r="AF7765" s="11"/>
    </row>
    <row r="7766" spans="3:32">
      <c r="C7766" s="57"/>
      <c r="D7766" s="11"/>
      <c r="E7766" s="11"/>
      <c r="F7766" s="56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42"/>
      <c r="V7766" s="42"/>
      <c r="W7766" s="42"/>
      <c r="X7766" s="42"/>
      <c r="Y7766" s="42"/>
      <c r="Z7766" s="42"/>
      <c r="AA7766" s="42"/>
      <c r="AB7766" s="42"/>
      <c r="AD7766" s="11"/>
      <c r="AF7766" s="11"/>
    </row>
    <row r="7767" spans="3:32">
      <c r="C7767" s="57"/>
      <c r="D7767" s="11"/>
      <c r="E7767" s="11"/>
      <c r="F7767" s="56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42"/>
      <c r="V7767" s="42"/>
      <c r="W7767" s="42"/>
      <c r="X7767" s="42"/>
      <c r="Y7767" s="42"/>
      <c r="Z7767" s="42"/>
      <c r="AA7767" s="42"/>
      <c r="AB7767" s="42"/>
      <c r="AD7767" s="11"/>
      <c r="AE7767" s="11"/>
      <c r="AF7767" s="11"/>
    </row>
    <row r="7768" spans="3:32">
      <c r="C7768" s="57"/>
      <c r="D7768" s="11"/>
      <c r="E7768" s="11"/>
      <c r="F7768" s="56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42"/>
      <c r="V7768" s="42"/>
      <c r="W7768" s="42"/>
      <c r="X7768" s="42"/>
      <c r="Y7768" s="42"/>
      <c r="Z7768" s="42"/>
      <c r="AA7768" s="42"/>
      <c r="AB7768" s="42"/>
      <c r="AD7768" s="11"/>
      <c r="AE7768" s="11"/>
    </row>
    <row r="7769" spans="3:32">
      <c r="C7769" s="57"/>
      <c r="D7769" s="11"/>
      <c r="E7769" s="11"/>
      <c r="F7769" s="56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42"/>
      <c r="V7769" s="42"/>
      <c r="W7769" s="42"/>
      <c r="X7769" s="42"/>
      <c r="Y7769" s="42"/>
      <c r="Z7769" s="42"/>
      <c r="AA7769" s="42"/>
      <c r="AB7769" s="42"/>
      <c r="AD7769" s="11"/>
      <c r="AE7769" s="11"/>
    </row>
    <row r="7770" spans="3:32">
      <c r="C7770" s="57"/>
      <c r="D7770" s="11"/>
      <c r="E7770" s="11"/>
      <c r="F7770" s="56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42"/>
      <c r="V7770" s="42"/>
      <c r="W7770" s="42"/>
      <c r="X7770" s="42"/>
      <c r="Y7770" s="42"/>
      <c r="Z7770" s="42"/>
      <c r="AA7770" s="42"/>
      <c r="AB7770" s="42"/>
      <c r="AD7770" s="11"/>
      <c r="AE7770" s="11"/>
    </row>
    <row r="7771" spans="3:32">
      <c r="C7771" s="57"/>
      <c r="D7771" s="11"/>
      <c r="E7771" s="11"/>
      <c r="F7771" s="56"/>
      <c r="G7771" s="11"/>
      <c r="H7771" s="11"/>
      <c r="I7771" s="11"/>
      <c r="J7771" s="11"/>
      <c r="K7771" s="11"/>
      <c r="M7771" s="11"/>
      <c r="N7771" s="11"/>
      <c r="O7771" s="11"/>
      <c r="Q7771" s="11"/>
      <c r="R7771" s="11"/>
      <c r="S7771" s="11"/>
      <c r="U7771" s="42"/>
      <c r="V7771" s="42"/>
      <c r="W7771" s="42"/>
      <c r="X7771" s="42"/>
      <c r="Y7771" s="42"/>
      <c r="Z7771" s="42"/>
      <c r="AA7771" s="42"/>
      <c r="AB7771" s="42"/>
      <c r="AD7771" s="11"/>
      <c r="AE7771" s="11"/>
    </row>
    <row r="7772" spans="3:32">
      <c r="C7772" s="57"/>
      <c r="D7772" s="11"/>
      <c r="E7772" s="11"/>
      <c r="F7772" s="56"/>
      <c r="G7772" s="11"/>
      <c r="H7772" s="11"/>
      <c r="I7772" s="11"/>
      <c r="J7772" s="11"/>
      <c r="K7772" s="11"/>
      <c r="L7772" s="11"/>
      <c r="M7772" s="11"/>
      <c r="N7772" s="11"/>
      <c r="O7772" s="11"/>
      <c r="Q7772" s="11"/>
      <c r="R7772" s="11"/>
      <c r="S7772" s="11"/>
      <c r="T7772" s="11"/>
      <c r="U7772" s="42"/>
      <c r="V7772" s="42"/>
      <c r="W7772" s="42"/>
      <c r="X7772" s="42"/>
      <c r="Y7772" s="42"/>
      <c r="Z7772" s="42"/>
      <c r="AA7772" s="42"/>
      <c r="AB7772" s="42"/>
      <c r="AD7772" s="11"/>
      <c r="AE7772" s="11"/>
      <c r="AF7772" s="11"/>
    </row>
    <row r="7773" spans="3:32">
      <c r="C7773" s="57"/>
      <c r="D7773" s="11"/>
      <c r="E7773" s="11"/>
      <c r="F7773" s="56"/>
      <c r="G7773" s="11"/>
      <c r="H7773" s="11"/>
      <c r="I7773" s="11"/>
      <c r="J7773" s="11"/>
      <c r="K7773" s="11"/>
      <c r="M7773" s="11"/>
      <c r="N7773" s="11"/>
      <c r="O7773" s="11"/>
      <c r="Q7773" s="11"/>
      <c r="R7773" s="11"/>
      <c r="S7773" s="11"/>
      <c r="U7773" s="42"/>
      <c r="V7773" s="42"/>
      <c r="W7773" s="42"/>
      <c r="X7773" s="42"/>
      <c r="Y7773" s="42"/>
      <c r="Z7773" s="42"/>
      <c r="AA7773" s="42"/>
      <c r="AB7773" s="42"/>
      <c r="AD7773" s="11"/>
      <c r="AE7773" s="11"/>
      <c r="AF7773" s="11"/>
    </row>
    <row r="7774" spans="3:32">
      <c r="C7774" s="57"/>
      <c r="D7774" s="11"/>
      <c r="E7774" s="11"/>
      <c r="F7774" s="56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42"/>
      <c r="V7774" s="42"/>
      <c r="W7774" s="42"/>
      <c r="X7774" s="42"/>
      <c r="Y7774" s="42"/>
      <c r="Z7774" s="42"/>
      <c r="AA7774" s="42"/>
      <c r="AB7774" s="42"/>
      <c r="AD7774" s="11"/>
      <c r="AE7774" s="11"/>
      <c r="AF7774" s="11"/>
    </row>
    <row r="7775" spans="3:32">
      <c r="C7775" s="57"/>
      <c r="D7775" s="11"/>
      <c r="E7775" s="11"/>
      <c r="F7775" s="56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42"/>
      <c r="V7775" s="42"/>
      <c r="W7775" s="42"/>
      <c r="X7775" s="42"/>
      <c r="Y7775" s="42"/>
      <c r="Z7775" s="42"/>
      <c r="AA7775" s="42"/>
      <c r="AB7775" s="42"/>
      <c r="AD7775" s="11"/>
      <c r="AF7775" s="11"/>
    </row>
    <row r="7776" spans="3:32">
      <c r="C7776" s="57"/>
      <c r="D7776" s="11"/>
      <c r="E7776" s="11"/>
      <c r="F7776" s="56"/>
      <c r="G7776" s="11"/>
      <c r="H7776" s="11"/>
      <c r="I7776" s="11"/>
      <c r="J7776" s="11"/>
      <c r="K7776" s="11"/>
      <c r="L7776" s="11"/>
      <c r="M7776" s="11"/>
      <c r="O7776" s="11"/>
      <c r="Q7776" s="11"/>
      <c r="R7776" s="11"/>
      <c r="S7776" s="11"/>
      <c r="T7776" s="11"/>
      <c r="U7776" s="42"/>
      <c r="V7776" s="42"/>
      <c r="W7776" s="42"/>
      <c r="X7776" s="42"/>
      <c r="Y7776" s="42"/>
      <c r="Z7776" s="42"/>
      <c r="AA7776" s="42"/>
      <c r="AB7776" s="42"/>
      <c r="AD7776" s="11"/>
      <c r="AF7776" s="11"/>
    </row>
    <row r="7777" spans="3:32">
      <c r="C7777" s="57"/>
      <c r="D7777" s="11"/>
      <c r="E7777" s="11"/>
      <c r="F7777" s="56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42"/>
      <c r="V7777" s="42"/>
      <c r="W7777" s="42"/>
      <c r="X7777" s="42"/>
      <c r="Y7777" s="42"/>
      <c r="Z7777" s="42"/>
      <c r="AA7777" s="42"/>
      <c r="AB7777" s="42"/>
      <c r="AD7777" s="11"/>
      <c r="AF7777" s="11"/>
    </row>
    <row r="7778" spans="3:32">
      <c r="C7778" s="57"/>
      <c r="D7778" s="11"/>
      <c r="E7778" s="11"/>
      <c r="F7778" s="56"/>
      <c r="G7778" s="11"/>
      <c r="H7778" s="11"/>
      <c r="I7778" s="11"/>
      <c r="J7778" s="11"/>
      <c r="K7778" s="11"/>
      <c r="L7778" s="11"/>
      <c r="M7778" s="11"/>
      <c r="N7778" s="11"/>
      <c r="P7778" s="11"/>
      <c r="Q7778" s="11"/>
      <c r="R7778" s="11"/>
      <c r="S7778" s="11"/>
      <c r="T7778" s="11"/>
      <c r="U7778" s="42"/>
      <c r="V7778" s="42"/>
      <c r="W7778" s="42"/>
      <c r="X7778" s="42"/>
      <c r="Y7778" s="42"/>
      <c r="Z7778" s="42"/>
      <c r="AA7778" s="42"/>
      <c r="AB7778" s="42"/>
      <c r="AD7778" s="11"/>
      <c r="AF7778" s="11"/>
    </row>
    <row r="7779" spans="3:32">
      <c r="C7779" s="57"/>
      <c r="D7779" s="11"/>
      <c r="E7779" s="11"/>
      <c r="F7779" s="56"/>
      <c r="G7779" s="11"/>
      <c r="H7779" s="11"/>
      <c r="I7779" s="11"/>
      <c r="J7779" s="11"/>
      <c r="K7779" s="11"/>
      <c r="L7779" s="11"/>
      <c r="M7779" s="11"/>
      <c r="N7779" s="11"/>
      <c r="P7779" s="11"/>
      <c r="Q7779" s="11"/>
      <c r="R7779" s="11"/>
      <c r="S7779" s="11"/>
      <c r="T7779" s="11"/>
      <c r="U7779" s="42"/>
      <c r="V7779" s="42"/>
      <c r="W7779" s="42"/>
      <c r="X7779" s="42"/>
      <c r="Y7779" s="42"/>
      <c r="Z7779" s="42"/>
      <c r="AA7779" s="42"/>
      <c r="AB7779" s="42"/>
      <c r="AD7779" s="11"/>
      <c r="AE7779" s="11"/>
    </row>
    <row r="7780" spans="3:32">
      <c r="C7780" s="57"/>
      <c r="D7780" s="11"/>
      <c r="E7780" s="11"/>
      <c r="F7780" s="56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42"/>
      <c r="V7780" s="42"/>
      <c r="W7780" s="42"/>
      <c r="X7780" s="42"/>
      <c r="Y7780" s="42"/>
      <c r="Z7780" s="42"/>
      <c r="AA7780" s="42"/>
      <c r="AB7780" s="42"/>
      <c r="AD7780" s="11"/>
      <c r="AE7780" s="11"/>
    </row>
    <row r="7781" spans="3:32">
      <c r="C7781" s="57"/>
      <c r="D7781" s="11"/>
      <c r="E7781" s="11"/>
      <c r="F7781" s="56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42"/>
      <c r="V7781" s="42"/>
      <c r="W7781" s="42"/>
      <c r="X7781" s="42"/>
      <c r="Y7781" s="42"/>
      <c r="Z7781" s="42"/>
      <c r="AA7781" s="42"/>
      <c r="AB7781" s="42"/>
      <c r="AD7781" s="11"/>
      <c r="AE7781" s="11"/>
    </row>
    <row r="7782" spans="3:32">
      <c r="C7782" s="57"/>
      <c r="D7782" s="11"/>
      <c r="E7782" s="11"/>
      <c r="F7782" s="56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42"/>
      <c r="V7782" s="42"/>
      <c r="W7782" s="42"/>
      <c r="X7782" s="42"/>
      <c r="Y7782" s="42"/>
      <c r="Z7782" s="42"/>
      <c r="AA7782" s="42"/>
      <c r="AB7782" s="42"/>
      <c r="AD7782" s="11"/>
      <c r="AE7782" s="11"/>
    </row>
    <row r="7783" spans="3:32">
      <c r="C7783" s="57"/>
      <c r="D7783" s="11"/>
      <c r="E7783" s="11"/>
      <c r="F7783" s="56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42"/>
      <c r="V7783" s="42"/>
      <c r="W7783" s="42"/>
      <c r="X7783" s="42"/>
      <c r="Y7783" s="42"/>
      <c r="Z7783" s="42"/>
      <c r="AA7783" s="42"/>
      <c r="AB7783" s="42"/>
      <c r="AD7783" s="11"/>
      <c r="AF7783" s="11"/>
    </row>
    <row r="7784" spans="3:32">
      <c r="C7784" s="57"/>
      <c r="D7784" s="11"/>
      <c r="E7784" s="11"/>
      <c r="F7784" s="56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42"/>
      <c r="V7784" s="42"/>
      <c r="W7784" s="42"/>
      <c r="X7784" s="42"/>
      <c r="Y7784" s="42"/>
      <c r="Z7784" s="42"/>
      <c r="AA7784" s="42"/>
      <c r="AB7784" s="42"/>
      <c r="AD7784" s="11"/>
      <c r="AF7784" s="11"/>
    </row>
    <row r="7785" spans="3:32">
      <c r="C7785" s="57"/>
      <c r="D7785" s="11"/>
      <c r="E7785" s="11"/>
      <c r="F7785" s="56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42"/>
      <c r="V7785" s="42"/>
      <c r="W7785" s="42"/>
      <c r="X7785" s="42"/>
      <c r="Y7785" s="42"/>
      <c r="Z7785" s="42"/>
      <c r="AA7785" s="42"/>
      <c r="AB7785" s="42"/>
      <c r="AD7785" s="11"/>
      <c r="AE7785" s="11"/>
      <c r="AF7785" s="11"/>
    </row>
    <row r="7786" spans="3:32">
      <c r="C7786" s="57"/>
      <c r="D7786" s="11"/>
      <c r="E7786" s="11"/>
      <c r="F7786" s="56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42"/>
      <c r="V7786" s="42"/>
      <c r="W7786" s="42"/>
      <c r="X7786" s="42"/>
      <c r="Y7786" s="42"/>
      <c r="Z7786" s="42"/>
      <c r="AA7786" s="42"/>
      <c r="AB7786" s="42"/>
      <c r="AD7786" s="11"/>
      <c r="AE7786" s="11"/>
      <c r="AF7786" s="11"/>
    </row>
    <row r="7787" spans="3:32">
      <c r="C7787" s="57"/>
      <c r="D7787" s="11"/>
      <c r="E7787" s="11"/>
      <c r="F7787" s="56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42"/>
      <c r="V7787" s="42"/>
      <c r="W7787" s="42"/>
      <c r="X7787" s="42"/>
      <c r="Y7787" s="42"/>
      <c r="Z7787" s="42"/>
      <c r="AA7787" s="42"/>
      <c r="AB7787" s="42"/>
      <c r="AD7787" s="11"/>
    </row>
    <row r="7788" spans="3:32">
      <c r="C7788" s="57"/>
      <c r="D7788" s="11"/>
      <c r="E7788" s="11"/>
      <c r="F7788" s="56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42"/>
      <c r="V7788" s="42"/>
      <c r="W7788" s="42"/>
      <c r="X7788" s="42"/>
      <c r="Y7788" s="42"/>
      <c r="Z7788" s="42"/>
      <c r="AA7788" s="42"/>
      <c r="AB7788" s="42"/>
      <c r="AD7788" s="11"/>
      <c r="AF7788" s="11"/>
    </row>
    <row r="7789" spans="3:32">
      <c r="C7789" s="57"/>
      <c r="D7789" s="11"/>
      <c r="E7789" s="11"/>
      <c r="F7789" s="56"/>
      <c r="G7789" s="11"/>
      <c r="H7789" s="11"/>
      <c r="I7789" s="11"/>
      <c r="J7789" s="11"/>
      <c r="K7789" s="11"/>
      <c r="M7789" s="11"/>
      <c r="O7789" s="11"/>
      <c r="P7789" s="11"/>
      <c r="Q7789" s="11"/>
      <c r="R7789" s="11"/>
      <c r="S7789" s="11"/>
      <c r="T7789" s="11"/>
      <c r="U7789" s="42"/>
      <c r="V7789" s="42"/>
      <c r="W7789" s="42"/>
      <c r="X7789" s="42"/>
      <c r="Y7789" s="42"/>
      <c r="Z7789" s="42"/>
      <c r="AA7789" s="42"/>
      <c r="AB7789" s="42"/>
      <c r="AD7789" s="11"/>
      <c r="AF7789" s="11"/>
    </row>
    <row r="7790" spans="3:32">
      <c r="C7790" s="57"/>
      <c r="D7790" s="11"/>
      <c r="E7790" s="11"/>
      <c r="F7790" s="56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42"/>
      <c r="V7790" s="42"/>
      <c r="W7790" s="42"/>
      <c r="X7790" s="42"/>
      <c r="Y7790" s="42"/>
      <c r="Z7790" s="42"/>
      <c r="AA7790" s="42"/>
      <c r="AB7790" s="42"/>
      <c r="AD7790" s="11"/>
      <c r="AF7790" s="11"/>
    </row>
    <row r="7791" spans="3:32">
      <c r="C7791" s="57"/>
      <c r="D7791" s="11"/>
      <c r="E7791" s="11"/>
      <c r="F7791" s="56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42"/>
      <c r="V7791" s="42"/>
      <c r="W7791" s="42"/>
      <c r="X7791" s="42"/>
      <c r="Y7791" s="42"/>
      <c r="Z7791" s="42"/>
      <c r="AA7791" s="42"/>
      <c r="AB7791" s="42"/>
      <c r="AD7791" s="11"/>
      <c r="AE7791" s="11"/>
    </row>
    <row r="7792" spans="3:32">
      <c r="C7792" s="57"/>
      <c r="D7792" s="11"/>
      <c r="E7792" s="11"/>
      <c r="F7792" s="56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42"/>
      <c r="V7792" s="42"/>
      <c r="W7792" s="42"/>
      <c r="X7792" s="42"/>
      <c r="Y7792" s="42"/>
      <c r="Z7792" s="42"/>
      <c r="AA7792" s="42"/>
      <c r="AB7792" s="42"/>
      <c r="AD7792" s="11"/>
      <c r="AE7792" s="11"/>
    </row>
    <row r="7793" spans="3:32">
      <c r="C7793" s="57"/>
      <c r="D7793" s="11"/>
      <c r="E7793" s="11"/>
      <c r="F7793" s="56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42"/>
      <c r="V7793" s="42"/>
      <c r="W7793" s="42"/>
      <c r="X7793" s="42"/>
      <c r="Y7793" s="42"/>
      <c r="Z7793" s="42"/>
      <c r="AA7793" s="42"/>
      <c r="AB7793" s="42"/>
      <c r="AD7793" s="11"/>
      <c r="AE7793" s="11"/>
    </row>
    <row r="7794" spans="3:32">
      <c r="C7794" s="57"/>
      <c r="D7794" s="11"/>
      <c r="E7794" s="11"/>
      <c r="F7794" s="56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42"/>
      <c r="V7794" s="42"/>
      <c r="W7794" s="42"/>
      <c r="X7794" s="42"/>
      <c r="Y7794" s="42"/>
      <c r="Z7794" s="42"/>
      <c r="AA7794" s="42"/>
      <c r="AB7794" s="42"/>
      <c r="AD7794" s="11"/>
      <c r="AE7794" s="11"/>
    </row>
    <row r="7795" spans="3:32">
      <c r="C7795" s="57"/>
      <c r="D7795" s="11"/>
      <c r="E7795" s="11"/>
      <c r="F7795" s="56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42"/>
      <c r="V7795" s="42"/>
      <c r="W7795" s="42"/>
      <c r="X7795" s="42"/>
      <c r="Y7795" s="42"/>
      <c r="Z7795" s="42"/>
      <c r="AA7795" s="42"/>
      <c r="AB7795" s="42"/>
      <c r="AD7795" s="11"/>
      <c r="AE7795" s="11"/>
    </row>
    <row r="7796" spans="3:32">
      <c r="C7796" s="57"/>
      <c r="D7796" s="11"/>
      <c r="E7796" s="11"/>
      <c r="F7796" s="56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42"/>
      <c r="V7796" s="42"/>
      <c r="W7796" s="42"/>
      <c r="X7796" s="42"/>
      <c r="Y7796" s="42"/>
      <c r="Z7796" s="42"/>
      <c r="AA7796" s="42"/>
      <c r="AB7796" s="42"/>
      <c r="AD7796" s="11"/>
      <c r="AE7796" s="11"/>
    </row>
    <row r="7797" spans="3:32">
      <c r="C7797" s="57"/>
      <c r="D7797" s="11"/>
      <c r="E7797" s="11"/>
      <c r="F7797" s="56"/>
      <c r="G7797" s="11"/>
      <c r="H7797" s="11"/>
      <c r="I7797" s="11"/>
      <c r="J7797" s="11"/>
      <c r="K7797" s="11"/>
      <c r="L7797" s="11"/>
      <c r="M7797" s="11"/>
      <c r="N7797" s="11"/>
      <c r="P7797" s="11"/>
      <c r="Q7797" s="11"/>
      <c r="R7797" s="11"/>
      <c r="S7797" s="11"/>
      <c r="T7797" s="11"/>
      <c r="U7797" s="42"/>
      <c r="V7797" s="42"/>
      <c r="W7797" s="42"/>
      <c r="X7797" s="42"/>
      <c r="Y7797" s="42"/>
      <c r="Z7797" s="42"/>
      <c r="AA7797" s="42"/>
      <c r="AB7797" s="42"/>
      <c r="AD7797" s="11"/>
      <c r="AE7797" s="11"/>
      <c r="AF7797" s="11"/>
    </row>
    <row r="7798" spans="3:32">
      <c r="C7798" s="57"/>
      <c r="D7798" s="11"/>
      <c r="E7798" s="11"/>
      <c r="F7798" s="56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42"/>
      <c r="V7798" s="42"/>
      <c r="W7798" s="42"/>
      <c r="X7798" s="42"/>
      <c r="Y7798" s="42"/>
      <c r="Z7798" s="42"/>
      <c r="AA7798" s="42"/>
      <c r="AB7798" s="42"/>
      <c r="AD7798" s="11"/>
      <c r="AF7798" s="11"/>
    </row>
    <row r="7799" spans="3:32">
      <c r="C7799" s="57"/>
      <c r="D7799" s="11"/>
      <c r="E7799" s="11"/>
      <c r="F7799" s="56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42"/>
      <c r="V7799" s="42"/>
      <c r="W7799" s="42"/>
      <c r="X7799" s="42"/>
      <c r="Y7799" s="42"/>
      <c r="Z7799" s="42"/>
      <c r="AA7799" s="42"/>
      <c r="AB7799" s="42"/>
      <c r="AD7799" s="11"/>
      <c r="AF7799" s="11"/>
    </row>
    <row r="7800" spans="3:32">
      <c r="C7800" s="57"/>
      <c r="D7800" s="11"/>
      <c r="E7800" s="11"/>
      <c r="F7800" s="56"/>
      <c r="G7800" s="11"/>
      <c r="H7800" s="11"/>
      <c r="I7800" s="11"/>
      <c r="J7800" s="11"/>
      <c r="K7800" s="11"/>
      <c r="M7800" s="11"/>
      <c r="O7800" s="11"/>
      <c r="P7800" s="11"/>
      <c r="Q7800" s="11"/>
      <c r="R7800" s="11"/>
      <c r="S7800" s="11"/>
      <c r="T7800" s="11"/>
      <c r="U7800" s="42"/>
      <c r="V7800" s="42"/>
      <c r="W7800" s="42"/>
      <c r="X7800" s="42"/>
      <c r="Y7800" s="42"/>
      <c r="Z7800" s="42"/>
      <c r="AA7800" s="42"/>
      <c r="AB7800" s="42"/>
      <c r="AD7800" s="11"/>
      <c r="AF7800" s="11"/>
    </row>
    <row r="7801" spans="3:32">
      <c r="C7801" s="57"/>
      <c r="D7801" s="11"/>
      <c r="E7801" s="11"/>
      <c r="F7801" s="56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42"/>
      <c r="V7801" s="42"/>
      <c r="W7801" s="42"/>
      <c r="X7801" s="42"/>
      <c r="Y7801" s="42"/>
      <c r="Z7801" s="42"/>
      <c r="AA7801" s="42"/>
      <c r="AB7801" s="42"/>
      <c r="AD7801" s="11"/>
      <c r="AE7801" s="11"/>
    </row>
    <row r="7802" spans="3:32">
      <c r="C7802" s="57"/>
      <c r="D7802" s="11"/>
      <c r="E7802" s="11"/>
      <c r="F7802" s="56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42"/>
      <c r="V7802" s="42"/>
      <c r="W7802" s="42"/>
      <c r="X7802" s="42"/>
      <c r="Y7802" s="42"/>
      <c r="Z7802" s="42"/>
      <c r="AA7802" s="42"/>
      <c r="AB7802" s="42"/>
      <c r="AD7802" s="11"/>
      <c r="AE7802" s="11"/>
    </row>
    <row r="7803" spans="3:32">
      <c r="C7803" s="57"/>
      <c r="D7803" s="11"/>
      <c r="E7803" s="11"/>
      <c r="F7803" s="56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U7803" s="42"/>
      <c r="V7803" s="42"/>
      <c r="W7803" s="42"/>
      <c r="X7803" s="42"/>
      <c r="Y7803" s="42"/>
      <c r="Z7803" s="42"/>
      <c r="AA7803" s="42"/>
      <c r="AB7803" s="42"/>
      <c r="AD7803" s="11"/>
      <c r="AF7803" s="11"/>
    </row>
    <row r="7804" spans="3:32">
      <c r="C7804" s="57"/>
      <c r="D7804" s="11"/>
      <c r="E7804" s="11"/>
      <c r="F7804" s="56"/>
      <c r="G7804" s="11"/>
      <c r="H7804" s="11"/>
      <c r="I7804" s="11"/>
      <c r="J7804" s="11"/>
      <c r="K7804" s="11"/>
      <c r="L7804" s="11"/>
      <c r="M7804" s="11"/>
      <c r="N7804" s="11"/>
      <c r="O7804" s="11"/>
      <c r="Q7804" s="11"/>
      <c r="R7804" s="11"/>
      <c r="S7804" s="11"/>
      <c r="T7804" s="11"/>
      <c r="U7804" s="42"/>
      <c r="V7804" s="42"/>
      <c r="W7804" s="42"/>
      <c r="X7804" s="42"/>
      <c r="Y7804" s="42"/>
      <c r="Z7804" s="42"/>
      <c r="AA7804" s="42"/>
      <c r="AB7804" s="42"/>
      <c r="AD7804" s="11"/>
      <c r="AF7804" s="11"/>
    </row>
    <row r="7805" spans="3:32">
      <c r="C7805" s="57"/>
      <c r="D7805" s="11"/>
      <c r="E7805" s="11"/>
      <c r="F7805" s="56"/>
      <c r="G7805" s="11"/>
      <c r="H7805" s="11"/>
      <c r="I7805" s="11"/>
      <c r="J7805" s="11"/>
      <c r="K7805" s="11"/>
      <c r="L7805" s="11"/>
      <c r="M7805" s="11"/>
      <c r="N7805" s="11"/>
      <c r="O7805" s="11"/>
      <c r="Q7805" s="11"/>
      <c r="R7805" s="11"/>
      <c r="S7805" s="11"/>
      <c r="T7805" s="11"/>
      <c r="U7805" s="42"/>
      <c r="V7805" s="42"/>
      <c r="W7805" s="42"/>
      <c r="X7805" s="42"/>
      <c r="Y7805" s="42"/>
      <c r="Z7805" s="42"/>
      <c r="AA7805" s="42"/>
      <c r="AB7805" s="42"/>
      <c r="AD7805" s="11"/>
      <c r="AF7805" s="11"/>
    </row>
    <row r="7806" spans="3:32">
      <c r="C7806" s="57"/>
      <c r="D7806" s="11"/>
      <c r="E7806" s="11"/>
      <c r="F7806" s="56"/>
      <c r="G7806" s="11"/>
      <c r="H7806" s="11"/>
      <c r="I7806" s="11"/>
      <c r="J7806" s="11"/>
      <c r="K7806" s="11"/>
      <c r="M7806" s="11"/>
      <c r="O7806" s="11"/>
      <c r="P7806" s="11"/>
      <c r="Q7806" s="11"/>
      <c r="R7806" s="11"/>
      <c r="S7806" s="11"/>
      <c r="T7806" s="11"/>
      <c r="U7806" s="42"/>
      <c r="V7806" s="42"/>
      <c r="W7806" s="42"/>
      <c r="X7806" s="42"/>
      <c r="Y7806" s="42"/>
      <c r="Z7806" s="42"/>
      <c r="AA7806" s="42"/>
      <c r="AB7806" s="42"/>
      <c r="AD7806" s="11"/>
      <c r="AE7806" s="11"/>
      <c r="AF7806" s="11"/>
    </row>
    <row r="7807" spans="3:32">
      <c r="C7807" s="57"/>
      <c r="D7807" s="11"/>
      <c r="E7807" s="11"/>
      <c r="F7807" s="56"/>
      <c r="G7807" s="11"/>
      <c r="H7807" s="11"/>
      <c r="I7807" s="11"/>
      <c r="J7807" s="11"/>
      <c r="K7807" s="11"/>
      <c r="M7807" s="11"/>
      <c r="O7807" s="11"/>
      <c r="P7807" s="11"/>
      <c r="Q7807" s="11"/>
      <c r="R7807" s="11"/>
      <c r="S7807" s="11"/>
      <c r="T7807" s="11"/>
      <c r="U7807" s="42"/>
      <c r="V7807" s="42"/>
      <c r="W7807" s="42"/>
      <c r="X7807" s="42"/>
      <c r="Y7807" s="42"/>
      <c r="Z7807" s="42"/>
      <c r="AA7807" s="42"/>
      <c r="AB7807" s="42"/>
      <c r="AD7807" s="11"/>
      <c r="AE7807" s="11"/>
      <c r="AF7807" s="11"/>
    </row>
    <row r="7808" spans="3:32">
      <c r="C7808" s="57"/>
      <c r="D7808" s="11"/>
      <c r="E7808" s="11"/>
      <c r="F7808" s="56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42"/>
      <c r="V7808" s="42"/>
      <c r="W7808" s="42"/>
      <c r="X7808" s="42"/>
      <c r="Y7808" s="42"/>
      <c r="Z7808" s="42"/>
      <c r="AA7808" s="42"/>
      <c r="AB7808" s="42"/>
      <c r="AD7808" s="11"/>
      <c r="AF7808" s="11"/>
    </row>
    <row r="7809" spans="3:32">
      <c r="C7809" s="57"/>
      <c r="D7809" s="11"/>
      <c r="E7809" s="11"/>
      <c r="F7809" s="56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42"/>
      <c r="V7809" s="42"/>
      <c r="W7809" s="42"/>
      <c r="X7809" s="42"/>
      <c r="Y7809" s="42"/>
      <c r="Z7809" s="42"/>
      <c r="AA7809" s="42"/>
      <c r="AB7809" s="42"/>
      <c r="AD7809" s="11"/>
      <c r="AE7809" s="11"/>
      <c r="AF7809" s="11"/>
    </row>
    <row r="7810" spans="3:32">
      <c r="C7810" s="57"/>
      <c r="D7810" s="11"/>
      <c r="E7810" s="11"/>
      <c r="F7810" s="56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42"/>
      <c r="V7810" s="42"/>
      <c r="W7810" s="42"/>
      <c r="X7810" s="42"/>
      <c r="Y7810" s="42"/>
      <c r="Z7810" s="42"/>
      <c r="AA7810" s="42"/>
      <c r="AB7810" s="42"/>
      <c r="AD7810" s="11"/>
      <c r="AE7810" s="11"/>
      <c r="AF7810" s="11"/>
    </row>
    <row r="7811" spans="3:32">
      <c r="C7811" s="57"/>
      <c r="D7811" s="11"/>
      <c r="E7811" s="11"/>
      <c r="F7811" s="56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42"/>
      <c r="V7811" s="42"/>
      <c r="W7811" s="42"/>
      <c r="X7811" s="42"/>
      <c r="Y7811" s="42"/>
      <c r="Z7811" s="42"/>
      <c r="AA7811" s="42"/>
      <c r="AB7811" s="42"/>
      <c r="AD7811" s="11"/>
      <c r="AE7811" s="11"/>
    </row>
    <row r="7812" spans="3:32">
      <c r="C7812" s="57"/>
      <c r="D7812" s="11"/>
      <c r="E7812" s="11"/>
      <c r="F7812" s="56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42"/>
      <c r="V7812" s="42"/>
      <c r="W7812" s="42"/>
      <c r="X7812" s="42"/>
      <c r="Y7812" s="42"/>
      <c r="Z7812" s="42"/>
      <c r="AA7812" s="42"/>
      <c r="AB7812" s="42"/>
      <c r="AD7812" s="11"/>
      <c r="AE7812" s="11"/>
      <c r="AF7812" s="11"/>
    </row>
    <row r="7813" spans="3:32">
      <c r="C7813" s="57"/>
      <c r="D7813" s="11"/>
      <c r="E7813" s="11"/>
      <c r="F7813" s="56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42"/>
      <c r="V7813" s="42"/>
      <c r="W7813" s="42"/>
      <c r="X7813" s="42"/>
      <c r="Y7813" s="42"/>
      <c r="Z7813" s="42"/>
      <c r="AA7813" s="42"/>
      <c r="AB7813" s="42"/>
      <c r="AD7813" s="11"/>
      <c r="AE7813" s="11"/>
    </row>
    <row r="7814" spans="3:32">
      <c r="C7814" s="57"/>
      <c r="D7814" s="11"/>
      <c r="E7814" s="11"/>
      <c r="F7814" s="56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42"/>
      <c r="V7814" s="42"/>
      <c r="W7814" s="42"/>
      <c r="X7814" s="42"/>
      <c r="Y7814" s="42"/>
      <c r="Z7814" s="42"/>
      <c r="AA7814" s="42"/>
      <c r="AB7814" s="42"/>
      <c r="AD7814" s="11"/>
      <c r="AE7814" s="11"/>
    </row>
    <row r="7815" spans="3:32">
      <c r="C7815" s="57"/>
      <c r="D7815" s="11"/>
      <c r="E7815" s="11"/>
      <c r="F7815" s="56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42"/>
      <c r="V7815" s="42"/>
      <c r="W7815" s="42"/>
      <c r="X7815" s="42"/>
      <c r="Y7815" s="42"/>
      <c r="Z7815" s="42"/>
      <c r="AA7815" s="42"/>
      <c r="AB7815" s="42"/>
      <c r="AD7815" s="11"/>
      <c r="AE7815" s="11"/>
    </row>
    <row r="7816" spans="3:32">
      <c r="C7816" s="57"/>
      <c r="D7816" s="11"/>
      <c r="E7816" s="11"/>
      <c r="F7816" s="56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42"/>
      <c r="V7816" s="42"/>
      <c r="W7816" s="42"/>
      <c r="X7816" s="42"/>
      <c r="Y7816" s="42"/>
      <c r="Z7816" s="42"/>
      <c r="AA7816" s="42"/>
      <c r="AB7816" s="42"/>
      <c r="AD7816" s="11"/>
      <c r="AE7816" s="11"/>
    </row>
    <row r="7817" spans="3:32">
      <c r="C7817" s="57"/>
      <c r="D7817" s="11"/>
      <c r="E7817" s="11"/>
      <c r="F7817" s="56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42"/>
      <c r="V7817" s="42"/>
      <c r="W7817" s="42"/>
      <c r="X7817" s="42"/>
      <c r="Y7817" s="42"/>
      <c r="Z7817" s="42"/>
      <c r="AA7817" s="42"/>
      <c r="AB7817" s="42"/>
      <c r="AD7817" s="11"/>
    </row>
    <row r="7818" spans="3:32">
      <c r="C7818" s="57"/>
      <c r="D7818" s="11"/>
      <c r="E7818" s="11"/>
      <c r="F7818" s="56"/>
      <c r="G7818" s="11"/>
      <c r="H7818" s="11"/>
      <c r="I7818" s="11"/>
      <c r="J7818" s="11"/>
      <c r="K7818" s="11"/>
      <c r="M7818" s="11"/>
      <c r="N7818" s="11"/>
      <c r="O7818" s="11"/>
      <c r="P7818" s="11"/>
      <c r="Q7818" s="11"/>
      <c r="R7818" s="11"/>
      <c r="S7818" s="11"/>
      <c r="T7818" s="11"/>
      <c r="U7818" s="42"/>
      <c r="V7818" s="42"/>
      <c r="W7818" s="42"/>
      <c r="X7818" s="42"/>
      <c r="Y7818" s="42"/>
      <c r="Z7818" s="42"/>
      <c r="AA7818" s="42"/>
      <c r="AB7818" s="42"/>
      <c r="AD7818" s="11"/>
      <c r="AE7818" s="11"/>
      <c r="AF7818" s="11"/>
    </row>
    <row r="7819" spans="3:32">
      <c r="C7819" s="57"/>
      <c r="D7819" s="11"/>
      <c r="E7819" s="11"/>
      <c r="F7819" s="56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42"/>
      <c r="V7819" s="42"/>
      <c r="W7819" s="42"/>
      <c r="X7819" s="42"/>
      <c r="Y7819" s="42"/>
      <c r="Z7819" s="42"/>
      <c r="AA7819" s="42"/>
      <c r="AB7819" s="42"/>
      <c r="AD7819" s="11"/>
      <c r="AE7819" s="11"/>
      <c r="AF7819" s="11"/>
    </row>
    <row r="7820" spans="3:32">
      <c r="C7820" s="57"/>
      <c r="D7820" s="11"/>
      <c r="E7820" s="11"/>
      <c r="F7820" s="56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42"/>
      <c r="V7820" s="42"/>
      <c r="W7820" s="42"/>
      <c r="X7820" s="42"/>
      <c r="Y7820" s="42"/>
      <c r="Z7820" s="42"/>
      <c r="AA7820" s="42"/>
      <c r="AB7820" s="42"/>
      <c r="AD7820" s="11"/>
      <c r="AE7820" s="11"/>
    </row>
    <row r="7821" spans="3:32">
      <c r="C7821" s="57"/>
      <c r="D7821" s="11"/>
      <c r="E7821" s="11"/>
      <c r="F7821" s="56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42"/>
      <c r="V7821" s="42"/>
      <c r="W7821" s="42"/>
      <c r="X7821" s="42"/>
      <c r="Y7821" s="42"/>
      <c r="Z7821" s="42"/>
      <c r="AA7821" s="42"/>
      <c r="AB7821" s="42"/>
      <c r="AD7821" s="11"/>
      <c r="AE7821" s="11"/>
    </row>
    <row r="7822" spans="3:32">
      <c r="C7822" s="57"/>
      <c r="D7822" s="11"/>
      <c r="E7822" s="11"/>
      <c r="F7822" s="56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42"/>
      <c r="V7822" s="42"/>
      <c r="W7822" s="42"/>
      <c r="X7822" s="42"/>
      <c r="Y7822" s="42"/>
      <c r="Z7822" s="42"/>
      <c r="AA7822" s="42"/>
      <c r="AB7822" s="42"/>
      <c r="AD7822" s="11"/>
      <c r="AE7822" s="11"/>
      <c r="AF7822" s="11"/>
    </row>
    <row r="7823" spans="3:32">
      <c r="C7823" s="57"/>
      <c r="D7823" s="11"/>
      <c r="E7823" s="11"/>
      <c r="F7823" s="56"/>
      <c r="G7823" s="11"/>
      <c r="H7823" s="11"/>
      <c r="I7823" s="11"/>
      <c r="J7823" s="11"/>
      <c r="K7823" s="11"/>
      <c r="L7823" s="11"/>
      <c r="M7823" s="11"/>
      <c r="N7823" s="11"/>
      <c r="P7823" s="11"/>
      <c r="Q7823" s="11"/>
      <c r="R7823" s="11"/>
      <c r="S7823" s="11"/>
      <c r="T7823" s="11"/>
      <c r="U7823" s="42"/>
      <c r="V7823" s="42"/>
      <c r="W7823" s="42"/>
      <c r="X7823" s="42"/>
      <c r="Y7823" s="42"/>
      <c r="Z7823" s="42"/>
      <c r="AA7823" s="42"/>
      <c r="AB7823" s="42"/>
      <c r="AD7823" s="11"/>
    </row>
    <row r="7824" spans="3:32">
      <c r="C7824" s="57"/>
      <c r="D7824" s="11"/>
      <c r="E7824" s="11"/>
      <c r="F7824" s="56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42"/>
      <c r="V7824" s="42"/>
      <c r="W7824" s="42"/>
      <c r="X7824" s="42"/>
      <c r="Y7824" s="42"/>
      <c r="Z7824" s="42"/>
      <c r="AA7824" s="42"/>
      <c r="AB7824" s="42"/>
      <c r="AD7824" s="11"/>
      <c r="AE7824" s="11"/>
      <c r="AF7824" s="11"/>
    </row>
    <row r="7825" spans="3:32">
      <c r="C7825" s="57"/>
      <c r="D7825" s="11"/>
      <c r="E7825" s="11"/>
      <c r="F7825" s="56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42"/>
      <c r="V7825" s="42"/>
      <c r="W7825" s="42"/>
      <c r="X7825" s="42"/>
      <c r="Y7825" s="42"/>
      <c r="Z7825" s="42"/>
      <c r="AA7825" s="42"/>
      <c r="AB7825" s="42"/>
      <c r="AD7825" s="11"/>
      <c r="AE7825" s="11"/>
      <c r="AF7825" s="11"/>
    </row>
    <row r="7826" spans="3:32">
      <c r="C7826" s="57"/>
      <c r="D7826" s="11"/>
      <c r="E7826" s="11"/>
      <c r="F7826" s="56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42"/>
      <c r="V7826" s="42"/>
      <c r="W7826" s="42"/>
      <c r="X7826" s="42"/>
      <c r="Y7826" s="42"/>
      <c r="Z7826" s="42"/>
      <c r="AA7826" s="42"/>
      <c r="AB7826" s="42"/>
      <c r="AD7826" s="11"/>
      <c r="AE7826" s="11"/>
    </row>
    <row r="7827" spans="3:32">
      <c r="C7827" s="57"/>
      <c r="D7827" s="11"/>
      <c r="E7827" s="11"/>
      <c r="F7827" s="56"/>
      <c r="G7827" s="11"/>
      <c r="H7827" s="11"/>
      <c r="I7827" s="11"/>
      <c r="J7827" s="11"/>
      <c r="K7827" s="11"/>
      <c r="L7827" s="11"/>
      <c r="M7827" s="11"/>
      <c r="N7827" s="11"/>
      <c r="O7827" s="11"/>
      <c r="Q7827" s="11"/>
      <c r="R7827" s="11"/>
      <c r="S7827" s="11"/>
      <c r="T7827" s="11"/>
      <c r="U7827" s="42"/>
      <c r="V7827" s="42"/>
      <c r="W7827" s="42"/>
      <c r="X7827" s="42"/>
      <c r="Y7827" s="42"/>
      <c r="Z7827" s="42"/>
      <c r="AA7827" s="42"/>
      <c r="AB7827" s="42"/>
      <c r="AD7827" s="11"/>
      <c r="AE7827" s="11"/>
    </row>
    <row r="7828" spans="3:32">
      <c r="C7828" s="57"/>
      <c r="D7828" s="11"/>
      <c r="E7828" s="11"/>
      <c r="F7828" s="56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42"/>
      <c r="V7828" s="42"/>
      <c r="W7828" s="42"/>
      <c r="X7828" s="42"/>
      <c r="Y7828" s="42"/>
      <c r="Z7828" s="42"/>
      <c r="AA7828" s="42"/>
      <c r="AB7828" s="42"/>
      <c r="AD7828" s="11"/>
    </row>
    <row r="7829" spans="3:32">
      <c r="C7829" s="57"/>
      <c r="D7829" s="11"/>
      <c r="E7829" s="11"/>
      <c r="F7829" s="56"/>
      <c r="G7829" s="11"/>
      <c r="H7829" s="11"/>
      <c r="I7829" s="11"/>
      <c r="J7829" s="11"/>
      <c r="K7829" s="11"/>
      <c r="M7829" s="11"/>
      <c r="N7829" s="11"/>
      <c r="O7829" s="11"/>
      <c r="Q7829" s="11"/>
      <c r="R7829" s="11"/>
      <c r="S7829" s="11"/>
      <c r="U7829" s="42"/>
      <c r="V7829" s="42"/>
      <c r="W7829" s="42"/>
      <c r="X7829" s="42"/>
      <c r="Y7829" s="42"/>
      <c r="Z7829" s="42"/>
      <c r="AA7829" s="42"/>
      <c r="AB7829" s="42"/>
      <c r="AD7829" s="11"/>
      <c r="AE7829" s="11"/>
      <c r="AF7829" s="11"/>
    </row>
    <row r="7830" spans="3:32">
      <c r="C7830" s="57"/>
      <c r="D7830" s="11"/>
      <c r="E7830" s="11"/>
      <c r="F7830" s="56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42"/>
      <c r="V7830" s="42"/>
      <c r="W7830" s="42"/>
      <c r="X7830" s="42"/>
      <c r="Y7830" s="42"/>
      <c r="Z7830" s="42"/>
      <c r="AA7830" s="42"/>
      <c r="AB7830" s="42"/>
      <c r="AD7830" s="11"/>
      <c r="AE7830" s="11"/>
      <c r="AF7830" s="11"/>
    </row>
    <row r="7831" spans="3:32">
      <c r="C7831" s="57"/>
      <c r="D7831" s="11"/>
      <c r="E7831" s="11"/>
      <c r="F7831" s="56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42"/>
      <c r="V7831" s="42"/>
      <c r="W7831" s="42"/>
      <c r="X7831" s="42"/>
      <c r="Y7831" s="42"/>
      <c r="Z7831" s="42"/>
      <c r="AA7831" s="42"/>
      <c r="AB7831" s="42"/>
      <c r="AD7831" s="11"/>
      <c r="AE7831" s="11"/>
    </row>
    <row r="7832" spans="3:32">
      <c r="C7832" s="57"/>
      <c r="D7832" s="11"/>
      <c r="E7832" s="11"/>
      <c r="F7832" s="56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42"/>
      <c r="V7832" s="42"/>
      <c r="W7832" s="42"/>
      <c r="X7832" s="42"/>
      <c r="Y7832" s="42"/>
      <c r="Z7832" s="42"/>
      <c r="AA7832" s="42"/>
      <c r="AB7832" s="42"/>
      <c r="AD7832" s="11"/>
      <c r="AE7832" s="11"/>
    </row>
    <row r="7833" spans="3:32">
      <c r="C7833" s="57"/>
      <c r="D7833" s="11"/>
      <c r="E7833" s="11"/>
      <c r="F7833" s="56"/>
      <c r="G7833" s="11"/>
      <c r="H7833" s="11"/>
      <c r="I7833" s="11"/>
      <c r="J7833" s="11"/>
      <c r="K7833" s="11"/>
      <c r="L7833" s="11"/>
      <c r="M7833" s="11"/>
      <c r="N7833" s="11"/>
      <c r="P7833" s="11"/>
      <c r="Q7833" s="11"/>
      <c r="R7833" s="11"/>
      <c r="S7833" s="11"/>
      <c r="T7833" s="11"/>
      <c r="U7833" s="42"/>
      <c r="V7833" s="42"/>
      <c r="W7833" s="42"/>
      <c r="X7833" s="42"/>
      <c r="Y7833" s="42"/>
      <c r="Z7833" s="42"/>
      <c r="AA7833" s="42"/>
      <c r="AB7833" s="42"/>
      <c r="AD7833" s="11"/>
      <c r="AE7833" s="11"/>
      <c r="AF7833" s="11"/>
    </row>
    <row r="7834" spans="3:32">
      <c r="C7834" s="57"/>
      <c r="D7834" s="11"/>
      <c r="E7834" s="11"/>
      <c r="F7834" s="56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42"/>
      <c r="V7834" s="42"/>
      <c r="W7834" s="42"/>
      <c r="X7834" s="42"/>
      <c r="Y7834" s="42"/>
      <c r="Z7834" s="42"/>
      <c r="AA7834" s="42"/>
      <c r="AB7834" s="42"/>
      <c r="AD7834" s="11"/>
      <c r="AF7834" s="11"/>
    </row>
    <row r="7835" spans="3:32">
      <c r="C7835" s="57"/>
      <c r="D7835" s="11"/>
      <c r="E7835" s="11"/>
      <c r="F7835" s="56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42"/>
      <c r="V7835" s="42"/>
      <c r="W7835" s="42"/>
      <c r="X7835" s="42"/>
      <c r="Y7835" s="42"/>
      <c r="Z7835" s="42"/>
      <c r="AA7835" s="42"/>
      <c r="AB7835" s="42"/>
      <c r="AD7835" s="11"/>
      <c r="AF7835" s="11"/>
    </row>
    <row r="7836" spans="3:32">
      <c r="C7836" s="57"/>
      <c r="D7836" s="11"/>
      <c r="E7836" s="11"/>
      <c r="F7836" s="56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42"/>
      <c r="V7836" s="42"/>
      <c r="W7836" s="42"/>
      <c r="X7836" s="42"/>
      <c r="Y7836" s="42"/>
      <c r="Z7836" s="42"/>
      <c r="AA7836" s="42"/>
      <c r="AB7836" s="42"/>
      <c r="AD7836" s="11"/>
      <c r="AF7836" s="11"/>
    </row>
    <row r="7837" spans="3:32">
      <c r="C7837" s="57"/>
      <c r="D7837" s="11"/>
      <c r="E7837" s="11"/>
      <c r="F7837" s="56"/>
      <c r="G7837" s="11"/>
      <c r="H7837" s="11"/>
      <c r="I7837" s="11"/>
      <c r="J7837" s="11"/>
      <c r="K7837" s="11"/>
      <c r="M7837" s="11"/>
      <c r="O7837" s="11"/>
      <c r="P7837" s="11"/>
      <c r="Q7837" s="11"/>
      <c r="R7837" s="11"/>
      <c r="S7837" s="11"/>
      <c r="T7837" s="11"/>
      <c r="U7837" s="42"/>
      <c r="V7837" s="42"/>
      <c r="W7837" s="42"/>
      <c r="X7837" s="42"/>
      <c r="Y7837" s="42"/>
      <c r="Z7837" s="42"/>
      <c r="AA7837" s="42"/>
      <c r="AB7837" s="42"/>
      <c r="AD7837" s="11"/>
      <c r="AF7837" s="11"/>
    </row>
    <row r="7838" spans="3:32">
      <c r="C7838" s="57"/>
      <c r="D7838" s="11"/>
      <c r="E7838" s="11"/>
      <c r="F7838" s="56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42"/>
      <c r="V7838" s="42"/>
      <c r="W7838" s="42"/>
      <c r="X7838" s="42"/>
      <c r="Y7838" s="42"/>
      <c r="Z7838" s="42"/>
      <c r="AA7838" s="42"/>
      <c r="AB7838" s="42"/>
      <c r="AD7838" s="11"/>
      <c r="AF7838" s="11"/>
    </row>
    <row r="7839" spans="3:32">
      <c r="C7839" s="57"/>
      <c r="D7839" s="11"/>
      <c r="E7839" s="11"/>
      <c r="F7839" s="56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42"/>
      <c r="V7839" s="42"/>
      <c r="W7839" s="42"/>
      <c r="X7839" s="42"/>
      <c r="Y7839" s="42"/>
      <c r="Z7839" s="42"/>
      <c r="AA7839" s="42"/>
      <c r="AB7839" s="42"/>
      <c r="AD7839" s="11"/>
      <c r="AF7839" s="11"/>
    </row>
    <row r="7840" spans="3:32">
      <c r="C7840" s="57"/>
      <c r="D7840" s="11"/>
      <c r="E7840" s="11"/>
      <c r="F7840" s="56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42"/>
      <c r="V7840" s="42"/>
      <c r="W7840" s="42"/>
      <c r="X7840" s="42"/>
      <c r="Y7840" s="42"/>
      <c r="Z7840" s="42"/>
      <c r="AA7840" s="42"/>
      <c r="AB7840" s="42"/>
      <c r="AD7840" s="11"/>
      <c r="AE7840" s="11"/>
      <c r="AF7840" s="11"/>
    </row>
    <row r="7841" spans="3:32">
      <c r="C7841" s="57"/>
      <c r="D7841" s="11"/>
      <c r="E7841" s="11"/>
      <c r="F7841" s="56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42"/>
      <c r="V7841" s="42"/>
      <c r="W7841" s="42"/>
      <c r="X7841" s="42"/>
      <c r="Y7841" s="42"/>
      <c r="Z7841" s="42"/>
      <c r="AA7841" s="42"/>
      <c r="AB7841" s="42"/>
      <c r="AD7841" s="11"/>
    </row>
    <row r="7842" spans="3:32">
      <c r="C7842" s="57"/>
      <c r="D7842" s="11"/>
      <c r="E7842" s="11"/>
      <c r="F7842" s="56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42"/>
      <c r="V7842" s="42"/>
      <c r="W7842" s="42"/>
      <c r="X7842" s="42"/>
      <c r="Y7842" s="42"/>
      <c r="Z7842" s="42"/>
      <c r="AA7842" s="42"/>
      <c r="AB7842" s="42"/>
      <c r="AD7842" s="11"/>
      <c r="AE7842" s="11"/>
      <c r="AF7842" s="11"/>
    </row>
    <row r="7843" spans="3:32">
      <c r="C7843" s="57"/>
      <c r="D7843" s="11"/>
      <c r="E7843" s="11"/>
      <c r="F7843" s="56"/>
      <c r="G7843" s="11"/>
      <c r="H7843" s="11"/>
      <c r="I7843" s="11"/>
      <c r="J7843" s="11"/>
      <c r="K7843" s="11"/>
      <c r="L7843" s="11"/>
      <c r="M7843" s="11"/>
      <c r="N7843" s="11"/>
      <c r="O7843" s="11"/>
      <c r="Q7843" s="11"/>
      <c r="R7843" s="11"/>
      <c r="S7843" s="11"/>
      <c r="T7843" s="11"/>
      <c r="U7843" s="42"/>
      <c r="V7843" s="42"/>
      <c r="W7843" s="42"/>
      <c r="X7843" s="42"/>
      <c r="Y7843" s="42"/>
      <c r="Z7843" s="42"/>
      <c r="AA7843" s="42"/>
      <c r="AB7843" s="42"/>
      <c r="AD7843" s="11"/>
      <c r="AE7843" s="11"/>
      <c r="AF7843" s="11"/>
    </row>
    <row r="7844" spans="3:32">
      <c r="C7844" s="57"/>
      <c r="D7844" s="11"/>
      <c r="E7844" s="11"/>
      <c r="F7844" s="56"/>
      <c r="G7844" s="11"/>
      <c r="H7844" s="11"/>
      <c r="I7844" s="11"/>
      <c r="J7844" s="11"/>
      <c r="K7844" s="11"/>
      <c r="L7844" s="11"/>
      <c r="M7844" s="11"/>
      <c r="N7844" s="11"/>
      <c r="O7844" s="11"/>
      <c r="Q7844" s="11"/>
      <c r="R7844" s="11"/>
      <c r="S7844" s="11"/>
      <c r="T7844" s="11"/>
      <c r="U7844" s="42"/>
      <c r="V7844" s="42"/>
      <c r="W7844" s="42"/>
      <c r="X7844" s="42"/>
      <c r="Y7844" s="42"/>
      <c r="Z7844" s="42"/>
      <c r="AA7844" s="42"/>
      <c r="AB7844" s="42"/>
      <c r="AD7844" s="11"/>
      <c r="AE7844" s="11"/>
      <c r="AF7844" s="11"/>
    </row>
    <row r="7845" spans="3:32">
      <c r="C7845" s="57"/>
      <c r="D7845" s="11"/>
      <c r="E7845" s="11"/>
      <c r="F7845" s="56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42"/>
      <c r="V7845" s="42"/>
      <c r="W7845" s="42"/>
      <c r="X7845" s="42"/>
      <c r="Y7845" s="42"/>
      <c r="Z7845" s="42"/>
      <c r="AA7845" s="42"/>
      <c r="AB7845" s="42"/>
      <c r="AD7845" s="11"/>
      <c r="AE7845" s="11"/>
    </row>
    <row r="7846" spans="3:32">
      <c r="C7846" s="57"/>
      <c r="D7846" s="11"/>
      <c r="E7846" s="11"/>
      <c r="F7846" s="56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U7846" s="42"/>
      <c r="V7846" s="42"/>
      <c r="W7846" s="42"/>
      <c r="X7846" s="42"/>
      <c r="Y7846" s="42"/>
      <c r="Z7846" s="42"/>
      <c r="AA7846" s="42"/>
      <c r="AB7846" s="42"/>
      <c r="AD7846" s="11"/>
      <c r="AE7846" s="11"/>
    </row>
    <row r="7847" spans="3:32">
      <c r="C7847" s="57"/>
      <c r="D7847" s="11"/>
      <c r="E7847" s="11"/>
      <c r="F7847" s="56"/>
      <c r="G7847" s="11"/>
      <c r="H7847" s="11"/>
      <c r="I7847" s="11"/>
      <c r="J7847" s="11"/>
      <c r="K7847" s="11"/>
      <c r="M7847" s="11"/>
      <c r="O7847" s="11"/>
      <c r="P7847" s="11"/>
      <c r="Q7847" s="11"/>
      <c r="R7847" s="11"/>
      <c r="S7847" s="11"/>
      <c r="T7847" s="11"/>
      <c r="U7847" s="42"/>
      <c r="V7847" s="42"/>
      <c r="W7847" s="42"/>
      <c r="X7847" s="42"/>
      <c r="Y7847" s="42"/>
      <c r="Z7847" s="42"/>
      <c r="AA7847" s="42"/>
      <c r="AB7847" s="42"/>
      <c r="AD7847" s="11"/>
      <c r="AE7847" s="11"/>
    </row>
    <row r="7848" spans="3:32">
      <c r="C7848" s="57"/>
      <c r="D7848" s="11"/>
      <c r="E7848" s="11"/>
      <c r="F7848" s="56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42"/>
      <c r="V7848" s="42"/>
      <c r="W7848" s="42"/>
      <c r="X7848" s="42"/>
      <c r="Y7848" s="42"/>
      <c r="Z7848" s="42"/>
      <c r="AA7848" s="42"/>
      <c r="AB7848" s="42"/>
      <c r="AD7848" s="11"/>
      <c r="AE7848" s="11"/>
      <c r="AF7848" s="11"/>
    </row>
    <row r="7849" spans="3:32">
      <c r="C7849" s="57"/>
      <c r="D7849" s="11"/>
      <c r="E7849" s="11"/>
      <c r="F7849" s="56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42"/>
      <c r="V7849" s="42"/>
      <c r="W7849" s="42"/>
      <c r="X7849" s="42"/>
      <c r="Y7849" s="42"/>
      <c r="Z7849" s="42"/>
      <c r="AA7849" s="42"/>
      <c r="AB7849" s="42"/>
      <c r="AD7849" s="11"/>
      <c r="AF7849" s="11"/>
    </row>
    <row r="7850" spans="3:32">
      <c r="C7850" s="57"/>
      <c r="D7850" s="11"/>
      <c r="E7850" s="11"/>
      <c r="F7850" s="56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42"/>
      <c r="V7850" s="42"/>
      <c r="W7850" s="42"/>
      <c r="X7850" s="42"/>
      <c r="Y7850" s="42"/>
      <c r="Z7850" s="42"/>
      <c r="AA7850" s="42"/>
      <c r="AB7850" s="42"/>
      <c r="AD7850" s="11"/>
      <c r="AF7850" s="11"/>
    </row>
    <row r="7851" spans="3:32">
      <c r="C7851" s="57"/>
      <c r="D7851" s="11"/>
      <c r="E7851" s="11"/>
      <c r="F7851" s="56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42"/>
      <c r="V7851" s="42"/>
      <c r="W7851" s="42"/>
      <c r="X7851" s="42"/>
      <c r="Y7851" s="42"/>
      <c r="Z7851" s="42"/>
      <c r="AA7851" s="42"/>
      <c r="AB7851" s="42"/>
      <c r="AD7851" s="11"/>
      <c r="AE7851" s="11"/>
    </row>
    <row r="7852" spans="3:32">
      <c r="C7852" s="57"/>
      <c r="D7852" s="11"/>
      <c r="E7852" s="11"/>
      <c r="F7852" s="56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42"/>
      <c r="V7852" s="42"/>
      <c r="W7852" s="42"/>
      <c r="X7852" s="42"/>
      <c r="Y7852" s="42"/>
      <c r="Z7852" s="42"/>
      <c r="AA7852" s="42"/>
      <c r="AB7852" s="42"/>
      <c r="AD7852" s="11"/>
      <c r="AE7852" s="11"/>
    </row>
    <row r="7853" spans="3:32">
      <c r="C7853" s="57"/>
      <c r="D7853" s="11"/>
      <c r="E7853" s="11"/>
      <c r="F7853" s="56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42"/>
      <c r="V7853" s="42"/>
      <c r="W7853" s="42"/>
      <c r="X7853" s="42"/>
      <c r="Y7853" s="42"/>
      <c r="Z7853" s="42"/>
      <c r="AA7853" s="42"/>
      <c r="AB7853" s="42"/>
      <c r="AD7853" s="11"/>
      <c r="AE7853" s="11"/>
      <c r="AF7853" s="11"/>
    </row>
    <row r="7854" spans="3:32">
      <c r="C7854" s="57"/>
      <c r="D7854" s="11"/>
      <c r="E7854" s="11"/>
      <c r="F7854" s="56"/>
      <c r="G7854" s="11"/>
      <c r="H7854" s="11"/>
      <c r="I7854" s="11"/>
      <c r="J7854" s="11"/>
      <c r="K7854" s="11"/>
      <c r="L7854" s="11"/>
      <c r="M7854" s="11"/>
      <c r="N7854" s="11"/>
      <c r="O7854" s="11"/>
      <c r="Q7854" s="11"/>
      <c r="R7854" s="11"/>
      <c r="S7854" s="11"/>
      <c r="T7854" s="11"/>
      <c r="U7854" s="42"/>
      <c r="V7854" s="42"/>
      <c r="W7854" s="42"/>
      <c r="X7854" s="42"/>
      <c r="Y7854" s="42"/>
      <c r="Z7854" s="42"/>
      <c r="AA7854" s="42"/>
      <c r="AB7854" s="42"/>
      <c r="AD7854" s="11"/>
      <c r="AF7854" s="11"/>
    </row>
    <row r="7855" spans="3:32">
      <c r="C7855" s="57"/>
      <c r="D7855" s="11"/>
      <c r="E7855" s="11"/>
      <c r="F7855" s="56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42"/>
      <c r="V7855" s="42"/>
      <c r="W7855" s="42"/>
      <c r="X7855" s="42"/>
      <c r="Y7855" s="42"/>
      <c r="Z7855" s="42"/>
      <c r="AA7855" s="42"/>
      <c r="AB7855" s="42"/>
      <c r="AD7855" s="11"/>
      <c r="AE7855" s="11"/>
    </row>
    <row r="7856" spans="3:32">
      <c r="C7856" s="57"/>
      <c r="D7856" s="11"/>
      <c r="E7856" s="11"/>
      <c r="F7856" s="56"/>
      <c r="G7856" s="11"/>
      <c r="H7856" s="11"/>
      <c r="I7856" s="11"/>
      <c r="J7856" s="11"/>
      <c r="K7856" s="11"/>
      <c r="M7856" s="11"/>
      <c r="N7856" s="11"/>
      <c r="Q7856" s="11"/>
      <c r="R7856" s="11"/>
      <c r="S7856" s="11"/>
      <c r="U7856" s="42"/>
      <c r="V7856" s="42"/>
      <c r="W7856" s="42"/>
      <c r="X7856" s="42"/>
      <c r="Y7856" s="42"/>
      <c r="Z7856" s="42"/>
      <c r="AA7856" s="42"/>
      <c r="AB7856" s="42"/>
      <c r="AD7856" s="11"/>
      <c r="AE7856" s="11"/>
      <c r="AF7856" s="11"/>
    </row>
    <row r="7857" spans="3:32">
      <c r="C7857" s="57"/>
      <c r="D7857" s="11"/>
      <c r="E7857" s="11"/>
      <c r="F7857" s="56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42"/>
      <c r="V7857" s="42"/>
      <c r="W7857" s="42"/>
      <c r="X7857" s="42"/>
      <c r="Y7857" s="42"/>
      <c r="Z7857" s="42"/>
      <c r="AA7857" s="42"/>
      <c r="AB7857" s="42"/>
      <c r="AD7857" s="11"/>
      <c r="AF7857" s="11"/>
    </row>
    <row r="7858" spans="3:32">
      <c r="C7858" s="57"/>
      <c r="D7858" s="11"/>
      <c r="E7858" s="11"/>
      <c r="F7858" s="56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42"/>
      <c r="V7858" s="42"/>
      <c r="W7858" s="42"/>
      <c r="X7858" s="42"/>
      <c r="Y7858" s="42"/>
      <c r="Z7858" s="42"/>
      <c r="AA7858" s="42"/>
      <c r="AB7858" s="42"/>
      <c r="AD7858" s="11"/>
      <c r="AE7858" s="11"/>
      <c r="AF7858" s="11"/>
    </row>
    <row r="7859" spans="3:32">
      <c r="C7859" s="57"/>
      <c r="D7859" s="11"/>
      <c r="E7859" s="11"/>
      <c r="F7859" s="56"/>
      <c r="G7859" s="11"/>
      <c r="H7859" s="11"/>
      <c r="I7859" s="11"/>
      <c r="J7859" s="11"/>
      <c r="K7859" s="11"/>
      <c r="M7859" s="11"/>
      <c r="N7859" s="11"/>
      <c r="O7859" s="11"/>
      <c r="P7859" s="11"/>
      <c r="Q7859" s="11"/>
      <c r="R7859" s="11"/>
      <c r="S7859" s="11"/>
      <c r="T7859" s="11"/>
      <c r="U7859" s="42"/>
      <c r="V7859" s="42"/>
      <c r="W7859" s="42"/>
      <c r="X7859" s="42"/>
      <c r="Y7859" s="42"/>
      <c r="Z7859" s="42"/>
      <c r="AA7859" s="42"/>
      <c r="AB7859" s="42"/>
      <c r="AD7859" s="11"/>
      <c r="AE7859" s="11"/>
    </row>
    <row r="7860" spans="3:32">
      <c r="C7860" s="57"/>
      <c r="D7860" s="11"/>
      <c r="E7860" s="11"/>
      <c r="F7860" s="56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42"/>
      <c r="V7860" s="42"/>
      <c r="W7860" s="42"/>
      <c r="X7860" s="42"/>
      <c r="Y7860" s="42"/>
      <c r="Z7860" s="42"/>
      <c r="AA7860" s="42"/>
      <c r="AB7860" s="42"/>
      <c r="AD7860" s="11"/>
      <c r="AE7860" s="11"/>
    </row>
    <row r="7861" spans="3:32">
      <c r="C7861" s="57"/>
      <c r="D7861" s="11"/>
      <c r="E7861" s="11"/>
      <c r="F7861" s="56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U7861" s="42"/>
      <c r="V7861" s="42"/>
      <c r="W7861" s="42"/>
      <c r="X7861" s="42"/>
      <c r="Y7861" s="42"/>
      <c r="Z7861" s="42"/>
      <c r="AA7861" s="42"/>
      <c r="AB7861" s="42"/>
      <c r="AD7861" s="11"/>
      <c r="AF7861" s="11"/>
    </row>
    <row r="7862" spans="3:32">
      <c r="C7862" s="57"/>
      <c r="D7862" s="11"/>
      <c r="E7862" s="11"/>
      <c r="F7862" s="56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42"/>
      <c r="V7862" s="42"/>
      <c r="W7862" s="42"/>
      <c r="X7862" s="42"/>
      <c r="Y7862" s="42"/>
      <c r="Z7862" s="42"/>
      <c r="AA7862" s="42"/>
      <c r="AB7862" s="42"/>
      <c r="AD7862" s="11"/>
      <c r="AE7862" s="11"/>
    </row>
    <row r="7863" spans="3:32">
      <c r="C7863" s="57"/>
      <c r="D7863" s="11"/>
      <c r="E7863" s="11"/>
      <c r="F7863" s="56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42"/>
      <c r="V7863" s="42"/>
      <c r="W7863" s="42"/>
      <c r="X7863" s="42"/>
      <c r="Y7863" s="42"/>
      <c r="Z7863" s="42"/>
      <c r="AA7863" s="42"/>
      <c r="AB7863" s="42"/>
      <c r="AD7863" s="11"/>
      <c r="AE7863" s="11"/>
      <c r="AF7863" s="11"/>
    </row>
    <row r="7864" spans="3:32">
      <c r="C7864" s="57"/>
      <c r="D7864" s="11"/>
      <c r="E7864" s="11"/>
      <c r="F7864" s="56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42"/>
      <c r="V7864" s="42"/>
      <c r="W7864" s="42"/>
      <c r="X7864" s="42"/>
      <c r="Y7864" s="42"/>
      <c r="Z7864" s="42"/>
      <c r="AA7864" s="42"/>
      <c r="AB7864" s="42"/>
      <c r="AD7864" s="11"/>
      <c r="AE7864" s="11"/>
      <c r="AF7864" s="11"/>
    </row>
    <row r="7865" spans="3:32">
      <c r="C7865" s="57"/>
      <c r="D7865" s="11"/>
      <c r="E7865" s="11"/>
      <c r="F7865" s="56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42"/>
      <c r="V7865" s="42"/>
      <c r="W7865" s="42"/>
      <c r="X7865" s="42"/>
      <c r="Y7865" s="42"/>
      <c r="Z7865" s="42"/>
      <c r="AA7865" s="42"/>
      <c r="AB7865" s="42"/>
      <c r="AD7865" s="11"/>
      <c r="AE7865" s="11"/>
    </row>
    <row r="7866" spans="3:32">
      <c r="C7866" s="57"/>
      <c r="D7866" s="11"/>
      <c r="E7866" s="11"/>
      <c r="F7866" s="56"/>
      <c r="G7866" s="11"/>
      <c r="H7866" s="11"/>
      <c r="I7866" s="11"/>
      <c r="J7866" s="11"/>
      <c r="K7866" s="11"/>
      <c r="L7866" s="11"/>
      <c r="M7866" s="11"/>
      <c r="N7866" s="11"/>
      <c r="P7866" s="11"/>
      <c r="Q7866" s="11"/>
      <c r="R7866" s="11"/>
      <c r="S7866" s="11"/>
      <c r="T7866" s="11"/>
      <c r="U7866" s="42"/>
      <c r="V7866" s="42"/>
      <c r="W7866" s="42"/>
      <c r="X7866" s="42"/>
      <c r="Y7866" s="42"/>
      <c r="Z7866" s="42"/>
      <c r="AA7866" s="42"/>
      <c r="AB7866" s="42"/>
      <c r="AD7866" s="11"/>
      <c r="AE7866" s="11"/>
      <c r="AF7866" s="11"/>
    </row>
    <row r="7867" spans="3:32">
      <c r="C7867" s="57"/>
      <c r="D7867" s="11"/>
      <c r="E7867" s="11"/>
      <c r="F7867" s="56"/>
      <c r="G7867" s="11"/>
      <c r="H7867" s="11"/>
      <c r="I7867" s="11"/>
      <c r="J7867" s="11"/>
      <c r="K7867" s="11"/>
      <c r="M7867" s="11"/>
      <c r="O7867" s="11"/>
      <c r="P7867" s="11"/>
      <c r="Q7867" s="11"/>
      <c r="R7867" s="11"/>
      <c r="S7867" s="11"/>
      <c r="T7867" s="11"/>
      <c r="U7867" s="42"/>
      <c r="V7867" s="42"/>
      <c r="W7867" s="42"/>
      <c r="X7867" s="42"/>
      <c r="Y7867" s="42"/>
      <c r="Z7867" s="42"/>
      <c r="AA7867" s="42"/>
      <c r="AB7867" s="42"/>
      <c r="AD7867" s="11"/>
      <c r="AE7867" s="11"/>
      <c r="AF7867" s="11"/>
    </row>
    <row r="7868" spans="3:32">
      <c r="C7868" s="57"/>
      <c r="D7868" s="11"/>
      <c r="E7868" s="11"/>
      <c r="F7868" s="56"/>
      <c r="G7868" s="11"/>
      <c r="H7868" s="11"/>
      <c r="I7868" s="11"/>
      <c r="J7868" s="11"/>
      <c r="K7868" s="11"/>
      <c r="L7868" s="11"/>
      <c r="M7868" s="11"/>
      <c r="O7868" s="11"/>
      <c r="Q7868" s="11"/>
      <c r="R7868" s="11"/>
      <c r="S7868" s="11"/>
      <c r="T7868" s="11"/>
      <c r="U7868" s="42"/>
      <c r="V7868" s="42"/>
      <c r="W7868" s="42"/>
      <c r="X7868" s="42"/>
      <c r="Y7868" s="42"/>
      <c r="Z7868" s="42"/>
      <c r="AA7868" s="42"/>
      <c r="AB7868" s="42"/>
      <c r="AD7868" s="11"/>
      <c r="AE7868" s="11"/>
    </row>
    <row r="7869" spans="3:32">
      <c r="C7869" s="57"/>
      <c r="D7869" s="11"/>
      <c r="E7869" s="11"/>
      <c r="F7869" s="56"/>
      <c r="G7869" s="11"/>
      <c r="H7869" s="11"/>
      <c r="I7869" s="11"/>
      <c r="J7869" s="11"/>
      <c r="K7869" s="11"/>
      <c r="M7869" s="11"/>
      <c r="N7869" s="11"/>
      <c r="Q7869" s="11"/>
      <c r="R7869" s="11"/>
      <c r="S7869" s="11"/>
      <c r="T7869" s="11"/>
      <c r="U7869" s="42"/>
      <c r="V7869" s="42"/>
      <c r="W7869" s="42"/>
      <c r="X7869" s="42"/>
      <c r="Y7869" s="42"/>
      <c r="Z7869" s="42"/>
      <c r="AA7869" s="42"/>
      <c r="AB7869" s="42"/>
      <c r="AD7869" s="11"/>
    </row>
    <row r="7870" spans="3:32">
      <c r="C7870" s="57"/>
      <c r="D7870" s="11"/>
      <c r="E7870" s="11"/>
      <c r="F7870" s="56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42"/>
      <c r="V7870" s="42"/>
      <c r="W7870" s="42"/>
      <c r="X7870" s="42"/>
      <c r="Y7870" s="42"/>
      <c r="Z7870" s="42"/>
      <c r="AA7870" s="42"/>
      <c r="AB7870" s="42"/>
      <c r="AD7870" s="11"/>
      <c r="AF7870" s="11"/>
    </row>
    <row r="7871" spans="3:32">
      <c r="C7871" s="57"/>
      <c r="D7871" s="11"/>
      <c r="E7871" s="11"/>
      <c r="F7871" s="56"/>
      <c r="G7871" s="11"/>
      <c r="H7871" s="11"/>
      <c r="I7871" s="11"/>
      <c r="J7871" s="11"/>
      <c r="K7871" s="11"/>
      <c r="L7871" s="11"/>
      <c r="M7871" s="11"/>
      <c r="N7871" s="11"/>
      <c r="O7871" s="11"/>
      <c r="Q7871" s="11"/>
      <c r="R7871" s="11"/>
      <c r="S7871" s="11"/>
      <c r="T7871" s="11"/>
      <c r="U7871" s="42"/>
      <c r="V7871" s="42"/>
      <c r="W7871" s="42"/>
      <c r="X7871" s="42"/>
      <c r="Y7871" s="42"/>
      <c r="Z7871" s="42"/>
      <c r="AA7871" s="42"/>
      <c r="AB7871" s="42"/>
      <c r="AD7871" s="11"/>
      <c r="AE7871" s="11"/>
      <c r="AF7871" s="11"/>
    </row>
    <row r="7872" spans="3:32">
      <c r="C7872" s="57"/>
      <c r="D7872" s="11"/>
      <c r="E7872" s="11"/>
      <c r="F7872" s="56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42"/>
      <c r="V7872" s="42"/>
      <c r="W7872" s="42"/>
      <c r="X7872" s="42"/>
      <c r="Y7872" s="42"/>
      <c r="Z7872" s="42"/>
      <c r="AA7872" s="42"/>
      <c r="AB7872" s="42"/>
      <c r="AD7872" s="11"/>
    </row>
    <row r="7873" spans="3:32">
      <c r="C7873" s="57"/>
      <c r="D7873" s="11"/>
      <c r="E7873" s="11"/>
      <c r="F7873" s="56"/>
      <c r="G7873" s="11"/>
      <c r="H7873" s="11"/>
      <c r="I7873" s="11"/>
      <c r="J7873" s="11"/>
      <c r="K7873" s="11"/>
      <c r="M7873" s="11"/>
      <c r="N7873" s="11"/>
      <c r="O7873" s="11"/>
      <c r="Q7873" s="11"/>
      <c r="R7873" s="11"/>
      <c r="S7873" s="11"/>
      <c r="U7873" s="42"/>
      <c r="V7873" s="42"/>
      <c r="W7873" s="42"/>
      <c r="X7873" s="42"/>
      <c r="Y7873" s="42"/>
      <c r="Z7873" s="42"/>
      <c r="AA7873" s="42"/>
      <c r="AB7873" s="42"/>
      <c r="AD7873" s="11"/>
      <c r="AE7873" s="11"/>
      <c r="AF7873" s="11"/>
    </row>
    <row r="7874" spans="3:32">
      <c r="C7874" s="57"/>
      <c r="D7874" s="11"/>
      <c r="E7874" s="11"/>
      <c r="F7874" s="56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42"/>
      <c r="V7874" s="42"/>
      <c r="W7874" s="42"/>
      <c r="X7874" s="42"/>
      <c r="Y7874" s="42"/>
      <c r="Z7874" s="42"/>
      <c r="AA7874" s="42"/>
      <c r="AB7874" s="42"/>
      <c r="AD7874" s="11"/>
      <c r="AE7874" s="11"/>
      <c r="AF7874" s="11"/>
    </row>
    <row r="7875" spans="3:32">
      <c r="C7875" s="57"/>
      <c r="D7875" s="11"/>
      <c r="E7875" s="11"/>
      <c r="F7875" s="56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42"/>
      <c r="V7875" s="42"/>
      <c r="W7875" s="42"/>
      <c r="X7875" s="42"/>
      <c r="Y7875" s="42"/>
      <c r="Z7875" s="42"/>
      <c r="AA7875" s="42"/>
      <c r="AB7875" s="42"/>
      <c r="AD7875" s="11"/>
      <c r="AE7875" s="11"/>
    </row>
    <row r="7876" spans="3:32">
      <c r="C7876" s="57"/>
      <c r="D7876" s="11"/>
      <c r="E7876" s="11"/>
      <c r="F7876" s="56"/>
      <c r="G7876" s="11"/>
      <c r="H7876" s="11"/>
      <c r="I7876" s="11"/>
      <c r="J7876" s="11"/>
      <c r="K7876" s="11"/>
      <c r="M7876" s="11"/>
      <c r="N7876" s="11"/>
      <c r="P7876" s="11"/>
      <c r="Q7876" s="11"/>
      <c r="R7876" s="11"/>
      <c r="S7876" s="11"/>
      <c r="U7876" s="42"/>
      <c r="V7876" s="42"/>
      <c r="W7876" s="42"/>
      <c r="X7876" s="42"/>
      <c r="Y7876" s="42"/>
      <c r="Z7876" s="42"/>
      <c r="AA7876" s="42"/>
      <c r="AB7876" s="42"/>
      <c r="AD7876" s="11"/>
      <c r="AF7876" s="11"/>
    </row>
    <row r="7877" spans="3:32">
      <c r="C7877" s="57"/>
      <c r="D7877" s="11"/>
      <c r="E7877" s="11"/>
      <c r="F7877" s="56"/>
      <c r="G7877" s="11"/>
      <c r="H7877" s="11"/>
      <c r="I7877" s="11"/>
      <c r="J7877" s="11"/>
      <c r="K7877" s="11"/>
      <c r="M7877" s="11"/>
      <c r="P7877" s="11"/>
      <c r="Q7877" s="11"/>
      <c r="R7877" s="11"/>
      <c r="S7877" s="11"/>
      <c r="U7877" s="42"/>
      <c r="V7877" s="42"/>
      <c r="W7877" s="42"/>
      <c r="X7877" s="42"/>
      <c r="Y7877" s="42"/>
      <c r="Z7877" s="42"/>
      <c r="AA7877" s="42"/>
      <c r="AB7877" s="42"/>
      <c r="AD7877" s="11"/>
      <c r="AE7877" s="11"/>
    </row>
    <row r="7878" spans="3:32">
      <c r="C7878" s="57"/>
      <c r="D7878" s="11"/>
      <c r="E7878" s="11"/>
      <c r="F7878" s="56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42"/>
      <c r="V7878" s="42"/>
      <c r="W7878" s="42"/>
      <c r="X7878" s="42"/>
      <c r="Y7878" s="42"/>
      <c r="Z7878" s="42"/>
      <c r="AA7878" s="42"/>
      <c r="AB7878" s="42"/>
      <c r="AD7878" s="11"/>
      <c r="AE7878" s="11"/>
      <c r="AF7878" s="11"/>
    </row>
    <row r="7879" spans="3:32">
      <c r="C7879" s="57"/>
      <c r="D7879" s="11"/>
      <c r="E7879" s="11"/>
      <c r="F7879" s="56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42"/>
      <c r="V7879" s="42"/>
      <c r="W7879" s="42"/>
      <c r="X7879" s="42"/>
      <c r="Y7879" s="42"/>
      <c r="Z7879" s="42"/>
      <c r="AA7879" s="42"/>
      <c r="AB7879" s="42"/>
      <c r="AD7879" s="11"/>
      <c r="AE7879" s="11"/>
      <c r="AF7879" s="11"/>
    </row>
    <row r="7880" spans="3:32">
      <c r="C7880" s="57"/>
      <c r="D7880" s="11"/>
      <c r="E7880" s="11"/>
      <c r="F7880" s="56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42"/>
      <c r="V7880" s="42"/>
      <c r="W7880" s="42"/>
      <c r="X7880" s="42"/>
      <c r="Y7880" s="42"/>
      <c r="Z7880" s="42"/>
      <c r="AA7880" s="42"/>
      <c r="AB7880" s="42"/>
      <c r="AD7880" s="11"/>
      <c r="AE7880" s="11"/>
      <c r="AF7880" s="11"/>
    </row>
    <row r="7881" spans="3:32">
      <c r="C7881" s="57"/>
      <c r="D7881" s="11"/>
      <c r="E7881" s="11"/>
      <c r="F7881" s="56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42"/>
      <c r="V7881" s="42"/>
      <c r="W7881" s="42"/>
      <c r="X7881" s="42"/>
      <c r="Y7881" s="42"/>
      <c r="Z7881" s="42"/>
      <c r="AA7881" s="42"/>
      <c r="AB7881" s="42"/>
      <c r="AD7881" s="11"/>
      <c r="AE7881" s="11"/>
      <c r="AF7881" s="11"/>
    </row>
    <row r="7882" spans="3:32">
      <c r="C7882" s="57"/>
      <c r="D7882" s="11"/>
      <c r="E7882" s="11"/>
      <c r="F7882" s="56"/>
      <c r="G7882" s="11"/>
      <c r="H7882" s="11"/>
      <c r="I7882" s="11"/>
      <c r="J7882" s="11"/>
      <c r="K7882" s="11"/>
      <c r="M7882" s="11"/>
      <c r="N7882" s="11"/>
      <c r="P7882" s="11"/>
      <c r="Q7882" s="11"/>
      <c r="R7882" s="11"/>
      <c r="S7882" s="11"/>
      <c r="U7882" s="42"/>
      <c r="V7882" s="42"/>
      <c r="W7882" s="42"/>
      <c r="X7882" s="42"/>
      <c r="Y7882" s="42"/>
      <c r="Z7882" s="42"/>
      <c r="AA7882" s="42"/>
      <c r="AB7882" s="42"/>
      <c r="AD7882" s="11"/>
      <c r="AE7882" s="11"/>
      <c r="AF7882" s="11"/>
    </row>
    <row r="7883" spans="3:32">
      <c r="C7883" s="57"/>
      <c r="D7883" s="11"/>
      <c r="E7883" s="11"/>
      <c r="F7883" s="56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42"/>
      <c r="V7883" s="42"/>
      <c r="W7883" s="42"/>
      <c r="X7883" s="42"/>
      <c r="Y7883" s="42"/>
      <c r="Z7883" s="42"/>
      <c r="AA7883" s="42"/>
      <c r="AB7883" s="42"/>
      <c r="AD7883" s="11"/>
      <c r="AE7883" s="11"/>
    </row>
    <row r="7884" spans="3:32">
      <c r="C7884" s="57"/>
      <c r="D7884" s="11"/>
      <c r="E7884" s="11"/>
      <c r="F7884" s="56"/>
      <c r="G7884" s="11"/>
      <c r="H7884" s="11"/>
      <c r="I7884" s="11"/>
      <c r="J7884" s="11"/>
      <c r="K7884" s="11"/>
      <c r="L7884" s="11"/>
      <c r="M7884" s="11"/>
      <c r="N7884" s="11"/>
      <c r="P7884" s="11"/>
      <c r="Q7884" s="11"/>
      <c r="R7884" s="11"/>
      <c r="S7884" s="11"/>
      <c r="T7884" s="11"/>
      <c r="U7884" s="42"/>
      <c r="V7884" s="42"/>
      <c r="W7884" s="42"/>
      <c r="X7884" s="42"/>
      <c r="Y7884" s="42"/>
      <c r="Z7884" s="42"/>
      <c r="AA7884" s="42"/>
      <c r="AB7884" s="42"/>
      <c r="AD7884" s="11"/>
      <c r="AE7884" s="11"/>
    </row>
    <row r="7885" spans="3:32">
      <c r="C7885" s="57"/>
      <c r="D7885" s="11"/>
      <c r="E7885" s="11"/>
      <c r="F7885" s="56"/>
      <c r="G7885" s="11"/>
      <c r="H7885" s="11"/>
      <c r="I7885" s="11"/>
      <c r="J7885" s="11"/>
      <c r="K7885" s="11"/>
      <c r="L7885" s="11"/>
      <c r="M7885" s="11"/>
      <c r="N7885" s="11"/>
      <c r="P7885" s="11"/>
      <c r="Q7885" s="11"/>
      <c r="R7885" s="11"/>
      <c r="S7885" s="11"/>
      <c r="T7885" s="11"/>
      <c r="U7885" s="42"/>
      <c r="V7885" s="42"/>
      <c r="W7885" s="42"/>
      <c r="X7885" s="42"/>
      <c r="Y7885" s="42"/>
      <c r="Z7885" s="42"/>
      <c r="AA7885" s="42"/>
      <c r="AB7885" s="42"/>
      <c r="AD7885" s="11"/>
      <c r="AE7885" s="11"/>
    </row>
    <row r="7886" spans="3:32">
      <c r="C7886" s="57"/>
      <c r="D7886" s="11"/>
      <c r="E7886" s="11"/>
      <c r="F7886" s="56"/>
      <c r="G7886" s="11"/>
      <c r="H7886" s="11"/>
      <c r="I7886" s="11"/>
      <c r="J7886" s="11"/>
      <c r="K7886" s="11"/>
      <c r="L7886" s="11"/>
      <c r="M7886" s="11"/>
      <c r="N7886" s="11"/>
      <c r="P7886" s="11"/>
      <c r="Q7886" s="11"/>
      <c r="R7886" s="11"/>
      <c r="S7886" s="11"/>
      <c r="T7886" s="11"/>
      <c r="U7886" s="42"/>
      <c r="V7886" s="42"/>
      <c r="W7886" s="42"/>
      <c r="X7886" s="42"/>
      <c r="Y7886" s="42"/>
      <c r="Z7886" s="42"/>
      <c r="AA7886" s="42"/>
      <c r="AB7886" s="42"/>
      <c r="AD7886" s="11"/>
    </row>
    <row r="7887" spans="3:32">
      <c r="C7887" s="57"/>
      <c r="D7887" s="11"/>
      <c r="E7887" s="11"/>
      <c r="F7887" s="56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42"/>
      <c r="V7887" s="42"/>
      <c r="W7887" s="42"/>
      <c r="X7887" s="42"/>
      <c r="Y7887" s="42"/>
      <c r="Z7887" s="42"/>
      <c r="AA7887" s="42"/>
      <c r="AB7887" s="42"/>
      <c r="AD7887" s="11"/>
    </row>
    <row r="7888" spans="3:32">
      <c r="C7888" s="57"/>
      <c r="D7888" s="11"/>
      <c r="E7888" s="11"/>
      <c r="F7888" s="56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42"/>
      <c r="V7888" s="42"/>
      <c r="W7888" s="42"/>
      <c r="X7888" s="42"/>
      <c r="Y7888" s="42"/>
      <c r="Z7888" s="42"/>
      <c r="AA7888" s="42"/>
      <c r="AB7888" s="42"/>
      <c r="AD7888" s="11"/>
      <c r="AF7888" s="11"/>
    </row>
    <row r="7889" spans="3:32">
      <c r="C7889" s="57"/>
      <c r="D7889" s="11"/>
      <c r="E7889" s="11"/>
      <c r="F7889" s="56"/>
      <c r="G7889" s="11"/>
      <c r="H7889" s="11"/>
      <c r="I7889" s="11"/>
      <c r="J7889" s="11"/>
      <c r="K7889" s="11"/>
      <c r="M7889" s="11"/>
      <c r="N7889" s="11"/>
      <c r="P7889" s="11"/>
      <c r="Q7889" s="11"/>
      <c r="R7889" s="11"/>
      <c r="S7889" s="11"/>
      <c r="U7889" s="42"/>
      <c r="V7889" s="42"/>
      <c r="W7889" s="42"/>
      <c r="X7889" s="42"/>
      <c r="Y7889" s="42"/>
      <c r="Z7889" s="42"/>
      <c r="AA7889" s="42"/>
      <c r="AB7889" s="42"/>
      <c r="AD7889" s="11"/>
      <c r="AF7889" s="11"/>
    </row>
    <row r="7890" spans="3:32">
      <c r="C7890" s="57"/>
      <c r="D7890" s="11"/>
      <c r="E7890" s="11"/>
      <c r="F7890" s="56"/>
      <c r="G7890" s="11"/>
      <c r="H7890" s="11"/>
      <c r="I7890" s="11"/>
      <c r="J7890" s="11"/>
      <c r="K7890" s="11"/>
      <c r="M7890" s="11"/>
      <c r="N7890" s="11"/>
      <c r="O7890" s="11"/>
      <c r="Q7890" s="11"/>
      <c r="R7890" s="11"/>
      <c r="S7890" s="11"/>
      <c r="U7890" s="42"/>
      <c r="V7890" s="42"/>
      <c r="W7890" s="42"/>
      <c r="X7890" s="42"/>
      <c r="Y7890" s="42"/>
      <c r="Z7890" s="42"/>
      <c r="AA7890" s="42"/>
      <c r="AB7890" s="42"/>
      <c r="AD7890" s="11"/>
      <c r="AF7890" s="11"/>
    </row>
    <row r="7891" spans="3:32">
      <c r="C7891" s="57"/>
      <c r="D7891" s="11"/>
      <c r="E7891" s="11"/>
      <c r="F7891" s="56"/>
      <c r="G7891" s="11"/>
      <c r="H7891" s="11"/>
      <c r="I7891" s="11"/>
      <c r="J7891" s="11"/>
      <c r="K7891" s="11"/>
      <c r="M7891" s="11"/>
      <c r="N7891" s="11"/>
      <c r="O7891" s="11"/>
      <c r="Q7891" s="11"/>
      <c r="R7891" s="11"/>
      <c r="S7891" s="11"/>
      <c r="U7891" s="42"/>
      <c r="V7891" s="42"/>
      <c r="W7891" s="42"/>
      <c r="X7891" s="42"/>
      <c r="Y7891" s="42"/>
      <c r="Z7891" s="42"/>
      <c r="AA7891" s="42"/>
      <c r="AB7891" s="42"/>
      <c r="AD7891" s="11"/>
      <c r="AE7891" s="11"/>
    </row>
    <row r="7892" spans="3:32">
      <c r="C7892" s="57"/>
      <c r="D7892" s="11"/>
      <c r="E7892" s="11"/>
      <c r="F7892" s="56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42"/>
      <c r="V7892" s="42"/>
      <c r="W7892" s="42"/>
      <c r="X7892" s="42"/>
      <c r="Y7892" s="42"/>
      <c r="Z7892" s="42"/>
      <c r="AA7892" s="42"/>
      <c r="AB7892" s="42"/>
      <c r="AD7892" s="11"/>
      <c r="AE7892" s="11"/>
    </row>
    <row r="7893" spans="3:32">
      <c r="C7893" s="57"/>
      <c r="D7893" s="11"/>
      <c r="E7893" s="11"/>
      <c r="F7893" s="56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42"/>
      <c r="V7893" s="42"/>
      <c r="W7893" s="42"/>
      <c r="X7893" s="42"/>
      <c r="Y7893" s="42"/>
      <c r="Z7893" s="42"/>
      <c r="AA7893" s="42"/>
      <c r="AB7893" s="42"/>
      <c r="AD7893" s="11"/>
      <c r="AE7893" s="11"/>
    </row>
    <row r="7894" spans="3:32">
      <c r="C7894" s="57"/>
      <c r="D7894" s="11"/>
      <c r="E7894" s="11"/>
      <c r="F7894" s="56"/>
      <c r="G7894" s="11"/>
      <c r="H7894" s="11"/>
      <c r="I7894" s="11"/>
      <c r="J7894" s="11"/>
      <c r="K7894" s="11"/>
      <c r="L7894" s="11"/>
      <c r="M7894" s="11"/>
      <c r="N7894" s="11"/>
      <c r="Q7894" s="11"/>
      <c r="R7894" s="11"/>
      <c r="S7894" s="11"/>
      <c r="T7894" s="11"/>
      <c r="U7894" s="42"/>
      <c r="V7894" s="42"/>
      <c r="W7894" s="42"/>
      <c r="X7894" s="42"/>
      <c r="Y7894" s="42"/>
      <c r="Z7894" s="42"/>
      <c r="AA7894" s="42"/>
      <c r="AB7894" s="42"/>
      <c r="AD7894" s="11"/>
    </row>
    <row r="7895" spans="3:32">
      <c r="C7895" s="57"/>
      <c r="D7895" s="11"/>
      <c r="E7895" s="11"/>
      <c r="F7895" s="56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42"/>
      <c r="V7895" s="42"/>
      <c r="W7895" s="42"/>
      <c r="X7895" s="42"/>
      <c r="Y7895" s="42"/>
      <c r="Z7895" s="42"/>
      <c r="AA7895" s="42"/>
      <c r="AB7895" s="42"/>
      <c r="AD7895" s="11"/>
      <c r="AE7895" s="11"/>
    </row>
    <row r="7896" spans="3:32">
      <c r="C7896" s="57"/>
      <c r="D7896" s="11"/>
      <c r="E7896" s="11"/>
      <c r="F7896" s="56"/>
      <c r="G7896" s="11"/>
      <c r="H7896" s="11"/>
      <c r="I7896" s="11"/>
      <c r="J7896" s="11"/>
      <c r="K7896" s="11"/>
      <c r="L7896" s="11"/>
      <c r="M7896" s="11"/>
      <c r="O7896" s="11"/>
      <c r="Q7896" s="11"/>
      <c r="R7896" s="11"/>
      <c r="S7896" s="11"/>
      <c r="T7896" s="11"/>
      <c r="U7896" s="42"/>
      <c r="V7896" s="42"/>
      <c r="W7896" s="42"/>
      <c r="X7896" s="42"/>
      <c r="Y7896" s="42"/>
      <c r="Z7896" s="42"/>
      <c r="AA7896" s="42"/>
      <c r="AB7896" s="42"/>
      <c r="AD7896" s="11"/>
      <c r="AF7896" s="11"/>
    </row>
    <row r="7897" spans="3:32">
      <c r="C7897" s="57"/>
      <c r="D7897" s="11"/>
      <c r="E7897" s="11"/>
      <c r="F7897" s="56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42"/>
      <c r="V7897" s="42"/>
      <c r="W7897" s="42"/>
      <c r="X7897" s="42"/>
      <c r="Y7897" s="42"/>
      <c r="Z7897" s="42"/>
      <c r="AA7897" s="42"/>
      <c r="AB7897" s="42"/>
      <c r="AD7897" s="11"/>
      <c r="AF7897" s="11"/>
    </row>
    <row r="7898" spans="3:32">
      <c r="C7898" s="57"/>
      <c r="D7898" s="11"/>
      <c r="E7898" s="11"/>
      <c r="F7898" s="56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42"/>
      <c r="V7898" s="42"/>
      <c r="W7898" s="42"/>
      <c r="X7898" s="42"/>
      <c r="Y7898" s="42"/>
      <c r="Z7898" s="42"/>
      <c r="AA7898" s="42"/>
      <c r="AB7898" s="42"/>
      <c r="AD7898" s="11"/>
      <c r="AF7898" s="11"/>
    </row>
    <row r="7899" spans="3:32">
      <c r="C7899" s="57"/>
      <c r="D7899" s="11"/>
      <c r="E7899" s="11"/>
      <c r="F7899" s="56"/>
      <c r="G7899" s="11"/>
      <c r="H7899" s="11"/>
      <c r="I7899" s="11"/>
      <c r="J7899" s="11"/>
      <c r="K7899" s="11"/>
      <c r="L7899" s="11"/>
      <c r="M7899" s="11"/>
      <c r="O7899" s="11"/>
      <c r="Q7899" s="11"/>
      <c r="R7899" s="11"/>
      <c r="S7899" s="11"/>
      <c r="T7899" s="11"/>
      <c r="U7899" s="42"/>
      <c r="V7899" s="42"/>
      <c r="W7899" s="42"/>
      <c r="X7899" s="42"/>
      <c r="Y7899" s="42"/>
      <c r="Z7899" s="42"/>
      <c r="AA7899" s="42"/>
      <c r="AB7899" s="42"/>
      <c r="AD7899" s="11"/>
    </row>
    <row r="7900" spans="3:32">
      <c r="C7900" s="57"/>
      <c r="D7900" s="11"/>
      <c r="E7900" s="11"/>
      <c r="F7900" s="56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42"/>
      <c r="V7900" s="42"/>
      <c r="W7900" s="42"/>
      <c r="X7900" s="42"/>
      <c r="Y7900" s="42"/>
      <c r="Z7900" s="42"/>
      <c r="AA7900" s="42"/>
      <c r="AB7900" s="42"/>
      <c r="AD7900" s="11"/>
      <c r="AE7900" s="11"/>
    </row>
    <row r="7901" spans="3:32">
      <c r="C7901" s="57"/>
      <c r="D7901" s="11"/>
      <c r="E7901" s="11"/>
      <c r="F7901" s="56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42"/>
      <c r="V7901" s="42"/>
      <c r="W7901" s="42"/>
      <c r="X7901" s="42"/>
      <c r="Y7901" s="42"/>
      <c r="Z7901" s="42"/>
      <c r="AA7901" s="42"/>
      <c r="AB7901" s="42"/>
      <c r="AD7901" s="11"/>
      <c r="AE7901" s="11"/>
    </row>
    <row r="7902" spans="3:32">
      <c r="C7902" s="57"/>
      <c r="D7902" s="11"/>
      <c r="E7902" s="11"/>
      <c r="F7902" s="56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42"/>
      <c r="V7902" s="42"/>
      <c r="W7902" s="42"/>
      <c r="X7902" s="42"/>
      <c r="Y7902" s="42"/>
      <c r="Z7902" s="42"/>
      <c r="AA7902" s="42"/>
      <c r="AB7902" s="42"/>
      <c r="AD7902" s="11"/>
      <c r="AF7902" s="11"/>
    </row>
    <row r="7903" spans="3:32">
      <c r="C7903" s="57"/>
      <c r="D7903" s="11"/>
      <c r="E7903" s="11"/>
      <c r="F7903" s="56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42"/>
      <c r="V7903" s="42"/>
      <c r="W7903" s="42"/>
      <c r="X7903" s="42"/>
      <c r="Y7903" s="42"/>
      <c r="Z7903" s="42"/>
      <c r="AA7903" s="42"/>
      <c r="AB7903" s="42"/>
      <c r="AD7903" s="11"/>
    </row>
    <row r="7904" spans="3:32">
      <c r="C7904" s="57"/>
      <c r="D7904" s="11"/>
      <c r="E7904" s="11"/>
      <c r="F7904" s="56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42"/>
      <c r="V7904" s="42"/>
      <c r="W7904" s="42"/>
      <c r="X7904" s="42"/>
      <c r="Y7904" s="42"/>
      <c r="Z7904" s="42"/>
      <c r="AA7904" s="42"/>
      <c r="AB7904" s="42"/>
      <c r="AD7904" s="11"/>
      <c r="AE7904" s="11"/>
      <c r="AF7904" s="11"/>
    </row>
    <row r="7905" spans="3:32">
      <c r="C7905" s="57"/>
      <c r="D7905" s="11"/>
      <c r="E7905" s="11"/>
      <c r="F7905" s="56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42"/>
      <c r="V7905" s="42"/>
      <c r="W7905" s="42"/>
      <c r="X7905" s="42"/>
      <c r="Y7905" s="42"/>
      <c r="Z7905" s="42"/>
      <c r="AA7905" s="42"/>
      <c r="AB7905" s="42"/>
      <c r="AD7905" s="11"/>
      <c r="AE7905" s="11"/>
    </row>
    <row r="7906" spans="3:32">
      <c r="C7906" s="57"/>
      <c r="D7906" s="11"/>
      <c r="E7906" s="11"/>
      <c r="F7906" s="56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42"/>
      <c r="V7906" s="42"/>
      <c r="W7906" s="42"/>
      <c r="X7906" s="42"/>
      <c r="Y7906" s="42"/>
      <c r="Z7906" s="42"/>
      <c r="AA7906" s="42"/>
      <c r="AB7906" s="42"/>
      <c r="AD7906" s="11"/>
    </row>
    <row r="7907" spans="3:32">
      <c r="C7907" s="57"/>
      <c r="D7907" s="11"/>
      <c r="E7907" s="11"/>
      <c r="F7907" s="56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42"/>
      <c r="V7907" s="42"/>
      <c r="W7907" s="42"/>
      <c r="X7907" s="42"/>
      <c r="Y7907" s="42"/>
      <c r="Z7907" s="42"/>
      <c r="AA7907" s="42"/>
      <c r="AB7907" s="42"/>
      <c r="AD7907" s="11"/>
    </row>
    <row r="7908" spans="3:32">
      <c r="C7908" s="57"/>
      <c r="D7908" s="11"/>
      <c r="E7908" s="11"/>
      <c r="F7908" s="56"/>
      <c r="G7908" s="11"/>
      <c r="H7908" s="11"/>
      <c r="I7908" s="11"/>
      <c r="J7908" s="11"/>
      <c r="K7908" s="11"/>
      <c r="L7908" s="11"/>
      <c r="M7908" s="11"/>
      <c r="O7908" s="11"/>
      <c r="Q7908" s="11"/>
      <c r="R7908" s="11"/>
      <c r="S7908" s="11"/>
      <c r="T7908" s="11"/>
      <c r="U7908" s="42"/>
      <c r="V7908" s="42"/>
      <c r="W7908" s="42"/>
      <c r="X7908" s="42"/>
      <c r="Y7908" s="42"/>
      <c r="Z7908" s="42"/>
      <c r="AA7908" s="42"/>
      <c r="AB7908" s="42"/>
      <c r="AD7908" s="11"/>
      <c r="AE7908" s="11"/>
    </row>
    <row r="7909" spans="3:32">
      <c r="C7909" s="57"/>
      <c r="D7909" s="11"/>
      <c r="E7909" s="11"/>
      <c r="F7909" s="56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42"/>
      <c r="V7909" s="42"/>
      <c r="W7909" s="42"/>
      <c r="X7909" s="42"/>
      <c r="Y7909" s="42"/>
      <c r="Z7909" s="42"/>
      <c r="AA7909" s="42"/>
      <c r="AB7909" s="42"/>
      <c r="AD7909" s="11"/>
      <c r="AE7909" s="11"/>
    </row>
    <row r="7910" spans="3:32">
      <c r="C7910" s="57"/>
      <c r="D7910" s="11"/>
      <c r="E7910" s="11"/>
      <c r="F7910" s="56"/>
      <c r="G7910" s="11"/>
      <c r="H7910" s="11"/>
      <c r="I7910" s="11"/>
      <c r="J7910" s="11"/>
      <c r="K7910" s="11"/>
      <c r="M7910" s="11"/>
      <c r="O7910" s="11"/>
      <c r="P7910" s="11"/>
      <c r="Q7910" s="11"/>
      <c r="R7910" s="11"/>
      <c r="S7910" s="11"/>
      <c r="T7910" s="11"/>
      <c r="U7910" s="42"/>
      <c r="V7910" s="42"/>
      <c r="W7910" s="42"/>
      <c r="X7910" s="42"/>
      <c r="Y7910" s="42"/>
      <c r="Z7910" s="42"/>
      <c r="AA7910" s="42"/>
      <c r="AB7910" s="42"/>
      <c r="AD7910" s="11"/>
      <c r="AE7910" s="11"/>
    </row>
    <row r="7911" spans="3:32">
      <c r="C7911" s="57"/>
      <c r="D7911" s="11"/>
      <c r="E7911" s="11"/>
      <c r="F7911" s="56"/>
      <c r="G7911" s="11"/>
      <c r="H7911" s="11"/>
      <c r="I7911" s="11"/>
      <c r="J7911" s="11"/>
      <c r="K7911" s="11"/>
      <c r="L7911" s="11"/>
      <c r="M7911" s="11"/>
      <c r="N7911" s="11"/>
      <c r="Q7911" s="11"/>
      <c r="R7911" s="11"/>
      <c r="S7911" s="11"/>
      <c r="T7911" s="11"/>
      <c r="U7911" s="42"/>
      <c r="V7911" s="42"/>
      <c r="W7911" s="42"/>
      <c r="X7911" s="42"/>
      <c r="Y7911" s="42"/>
      <c r="Z7911" s="42"/>
      <c r="AA7911" s="42"/>
      <c r="AB7911" s="42"/>
      <c r="AD7911" s="11"/>
      <c r="AF7911" s="11"/>
    </row>
    <row r="7912" spans="3:32">
      <c r="C7912" s="57"/>
      <c r="D7912" s="11"/>
      <c r="E7912" s="11"/>
      <c r="F7912" s="56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42"/>
      <c r="V7912" s="42"/>
      <c r="W7912" s="42"/>
      <c r="X7912" s="42"/>
      <c r="Y7912" s="42"/>
      <c r="Z7912" s="42"/>
      <c r="AA7912" s="42"/>
      <c r="AB7912" s="42"/>
      <c r="AD7912" s="11"/>
      <c r="AF7912" s="11"/>
    </row>
    <row r="7913" spans="3:32">
      <c r="C7913" s="57"/>
      <c r="D7913" s="11"/>
      <c r="E7913" s="11"/>
      <c r="F7913" s="56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42"/>
      <c r="V7913" s="42"/>
      <c r="W7913" s="42"/>
      <c r="X7913" s="42"/>
      <c r="Y7913" s="42"/>
      <c r="Z7913" s="42"/>
      <c r="AA7913" s="42"/>
      <c r="AB7913" s="42"/>
      <c r="AD7913" s="11"/>
      <c r="AE7913" s="11"/>
      <c r="AF7913" s="11"/>
    </row>
    <row r="7914" spans="3:32">
      <c r="C7914" s="57"/>
      <c r="D7914" s="11"/>
      <c r="E7914" s="11"/>
      <c r="F7914" s="56"/>
      <c r="G7914" s="11"/>
      <c r="H7914" s="11"/>
      <c r="I7914" s="11"/>
      <c r="J7914" s="11"/>
      <c r="K7914" s="11"/>
      <c r="M7914" s="11"/>
      <c r="O7914" s="11"/>
      <c r="P7914" s="11"/>
      <c r="Q7914" s="11"/>
      <c r="R7914" s="11"/>
      <c r="S7914" s="11"/>
      <c r="T7914" s="11"/>
      <c r="U7914" s="42"/>
      <c r="V7914" s="42"/>
      <c r="W7914" s="42"/>
      <c r="X7914" s="42"/>
      <c r="Y7914" s="42"/>
      <c r="Z7914" s="42"/>
      <c r="AA7914" s="42"/>
      <c r="AB7914" s="42"/>
      <c r="AD7914" s="11"/>
      <c r="AE7914" s="11"/>
    </row>
    <row r="7915" spans="3:32">
      <c r="C7915" s="57"/>
      <c r="D7915" s="11"/>
      <c r="E7915" s="11"/>
      <c r="F7915" s="56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42"/>
      <c r="V7915" s="42"/>
      <c r="W7915" s="42"/>
      <c r="X7915" s="42"/>
      <c r="Y7915" s="42"/>
      <c r="Z7915" s="42"/>
      <c r="AA7915" s="42"/>
      <c r="AB7915" s="42"/>
      <c r="AD7915" s="11"/>
      <c r="AE7915" s="11"/>
    </row>
    <row r="7916" spans="3:32">
      <c r="C7916" s="57"/>
      <c r="D7916" s="11"/>
      <c r="E7916" s="11"/>
      <c r="F7916" s="56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42"/>
      <c r="V7916" s="42"/>
      <c r="W7916" s="42"/>
      <c r="X7916" s="42"/>
      <c r="Y7916" s="42"/>
      <c r="Z7916" s="42"/>
      <c r="AA7916" s="42"/>
      <c r="AB7916" s="42"/>
      <c r="AD7916" s="11"/>
      <c r="AE7916" s="11"/>
      <c r="AF7916" s="11"/>
    </row>
    <row r="7917" spans="3:32">
      <c r="C7917" s="57"/>
      <c r="D7917" s="11"/>
      <c r="E7917" s="11"/>
      <c r="F7917" s="56"/>
      <c r="G7917" s="11"/>
      <c r="H7917" s="11"/>
      <c r="I7917" s="11"/>
      <c r="J7917" s="11"/>
      <c r="K7917" s="11"/>
      <c r="L7917" s="11"/>
      <c r="M7917" s="11"/>
      <c r="N7917" s="11"/>
      <c r="P7917" s="11"/>
      <c r="Q7917" s="11"/>
      <c r="R7917" s="11"/>
      <c r="S7917" s="11"/>
      <c r="T7917" s="11"/>
      <c r="U7917" s="42"/>
      <c r="V7917" s="42"/>
      <c r="W7917" s="42"/>
      <c r="X7917" s="42"/>
      <c r="Y7917" s="42"/>
      <c r="Z7917" s="42"/>
      <c r="AA7917" s="42"/>
      <c r="AB7917" s="42"/>
      <c r="AD7917" s="11"/>
      <c r="AE7917" s="11"/>
      <c r="AF7917" s="11"/>
    </row>
    <row r="7918" spans="3:32">
      <c r="C7918" s="57"/>
      <c r="D7918" s="11"/>
      <c r="E7918" s="11"/>
      <c r="F7918" s="56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42"/>
      <c r="V7918" s="42"/>
      <c r="W7918" s="42"/>
      <c r="X7918" s="42"/>
      <c r="Y7918" s="42"/>
      <c r="Z7918" s="42"/>
      <c r="AA7918" s="42"/>
      <c r="AB7918" s="42"/>
      <c r="AD7918" s="11"/>
      <c r="AF7918" s="11"/>
    </row>
    <row r="7919" spans="3:32">
      <c r="C7919" s="57"/>
      <c r="D7919" s="11"/>
      <c r="E7919" s="11"/>
      <c r="F7919" s="56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42"/>
      <c r="V7919" s="42"/>
      <c r="W7919" s="42"/>
      <c r="X7919" s="42"/>
      <c r="Y7919" s="42"/>
      <c r="Z7919" s="42"/>
      <c r="AA7919" s="42"/>
      <c r="AB7919" s="42"/>
      <c r="AD7919" s="11"/>
      <c r="AE7919" s="11"/>
      <c r="AF7919" s="11"/>
    </row>
    <row r="7920" spans="3:32">
      <c r="C7920" s="57"/>
      <c r="D7920" s="11"/>
      <c r="E7920" s="11"/>
      <c r="F7920" s="56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42"/>
      <c r="V7920" s="42"/>
      <c r="W7920" s="42"/>
      <c r="X7920" s="42"/>
      <c r="Y7920" s="42"/>
      <c r="Z7920" s="42"/>
      <c r="AA7920" s="42"/>
      <c r="AB7920" s="42"/>
      <c r="AD7920" s="11"/>
      <c r="AE7920" s="11"/>
    </row>
    <row r="7921" spans="3:32">
      <c r="C7921" s="57"/>
      <c r="D7921" s="11"/>
      <c r="E7921" s="11"/>
      <c r="F7921" s="56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42"/>
      <c r="V7921" s="42"/>
      <c r="W7921" s="42"/>
      <c r="X7921" s="42"/>
      <c r="Y7921" s="42"/>
      <c r="Z7921" s="42"/>
      <c r="AA7921" s="42"/>
      <c r="AB7921" s="42"/>
      <c r="AD7921" s="11"/>
      <c r="AE7921" s="11"/>
    </row>
    <row r="7922" spans="3:32">
      <c r="C7922" s="57"/>
      <c r="D7922" s="11"/>
      <c r="E7922" s="11"/>
      <c r="F7922" s="56"/>
      <c r="G7922" s="11"/>
      <c r="H7922" s="11"/>
      <c r="I7922" s="11"/>
      <c r="J7922" s="11"/>
      <c r="K7922" s="11"/>
      <c r="M7922" s="11"/>
      <c r="O7922" s="11"/>
      <c r="P7922" s="11"/>
      <c r="Q7922" s="11"/>
      <c r="R7922" s="11"/>
      <c r="S7922" s="11"/>
      <c r="T7922" s="11"/>
      <c r="U7922" s="42"/>
      <c r="V7922" s="42"/>
      <c r="W7922" s="42"/>
      <c r="X7922" s="42"/>
      <c r="Y7922" s="42"/>
      <c r="Z7922" s="42"/>
      <c r="AA7922" s="42"/>
      <c r="AB7922" s="42"/>
      <c r="AD7922" s="11"/>
      <c r="AE7922" s="11"/>
    </row>
    <row r="7923" spans="3:32">
      <c r="C7923" s="57"/>
      <c r="D7923" s="11"/>
      <c r="E7923" s="11"/>
      <c r="F7923" s="56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42"/>
      <c r="V7923" s="42"/>
      <c r="W7923" s="42"/>
      <c r="X7923" s="42"/>
      <c r="Y7923" s="42"/>
      <c r="Z7923" s="42"/>
      <c r="AA7923" s="42"/>
      <c r="AB7923" s="42"/>
      <c r="AD7923" s="11"/>
      <c r="AE7923" s="11"/>
    </row>
    <row r="7924" spans="3:32">
      <c r="C7924" s="57"/>
      <c r="D7924" s="11"/>
      <c r="E7924" s="11"/>
      <c r="F7924" s="56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42"/>
      <c r="V7924" s="42"/>
      <c r="W7924" s="42"/>
      <c r="X7924" s="42"/>
      <c r="Y7924" s="42"/>
      <c r="Z7924" s="42"/>
      <c r="AA7924" s="42"/>
      <c r="AB7924" s="42"/>
      <c r="AD7924" s="11"/>
      <c r="AE7924" s="11"/>
    </row>
    <row r="7925" spans="3:32">
      <c r="C7925" s="57"/>
      <c r="D7925" s="11"/>
      <c r="E7925" s="11"/>
      <c r="F7925" s="56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42"/>
      <c r="V7925" s="42"/>
      <c r="W7925" s="42"/>
      <c r="X7925" s="42"/>
      <c r="Y7925" s="42"/>
      <c r="Z7925" s="42"/>
      <c r="AA7925" s="42"/>
      <c r="AB7925" s="42"/>
      <c r="AD7925" s="11"/>
      <c r="AE7925" s="11"/>
    </row>
    <row r="7926" spans="3:32">
      <c r="C7926" s="57"/>
      <c r="D7926" s="11"/>
      <c r="E7926" s="11"/>
      <c r="F7926" s="56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42"/>
      <c r="V7926" s="42"/>
      <c r="W7926" s="42"/>
      <c r="X7926" s="42"/>
      <c r="Y7926" s="42"/>
      <c r="Z7926" s="42"/>
      <c r="AA7926" s="42"/>
      <c r="AB7926" s="42"/>
      <c r="AD7926" s="11"/>
      <c r="AF7926" s="11"/>
    </row>
    <row r="7927" spans="3:32">
      <c r="C7927" s="57"/>
      <c r="D7927" s="11"/>
      <c r="E7927" s="11"/>
      <c r="F7927" s="56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42"/>
      <c r="V7927" s="42"/>
      <c r="W7927" s="42"/>
      <c r="X7927" s="42"/>
      <c r="Y7927" s="42"/>
      <c r="Z7927" s="42"/>
      <c r="AA7927" s="42"/>
      <c r="AB7927" s="42"/>
      <c r="AD7927" s="11"/>
      <c r="AF7927" s="11"/>
    </row>
    <row r="7928" spans="3:32">
      <c r="C7928" s="57"/>
      <c r="D7928" s="11"/>
      <c r="E7928" s="11"/>
      <c r="F7928" s="56"/>
      <c r="G7928" s="11"/>
      <c r="H7928" s="11"/>
      <c r="I7928" s="11"/>
      <c r="J7928" s="11"/>
      <c r="K7928" s="11"/>
      <c r="M7928" s="11"/>
      <c r="O7928" s="11"/>
      <c r="P7928" s="11"/>
      <c r="Q7928" s="11"/>
      <c r="R7928" s="11"/>
      <c r="S7928" s="11"/>
      <c r="T7928" s="11"/>
      <c r="U7928" s="42"/>
      <c r="V7928" s="42"/>
      <c r="W7928" s="42"/>
      <c r="X7928" s="42"/>
      <c r="Y7928" s="42"/>
      <c r="Z7928" s="42"/>
      <c r="AA7928" s="42"/>
      <c r="AB7928" s="42"/>
      <c r="AD7928" s="11"/>
      <c r="AF7928" s="11"/>
    </row>
    <row r="7929" spans="3:32">
      <c r="C7929" s="57"/>
      <c r="D7929" s="11"/>
      <c r="E7929" s="11"/>
      <c r="F7929" s="56"/>
      <c r="G7929" s="11"/>
      <c r="H7929" s="11"/>
      <c r="I7929" s="11"/>
      <c r="J7929" s="11"/>
      <c r="K7929" s="11"/>
      <c r="L7929" s="11"/>
      <c r="M7929" s="11"/>
      <c r="O7929" s="11"/>
      <c r="Q7929" s="11"/>
      <c r="R7929" s="11"/>
      <c r="S7929" s="11"/>
      <c r="T7929" s="11"/>
      <c r="U7929" s="42"/>
      <c r="V7929" s="42"/>
      <c r="W7929" s="42"/>
      <c r="X7929" s="42"/>
      <c r="Y7929" s="42"/>
      <c r="Z7929" s="42"/>
      <c r="AA7929" s="42"/>
      <c r="AB7929" s="42"/>
      <c r="AD7929" s="11"/>
      <c r="AF7929" s="11"/>
    </row>
    <row r="7930" spans="3:32">
      <c r="C7930" s="57"/>
      <c r="D7930" s="11"/>
      <c r="E7930" s="11"/>
      <c r="F7930" s="56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42"/>
      <c r="V7930" s="42"/>
      <c r="W7930" s="42"/>
      <c r="X7930" s="42"/>
      <c r="Y7930" s="42"/>
      <c r="Z7930" s="42"/>
      <c r="AA7930" s="42"/>
      <c r="AB7930" s="42"/>
      <c r="AD7930" s="11"/>
      <c r="AF7930" s="11"/>
    </row>
    <row r="7931" spans="3:32">
      <c r="C7931" s="57"/>
      <c r="D7931" s="11"/>
      <c r="E7931" s="11"/>
      <c r="F7931" s="56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42"/>
      <c r="V7931" s="42"/>
      <c r="W7931" s="42"/>
      <c r="X7931" s="42"/>
      <c r="Y7931" s="42"/>
      <c r="Z7931" s="42"/>
      <c r="AA7931" s="42"/>
      <c r="AB7931" s="42"/>
      <c r="AD7931" s="11"/>
      <c r="AE7931" s="11"/>
    </row>
    <row r="7932" spans="3:32">
      <c r="C7932" s="57"/>
      <c r="D7932" s="11"/>
      <c r="E7932" s="11"/>
      <c r="F7932" s="56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42"/>
      <c r="V7932" s="42"/>
      <c r="W7932" s="42"/>
      <c r="X7932" s="42"/>
      <c r="Y7932" s="42"/>
      <c r="Z7932" s="42"/>
      <c r="AA7932" s="42"/>
      <c r="AB7932" s="42"/>
      <c r="AD7932" s="11"/>
      <c r="AE7932" s="11"/>
    </row>
    <row r="7933" spans="3:32">
      <c r="C7933" s="57"/>
      <c r="D7933" s="11"/>
      <c r="E7933" s="11"/>
      <c r="F7933" s="56"/>
      <c r="G7933" s="11"/>
      <c r="H7933" s="11"/>
      <c r="I7933" s="11"/>
      <c r="J7933" s="11"/>
      <c r="K7933" s="11"/>
      <c r="L7933" s="11"/>
      <c r="M7933" s="11"/>
      <c r="N7933" s="11"/>
      <c r="P7933" s="11"/>
      <c r="Q7933" s="11"/>
      <c r="R7933" s="11"/>
      <c r="S7933" s="11"/>
      <c r="T7933" s="11"/>
      <c r="U7933" s="42"/>
      <c r="V7933" s="42"/>
      <c r="W7933" s="42"/>
      <c r="X7933" s="42"/>
      <c r="Y7933" s="42"/>
      <c r="Z7933" s="42"/>
      <c r="AA7933" s="42"/>
      <c r="AB7933" s="42"/>
      <c r="AD7933" s="11"/>
      <c r="AE7933" s="11"/>
      <c r="AF7933" s="11"/>
    </row>
    <row r="7934" spans="3:32">
      <c r="C7934" s="57"/>
      <c r="D7934" s="11"/>
      <c r="E7934" s="11"/>
      <c r="F7934" s="56"/>
      <c r="G7934" s="11"/>
      <c r="H7934" s="11"/>
      <c r="I7934" s="11"/>
      <c r="J7934" s="11"/>
      <c r="K7934" s="11"/>
      <c r="L7934" s="11"/>
      <c r="M7934" s="11"/>
      <c r="N7934" s="11"/>
      <c r="P7934" s="11"/>
      <c r="Q7934" s="11"/>
      <c r="R7934" s="11"/>
      <c r="S7934" s="11"/>
      <c r="T7934" s="11"/>
      <c r="U7934" s="42"/>
      <c r="V7934" s="42"/>
      <c r="W7934" s="42"/>
      <c r="X7934" s="42"/>
      <c r="Y7934" s="42"/>
      <c r="Z7934" s="42"/>
      <c r="AA7934" s="42"/>
      <c r="AB7934" s="42"/>
      <c r="AD7934" s="11"/>
      <c r="AE7934" s="11"/>
    </row>
    <row r="7935" spans="3:32">
      <c r="C7935" s="57"/>
      <c r="D7935" s="11"/>
      <c r="E7935" s="11"/>
      <c r="F7935" s="56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42"/>
      <c r="V7935" s="42"/>
      <c r="W7935" s="42"/>
      <c r="X7935" s="42"/>
      <c r="Y7935" s="42"/>
      <c r="Z7935" s="42"/>
      <c r="AA7935" s="42"/>
      <c r="AB7935" s="42"/>
      <c r="AD7935" s="11"/>
      <c r="AF7935" s="11"/>
    </row>
    <row r="7936" spans="3:32">
      <c r="C7936" s="57"/>
      <c r="D7936" s="11"/>
      <c r="E7936" s="11"/>
      <c r="F7936" s="56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42"/>
      <c r="V7936" s="42"/>
      <c r="W7936" s="42"/>
      <c r="X7936" s="42"/>
      <c r="Y7936" s="42"/>
      <c r="Z7936" s="42"/>
      <c r="AA7936" s="42"/>
      <c r="AB7936" s="42"/>
      <c r="AD7936" s="11"/>
      <c r="AE7936" s="11"/>
    </row>
    <row r="7937" spans="3:32">
      <c r="C7937" s="57"/>
      <c r="D7937" s="11"/>
      <c r="E7937" s="11"/>
      <c r="F7937" s="56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42"/>
      <c r="V7937" s="42"/>
      <c r="W7937" s="42"/>
      <c r="X7937" s="42"/>
      <c r="Y7937" s="42"/>
      <c r="Z7937" s="42"/>
      <c r="AA7937" s="42"/>
      <c r="AB7937" s="42"/>
      <c r="AD7937" s="11"/>
      <c r="AE7937" s="11"/>
    </row>
    <row r="7938" spans="3:32">
      <c r="C7938" s="57"/>
      <c r="D7938" s="11"/>
      <c r="E7938" s="11"/>
      <c r="F7938" s="56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42"/>
      <c r="V7938" s="42"/>
      <c r="W7938" s="42"/>
      <c r="X7938" s="42"/>
      <c r="Y7938" s="42"/>
      <c r="Z7938" s="42"/>
      <c r="AA7938" s="42"/>
      <c r="AB7938" s="42"/>
      <c r="AD7938" s="11"/>
      <c r="AE7938" s="11"/>
    </row>
    <row r="7939" spans="3:32">
      <c r="C7939" s="57"/>
      <c r="D7939" s="11"/>
      <c r="E7939" s="11"/>
      <c r="F7939" s="56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42"/>
      <c r="V7939" s="42"/>
      <c r="W7939" s="42"/>
      <c r="X7939" s="42"/>
      <c r="Y7939" s="42"/>
      <c r="Z7939" s="42"/>
      <c r="AA7939" s="42"/>
      <c r="AB7939" s="42"/>
      <c r="AD7939" s="11"/>
      <c r="AF7939" s="11"/>
    </row>
    <row r="7940" spans="3:32">
      <c r="C7940" s="57"/>
      <c r="D7940" s="11"/>
      <c r="E7940" s="11"/>
      <c r="F7940" s="56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42"/>
      <c r="V7940" s="42"/>
      <c r="W7940" s="42"/>
      <c r="X7940" s="42"/>
      <c r="Y7940" s="42"/>
      <c r="Z7940" s="42"/>
      <c r="AA7940" s="42"/>
      <c r="AB7940" s="42"/>
      <c r="AD7940" s="11"/>
      <c r="AF7940" s="11"/>
    </row>
    <row r="7941" spans="3:32">
      <c r="C7941" s="57"/>
      <c r="D7941" s="11"/>
      <c r="E7941" s="11"/>
      <c r="F7941" s="56"/>
      <c r="G7941" s="11"/>
      <c r="H7941" s="11"/>
      <c r="I7941" s="11"/>
      <c r="J7941" s="11"/>
      <c r="K7941" s="11"/>
      <c r="M7941" s="11"/>
      <c r="O7941" s="11"/>
      <c r="P7941" s="11"/>
      <c r="Q7941" s="11"/>
      <c r="R7941" s="11"/>
      <c r="S7941" s="11"/>
      <c r="T7941" s="11"/>
      <c r="U7941" s="42"/>
      <c r="V7941" s="42"/>
      <c r="W7941" s="42"/>
      <c r="X7941" s="42"/>
      <c r="Y7941" s="42"/>
      <c r="Z7941" s="42"/>
      <c r="AA7941" s="42"/>
      <c r="AB7941" s="42"/>
      <c r="AD7941" s="11"/>
      <c r="AE7941" s="11"/>
      <c r="AF7941" s="11"/>
    </row>
    <row r="7942" spans="3:32">
      <c r="C7942" s="57"/>
      <c r="D7942" s="11"/>
      <c r="E7942" s="11"/>
      <c r="F7942" s="56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42"/>
      <c r="V7942" s="42"/>
      <c r="W7942" s="42"/>
      <c r="X7942" s="42"/>
      <c r="Y7942" s="42"/>
      <c r="Z7942" s="42"/>
      <c r="AA7942" s="42"/>
      <c r="AB7942" s="42"/>
      <c r="AD7942" s="11"/>
      <c r="AE7942" s="11"/>
    </row>
    <row r="7943" spans="3:32">
      <c r="C7943" s="57"/>
      <c r="D7943" s="11"/>
      <c r="E7943" s="11"/>
      <c r="F7943" s="56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42"/>
      <c r="V7943" s="42"/>
      <c r="W7943" s="42"/>
      <c r="X7943" s="42"/>
      <c r="Y7943" s="42"/>
      <c r="Z7943" s="42"/>
      <c r="AA7943" s="42"/>
      <c r="AB7943" s="42"/>
      <c r="AD7943" s="11"/>
      <c r="AE7943" s="11"/>
    </row>
    <row r="7944" spans="3:32">
      <c r="C7944" s="57"/>
      <c r="D7944" s="11"/>
      <c r="E7944" s="11"/>
      <c r="F7944" s="56"/>
      <c r="G7944" s="11"/>
      <c r="H7944" s="11"/>
      <c r="I7944" s="11"/>
      <c r="J7944" s="11"/>
      <c r="K7944" s="11"/>
      <c r="L7944" s="11"/>
      <c r="M7944" s="11"/>
      <c r="N7944" s="11"/>
      <c r="O7944" s="11"/>
      <c r="Q7944" s="11"/>
      <c r="R7944" s="11"/>
      <c r="S7944" s="11"/>
      <c r="T7944" s="11"/>
      <c r="U7944" s="42"/>
      <c r="V7944" s="42"/>
      <c r="W7944" s="42"/>
      <c r="X7944" s="42"/>
      <c r="Y7944" s="42"/>
      <c r="Z7944" s="42"/>
      <c r="AA7944" s="42"/>
      <c r="AB7944" s="42"/>
      <c r="AD7944" s="11"/>
      <c r="AF7944" s="11"/>
    </row>
    <row r="7945" spans="3:32">
      <c r="C7945" s="57"/>
      <c r="D7945" s="11"/>
      <c r="E7945" s="11"/>
      <c r="F7945" s="56"/>
      <c r="G7945" s="11"/>
      <c r="H7945" s="11"/>
      <c r="I7945" s="11"/>
      <c r="J7945" s="11"/>
      <c r="K7945" s="11"/>
      <c r="M7945" s="11"/>
      <c r="O7945" s="11"/>
      <c r="P7945" s="11"/>
      <c r="Q7945" s="11"/>
      <c r="R7945" s="11"/>
      <c r="S7945" s="11"/>
      <c r="T7945" s="11"/>
      <c r="U7945" s="42"/>
      <c r="V7945" s="42"/>
      <c r="W7945" s="42"/>
      <c r="X7945" s="42"/>
      <c r="Y7945" s="42"/>
      <c r="Z7945" s="42"/>
      <c r="AA7945" s="42"/>
      <c r="AB7945" s="42"/>
      <c r="AD7945" s="11"/>
      <c r="AE7945" s="11"/>
      <c r="AF7945" s="11"/>
    </row>
    <row r="7946" spans="3:32">
      <c r="C7946" s="57"/>
      <c r="D7946" s="11"/>
      <c r="E7946" s="11"/>
      <c r="F7946" s="56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42"/>
      <c r="V7946" s="42"/>
      <c r="W7946" s="42"/>
      <c r="X7946" s="42"/>
      <c r="Y7946" s="42"/>
      <c r="Z7946" s="42"/>
      <c r="AA7946" s="42"/>
      <c r="AB7946" s="42"/>
      <c r="AD7946" s="11"/>
      <c r="AF7946" s="11"/>
    </row>
    <row r="7947" spans="3:32">
      <c r="C7947" s="57"/>
      <c r="D7947" s="11"/>
      <c r="E7947" s="11"/>
      <c r="F7947" s="56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42"/>
      <c r="V7947" s="42"/>
      <c r="W7947" s="42"/>
      <c r="X7947" s="42"/>
      <c r="Y7947" s="42"/>
      <c r="Z7947" s="42"/>
      <c r="AA7947" s="42"/>
      <c r="AB7947" s="42"/>
      <c r="AD7947" s="11"/>
      <c r="AF7947" s="11"/>
    </row>
    <row r="7948" spans="3:32">
      <c r="C7948" s="57"/>
      <c r="D7948" s="11"/>
      <c r="E7948" s="11"/>
      <c r="F7948" s="56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42"/>
      <c r="V7948" s="42"/>
      <c r="W7948" s="42"/>
      <c r="X7948" s="42"/>
      <c r="Y7948" s="42"/>
      <c r="Z7948" s="42"/>
      <c r="AA7948" s="42"/>
      <c r="AB7948" s="42"/>
      <c r="AD7948" s="11"/>
    </row>
    <row r="7949" spans="3:32">
      <c r="C7949" s="57"/>
      <c r="D7949" s="11"/>
      <c r="E7949" s="11"/>
      <c r="F7949" s="56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U7949" s="42"/>
      <c r="V7949" s="42"/>
      <c r="W7949" s="42"/>
      <c r="X7949" s="42"/>
      <c r="Y7949" s="42"/>
      <c r="Z7949" s="42"/>
      <c r="AA7949" s="42"/>
      <c r="AB7949" s="42"/>
      <c r="AD7949" s="11"/>
      <c r="AF7949" s="11"/>
    </row>
    <row r="7950" spans="3:32">
      <c r="C7950" s="57"/>
      <c r="D7950" s="11"/>
      <c r="E7950" s="11"/>
      <c r="F7950" s="56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42"/>
      <c r="V7950" s="42"/>
      <c r="W7950" s="42"/>
      <c r="X7950" s="42"/>
      <c r="Y7950" s="42"/>
      <c r="Z7950" s="42"/>
      <c r="AA7950" s="42"/>
      <c r="AB7950" s="42"/>
      <c r="AD7950" s="11"/>
      <c r="AE7950" s="11"/>
      <c r="AF7950" s="11"/>
    </row>
    <row r="7951" spans="3:32">
      <c r="C7951" s="57"/>
      <c r="D7951" s="11"/>
      <c r="E7951" s="11"/>
      <c r="F7951" s="56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42"/>
      <c r="V7951" s="42"/>
      <c r="W7951" s="42"/>
      <c r="X7951" s="42"/>
      <c r="Y7951" s="42"/>
      <c r="Z7951" s="42"/>
      <c r="AA7951" s="42"/>
      <c r="AB7951" s="42"/>
      <c r="AD7951" s="11"/>
      <c r="AF7951" s="11"/>
    </row>
    <row r="7952" spans="3:32">
      <c r="C7952" s="57"/>
      <c r="D7952" s="11"/>
      <c r="E7952" s="11"/>
      <c r="F7952" s="56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42"/>
      <c r="V7952" s="42"/>
      <c r="W7952" s="42"/>
      <c r="X7952" s="42"/>
      <c r="Y7952" s="42"/>
      <c r="Z7952" s="42"/>
      <c r="AA7952" s="42"/>
      <c r="AB7952" s="42"/>
      <c r="AD7952" s="11"/>
      <c r="AF7952" s="11"/>
    </row>
    <row r="7953" spans="3:32">
      <c r="C7953" s="57"/>
      <c r="D7953" s="11"/>
      <c r="E7953" s="11"/>
      <c r="F7953" s="56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42"/>
      <c r="V7953" s="42"/>
      <c r="W7953" s="42"/>
      <c r="X7953" s="42"/>
      <c r="Y7953" s="42"/>
      <c r="Z7953" s="42"/>
      <c r="AA7953" s="42"/>
      <c r="AB7953" s="42"/>
      <c r="AD7953" s="11"/>
      <c r="AF7953" s="11"/>
    </row>
    <row r="7954" spans="3:32">
      <c r="C7954" s="57"/>
      <c r="D7954" s="11"/>
      <c r="E7954" s="11"/>
      <c r="F7954" s="56"/>
      <c r="G7954" s="11"/>
      <c r="H7954" s="11"/>
      <c r="I7954" s="11"/>
      <c r="J7954" s="11"/>
      <c r="K7954" s="11"/>
      <c r="L7954" s="11"/>
      <c r="M7954" s="11"/>
      <c r="N7954" s="11"/>
      <c r="P7954" s="11"/>
      <c r="Q7954" s="11"/>
      <c r="R7954" s="11"/>
      <c r="S7954" s="11"/>
      <c r="T7954" s="11"/>
      <c r="U7954" s="42"/>
      <c r="V7954" s="42"/>
      <c r="W7954" s="42"/>
      <c r="X7954" s="42"/>
      <c r="Y7954" s="42"/>
      <c r="Z7954" s="42"/>
      <c r="AA7954" s="42"/>
      <c r="AB7954" s="42"/>
      <c r="AD7954" s="11"/>
      <c r="AE7954" s="11"/>
    </row>
    <row r="7955" spans="3:32">
      <c r="C7955" s="57"/>
      <c r="D7955" s="11"/>
      <c r="E7955" s="11"/>
      <c r="F7955" s="56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42"/>
      <c r="V7955" s="42"/>
      <c r="W7955" s="42"/>
      <c r="X7955" s="42"/>
      <c r="Y7955" s="42"/>
      <c r="Z7955" s="42"/>
      <c r="AA7955" s="42"/>
      <c r="AB7955" s="42"/>
      <c r="AD7955" s="11"/>
      <c r="AE7955" s="11"/>
      <c r="AF7955" s="11"/>
    </row>
    <row r="7956" spans="3:32">
      <c r="C7956" s="57"/>
      <c r="D7956" s="11"/>
      <c r="E7956" s="11"/>
      <c r="F7956" s="56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42"/>
      <c r="V7956" s="42"/>
      <c r="W7956" s="42"/>
      <c r="X7956" s="42"/>
      <c r="Y7956" s="42"/>
      <c r="Z7956" s="42"/>
      <c r="AA7956" s="42"/>
      <c r="AB7956" s="42"/>
      <c r="AD7956" s="11"/>
      <c r="AF7956" s="11"/>
    </row>
    <row r="7957" spans="3:32">
      <c r="C7957" s="57"/>
      <c r="D7957" s="11"/>
      <c r="E7957" s="11"/>
      <c r="F7957" s="56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42"/>
      <c r="V7957" s="42"/>
      <c r="W7957" s="42"/>
      <c r="X7957" s="42"/>
      <c r="Y7957" s="42"/>
      <c r="Z7957" s="42"/>
      <c r="AA7957" s="42"/>
      <c r="AB7957" s="42"/>
      <c r="AD7957" s="11"/>
      <c r="AF7957" s="11"/>
    </row>
    <row r="7958" spans="3:32">
      <c r="C7958" s="57"/>
      <c r="D7958" s="11"/>
      <c r="E7958" s="11"/>
      <c r="F7958" s="56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42"/>
      <c r="V7958" s="42"/>
      <c r="W7958" s="42"/>
      <c r="X7958" s="42"/>
      <c r="Y7958" s="42"/>
      <c r="Z7958" s="42"/>
      <c r="AA7958" s="42"/>
      <c r="AB7958" s="42"/>
      <c r="AD7958" s="11"/>
      <c r="AE7958" s="11"/>
    </row>
    <row r="7959" spans="3:32">
      <c r="C7959" s="57"/>
      <c r="D7959" s="11"/>
      <c r="E7959" s="11"/>
      <c r="F7959" s="56"/>
      <c r="G7959" s="11"/>
      <c r="H7959" s="11"/>
      <c r="I7959" s="11"/>
      <c r="J7959" s="11"/>
      <c r="K7959" s="11"/>
      <c r="M7959" s="11"/>
      <c r="O7959" s="11"/>
      <c r="P7959" s="11"/>
      <c r="Q7959" s="11"/>
      <c r="R7959" s="11"/>
      <c r="S7959" s="11"/>
      <c r="T7959" s="11"/>
      <c r="U7959" s="42"/>
      <c r="V7959" s="42"/>
      <c r="W7959" s="42"/>
      <c r="X7959" s="42"/>
      <c r="Y7959" s="42"/>
      <c r="Z7959" s="42"/>
      <c r="AA7959" s="42"/>
      <c r="AB7959" s="42"/>
      <c r="AD7959" s="11"/>
      <c r="AE7959" s="11"/>
    </row>
    <row r="7960" spans="3:32">
      <c r="C7960" s="57"/>
      <c r="D7960" s="11"/>
      <c r="E7960" s="11"/>
      <c r="F7960" s="56"/>
      <c r="G7960" s="11"/>
      <c r="H7960" s="11"/>
      <c r="I7960" s="11"/>
      <c r="J7960" s="11"/>
      <c r="K7960" s="11"/>
      <c r="L7960" s="11"/>
      <c r="M7960" s="11"/>
      <c r="N7960" s="11"/>
      <c r="P7960" s="11"/>
      <c r="Q7960" s="11"/>
      <c r="R7960" s="11"/>
      <c r="S7960" s="11"/>
      <c r="T7960" s="11"/>
      <c r="U7960" s="42"/>
      <c r="V7960" s="42"/>
      <c r="W7960" s="42"/>
      <c r="X7960" s="42"/>
      <c r="Y7960" s="42"/>
      <c r="Z7960" s="42"/>
      <c r="AA7960" s="42"/>
      <c r="AB7960" s="42"/>
      <c r="AD7960" s="11"/>
      <c r="AE7960" s="11"/>
    </row>
    <row r="7961" spans="3:32">
      <c r="C7961" s="57"/>
      <c r="D7961" s="11"/>
      <c r="E7961" s="11"/>
      <c r="F7961" s="56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42"/>
      <c r="V7961" s="42"/>
      <c r="W7961" s="42"/>
      <c r="X7961" s="42"/>
      <c r="Y7961" s="42"/>
      <c r="Z7961" s="42"/>
      <c r="AA7961" s="42"/>
      <c r="AB7961" s="42"/>
      <c r="AD7961" s="11"/>
      <c r="AE7961" s="11"/>
      <c r="AF7961" s="11"/>
    </row>
    <row r="7962" spans="3:32">
      <c r="C7962" s="57"/>
      <c r="D7962" s="11"/>
      <c r="E7962" s="11"/>
      <c r="F7962" s="56"/>
      <c r="G7962" s="11"/>
      <c r="H7962" s="11"/>
      <c r="I7962" s="11"/>
      <c r="J7962" s="11"/>
      <c r="K7962" s="11"/>
      <c r="L7962" s="11"/>
      <c r="M7962" s="11"/>
      <c r="O7962" s="11"/>
      <c r="Q7962" s="11"/>
      <c r="R7962" s="11"/>
      <c r="S7962" s="11"/>
      <c r="T7962" s="11"/>
      <c r="U7962" s="42"/>
      <c r="V7962" s="42"/>
      <c r="W7962" s="42"/>
      <c r="X7962" s="42"/>
      <c r="Y7962" s="42"/>
      <c r="Z7962" s="42"/>
      <c r="AA7962" s="42"/>
      <c r="AB7962" s="42"/>
      <c r="AD7962" s="11"/>
      <c r="AE7962" s="11"/>
      <c r="AF7962" s="11"/>
    </row>
    <row r="7963" spans="3:32">
      <c r="C7963" s="57"/>
      <c r="D7963" s="11"/>
      <c r="E7963" s="11"/>
      <c r="F7963" s="56"/>
      <c r="G7963" s="11"/>
      <c r="H7963" s="11"/>
      <c r="I7963" s="11"/>
      <c r="J7963" s="11"/>
      <c r="K7963" s="11"/>
      <c r="M7963" s="11"/>
      <c r="O7963" s="11"/>
      <c r="P7963" s="11"/>
      <c r="Q7963" s="11"/>
      <c r="R7963" s="11"/>
      <c r="S7963" s="11"/>
      <c r="T7963" s="11"/>
      <c r="U7963" s="42"/>
      <c r="V7963" s="42"/>
      <c r="W7963" s="42"/>
      <c r="X7963" s="42"/>
      <c r="Y7963" s="42"/>
      <c r="Z7963" s="42"/>
      <c r="AA7963" s="42"/>
      <c r="AB7963" s="42"/>
      <c r="AD7963" s="11"/>
      <c r="AF7963" s="11"/>
    </row>
    <row r="7964" spans="3:32">
      <c r="C7964" s="57"/>
      <c r="D7964" s="11"/>
      <c r="E7964" s="11"/>
      <c r="F7964" s="56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42"/>
      <c r="V7964" s="42"/>
      <c r="W7964" s="42"/>
      <c r="X7964" s="42"/>
      <c r="Y7964" s="42"/>
      <c r="Z7964" s="42"/>
      <c r="AA7964" s="42"/>
      <c r="AB7964" s="42"/>
      <c r="AD7964" s="11"/>
      <c r="AF7964" s="11"/>
    </row>
    <row r="7965" spans="3:32">
      <c r="C7965" s="57"/>
      <c r="D7965" s="11"/>
      <c r="E7965" s="11"/>
      <c r="F7965" s="56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42"/>
      <c r="V7965" s="42"/>
      <c r="W7965" s="42"/>
      <c r="X7965" s="42"/>
      <c r="Y7965" s="42"/>
      <c r="Z7965" s="42"/>
      <c r="AA7965" s="42"/>
      <c r="AB7965" s="42"/>
      <c r="AD7965" s="11"/>
      <c r="AF7965" s="11"/>
    </row>
    <row r="7966" spans="3:32">
      <c r="C7966" s="57"/>
      <c r="D7966" s="11"/>
      <c r="E7966" s="11"/>
      <c r="F7966" s="56"/>
      <c r="G7966" s="11"/>
      <c r="H7966" s="11"/>
      <c r="I7966" s="11"/>
      <c r="J7966" s="11"/>
      <c r="K7966" s="11"/>
      <c r="M7966" s="11"/>
      <c r="N7966" s="11"/>
      <c r="O7966" s="11"/>
      <c r="P7966" s="11"/>
      <c r="Q7966" s="11"/>
      <c r="R7966" s="11"/>
      <c r="S7966" s="11"/>
      <c r="T7966" s="11"/>
      <c r="U7966" s="42"/>
      <c r="V7966" s="42"/>
      <c r="W7966" s="42"/>
      <c r="X7966" s="42"/>
      <c r="Y7966" s="42"/>
      <c r="Z7966" s="42"/>
      <c r="AA7966" s="42"/>
      <c r="AB7966" s="42"/>
      <c r="AD7966" s="11"/>
      <c r="AE7966" s="11"/>
      <c r="AF7966" s="11"/>
    </row>
    <row r="7967" spans="3:32">
      <c r="C7967" s="57"/>
      <c r="D7967" s="11"/>
      <c r="E7967" s="11"/>
      <c r="F7967" s="56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42"/>
      <c r="V7967" s="42"/>
      <c r="W7967" s="42"/>
      <c r="X7967" s="42"/>
      <c r="Y7967" s="42"/>
      <c r="Z7967" s="42"/>
      <c r="AA7967" s="42"/>
      <c r="AB7967" s="42"/>
      <c r="AD7967" s="11"/>
      <c r="AE7967" s="11"/>
      <c r="AF7967" s="11"/>
    </row>
    <row r="7968" spans="3:32">
      <c r="C7968" s="57"/>
      <c r="D7968" s="11"/>
      <c r="E7968" s="11"/>
      <c r="F7968" s="56"/>
      <c r="G7968" s="11"/>
      <c r="H7968" s="11"/>
      <c r="I7968" s="11"/>
      <c r="J7968" s="11"/>
      <c r="K7968" s="11"/>
      <c r="L7968" s="11"/>
      <c r="M7968" s="11"/>
      <c r="N7968" s="11"/>
      <c r="O7968" s="11"/>
      <c r="Q7968" s="11"/>
      <c r="R7968" s="11"/>
      <c r="S7968" s="11"/>
      <c r="T7968" s="11"/>
      <c r="U7968" s="42"/>
      <c r="V7968" s="42"/>
      <c r="W7968" s="42"/>
      <c r="X7968" s="42"/>
      <c r="Y7968" s="42"/>
      <c r="Z7968" s="42"/>
      <c r="AA7968" s="42"/>
      <c r="AB7968" s="42"/>
      <c r="AD7968" s="11"/>
      <c r="AE7968" s="11"/>
      <c r="AF7968" s="11"/>
    </row>
    <row r="7969" spans="3:32">
      <c r="C7969" s="57"/>
      <c r="D7969" s="11"/>
      <c r="E7969" s="11"/>
      <c r="F7969" s="56"/>
      <c r="G7969" s="11"/>
      <c r="H7969" s="11"/>
      <c r="I7969" s="11"/>
      <c r="J7969" s="11"/>
      <c r="K7969" s="11"/>
      <c r="L7969" s="11"/>
      <c r="M7969" s="11"/>
      <c r="N7969" s="11"/>
      <c r="O7969" s="11"/>
      <c r="Q7969" s="11"/>
      <c r="R7969" s="11"/>
      <c r="S7969" s="11"/>
      <c r="T7969" s="11"/>
      <c r="U7969" s="42"/>
      <c r="V7969" s="42"/>
      <c r="W7969" s="42"/>
      <c r="X7969" s="42"/>
      <c r="Y7969" s="42"/>
      <c r="Z7969" s="42"/>
      <c r="AA7969" s="42"/>
      <c r="AB7969" s="42"/>
      <c r="AD7969" s="11"/>
      <c r="AF7969" s="11"/>
    </row>
    <row r="7970" spans="3:32">
      <c r="C7970" s="57"/>
      <c r="D7970" s="11"/>
      <c r="E7970" s="11"/>
      <c r="F7970" s="56"/>
      <c r="G7970" s="11"/>
      <c r="H7970" s="11"/>
      <c r="I7970" s="11"/>
      <c r="J7970" s="11"/>
      <c r="K7970" s="11"/>
      <c r="M7970" s="11"/>
      <c r="Q7970" s="11"/>
      <c r="R7970" s="11"/>
      <c r="S7970" s="11"/>
      <c r="T7970" s="11"/>
      <c r="U7970" s="42"/>
      <c r="V7970" s="42"/>
      <c r="W7970" s="42"/>
      <c r="X7970" s="42"/>
      <c r="Y7970" s="42"/>
      <c r="Z7970" s="42"/>
      <c r="AA7970" s="42"/>
      <c r="AB7970" s="42"/>
      <c r="AD7970" s="11"/>
      <c r="AE7970" s="11"/>
    </row>
    <row r="7971" spans="3:32">
      <c r="C7971" s="57"/>
      <c r="D7971" s="11"/>
      <c r="E7971" s="11"/>
      <c r="F7971" s="56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42"/>
      <c r="V7971" s="42"/>
      <c r="W7971" s="42"/>
      <c r="X7971" s="42"/>
      <c r="Y7971" s="42"/>
      <c r="Z7971" s="42"/>
      <c r="AA7971" s="42"/>
      <c r="AB7971" s="42"/>
      <c r="AD7971" s="11"/>
      <c r="AE7971" s="11"/>
      <c r="AF7971" s="11"/>
    </row>
    <row r="7972" spans="3:32">
      <c r="C7972" s="57"/>
      <c r="D7972" s="11"/>
      <c r="E7972" s="11"/>
      <c r="F7972" s="56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42"/>
      <c r="V7972" s="42"/>
      <c r="W7972" s="42"/>
      <c r="X7972" s="42"/>
      <c r="Y7972" s="42"/>
      <c r="Z7972" s="42"/>
      <c r="AA7972" s="42"/>
      <c r="AB7972" s="42"/>
      <c r="AD7972" s="11"/>
      <c r="AF7972" s="11"/>
    </row>
    <row r="7973" spans="3:32">
      <c r="C7973" s="57"/>
      <c r="D7973" s="11"/>
      <c r="E7973" s="11"/>
      <c r="F7973" s="56"/>
      <c r="G7973" s="11"/>
      <c r="H7973" s="11"/>
      <c r="I7973" s="11"/>
      <c r="J7973" s="11"/>
      <c r="K7973" s="11"/>
      <c r="M7973" s="11"/>
      <c r="O7973" s="11"/>
      <c r="P7973" s="11"/>
      <c r="Q7973" s="11"/>
      <c r="R7973" s="11"/>
      <c r="S7973" s="11"/>
      <c r="T7973" s="11"/>
      <c r="U7973" s="42"/>
      <c r="V7973" s="42"/>
      <c r="W7973" s="42"/>
      <c r="X7973" s="42"/>
      <c r="Y7973" s="42"/>
      <c r="Z7973" s="42"/>
      <c r="AA7973" s="42"/>
      <c r="AB7973" s="42"/>
      <c r="AD7973" s="11"/>
      <c r="AF7973" s="11"/>
    </row>
    <row r="7974" spans="3:32">
      <c r="C7974" s="57"/>
      <c r="D7974" s="11"/>
      <c r="E7974" s="11"/>
      <c r="F7974" s="56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42"/>
      <c r="V7974" s="42"/>
      <c r="W7974" s="42"/>
      <c r="X7974" s="42"/>
      <c r="Y7974" s="42"/>
      <c r="Z7974" s="42"/>
      <c r="AA7974" s="42"/>
      <c r="AB7974" s="42"/>
      <c r="AD7974" s="11"/>
      <c r="AF7974" s="11"/>
    </row>
    <row r="7975" spans="3:32">
      <c r="C7975" s="57"/>
      <c r="D7975" s="11"/>
      <c r="E7975" s="11"/>
      <c r="F7975" s="56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42"/>
      <c r="V7975" s="42"/>
      <c r="W7975" s="42"/>
      <c r="X7975" s="42"/>
      <c r="Y7975" s="42"/>
      <c r="Z7975" s="42"/>
      <c r="AA7975" s="42"/>
      <c r="AB7975" s="42"/>
      <c r="AD7975" s="11"/>
      <c r="AE7975" s="11"/>
    </row>
    <row r="7976" spans="3:32">
      <c r="C7976" s="57"/>
      <c r="D7976" s="11"/>
      <c r="E7976" s="11"/>
      <c r="F7976" s="56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42"/>
      <c r="V7976" s="42"/>
      <c r="W7976" s="42"/>
      <c r="X7976" s="42"/>
      <c r="Y7976" s="42"/>
      <c r="Z7976" s="42"/>
      <c r="AA7976" s="42"/>
      <c r="AB7976" s="42"/>
      <c r="AD7976" s="11"/>
      <c r="AE7976" s="11"/>
      <c r="AF7976" s="11"/>
    </row>
    <row r="7977" spans="3:32">
      <c r="C7977" s="57"/>
      <c r="D7977" s="11"/>
      <c r="E7977" s="11"/>
      <c r="F7977" s="56"/>
      <c r="G7977" s="11"/>
      <c r="H7977" s="11"/>
      <c r="I7977" s="11"/>
      <c r="J7977" s="11"/>
      <c r="K7977" s="11"/>
      <c r="M7977" s="11"/>
      <c r="N7977" s="11"/>
      <c r="Q7977" s="11"/>
      <c r="R7977" s="11"/>
      <c r="S7977" s="11"/>
      <c r="U7977" s="42"/>
      <c r="V7977" s="42"/>
      <c r="W7977" s="42"/>
      <c r="X7977" s="42"/>
      <c r="Y7977" s="42"/>
      <c r="Z7977" s="42"/>
      <c r="AA7977" s="42"/>
      <c r="AB7977" s="42"/>
      <c r="AD7977" s="11"/>
      <c r="AE7977" s="11"/>
    </row>
    <row r="7978" spans="3:32">
      <c r="C7978" s="57"/>
      <c r="D7978" s="11"/>
      <c r="E7978" s="11"/>
      <c r="F7978" s="56"/>
      <c r="G7978" s="11"/>
      <c r="H7978" s="11"/>
      <c r="I7978" s="11"/>
      <c r="J7978" s="11"/>
      <c r="K7978" s="11"/>
      <c r="M7978" s="11"/>
      <c r="O7978" s="11"/>
      <c r="P7978" s="11"/>
      <c r="Q7978" s="11"/>
      <c r="R7978" s="11"/>
      <c r="S7978" s="11"/>
      <c r="T7978" s="11"/>
      <c r="U7978" s="42"/>
      <c r="V7978" s="42"/>
      <c r="W7978" s="42"/>
      <c r="X7978" s="42"/>
      <c r="Y7978" s="42"/>
      <c r="Z7978" s="42"/>
      <c r="AA7978" s="42"/>
      <c r="AB7978" s="42"/>
      <c r="AD7978" s="11"/>
      <c r="AE7978" s="11"/>
    </row>
    <row r="7979" spans="3:32">
      <c r="C7979" s="57"/>
      <c r="D7979" s="11"/>
      <c r="E7979" s="11"/>
      <c r="F7979" s="56"/>
      <c r="G7979" s="11"/>
      <c r="H7979" s="11"/>
      <c r="I7979" s="11"/>
      <c r="J7979" s="11"/>
      <c r="K7979" s="11"/>
      <c r="L7979" s="11"/>
      <c r="M7979" s="11"/>
      <c r="N7979" s="11"/>
      <c r="O7979" s="11"/>
      <c r="Q7979" s="11"/>
      <c r="R7979" s="11"/>
      <c r="S7979" s="11"/>
      <c r="T7979" s="11"/>
      <c r="U7979" s="42"/>
      <c r="V7979" s="42"/>
      <c r="W7979" s="42"/>
      <c r="X7979" s="42"/>
      <c r="Y7979" s="42"/>
      <c r="Z7979" s="42"/>
      <c r="AA7979" s="42"/>
      <c r="AB7979" s="42"/>
      <c r="AD7979" s="11"/>
      <c r="AE7979" s="11"/>
      <c r="AF7979" s="11"/>
    </row>
    <row r="7980" spans="3:32">
      <c r="C7980" s="57"/>
      <c r="D7980" s="11"/>
      <c r="E7980" s="11"/>
      <c r="F7980" s="56"/>
      <c r="G7980" s="11"/>
      <c r="H7980" s="11"/>
      <c r="I7980" s="11"/>
      <c r="J7980" s="11"/>
      <c r="K7980" s="11"/>
      <c r="L7980" s="11"/>
      <c r="M7980" s="11"/>
      <c r="N7980" s="11"/>
      <c r="O7980" s="11"/>
      <c r="Q7980" s="11"/>
      <c r="R7980" s="11"/>
      <c r="S7980" s="11"/>
      <c r="T7980" s="11"/>
      <c r="U7980" s="42"/>
      <c r="V7980" s="42"/>
      <c r="W7980" s="42"/>
      <c r="X7980" s="42"/>
      <c r="Y7980" s="42"/>
      <c r="Z7980" s="42"/>
      <c r="AA7980" s="42"/>
      <c r="AB7980" s="42"/>
      <c r="AD7980" s="11"/>
      <c r="AF7980" s="11"/>
    </row>
    <row r="7981" spans="3:32">
      <c r="C7981" s="57"/>
      <c r="D7981" s="11"/>
      <c r="E7981" s="11"/>
      <c r="F7981" s="56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42"/>
      <c r="V7981" s="42"/>
      <c r="W7981" s="42"/>
      <c r="X7981" s="42"/>
      <c r="Y7981" s="42"/>
      <c r="Z7981" s="42"/>
      <c r="AA7981" s="42"/>
      <c r="AB7981" s="42"/>
      <c r="AD7981" s="11"/>
      <c r="AE7981" s="11"/>
    </row>
    <row r="7982" spans="3:32">
      <c r="C7982" s="57"/>
      <c r="D7982" s="11"/>
      <c r="E7982" s="11"/>
      <c r="F7982" s="56"/>
      <c r="G7982" s="11"/>
      <c r="H7982" s="11"/>
      <c r="I7982" s="11"/>
      <c r="J7982" s="11"/>
      <c r="K7982" s="11"/>
      <c r="L7982" s="11"/>
      <c r="M7982" s="11"/>
      <c r="N7982" s="11"/>
      <c r="P7982" s="11"/>
      <c r="Q7982" s="11"/>
      <c r="R7982" s="11"/>
      <c r="S7982" s="11"/>
      <c r="T7982" s="11"/>
      <c r="U7982" s="42"/>
      <c r="V7982" s="42"/>
      <c r="W7982" s="42"/>
      <c r="X7982" s="42"/>
      <c r="Y7982" s="42"/>
      <c r="Z7982" s="42"/>
      <c r="AA7982" s="42"/>
      <c r="AB7982" s="42"/>
      <c r="AC7982" s="11"/>
      <c r="AD7982" s="11"/>
      <c r="AE7982" s="11"/>
    </row>
    <row r="7983" spans="3:32">
      <c r="C7983" s="57"/>
      <c r="D7983" s="11"/>
      <c r="E7983" s="11"/>
      <c r="F7983" s="56"/>
      <c r="G7983" s="11"/>
      <c r="H7983" s="11"/>
      <c r="I7983" s="11"/>
      <c r="J7983" s="11"/>
      <c r="K7983" s="11"/>
      <c r="L7983" s="11"/>
      <c r="M7983" s="11"/>
      <c r="N7983" s="11"/>
      <c r="P7983" s="11"/>
      <c r="Q7983" s="11"/>
      <c r="R7983" s="11"/>
      <c r="S7983" s="11"/>
      <c r="T7983" s="11"/>
      <c r="U7983" s="42"/>
      <c r="V7983" s="42"/>
      <c r="W7983" s="42"/>
      <c r="X7983" s="42"/>
      <c r="Y7983" s="42"/>
      <c r="Z7983" s="42"/>
      <c r="AA7983" s="42"/>
      <c r="AB7983" s="42"/>
      <c r="AC7983" s="11"/>
      <c r="AD7983" s="11"/>
      <c r="AE7983" s="11"/>
      <c r="AF7983" s="11"/>
    </row>
    <row r="7984" spans="3:32">
      <c r="C7984" s="57"/>
      <c r="D7984" s="11"/>
      <c r="E7984" s="11"/>
      <c r="F7984" s="56"/>
      <c r="G7984" s="11"/>
      <c r="H7984" s="11"/>
      <c r="I7984" s="11"/>
      <c r="J7984" s="11"/>
      <c r="K7984" s="11"/>
      <c r="L7984" s="11"/>
      <c r="M7984" s="11"/>
      <c r="N7984" s="11"/>
      <c r="P7984" s="11"/>
      <c r="Q7984" s="11"/>
      <c r="R7984" s="11"/>
      <c r="S7984" s="11"/>
      <c r="T7984" s="11"/>
      <c r="U7984" s="42"/>
      <c r="V7984" s="42"/>
      <c r="W7984" s="42"/>
      <c r="X7984" s="42"/>
      <c r="Y7984" s="42"/>
      <c r="Z7984" s="42"/>
      <c r="AA7984" s="42"/>
      <c r="AB7984" s="42"/>
      <c r="AC7984" s="11"/>
      <c r="AD7984" s="11"/>
      <c r="AE7984" s="11"/>
    </row>
    <row r="7985" spans="3:32">
      <c r="C7985" s="57"/>
      <c r="D7985" s="11"/>
      <c r="E7985" s="11"/>
      <c r="F7985" s="56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42"/>
      <c r="V7985" s="42"/>
      <c r="W7985" s="42"/>
      <c r="X7985" s="42"/>
      <c r="Y7985" s="42"/>
      <c r="Z7985" s="42"/>
      <c r="AA7985" s="42"/>
      <c r="AB7985" s="42"/>
      <c r="AC7985" s="11"/>
      <c r="AD7985" s="11"/>
      <c r="AE7985" s="11"/>
    </row>
    <row r="7986" spans="3:32">
      <c r="C7986" s="57"/>
      <c r="D7986" s="11"/>
      <c r="E7986" s="11"/>
      <c r="F7986" s="56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42"/>
      <c r="V7986" s="42"/>
      <c r="W7986" s="42"/>
      <c r="X7986" s="42"/>
      <c r="Y7986" s="42"/>
      <c r="Z7986" s="42"/>
      <c r="AA7986" s="42"/>
      <c r="AB7986" s="42"/>
      <c r="AD7986" s="11"/>
      <c r="AE7986" s="11"/>
      <c r="AF7986" s="11"/>
    </row>
    <row r="7987" spans="3:32">
      <c r="C7987" s="57"/>
      <c r="D7987" s="11"/>
      <c r="E7987" s="11"/>
      <c r="F7987" s="56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42"/>
      <c r="V7987" s="42"/>
      <c r="W7987" s="42"/>
      <c r="X7987" s="42"/>
      <c r="Y7987" s="42"/>
      <c r="Z7987" s="42"/>
      <c r="AA7987" s="42"/>
      <c r="AB7987" s="42"/>
      <c r="AD7987" s="11"/>
      <c r="AE7987" s="11"/>
    </row>
    <row r="7988" spans="3:32">
      <c r="C7988" s="57"/>
      <c r="D7988" s="11"/>
      <c r="E7988" s="11"/>
      <c r="F7988" s="56"/>
      <c r="G7988" s="11"/>
      <c r="H7988" s="11"/>
      <c r="I7988" s="11"/>
      <c r="J7988" s="11"/>
      <c r="K7988" s="11"/>
      <c r="L7988" s="11"/>
      <c r="M7988" s="11"/>
      <c r="N7988" s="11"/>
      <c r="P7988" s="11"/>
      <c r="Q7988" s="11"/>
      <c r="R7988" s="11"/>
      <c r="S7988" s="11"/>
      <c r="T7988" s="11"/>
      <c r="U7988" s="42"/>
      <c r="V7988" s="42"/>
      <c r="W7988" s="42"/>
      <c r="X7988" s="42"/>
      <c r="Y7988" s="42"/>
      <c r="Z7988" s="42"/>
      <c r="AA7988" s="42"/>
      <c r="AB7988" s="42"/>
      <c r="AD7988" s="11"/>
      <c r="AF7988" s="11"/>
    </row>
    <row r="7989" spans="3:32">
      <c r="C7989" s="57"/>
      <c r="D7989" s="11"/>
      <c r="E7989" s="11"/>
      <c r="F7989" s="56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42"/>
      <c r="V7989" s="42"/>
      <c r="W7989" s="42"/>
      <c r="X7989" s="42"/>
      <c r="Y7989" s="42"/>
      <c r="Z7989" s="42"/>
      <c r="AA7989" s="42"/>
      <c r="AB7989" s="42"/>
      <c r="AD7989" s="11"/>
      <c r="AF7989" s="11"/>
    </row>
    <row r="7990" spans="3:32">
      <c r="C7990" s="57"/>
      <c r="D7990" s="11"/>
      <c r="E7990" s="11"/>
      <c r="F7990" s="56"/>
      <c r="G7990" s="11"/>
      <c r="H7990" s="11"/>
      <c r="I7990" s="11"/>
      <c r="J7990" s="11"/>
      <c r="K7990" s="11"/>
      <c r="M7990" s="11"/>
      <c r="O7990" s="11"/>
      <c r="P7990" s="11"/>
      <c r="Q7990" s="11"/>
      <c r="R7990" s="11"/>
      <c r="S7990" s="11"/>
      <c r="T7990" s="11"/>
      <c r="U7990" s="42"/>
      <c r="V7990" s="42"/>
      <c r="W7990" s="42"/>
      <c r="X7990" s="42"/>
      <c r="Y7990" s="42"/>
      <c r="Z7990" s="42"/>
      <c r="AA7990" s="42"/>
      <c r="AB7990" s="42"/>
      <c r="AD7990" s="11"/>
      <c r="AF7990" s="11"/>
    </row>
    <row r="7991" spans="3:32">
      <c r="C7991" s="57"/>
      <c r="D7991" s="11"/>
      <c r="E7991" s="11"/>
      <c r="F7991" s="56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42"/>
      <c r="V7991" s="42"/>
      <c r="W7991" s="42"/>
      <c r="X7991" s="42"/>
      <c r="Y7991" s="42"/>
      <c r="Z7991" s="42"/>
      <c r="AA7991" s="42"/>
      <c r="AB7991" s="42"/>
      <c r="AD7991" s="11"/>
      <c r="AF7991" s="11"/>
    </row>
    <row r="7992" spans="3:32">
      <c r="C7992" s="57"/>
      <c r="D7992" s="11"/>
      <c r="E7992" s="11"/>
      <c r="F7992" s="56"/>
      <c r="G7992" s="11"/>
      <c r="H7992" s="11"/>
      <c r="I7992" s="11"/>
      <c r="J7992" s="11"/>
      <c r="K7992" s="11"/>
      <c r="L7992" s="11"/>
      <c r="M7992" s="11"/>
      <c r="O7992" s="11"/>
      <c r="Q7992" s="11"/>
      <c r="R7992" s="11"/>
      <c r="S7992" s="11"/>
      <c r="T7992" s="11"/>
      <c r="U7992" s="42"/>
      <c r="V7992" s="42"/>
      <c r="W7992" s="42"/>
      <c r="X7992" s="42"/>
      <c r="Y7992" s="42"/>
      <c r="Z7992" s="42"/>
      <c r="AA7992" s="42"/>
      <c r="AB7992" s="42"/>
      <c r="AD7992" s="11"/>
      <c r="AF7992" s="11"/>
    </row>
    <row r="7993" spans="3:32">
      <c r="C7993" s="57"/>
      <c r="D7993" s="11"/>
      <c r="E7993" s="11"/>
      <c r="F7993" s="56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42"/>
      <c r="V7993" s="42"/>
      <c r="W7993" s="42"/>
      <c r="X7993" s="42"/>
      <c r="Y7993" s="42"/>
      <c r="Z7993" s="42"/>
      <c r="AA7993" s="42"/>
      <c r="AB7993" s="42"/>
      <c r="AD7993" s="11"/>
      <c r="AE7993" s="11"/>
    </row>
    <row r="7994" spans="3:32">
      <c r="C7994" s="57"/>
      <c r="D7994" s="11"/>
      <c r="E7994" s="11"/>
      <c r="F7994" s="56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42"/>
      <c r="V7994" s="42"/>
      <c r="W7994" s="42"/>
      <c r="X7994" s="42"/>
      <c r="Y7994" s="42"/>
      <c r="Z7994" s="42"/>
      <c r="AA7994" s="42"/>
      <c r="AB7994" s="42"/>
      <c r="AD7994" s="11"/>
      <c r="AE7994" s="11"/>
    </row>
    <row r="7995" spans="3:32">
      <c r="C7995" s="57"/>
      <c r="D7995" s="11"/>
      <c r="E7995" s="11"/>
      <c r="F7995" s="56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U7995" s="42"/>
      <c r="V7995" s="42"/>
      <c r="W7995" s="42"/>
      <c r="X7995" s="42"/>
      <c r="Y7995" s="42"/>
      <c r="Z7995" s="42"/>
      <c r="AA7995" s="42"/>
      <c r="AB7995" s="42"/>
      <c r="AD7995" s="11"/>
      <c r="AE7995" s="11"/>
    </row>
    <row r="7996" spans="3:32">
      <c r="C7996" s="57"/>
      <c r="D7996" s="11"/>
      <c r="E7996" s="11"/>
      <c r="F7996" s="56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42"/>
      <c r="V7996" s="42"/>
      <c r="W7996" s="42"/>
      <c r="X7996" s="42"/>
      <c r="Y7996" s="42"/>
      <c r="Z7996" s="42"/>
      <c r="AA7996" s="42"/>
      <c r="AB7996" s="42"/>
      <c r="AC7996" s="11"/>
      <c r="AD7996" s="11"/>
      <c r="AE7996" s="11"/>
      <c r="AF7996" s="11"/>
    </row>
    <row r="7997" spans="3:32">
      <c r="C7997" s="57"/>
      <c r="D7997" s="11"/>
      <c r="E7997" s="11"/>
      <c r="F7997" s="56"/>
      <c r="G7997" s="11"/>
      <c r="H7997" s="11"/>
      <c r="I7997" s="11"/>
      <c r="J7997" s="11"/>
      <c r="K7997" s="11"/>
      <c r="M7997" s="11"/>
      <c r="O7997" s="11"/>
      <c r="P7997" s="11"/>
      <c r="Q7997" s="11"/>
      <c r="R7997" s="11"/>
      <c r="S7997" s="11"/>
      <c r="T7997" s="11"/>
      <c r="U7997" s="42"/>
      <c r="V7997" s="42"/>
      <c r="W7997" s="42"/>
      <c r="X7997" s="42"/>
      <c r="Y7997" s="42"/>
      <c r="Z7997" s="42"/>
      <c r="AA7997" s="42"/>
      <c r="AB7997" s="42"/>
      <c r="AC7997" s="11"/>
      <c r="AD7997" s="11"/>
      <c r="AF7997" s="11"/>
    </row>
    <row r="7998" spans="3:32">
      <c r="C7998" s="57"/>
      <c r="D7998" s="11"/>
      <c r="E7998" s="11"/>
      <c r="F7998" s="56"/>
      <c r="G7998" s="11"/>
      <c r="H7998" s="11"/>
      <c r="I7998" s="11"/>
      <c r="J7998" s="11"/>
      <c r="K7998" s="11"/>
      <c r="L7998" s="11"/>
      <c r="M7998" s="11"/>
      <c r="N7998" s="11"/>
      <c r="P7998" s="11"/>
      <c r="Q7998" s="11"/>
      <c r="R7998" s="11"/>
      <c r="S7998" s="11"/>
      <c r="T7998" s="11"/>
      <c r="U7998" s="42"/>
      <c r="V7998" s="42"/>
      <c r="W7998" s="42"/>
      <c r="X7998" s="42"/>
      <c r="Y7998" s="42"/>
      <c r="Z7998" s="42"/>
      <c r="AA7998" s="42"/>
      <c r="AB7998" s="42"/>
      <c r="AC7998" s="11"/>
      <c r="AD7998" s="11"/>
      <c r="AF7998" s="11"/>
    </row>
    <row r="7999" spans="3:32">
      <c r="C7999" s="57"/>
      <c r="D7999" s="11"/>
      <c r="E7999" s="11"/>
      <c r="F7999" s="56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42"/>
      <c r="V7999" s="42"/>
      <c r="W7999" s="42"/>
      <c r="X7999" s="42"/>
      <c r="Y7999" s="42"/>
      <c r="Z7999" s="42"/>
      <c r="AA7999" s="42"/>
      <c r="AB7999" s="42"/>
      <c r="AC7999" s="11"/>
      <c r="AD7999" s="11"/>
      <c r="AE7999" s="11"/>
      <c r="AF7999" s="11"/>
    </row>
    <row r="8000" spans="3:32">
      <c r="C8000" s="57"/>
      <c r="D8000" s="11"/>
      <c r="E8000" s="11"/>
      <c r="F8000" s="56"/>
      <c r="G8000" s="11"/>
      <c r="H8000" s="11"/>
      <c r="I8000" s="11"/>
      <c r="J8000" s="11"/>
      <c r="K8000" s="11"/>
      <c r="L8000" s="11"/>
      <c r="M8000" s="11"/>
      <c r="N8000" s="11"/>
      <c r="P8000" s="11"/>
      <c r="Q8000" s="11"/>
      <c r="R8000" s="11"/>
      <c r="S8000" s="11"/>
      <c r="T8000" s="11"/>
      <c r="U8000" s="42"/>
      <c r="V8000" s="42"/>
      <c r="W8000" s="42"/>
      <c r="X8000" s="42"/>
      <c r="Y8000" s="42"/>
      <c r="Z8000" s="42"/>
      <c r="AA8000" s="42"/>
      <c r="AB8000" s="42"/>
      <c r="AC8000" s="11"/>
      <c r="AD8000" s="11"/>
    </row>
    <row r="8001" spans="3:32">
      <c r="C8001" s="57"/>
      <c r="D8001" s="11"/>
      <c r="E8001" s="11"/>
      <c r="F8001" s="56"/>
      <c r="G8001" s="11"/>
      <c r="H8001" s="11"/>
      <c r="I8001" s="11"/>
      <c r="J8001" s="11"/>
      <c r="K8001" s="11"/>
      <c r="L8001" s="11"/>
      <c r="M8001" s="11"/>
      <c r="N8001" s="11"/>
      <c r="Q8001" s="11"/>
      <c r="R8001" s="11"/>
      <c r="S8001" s="11"/>
      <c r="T8001" s="11"/>
      <c r="U8001" s="42"/>
      <c r="V8001" s="42"/>
      <c r="W8001" s="42"/>
      <c r="X8001" s="42"/>
      <c r="Y8001" s="42"/>
      <c r="Z8001" s="42"/>
      <c r="AA8001" s="42"/>
      <c r="AB8001" s="42"/>
      <c r="AC8001" s="11"/>
      <c r="AD8001" s="11"/>
      <c r="AE8001" s="11"/>
      <c r="AF8001" s="11"/>
    </row>
    <row r="8002" spans="3:32">
      <c r="C8002" s="57"/>
      <c r="D8002" s="11"/>
      <c r="E8002" s="11"/>
      <c r="F8002" s="56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42"/>
      <c r="V8002" s="42"/>
      <c r="W8002" s="42"/>
      <c r="X8002" s="42"/>
      <c r="Y8002" s="42"/>
      <c r="Z8002" s="42"/>
      <c r="AA8002" s="42"/>
      <c r="AB8002" s="42"/>
      <c r="AC8002" s="11"/>
      <c r="AD8002" s="11"/>
      <c r="AE8002" s="11"/>
      <c r="AF8002" s="11"/>
    </row>
    <row r="8003" spans="3:32">
      <c r="C8003" s="57"/>
      <c r="D8003" s="11"/>
      <c r="E8003" s="11"/>
      <c r="F8003" s="56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42"/>
      <c r="V8003" s="42"/>
      <c r="W8003" s="42"/>
      <c r="X8003" s="42"/>
      <c r="Y8003" s="42"/>
      <c r="Z8003" s="42"/>
      <c r="AA8003" s="42"/>
      <c r="AB8003" s="42"/>
      <c r="AD8003" s="11"/>
      <c r="AF8003" s="11"/>
    </row>
    <row r="8004" spans="3:32">
      <c r="C8004" s="57"/>
      <c r="D8004" s="11"/>
      <c r="E8004" s="11"/>
      <c r="F8004" s="56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42"/>
      <c r="V8004" s="42"/>
      <c r="W8004" s="42"/>
      <c r="X8004" s="42"/>
      <c r="Y8004" s="42"/>
      <c r="Z8004" s="42"/>
      <c r="AA8004" s="42"/>
      <c r="AB8004" s="42"/>
      <c r="AD8004" s="11"/>
      <c r="AF8004" s="11"/>
    </row>
    <row r="8005" spans="3:32">
      <c r="C8005" s="57"/>
      <c r="D8005" s="11"/>
      <c r="E8005" s="11"/>
      <c r="F8005" s="56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42"/>
      <c r="V8005" s="42"/>
      <c r="W8005" s="42"/>
      <c r="X8005" s="42"/>
      <c r="Y8005" s="42"/>
      <c r="Z8005" s="42"/>
      <c r="AA8005" s="42"/>
      <c r="AB8005" s="42"/>
      <c r="AC8005" s="11"/>
      <c r="AD8005" s="11"/>
      <c r="AF8005" s="11"/>
    </row>
    <row r="8006" spans="3:32">
      <c r="C8006" s="57"/>
      <c r="D8006" s="11"/>
      <c r="E8006" s="11"/>
      <c r="F8006" s="56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42"/>
      <c r="V8006" s="42"/>
      <c r="W8006" s="42"/>
      <c r="X8006" s="42"/>
      <c r="Y8006" s="42"/>
      <c r="Z8006" s="42"/>
      <c r="AA8006" s="42"/>
      <c r="AB8006" s="42"/>
      <c r="AC8006" s="11"/>
      <c r="AD8006" s="11"/>
      <c r="AF8006" s="11"/>
    </row>
    <row r="8007" spans="3:32">
      <c r="C8007" s="57"/>
      <c r="D8007" s="11"/>
      <c r="E8007" s="11"/>
      <c r="F8007" s="56"/>
      <c r="G8007" s="11"/>
      <c r="H8007" s="11"/>
      <c r="I8007" s="11"/>
      <c r="J8007" s="11"/>
      <c r="K8007" s="11"/>
      <c r="L8007" s="11"/>
      <c r="M8007" s="11"/>
      <c r="N8007" s="11"/>
      <c r="P8007" s="11"/>
      <c r="Q8007" s="11"/>
      <c r="R8007" s="11"/>
      <c r="S8007" s="11"/>
      <c r="T8007" s="11"/>
      <c r="U8007" s="42"/>
      <c r="V8007" s="42"/>
      <c r="W8007" s="42"/>
      <c r="X8007" s="42"/>
      <c r="Y8007" s="42"/>
      <c r="Z8007" s="42"/>
      <c r="AA8007" s="42"/>
      <c r="AB8007" s="42"/>
      <c r="AC8007" s="11"/>
      <c r="AD8007" s="11"/>
      <c r="AF8007" s="11"/>
    </row>
    <row r="8008" spans="3:32">
      <c r="C8008" s="57"/>
      <c r="D8008" s="11"/>
      <c r="E8008" s="11"/>
      <c r="F8008" s="56"/>
      <c r="G8008" s="11"/>
      <c r="H8008" s="11"/>
      <c r="I8008" s="11"/>
      <c r="J8008" s="11"/>
      <c r="K8008" s="11"/>
      <c r="L8008" s="11"/>
      <c r="M8008" s="11"/>
      <c r="N8008" s="11"/>
      <c r="P8008" s="11"/>
      <c r="Q8008" s="11"/>
      <c r="R8008" s="11"/>
      <c r="S8008" s="11"/>
      <c r="T8008" s="11"/>
      <c r="U8008" s="42"/>
      <c r="V8008" s="42"/>
      <c r="W8008" s="42"/>
      <c r="X8008" s="42"/>
      <c r="Y8008" s="42"/>
      <c r="Z8008" s="42"/>
      <c r="AA8008" s="42"/>
      <c r="AB8008" s="42"/>
      <c r="AC8008" s="11"/>
      <c r="AD8008" s="11"/>
      <c r="AF8008" s="11"/>
    </row>
    <row r="8009" spans="3:32">
      <c r="C8009" s="57"/>
      <c r="D8009" s="11"/>
      <c r="E8009" s="11"/>
      <c r="F8009" s="56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42"/>
      <c r="V8009" s="42"/>
      <c r="W8009" s="42"/>
      <c r="X8009" s="42"/>
      <c r="Y8009" s="42"/>
      <c r="Z8009" s="42"/>
      <c r="AA8009" s="42"/>
      <c r="AB8009" s="42"/>
      <c r="AC8009" s="11"/>
      <c r="AD8009" s="11"/>
      <c r="AE8009" s="11"/>
      <c r="AF8009" s="11"/>
    </row>
    <row r="8010" spans="3:32">
      <c r="C8010" s="57"/>
      <c r="D8010" s="11"/>
      <c r="E8010" s="11"/>
      <c r="F8010" s="56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42"/>
      <c r="V8010" s="42"/>
      <c r="W8010" s="42"/>
      <c r="X8010" s="42"/>
      <c r="Y8010" s="42"/>
      <c r="Z8010" s="42"/>
      <c r="AA8010" s="42"/>
      <c r="AB8010" s="42"/>
      <c r="AC8010" s="11"/>
      <c r="AD8010" s="11"/>
      <c r="AE8010" s="11"/>
    </row>
    <row r="8011" spans="3:32">
      <c r="C8011" s="57"/>
      <c r="D8011" s="11"/>
      <c r="E8011" s="11"/>
      <c r="F8011" s="56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42"/>
      <c r="V8011" s="42"/>
      <c r="W8011" s="42"/>
      <c r="X8011" s="42"/>
      <c r="Y8011" s="42"/>
      <c r="Z8011" s="42"/>
      <c r="AA8011" s="42"/>
      <c r="AB8011" s="42"/>
      <c r="AC8011" s="11"/>
      <c r="AD8011" s="11"/>
    </row>
    <row r="8012" spans="3:32">
      <c r="C8012" s="57"/>
      <c r="D8012" s="11"/>
      <c r="E8012" s="11"/>
      <c r="F8012" s="56"/>
      <c r="G8012" s="11"/>
      <c r="H8012" s="11"/>
      <c r="I8012" s="11"/>
      <c r="J8012" s="11"/>
      <c r="K8012" s="11"/>
      <c r="M8012" s="11"/>
      <c r="O8012" s="11"/>
      <c r="P8012" s="11"/>
      <c r="Q8012" s="11"/>
      <c r="R8012" s="11"/>
      <c r="S8012" s="11"/>
      <c r="T8012" s="11"/>
      <c r="U8012" s="42"/>
      <c r="V8012" s="42"/>
      <c r="W8012" s="42"/>
      <c r="X8012" s="42"/>
      <c r="Y8012" s="42"/>
      <c r="Z8012" s="42"/>
      <c r="AA8012" s="42"/>
      <c r="AB8012" s="42"/>
      <c r="AC8012" s="11"/>
      <c r="AD8012" s="11"/>
      <c r="AE8012" s="11"/>
    </row>
    <row r="8013" spans="3:32">
      <c r="C8013" s="57"/>
      <c r="D8013" s="11"/>
      <c r="E8013" s="11"/>
      <c r="F8013" s="56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42"/>
      <c r="V8013" s="42"/>
      <c r="W8013" s="42"/>
      <c r="X8013" s="42"/>
      <c r="Y8013" s="42"/>
      <c r="Z8013" s="42"/>
      <c r="AA8013" s="42"/>
      <c r="AB8013" s="42"/>
      <c r="AC8013" s="11"/>
      <c r="AD8013" s="11"/>
      <c r="AE8013" s="11"/>
    </row>
    <row r="8014" spans="3:32">
      <c r="C8014" s="57"/>
      <c r="D8014" s="11"/>
      <c r="E8014" s="11"/>
      <c r="F8014" s="56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42"/>
      <c r="V8014" s="42"/>
      <c r="W8014" s="42"/>
      <c r="X8014" s="42"/>
      <c r="Y8014" s="42"/>
      <c r="Z8014" s="42"/>
      <c r="AA8014" s="42"/>
      <c r="AB8014" s="42"/>
      <c r="AC8014" s="11"/>
      <c r="AD8014" s="11"/>
      <c r="AE8014" s="11"/>
      <c r="AF8014" s="11"/>
    </row>
    <row r="8015" spans="3:32">
      <c r="C8015" s="57"/>
      <c r="D8015" s="11"/>
      <c r="E8015" s="11"/>
      <c r="F8015" s="56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42"/>
      <c r="V8015" s="42"/>
      <c r="W8015" s="42"/>
      <c r="X8015" s="42"/>
      <c r="Y8015" s="42"/>
      <c r="Z8015" s="42"/>
      <c r="AA8015" s="42"/>
      <c r="AB8015" s="42"/>
      <c r="AC8015" s="11"/>
      <c r="AD8015" s="11"/>
      <c r="AE8015" s="11"/>
    </row>
    <row r="8016" spans="3:32">
      <c r="C8016" s="57"/>
      <c r="D8016" s="11"/>
      <c r="E8016" s="11"/>
      <c r="F8016" s="56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42"/>
      <c r="V8016" s="42"/>
      <c r="W8016" s="42"/>
      <c r="X8016" s="42"/>
      <c r="Y8016" s="42"/>
      <c r="Z8016" s="42"/>
      <c r="AA8016" s="42"/>
      <c r="AB8016" s="42"/>
      <c r="AC8016" s="11"/>
      <c r="AD8016" s="11"/>
      <c r="AE8016" s="11"/>
    </row>
    <row r="8017" spans="3:32">
      <c r="C8017" s="57"/>
      <c r="D8017" s="11"/>
      <c r="E8017" s="11"/>
      <c r="F8017" s="56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42"/>
      <c r="V8017" s="42"/>
      <c r="W8017" s="42"/>
      <c r="X8017" s="42"/>
      <c r="Y8017" s="42"/>
      <c r="Z8017" s="42"/>
      <c r="AA8017" s="42"/>
      <c r="AB8017" s="42"/>
      <c r="AC8017" s="11"/>
      <c r="AD8017" s="11"/>
    </row>
    <row r="8018" spans="3:32">
      <c r="C8018" s="57"/>
      <c r="D8018" s="11"/>
      <c r="E8018" s="11"/>
      <c r="F8018" s="56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42"/>
      <c r="V8018" s="42"/>
      <c r="W8018" s="42"/>
      <c r="X8018" s="42"/>
      <c r="Y8018" s="42"/>
      <c r="Z8018" s="42"/>
      <c r="AA8018" s="42"/>
      <c r="AB8018" s="42"/>
      <c r="AC8018" s="11"/>
      <c r="AD8018" s="11"/>
    </row>
    <row r="8019" spans="3:32">
      <c r="C8019" s="57"/>
      <c r="D8019" s="11"/>
      <c r="E8019" s="11"/>
      <c r="F8019" s="56"/>
      <c r="G8019" s="11"/>
      <c r="H8019" s="11"/>
      <c r="I8019" s="11"/>
      <c r="J8019" s="11"/>
      <c r="K8019" s="11"/>
      <c r="M8019" s="11"/>
      <c r="N8019" s="11"/>
      <c r="O8019" s="11"/>
      <c r="P8019" s="11"/>
      <c r="Q8019" s="11"/>
      <c r="R8019" s="11"/>
      <c r="S8019" s="11"/>
      <c r="T8019" s="11"/>
      <c r="U8019" s="42"/>
      <c r="V8019" s="42"/>
      <c r="W8019" s="42"/>
      <c r="X8019" s="42"/>
      <c r="Y8019" s="42"/>
      <c r="Z8019" s="42"/>
      <c r="AA8019" s="42"/>
      <c r="AB8019" s="42"/>
      <c r="AC8019" s="11"/>
      <c r="AD8019" s="11"/>
      <c r="AE8019" s="11"/>
      <c r="AF8019" s="11"/>
    </row>
    <row r="8020" spans="3:32">
      <c r="C8020" s="57"/>
      <c r="D8020" s="11"/>
      <c r="E8020" s="11"/>
      <c r="F8020" s="56"/>
      <c r="G8020" s="11"/>
      <c r="H8020" s="11"/>
      <c r="I8020" s="11"/>
      <c r="J8020" s="11"/>
      <c r="K8020" s="11"/>
      <c r="M8020" s="11"/>
      <c r="O8020" s="11"/>
      <c r="P8020" s="11"/>
      <c r="Q8020" s="11"/>
      <c r="R8020" s="11"/>
      <c r="S8020" s="11"/>
      <c r="T8020" s="11"/>
      <c r="U8020" s="42"/>
      <c r="V8020" s="42"/>
      <c r="W8020" s="42"/>
      <c r="X8020" s="42"/>
      <c r="Y8020" s="42"/>
      <c r="Z8020" s="42"/>
      <c r="AA8020" s="42"/>
      <c r="AB8020" s="42"/>
      <c r="AC8020" s="11"/>
      <c r="AD8020" s="11"/>
      <c r="AE8020" s="11"/>
      <c r="AF8020" s="11"/>
    </row>
    <row r="8021" spans="3:32">
      <c r="C8021" s="57"/>
      <c r="D8021" s="11"/>
      <c r="E8021" s="11"/>
      <c r="F8021" s="56"/>
      <c r="G8021" s="11"/>
      <c r="H8021" s="11"/>
      <c r="I8021" s="11"/>
      <c r="J8021" s="11"/>
      <c r="K8021" s="11"/>
      <c r="L8021" s="11"/>
      <c r="M8021" s="11"/>
      <c r="N8021" s="11"/>
      <c r="P8021" s="11"/>
      <c r="Q8021" s="11"/>
      <c r="R8021" s="11"/>
      <c r="S8021" s="11"/>
      <c r="T8021" s="11"/>
      <c r="U8021" s="42"/>
      <c r="V8021" s="42"/>
      <c r="W8021" s="42"/>
      <c r="X8021" s="42"/>
      <c r="Y8021" s="42"/>
      <c r="Z8021" s="42"/>
      <c r="AA8021" s="42"/>
      <c r="AB8021" s="42"/>
      <c r="AC8021" s="11"/>
      <c r="AD8021" s="11"/>
      <c r="AE8021" s="11"/>
      <c r="AF8021" s="11"/>
    </row>
    <row r="8022" spans="3:32">
      <c r="C8022" s="57"/>
      <c r="D8022" s="11"/>
      <c r="E8022" s="11"/>
      <c r="F8022" s="56"/>
      <c r="G8022" s="11"/>
      <c r="H8022" s="11"/>
      <c r="I8022" s="11"/>
      <c r="J8022" s="11"/>
      <c r="K8022" s="11"/>
      <c r="L8022" s="11"/>
      <c r="M8022" s="11"/>
      <c r="N8022" s="11"/>
      <c r="P8022" s="11"/>
      <c r="Q8022" s="11"/>
      <c r="R8022" s="11"/>
      <c r="S8022" s="11"/>
      <c r="T8022" s="11"/>
      <c r="U8022" s="42"/>
      <c r="V8022" s="42"/>
      <c r="W8022" s="42"/>
      <c r="X8022" s="42"/>
      <c r="Y8022" s="42"/>
      <c r="Z8022" s="42"/>
      <c r="AA8022" s="42"/>
      <c r="AB8022" s="42"/>
      <c r="AC8022" s="11"/>
      <c r="AD8022" s="11"/>
      <c r="AE8022" s="11"/>
      <c r="AF8022" s="11"/>
    </row>
    <row r="8023" spans="3:32">
      <c r="C8023" s="57"/>
      <c r="D8023" s="11"/>
      <c r="E8023" s="11"/>
      <c r="F8023" s="56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42"/>
      <c r="V8023" s="42"/>
      <c r="W8023" s="42"/>
      <c r="X8023" s="42"/>
      <c r="Y8023" s="42"/>
      <c r="Z8023" s="42"/>
      <c r="AA8023" s="42"/>
      <c r="AB8023" s="42"/>
      <c r="AD8023" s="11"/>
      <c r="AE8023" s="11"/>
      <c r="AF8023" s="11"/>
    </row>
    <row r="8024" spans="3:32">
      <c r="C8024" s="57"/>
      <c r="D8024" s="11"/>
      <c r="E8024" s="11"/>
      <c r="F8024" s="56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42"/>
      <c r="V8024" s="42"/>
      <c r="W8024" s="42"/>
      <c r="X8024" s="42"/>
      <c r="Y8024" s="42"/>
      <c r="Z8024" s="42"/>
      <c r="AA8024" s="42"/>
      <c r="AB8024" s="42"/>
      <c r="AD8024" s="11"/>
      <c r="AE8024" s="11"/>
      <c r="AF8024" s="11"/>
    </row>
    <row r="8025" spans="3:32">
      <c r="C8025" s="57"/>
      <c r="D8025" s="11"/>
      <c r="E8025" s="11"/>
      <c r="F8025" s="56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42"/>
      <c r="V8025" s="42"/>
      <c r="W8025" s="42"/>
      <c r="X8025" s="42"/>
      <c r="Y8025" s="42"/>
      <c r="Z8025" s="42"/>
      <c r="AA8025" s="42"/>
      <c r="AB8025" s="42"/>
      <c r="AD8025" s="11"/>
      <c r="AF8025" s="11"/>
    </row>
    <row r="8026" spans="3:32">
      <c r="C8026" s="57"/>
      <c r="D8026" s="11"/>
      <c r="E8026" s="11"/>
      <c r="F8026" s="56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42"/>
      <c r="V8026" s="42"/>
      <c r="W8026" s="42"/>
      <c r="X8026" s="42"/>
      <c r="Y8026" s="42"/>
      <c r="Z8026" s="42"/>
      <c r="AA8026" s="42"/>
      <c r="AB8026" s="42"/>
      <c r="AD8026" s="11"/>
      <c r="AF8026" s="11"/>
    </row>
    <row r="8027" spans="3:32">
      <c r="C8027" s="57"/>
      <c r="D8027" s="11"/>
      <c r="E8027" s="11"/>
      <c r="F8027" s="56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42"/>
      <c r="V8027" s="42"/>
      <c r="W8027" s="42"/>
      <c r="X8027" s="42"/>
      <c r="Y8027" s="42"/>
      <c r="Z8027" s="42"/>
      <c r="AA8027" s="42"/>
      <c r="AB8027" s="42"/>
      <c r="AD8027" s="11"/>
      <c r="AE8027" s="11"/>
    </row>
    <row r="8028" spans="3:32">
      <c r="C8028" s="57"/>
      <c r="D8028" s="11"/>
      <c r="E8028" s="11"/>
      <c r="F8028" s="56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42"/>
      <c r="V8028" s="42"/>
      <c r="W8028" s="42"/>
      <c r="X8028" s="42"/>
      <c r="Y8028" s="42"/>
      <c r="Z8028" s="42"/>
      <c r="AA8028" s="42"/>
      <c r="AB8028" s="42"/>
      <c r="AD8028" s="11"/>
      <c r="AE8028" s="11"/>
    </row>
    <row r="8029" spans="3:32">
      <c r="C8029" s="57"/>
      <c r="D8029" s="11"/>
      <c r="E8029" s="11"/>
      <c r="F8029" s="56"/>
      <c r="G8029" s="11"/>
      <c r="H8029" s="11"/>
      <c r="I8029" s="11"/>
      <c r="J8029" s="11"/>
      <c r="K8029" s="11"/>
      <c r="M8029" s="11"/>
      <c r="O8029" s="11"/>
      <c r="P8029" s="11"/>
      <c r="Q8029" s="11"/>
      <c r="R8029" s="11"/>
      <c r="S8029" s="11"/>
      <c r="T8029" s="11"/>
      <c r="U8029" s="42"/>
      <c r="V8029" s="42"/>
      <c r="W8029" s="42"/>
      <c r="X8029" s="42"/>
      <c r="Y8029" s="42"/>
      <c r="Z8029" s="42"/>
      <c r="AA8029" s="42"/>
      <c r="AB8029" s="42"/>
      <c r="AD8029" s="11"/>
      <c r="AF8029" s="11"/>
    </row>
    <row r="8030" spans="3:32">
      <c r="C8030" s="57"/>
      <c r="D8030" s="11"/>
      <c r="E8030" s="11"/>
      <c r="F8030" s="56"/>
      <c r="G8030" s="11"/>
      <c r="H8030" s="11"/>
      <c r="I8030" s="11"/>
      <c r="J8030" s="11"/>
      <c r="K8030" s="11"/>
      <c r="L8030" s="11"/>
      <c r="M8030" s="11"/>
      <c r="N8030" s="11"/>
      <c r="O8030" s="11"/>
      <c r="Q8030" s="11"/>
      <c r="R8030" s="11"/>
      <c r="S8030" s="11"/>
      <c r="T8030" s="11"/>
      <c r="U8030" s="42"/>
      <c r="V8030" s="42"/>
      <c r="W8030" s="42"/>
      <c r="X8030" s="42"/>
      <c r="Y8030" s="42"/>
      <c r="Z8030" s="42"/>
      <c r="AA8030" s="42"/>
      <c r="AB8030" s="42"/>
      <c r="AD8030" s="11"/>
      <c r="AE8030" s="11"/>
      <c r="AF8030" s="11"/>
    </row>
    <row r="8031" spans="3:32">
      <c r="C8031" s="57"/>
      <c r="D8031" s="11"/>
      <c r="E8031" s="11"/>
      <c r="F8031" s="56"/>
      <c r="G8031" s="11"/>
      <c r="H8031" s="11"/>
      <c r="I8031" s="11"/>
      <c r="J8031" s="11"/>
      <c r="K8031" s="11"/>
      <c r="M8031" s="11"/>
      <c r="N8031" s="11"/>
      <c r="O8031" s="11"/>
      <c r="Q8031" s="11"/>
      <c r="R8031" s="11"/>
      <c r="S8031" s="11"/>
      <c r="U8031" s="42"/>
      <c r="V8031" s="42"/>
      <c r="W8031" s="42"/>
      <c r="X8031" s="42"/>
      <c r="Y8031" s="42"/>
      <c r="Z8031" s="42"/>
      <c r="AA8031" s="42"/>
      <c r="AB8031" s="42"/>
      <c r="AD8031" s="11"/>
      <c r="AE8031" s="11"/>
      <c r="AF8031" s="11"/>
    </row>
    <row r="8032" spans="3:32">
      <c r="C8032" s="57"/>
      <c r="D8032" s="11"/>
      <c r="E8032" s="11"/>
      <c r="F8032" s="56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42"/>
      <c r="V8032" s="42"/>
      <c r="W8032" s="42"/>
      <c r="X8032" s="42"/>
      <c r="Y8032" s="42"/>
      <c r="Z8032" s="42"/>
      <c r="AA8032" s="42"/>
      <c r="AB8032" s="42"/>
      <c r="AD8032" s="11"/>
      <c r="AE8032" s="11"/>
      <c r="AF8032" s="11"/>
    </row>
    <row r="8033" spans="3:32">
      <c r="C8033" s="57"/>
      <c r="D8033" s="11"/>
      <c r="E8033" s="11"/>
      <c r="F8033" s="56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42"/>
      <c r="V8033" s="42"/>
      <c r="W8033" s="42"/>
      <c r="X8033" s="42"/>
      <c r="Y8033" s="42"/>
      <c r="Z8033" s="42"/>
      <c r="AA8033" s="42"/>
      <c r="AB8033" s="42"/>
      <c r="AD8033" s="11"/>
      <c r="AE8033" s="11"/>
      <c r="AF8033" s="11"/>
    </row>
    <row r="8034" spans="3:32">
      <c r="C8034" s="57"/>
      <c r="D8034" s="11"/>
      <c r="E8034" s="11"/>
      <c r="F8034" s="56"/>
      <c r="G8034" s="11"/>
      <c r="H8034" s="11"/>
      <c r="I8034" s="11"/>
      <c r="J8034" s="11"/>
      <c r="K8034" s="11"/>
      <c r="L8034" s="11"/>
      <c r="M8034" s="11"/>
      <c r="N8034" s="11"/>
      <c r="P8034" s="11"/>
      <c r="Q8034" s="11"/>
      <c r="R8034" s="11"/>
      <c r="S8034" s="11"/>
      <c r="T8034" s="11"/>
      <c r="U8034" s="42"/>
      <c r="V8034" s="42"/>
      <c r="W8034" s="42"/>
      <c r="X8034" s="42"/>
      <c r="Y8034" s="42"/>
      <c r="Z8034" s="42"/>
      <c r="AA8034" s="42"/>
      <c r="AB8034" s="42"/>
      <c r="AD8034" s="11"/>
      <c r="AE8034" s="11"/>
      <c r="AF8034" s="11"/>
    </row>
    <row r="8035" spans="3:32">
      <c r="C8035" s="57"/>
      <c r="D8035" s="11"/>
      <c r="E8035" s="11"/>
      <c r="F8035" s="56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42"/>
      <c r="V8035" s="42"/>
      <c r="W8035" s="42"/>
      <c r="X8035" s="42"/>
      <c r="Y8035" s="42"/>
      <c r="Z8035" s="42"/>
      <c r="AA8035" s="42"/>
      <c r="AB8035" s="42"/>
      <c r="AD8035" s="11"/>
      <c r="AF8035" s="11"/>
    </row>
    <row r="8036" spans="3:32">
      <c r="C8036" s="57"/>
      <c r="D8036" s="11"/>
      <c r="E8036" s="11"/>
      <c r="F8036" s="56"/>
      <c r="G8036" s="11"/>
      <c r="H8036" s="11"/>
      <c r="I8036" s="11"/>
      <c r="J8036" s="11"/>
      <c r="K8036" s="11"/>
      <c r="M8036" s="11"/>
      <c r="O8036" s="11"/>
      <c r="P8036" s="11"/>
      <c r="Q8036" s="11"/>
      <c r="R8036" s="11"/>
      <c r="S8036" s="11"/>
      <c r="T8036" s="11"/>
      <c r="U8036" s="42"/>
      <c r="V8036" s="42"/>
      <c r="W8036" s="42"/>
      <c r="X8036" s="42"/>
      <c r="Y8036" s="42"/>
      <c r="Z8036" s="42"/>
      <c r="AA8036" s="42"/>
      <c r="AB8036" s="42"/>
      <c r="AD8036" s="11"/>
      <c r="AF8036" s="11"/>
    </row>
    <row r="8037" spans="3:32">
      <c r="C8037" s="57"/>
      <c r="D8037" s="11"/>
      <c r="E8037" s="11"/>
      <c r="F8037" s="56"/>
      <c r="G8037" s="11"/>
      <c r="H8037" s="11"/>
      <c r="I8037" s="11"/>
      <c r="J8037" s="11"/>
      <c r="K8037" s="11"/>
      <c r="M8037" s="11"/>
      <c r="O8037" s="11"/>
      <c r="P8037" s="11"/>
      <c r="Q8037" s="11"/>
      <c r="R8037" s="11"/>
      <c r="S8037" s="11"/>
      <c r="T8037" s="11"/>
      <c r="U8037" s="42"/>
      <c r="V8037" s="42"/>
      <c r="W8037" s="42"/>
      <c r="X8037" s="42"/>
      <c r="Y8037" s="42"/>
      <c r="Z8037" s="42"/>
      <c r="AA8037" s="42"/>
      <c r="AB8037" s="42"/>
      <c r="AD8037" s="11"/>
      <c r="AE8037" s="11"/>
      <c r="AF8037" s="11"/>
    </row>
    <row r="8038" spans="3:32">
      <c r="C8038" s="57"/>
      <c r="D8038" s="11"/>
      <c r="E8038" s="11"/>
      <c r="F8038" s="56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42"/>
      <c r="V8038" s="42"/>
      <c r="W8038" s="42"/>
      <c r="X8038" s="42"/>
      <c r="Y8038" s="42"/>
      <c r="Z8038" s="42"/>
      <c r="AA8038" s="42"/>
      <c r="AB8038" s="42"/>
      <c r="AD8038" s="11"/>
      <c r="AE8038" s="11"/>
    </row>
    <row r="8039" spans="3:32">
      <c r="C8039" s="57"/>
      <c r="D8039" s="11"/>
      <c r="E8039" s="11"/>
      <c r="F8039" s="56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42"/>
      <c r="V8039" s="42"/>
      <c r="W8039" s="42"/>
      <c r="X8039" s="42"/>
      <c r="Y8039" s="42"/>
      <c r="Z8039" s="42"/>
      <c r="AA8039" s="42"/>
      <c r="AB8039" s="42"/>
      <c r="AD8039" s="11"/>
      <c r="AF8039" s="11"/>
    </row>
    <row r="8040" spans="3:32">
      <c r="C8040" s="57"/>
      <c r="D8040" s="11"/>
      <c r="E8040" s="11"/>
      <c r="F8040" s="56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42"/>
      <c r="V8040" s="42"/>
      <c r="W8040" s="42"/>
      <c r="X8040" s="42"/>
      <c r="Y8040" s="42"/>
      <c r="Z8040" s="42"/>
      <c r="AA8040" s="42"/>
      <c r="AB8040" s="42"/>
      <c r="AD8040" s="11"/>
      <c r="AE8040" s="11"/>
    </row>
    <row r="8041" spans="3:32">
      <c r="C8041" s="57"/>
      <c r="D8041" s="11"/>
      <c r="E8041" s="11"/>
      <c r="F8041" s="56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42"/>
      <c r="V8041" s="42"/>
      <c r="W8041" s="42"/>
      <c r="X8041" s="42"/>
      <c r="Y8041" s="42"/>
      <c r="Z8041" s="42"/>
      <c r="AA8041" s="42"/>
      <c r="AB8041" s="42"/>
      <c r="AD8041" s="11"/>
      <c r="AE8041" s="11"/>
      <c r="AF8041" s="11"/>
    </row>
    <row r="8042" spans="3:32">
      <c r="C8042" s="57"/>
      <c r="D8042" s="11"/>
      <c r="E8042" s="11"/>
      <c r="F8042" s="56"/>
      <c r="G8042" s="11"/>
      <c r="H8042" s="11"/>
      <c r="I8042" s="11"/>
      <c r="J8042" s="11"/>
      <c r="K8042" s="11"/>
      <c r="M8042" s="11"/>
      <c r="N8042" s="11"/>
      <c r="O8042" s="11"/>
      <c r="P8042" s="11"/>
      <c r="Q8042" s="11"/>
      <c r="R8042" s="11"/>
      <c r="S8042" s="11"/>
      <c r="T8042" s="11"/>
      <c r="U8042" s="42"/>
      <c r="V8042" s="42"/>
      <c r="W8042" s="42"/>
      <c r="X8042" s="42"/>
      <c r="Y8042" s="42"/>
      <c r="Z8042" s="42"/>
      <c r="AA8042" s="42"/>
      <c r="AB8042" s="42"/>
      <c r="AD8042" s="11"/>
      <c r="AF8042" s="11"/>
    </row>
    <row r="8043" spans="3:32">
      <c r="C8043" s="57"/>
      <c r="D8043" s="11"/>
      <c r="E8043" s="11"/>
      <c r="F8043" s="56"/>
      <c r="G8043" s="11"/>
      <c r="H8043" s="11"/>
      <c r="I8043" s="11"/>
      <c r="J8043" s="11"/>
      <c r="K8043" s="11"/>
      <c r="M8043" s="11"/>
      <c r="N8043" s="11"/>
      <c r="P8043" s="11"/>
      <c r="Q8043" s="11"/>
      <c r="R8043" s="11"/>
      <c r="S8043" s="11"/>
      <c r="U8043" s="42"/>
      <c r="V8043" s="42"/>
      <c r="W8043" s="42"/>
      <c r="X8043" s="42"/>
      <c r="Y8043" s="42"/>
      <c r="Z8043" s="42"/>
      <c r="AA8043" s="42"/>
      <c r="AB8043" s="42"/>
      <c r="AD8043" s="11"/>
      <c r="AE8043" s="11"/>
      <c r="AF8043" s="11"/>
    </row>
    <row r="8044" spans="3:32">
      <c r="C8044" s="57"/>
      <c r="D8044" s="11"/>
      <c r="E8044" s="11"/>
      <c r="F8044" s="56"/>
      <c r="G8044" s="11"/>
      <c r="H8044" s="11"/>
      <c r="I8044" s="11"/>
      <c r="J8044" s="11"/>
      <c r="K8044" s="11"/>
      <c r="L8044" s="11"/>
      <c r="M8044" s="11"/>
      <c r="N8044" s="11"/>
      <c r="P8044" s="11"/>
      <c r="Q8044" s="11"/>
      <c r="R8044" s="11"/>
      <c r="S8044" s="11"/>
      <c r="T8044" s="11"/>
      <c r="U8044" s="42"/>
      <c r="V8044" s="42"/>
      <c r="W8044" s="42"/>
      <c r="X8044" s="42"/>
      <c r="Y8044" s="42"/>
      <c r="Z8044" s="42"/>
      <c r="AA8044" s="42"/>
      <c r="AB8044" s="42"/>
      <c r="AD8044" s="11"/>
      <c r="AF8044" s="11"/>
    </row>
    <row r="8045" spans="3:32">
      <c r="C8045" s="57"/>
      <c r="D8045" s="11"/>
      <c r="E8045" s="11"/>
      <c r="F8045" s="56"/>
      <c r="G8045" s="11"/>
      <c r="H8045" s="11"/>
      <c r="I8045" s="11"/>
      <c r="J8045" s="11"/>
      <c r="K8045" s="11"/>
      <c r="M8045" s="11"/>
      <c r="O8045" s="11"/>
      <c r="P8045" s="11"/>
      <c r="Q8045" s="11"/>
      <c r="R8045" s="11"/>
      <c r="S8045" s="11"/>
      <c r="T8045" s="11"/>
      <c r="U8045" s="42"/>
      <c r="V8045" s="42"/>
      <c r="W8045" s="42"/>
      <c r="X8045" s="42"/>
      <c r="Y8045" s="42"/>
      <c r="Z8045" s="42"/>
      <c r="AA8045" s="42"/>
      <c r="AB8045" s="42"/>
      <c r="AD8045" s="11"/>
      <c r="AF8045" s="11"/>
    </row>
    <row r="8046" spans="3:32">
      <c r="C8046" s="57"/>
      <c r="D8046" s="11"/>
      <c r="E8046" s="11"/>
      <c r="F8046" s="56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42"/>
      <c r="V8046" s="42"/>
      <c r="W8046" s="42"/>
      <c r="X8046" s="42"/>
      <c r="Y8046" s="42"/>
      <c r="Z8046" s="42"/>
      <c r="AA8046" s="42"/>
      <c r="AB8046" s="42"/>
      <c r="AD8046" s="11"/>
      <c r="AF8046" s="11"/>
    </row>
    <row r="8047" spans="3:32">
      <c r="C8047" s="57"/>
      <c r="D8047" s="11"/>
      <c r="E8047" s="11"/>
      <c r="F8047" s="56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42"/>
      <c r="V8047" s="42"/>
      <c r="W8047" s="42"/>
      <c r="X8047" s="42"/>
      <c r="Y8047" s="42"/>
      <c r="Z8047" s="42"/>
      <c r="AA8047" s="42"/>
      <c r="AB8047" s="42"/>
      <c r="AD8047" s="11"/>
      <c r="AE8047" s="11"/>
      <c r="AF8047" s="11"/>
    </row>
    <row r="8048" spans="3:32">
      <c r="C8048" s="57"/>
      <c r="D8048" s="11"/>
      <c r="E8048" s="11"/>
      <c r="F8048" s="56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42"/>
      <c r="V8048" s="42"/>
      <c r="W8048" s="42"/>
      <c r="X8048" s="42"/>
      <c r="Y8048" s="42"/>
      <c r="Z8048" s="42"/>
      <c r="AA8048" s="42"/>
      <c r="AB8048" s="42"/>
      <c r="AD8048" s="11"/>
    </row>
    <row r="8049" spans="3:32">
      <c r="C8049" s="57"/>
      <c r="D8049" s="11"/>
      <c r="E8049" s="11"/>
      <c r="F8049" s="56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42"/>
      <c r="V8049" s="42"/>
      <c r="W8049" s="42"/>
      <c r="X8049" s="42"/>
      <c r="Y8049" s="42"/>
      <c r="Z8049" s="42"/>
      <c r="AA8049" s="42"/>
      <c r="AB8049" s="42"/>
      <c r="AD8049" s="11"/>
      <c r="AE8049" s="11"/>
      <c r="AF8049" s="11"/>
    </row>
    <row r="8050" spans="3:32">
      <c r="C8050" s="57"/>
      <c r="D8050" s="11"/>
      <c r="E8050" s="11"/>
      <c r="F8050" s="56"/>
      <c r="G8050" s="11"/>
      <c r="H8050" s="11"/>
      <c r="I8050" s="11"/>
      <c r="J8050" s="11"/>
      <c r="K8050" s="11"/>
      <c r="L8050" s="11"/>
      <c r="M8050" s="11"/>
      <c r="N8050" s="11"/>
      <c r="P8050" s="11"/>
      <c r="Q8050" s="11"/>
      <c r="R8050" s="11"/>
      <c r="S8050" s="11"/>
      <c r="T8050" s="11"/>
      <c r="U8050" s="42"/>
      <c r="V8050" s="42"/>
      <c r="W8050" s="42"/>
      <c r="X8050" s="42"/>
      <c r="Y8050" s="42"/>
      <c r="Z8050" s="42"/>
      <c r="AA8050" s="42"/>
      <c r="AB8050" s="42"/>
      <c r="AD8050" s="11"/>
      <c r="AE8050" s="11"/>
    </row>
    <row r="8051" spans="3:32">
      <c r="C8051" s="57"/>
      <c r="D8051" s="11"/>
      <c r="E8051" s="11"/>
      <c r="F8051" s="56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42"/>
      <c r="V8051" s="42"/>
      <c r="W8051" s="42"/>
      <c r="X8051" s="42"/>
      <c r="Y8051" s="42"/>
      <c r="Z8051" s="42"/>
      <c r="AA8051" s="42"/>
      <c r="AB8051" s="42"/>
      <c r="AD8051" s="11"/>
      <c r="AE8051" s="11"/>
      <c r="AF8051" s="11"/>
    </row>
    <row r="8052" spans="3:32">
      <c r="C8052" s="57"/>
      <c r="D8052" s="11"/>
      <c r="E8052" s="11"/>
      <c r="F8052" s="56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42"/>
      <c r="V8052" s="42"/>
      <c r="W8052" s="42"/>
      <c r="X8052" s="42"/>
      <c r="Y8052" s="42"/>
      <c r="Z8052" s="42"/>
      <c r="AA8052" s="42"/>
      <c r="AB8052" s="42"/>
      <c r="AD8052" s="11"/>
      <c r="AF8052" s="11"/>
    </row>
    <row r="8053" spans="3:32">
      <c r="C8053" s="57"/>
      <c r="D8053" s="11"/>
      <c r="E8053" s="11"/>
      <c r="F8053" s="56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42"/>
      <c r="V8053" s="42"/>
      <c r="W8053" s="42"/>
      <c r="X8053" s="42"/>
      <c r="Y8053" s="42"/>
      <c r="Z8053" s="42"/>
      <c r="AA8053" s="42"/>
      <c r="AB8053" s="42"/>
      <c r="AD8053" s="11"/>
      <c r="AE8053" s="11"/>
      <c r="AF8053" s="11"/>
    </row>
    <row r="8054" spans="3:32">
      <c r="C8054" s="57"/>
      <c r="D8054" s="11"/>
      <c r="E8054" s="11"/>
      <c r="F8054" s="56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42"/>
      <c r="V8054" s="42"/>
      <c r="W8054" s="42"/>
      <c r="X8054" s="42"/>
      <c r="Y8054" s="42"/>
      <c r="Z8054" s="42"/>
      <c r="AA8054" s="42"/>
      <c r="AB8054" s="42"/>
      <c r="AD8054" s="11"/>
      <c r="AE8054" s="11"/>
    </row>
    <row r="8055" spans="3:32">
      <c r="C8055" s="57"/>
      <c r="D8055" s="11"/>
      <c r="E8055" s="11"/>
      <c r="F8055" s="56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42"/>
      <c r="V8055" s="42"/>
      <c r="W8055" s="42"/>
      <c r="X8055" s="42"/>
      <c r="Y8055" s="42"/>
      <c r="Z8055" s="42"/>
      <c r="AA8055" s="42"/>
      <c r="AB8055" s="42"/>
      <c r="AD8055" s="11"/>
      <c r="AE8055" s="11"/>
    </row>
    <row r="8056" spans="3:32">
      <c r="C8056" s="57"/>
      <c r="D8056" s="11"/>
      <c r="E8056" s="11"/>
      <c r="F8056" s="56"/>
      <c r="G8056" s="11"/>
      <c r="H8056" s="11"/>
      <c r="I8056" s="11"/>
      <c r="J8056" s="11"/>
      <c r="K8056" s="11"/>
      <c r="M8056" s="11"/>
      <c r="O8056" s="11"/>
      <c r="P8056" s="11"/>
      <c r="Q8056" s="11"/>
      <c r="R8056" s="11"/>
      <c r="S8056" s="11"/>
      <c r="T8056" s="11"/>
      <c r="U8056" s="42"/>
      <c r="V8056" s="42"/>
      <c r="W8056" s="42"/>
      <c r="X8056" s="42"/>
      <c r="Y8056" s="42"/>
      <c r="Z8056" s="42"/>
      <c r="AA8056" s="42"/>
      <c r="AB8056" s="42"/>
      <c r="AD8056" s="11"/>
      <c r="AE8056" s="11"/>
      <c r="AF8056" s="11"/>
    </row>
    <row r="8057" spans="3:32">
      <c r="C8057" s="57"/>
      <c r="D8057" s="11"/>
      <c r="E8057" s="11"/>
      <c r="F8057" s="56"/>
      <c r="G8057" s="11"/>
      <c r="H8057" s="11"/>
      <c r="I8057" s="11"/>
      <c r="J8057" s="11"/>
      <c r="K8057" s="11"/>
      <c r="L8057" s="11"/>
      <c r="M8057" s="11"/>
      <c r="O8057" s="11"/>
      <c r="Q8057" s="11"/>
      <c r="R8057" s="11"/>
      <c r="S8057" s="11"/>
      <c r="T8057" s="11"/>
      <c r="U8057" s="42"/>
      <c r="V8057" s="42"/>
      <c r="W8057" s="42"/>
      <c r="X8057" s="42"/>
      <c r="Y8057" s="42"/>
      <c r="Z8057" s="42"/>
      <c r="AA8057" s="42"/>
      <c r="AB8057" s="42"/>
      <c r="AD8057" s="11"/>
      <c r="AE8057" s="11"/>
      <c r="AF8057" s="11"/>
    </row>
    <row r="8058" spans="3:32">
      <c r="C8058" s="57"/>
      <c r="D8058" s="11"/>
      <c r="E8058" s="11"/>
      <c r="F8058" s="56"/>
      <c r="G8058" s="11"/>
      <c r="H8058" s="11"/>
      <c r="I8058" s="11"/>
      <c r="J8058" s="11"/>
      <c r="K8058" s="11"/>
      <c r="M8058" s="11"/>
      <c r="N8058" s="11"/>
      <c r="O8058" s="11"/>
      <c r="P8058" s="11"/>
      <c r="Q8058" s="11"/>
      <c r="R8058" s="11"/>
      <c r="S8058" s="11"/>
      <c r="T8058" s="11"/>
      <c r="U8058" s="42"/>
      <c r="V8058" s="42"/>
      <c r="W8058" s="42"/>
      <c r="X8058" s="42"/>
      <c r="Y8058" s="42"/>
      <c r="Z8058" s="42"/>
      <c r="AA8058" s="42"/>
      <c r="AB8058" s="42"/>
      <c r="AD8058" s="11"/>
    </row>
    <row r="8059" spans="3:32">
      <c r="C8059" s="57"/>
      <c r="D8059" s="11"/>
      <c r="E8059" s="11"/>
      <c r="F8059" s="56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42"/>
      <c r="V8059" s="42"/>
      <c r="W8059" s="42"/>
      <c r="X8059" s="42"/>
      <c r="Y8059" s="42"/>
      <c r="Z8059" s="42"/>
      <c r="AA8059" s="42"/>
      <c r="AB8059" s="42"/>
      <c r="AD8059" s="11"/>
      <c r="AE8059" s="11"/>
    </row>
    <row r="8060" spans="3:32">
      <c r="C8060" s="57"/>
      <c r="D8060" s="11"/>
      <c r="E8060" s="11"/>
      <c r="F8060" s="56"/>
      <c r="G8060" s="11"/>
      <c r="H8060" s="11"/>
      <c r="I8060" s="11"/>
      <c r="J8060" s="11"/>
      <c r="K8060" s="11"/>
      <c r="M8060" s="11"/>
      <c r="O8060" s="11"/>
      <c r="P8060" s="11"/>
      <c r="Q8060" s="11"/>
      <c r="R8060" s="11"/>
      <c r="S8060" s="11"/>
      <c r="T8060" s="11"/>
      <c r="U8060" s="42"/>
      <c r="V8060" s="42"/>
      <c r="W8060" s="42"/>
      <c r="X8060" s="42"/>
      <c r="Y8060" s="42"/>
      <c r="Z8060" s="42"/>
      <c r="AA8060" s="42"/>
      <c r="AB8060" s="42"/>
      <c r="AD8060" s="11"/>
      <c r="AE8060" s="11"/>
    </row>
    <row r="8061" spans="3:32">
      <c r="C8061" s="57"/>
      <c r="D8061" s="11"/>
      <c r="E8061" s="11"/>
      <c r="F8061" s="56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42"/>
      <c r="V8061" s="42"/>
      <c r="W8061" s="42"/>
      <c r="X8061" s="42"/>
      <c r="Y8061" s="42"/>
      <c r="Z8061" s="42"/>
      <c r="AA8061" s="42"/>
      <c r="AB8061" s="42"/>
      <c r="AD8061" s="11"/>
      <c r="AE8061" s="11"/>
    </row>
    <row r="8062" spans="3:32">
      <c r="C8062" s="57"/>
      <c r="D8062" s="11"/>
      <c r="E8062" s="11"/>
      <c r="F8062" s="56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42"/>
      <c r="V8062" s="42"/>
      <c r="W8062" s="42"/>
      <c r="X8062" s="42"/>
      <c r="Y8062" s="42"/>
      <c r="Z8062" s="42"/>
      <c r="AA8062" s="42"/>
      <c r="AB8062" s="42"/>
      <c r="AD8062" s="11"/>
      <c r="AE8062" s="11"/>
    </row>
    <row r="8063" spans="3:32">
      <c r="C8063" s="57"/>
      <c r="D8063" s="11"/>
      <c r="E8063" s="11"/>
      <c r="F8063" s="56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42"/>
      <c r="V8063" s="42"/>
      <c r="W8063" s="42"/>
      <c r="X8063" s="42"/>
      <c r="Y8063" s="42"/>
      <c r="Z8063" s="42"/>
      <c r="AA8063" s="42"/>
      <c r="AB8063" s="42"/>
      <c r="AD8063" s="11"/>
      <c r="AE8063" s="11"/>
      <c r="AF8063" s="11"/>
    </row>
    <row r="8064" spans="3:32">
      <c r="C8064" s="57"/>
      <c r="D8064" s="11"/>
      <c r="E8064" s="11"/>
      <c r="F8064" s="56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42"/>
      <c r="V8064" s="42"/>
      <c r="W8064" s="42"/>
      <c r="X8064" s="42"/>
      <c r="Y8064" s="42"/>
      <c r="Z8064" s="42"/>
      <c r="AA8064" s="42"/>
      <c r="AB8064" s="42"/>
      <c r="AD8064" s="11"/>
      <c r="AE8064" s="11"/>
    </row>
    <row r="8065" spans="3:32">
      <c r="C8065" s="57"/>
      <c r="D8065" s="11"/>
      <c r="E8065" s="11"/>
      <c r="F8065" s="56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42"/>
      <c r="V8065" s="42"/>
      <c r="W8065" s="42"/>
      <c r="X8065" s="42"/>
      <c r="Y8065" s="42"/>
      <c r="Z8065" s="42"/>
      <c r="AA8065" s="42"/>
      <c r="AB8065" s="42"/>
      <c r="AD8065" s="11"/>
      <c r="AE8065" s="11"/>
      <c r="AF8065" s="11"/>
    </row>
    <row r="8066" spans="3:32">
      <c r="C8066" s="57"/>
      <c r="D8066" s="11"/>
      <c r="E8066" s="11"/>
      <c r="F8066" s="56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42"/>
      <c r="V8066" s="42"/>
      <c r="W8066" s="42"/>
      <c r="X8066" s="42"/>
      <c r="Y8066" s="42"/>
      <c r="Z8066" s="42"/>
      <c r="AA8066" s="42"/>
      <c r="AB8066" s="42"/>
      <c r="AD8066" s="11"/>
      <c r="AE8066" s="11"/>
    </row>
    <row r="8067" spans="3:32">
      <c r="C8067" s="57"/>
      <c r="D8067" s="11"/>
      <c r="E8067" s="11"/>
      <c r="F8067" s="56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42"/>
      <c r="V8067" s="42"/>
      <c r="W8067" s="42"/>
      <c r="X8067" s="42"/>
      <c r="Y8067" s="42"/>
      <c r="Z8067" s="42"/>
      <c r="AA8067" s="42"/>
      <c r="AB8067" s="42"/>
      <c r="AD8067" s="11"/>
      <c r="AF8067" s="11"/>
    </row>
    <row r="8068" spans="3:32">
      <c r="C8068" s="57"/>
      <c r="D8068" s="11"/>
      <c r="E8068" s="11"/>
      <c r="F8068" s="56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42"/>
      <c r="V8068" s="42"/>
      <c r="W8068" s="42"/>
      <c r="X8068" s="42"/>
      <c r="Y8068" s="42"/>
      <c r="Z8068" s="42"/>
      <c r="AA8068" s="42"/>
      <c r="AB8068" s="42"/>
      <c r="AD8068" s="11"/>
      <c r="AE8068" s="11"/>
      <c r="AF8068" s="11"/>
    </row>
    <row r="8069" spans="3:32">
      <c r="C8069" s="57"/>
      <c r="D8069" s="11"/>
      <c r="E8069" s="11"/>
      <c r="F8069" s="56"/>
      <c r="G8069" s="11"/>
      <c r="H8069" s="11"/>
      <c r="I8069" s="11"/>
      <c r="J8069" s="11"/>
      <c r="K8069" s="11"/>
      <c r="M8069" s="11"/>
      <c r="O8069" s="11"/>
      <c r="P8069" s="11"/>
      <c r="Q8069" s="11"/>
      <c r="R8069" s="11"/>
      <c r="S8069" s="11"/>
      <c r="T8069" s="11"/>
      <c r="U8069" s="42"/>
      <c r="V8069" s="42"/>
      <c r="W8069" s="42"/>
      <c r="X8069" s="42"/>
      <c r="Y8069" s="42"/>
      <c r="Z8069" s="42"/>
      <c r="AA8069" s="42"/>
      <c r="AB8069" s="42"/>
      <c r="AD8069" s="11"/>
      <c r="AE8069" s="11"/>
      <c r="AF8069" s="11"/>
    </row>
    <row r="8070" spans="3:32">
      <c r="C8070" s="57"/>
      <c r="D8070" s="11"/>
      <c r="E8070" s="11"/>
      <c r="F8070" s="56"/>
      <c r="G8070" s="11"/>
      <c r="H8070" s="11"/>
      <c r="I8070" s="11"/>
      <c r="J8070" s="11"/>
      <c r="K8070" s="11"/>
      <c r="M8070" s="11"/>
      <c r="N8070" s="11"/>
      <c r="O8070" s="11"/>
      <c r="P8070" s="11"/>
      <c r="Q8070" s="11"/>
      <c r="R8070" s="11"/>
      <c r="S8070" s="11"/>
      <c r="T8070" s="11"/>
      <c r="U8070" s="42"/>
      <c r="V8070" s="42"/>
      <c r="W8070" s="42"/>
      <c r="X8070" s="42"/>
      <c r="Y8070" s="42"/>
      <c r="Z8070" s="42"/>
      <c r="AA8070" s="42"/>
      <c r="AB8070" s="42"/>
      <c r="AD8070" s="11"/>
      <c r="AE8070" s="11"/>
    </row>
    <row r="8071" spans="3:32">
      <c r="C8071" s="57"/>
      <c r="D8071" s="11"/>
      <c r="E8071" s="11"/>
      <c r="F8071" s="56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42"/>
      <c r="V8071" s="42"/>
      <c r="W8071" s="42"/>
      <c r="X8071" s="42"/>
      <c r="Y8071" s="42"/>
      <c r="Z8071" s="42"/>
      <c r="AA8071" s="42"/>
      <c r="AB8071" s="42"/>
      <c r="AD8071" s="11"/>
      <c r="AE8071" s="11"/>
    </row>
    <row r="8072" spans="3:32">
      <c r="C8072" s="57"/>
      <c r="D8072" s="11"/>
      <c r="E8072" s="11"/>
      <c r="F8072" s="56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42"/>
      <c r="V8072" s="42"/>
      <c r="W8072" s="42"/>
      <c r="X8072" s="42"/>
      <c r="Y8072" s="42"/>
      <c r="Z8072" s="42"/>
      <c r="AA8072" s="42"/>
      <c r="AB8072" s="42"/>
      <c r="AD8072" s="11"/>
      <c r="AE8072" s="11"/>
    </row>
    <row r="8073" spans="3:32">
      <c r="C8073" s="57"/>
      <c r="D8073" s="11"/>
      <c r="E8073" s="11"/>
      <c r="F8073" s="56"/>
      <c r="G8073" s="11"/>
      <c r="H8073" s="11"/>
      <c r="I8073" s="11"/>
      <c r="J8073" s="11"/>
      <c r="K8073" s="11"/>
      <c r="M8073" s="11"/>
      <c r="N8073" s="11"/>
      <c r="P8073" s="11"/>
      <c r="Q8073" s="11"/>
      <c r="R8073" s="11"/>
      <c r="S8073" s="11"/>
      <c r="U8073" s="42"/>
      <c r="V8073" s="42"/>
      <c r="W8073" s="42"/>
      <c r="X8073" s="42"/>
      <c r="Y8073" s="42"/>
      <c r="Z8073" s="42"/>
      <c r="AA8073" s="42"/>
      <c r="AB8073" s="42"/>
      <c r="AD8073" s="11"/>
      <c r="AE8073" s="11"/>
      <c r="AF8073" s="11"/>
    </row>
    <row r="8074" spans="3:32">
      <c r="C8074" s="57"/>
      <c r="D8074" s="11"/>
      <c r="E8074" s="11"/>
      <c r="F8074" s="56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42"/>
      <c r="V8074" s="42"/>
      <c r="W8074" s="42"/>
      <c r="X8074" s="42"/>
      <c r="Y8074" s="42"/>
      <c r="Z8074" s="42"/>
      <c r="AA8074" s="42"/>
      <c r="AB8074" s="42"/>
      <c r="AD8074" s="11"/>
      <c r="AF8074" s="11"/>
    </row>
    <row r="8075" spans="3:32">
      <c r="C8075" s="57"/>
      <c r="D8075" s="11"/>
      <c r="E8075" s="11"/>
      <c r="F8075" s="56"/>
      <c r="G8075" s="11"/>
      <c r="H8075" s="11"/>
      <c r="I8075" s="11"/>
      <c r="J8075" s="11"/>
      <c r="K8075" s="11"/>
      <c r="L8075" s="11"/>
      <c r="M8075" s="11"/>
      <c r="O8075" s="11"/>
      <c r="Q8075" s="11"/>
      <c r="R8075" s="11"/>
      <c r="S8075" s="11"/>
      <c r="T8075" s="11"/>
      <c r="U8075" s="42"/>
      <c r="V8075" s="42"/>
      <c r="W8075" s="42"/>
      <c r="X8075" s="42"/>
      <c r="Y8075" s="42"/>
      <c r="Z8075" s="42"/>
      <c r="AA8075" s="42"/>
      <c r="AB8075" s="42"/>
      <c r="AD8075" s="11"/>
      <c r="AF8075" s="11"/>
    </row>
    <row r="8076" spans="3:32">
      <c r="C8076" s="57"/>
      <c r="D8076" s="11"/>
      <c r="E8076" s="11"/>
      <c r="F8076" s="56"/>
      <c r="G8076" s="11"/>
      <c r="H8076" s="11"/>
      <c r="I8076" s="11"/>
      <c r="J8076" s="11"/>
      <c r="K8076" s="11"/>
      <c r="L8076" s="11"/>
      <c r="M8076" s="11"/>
      <c r="N8076" s="11"/>
      <c r="O8076" s="11"/>
      <c r="Q8076" s="11"/>
      <c r="R8076" s="11"/>
      <c r="S8076" s="11"/>
      <c r="T8076" s="11"/>
      <c r="U8076" s="42"/>
      <c r="V8076" s="42"/>
      <c r="W8076" s="42"/>
      <c r="X8076" s="42"/>
      <c r="Y8076" s="42"/>
      <c r="Z8076" s="42"/>
      <c r="AA8076" s="42"/>
      <c r="AB8076" s="42"/>
      <c r="AD8076" s="11"/>
      <c r="AF8076" s="11"/>
    </row>
    <row r="8077" spans="3:32">
      <c r="C8077" s="57"/>
      <c r="D8077" s="11"/>
      <c r="E8077" s="11"/>
      <c r="F8077" s="56"/>
      <c r="G8077" s="11"/>
      <c r="H8077" s="11"/>
      <c r="I8077" s="11"/>
      <c r="J8077" s="11"/>
      <c r="K8077" s="11"/>
      <c r="L8077" s="11"/>
      <c r="M8077" s="11"/>
      <c r="O8077" s="11"/>
      <c r="Q8077" s="11"/>
      <c r="R8077" s="11"/>
      <c r="S8077" s="11"/>
      <c r="T8077" s="11"/>
      <c r="U8077" s="42"/>
      <c r="V8077" s="42"/>
      <c r="W8077" s="42"/>
      <c r="X8077" s="42"/>
      <c r="Y8077" s="42"/>
      <c r="Z8077" s="42"/>
      <c r="AA8077" s="42"/>
      <c r="AB8077" s="42"/>
      <c r="AD8077" s="11"/>
      <c r="AF8077" s="11"/>
    </row>
    <row r="8078" spans="3:32">
      <c r="C8078" s="57"/>
      <c r="D8078" s="11"/>
      <c r="E8078" s="11"/>
      <c r="F8078" s="56"/>
      <c r="G8078" s="11"/>
      <c r="H8078" s="11"/>
      <c r="I8078" s="11"/>
      <c r="J8078" s="11"/>
      <c r="K8078" s="11"/>
      <c r="M8078" s="11"/>
      <c r="N8078" s="11"/>
      <c r="O8078" s="11"/>
      <c r="Q8078" s="11"/>
      <c r="R8078" s="11"/>
      <c r="S8078" s="11"/>
      <c r="U8078" s="42"/>
      <c r="V8078" s="42"/>
      <c r="W8078" s="42"/>
      <c r="X8078" s="42"/>
      <c r="Y8078" s="42"/>
      <c r="Z8078" s="42"/>
      <c r="AA8078" s="42"/>
      <c r="AB8078" s="42"/>
      <c r="AD8078" s="11"/>
    </row>
    <row r="8079" spans="3:32">
      <c r="C8079" s="57"/>
      <c r="D8079" s="11"/>
      <c r="E8079" s="11"/>
      <c r="F8079" s="56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42"/>
      <c r="V8079" s="42"/>
      <c r="W8079" s="42"/>
      <c r="X8079" s="42"/>
      <c r="Y8079" s="42"/>
      <c r="Z8079" s="42"/>
      <c r="AA8079" s="42"/>
      <c r="AB8079" s="42"/>
      <c r="AD8079" s="11"/>
      <c r="AE8079" s="11"/>
    </row>
    <row r="8080" spans="3:32">
      <c r="C8080" s="57"/>
      <c r="D8080" s="11"/>
      <c r="E8080" s="11"/>
      <c r="F8080" s="56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42"/>
      <c r="V8080" s="42"/>
      <c r="W8080" s="42"/>
      <c r="X8080" s="42"/>
      <c r="Y8080" s="42"/>
      <c r="Z8080" s="42"/>
      <c r="AA8080" s="42"/>
      <c r="AB8080" s="42"/>
      <c r="AD8080" s="11"/>
      <c r="AE8080" s="11"/>
    </row>
    <row r="8081" spans="3:32">
      <c r="C8081" s="57"/>
      <c r="D8081" s="11"/>
      <c r="E8081" s="11"/>
      <c r="F8081" s="56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42"/>
      <c r="V8081" s="42"/>
      <c r="W8081" s="42"/>
      <c r="X8081" s="42"/>
      <c r="Y8081" s="42"/>
      <c r="Z8081" s="42"/>
      <c r="AA8081" s="42"/>
      <c r="AB8081" s="42"/>
      <c r="AD8081" s="11"/>
      <c r="AE8081" s="11"/>
      <c r="AF8081" s="11"/>
    </row>
    <row r="8082" spans="3:32">
      <c r="C8082" s="57"/>
      <c r="D8082" s="11"/>
      <c r="E8082" s="11"/>
      <c r="F8082" s="56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42"/>
      <c r="V8082" s="42"/>
      <c r="W8082" s="42"/>
      <c r="X8082" s="42"/>
      <c r="Y8082" s="42"/>
      <c r="Z8082" s="42"/>
      <c r="AA8082" s="42"/>
      <c r="AB8082" s="42"/>
      <c r="AD8082" s="11"/>
      <c r="AF8082" s="11"/>
    </row>
    <row r="8083" spans="3:32">
      <c r="C8083" s="57"/>
      <c r="D8083" s="11"/>
      <c r="E8083" s="11"/>
      <c r="F8083" s="56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42"/>
      <c r="V8083" s="42"/>
      <c r="W8083" s="42"/>
      <c r="X8083" s="42"/>
      <c r="Y8083" s="42"/>
      <c r="Z8083" s="42"/>
      <c r="AA8083" s="42"/>
      <c r="AB8083" s="42"/>
      <c r="AD8083" s="11"/>
      <c r="AF8083" s="11"/>
    </row>
    <row r="8084" spans="3:32">
      <c r="C8084" s="57"/>
      <c r="D8084" s="11"/>
      <c r="E8084" s="11"/>
      <c r="F8084" s="56"/>
      <c r="G8084" s="11"/>
      <c r="H8084" s="11"/>
      <c r="I8084" s="11"/>
      <c r="J8084" s="11"/>
      <c r="K8084" s="11"/>
      <c r="M8084" s="11"/>
      <c r="N8084" s="11"/>
      <c r="P8084" s="11"/>
      <c r="Q8084" s="11"/>
      <c r="R8084" s="11"/>
      <c r="S8084" s="11"/>
      <c r="T8084" s="11"/>
      <c r="U8084" s="42"/>
      <c r="V8084" s="42"/>
      <c r="W8084" s="42"/>
      <c r="X8084" s="42"/>
      <c r="Y8084" s="42"/>
      <c r="Z8084" s="42"/>
      <c r="AA8084" s="42"/>
      <c r="AB8084" s="42"/>
      <c r="AD8084" s="11"/>
      <c r="AE8084" s="11"/>
    </row>
    <row r="8085" spans="3:32">
      <c r="C8085" s="57"/>
      <c r="D8085" s="11"/>
      <c r="E8085" s="11"/>
      <c r="F8085" s="56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42"/>
      <c r="V8085" s="42"/>
      <c r="W8085" s="42"/>
      <c r="X8085" s="42"/>
      <c r="Y8085" s="42"/>
      <c r="Z8085" s="42"/>
      <c r="AA8085" s="42"/>
      <c r="AB8085" s="42"/>
      <c r="AD8085" s="11"/>
      <c r="AE8085" s="11"/>
      <c r="AF8085" s="11"/>
    </row>
    <row r="8086" spans="3:32">
      <c r="C8086" s="57"/>
      <c r="D8086" s="11"/>
      <c r="E8086" s="11"/>
      <c r="F8086" s="56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42"/>
      <c r="V8086" s="42"/>
      <c r="W8086" s="42"/>
      <c r="X8086" s="42"/>
      <c r="Y8086" s="42"/>
      <c r="Z8086" s="42"/>
      <c r="AA8086" s="42"/>
      <c r="AB8086" s="42"/>
      <c r="AD8086" s="11"/>
      <c r="AF8086" s="11"/>
    </row>
    <row r="8087" spans="3:32">
      <c r="C8087" s="57"/>
      <c r="D8087" s="11"/>
      <c r="E8087" s="11"/>
      <c r="F8087" s="56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42"/>
      <c r="V8087" s="42"/>
      <c r="W8087" s="42"/>
      <c r="X8087" s="42"/>
      <c r="Y8087" s="42"/>
      <c r="Z8087" s="42"/>
      <c r="AA8087" s="42"/>
      <c r="AB8087" s="42"/>
      <c r="AD8087" s="11"/>
    </row>
    <row r="8088" spans="3:32">
      <c r="C8088" s="57"/>
      <c r="D8088" s="11"/>
      <c r="E8088" s="11"/>
      <c r="F8088" s="56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42"/>
      <c r="V8088" s="42"/>
      <c r="W8088" s="42"/>
      <c r="X8088" s="42"/>
      <c r="Y8088" s="42"/>
      <c r="Z8088" s="42"/>
      <c r="AA8088" s="42"/>
      <c r="AB8088" s="42"/>
      <c r="AD8088" s="11"/>
    </row>
    <row r="8089" spans="3:32">
      <c r="C8089" s="57"/>
      <c r="D8089" s="11"/>
      <c r="E8089" s="11"/>
      <c r="F8089" s="56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42"/>
      <c r="V8089" s="42"/>
      <c r="W8089" s="42"/>
      <c r="X8089" s="42"/>
      <c r="Y8089" s="42"/>
      <c r="Z8089" s="42"/>
      <c r="AA8089" s="42"/>
      <c r="AB8089" s="42"/>
      <c r="AD8089" s="11"/>
      <c r="AE8089" s="11"/>
      <c r="AF8089" s="11"/>
    </row>
    <row r="8090" spans="3:32">
      <c r="C8090" s="57"/>
      <c r="D8090" s="11"/>
      <c r="E8090" s="11"/>
      <c r="F8090" s="56"/>
      <c r="G8090" s="11"/>
      <c r="H8090" s="11"/>
      <c r="I8090" s="11"/>
      <c r="J8090" s="11"/>
      <c r="K8090" s="11"/>
      <c r="M8090" s="11"/>
      <c r="O8090" s="11"/>
      <c r="P8090" s="11"/>
      <c r="Q8090" s="11"/>
      <c r="R8090" s="11"/>
      <c r="S8090" s="11"/>
      <c r="T8090" s="11"/>
      <c r="U8090" s="42"/>
      <c r="V8090" s="42"/>
      <c r="W8090" s="42"/>
      <c r="X8090" s="42"/>
      <c r="Y8090" s="42"/>
      <c r="Z8090" s="42"/>
      <c r="AA8090" s="42"/>
      <c r="AB8090" s="42"/>
      <c r="AD8090" s="11"/>
      <c r="AE8090" s="11"/>
      <c r="AF8090" s="11"/>
    </row>
    <row r="8091" spans="3:32">
      <c r="C8091" s="57"/>
      <c r="D8091" s="11"/>
      <c r="E8091" s="11"/>
      <c r="F8091" s="56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42"/>
      <c r="V8091" s="42"/>
      <c r="W8091" s="42"/>
      <c r="X8091" s="42"/>
      <c r="Y8091" s="42"/>
      <c r="Z8091" s="42"/>
      <c r="AA8091" s="42"/>
      <c r="AB8091" s="42"/>
      <c r="AD8091" s="11"/>
      <c r="AE8091" s="11"/>
    </row>
    <row r="8092" spans="3:32">
      <c r="C8092" s="57"/>
      <c r="D8092" s="11"/>
      <c r="E8092" s="11"/>
      <c r="F8092" s="56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42"/>
      <c r="V8092" s="42"/>
      <c r="W8092" s="42"/>
      <c r="X8092" s="42"/>
      <c r="Y8092" s="42"/>
      <c r="Z8092" s="42"/>
      <c r="AA8092" s="42"/>
      <c r="AB8092" s="42"/>
      <c r="AD8092" s="11"/>
      <c r="AE8092" s="11"/>
      <c r="AF8092" s="11"/>
    </row>
    <row r="8093" spans="3:32">
      <c r="C8093" s="57"/>
      <c r="D8093" s="11"/>
      <c r="E8093" s="11"/>
      <c r="F8093" s="56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42"/>
      <c r="V8093" s="42"/>
      <c r="W8093" s="42"/>
      <c r="X8093" s="42"/>
      <c r="Y8093" s="42"/>
      <c r="Z8093" s="42"/>
      <c r="AA8093" s="42"/>
      <c r="AB8093" s="42"/>
      <c r="AD8093" s="11"/>
    </row>
    <row r="8094" spans="3:32">
      <c r="C8094" s="57"/>
      <c r="D8094" s="11"/>
      <c r="E8094" s="11"/>
      <c r="F8094" s="56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42"/>
      <c r="V8094" s="42"/>
      <c r="W8094" s="42"/>
      <c r="X8094" s="42"/>
      <c r="Y8094" s="42"/>
      <c r="Z8094" s="42"/>
      <c r="AA8094" s="42"/>
      <c r="AB8094" s="42"/>
      <c r="AD8094" s="11"/>
      <c r="AE8094" s="11"/>
      <c r="AF8094" s="11"/>
    </row>
    <row r="8095" spans="3:32">
      <c r="C8095" s="57"/>
      <c r="D8095" s="11"/>
      <c r="E8095" s="11"/>
      <c r="F8095" s="56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42"/>
      <c r="V8095" s="42"/>
      <c r="W8095" s="42"/>
      <c r="X8095" s="42"/>
      <c r="Y8095" s="42"/>
      <c r="Z8095" s="42"/>
      <c r="AA8095" s="42"/>
      <c r="AB8095" s="42"/>
      <c r="AD8095" s="11"/>
      <c r="AF8095" s="11"/>
    </row>
    <row r="8096" spans="3:32">
      <c r="C8096" s="57"/>
      <c r="D8096" s="11"/>
      <c r="E8096" s="11"/>
      <c r="F8096" s="56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42"/>
      <c r="V8096" s="42"/>
      <c r="W8096" s="42"/>
      <c r="X8096" s="42"/>
      <c r="Y8096" s="42"/>
      <c r="Z8096" s="42"/>
      <c r="AA8096" s="42"/>
      <c r="AB8096" s="42"/>
      <c r="AD8096" s="11"/>
      <c r="AF8096" s="11"/>
    </row>
    <row r="8097" spans="3:32">
      <c r="C8097" s="57"/>
      <c r="D8097" s="11"/>
      <c r="E8097" s="11"/>
      <c r="F8097" s="56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42"/>
      <c r="V8097" s="42"/>
      <c r="W8097" s="42"/>
      <c r="X8097" s="42"/>
      <c r="Y8097" s="42"/>
      <c r="Z8097" s="42"/>
      <c r="AA8097" s="42"/>
      <c r="AB8097" s="42"/>
      <c r="AD8097" s="11"/>
      <c r="AF8097" s="11"/>
    </row>
    <row r="8098" spans="3:32">
      <c r="C8098" s="57"/>
      <c r="D8098" s="11"/>
      <c r="E8098" s="11"/>
      <c r="F8098" s="56"/>
      <c r="G8098" s="11"/>
      <c r="H8098" s="11"/>
      <c r="I8098" s="11"/>
      <c r="J8098" s="11"/>
      <c r="K8098" s="11"/>
      <c r="L8098" s="11"/>
      <c r="M8098" s="11"/>
      <c r="N8098" s="11"/>
      <c r="O8098" s="11"/>
      <c r="Q8098" s="11"/>
      <c r="R8098" s="11"/>
      <c r="S8098" s="11"/>
      <c r="U8098" s="42"/>
      <c r="V8098" s="42"/>
      <c r="W8098" s="42"/>
      <c r="X8098" s="42"/>
      <c r="Y8098" s="42"/>
      <c r="Z8098" s="42"/>
      <c r="AA8098" s="42"/>
      <c r="AB8098" s="42"/>
      <c r="AD8098" s="11"/>
      <c r="AF8098" s="11"/>
    </row>
    <row r="8099" spans="3:32">
      <c r="C8099" s="57"/>
      <c r="D8099" s="11"/>
      <c r="E8099" s="11"/>
      <c r="F8099" s="56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42"/>
      <c r="V8099" s="42"/>
      <c r="W8099" s="42"/>
      <c r="X8099" s="42"/>
      <c r="Y8099" s="42"/>
      <c r="Z8099" s="42"/>
      <c r="AA8099" s="42"/>
      <c r="AB8099" s="42"/>
      <c r="AD8099" s="11"/>
      <c r="AE8099" s="11"/>
    </row>
    <row r="8100" spans="3:32">
      <c r="C8100" s="57"/>
      <c r="D8100" s="11"/>
      <c r="E8100" s="11"/>
      <c r="F8100" s="56"/>
      <c r="G8100" s="11"/>
      <c r="H8100" s="11"/>
      <c r="I8100" s="11"/>
      <c r="J8100" s="11"/>
      <c r="K8100" s="11"/>
      <c r="M8100" s="11"/>
      <c r="O8100" s="11"/>
      <c r="P8100" s="11"/>
      <c r="Q8100" s="11"/>
      <c r="R8100" s="11"/>
      <c r="S8100" s="11"/>
      <c r="T8100" s="11"/>
      <c r="U8100" s="42"/>
      <c r="V8100" s="42"/>
      <c r="W8100" s="42"/>
      <c r="X8100" s="42"/>
      <c r="Y8100" s="42"/>
      <c r="Z8100" s="42"/>
      <c r="AA8100" s="42"/>
      <c r="AB8100" s="42"/>
      <c r="AD8100" s="11"/>
      <c r="AE8100" s="11"/>
    </row>
    <row r="8101" spans="3:32">
      <c r="C8101" s="57"/>
      <c r="D8101" s="11"/>
      <c r="E8101" s="11"/>
      <c r="F8101" s="56"/>
      <c r="G8101" s="11"/>
      <c r="H8101" s="11"/>
      <c r="I8101" s="11"/>
      <c r="J8101" s="11"/>
      <c r="K8101" s="11"/>
      <c r="L8101" s="11"/>
      <c r="M8101" s="11"/>
      <c r="N8101" s="11"/>
      <c r="Q8101" s="11"/>
      <c r="R8101" s="11"/>
      <c r="S8101" s="11"/>
      <c r="T8101" s="11"/>
      <c r="U8101" s="42"/>
      <c r="V8101" s="42"/>
      <c r="W8101" s="42"/>
      <c r="X8101" s="42"/>
      <c r="Y8101" s="42"/>
      <c r="Z8101" s="42"/>
      <c r="AA8101" s="42"/>
      <c r="AB8101" s="42"/>
      <c r="AD8101" s="11"/>
      <c r="AE8101" s="11"/>
    </row>
    <row r="8102" spans="3:32">
      <c r="C8102" s="57"/>
      <c r="D8102" s="11"/>
      <c r="E8102" s="11"/>
      <c r="F8102" s="56"/>
      <c r="G8102" s="11"/>
      <c r="H8102" s="11"/>
      <c r="I8102" s="11"/>
      <c r="J8102" s="11"/>
      <c r="K8102" s="11"/>
      <c r="L8102" s="11"/>
      <c r="M8102" s="11"/>
      <c r="N8102" s="11"/>
      <c r="Q8102" s="11"/>
      <c r="R8102" s="11"/>
      <c r="S8102" s="11"/>
      <c r="T8102" s="11"/>
      <c r="U8102" s="42"/>
      <c r="V8102" s="42"/>
      <c r="W8102" s="42"/>
      <c r="X8102" s="42"/>
      <c r="Y8102" s="42"/>
      <c r="Z8102" s="42"/>
      <c r="AA8102" s="42"/>
      <c r="AB8102" s="42"/>
      <c r="AD8102" s="11"/>
    </row>
    <row r="8103" spans="3:32">
      <c r="C8103" s="57"/>
      <c r="D8103" s="11"/>
      <c r="E8103" s="11"/>
      <c r="F8103" s="56"/>
      <c r="G8103" s="11"/>
      <c r="H8103" s="11"/>
      <c r="I8103" s="11"/>
      <c r="J8103" s="11"/>
      <c r="K8103" s="11"/>
      <c r="M8103" s="11"/>
      <c r="N8103" s="11"/>
      <c r="O8103" s="11"/>
      <c r="P8103" s="11"/>
      <c r="Q8103" s="11"/>
      <c r="R8103" s="11"/>
      <c r="S8103" s="11"/>
      <c r="U8103" s="42"/>
      <c r="V8103" s="42"/>
      <c r="W8103" s="42"/>
      <c r="X8103" s="42"/>
      <c r="Y8103" s="42"/>
      <c r="Z8103" s="42"/>
      <c r="AA8103" s="42"/>
      <c r="AB8103" s="42"/>
      <c r="AD8103" s="11"/>
      <c r="AE8103" s="11"/>
    </row>
    <row r="8104" spans="3:32">
      <c r="C8104" s="57"/>
      <c r="D8104" s="11"/>
      <c r="E8104" s="11"/>
      <c r="F8104" s="56"/>
      <c r="G8104" s="11"/>
      <c r="H8104" s="11"/>
      <c r="I8104" s="11"/>
      <c r="J8104" s="11"/>
      <c r="K8104" s="11"/>
      <c r="L8104" s="11"/>
      <c r="M8104" s="11"/>
      <c r="N8104" s="11"/>
      <c r="P8104" s="11"/>
      <c r="Q8104" s="11"/>
      <c r="R8104" s="11"/>
      <c r="S8104" s="11"/>
      <c r="T8104" s="11"/>
      <c r="U8104" s="42"/>
      <c r="V8104" s="42"/>
      <c r="W8104" s="42"/>
      <c r="X8104" s="42"/>
      <c r="Y8104" s="42"/>
      <c r="Z8104" s="42"/>
      <c r="AA8104" s="42"/>
      <c r="AB8104" s="42"/>
      <c r="AD8104" s="11"/>
      <c r="AE8104" s="11"/>
      <c r="AF8104" s="11"/>
    </row>
    <row r="8105" spans="3:32">
      <c r="C8105" s="57"/>
      <c r="D8105" s="11"/>
      <c r="E8105" s="11"/>
      <c r="F8105" s="56"/>
      <c r="G8105" s="11"/>
      <c r="H8105" s="11"/>
      <c r="I8105" s="11"/>
      <c r="J8105" s="11"/>
      <c r="K8105" s="11"/>
      <c r="L8105" s="11"/>
      <c r="M8105" s="11"/>
      <c r="N8105" s="11"/>
      <c r="P8105" s="11"/>
      <c r="Q8105" s="11"/>
      <c r="R8105" s="11"/>
      <c r="S8105" s="11"/>
      <c r="T8105" s="11"/>
      <c r="U8105" s="42"/>
      <c r="V8105" s="42"/>
      <c r="W8105" s="42"/>
      <c r="X8105" s="42"/>
      <c r="Y8105" s="42"/>
      <c r="Z8105" s="42"/>
      <c r="AA8105" s="42"/>
      <c r="AB8105" s="42"/>
      <c r="AD8105" s="11"/>
      <c r="AF8105" s="11"/>
    </row>
    <row r="8106" spans="3:32">
      <c r="C8106" s="57"/>
      <c r="D8106" s="11"/>
      <c r="E8106" s="11"/>
      <c r="F8106" s="56"/>
      <c r="G8106" s="11"/>
      <c r="H8106" s="11"/>
      <c r="I8106" s="11"/>
      <c r="J8106" s="11"/>
      <c r="K8106" s="11"/>
      <c r="L8106" s="11"/>
      <c r="M8106" s="11"/>
      <c r="N8106" s="11"/>
      <c r="P8106" s="11"/>
      <c r="Q8106" s="11"/>
      <c r="R8106" s="11"/>
      <c r="S8106" s="11"/>
      <c r="T8106" s="11"/>
      <c r="U8106" s="42"/>
      <c r="V8106" s="42"/>
      <c r="W8106" s="42"/>
      <c r="X8106" s="42"/>
      <c r="Y8106" s="42"/>
      <c r="Z8106" s="42"/>
      <c r="AA8106" s="42"/>
      <c r="AB8106" s="42"/>
      <c r="AD8106" s="11"/>
      <c r="AE8106" s="11"/>
      <c r="AF8106" s="11"/>
    </row>
    <row r="8107" spans="3:32">
      <c r="C8107" s="57"/>
      <c r="D8107" s="11"/>
      <c r="E8107" s="11"/>
      <c r="F8107" s="56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42"/>
      <c r="V8107" s="42"/>
      <c r="W8107" s="42"/>
      <c r="X8107" s="42"/>
      <c r="Y8107" s="42"/>
      <c r="Z8107" s="42"/>
      <c r="AA8107" s="42"/>
      <c r="AB8107" s="42"/>
      <c r="AD8107" s="11"/>
      <c r="AE8107" s="11"/>
    </row>
    <row r="8108" spans="3:32">
      <c r="C8108" s="57"/>
      <c r="D8108" s="11"/>
      <c r="E8108" s="11"/>
      <c r="F8108" s="56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42"/>
      <c r="V8108" s="42"/>
      <c r="W8108" s="42"/>
      <c r="X8108" s="42"/>
      <c r="Y8108" s="42"/>
      <c r="Z8108" s="42"/>
      <c r="AA8108" s="42"/>
      <c r="AB8108" s="42"/>
      <c r="AD8108" s="11"/>
      <c r="AE8108" s="11"/>
      <c r="AF8108" s="11"/>
    </row>
    <row r="8109" spans="3:32">
      <c r="C8109" s="57"/>
      <c r="D8109" s="11"/>
      <c r="E8109" s="11"/>
      <c r="F8109" s="56"/>
      <c r="G8109" s="11"/>
      <c r="H8109" s="11"/>
      <c r="I8109" s="11"/>
      <c r="J8109" s="11"/>
      <c r="K8109" s="11"/>
      <c r="L8109" s="11"/>
      <c r="M8109" s="11"/>
      <c r="N8109" s="11"/>
      <c r="P8109" s="11"/>
      <c r="Q8109" s="11"/>
      <c r="R8109" s="11"/>
      <c r="S8109" s="11"/>
      <c r="T8109" s="11"/>
      <c r="U8109" s="42"/>
      <c r="V8109" s="42"/>
      <c r="W8109" s="42"/>
      <c r="X8109" s="42"/>
      <c r="Y8109" s="42"/>
      <c r="Z8109" s="42"/>
      <c r="AA8109" s="42"/>
      <c r="AB8109" s="42"/>
      <c r="AD8109" s="11"/>
      <c r="AE8109" s="11"/>
    </row>
    <row r="8110" spans="3:32">
      <c r="C8110" s="57"/>
      <c r="D8110" s="11"/>
      <c r="E8110" s="11"/>
      <c r="F8110" s="56"/>
      <c r="G8110" s="11"/>
      <c r="H8110" s="11"/>
      <c r="I8110" s="11"/>
      <c r="J8110" s="11"/>
      <c r="K8110" s="11"/>
      <c r="M8110" s="11"/>
      <c r="N8110" s="11"/>
      <c r="O8110" s="11"/>
      <c r="Q8110" s="11"/>
      <c r="R8110" s="11"/>
      <c r="S8110" s="11"/>
      <c r="U8110" s="42"/>
      <c r="V8110" s="42"/>
      <c r="W8110" s="42"/>
      <c r="X8110" s="42"/>
      <c r="Y8110" s="42"/>
      <c r="Z8110" s="42"/>
      <c r="AA8110" s="42"/>
      <c r="AB8110" s="42"/>
      <c r="AD8110" s="11"/>
      <c r="AE8110" s="11"/>
    </row>
    <row r="8111" spans="3:32">
      <c r="C8111" s="57"/>
      <c r="D8111" s="11"/>
      <c r="E8111" s="11"/>
      <c r="F8111" s="56"/>
      <c r="G8111" s="11"/>
      <c r="H8111" s="11"/>
      <c r="I8111" s="11"/>
      <c r="J8111" s="11"/>
      <c r="K8111" s="11"/>
      <c r="M8111" s="11"/>
      <c r="N8111" s="11"/>
      <c r="O8111" s="11"/>
      <c r="Q8111" s="11"/>
      <c r="R8111" s="11"/>
      <c r="S8111" s="11"/>
      <c r="U8111" s="42"/>
      <c r="V8111" s="42"/>
      <c r="W8111" s="42"/>
      <c r="X8111" s="42"/>
      <c r="Y8111" s="42"/>
      <c r="Z8111" s="42"/>
      <c r="AA8111" s="42"/>
      <c r="AB8111" s="42"/>
      <c r="AD8111" s="11"/>
      <c r="AE8111" s="11"/>
    </row>
    <row r="8112" spans="3:32">
      <c r="C8112" s="57"/>
      <c r="D8112" s="11"/>
      <c r="E8112" s="11"/>
      <c r="F8112" s="56"/>
      <c r="G8112" s="11"/>
      <c r="H8112" s="11"/>
      <c r="I8112" s="11"/>
      <c r="J8112" s="11"/>
      <c r="K8112" s="11"/>
      <c r="M8112" s="11"/>
      <c r="N8112" s="11"/>
      <c r="O8112" s="11"/>
      <c r="Q8112" s="11"/>
      <c r="R8112" s="11"/>
      <c r="S8112" s="11"/>
      <c r="U8112" s="42"/>
      <c r="V8112" s="42"/>
      <c r="W8112" s="42"/>
      <c r="X8112" s="42"/>
      <c r="Y8112" s="42"/>
      <c r="Z8112" s="42"/>
      <c r="AA8112" s="42"/>
      <c r="AB8112" s="42"/>
      <c r="AD8112" s="11"/>
      <c r="AE8112" s="11"/>
      <c r="AF8112" s="11"/>
    </row>
    <row r="8113" spans="3:32">
      <c r="C8113" s="57"/>
      <c r="D8113" s="11"/>
      <c r="E8113" s="11"/>
      <c r="F8113" s="56"/>
      <c r="G8113" s="11"/>
      <c r="H8113" s="11"/>
      <c r="I8113" s="11"/>
      <c r="J8113" s="11"/>
      <c r="K8113" s="11"/>
      <c r="M8113" s="11"/>
      <c r="N8113" s="11"/>
      <c r="O8113" s="11"/>
      <c r="Q8113" s="11"/>
      <c r="R8113" s="11"/>
      <c r="S8113" s="11"/>
      <c r="U8113" s="42"/>
      <c r="V8113" s="42"/>
      <c r="W8113" s="42"/>
      <c r="X8113" s="42"/>
      <c r="Y8113" s="42"/>
      <c r="Z8113" s="42"/>
      <c r="AA8113" s="42"/>
      <c r="AB8113" s="42"/>
      <c r="AD8113" s="11"/>
      <c r="AE8113" s="11"/>
      <c r="AF8113" s="11"/>
    </row>
    <row r="8114" spans="3:32">
      <c r="C8114" s="57"/>
      <c r="D8114" s="11"/>
      <c r="E8114" s="11"/>
      <c r="F8114" s="56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U8114" s="42"/>
      <c r="V8114" s="42"/>
      <c r="W8114" s="42"/>
      <c r="X8114" s="42"/>
      <c r="Y8114" s="42"/>
      <c r="Z8114" s="42"/>
      <c r="AA8114" s="42"/>
      <c r="AB8114" s="42"/>
      <c r="AD8114" s="11"/>
      <c r="AE8114" s="11"/>
    </row>
    <row r="8115" spans="3:32">
      <c r="C8115" s="57"/>
      <c r="D8115" s="11"/>
      <c r="E8115" s="11"/>
      <c r="F8115" s="56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42"/>
      <c r="V8115" s="42"/>
      <c r="W8115" s="42"/>
      <c r="X8115" s="42"/>
      <c r="Y8115" s="42"/>
      <c r="Z8115" s="42"/>
      <c r="AA8115" s="42"/>
      <c r="AB8115" s="42"/>
      <c r="AD8115" s="11"/>
      <c r="AE8115" s="11"/>
      <c r="AF8115" s="11"/>
    </row>
    <row r="8116" spans="3:32">
      <c r="C8116" s="57"/>
      <c r="D8116" s="11"/>
      <c r="E8116" s="11"/>
      <c r="F8116" s="56"/>
      <c r="G8116" s="11"/>
      <c r="H8116" s="11"/>
      <c r="I8116" s="11"/>
      <c r="J8116" s="11"/>
      <c r="K8116" s="11"/>
      <c r="L8116" s="11"/>
      <c r="M8116" s="11"/>
      <c r="N8116" s="11"/>
      <c r="P8116" s="11"/>
      <c r="Q8116" s="11"/>
      <c r="R8116" s="11"/>
      <c r="S8116" s="11"/>
      <c r="T8116" s="11"/>
      <c r="U8116" s="42"/>
      <c r="V8116" s="42"/>
      <c r="W8116" s="42"/>
      <c r="X8116" s="42"/>
      <c r="Y8116" s="42"/>
      <c r="Z8116" s="42"/>
      <c r="AA8116" s="42"/>
      <c r="AB8116" s="42"/>
      <c r="AD8116" s="11"/>
      <c r="AF8116" s="11"/>
    </row>
    <row r="8117" spans="3:32">
      <c r="C8117" s="57"/>
      <c r="D8117" s="11"/>
      <c r="E8117" s="11"/>
      <c r="F8117" s="56"/>
      <c r="G8117" s="11"/>
      <c r="H8117" s="11"/>
      <c r="I8117" s="11"/>
      <c r="J8117" s="11"/>
      <c r="K8117" s="11"/>
      <c r="L8117" s="11"/>
      <c r="M8117" s="11"/>
      <c r="N8117" s="11"/>
      <c r="P8117" s="11"/>
      <c r="Q8117" s="11"/>
      <c r="R8117" s="11"/>
      <c r="S8117" s="11"/>
      <c r="T8117" s="11"/>
      <c r="U8117" s="42"/>
      <c r="V8117" s="42"/>
      <c r="W8117" s="42"/>
      <c r="X8117" s="42"/>
      <c r="Y8117" s="42"/>
      <c r="Z8117" s="42"/>
      <c r="AA8117" s="42"/>
      <c r="AB8117" s="42"/>
      <c r="AD8117" s="11"/>
      <c r="AF8117" s="11"/>
    </row>
    <row r="8118" spans="3:32">
      <c r="C8118" s="57"/>
      <c r="D8118" s="11"/>
      <c r="E8118" s="11"/>
      <c r="F8118" s="56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42"/>
      <c r="V8118" s="42"/>
      <c r="W8118" s="42"/>
      <c r="X8118" s="42"/>
      <c r="Y8118" s="42"/>
      <c r="Z8118" s="42"/>
      <c r="AA8118" s="42"/>
      <c r="AB8118" s="42"/>
      <c r="AD8118" s="11"/>
      <c r="AE8118" s="11"/>
      <c r="AF8118" s="11"/>
    </row>
    <row r="8119" spans="3:32">
      <c r="C8119" s="57"/>
      <c r="D8119" s="11"/>
      <c r="E8119" s="11"/>
      <c r="F8119" s="56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42"/>
      <c r="V8119" s="42"/>
      <c r="W8119" s="42"/>
      <c r="X8119" s="42"/>
      <c r="Y8119" s="42"/>
      <c r="Z8119" s="42"/>
      <c r="AA8119" s="42"/>
      <c r="AB8119" s="42"/>
      <c r="AD8119" s="11"/>
      <c r="AE8119" s="11"/>
    </row>
    <row r="8120" spans="3:32">
      <c r="C8120" s="57"/>
      <c r="D8120" s="11"/>
      <c r="E8120" s="11"/>
      <c r="F8120" s="56"/>
      <c r="G8120" s="11"/>
      <c r="H8120" s="11"/>
      <c r="I8120" s="11"/>
      <c r="J8120" s="11"/>
      <c r="K8120" s="11"/>
      <c r="M8120" s="11"/>
      <c r="N8120" s="11"/>
      <c r="O8120" s="11"/>
      <c r="P8120" s="11"/>
      <c r="Q8120" s="11"/>
      <c r="R8120" s="11"/>
      <c r="S8120" s="11"/>
      <c r="T8120" s="11"/>
      <c r="U8120" s="42"/>
      <c r="V8120" s="42"/>
      <c r="W8120" s="42"/>
      <c r="X8120" s="42"/>
      <c r="Y8120" s="42"/>
      <c r="Z8120" s="42"/>
      <c r="AA8120" s="42"/>
      <c r="AB8120" s="42"/>
      <c r="AD8120" s="11"/>
      <c r="AE8120" s="11"/>
    </row>
    <row r="8121" spans="3:32">
      <c r="C8121" s="57"/>
      <c r="D8121" s="11"/>
      <c r="E8121" s="11"/>
      <c r="F8121" s="56"/>
      <c r="G8121" s="11"/>
      <c r="H8121" s="11"/>
      <c r="I8121" s="11"/>
      <c r="J8121" s="11"/>
      <c r="K8121" s="11"/>
      <c r="L8121" s="11"/>
      <c r="M8121" s="11"/>
      <c r="O8121" s="11"/>
      <c r="Q8121" s="11"/>
      <c r="R8121" s="11"/>
      <c r="S8121" s="11"/>
      <c r="T8121" s="11"/>
      <c r="U8121" s="42"/>
      <c r="V8121" s="42"/>
      <c r="W8121" s="42"/>
      <c r="X8121" s="42"/>
      <c r="Y8121" s="42"/>
      <c r="Z8121" s="42"/>
      <c r="AA8121" s="42"/>
      <c r="AB8121" s="42"/>
      <c r="AD8121" s="11"/>
    </row>
    <row r="8122" spans="3:32">
      <c r="C8122" s="57"/>
      <c r="D8122" s="11"/>
      <c r="E8122" s="11"/>
      <c r="F8122" s="56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42"/>
      <c r="V8122" s="42"/>
      <c r="W8122" s="42"/>
      <c r="X8122" s="42"/>
      <c r="Y8122" s="42"/>
      <c r="Z8122" s="42"/>
      <c r="AA8122" s="42"/>
      <c r="AB8122" s="42"/>
      <c r="AD8122" s="11"/>
      <c r="AE8122" s="11"/>
      <c r="AF8122" s="11"/>
    </row>
    <row r="8123" spans="3:32">
      <c r="C8123" s="57"/>
      <c r="D8123" s="11"/>
      <c r="E8123" s="11"/>
      <c r="F8123" s="56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42"/>
      <c r="V8123" s="42"/>
      <c r="W8123" s="42"/>
      <c r="X8123" s="42"/>
      <c r="Y8123" s="42"/>
      <c r="Z8123" s="42"/>
      <c r="AA8123" s="42"/>
      <c r="AB8123" s="42"/>
      <c r="AD8123" s="11"/>
      <c r="AE8123" s="11"/>
    </row>
    <row r="8124" spans="3:32">
      <c r="C8124" s="57"/>
      <c r="D8124" s="11"/>
      <c r="E8124" s="11"/>
      <c r="F8124" s="56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42"/>
      <c r="V8124" s="42"/>
      <c r="W8124" s="42"/>
      <c r="X8124" s="42"/>
      <c r="Y8124" s="42"/>
      <c r="Z8124" s="42"/>
      <c r="AA8124" s="42"/>
      <c r="AB8124" s="42"/>
      <c r="AD8124" s="11"/>
      <c r="AE8124" s="11"/>
      <c r="AF8124" s="11"/>
    </row>
    <row r="8125" spans="3:32">
      <c r="C8125" s="57"/>
      <c r="D8125" s="11"/>
      <c r="E8125" s="11"/>
      <c r="F8125" s="56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42"/>
      <c r="V8125" s="42"/>
      <c r="W8125" s="42"/>
      <c r="X8125" s="42"/>
      <c r="Y8125" s="42"/>
      <c r="Z8125" s="42"/>
      <c r="AA8125" s="42"/>
      <c r="AB8125" s="42"/>
      <c r="AD8125" s="11"/>
    </row>
    <row r="8126" spans="3:32">
      <c r="C8126" s="57"/>
      <c r="D8126" s="11"/>
      <c r="E8126" s="11"/>
      <c r="F8126" s="56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42"/>
      <c r="V8126" s="42"/>
      <c r="W8126" s="42"/>
      <c r="X8126" s="42"/>
      <c r="Y8126" s="42"/>
      <c r="Z8126" s="42"/>
      <c r="AA8126" s="42"/>
      <c r="AB8126" s="42"/>
      <c r="AD8126" s="11"/>
      <c r="AF8126" s="11"/>
    </row>
    <row r="8127" spans="3:32">
      <c r="C8127" s="57"/>
      <c r="D8127" s="11"/>
      <c r="E8127" s="11"/>
      <c r="F8127" s="56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42"/>
      <c r="V8127" s="42"/>
      <c r="W8127" s="42"/>
      <c r="X8127" s="42"/>
      <c r="Y8127" s="42"/>
      <c r="Z8127" s="42"/>
      <c r="AA8127" s="42"/>
      <c r="AB8127" s="42"/>
      <c r="AC8127" s="11"/>
      <c r="AD8127" s="11"/>
      <c r="AF8127" s="11"/>
    </row>
    <row r="8128" spans="3:32">
      <c r="C8128" s="57"/>
      <c r="D8128" s="11"/>
      <c r="E8128" s="11"/>
      <c r="F8128" s="56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42"/>
      <c r="V8128" s="42"/>
      <c r="W8128" s="42"/>
      <c r="X8128" s="42"/>
      <c r="Y8128" s="42"/>
      <c r="Z8128" s="42"/>
      <c r="AA8128" s="42"/>
      <c r="AB8128" s="42"/>
      <c r="AD8128" s="11"/>
      <c r="AF8128" s="11"/>
    </row>
    <row r="8129" spans="3:32">
      <c r="C8129" s="57"/>
      <c r="D8129" s="11"/>
      <c r="E8129" s="11"/>
      <c r="F8129" s="56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42"/>
      <c r="V8129" s="42"/>
      <c r="W8129" s="42"/>
      <c r="X8129" s="42"/>
      <c r="Y8129" s="42"/>
      <c r="Z8129" s="42"/>
      <c r="AA8129" s="42"/>
      <c r="AB8129" s="42"/>
      <c r="AD8129" s="11"/>
      <c r="AF8129" s="11"/>
    </row>
    <row r="8130" spans="3:32">
      <c r="C8130" s="57"/>
      <c r="D8130" s="11"/>
      <c r="E8130" s="11"/>
      <c r="F8130" s="56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42"/>
      <c r="V8130" s="42"/>
      <c r="W8130" s="42"/>
      <c r="X8130" s="42"/>
      <c r="Y8130" s="42"/>
      <c r="Z8130" s="42"/>
      <c r="AA8130" s="42"/>
      <c r="AB8130" s="42"/>
      <c r="AD8130" s="11"/>
      <c r="AE8130" s="11"/>
      <c r="AF8130" s="11"/>
    </row>
    <row r="8131" spans="3:32">
      <c r="C8131" s="57"/>
      <c r="D8131" s="11"/>
      <c r="E8131" s="11"/>
      <c r="F8131" s="56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42"/>
      <c r="V8131" s="42"/>
      <c r="W8131" s="42"/>
      <c r="X8131" s="42"/>
      <c r="Y8131" s="42"/>
      <c r="Z8131" s="42"/>
      <c r="AA8131" s="42"/>
      <c r="AB8131" s="42"/>
      <c r="AD8131" s="11"/>
      <c r="AE8131" s="11"/>
      <c r="AF8131" s="11"/>
    </row>
    <row r="8132" spans="3:32">
      <c r="C8132" s="57"/>
      <c r="D8132" s="11"/>
      <c r="E8132" s="11"/>
      <c r="F8132" s="56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42"/>
      <c r="V8132" s="42"/>
      <c r="W8132" s="42"/>
      <c r="X8132" s="42"/>
      <c r="Y8132" s="42"/>
      <c r="Z8132" s="42"/>
      <c r="AA8132" s="42"/>
      <c r="AB8132" s="42"/>
      <c r="AD8132" s="11"/>
      <c r="AE8132" s="11"/>
      <c r="AF8132" s="11"/>
    </row>
    <row r="8133" spans="3:32">
      <c r="C8133" s="57"/>
      <c r="D8133" s="11"/>
      <c r="E8133" s="11"/>
      <c r="F8133" s="56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42"/>
      <c r="V8133" s="42"/>
      <c r="W8133" s="42"/>
      <c r="X8133" s="42"/>
      <c r="Y8133" s="42"/>
      <c r="Z8133" s="42"/>
      <c r="AA8133" s="42"/>
      <c r="AB8133" s="42"/>
      <c r="AD8133" s="11"/>
    </row>
    <row r="8134" spans="3:32">
      <c r="C8134" s="57"/>
      <c r="D8134" s="11"/>
      <c r="E8134" s="11"/>
      <c r="F8134" s="56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42"/>
      <c r="V8134" s="42"/>
      <c r="W8134" s="42"/>
      <c r="X8134" s="42"/>
      <c r="Y8134" s="42"/>
      <c r="Z8134" s="42"/>
      <c r="AA8134" s="42"/>
      <c r="AB8134" s="42"/>
      <c r="AD8134" s="11"/>
      <c r="AE8134" s="11"/>
      <c r="AF8134" s="11"/>
    </row>
    <row r="8135" spans="3:32">
      <c r="C8135" s="57"/>
      <c r="D8135" s="11"/>
      <c r="E8135" s="11"/>
      <c r="F8135" s="56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42"/>
      <c r="V8135" s="42"/>
      <c r="W8135" s="42"/>
      <c r="X8135" s="42"/>
      <c r="Y8135" s="42"/>
      <c r="Z8135" s="42"/>
      <c r="AA8135" s="42"/>
      <c r="AB8135" s="42"/>
      <c r="AD8135" s="11"/>
      <c r="AE8135" s="11"/>
    </row>
    <row r="8136" spans="3:32">
      <c r="C8136" s="57"/>
      <c r="D8136" s="11"/>
      <c r="E8136" s="11"/>
      <c r="F8136" s="56"/>
      <c r="G8136" s="11"/>
      <c r="H8136" s="11"/>
      <c r="I8136" s="11"/>
      <c r="J8136" s="11"/>
      <c r="K8136" s="11"/>
      <c r="L8136" s="11"/>
      <c r="M8136" s="11"/>
      <c r="N8136" s="11"/>
      <c r="P8136" s="11"/>
      <c r="Q8136" s="11"/>
      <c r="R8136" s="11"/>
      <c r="S8136" s="11"/>
      <c r="T8136" s="11"/>
      <c r="U8136" s="42"/>
      <c r="V8136" s="42"/>
      <c r="W8136" s="42"/>
      <c r="X8136" s="42"/>
      <c r="Y8136" s="42"/>
      <c r="Z8136" s="42"/>
      <c r="AA8136" s="42"/>
      <c r="AB8136" s="42"/>
      <c r="AD8136" s="11"/>
      <c r="AE8136" s="11"/>
    </row>
    <row r="8137" spans="3:32">
      <c r="C8137" s="57"/>
      <c r="D8137" s="11"/>
      <c r="E8137" s="11"/>
      <c r="F8137" s="56"/>
      <c r="G8137" s="11"/>
      <c r="H8137" s="11"/>
      <c r="I8137" s="11"/>
      <c r="J8137" s="11"/>
      <c r="K8137" s="11"/>
      <c r="L8137" s="11"/>
      <c r="M8137" s="11"/>
      <c r="N8137" s="11"/>
      <c r="P8137" s="11"/>
      <c r="Q8137" s="11"/>
      <c r="R8137" s="11"/>
      <c r="S8137" s="11"/>
      <c r="T8137" s="11"/>
      <c r="U8137" s="42"/>
      <c r="V8137" s="42"/>
      <c r="W8137" s="42"/>
      <c r="X8137" s="42"/>
      <c r="Y8137" s="42"/>
      <c r="Z8137" s="42"/>
      <c r="AA8137" s="42"/>
      <c r="AB8137" s="42"/>
      <c r="AD8137" s="11"/>
      <c r="AE8137" s="11"/>
      <c r="AF8137" s="11"/>
    </row>
    <row r="8138" spans="3:32">
      <c r="C8138" s="57"/>
      <c r="D8138" s="11"/>
      <c r="E8138" s="11"/>
      <c r="F8138" s="56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42"/>
      <c r="V8138" s="42"/>
      <c r="W8138" s="42"/>
      <c r="X8138" s="42"/>
      <c r="Y8138" s="42"/>
      <c r="Z8138" s="42"/>
      <c r="AA8138" s="42"/>
      <c r="AB8138" s="42"/>
      <c r="AD8138" s="11"/>
      <c r="AF8138" s="11"/>
    </row>
    <row r="8139" spans="3:32">
      <c r="C8139" s="57"/>
      <c r="D8139" s="11"/>
      <c r="E8139" s="11"/>
      <c r="F8139" s="56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42"/>
      <c r="V8139" s="42"/>
      <c r="W8139" s="42"/>
      <c r="X8139" s="42"/>
      <c r="Y8139" s="42"/>
      <c r="Z8139" s="42"/>
      <c r="AA8139" s="42"/>
      <c r="AB8139" s="42"/>
      <c r="AD8139" s="11"/>
    </row>
    <row r="8140" spans="3:32">
      <c r="C8140" s="57"/>
      <c r="D8140" s="11"/>
      <c r="E8140" s="11"/>
      <c r="F8140" s="56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42"/>
      <c r="V8140" s="42"/>
      <c r="W8140" s="42"/>
      <c r="X8140" s="42"/>
      <c r="Y8140" s="42"/>
      <c r="Z8140" s="42"/>
      <c r="AA8140" s="42"/>
      <c r="AB8140" s="42"/>
      <c r="AD8140" s="11"/>
      <c r="AE8140" s="11"/>
    </row>
    <row r="8141" spans="3:32">
      <c r="C8141" s="57"/>
      <c r="D8141" s="11"/>
      <c r="E8141" s="11"/>
      <c r="F8141" s="56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42"/>
      <c r="V8141" s="42"/>
      <c r="W8141" s="42"/>
      <c r="X8141" s="42"/>
      <c r="Y8141" s="42"/>
      <c r="Z8141" s="42"/>
      <c r="AA8141" s="42"/>
      <c r="AB8141" s="42"/>
      <c r="AD8141" s="11"/>
      <c r="AE8141" s="11"/>
      <c r="AF8141" s="11"/>
    </row>
    <row r="8142" spans="3:32">
      <c r="C8142" s="57"/>
      <c r="D8142" s="11"/>
      <c r="E8142" s="11"/>
      <c r="F8142" s="56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U8142" s="42"/>
      <c r="V8142" s="42"/>
      <c r="W8142" s="42"/>
      <c r="X8142" s="42"/>
      <c r="Y8142" s="42"/>
      <c r="Z8142" s="42"/>
      <c r="AA8142" s="42"/>
      <c r="AB8142" s="42"/>
      <c r="AD8142" s="11"/>
      <c r="AE8142" s="11"/>
      <c r="AF8142" s="11"/>
    </row>
    <row r="8143" spans="3:32">
      <c r="C8143" s="57"/>
      <c r="D8143" s="11"/>
      <c r="E8143" s="11"/>
      <c r="F8143" s="56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42"/>
      <c r="V8143" s="42"/>
      <c r="W8143" s="42"/>
      <c r="X8143" s="42"/>
      <c r="Y8143" s="42"/>
      <c r="Z8143" s="42"/>
      <c r="AA8143" s="42"/>
      <c r="AB8143" s="42"/>
      <c r="AD8143" s="11"/>
      <c r="AF8143" s="11"/>
    </row>
    <row r="8144" spans="3:32">
      <c r="C8144" s="57"/>
      <c r="D8144" s="11"/>
      <c r="E8144" s="11"/>
      <c r="F8144" s="56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42"/>
      <c r="V8144" s="42"/>
      <c r="W8144" s="42"/>
      <c r="X8144" s="42"/>
      <c r="Y8144" s="42"/>
      <c r="Z8144" s="42"/>
      <c r="AA8144" s="42"/>
      <c r="AB8144" s="42"/>
      <c r="AD8144" s="11"/>
      <c r="AF8144" s="11"/>
    </row>
    <row r="8145" spans="3:32">
      <c r="C8145" s="57"/>
      <c r="D8145" s="11"/>
      <c r="E8145" s="11"/>
      <c r="F8145" s="56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42"/>
      <c r="V8145" s="42"/>
      <c r="W8145" s="42"/>
      <c r="X8145" s="42"/>
      <c r="Y8145" s="42"/>
      <c r="Z8145" s="42"/>
      <c r="AA8145" s="42"/>
      <c r="AB8145" s="42"/>
      <c r="AD8145" s="11"/>
      <c r="AF8145" s="11"/>
    </row>
    <row r="8146" spans="3:32">
      <c r="C8146" s="57"/>
      <c r="D8146" s="11"/>
      <c r="E8146" s="11"/>
      <c r="F8146" s="56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42"/>
      <c r="V8146" s="42"/>
      <c r="W8146" s="42"/>
      <c r="X8146" s="42"/>
      <c r="Y8146" s="42"/>
      <c r="Z8146" s="42"/>
      <c r="AA8146" s="42"/>
      <c r="AB8146" s="42"/>
      <c r="AD8146" s="11"/>
      <c r="AF8146" s="11"/>
    </row>
    <row r="8147" spans="3:32">
      <c r="C8147" s="57"/>
      <c r="D8147" s="11"/>
      <c r="E8147" s="11"/>
      <c r="F8147" s="56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42"/>
      <c r="V8147" s="42"/>
      <c r="W8147" s="42"/>
      <c r="X8147" s="42"/>
      <c r="Y8147" s="42"/>
      <c r="Z8147" s="42"/>
      <c r="AA8147" s="42"/>
      <c r="AB8147" s="42"/>
      <c r="AD8147" s="11"/>
      <c r="AF8147" s="11"/>
    </row>
    <row r="8148" spans="3:32">
      <c r="C8148" s="57"/>
      <c r="D8148" s="11"/>
      <c r="E8148" s="11"/>
      <c r="F8148" s="56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42"/>
      <c r="V8148" s="42"/>
      <c r="W8148" s="42"/>
      <c r="X8148" s="42"/>
      <c r="Y8148" s="42"/>
      <c r="Z8148" s="42"/>
      <c r="AA8148" s="42"/>
      <c r="AB8148" s="42"/>
      <c r="AD8148" s="11"/>
      <c r="AE8148" s="11"/>
    </row>
    <row r="8149" spans="3:32">
      <c r="C8149" s="57"/>
      <c r="D8149" s="11"/>
      <c r="E8149" s="11"/>
      <c r="F8149" s="56"/>
      <c r="G8149" s="11"/>
      <c r="H8149" s="11"/>
      <c r="I8149" s="11"/>
      <c r="J8149" s="11"/>
      <c r="K8149" s="11"/>
      <c r="L8149" s="11"/>
      <c r="M8149" s="11"/>
      <c r="N8149" s="11"/>
      <c r="P8149" s="11"/>
      <c r="Q8149" s="11"/>
      <c r="R8149" s="11"/>
      <c r="S8149" s="11"/>
      <c r="T8149" s="11"/>
      <c r="U8149" s="42"/>
      <c r="V8149" s="42"/>
      <c r="W8149" s="42"/>
      <c r="X8149" s="42"/>
      <c r="Y8149" s="42"/>
      <c r="Z8149" s="42"/>
      <c r="AA8149" s="42"/>
      <c r="AB8149" s="42"/>
      <c r="AD8149" s="11"/>
      <c r="AE8149" s="11"/>
      <c r="AF8149" s="11"/>
    </row>
    <row r="8150" spans="3:32">
      <c r="C8150" s="57"/>
      <c r="D8150" s="11"/>
      <c r="E8150" s="11"/>
      <c r="F8150" s="56"/>
      <c r="G8150" s="11"/>
      <c r="H8150" s="11"/>
      <c r="I8150" s="11"/>
      <c r="J8150" s="11"/>
      <c r="K8150" s="11"/>
      <c r="L8150" s="11"/>
      <c r="M8150" s="11"/>
      <c r="N8150" s="11"/>
      <c r="P8150" s="11"/>
      <c r="Q8150" s="11"/>
      <c r="R8150" s="11"/>
      <c r="S8150" s="11"/>
      <c r="T8150" s="11"/>
      <c r="U8150" s="42"/>
      <c r="V8150" s="42"/>
      <c r="W8150" s="42"/>
      <c r="X8150" s="42"/>
      <c r="Y8150" s="42"/>
      <c r="Z8150" s="42"/>
      <c r="AA8150" s="42"/>
      <c r="AB8150" s="42"/>
      <c r="AD8150" s="11"/>
      <c r="AE8150" s="11"/>
      <c r="AF8150" s="11"/>
    </row>
    <row r="8151" spans="3:32">
      <c r="C8151" s="57"/>
      <c r="D8151" s="11"/>
      <c r="E8151" s="11"/>
      <c r="F8151" s="56"/>
      <c r="G8151" s="11"/>
      <c r="H8151" s="11"/>
      <c r="I8151" s="11"/>
      <c r="J8151" s="11"/>
      <c r="K8151" s="11"/>
      <c r="L8151" s="11"/>
      <c r="M8151" s="11"/>
      <c r="N8151" s="11"/>
      <c r="P8151" s="11"/>
      <c r="Q8151" s="11"/>
      <c r="R8151" s="11"/>
      <c r="S8151" s="11"/>
      <c r="T8151" s="11"/>
      <c r="U8151" s="42"/>
      <c r="V8151" s="42"/>
      <c r="W8151" s="42"/>
      <c r="X8151" s="42"/>
      <c r="Y8151" s="42"/>
      <c r="Z8151" s="42"/>
      <c r="AA8151" s="42"/>
      <c r="AB8151" s="42"/>
      <c r="AD8151" s="11"/>
      <c r="AE8151" s="11"/>
    </row>
    <row r="8152" spans="3:32">
      <c r="C8152" s="57"/>
      <c r="D8152" s="11"/>
      <c r="E8152" s="11"/>
      <c r="F8152" s="56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42"/>
      <c r="V8152" s="42"/>
      <c r="W8152" s="42"/>
      <c r="X8152" s="42"/>
      <c r="Y8152" s="42"/>
      <c r="Z8152" s="42"/>
      <c r="AA8152" s="42"/>
      <c r="AB8152" s="42"/>
      <c r="AD8152" s="11"/>
    </row>
    <row r="8153" spans="3:32">
      <c r="C8153" s="57"/>
      <c r="D8153" s="11"/>
      <c r="E8153" s="11"/>
      <c r="F8153" s="56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42"/>
      <c r="V8153" s="42"/>
      <c r="W8153" s="42"/>
      <c r="X8153" s="42"/>
      <c r="Y8153" s="42"/>
      <c r="Z8153" s="42"/>
      <c r="AA8153" s="42"/>
      <c r="AB8153" s="42"/>
      <c r="AD8153" s="11"/>
      <c r="AE8153" s="11"/>
    </row>
    <row r="8154" spans="3:32">
      <c r="C8154" s="57"/>
      <c r="D8154" s="11"/>
      <c r="E8154" s="11"/>
      <c r="F8154" s="56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42"/>
      <c r="V8154" s="42"/>
      <c r="W8154" s="42"/>
      <c r="X8154" s="42"/>
      <c r="Y8154" s="42"/>
      <c r="Z8154" s="42"/>
      <c r="AA8154" s="42"/>
      <c r="AB8154" s="42"/>
      <c r="AD8154" s="11"/>
      <c r="AE8154" s="11"/>
    </row>
    <row r="8155" spans="3:32">
      <c r="C8155" s="57"/>
      <c r="D8155" s="11"/>
      <c r="E8155" s="11"/>
      <c r="F8155" s="56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42"/>
      <c r="V8155" s="42"/>
      <c r="W8155" s="42"/>
      <c r="X8155" s="42"/>
      <c r="Y8155" s="42"/>
      <c r="Z8155" s="42"/>
      <c r="AA8155" s="42"/>
      <c r="AB8155" s="42"/>
      <c r="AD8155" s="11"/>
      <c r="AE8155" s="11"/>
    </row>
    <row r="8156" spans="3:32">
      <c r="C8156" s="57"/>
      <c r="D8156" s="11"/>
      <c r="E8156" s="11"/>
      <c r="F8156" s="56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42"/>
      <c r="V8156" s="42"/>
      <c r="W8156" s="42"/>
      <c r="X8156" s="42"/>
      <c r="Y8156" s="42"/>
      <c r="Z8156" s="42"/>
      <c r="AA8156" s="42"/>
      <c r="AB8156" s="42"/>
      <c r="AD8156" s="11"/>
    </row>
    <row r="8157" spans="3:32">
      <c r="C8157" s="57"/>
      <c r="D8157" s="11"/>
      <c r="E8157" s="11"/>
      <c r="F8157" s="56"/>
      <c r="G8157" s="11"/>
      <c r="H8157" s="11"/>
      <c r="I8157" s="11"/>
      <c r="J8157" s="11"/>
      <c r="K8157" s="11"/>
      <c r="M8157" s="11"/>
      <c r="O8157" s="11"/>
      <c r="P8157" s="11"/>
      <c r="Q8157" s="11"/>
      <c r="R8157" s="11"/>
      <c r="S8157" s="11"/>
      <c r="T8157" s="11"/>
      <c r="U8157" s="42"/>
      <c r="V8157" s="42"/>
      <c r="W8157" s="42"/>
      <c r="X8157" s="42"/>
      <c r="Y8157" s="42"/>
      <c r="Z8157" s="42"/>
      <c r="AA8157" s="42"/>
      <c r="AB8157" s="42"/>
      <c r="AD8157" s="11"/>
      <c r="AE8157" s="11"/>
      <c r="AF8157" s="11"/>
    </row>
    <row r="8158" spans="3:32">
      <c r="C8158" s="57"/>
      <c r="D8158" s="11"/>
      <c r="E8158" s="11"/>
      <c r="F8158" s="56"/>
      <c r="G8158" s="11"/>
      <c r="H8158" s="11"/>
      <c r="I8158" s="11"/>
      <c r="J8158" s="11"/>
      <c r="K8158" s="11"/>
      <c r="M8158" s="11"/>
      <c r="O8158" s="11"/>
      <c r="P8158" s="11"/>
      <c r="Q8158" s="11"/>
      <c r="R8158" s="11"/>
      <c r="S8158" s="11"/>
      <c r="T8158" s="11"/>
      <c r="U8158" s="42"/>
      <c r="V8158" s="42"/>
      <c r="W8158" s="42"/>
      <c r="X8158" s="42"/>
      <c r="Y8158" s="42"/>
      <c r="Z8158" s="42"/>
      <c r="AA8158" s="42"/>
      <c r="AB8158" s="42"/>
      <c r="AD8158" s="11"/>
      <c r="AF8158" s="11"/>
    </row>
    <row r="8159" spans="3:32">
      <c r="C8159" s="57"/>
      <c r="D8159" s="11"/>
      <c r="E8159" s="11"/>
      <c r="F8159" s="56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42"/>
      <c r="V8159" s="42"/>
      <c r="W8159" s="42"/>
      <c r="X8159" s="42"/>
      <c r="Y8159" s="42"/>
      <c r="Z8159" s="42"/>
      <c r="AA8159" s="42"/>
      <c r="AB8159" s="42"/>
      <c r="AD8159" s="11"/>
      <c r="AE8159" s="11"/>
    </row>
    <row r="8160" spans="3:32">
      <c r="C8160" s="57"/>
      <c r="D8160" s="11"/>
      <c r="E8160" s="11"/>
      <c r="F8160" s="56"/>
      <c r="G8160" s="11"/>
      <c r="H8160" s="11"/>
      <c r="I8160" s="11"/>
      <c r="J8160" s="11"/>
      <c r="K8160" s="11"/>
      <c r="L8160" s="11"/>
      <c r="M8160" s="11"/>
      <c r="N8160" s="11"/>
      <c r="O8160" s="11"/>
      <c r="Q8160" s="11"/>
      <c r="R8160" s="11"/>
      <c r="S8160" s="11"/>
      <c r="T8160" s="11"/>
      <c r="U8160" s="42"/>
      <c r="V8160" s="42"/>
      <c r="W8160" s="42"/>
      <c r="X8160" s="42"/>
      <c r="Y8160" s="42"/>
      <c r="Z8160" s="42"/>
      <c r="AA8160" s="42"/>
      <c r="AB8160" s="42"/>
      <c r="AD8160" s="11"/>
      <c r="AE8160" s="11"/>
      <c r="AF8160" s="11"/>
    </row>
    <row r="8161" spans="3:32">
      <c r="C8161" s="57"/>
      <c r="D8161" s="11"/>
      <c r="E8161" s="11"/>
      <c r="F8161" s="56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42"/>
      <c r="V8161" s="42"/>
      <c r="W8161" s="42"/>
      <c r="X8161" s="42"/>
      <c r="Y8161" s="42"/>
      <c r="Z8161" s="42"/>
      <c r="AA8161" s="42"/>
      <c r="AB8161" s="42"/>
      <c r="AD8161" s="11"/>
      <c r="AE8161" s="11"/>
    </row>
    <row r="8162" spans="3:32">
      <c r="C8162" s="57"/>
      <c r="D8162" s="11"/>
      <c r="E8162" s="11"/>
      <c r="F8162" s="56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42"/>
      <c r="V8162" s="42"/>
      <c r="W8162" s="42"/>
      <c r="X8162" s="42"/>
      <c r="Y8162" s="42"/>
      <c r="Z8162" s="42"/>
      <c r="AA8162" s="42"/>
      <c r="AB8162" s="42"/>
      <c r="AD8162" s="11"/>
      <c r="AE8162" s="11"/>
    </row>
    <row r="8163" spans="3:32">
      <c r="C8163" s="57"/>
      <c r="D8163" s="11"/>
      <c r="E8163" s="11"/>
      <c r="F8163" s="56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42"/>
      <c r="V8163" s="42"/>
      <c r="W8163" s="42"/>
      <c r="X8163" s="42"/>
      <c r="Y8163" s="42"/>
      <c r="Z8163" s="42"/>
      <c r="AA8163" s="42"/>
      <c r="AB8163" s="42"/>
      <c r="AD8163" s="11"/>
      <c r="AE8163" s="11"/>
    </row>
    <row r="8164" spans="3:32">
      <c r="C8164" s="57"/>
      <c r="D8164" s="11"/>
      <c r="E8164" s="11"/>
      <c r="F8164" s="56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42"/>
      <c r="V8164" s="42"/>
      <c r="W8164" s="42"/>
      <c r="X8164" s="42"/>
      <c r="Y8164" s="42"/>
      <c r="Z8164" s="42"/>
      <c r="AA8164" s="42"/>
      <c r="AB8164" s="42"/>
      <c r="AD8164" s="11"/>
      <c r="AF8164" s="11"/>
    </row>
    <row r="8165" spans="3:32">
      <c r="C8165" s="57"/>
      <c r="D8165" s="11"/>
      <c r="E8165" s="11"/>
      <c r="F8165" s="56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42"/>
      <c r="V8165" s="42"/>
      <c r="W8165" s="42"/>
      <c r="X8165" s="42"/>
      <c r="Y8165" s="42"/>
      <c r="Z8165" s="42"/>
      <c r="AA8165" s="42"/>
      <c r="AB8165" s="42"/>
      <c r="AD8165" s="11"/>
      <c r="AF8165" s="11"/>
    </row>
    <row r="8166" spans="3:32">
      <c r="C8166" s="57"/>
      <c r="D8166" s="11"/>
      <c r="E8166" s="11"/>
      <c r="F8166" s="56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42"/>
      <c r="V8166" s="42"/>
      <c r="W8166" s="42"/>
      <c r="X8166" s="42"/>
      <c r="Y8166" s="42"/>
      <c r="Z8166" s="42"/>
      <c r="AA8166" s="42"/>
      <c r="AB8166" s="42"/>
      <c r="AD8166" s="11"/>
      <c r="AE8166" s="11"/>
      <c r="AF8166" s="11"/>
    </row>
    <row r="8167" spans="3:32">
      <c r="C8167" s="57"/>
      <c r="D8167" s="11"/>
      <c r="E8167" s="11"/>
      <c r="F8167" s="56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42"/>
      <c r="V8167" s="42"/>
      <c r="W8167" s="42"/>
      <c r="X8167" s="42"/>
      <c r="Y8167" s="42"/>
      <c r="Z8167" s="42"/>
      <c r="AA8167" s="42"/>
      <c r="AB8167" s="42"/>
      <c r="AD8167" s="11"/>
      <c r="AE8167" s="11"/>
      <c r="AF8167" s="11"/>
    </row>
    <row r="8168" spans="3:32">
      <c r="C8168" s="57"/>
      <c r="D8168" s="11"/>
      <c r="E8168" s="11"/>
      <c r="F8168" s="56"/>
      <c r="G8168" s="11"/>
      <c r="H8168" s="11"/>
      <c r="I8168" s="11"/>
      <c r="J8168" s="11"/>
      <c r="K8168" s="11"/>
      <c r="L8168" s="11"/>
      <c r="M8168" s="11"/>
      <c r="N8168" s="11"/>
      <c r="P8168" s="11"/>
      <c r="Q8168" s="11"/>
      <c r="R8168" s="11"/>
      <c r="S8168" s="11"/>
      <c r="T8168" s="11"/>
      <c r="U8168" s="42"/>
      <c r="V8168" s="42"/>
      <c r="W8168" s="42"/>
      <c r="X8168" s="42"/>
      <c r="Y8168" s="42"/>
      <c r="Z8168" s="42"/>
      <c r="AA8168" s="42"/>
      <c r="AB8168" s="42"/>
      <c r="AD8168" s="11"/>
      <c r="AE8168" s="11"/>
      <c r="AF8168" s="11"/>
    </row>
    <row r="8169" spans="3:32">
      <c r="C8169" s="57"/>
      <c r="D8169" s="11"/>
      <c r="E8169" s="11"/>
      <c r="F8169" s="56"/>
      <c r="G8169" s="11"/>
      <c r="H8169" s="11"/>
      <c r="I8169" s="11"/>
      <c r="J8169" s="11"/>
      <c r="K8169" s="11"/>
      <c r="L8169" s="11"/>
      <c r="M8169" s="11"/>
      <c r="N8169" s="11"/>
      <c r="P8169" s="11"/>
      <c r="Q8169" s="11"/>
      <c r="R8169" s="11"/>
      <c r="S8169" s="11"/>
      <c r="T8169" s="11"/>
      <c r="U8169" s="42"/>
      <c r="V8169" s="42"/>
      <c r="W8169" s="42"/>
      <c r="X8169" s="42"/>
      <c r="Y8169" s="42"/>
      <c r="Z8169" s="42"/>
      <c r="AA8169" s="42"/>
      <c r="AB8169" s="42"/>
      <c r="AD8169" s="11"/>
      <c r="AE8169" s="11"/>
    </row>
    <row r="8170" spans="3:32">
      <c r="C8170" s="57"/>
      <c r="D8170" s="11"/>
      <c r="E8170" s="11"/>
      <c r="F8170" s="56"/>
      <c r="G8170" s="11"/>
      <c r="H8170" s="11"/>
      <c r="I8170" s="11"/>
      <c r="J8170" s="11"/>
      <c r="K8170" s="11"/>
      <c r="L8170" s="11"/>
      <c r="M8170" s="11"/>
      <c r="N8170" s="11"/>
      <c r="P8170" s="11"/>
      <c r="Q8170" s="11"/>
      <c r="R8170" s="11"/>
      <c r="S8170" s="11"/>
      <c r="T8170" s="11"/>
      <c r="U8170" s="42"/>
      <c r="V8170" s="42"/>
      <c r="W8170" s="42"/>
      <c r="X8170" s="42"/>
      <c r="Y8170" s="42"/>
      <c r="Z8170" s="42"/>
      <c r="AA8170" s="42"/>
      <c r="AB8170" s="42"/>
      <c r="AD8170" s="11"/>
    </row>
    <row r="8171" spans="3:32">
      <c r="C8171" s="57"/>
      <c r="D8171" s="11"/>
      <c r="E8171" s="11"/>
      <c r="F8171" s="56"/>
      <c r="G8171" s="11"/>
      <c r="H8171" s="11"/>
      <c r="I8171" s="11"/>
      <c r="J8171" s="11"/>
      <c r="K8171" s="11"/>
      <c r="L8171" s="11"/>
      <c r="M8171" s="11"/>
      <c r="N8171" s="11"/>
      <c r="P8171" s="11"/>
      <c r="Q8171" s="11"/>
      <c r="R8171" s="11"/>
      <c r="S8171" s="11"/>
      <c r="T8171" s="11"/>
      <c r="U8171" s="42"/>
      <c r="V8171" s="42"/>
      <c r="W8171" s="42"/>
      <c r="X8171" s="42"/>
      <c r="Y8171" s="42"/>
      <c r="Z8171" s="42"/>
      <c r="AA8171" s="42"/>
      <c r="AB8171" s="42"/>
      <c r="AD8171" s="11"/>
      <c r="AE8171" s="11"/>
      <c r="AF8171" s="11"/>
    </row>
    <row r="8172" spans="3:32">
      <c r="C8172" s="57"/>
      <c r="D8172" s="11"/>
      <c r="E8172" s="11"/>
      <c r="F8172" s="56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42"/>
      <c r="V8172" s="42"/>
      <c r="W8172" s="42"/>
      <c r="X8172" s="42"/>
      <c r="Y8172" s="42"/>
      <c r="Z8172" s="42"/>
      <c r="AA8172" s="42"/>
      <c r="AB8172" s="42"/>
      <c r="AD8172" s="11"/>
      <c r="AE8172" s="11"/>
    </row>
    <row r="8173" spans="3:32">
      <c r="C8173" s="57"/>
      <c r="D8173" s="11"/>
      <c r="E8173" s="11"/>
      <c r="F8173" s="56"/>
      <c r="G8173" s="11"/>
      <c r="H8173" s="11"/>
      <c r="I8173" s="11"/>
      <c r="J8173" s="11"/>
      <c r="K8173" s="11"/>
      <c r="M8173" s="11"/>
      <c r="O8173" s="11"/>
      <c r="P8173" s="11"/>
      <c r="Q8173" s="11"/>
      <c r="R8173" s="11"/>
      <c r="S8173" s="11"/>
      <c r="T8173" s="11"/>
      <c r="U8173" s="42"/>
      <c r="V8173" s="42"/>
      <c r="W8173" s="42"/>
      <c r="X8173" s="42"/>
      <c r="Y8173" s="42"/>
      <c r="Z8173" s="42"/>
      <c r="AA8173" s="42"/>
      <c r="AB8173" s="42"/>
      <c r="AD8173" s="11"/>
      <c r="AE8173" s="11"/>
    </row>
    <row r="8174" spans="3:32">
      <c r="C8174" s="57"/>
      <c r="D8174" s="11"/>
      <c r="E8174" s="11"/>
      <c r="F8174" s="56"/>
      <c r="G8174" s="11"/>
      <c r="H8174" s="11"/>
      <c r="I8174" s="11"/>
      <c r="J8174" s="11"/>
      <c r="K8174" s="11"/>
      <c r="L8174" s="11"/>
      <c r="M8174" s="11"/>
      <c r="O8174" s="11"/>
      <c r="Q8174" s="11"/>
      <c r="R8174" s="11"/>
      <c r="S8174" s="11"/>
      <c r="T8174" s="11"/>
      <c r="U8174" s="42"/>
      <c r="V8174" s="42"/>
      <c r="W8174" s="42"/>
      <c r="X8174" s="42"/>
      <c r="Y8174" s="42"/>
      <c r="Z8174" s="42"/>
      <c r="AA8174" s="42"/>
      <c r="AB8174" s="42"/>
      <c r="AD8174" s="11"/>
    </row>
    <row r="8175" spans="3:32">
      <c r="C8175" s="57"/>
      <c r="D8175" s="11"/>
      <c r="E8175" s="11"/>
      <c r="F8175" s="56"/>
      <c r="G8175" s="11"/>
      <c r="H8175" s="11"/>
      <c r="I8175" s="11"/>
      <c r="J8175" s="11"/>
      <c r="K8175" s="11"/>
      <c r="L8175" s="11"/>
      <c r="M8175" s="11"/>
      <c r="O8175" s="11"/>
      <c r="Q8175" s="11"/>
      <c r="R8175" s="11"/>
      <c r="S8175" s="11"/>
      <c r="T8175" s="11"/>
      <c r="U8175" s="42"/>
      <c r="V8175" s="42"/>
      <c r="W8175" s="42"/>
      <c r="X8175" s="42"/>
      <c r="Y8175" s="42"/>
      <c r="Z8175" s="42"/>
      <c r="AA8175" s="42"/>
      <c r="AB8175" s="42"/>
      <c r="AD8175" s="11"/>
      <c r="AE8175" s="11"/>
      <c r="AF8175" s="11"/>
    </row>
    <row r="8176" spans="3:32">
      <c r="C8176" s="57"/>
      <c r="D8176" s="11"/>
      <c r="E8176" s="11"/>
      <c r="F8176" s="56"/>
      <c r="G8176" s="11"/>
      <c r="H8176" s="11"/>
      <c r="I8176" s="11"/>
      <c r="J8176" s="11"/>
      <c r="K8176" s="11"/>
      <c r="L8176" s="11"/>
      <c r="M8176" s="11"/>
      <c r="O8176" s="11"/>
      <c r="Q8176" s="11"/>
      <c r="R8176" s="11"/>
      <c r="S8176" s="11"/>
      <c r="T8176" s="11"/>
      <c r="U8176" s="42"/>
      <c r="V8176" s="42"/>
      <c r="W8176" s="42"/>
      <c r="X8176" s="42"/>
      <c r="Y8176" s="42"/>
      <c r="Z8176" s="42"/>
      <c r="AA8176" s="42"/>
      <c r="AB8176" s="42"/>
      <c r="AD8176" s="11"/>
      <c r="AF8176" s="11"/>
    </row>
    <row r="8177" spans="3:32">
      <c r="C8177" s="57"/>
      <c r="D8177" s="11"/>
      <c r="E8177" s="11"/>
      <c r="F8177" s="56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42"/>
      <c r="V8177" s="42"/>
      <c r="W8177" s="42"/>
      <c r="X8177" s="42"/>
      <c r="Y8177" s="42"/>
      <c r="Z8177" s="42"/>
      <c r="AA8177" s="42"/>
      <c r="AB8177" s="42"/>
      <c r="AD8177" s="11"/>
      <c r="AE8177" s="11"/>
    </row>
    <row r="8178" spans="3:32">
      <c r="C8178" s="57"/>
      <c r="D8178" s="11"/>
      <c r="E8178" s="11"/>
      <c r="F8178" s="56"/>
      <c r="G8178" s="11"/>
      <c r="H8178" s="11"/>
      <c r="I8178" s="11"/>
      <c r="J8178" s="11"/>
      <c r="K8178" s="11"/>
      <c r="M8178" s="11"/>
      <c r="N8178" s="11"/>
      <c r="O8178" s="11"/>
      <c r="P8178" s="11"/>
      <c r="Q8178" s="11"/>
      <c r="R8178" s="11"/>
      <c r="S8178" s="11"/>
      <c r="T8178" s="11"/>
      <c r="U8178" s="42"/>
      <c r="V8178" s="42"/>
      <c r="W8178" s="42"/>
      <c r="X8178" s="42"/>
      <c r="Y8178" s="42"/>
      <c r="Z8178" s="42"/>
      <c r="AA8178" s="42"/>
      <c r="AB8178" s="42"/>
      <c r="AD8178" s="11"/>
      <c r="AE8178" s="11"/>
      <c r="AF8178" s="11"/>
    </row>
    <row r="8179" spans="3:32">
      <c r="C8179" s="57"/>
      <c r="D8179" s="11"/>
      <c r="E8179" s="11"/>
      <c r="F8179" s="56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U8179" s="42"/>
      <c r="V8179" s="42"/>
      <c r="W8179" s="42"/>
      <c r="X8179" s="42"/>
      <c r="Y8179" s="42"/>
      <c r="Z8179" s="42"/>
      <c r="AA8179" s="42"/>
      <c r="AB8179" s="42"/>
      <c r="AD8179" s="11"/>
      <c r="AE8179" s="11"/>
    </row>
    <row r="8180" spans="3:32">
      <c r="C8180" s="57"/>
      <c r="D8180" s="11"/>
      <c r="E8180" s="11"/>
      <c r="F8180" s="56"/>
      <c r="G8180" s="11"/>
      <c r="H8180" s="11"/>
      <c r="I8180" s="11"/>
      <c r="J8180" s="11"/>
      <c r="K8180" s="11"/>
      <c r="M8180" s="11"/>
      <c r="N8180" s="11"/>
      <c r="O8180" s="11"/>
      <c r="Q8180" s="11"/>
      <c r="R8180" s="11"/>
      <c r="S8180" s="11"/>
      <c r="U8180" s="42"/>
      <c r="V8180" s="42"/>
      <c r="W8180" s="42"/>
      <c r="X8180" s="42"/>
      <c r="Y8180" s="42"/>
      <c r="Z8180" s="42"/>
      <c r="AA8180" s="42"/>
      <c r="AB8180" s="42"/>
      <c r="AD8180" s="11"/>
      <c r="AF8180" s="11"/>
    </row>
    <row r="8181" spans="3:32">
      <c r="C8181" s="57"/>
      <c r="D8181" s="11"/>
      <c r="E8181" s="11"/>
      <c r="F8181" s="56"/>
      <c r="G8181" s="11"/>
      <c r="H8181" s="11"/>
      <c r="I8181" s="11"/>
      <c r="J8181" s="11"/>
      <c r="K8181" s="11"/>
      <c r="M8181" s="11"/>
      <c r="N8181" s="11"/>
      <c r="O8181" s="11"/>
      <c r="Q8181" s="11"/>
      <c r="R8181" s="11"/>
      <c r="S8181" s="11"/>
      <c r="U8181" s="42"/>
      <c r="V8181" s="42"/>
      <c r="W8181" s="42"/>
      <c r="X8181" s="42"/>
      <c r="Y8181" s="42"/>
      <c r="Z8181" s="42"/>
      <c r="AA8181" s="42"/>
      <c r="AB8181" s="42"/>
      <c r="AD8181" s="11"/>
    </row>
    <row r="8182" spans="3:32">
      <c r="C8182" s="57"/>
      <c r="D8182" s="11"/>
      <c r="E8182" s="11"/>
      <c r="F8182" s="56"/>
      <c r="G8182" s="11"/>
      <c r="H8182" s="11"/>
      <c r="I8182" s="11"/>
      <c r="J8182" s="11"/>
      <c r="K8182" s="11"/>
      <c r="M8182" s="11"/>
      <c r="N8182" s="11"/>
      <c r="O8182" s="11"/>
      <c r="Q8182" s="11"/>
      <c r="R8182" s="11"/>
      <c r="S8182" s="11"/>
      <c r="U8182" s="42"/>
      <c r="V8182" s="42"/>
      <c r="W8182" s="42"/>
      <c r="X8182" s="42"/>
      <c r="Y8182" s="42"/>
      <c r="Z8182" s="42"/>
      <c r="AA8182" s="42"/>
      <c r="AB8182" s="42"/>
      <c r="AD8182" s="11"/>
      <c r="AE8182" s="11"/>
      <c r="AF8182" s="11"/>
    </row>
    <row r="8183" spans="3:32">
      <c r="C8183" s="57"/>
      <c r="D8183" s="11"/>
      <c r="E8183" s="11"/>
      <c r="F8183" s="56"/>
      <c r="G8183" s="11"/>
      <c r="H8183" s="11"/>
      <c r="I8183" s="11"/>
      <c r="J8183" s="11"/>
      <c r="K8183" s="11"/>
      <c r="M8183" s="11"/>
      <c r="N8183" s="11"/>
      <c r="O8183" s="11"/>
      <c r="Q8183" s="11"/>
      <c r="R8183" s="11"/>
      <c r="S8183" s="11"/>
      <c r="U8183" s="42"/>
      <c r="V8183" s="42"/>
      <c r="W8183" s="42"/>
      <c r="X8183" s="42"/>
      <c r="Y8183" s="42"/>
      <c r="Z8183" s="42"/>
      <c r="AA8183" s="42"/>
      <c r="AB8183" s="42"/>
      <c r="AD8183" s="11"/>
      <c r="AE8183" s="11"/>
      <c r="AF8183" s="11"/>
    </row>
    <row r="8184" spans="3:32">
      <c r="C8184" s="57"/>
      <c r="D8184" s="11"/>
      <c r="E8184" s="11"/>
      <c r="F8184" s="56"/>
      <c r="G8184" s="11"/>
      <c r="H8184" s="11"/>
      <c r="I8184" s="11"/>
      <c r="J8184" s="11"/>
      <c r="K8184" s="11"/>
      <c r="L8184" s="11"/>
      <c r="M8184" s="11"/>
      <c r="N8184" s="11"/>
      <c r="O8184" s="11"/>
      <c r="Q8184" s="11"/>
      <c r="R8184" s="11"/>
      <c r="S8184" s="11"/>
      <c r="T8184" s="11"/>
      <c r="U8184" s="42"/>
      <c r="V8184" s="42"/>
      <c r="W8184" s="42"/>
      <c r="X8184" s="42"/>
      <c r="Y8184" s="42"/>
      <c r="Z8184" s="42"/>
      <c r="AA8184" s="42"/>
      <c r="AB8184" s="42"/>
      <c r="AD8184" s="11"/>
    </row>
    <row r="8185" spans="3:32">
      <c r="C8185" s="57"/>
      <c r="D8185" s="11"/>
      <c r="E8185" s="11"/>
      <c r="F8185" s="56"/>
      <c r="G8185" s="11"/>
      <c r="H8185" s="11"/>
      <c r="I8185" s="11"/>
      <c r="J8185" s="11"/>
      <c r="K8185" s="11"/>
      <c r="M8185" s="11"/>
      <c r="O8185" s="11"/>
      <c r="P8185" s="11"/>
      <c r="Q8185" s="11"/>
      <c r="R8185" s="11"/>
      <c r="S8185" s="11"/>
      <c r="T8185" s="11"/>
      <c r="U8185" s="42"/>
      <c r="V8185" s="42"/>
      <c r="W8185" s="42"/>
      <c r="X8185" s="42"/>
      <c r="Y8185" s="42"/>
      <c r="Z8185" s="42"/>
      <c r="AA8185" s="42"/>
      <c r="AB8185" s="42"/>
      <c r="AD8185" s="11"/>
      <c r="AE8185" s="11"/>
      <c r="AF8185" s="11"/>
    </row>
    <row r="8186" spans="3:32">
      <c r="C8186" s="57"/>
      <c r="D8186" s="11"/>
      <c r="E8186" s="11"/>
      <c r="F8186" s="56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42"/>
      <c r="V8186" s="42"/>
      <c r="W8186" s="42"/>
      <c r="X8186" s="42"/>
      <c r="Y8186" s="42"/>
      <c r="Z8186" s="42"/>
      <c r="AA8186" s="42"/>
      <c r="AB8186" s="42"/>
      <c r="AD8186" s="11"/>
      <c r="AE8186" s="11"/>
      <c r="AF8186" s="11"/>
    </row>
    <row r="8187" spans="3:32">
      <c r="C8187" s="57"/>
      <c r="D8187" s="11"/>
      <c r="E8187" s="11"/>
      <c r="F8187" s="56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42"/>
      <c r="V8187" s="42"/>
      <c r="W8187" s="42"/>
      <c r="X8187" s="42"/>
      <c r="Y8187" s="42"/>
      <c r="Z8187" s="42"/>
      <c r="AA8187" s="42"/>
      <c r="AB8187" s="42"/>
      <c r="AD8187" s="11"/>
      <c r="AE8187" s="11"/>
      <c r="AF8187" s="11"/>
    </row>
    <row r="8188" spans="3:32">
      <c r="C8188" s="57"/>
      <c r="D8188" s="11"/>
      <c r="E8188" s="11"/>
      <c r="F8188" s="56"/>
      <c r="G8188" s="11"/>
      <c r="H8188" s="11"/>
      <c r="I8188" s="11"/>
      <c r="J8188" s="11"/>
      <c r="K8188" s="11"/>
      <c r="L8188" s="11"/>
      <c r="M8188" s="11"/>
      <c r="N8188" s="11"/>
      <c r="Q8188" s="11"/>
      <c r="R8188" s="11"/>
      <c r="S8188" s="11"/>
      <c r="T8188" s="11"/>
      <c r="U8188" s="42"/>
      <c r="V8188" s="42"/>
      <c r="W8188" s="42"/>
      <c r="X8188" s="42"/>
      <c r="Y8188" s="42"/>
      <c r="Z8188" s="42"/>
      <c r="AA8188" s="42"/>
      <c r="AB8188" s="42"/>
      <c r="AD8188" s="11"/>
      <c r="AF8188" s="11"/>
    </row>
    <row r="8189" spans="3:32">
      <c r="C8189" s="57"/>
      <c r="D8189" s="11"/>
      <c r="E8189" s="11"/>
      <c r="F8189" s="56"/>
      <c r="G8189" s="11"/>
      <c r="H8189" s="11"/>
      <c r="I8189" s="11"/>
      <c r="J8189" s="11"/>
      <c r="K8189" s="11"/>
      <c r="M8189" s="11"/>
      <c r="N8189" s="11"/>
      <c r="Q8189" s="11"/>
      <c r="R8189" s="11"/>
      <c r="S8189" s="11"/>
      <c r="U8189" s="42"/>
      <c r="V8189" s="42"/>
      <c r="W8189" s="42"/>
      <c r="X8189" s="42"/>
      <c r="Y8189" s="42"/>
      <c r="Z8189" s="42"/>
      <c r="AA8189" s="42"/>
      <c r="AB8189" s="42"/>
      <c r="AD8189" s="11"/>
    </row>
    <row r="8190" spans="3:32">
      <c r="C8190" s="57"/>
      <c r="D8190" s="11"/>
      <c r="E8190" s="11"/>
      <c r="F8190" s="56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42"/>
      <c r="V8190" s="42"/>
      <c r="W8190" s="42"/>
      <c r="X8190" s="42"/>
      <c r="Y8190" s="42"/>
      <c r="Z8190" s="42"/>
      <c r="AA8190" s="42"/>
      <c r="AB8190" s="42"/>
      <c r="AD8190" s="11"/>
      <c r="AF8190" s="11"/>
    </row>
    <row r="8191" spans="3:32">
      <c r="C8191" s="57"/>
      <c r="D8191" s="11"/>
      <c r="E8191" s="11"/>
      <c r="F8191" s="56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42"/>
      <c r="V8191" s="42"/>
      <c r="W8191" s="42"/>
      <c r="X8191" s="42"/>
      <c r="Y8191" s="42"/>
      <c r="Z8191" s="42"/>
      <c r="AA8191" s="42"/>
      <c r="AB8191" s="42"/>
      <c r="AD8191" s="11"/>
      <c r="AF8191" s="11"/>
    </row>
    <row r="8192" spans="3:32">
      <c r="C8192" s="57"/>
      <c r="D8192" s="11"/>
      <c r="E8192" s="11"/>
      <c r="F8192" s="56"/>
      <c r="G8192" s="11"/>
      <c r="H8192" s="11"/>
      <c r="I8192" s="11"/>
      <c r="J8192" s="11"/>
      <c r="K8192" s="11"/>
      <c r="L8192" s="11"/>
      <c r="M8192" s="11"/>
      <c r="N8192" s="11"/>
      <c r="P8192" s="11"/>
      <c r="Q8192" s="11"/>
      <c r="R8192" s="11"/>
      <c r="S8192" s="11"/>
      <c r="T8192" s="11"/>
      <c r="U8192" s="42"/>
      <c r="V8192" s="42"/>
      <c r="W8192" s="42"/>
      <c r="X8192" s="42"/>
      <c r="Y8192" s="42"/>
      <c r="Z8192" s="42"/>
      <c r="AA8192" s="42"/>
      <c r="AB8192" s="42"/>
      <c r="AD8192" s="11"/>
      <c r="AE8192" s="11"/>
      <c r="AF8192" s="11"/>
    </row>
    <row r="8193" spans="3:32">
      <c r="C8193" s="57"/>
      <c r="D8193" s="11"/>
      <c r="E8193" s="11"/>
      <c r="F8193" s="56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42"/>
      <c r="V8193" s="42"/>
      <c r="W8193" s="42"/>
      <c r="X8193" s="42"/>
      <c r="Y8193" s="42"/>
      <c r="Z8193" s="42"/>
      <c r="AA8193" s="42"/>
      <c r="AB8193" s="42"/>
      <c r="AD8193" s="11"/>
      <c r="AF8193" s="11"/>
    </row>
    <row r="8194" spans="3:32">
      <c r="C8194" s="57"/>
      <c r="D8194" s="11"/>
      <c r="E8194" s="11"/>
      <c r="F8194" s="56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42"/>
      <c r="V8194" s="42"/>
      <c r="W8194" s="42"/>
      <c r="X8194" s="42"/>
      <c r="Y8194" s="42"/>
      <c r="Z8194" s="42"/>
      <c r="AA8194" s="42"/>
      <c r="AB8194" s="42"/>
      <c r="AD8194" s="11"/>
      <c r="AF8194" s="11"/>
    </row>
    <row r="8195" spans="3:32">
      <c r="C8195" s="57"/>
      <c r="D8195" s="11"/>
      <c r="E8195" s="11"/>
      <c r="F8195" s="56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42"/>
      <c r="V8195" s="42"/>
      <c r="W8195" s="42"/>
      <c r="X8195" s="42"/>
      <c r="Y8195" s="42"/>
      <c r="Z8195" s="42"/>
      <c r="AA8195" s="42"/>
      <c r="AB8195" s="42"/>
      <c r="AD8195" s="11"/>
      <c r="AF8195" s="11"/>
    </row>
    <row r="8196" spans="3:32">
      <c r="C8196" s="57"/>
      <c r="D8196" s="11"/>
      <c r="E8196" s="11"/>
      <c r="F8196" s="56"/>
      <c r="G8196" s="11"/>
      <c r="H8196" s="11"/>
      <c r="I8196" s="11"/>
      <c r="J8196" s="11"/>
      <c r="K8196" s="11"/>
      <c r="M8196" s="11"/>
      <c r="N8196" s="11"/>
      <c r="P8196" s="11"/>
      <c r="Q8196" s="11"/>
      <c r="R8196" s="11"/>
      <c r="S8196" s="11"/>
      <c r="U8196" s="42"/>
      <c r="V8196" s="42"/>
      <c r="W8196" s="42"/>
      <c r="X8196" s="42"/>
      <c r="Y8196" s="42"/>
      <c r="Z8196" s="42"/>
      <c r="AA8196" s="42"/>
      <c r="AB8196" s="42"/>
      <c r="AD8196" s="11"/>
      <c r="AF8196" s="11"/>
    </row>
    <row r="8197" spans="3:32">
      <c r="C8197" s="57"/>
      <c r="D8197" s="11"/>
      <c r="E8197" s="11"/>
      <c r="F8197" s="56"/>
      <c r="G8197" s="11"/>
      <c r="H8197" s="11"/>
      <c r="I8197" s="11"/>
      <c r="J8197" s="11"/>
      <c r="K8197" s="11"/>
      <c r="M8197" s="11"/>
      <c r="N8197" s="11"/>
      <c r="P8197" s="11"/>
      <c r="Q8197" s="11"/>
      <c r="R8197" s="11"/>
      <c r="S8197" s="11"/>
      <c r="U8197" s="42"/>
      <c r="V8197" s="42"/>
      <c r="W8197" s="42"/>
      <c r="X8197" s="42"/>
      <c r="Y8197" s="42"/>
      <c r="Z8197" s="42"/>
      <c r="AA8197" s="42"/>
      <c r="AB8197" s="42"/>
      <c r="AD8197" s="11"/>
      <c r="AF8197" s="11"/>
    </row>
    <row r="8198" spans="3:32">
      <c r="C8198" s="57"/>
      <c r="D8198" s="11"/>
      <c r="E8198" s="11"/>
      <c r="F8198" s="56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42"/>
      <c r="V8198" s="42"/>
      <c r="W8198" s="42"/>
      <c r="X8198" s="42"/>
      <c r="Y8198" s="42"/>
      <c r="Z8198" s="42"/>
      <c r="AA8198" s="42"/>
      <c r="AB8198" s="42"/>
      <c r="AD8198" s="11"/>
      <c r="AF8198" s="11"/>
    </row>
    <row r="8199" spans="3:32">
      <c r="C8199" s="57"/>
      <c r="D8199" s="11"/>
      <c r="E8199" s="11"/>
      <c r="F8199" s="56"/>
      <c r="G8199" s="11"/>
      <c r="H8199" s="11"/>
      <c r="I8199" s="11"/>
      <c r="J8199" s="11"/>
      <c r="K8199" s="11"/>
      <c r="M8199" s="11"/>
      <c r="N8199" s="11"/>
      <c r="Q8199" s="11"/>
      <c r="R8199" s="11"/>
      <c r="S8199" s="11"/>
      <c r="U8199" s="42"/>
      <c r="V8199" s="42"/>
      <c r="W8199" s="42"/>
      <c r="X8199" s="42"/>
      <c r="Y8199" s="42"/>
      <c r="Z8199" s="42"/>
      <c r="AA8199" s="42"/>
      <c r="AB8199" s="42"/>
      <c r="AD8199" s="11"/>
      <c r="AF8199" s="11"/>
    </row>
    <row r="8200" spans="3:32">
      <c r="C8200" s="57"/>
      <c r="D8200" s="11"/>
      <c r="E8200" s="11"/>
      <c r="F8200" s="56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42"/>
      <c r="V8200" s="42"/>
      <c r="W8200" s="42"/>
      <c r="X8200" s="42"/>
      <c r="Y8200" s="42"/>
      <c r="Z8200" s="42"/>
      <c r="AA8200" s="42"/>
      <c r="AB8200" s="42"/>
      <c r="AD8200" s="11"/>
      <c r="AE8200" s="11"/>
    </row>
    <row r="8201" spans="3:32">
      <c r="C8201" s="57"/>
      <c r="D8201" s="11"/>
      <c r="E8201" s="11"/>
      <c r="F8201" s="56"/>
      <c r="G8201" s="11"/>
      <c r="H8201" s="11"/>
      <c r="I8201" s="11"/>
      <c r="J8201" s="11"/>
      <c r="K8201" s="11"/>
      <c r="L8201" s="11"/>
      <c r="M8201" s="11"/>
      <c r="N8201" s="11"/>
      <c r="P8201" s="11"/>
      <c r="Q8201" s="11"/>
      <c r="R8201" s="11"/>
      <c r="S8201" s="11"/>
      <c r="T8201" s="11"/>
      <c r="U8201" s="42"/>
      <c r="V8201" s="42"/>
      <c r="W8201" s="42"/>
      <c r="X8201" s="42"/>
      <c r="Y8201" s="42"/>
      <c r="Z8201" s="42"/>
      <c r="AA8201" s="42"/>
      <c r="AB8201" s="42"/>
      <c r="AD8201" s="11"/>
    </row>
    <row r="8202" spans="3:32">
      <c r="C8202" s="57"/>
      <c r="D8202" s="11"/>
      <c r="E8202" s="11"/>
      <c r="F8202" s="56"/>
      <c r="G8202" s="11"/>
      <c r="H8202" s="11"/>
      <c r="I8202" s="11"/>
      <c r="J8202" s="11"/>
      <c r="K8202" s="11"/>
      <c r="L8202" s="11"/>
      <c r="M8202" s="11"/>
      <c r="N8202" s="11"/>
      <c r="P8202" s="11"/>
      <c r="Q8202" s="11"/>
      <c r="R8202" s="11"/>
      <c r="S8202" s="11"/>
      <c r="T8202" s="11"/>
      <c r="U8202" s="42"/>
      <c r="V8202" s="42"/>
      <c r="W8202" s="42"/>
      <c r="X8202" s="42"/>
      <c r="Y8202" s="42"/>
      <c r="Z8202" s="42"/>
      <c r="AA8202" s="42"/>
      <c r="AB8202" s="42"/>
      <c r="AD8202" s="11"/>
      <c r="AE8202" s="11"/>
    </row>
    <row r="8203" spans="3:32">
      <c r="C8203" s="57"/>
      <c r="D8203" s="11"/>
      <c r="E8203" s="11"/>
      <c r="F8203" s="56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42"/>
      <c r="V8203" s="42"/>
      <c r="W8203" s="42"/>
      <c r="X8203" s="42"/>
      <c r="Y8203" s="42"/>
      <c r="Z8203" s="42"/>
      <c r="AA8203" s="42"/>
      <c r="AB8203" s="42"/>
      <c r="AD8203" s="11"/>
      <c r="AE8203" s="11"/>
    </row>
    <row r="8204" spans="3:32">
      <c r="C8204" s="57"/>
      <c r="D8204" s="11"/>
      <c r="E8204" s="11"/>
      <c r="F8204" s="56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42"/>
      <c r="V8204" s="42"/>
      <c r="W8204" s="42"/>
      <c r="X8204" s="42"/>
      <c r="Y8204" s="42"/>
      <c r="Z8204" s="42"/>
      <c r="AA8204" s="42"/>
      <c r="AB8204" s="42"/>
      <c r="AD8204" s="11"/>
      <c r="AE8204" s="11"/>
      <c r="AF8204" s="11"/>
    </row>
    <row r="8205" spans="3:32">
      <c r="C8205" s="57"/>
      <c r="D8205" s="11"/>
      <c r="E8205" s="11"/>
      <c r="F8205" s="56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42"/>
      <c r="V8205" s="42"/>
      <c r="W8205" s="42"/>
      <c r="X8205" s="42"/>
      <c r="Y8205" s="42"/>
      <c r="Z8205" s="42"/>
      <c r="AA8205" s="42"/>
      <c r="AB8205" s="42"/>
      <c r="AD8205" s="11"/>
      <c r="AE8205" s="11"/>
      <c r="AF8205" s="11"/>
    </row>
    <row r="8206" spans="3:32">
      <c r="C8206" s="57"/>
      <c r="D8206" s="11"/>
      <c r="E8206" s="11"/>
      <c r="F8206" s="56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42"/>
      <c r="V8206" s="42"/>
      <c r="W8206" s="42"/>
      <c r="X8206" s="42"/>
      <c r="Y8206" s="42"/>
      <c r="Z8206" s="42"/>
      <c r="AA8206" s="42"/>
      <c r="AB8206" s="42"/>
      <c r="AD8206" s="11"/>
    </row>
    <row r="8207" spans="3:32">
      <c r="C8207" s="57"/>
      <c r="D8207" s="11"/>
      <c r="E8207" s="11"/>
      <c r="F8207" s="56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42"/>
      <c r="V8207" s="42"/>
      <c r="W8207" s="42"/>
      <c r="X8207" s="42"/>
      <c r="Y8207" s="42"/>
      <c r="Z8207" s="42"/>
      <c r="AA8207" s="42"/>
      <c r="AB8207" s="42"/>
      <c r="AD8207" s="11"/>
      <c r="AE8207" s="11"/>
      <c r="AF8207" s="11"/>
    </row>
    <row r="8208" spans="3:32">
      <c r="C8208" s="57"/>
      <c r="D8208" s="11"/>
      <c r="E8208" s="11"/>
      <c r="F8208" s="56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42"/>
      <c r="V8208" s="42"/>
      <c r="W8208" s="42"/>
      <c r="X8208" s="42"/>
      <c r="Y8208" s="42"/>
      <c r="Z8208" s="42"/>
      <c r="AA8208" s="42"/>
      <c r="AB8208" s="42"/>
      <c r="AD8208" s="11"/>
    </row>
    <row r="8209" spans="3:32">
      <c r="C8209" s="57"/>
      <c r="D8209" s="11"/>
      <c r="E8209" s="11"/>
      <c r="F8209" s="56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42"/>
      <c r="V8209" s="42"/>
      <c r="W8209" s="42"/>
      <c r="X8209" s="42"/>
      <c r="Y8209" s="42"/>
      <c r="Z8209" s="42"/>
      <c r="AA8209" s="42"/>
      <c r="AB8209" s="42"/>
      <c r="AD8209" s="11"/>
      <c r="AF8209" s="11"/>
    </row>
    <row r="8210" spans="3:32">
      <c r="C8210" s="57"/>
      <c r="D8210" s="11"/>
      <c r="E8210" s="11"/>
      <c r="F8210" s="56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42"/>
      <c r="V8210" s="42"/>
      <c r="W8210" s="42"/>
      <c r="X8210" s="42"/>
      <c r="Y8210" s="42"/>
      <c r="Z8210" s="42"/>
      <c r="AA8210" s="42"/>
      <c r="AB8210" s="42"/>
      <c r="AD8210" s="11"/>
      <c r="AF8210" s="11"/>
    </row>
    <row r="8211" spans="3:32">
      <c r="C8211" s="57"/>
      <c r="D8211" s="11"/>
      <c r="E8211" s="11"/>
      <c r="F8211" s="56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42"/>
      <c r="V8211" s="42"/>
      <c r="W8211" s="42"/>
      <c r="X8211" s="42"/>
      <c r="Y8211" s="42"/>
      <c r="Z8211" s="42"/>
      <c r="AA8211" s="42"/>
      <c r="AB8211" s="42"/>
      <c r="AD8211" s="11"/>
      <c r="AF8211" s="11"/>
    </row>
    <row r="8212" spans="3:32">
      <c r="C8212" s="57"/>
      <c r="D8212" s="11"/>
      <c r="E8212" s="11"/>
      <c r="F8212" s="56"/>
      <c r="G8212" s="11"/>
      <c r="H8212" s="11"/>
      <c r="I8212" s="11"/>
      <c r="J8212" s="11"/>
      <c r="K8212" s="11"/>
      <c r="M8212" s="11"/>
      <c r="N8212" s="11"/>
      <c r="O8212" s="11"/>
      <c r="Q8212" s="11"/>
      <c r="R8212" s="11"/>
      <c r="S8212" s="11"/>
      <c r="U8212" s="42"/>
      <c r="V8212" s="42"/>
      <c r="W8212" s="42"/>
      <c r="X8212" s="42"/>
      <c r="Y8212" s="42"/>
      <c r="Z8212" s="42"/>
      <c r="AA8212" s="42"/>
      <c r="AB8212" s="42"/>
      <c r="AD8212" s="11"/>
    </row>
    <row r="8213" spans="3:32">
      <c r="C8213" s="57"/>
      <c r="D8213" s="11"/>
      <c r="E8213" s="11"/>
      <c r="F8213" s="56"/>
      <c r="G8213" s="11"/>
      <c r="H8213" s="11"/>
      <c r="I8213" s="11"/>
      <c r="J8213" s="11"/>
      <c r="K8213" s="11"/>
      <c r="M8213" s="11"/>
      <c r="N8213" s="11"/>
      <c r="P8213" s="11"/>
      <c r="Q8213" s="11"/>
      <c r="R8213" s="11"/>
      <c r="S8213" s="11"/>
      <c r="U8213" s="42"/>
      <c r="V8213" s="42"/>
      <c r="W8213" s="42"/>
      <c r="X8213" s="42"/>
      <c r="Y8213" s="42"/>
      <c r="Z8213" s="42"/>
      <c r="AA8213" s="42"/>
      <c r="AB8213" s="42"/>
      <c r="AD8213" s="11"/>
      <c r="AE8213" s="11"/>
    </row>
    <row r="8214" spans="3:32">
      <c r="C8214" s="57"/>
      <c r="D8214" s="11"/>
      <c r="E8214" s="11"/>
      <c r="F8214" s="56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42"/>
      <c r="V8214" s="42"/>
      <c r="W8214" s="42"/>
      <c r="X8214" s="42"/>
      <c r="Y8214" s="42"/>
      <c r="Z8214" s="42"/>
      <c r="AA8214" s="42"/>
      <c r="AB8214" s="42"/>
      <c r="AD8214" s="11"/>
      <c r="AE8214" s="11"/>
    </row>
    <row r="8215" spans="3:32">
      <c r="C8215" s="57"/>
      <c r="D8215" s="11"/>
      <c r="E8215" s="11"/>
      <c r="F8215" s="56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42"/>
      <c r="V8215" s="42"/>
      <c r="W8215" s="42"/>
      <c r="X8215" s="42"/>
      <c r="Y8215" s="42"/>
      <c r="Z8215" s="42"/>
      <c r="AA8215" s="42"/>
      <c r="AB8215" s="42"/>
      <c r="AD8215" s="11"/>
      <c r="AE8215" s="11"/>
    </row>
    <row r="8216" spans="3:32">
      <c r="C8216" s="57"/>
      <c r="D8216" s="11"/>
      <c r="E8216" s="11"/>
      <c r="F8216" s="56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42"/>
      <c r="V8216" s="42"/>
      <c r="W8216" s="42"/>
      <c r="X8216" s="42"/>
      <c r="Y8216" s="42"/>
      <c r="Z8216" s="42"/>
      <c r="AA8216" s="42"/>
      <c r="AB8216" s="42"/>
      <c r="AD8216" s="11"/>
      <c r="AE8216" s="11"/>
      <c r="AF8216" s="11"/>
    </row>
    <row r="8217" spans="3:32">
      <c r="C8217" s="57"/>
      <c r="D8217" s="11"/>
      <c r="E8217" s="11"/>
      <c r="F8217" s="56"/>
      <c r="G8217" s="11"/>
      <c r="H8217" s="11"/>
      <c r="I8217" s="11"/>
      <c r="J8217" s="11"/>
      <c r="K8217" s="11"/>
      <c r="L8217" s="11"/>
      <c r="M8217" s="11"/>
      <c r="N8217" s="11"/>
      <c r="P8217" s="11"/>
      <c r="Q8217" s="11"/>
      <c r="R8217" s="11"/>
      <c r="S8217" s="11"/>
      <c r="T8217" s="11"/>
      <c r="U8217" s="42"/>
      <c r="V8217" s="42"/>
      <c r="W8217" s="42"/>
      <c r="X8217" s="42"/>
      <c r="Y8217" s="42"/>
      <c r="Z8217" s="42"/>
      <c r="AA8217" s="42"/>
      <c r="AB8217" s="42"/>
      <c r="AD8217" s="11"/>
      <c r="AE8217" s="11"/>
    </row>
    <row r="8218" spans="3:32">
      <c r="C8218" s="57"/>
      <c r="D8218" s="11"/>
      <c r="E8218" s="11"/>
      <c r="F8218" s="56"/>
      <c r="G8218" s="11"/>
      <c r="H8218" s="11"/>
      <c r="I8218" s="11"/>
      <c r="J8218" s="11"/>
      <c r="K8218" s="11"/>
      <c r="L8218" s="11"/>
      <c r="M8218" s="11"/>
      <c r="N8218" s="11"/>
      <c r="P8218" s="11"/>
      <c r="Q8218" s="11"/>
      <c r="R8218" s="11"/>
      <c r="S8218" s="11"/>
      <c r="T8218" s="11"/>
      <c r="U8218" s="42"/>
      <c r="V8218" s="42"/>
      <c r="W8218" s="42"/>
      <c r="X8218" s="42"/>
      <c r="Y8218" s="42"/>
      <c r="Z8218" s="42"/>
      <c r="AA8218" s="42"/>
      <c r="AB8218" s="42"/>
      <c r="AD8218" s="11"/>
      <c r="AF8218" s="11"/>
    </row>
    <row r="8219" spans="3:32">
      <c r="C8219" s="57"/>
      <c r="D8219" s="11"/>
      <c r="E8219" s="11"/>
      <c r="F8219" s="56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42"/>
      <c r="V8219" s="42"/>
      <c r="W8219" s="42"/>
      <c r="X8219" s="42"/>
      <c r="Y8219" s="42"/>
      <c r="Z8219" s="42"/>
      <c r="AA8219" s="42"/>
      <c r="AB8219" s="42"/>
      <c r="AD8219" s="11"/>
      <c r="AF8219" s="11"/>
    </row>
    <row r="8220" spans="3:32">
      <c r="C8220" s="57"/>
      <c r="D8220" s="11"/>
      <c r="E8220" s="11"/>
      <c r="F8220" s="56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42"/>
      <c r="V8220" s="42"/>
      <c r="W8220" s="42"/>
      <c r="X8220" s="42"/>
      <c r="Y8220" s="42"/>
      <c r="Z8220" s="42"/>
      <c r="AA8220" s="42"/>
      <c r="AB8220" s="42"/>
      <c r="AD8220" s="11"/>
      <c r="AF8220" s="11"/>
    </row>
    <row r="8221" spans="3:32">
      <c r="C8221" s="57"/>
      <c r="D8221" s="11"/>
      <c r="E8221" s="11"/>
      <c r="F8221" s="56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42"/>
      <c r="V8221" s="42"/>
      <c r="W8221" s="42"/>
      <c r="X8221" s="42"/>
      <c r="Y8221" s="42"/>
      <c r="Z8221" s="42"/>
      <c r="AA8221" s="42"/>
      <c r="AB8221" s="42"/>
      <c r="AD8221" s="11"/>
      <c r="AE8221" s="11"/>
    </row>
    <row r="8222" spans="3:32">
      <c r="C8222" s="57"/>
      <c r="D8222" s="11"/>
      <c r="E8222" s="11"/>
      <c r="F8222" s="56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42"/>
      <c r="V8222" s="42"/>
      <c r="W8222" s="42"/>
      <c r="X8222" s="42"/>
      <c r="Y8222" s="42"/>
      <c r="Z8222" s="42"/>
      <c r="AA8222" s="42"/>
      <c r="AB8222" s="42"/>
      <c r="AD8222" s="11"/>
      <c r="AE8222" s="11"/>
    </row>
    <row r="8223" spans="3:32">
      <c r="C8223" s="57"/>
      <c r="D8223" s="11"/>
      <c r="E8223" s="11"/>
      <c r="F8223" s="56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42"/>
      <c r="V8223" s="42"/>
      <c r="W8223" s="42"/>
      <c r="X8223" s="42"/>
      <c r="Y8223" s="42"/>
      <c r="Z8223" s="42"/>
      <c r="AA8223" s="42"/>
      <c r="AB8223" s="42"/>
      <c r="AD8223" s="11"/>
    </row>
    <row r="8224" spans="3:32">
      <c r="C8224" s="57"/>
      <c r="D8224" s="11"/>
      <c r="E8224" s="11"/>
      <c r="F8224" s="56"/>
      <c r="G8224" s="11"/>
      <c r="H8224" s="11"/>
      <c r="I8224" s="11"/>
      <c r="J8224" s="11"/>
      <c r="K8224" s="11"/>
      <c r="L8224" s="11"/>
      <c r="M8224" s="11"/>
      <c r="O8224" s="11"/>
      <c r="Q8224" s="11"/>
      <c r="R8224" s="11"/>
      <c r="S8224" s="11"/>
      <c r="T8224" s="11"/>
      <c r="U8224" s="42"/>
      <c r="V8224" s="42"/>
      <c r="W8224" s="42"/>
      <c r="X8224" s="42"/>
      <c r="Y8224" s="42"/>
      <c r="Z8224" s="42"/>
      <c r="AA8224" s="42"/>
      <c r="AB8224" s="42"/>
      <c r="AD8224" s="11"/>
      <c r="AE8224" s="11"/>
    </row>
    <row r="8225" spans="3:32">
      <c r="C8225" s="57"/>
      <c r="D8225" s="11"/>
      <c r="E8225" s="11"/>
      <c r="F8225" s="56"/>
      <c r="G8225" s="11"/>
      <c r="H8225" s="11"/>
      <c r="I8225" s="11"/>
      <c r="J8225" s="11"/>
      <c r="K8225" s="11"/>
      <c r="L8225" s="11"/>
      <c r="M8225" s="11"/>
      <c r="O8225" s="11"/>
      <c r="Q8225" s="11"/>
      <c r="R8225" s="11"/>
      <c r="S8225" s="11"/>
      <c r="T8225" s="11"/>
      <c r="U8225" s="42"/>
      <c r="V8225" s="42"/>
      <c r="W8225" s="42"/>
      <c r="X8225" s="42"/>
      <c r="Y8225" s="42"/>
      <c r="Z8225" s="42"/>
      <c r="AA8225" s="42"/>
      <c r="AB8225" s="42"/>
      <c r="AD8225" s="11"/>
      <c r="AE8225" s="11"/>
    </row>
    <row r="8226" spans="3:32">
      <c r="C8226" s="57"/>
      <c r="D8226" s="11"/>
      <c r="E8226" s="11"/>
      <c r="F8226" s="56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42"/>
      <c r="V8226" s="42"/>
      <c r="W8226" s="42"/>
      <c r="X8226" s="42"/>
      <c r="Y8226" s="42"/>
      <c r="Z8226" s="42"/>
      <c r="AA8226" s="42"/>
      <c r="AB8226" s="42"/>
      <c r="AD8226" s="11"/>
      <c r="AE8226" s="11"/>
    </row>
    <row r="8227" spans="3:32">
      <c r="C8227" s="57"/>
      <c r="D8227" s="11"/>
      <c r="E8227" s="11"/>
      <c r="F8227" s="56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42"/>
      <c r="V8227" s="42"/>
      <c r="W8227" s="42"/>
      <c r="X8227" s="42"/>
      <c r="Y8227" s="42"/>
      <c r="Z8227" s="42"/>
      <c r="AA8227" s="42"/>
      <c r="AB8227" s="42"/>
      <c r="AD8227" s="11"/>
      <c r="AE8227" s="11"/>
      <c r="AF8227" s="11"/>
    </row>
    <row r="8228" spans="3:32">
      <c r="C8228" s="57"/>
      <c r="D8228" s="11"/>
      <c r="E8228" s="11"/>
      <c r="F8228" s="56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42"/>
      <c r="V8228" s="42"/>
      <c r="W8228" s="42"/>
      <c r="X8228" s="42"/>
      <c r="Y8228" s="42"/>
      <c r="Z8228" s="42"/>
      <c r="AA8228" s="42"/>
      <c r="AB8228" s="42"/>
      <c r="AD8228" s="11"/>
      <c r="AE8228" s="11"/>
      <c r="AF8228" s="11"/>
    </row>
    <row r="8229" spans="3:32">
      <c r="C8229" s="57"/>
      <c r="D8229" s="11"/>
      <c r="E8229" s="11"/>
      <c r="F8229" s="56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42"/>
      <c r="V8229" s="42"/>
      <c r="W8229" s="42"/>
      <c r="X8229" s="42"/>
      <c r="Y8229" s="42"/>
      <c r="Z8229" s="42"/>
      <c r="AA8229" s="42"/>
      <c r="AB8229" s="42"/>
      <c r="AD8229" s="11"/>
      <c r="AE8229" s="11"/>
      <c r="AF8229" s="11"/>
    </row>
    <row r="8230" spans="3:32">
      <c r="C8230" s="57"/>
      <c r="D8230" s="11"/>
      <c r="E8230" s="11"/>
      <c r="F8230" s="56"/>
      <c r="G8230" s="11"/>
      <c r="H8230" s="11"/>
      <c r="I8230" s="11"/>
      <c r="J8230" s="11"/>
      <c r="K8230" s="11"/>
      <c r="M8230" s="11"/>
      <c r="N8230" s="11"/>
      <c r="O8230" s="11"/>
      <c r="Q8230" s="11"/>
      <c r="R8230" s="11"/>
      <c r="S8230" s="11"/>
      <c r="U8230" s="42"/>
      <c r="V8230" s="42"/>
      <c r="W8230" s="42"/>
      <c r="X8230" s="42"/>
      <c r="Y8230" s="42"/>
      <c r="Z8230" s="42"/>
      <c r="AA8230" s="42"/>
      <c r="AB8230" s="42"/>
      <c r="AD8230" s="11"/>
      <c r="AE8230" s="11"/>
    </row>
    <row r="8231" spans="3:32">
      <c r="C8231" s="57"/>
      <c r="D8231" s="11"/>
      <c r="E8231" s="11"/>
      <c r="F8231" s="56"/>
      <c r="G8231" s="11"/>
      <c r="H8231" s="11"/>
      <c r="I8231" s="11"/>
      <c r="J8231" s="11"/>
      <c r="K8231" s="11"/>
      <c r="L8231" s="11"/>
      <c r="M8231" s="11"/>
      <c r="O8231" s="11"/>
      <c r="Q8231" s="11"/>
      <c r="R8231" s="11"/>
      <c r="S8231" s="11"/>
      <c r="T8231" s="11"/>
      <c r="U8231" s="42"/>
      <c r="V8231" s="42"/>
      <c r="W8231" s="42"/>
      <c r="X8231" s="42"/>
      <c r="Y8231" s="42"/>
      <c r="Z8231" s="42"/>
      <c r="AA8231" s="42"/>
      <c r="AB8231" s="42"/>
      <c r="AD8231" s="11"/>
    </row>
    <row r="8232" spans="3:32">
      <c r="C8232" s="57"/>
      <c r="D8232" s="11"/>
      <c r="E8232" s="11"/>
      <c r="F8232" s="56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42"/>
      <c r="V8232" s="42"/>
      <c r="W8232" s="42"/>
      <c r="X8232" s="42"/>
      <c r="Y8232" s="42"/>
      <c r="Z8232" s="42"/>
      <c r="AA8232" s="42"/>
      <c r="AB8232" s="42"/>
      <c r="AD8232" s="11"/>
      <c r="AF8232" s="11"/>
    </row>
    <row r="8233" spans="3:32">
      <c r="C8233" s="57"/>
      <c r="D8233" s="11"/>
      <c r="E8233" s="11"/>
      <c r="F8233" s="56"/>
      <c r="G8233" s="11"/>
      <c r="H8233" s="11"/>
      <c r="I8233" s="11"/>
      <c r="J8233" s="11"/>
      <c r="K8233" s="11"/>
      <c r="M8233" s="11"/>
      <c r="N8233" s="11"/>
      <c r="P8233" s="11"/>
      <c r="Q8233" s="11"/>
      <c r="R8233" s="11"/>
      <c r="S8233" s="11"/>
      <c r="U8233" s="42"/>
      <c r="V8233" s="42"/>
      <c r="W8233" s="42"/>
      <c r="X8233" s="42"/>
      <c r="Y8233" s="42"/>
      <c r="Z8233" s="42"/>
      <c r="AA8233" s="42"/>
      <c r="AB8233" s="42"/>
      <c r="AD8233" s="11"/>
      <c r="AF8233" s="11"/>
    </row>
    <row r="8234" spans="3:32">
      <c r="C8234" s="57"/>
      <c r="D8234" s="11"/>
      <c r="E8234" s="11"/>
      <c r="F8234" s="56"/>
      <c r="G8234" s="11"/>
      <c r="H8234" s="11"/>
      <c r="I8234" s="11"/>
      <c r="J8234" s="11"/>
      <c r="K8234" s="11"/>
      <c r="L8234" s="11"/>
      <c r="M8234" s="11"/>
      <c r="N8234" s="11"/>
      <c r="O8234" s="11"/>
      <c r="Q8234" s="11"/>
      <c r="R8234" s="11"/>
      <c r="S8234" s="11"/>
      <c r="T8234" s="11"/>
      <c r="U8234" s="42"/>
      <c r="V8234" s="42"/>
      <c r="W8234" s="42"/>
      <c r="X8234" s="42"/>
      <c r="Y8234" s="42"/>
      <c r="Z8234" s="42"/>
      <c r="AA8234" s="42"/>
      <c r="AB8234" s="42"/>
      <c r="AD8234" s="11"/>
      <c r="AF8234" s="11"/>
    </row>
    <row r="8235" spans="3:32">
      <c r="C8235" s="57"/>
      <c r="D8235" s="11"/>
      <c r="E8235" s="11"/>
      <c r="F8235" s="56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42"/>
      <c r="V8235" s="42"/>
      <c r="W8235" s="42"/>
      <c r="X8235" s="42"/>
      <c r="Y8235" s="42"/>
      <c r="Z8235" s="42"/>
      <c r="AA8235" s="42"/>
      <c r="AB8235" s="42"/>
      <c r="AD8235" s="11"/>
      <c r="AF8235" s="11"/>
    </row>
    <row r="8236" spans="3:32">
      <c r="C8236" s="57"/>
      <c r="D8236" s="11"/>
      <c r="E8236" s="11"/>
      <c r="F8236" s="56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42"/>
      <c r="V8236" s="42"/>
      <c r="W8236" s="42"/>
      <c r="X8236" s="42"/>
      <c r="Y8236" s="42"/>
      <c r="Z8236" s="42"/>
      <c r="AA8236" s="42"/>
      <c r="AB8236" s="42"/>
      <c r="AD8236" s="11"/>
      <c r="AE8236" s="11"/>
    </row>
    <row r="8237" spans="3:32">
      <c r="C8237" s="57"/>
      <c r="D8237" s="11"/>
      <c r="E8237" s="11"/>
      <c r="F8237" s="56"/>
      <c r="G8237" s="11"/>
      <c r="H8237" s="11"/>
      <c r="I8237" s="11"/>
      <c r="J8237" s="11"/>
      <c r="K8237" s="11"/>
      <c r="L8237" s="11"/>
      <c r="M8237" s="11"/>
      <c r="N8237" s="11"/>
      <c r="P8237" s="11"/>
      <c r="Q8237" s="11"/>
      <c r="R8237" s="11"/>
      <c r="S8237" s="11"/>
      <c r="T8237" s="11"/>
      <c r="U8237" s="42"/>
      <c r="V8237" s="42"/>
      <c r="W8237" s="42"/>
      <c r="X8237" s="42"/>
      <c r="Y8237" s="42"/>
      <c r="Z8237" s="42"/>
      <c r="AA8237" s="42"/>
      <c r="AB8237" s="42"/>
      <c r="AD8237" s="11"/>
      <c r="AE8237" s="11"/>
      <c r="AF8237" s="11"/>
    </row>
    <row r="8238" spans="3:32">
      <c r="C8238" s="57"/>
      <c r="D8238" s="11"/>
      <c r="E8238" s="11"/>
      <c r="F8238" s="56"/>
      <c r="G8238" s="11"/>
      <c r="H8238" s="11"/>
      <c r="I8238" s="11"/>
      <c r="J8238" s="11"/>
      <c r="K8238" s="11"/>
      <c r="L8238" s="11"/>
      <c r="M8238" s="11"/>
      <c r="N8238" s="11"/>
      <c r="Q8238" s="11"/>
      <c r="R8238" s="11"/>
      <c r="S8238" s="11"/>
      <c r="T8238" s="11"/>
      <c r="U8238" s="42"/>
      <c r="V8238" s="42"/>
      <c r="W8238" s="42"/>
      <c r="X8238" s="42"/>
      <c r="Y8238" s="42"/>
      <c r="Z8238" s="42"/>
      <c r="AA8238" s="42"/>
      <c r="AB8238" s="42"/>
      <c r="AD8238" s="11"/>
      <c r="AE8238" s="11"/>
    </row>
    <row r="8239" spans="3:32">
      <c r="C8239" s="57"/>
      <c r="D8239" s="11"/>
      <c r="E8239" s="11"/>
      <c r="F8239" s="56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42"/>
      <c r="V8239" s="42"/>
      <c r="W8239" s="42"/>
      <c r="X8239" s="42"/>
      <c r="Y8239" s="42"/>
      <c r="Z8239" s="42"/>
      <c r="AA8239" s="42"/>
      <c r="AB8239" s="42"/>
      <c r="AD8239" s="11"/>
      <c r="AE8239" s="11"/>
      <c r="AF8239" s="11"/>
    </row>
    <row r="8240" spans="3:32">
      <c r="C8240" s="57"/>
      <c r="D8240" s="11"/>
      <c r="E8240" s="11"/>
      <c r="F8240" s="56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42"/>
      <c r="V8240" s="42"/>
      <c r="W8240" s="42"/>
      <c r="X8240" s="42"/>
      <c r="Y8240" s="42"/>
      <c r="Z8240" s="42"/>
      <c r="AA8240" s="42"/>
      <c r="AB8240" s="42"/>
      <c r="AD8240" s="11"/>
    </row>
    <row r="8241" spans="3:32">
      <c r="C8241" s="57"/>
      <c r="D8241" s="11"/>
      <c r="E8241" s="11"/>
      <c r="F8241" s="56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42"/>
      <c r="V8241" s="42"/>
      <c r="W8241" s="42"/>
      <c r="X8241" s="42"/>
      <c r="Y8241" s="42"/>
      <c r="Z8241" s="42"/>
      <c r="AA8241" s="42"/>
      <c r="AB8241" s="42"/>
      <c r="AD8241" s="11"/>
      <c r="AF8241" s="11"/>
    </row>
    <row r="8242" spans="3:32">
      <c r="C8242" s="57"/>
      <c r="D8242" s="11"/>
      <c r="E8242" s="11"/>
      <c r="F8242" s="56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42"/>
      <c r="V8242" s="42"/>
      <c r="W8242" s="42"/>
      <c r="X8242" s="42"/>
      <c r="Y8242" s="42"/>
      <c r="Z8242" s="42"/>
      <c r="AA8242" s="42"/>
      <c r="AB8242" s="42"/>
      <c r="AD8242" s="11"/>
      <c r="AE8242" s="11"/>
    </row>
    <row r="8243" spans="3:32">
      <c r="C8243" s="57"/>
      <c r="D8243" s="11"/>
      <c r="E8243" s="11"/>
      <c r="F8243" s="56"/>
      <c r="G8243" s="11"/>
      <c r="H8243" s="11"/>
      <c r="I8243" s="11"/>
      <c r="J8243" s="11"/>
      <c r="K8243" s="11"/>
      <c r="L8243" s="11"/>
      <c r="M8243" s="11"/>
      <c r="O8243" s="11"/>
      <c r="Q8243" s="11"/>
      <c r="R8243" s="11"/>
      <c r="S8243" s="11"/>
      <c r="T8243" s="11"/>
      <c r="U8243" s="42"/>
      <c r="V8243" s="42"/>
      <c r="W8243" s="42"/>
      <c r="X8243" s="42"/>
      <c r="Y8243" s="42"/>
      <c r="Z8243" s="42"/>
      <c r="AA8243" s="42"/>
      <c r="AB8243" s="42"/>
      <c r="AD8243" s="11"/>
      <c r="AF8243" s="11"/>
    </row>
    <row r="8244" spans="3:32">
      <c r="C8244" s="57"/>
      <c r="D8244" s="11"/>
      <c r="E8244" s="11"/>
      <c r="F8244" s="56"/>
      <c r="G8244" s="11"/>
      <c r="H8244" s="11"/>
      <c r="I8244" s="11"/>
      <c r="J8244" s="11"/>
      <c r="K8244" s="11"/>
      <c r="L8244" s="11"/>
      <c r="M8244" s="11"/>
      <c r="O8244" s="11"/>
      <c r="Q8244" s="11"/>
      <c r="R8244" s="11"/>
      <c r="S8244" s="11"/>
      <c r="T8244" s="11"/>
      <c r="U8244" s="42"/>
      <c r="V8244" s="42"/>
      <c r="W8244" s="42"/>
      <c r="X8244" s="42"/>
      <c r="Y8244" s="42"/>
      <c r="Z8244" s="42"/>
      <c r="AA8244" s="42"/>
      <c r="AB8244" s="42"/>
      <c r="AD8244" s="11"/>
      <c r="AF8244" s="11"/>
    </row>
    <row r="8245" spans="3:32">
      <c r="C8245" s="57"/>
      <c r="D8245" s="11"/>
      <c r="E8245" s="11"/>
      <c r="F8245" s="56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42"/>
      <c r="V8245" s="42"/>
      <c r="W8245" s="42"/>
      <c r="X8245" s="42"/>
      <c r="Y8245" s="42"/>
      <c r="Z8245" s="42"/>
      <c r="AA8245" s="42"/>
      <c r="AB8245" s="42"/>
      <c r="AD8245" s="11"/>
      <c r="AF8245" s="11"/>
    </row>
    <row r="8246" spans="3:32">
      <c r="C8246" s="57"/>
      <c r="D8246" s="11"/>
      <c r="E8246" s="11"/>
      <c r="F8246" s="56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42"/>
      <c r="V8246" s="42"/>
      <c r="W8246" s="42"/>
      <c r="X8246" s="42"/>
      <c r="Y8246" s="42"/>
      <c r="Z8246" s="42"/>
      <c r="AA8246" s="42"/>
      <c r="AB8246" s="42"/>
      <c r="AD8246" s="11"/>
      <c r="AE8246" s="11"/>
    </row>
    <row r="8247" spans="3:32">
      <c r="C8247" s="57"/>
      <c r="D8247" s="11"/>
      <c r="E8247" s="11"/>
      <c r="F8247" s="56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U8247" s="42"/>
      <c r="V8247" s="42"/>
      <c r="W8247" s="42"/>
      <c r="X8247" s="42"/>
      <c r="Y8247" s="42"/>
      <c r="Z8247" s="42"/>
      <c r="AA8247" s="42"/>
      <c r="AB8247" s="42"/>
      <c r="AD8247" s="11"/>
    </row>
    <row r="8248" spans="3:32">
      <c r="C8248" s="57"/>
      <c r="D8248" s="11"/>
      <c r="E8248" s="11"/>
      <c r="F8248" s="56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42"/>
      <c r="V8248" s="42"/>
      <c r="W8248" s="42"/>
      <c r="X8248" s="42"/>
      <c r="Y8248" s="42"/>
      <c r="Z8248" s="42"/>
      <c r="AA8248" s="42"/>
      <c r="AB8248" s="42"/>
      <c r="AD8248" s="11"/>
    </row>
    <row r="8249" spans="3:32">
      <c r="C8249" s="57"/>
      <c r="D8249" s="11"/>
      <c r="E8249" s="11"/>
      <c r="F8249" s="56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42"/>
      <c r="V8249" s="42"/>
      <c r="W8249" s="42"/>
      <c r="X8249" s="42"/>
      <c r="Y8249" s="42"/>
      <c r="Z8249" s="42"/>
      <c r="AA8249" s="42"/>
      <c r="AB8249" s="42"/>
      <c r="AD8249" s="11"/>
      <c r="AE8249" s="11"/>
      <c r="AF8249" s="11"/>
    </row>
    <row r="8250" spans="3:32">
      <c r="C8250" s="57"/>
      <c r="D8250" s="11"/>
      <c r="E8250" s="11"/>
      <c r="F8250" s="56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42"/>
      <c r="V8250" s="42"/>
      <c r="W8250" s="42"/>
      <c r="X8250" s="42"/>
      <c r="Y8250" s="42"/>
      <c r="Z8250" s="42"/>
      <c r="AA8250" s="42"/>
      <c r="AB8250" s="42"/>
      <c r="AD8250" s="11"/>
      <c r="AE8250" s="11"/>
    </row>
    <row r="8251" spans="3:32">
      <c r="C8251" s="57"/>
      <c r="D8251" s="11"/>
      <c r="E8251" s="11"/>
      <c r="F8251" s="56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42"/>
      <c r="V8251" s="42"/>
      <c r="W8251" s="42"/>
      <c r="X8251" s="42"/>
      <c r="Y8251" s="42"/>
      <c r="Z8251" s="42"/>
      <c r="AA8251" s="42"/>
      <c r="AB8251" s="42"/>
      <c r="AD8251" s="11"/>
      <c r="AE8251" s="11"/>
    </row>
    <row r="8252" spans="3:32">
      <c r="C8252" s="57"/>
      <c r="D8252" s="11"/>
      <c r="E8252" s="11"/>
      <c r="F8252" s="56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42"/>
      <c r="V8252" s="42"/>
      <c r="W8252" s="42"/>
      <c r="X8252" s="42"/>
      <c r="Y8252" s="42"/>
      <c r="Z8252" s="42"/>
      <c r="AA8252" s="42"/>
      <c r="AB8252" s="42"/>
      <c r="AD8252" s="11"/>
      <c r="AE8252" s="11"/>
      <c r="AF8252" s="11"/>
    </row>
    <row r="8253" spans="3:32">
      <c r="C8253" s="57"/>
      <c r="D8253" s="11"/>
      <c r="E8253" s="11"/>
      <c r="F8253" s="56"/>
      <c r="G8253" s="11"/>
      <c r="H8253" s="11"/>
      <c r="I8253" s="11"/>
      <c r="J8253" s="11"/>
      <c r="K8253" s="11"/>
      <c r="L8253" s="11"/>
      <c r="M8253" s="11"/>
      <c r="N8253" s="11"/>
      <c r="P8253" s="11"/>
      <c r="Q8253" s="11"/>
      <c r="R8253" s="11"/>
      <c r="S8253" s="11"/>
      <c r="T8253" s="11"/>
      <c r="U8253" s="42"/>
      <c r="V8253" s="42"/>
      <c r="W8253" s="42"/>
      <c r="X8253" s="42"/>
      <c r="Y8253" s="42"/>
      <c r="Z8253" s="42"/>
      <c r="AA8253" s="42"/>
      <c r="AB8253" s="42"/>
      <c r="AD8253" s="11"/>
    </row>
    <row r="8254" spans="3:32">
      <c r="C8254" s="57"/>
      <c r="D8254" s="11"/>
      <c r="E8254" s="11"/>
      <c r="F8254" s="56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42"/>
      <c r="V8254" s="42"/>
      <c r="W8254" s="42"/>
      <c r="X8254" s="42"/>
      <c r="Y8254" s="42"/>
      <c r="Z8254" s="42"/>
      <c r="AA8254" s="42"/>
      <c r="AB8254" s="42"/>
      <c r="AD8254" s="11"/>
    </row>
    <row r="8255" spans="3:32">
      <c r="C8255" s="57"/>
      <c r="D8255" s="11"/>
      <c r="E8255" s="11"/>
      <c r="F8255" s="56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42"/>
      <c r="V8255" s="42"/>
      <c r="W8255" s="42"/>
      <c r="X8255" s="42"/>
      <c r="Y8255" s="42"/>
      <c r="Z8255" s="42"/>
      <c r="AA8255" s="42"/>
      <c r="AB8255" s="42"/>
      <c r="AD8255" s="11"/>
      <c r="AF8255" s="11"/>
    </row>
    <row r="8256" spans="3:32">
      <c r="C8256" s="57"/>
      <c r="D8256" s="11"/>
      <c r="E8256" s="11"/>
      <c r="F8256" s="56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42"/>
      <c r="V8256" s="42"/>
      <c r="W8256" s="42"/>
      <c r="X8256" s="42"/>
      <c r="Y8256" s="42"/>
      <c r="Z8256" s="42"/>
      <c r="AA8256" s="42"/>
      <c r="AB8256" s="42"/>
      <c r="AD8256" s="11"/>
    </row>
    <row r="8257" spans="3:32">
      <c r="C8257" s="57"/>
      <c r="D8257" s="11"/>
      <c r="E8257" s="11"/>
      <c r="F8257" s="56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42"/>
      <c r="V8257" s="42"/>
      <c r="W8257" s="42"/>
      <c r="X8257" s="42"/>
      <c r="Y8257" s="42"/>
      <c r="Z8257" s="42"/>
      <c r="AA8257" s="42"/>
      <c r="AB8257" s="42"/>
      <c r="AD8257" s="11"/>
      <c r="AE8257" s="11"/>
      <c r="AF8257" s="11"/>
    </row>
    <row r="8258" spans="3:32">
      <c r="C8258" s="57"/>
      <c r="D8258" s="11"/>
      <c r="E8258" s="11"/>
      <c r="F8258" s="56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42"/>
      <c r="V8258" s="42"/>
      <c r="W8258" s="42"/>
      <c r="X8258" s="42"/>
      <c r="Y8258" s="42"/>
      <c r="Z8258" s="42"/>
      <c r="AA8258" s="42"/>
      <c r="AB8258" s="42"/>
      <c r="AD8258" s="11"/>
      <c r="AE8258" s="11"/>
      <c r="AF8258" s="11"/>
    </row>
    <row r="8259" spans="3:32">
      <c r="C8259" s="57"/>
      <c r="D8259" s="11"/>
      <c r="E8259" s="11"/>
      <c r="F8259" s="56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42"/>
      <c r="V8259" s="42"/>
      <c r="W8259" s="42"/>
      <c r="X8259" s="42"/>
      <c r="Y8259" s="42"/>
      <c r="Z8259" s="42"/>
      <c r="AA8259" s="42"/>
      <c r="AB8259" s="42"/>
      <c r="AD8259" s="11"/>
      <c r="AE8259" s="11"/>
    </row>
    <row r="8260" spans="3:32">
      <c r="C8260" s="57"/>
      <c r="D8260" s="11"/>
      <c r="E8260" s="11"/>
      <c r="F8260" s="56"/>
      <c r="G8260" s="11"/>
      <c r="H8260" s="11"/>
      <c r="I8260" s="11"/>
      <c r="J8260" s="11"/>
      <c r="K8260" s="11"/>
      <c r="M8260" s="11"/>
      <c r="N8260" s="11"/>
      <c r="O8260" s="11"/>
      <c r="P8260" s="11"/>
      <c r="Q8260" s="11"/>
      <c r="R8260" s="11"/>
      <c r="S8260" s="11"/>
      <c r="T8260" s="11"/>
      <c r="U8260" s="42"/>
      <c r="V8260" s="42"/>
      <c r="W8260" s="42"/>
      <c r="X8260" s="42"/>
      <c r="Y8260" s="42"/>
      <c r="Z8260" s="42"/>
      <c r="AA8260" s="42"/>
      <c r="AB8260" s="42"/>
      <c r="AD8260" s="11"/>
      <c r="AE8260" s="11"/>
    </row>
    <row r="8261" spans="3:32">
      <c r="C8261" s="57"/>
      <c r="D8261" s="11"/>
      <c r="E8261" s="11"/>
      <c r="F8261" s="56"/>
      <c r="G8261" s="11"/>
      <c r="H8261" s="11"/>
      <c r="I8261" s="11"/>
      <c r="J8261" s="11"/>
      <c r="K8261" s="11"/>
      <c r="M8261" s="11"/>
      <c r="N8261" s="11"/>
      <c r="O8261" s="11"/>
      <c r="Q8261" s="11"/>
      <c r="R8261" s="11"/>
      <c r="S8261" s="11"/>
      <c r="U8261" s="42"/>
      <c r="V8261" s="42"/>
      <c r="W8261" s="42"/>
      <c r="X8261" s="42"/>
      <c r="Y8261" s="42"/>
      <c r="Z8261" s="42"/>
      <c r="AA8261" s="42"/>
      <c r="AB8261" s="42"/>
      <c r="AD8261" s="11"/>
      <c r="AF8261" s="11"/>
    </row>
    <row r="8262" spans="3:32">
      <c r="C8262" s="57"/>
      <c r="D8262" s="11"/>
      <c r="E8262" s="11"/>
      <c r="F8262" s="56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42"/>
      <c r="V8262" s="42"/>
      <c r="W8262" s="42"/>
      <c r="X8262" s="42"/>
      <c r="Y8262" s="42"/>
      <c r="Z8262" s="42"/>
      <c r="AA8262" s="42"/>
      <c r="AB8262" s="42"/>
      <c r="AD8262" s="11"/>
      <c r="AE8262" s="11"/>
      <c r="AF8262" s="11"/>
    </row>
    <row r="8263" spans="3:32">
      <c r="C8263" s="57"/>
      <c r="D8263" s="11"/>
      <c r="E8263" s="11"/>
      <c r="F8263" s="56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42"/>
      <c r="V8263" s="42"/>
      <c r="W8263" s="42"/>
      <c r="X8263" s="42"/>
      <c r="Y8263" s="42"/>
      <c r="Z8263" s="42"/>
      <c r="AA8263" s="42"/>
      <c r="AB8263" s="42"/>
      <c r="AD8263" s="11"/>
      <c r="AF8263" s="11"/>
    </row>
    <row r="8264" spans="3:32">
      <c r="C8264" s="57"/>
      <c r="D8264" s="11"/>
      <c r="E8264" s="11"/>
      <c r="F8264" s="56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42"/>
      <c r="V8264" s="42"/>
      <c r="W8264" s="42"/>
      <c r="X8264" s="42"/>
      <c r="Y8264" s="42"/>
      <c r="Z8264" s="42"/>
      <c r="AA8264" s="42"/>
      <c r="AB8264" s="42"/>
      <c r="AD8264" s="11"/>
      <c r="AF8264" s="11"/>
    </row>
    <row r="8265" spans="3:32">
      <c r="C8265" s="57"/>
      <c r="D8265" s="11"/>
      <c r="E8265" s="11"/>
      <c r="F8265" s="56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42"/>
      <c r="V8265" s="42"/>
      <c r="W8265" s="42"/>
      <c r="X8265" s="42"/>
      <c r="Y8265" s="42"/>
      <c r="Z8265" s="42"/>
      <c r="AA8265" s="42"/>
      <c r="AB8265" s="42"/>
      <c r="AD8265" s="11"/>
      <c r="AF8265" s="11"/>
    </row>
    <row r="8266" spans="3:32">
      <c r="C8266" s="57"/>
      <c r="D8266" s="11"/>
      <c r="E8266" s="11"/>
      <c r="F8266" s="56"/>
      <c r="G8266" s="11"/>
      <c r="H8266" s="11"/>
      <c r="I8266" s="11"/>
      <c r="J8266" s="11"/>
      <c r="K8266" s="11"/>
      <c r="L8266" s="11"/>
      <c r="M8266" s="11"/>
      <c r="N8266" s="11"/>
      <c r="P8266" s="11"/>
      <c r="Q8266" s="11"/>
      <c r="R8266" s="11"/>
      <c r="S8266" s="11"/>
      <c r="T8266" s="11"/>
      <c r="U8266" s="42"/>
      <c r="V8266" s="42"/>
      <c r="W8266" s="42"/>
      <c r="X8266" s="42"/>
      <c r="Y8266" s="42"/>
      <c r="Z8266" s="42"/>
      <c r="AA8266" s="42"/>
      <c r="AB8266" s="42"/>
      <c r="AD8266" s="11"/>
      <c r="AF8266" s="11"/>
    </row>
    <row r="8267" spans="3:32">
      <c r="C8267" s="57"/>
      <c r="D8267" s="11"/>
      <c r="E8267" s="11"/>
      <c r="F8267" s="56"/>
      <c r="G8267" s="11"/>
      <c r="H8267" s="11"/>
      <c r="I8267" s="11"/>
      <c r="J8267" s="11"/>
      <c r="K8267" s="11"/>
      <c r="L8267" s="11"/>
      <c r="M8267" s="11"/>
      <c r="N8267" s="11"/>
      <c r="P8267" s="11"/>
      <c r="Q8267" s="11"/>
      <c r="R8267" s="11"/>
      <c r="S8267" s="11"/>
      <c r="T8267" s="11"/>
      <c r="U8267" s="42"/>
      <c r="V8267" s="42"/>
      <c r="W8267" s="42"/>
      <c r="X8267" s="42"/>
      <c r="Y8267" s="42"/>
      <c r="Z8267" s="42"/>
      <c r="AA8267" s="42"/>
      <c r="AB8267" s="42"/>
      <c r="AD8267" s="11"/>
    </row>
    <row r="8268" spans="3:32">
      <c r="C8268" s="57"/>
      <c r="D8268" s="11"/>
      <c r="E8268" s="11"/>
      <c r="F8268" s="56"/>
      <c r="G8268" s="11"/>
      <c r="H8268" s="11"/>
      <c r="I8268" s="11"/>
      <c r="J8268" s="11"/>
      <c r="K8268" s="11"/>
      <c r="L8268" s="11"/>
      <c r="M8268" s="11"/>
      <c r="N8268" s="11"/>
      <c r="P8268" s="11"/>
      <c r="Q8268" s="11"/>
      <c r="R8268" s="11"/>
      <c r="S8268" s="11"/>
      <c r="T8268" s="11"/>
      <c r="U8268" s="42"/>
      <c r="V8268" s="42"/>
      <c r="W8268" s="42"/>
      <c r="X8268" s="42"/>
      <c r="Y8268" s="42"/>
      <c r="Z8268" s="42"/>
      <c r="AA8268" s="42"/>
      <c r="AB8268" s="42"/>
      <c r="AD8268" s="11"/>
      <c r="AE8268" s="11"/>
    </row>
    <row r="8269" spans="3:32">
      <c r="C8269" s="57"/>
      <c r="D8269" s="11"/>
      <c r="E8269" s="11"/>
      <c r="F8269" s="56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42"/>
      <c r="V8269" s="42"/>
      <c r="W8269" s="42"/>
      <c r="X8269" s="42"/>
      <c r="Y8269" s="42"/>
      <c r="Z8269" s="42"/>
      <c r="AA8269" s="42"/>
      <c r="AB8269" s="42"/>
      <c r="AD8269" s="11"/>
      <c r="AE8269" s="11"/>
    </row>
    <row r="8270" spans="3:32">
      <c r="C8270" s="57"/>
      <c r="D8270" s="11"/>
      <c r="E8270" s="11"/>
      <c r="F8270" s="56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42"/>
      <c r="V8270" s="42"/>
      <c r="W8270" s="42"/>
      <c r="X8270" s="42"/>
      <c r="Y8270" s="42"/>
      <c r="Z8270" s="42"/>
      <c r="AA8270" s="42"/>
      <c r="AB8270" s="42"/>
      <c r="AD8270" s="11"/>
      <c r="AE8270" s="11"/>
      <c r="AF8270" s="11"/>
    </row>
    <row r="8271" spans="3:32">
      <c r="C8271" s="57"/>
      <c r="D8271" s="11"/>
      <c r="E8271" s="11"/>
      <c r="F8271" s="56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42"/>
      <c r="V8271" s="42"/>
      <c r="W8271" s="42"/>
      <c r="X8271" s="42"/>
      <c r="Y8271" s="42"/>
      <c r="Z8271" s="42"/>
      <c r="AA8271" s="42"/>
      <c r="AB8271" s="42"/>
      <c r="AD8271" s="11"/>
    </row>
    <row r="8272" spans="3:32">
      <c r="C8272" s="57"/>
      <c r="D8272" s="11"/>
      <c r="E8272" s="11"/>
      <c r="F8272" s="56"/>
      <c r="G8272" s="11"/>
      <c r="H8272" s="11"/>
      <c r="I8272" s="11"/>
      <c r="J8272" s="11"/>
      <c r="K8272" s="11"/>
      <c r="M8272" s="11"/>
      <c r="N8272" s="11"/>
      <c r="P8272" s="11"/>
      <c r="Q8272" s="11"/>
      <c r="R8272" s="11"/>
      <c r="S8272" s="11"/>
      <c r="U8272" s="42"/>
      <c r="V8272" s="42"/>
      <c r="W8272" s="42"/>
      <c r="X8272" s="42"/>
      <c r="Y8272" s="42"/>
      <c r="Z8272" s="42"/>
      <c r="AA8272" s="42"/>
      <c r="AB8272" s="42"/>
      <c r="AD8272" s="11"/>
      <c r="AE8272" s="11"/>
    </row>
    <row r="8273" spans="3:32">
      <c r="C8273" s="57"/>
      <c r="D8273" s="11"/>
      <c r="E8273" s="11"/>
      <c r="F8273" s="56"/>
      <c r="G8273" s="11"/>
      <c r="H8273" s="11"/>
      <c r="I8273" s="11"/>
      <c r="J8273" s="11"/>
      <c r="K8273" s="11"/>
      <c r="M8273" s="11"/>
      <c r="N8273" s="11"/>
      <c r="Q8273" s="11"/>
      <c r="R8273" s="11"/>
      <c r="S8273" s="11"/>
      <c r="T8273" s="11"/>
      <c r="U8273" s="42"/>
      <c r="V8273" s="42"/>
      <c r="W8273" s="42"/>
      <c r="X8273" s="42"/>
      <c r="Y8273" s="42"/>
      <c r="Z8273" s="42"/>
      <c r="AA8273" s="42"/>
      <c r="AB8273" s="42"/>
      <c r="AD8273" s="11"/>
      <c r="AE8273" s="11"/>
    </row>
    <row r="8274" spans="3:32">
      <c r="C8274" s="57"/>
      <c r="D8274" s="11"/>
      <c r="E8274" s="11"/>
      <c r="F8274" s="56"/>
      <c r="G8274" s="11"/>
      <c r="H8274" s="11"/>
      <c r="I8274" s="11"/>
      <c r="J8274" s="11"/>
      <c r="K8274" s="11"/>
      <c r="L8274" s="11"/>
      <c r="M8274" s="11"/>
      <c r="N8274" s="11"/>
      <c r="Q8274" s="11"/>
      <c r="R8274" s="11"/>
      <c r="S8274" s="11"/>
      <c r="T8274" s="11"/>
      <c r="U8274" s="42"/>
      <c r="V8274" s="42"/>
      <c r="W8274" s="42"/>
      <c r="X8274" s="42"/>
      <c r="Y8274" s="42"/>
      <c r="Z8274" s="42"/>
      <c r="AA8274" s="42"/>
      <c r="AB8274" s="42"/>
      <c r="AD8274" s="11"/>
      <c r="AE8274" s="11"/>
    </row>
    <row r="8275" spans="3:32">
      <c r="C8275" s="57"/>
      <c r="D8275" s="11"/>
      <c r="E8275" s="11"/>
      <c r="F8275" s="56"/>
      <c r="G8275" s="11"/>
      <c r="H8275" s="11"/>
      <c r="I8275" s="11"/>
      <c r="J8275" s="11"/>
      <c r="K8275" s="11"/>
      <c r="L8275" s="11"/>
      <c r="M8275" s="11"/>
      <c r="O8275" s="11"/>
      <c r="Q8275" s="11"/>
      <c r="R8275" s="11"/>
      <c r="S8275" s="11"/>
      <c r="T8275" s="11"/>
      <c r="U8275" s="42"/>
      <c r="V8275" s="42"/>
      <c r="W8275" s="42"/>
      <c r="X8275" s="42"/>
      <c r="Y8275" s="42"/>
      <c r="Z8275" s="42"/>
      <c r="AA8275" s="42"/>
      <c r="AB8275" s="42"/>
      <c r="AD8275" s="11"/>
      <c r="AE8275" s="11"/>
    </row>
    <row r="8276" spans="3:32">
      <c r="C8276" s="57"/>
      <c r="D8276" s="11"/>
      <c r="E8276" s="11"/>
      <c r="F8276" s="56"/>
      <c r="G8276" s="11"/>
      <c r="H8276" s="11"/>
      <c r="I8276" s="11"/>
      <c r="J8276" s="11"/>
      <c r="K8276" s="11"/>
      <c r="L8276" s="11"/>
      <c r="M8276" s="11"/>
      <c r="O8276" s="11"/>
      <c r="Q8276" s="11"/>
      <c r="R8276" s="11"/>
      <c r="S8276" s="11"/>
      <c r="T8276" s="11"/>
      <c r="U8276" s="42"/>
      <c r="V8276" s="42"/>
      <c r="W8276" s="42"/>
      <c r="X8276" s="42"/>
      <c r="Y8276" s="42"/>
      <c r="Z8276" s="42"/>
      <c r="AA8276" s="42"/>
      <c r="AB8276" s="42"/>
      <c r="AD8276" s="11"/>
      <c r="AE8276" s="11"/>
    </row>
    <row r="8277" spans="3:32">
      <c r="C8277" s="57"/>
      <c r="D8277" s="11"/>
      <c r="E8277" s="11"/>
      <c r="F8277" s="56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42"/>
      <c r="V8277" s="42"/>
      <c r="W8277" s="42"/>
      <c r="X8277" s="42"/>
      <c r="Y8277" s="42"/>
      <c r="Z8277" s="42"/>
      <c r="AA8277" s="42"/>
      <c r="AB8277" s="42"/>
      <c r="AD8277" s="11"/>
      <c r="AE8277" s="11"/>
    </row>
    <row r="8278" spans="3:32">
      <c r="C8278" s="57"/>
      <c r="D8278" s="11"/>
      <c r="E8278" s="11"/>
      <c r="F8278" s="56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U8278" s="42"/>
      <c r="V8278" s="42"/>
      <c r="W8278" s="42"/>
      <c r="X8278" s="42"/>
      <c r="Y8278" s="42"/>
      <c r="Z8278" s="42"/>
      <c r="AA8278" s="42"/>
      <c r="AB8278" s="42"/>
      <c r="AD8278" s="11"/>
      <c r="AE8278" s="11"/>
    </row>
    <row r="8279" spans="3:32">
      <c r="C8279" s="57"/>
      <c r="D8279" s="11"/>
      <c r="E8279" s="11"/>
      <c r="F8279" s="56"/>
      <c r="G8279" s="11"/>
      <c r="H8279" s="11"/>
      <c r="I8279" s="11"/>
      <c r="J8279" s="11"/>
      <c r="K8279" s="11"/>
      <c r="M8279" s="11"/>
      <c r="N8279" s="11"/>
      <c r="P8279" s="11"/>
      <c r="Q8279" s="11"/>
      <c r="R8279" s="11"/>
      <c r="S8279" s="11"/>
      <c r="U8279" s="42"/>
      <c r="V8279" s="42"/>
      <c r="W8279" s="42"/>
      <c r="X8279" s="42"/>
      <c r="Y8279" s="42"/>
      <c r="Z8279" s="42"/>
      <c r="AA8279" s="42"/>
      <c r="AB8279" s="42"/>
      <c r="AD8279" s="11"/>
      <c r="AF8279" s="11"/>
    </row>
    <row r="8280" spans="3:32">
      <c r="C8280" s="57"/>
      <c r="D8280" s="11"/>
      <c r="E8280" s="11"/>
      <c r="F8280" s="56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42"/>
      <c r="V8280" s="42"/>
      <c r="W8280" s="42"/>
      <c r="X8280" s="42"/>
      <c r="Y8280" s="42"/>
      <c r="Z8280" s="42"/>
      <c r="AA8280" s="42"/>
      <c r="AB8280" s="42"/>
      <c r="AD8280" s="11"/>
    </row>
    <row r="8281" spans="3:32">
      <c r="C8281" s="57"/>
      <c r="D8281" s="11"/>
      <c r="E8281" s="11"/>
      <c r="F8281" s="56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42"/>
      <c r="V8281" s="42"/>
      <c r="W8281" s="42"/>
      <c r="X8281" s="42"/>
      <c r="Y8281" s="42"/>
      <c r="Z8281" s="42"/>
      <c r="AA8281" s="42"/>
      <c r="AB8281" s="42"/>
      <c r="AD8281" s="11"/>
      <c r="AE8281" s="11"/>
    </row>
    <row r="8282" spans="3:32">
      <c r="C8282" s="57"/>
      <c r="D8282" s="11"/>
      <c r="E8282" s="11"/>
      <c r="F8282" s="56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42"/>
      <c r="V8282" s="42"/>
      <c r="W8282" s="42"/>
      <c r="X8282" s="42"/>
      <c r="Y8282" s="42"/>
      <c r="Z8282" s="42"/>
      <c r="AA8282" s="42"/>
      <c r="AB8282" s="42"/>
      <c r="AD8282" s="11"/>
      <c r="AE8282" s="11"/>
    </row>
    <row r="8283" spans="3:32">
      <c r="C8283" s="57"/>
      <c r="D8283" s="11"/>
      <c r="E8283" s="11"/>
      <c r="F8283" s="56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42"/>
      <c r="V8283" s="42"/>
      <c r="W8283" s="42"/>
      <c r="X8283" s="42"/>
      <c r="Y8283" s="42"/>
      <c r="Z8283" s="42"/>
      <c r="AA8283" s="42"/>
      <c r="AB8283" s="42"/>
      <c r="AD8283" s="11"/>
      <c r="AF8283" s="11"/>
    </row>
    <row r="8284" spans="3:32">
      <c r="C8284" s="57"/>
      <c r="D8284" s="11"/>
      <c r="E8284" s="11"/>
      <c r="F8284" s="56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42"/>
      <c r="V8284" s="42"/>
      <c r="W8284" s="42"/>
      <c r="X8284" s="42"/>
      <c r="Y8284" s="42"/>
      <c r="Z8284" s="42"/>
      <c r="AA8284" s="42"/>
      <c r="AB8284" s="42"/>
      <c r="AD8284" s="11"/>
    </row>
    <row r="8285" spans="3:32">
      <c r="C8285" s="57"/>
      <c r="D8285" s="11"/>
      <c r="E8285" s="11"/>
      <c r="F8285" s="56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42"/>
      <c r="V8285" s="42"/>
      <c r="W8285" s="42"/>
      <c r="X8285" s="42"/>
      <c r="Y8285" s="42"/>
      <c r="Z8285" s="42"/>
      <c r="AA8285" s="42"/>
      <c r="AB8285" s="42"/>
      <c r="AD8285" s="11"/>
      <c r="AE8285" s="11"/>
      <c r="AF8285" s="11"/>
    </row>
    <row r="8286" spans="3:32">
      <c r="C8286" s="57"/>
      <c r="D8286" s="11"/>
      <c r="E8286" s="11"/>
      <c r="F8286" s="56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42"/>
      <c r="V8286" s="42"/>
      <c r="W8286" s="42"/>
      <c r="X8286" s="42"/>
      <c r="Y8286" s="42"/>
      <c r="Z8286" s="42"/>
      <c r="AA8286" s="42"/>
      <c r="AB8286" s="42"/>
      <c r="AD8286" s="11"/>
      <c r="AE8286" s="11"/>
    </row>
    <row r="8287" spans="3:32">
      <c r="C8287" s="57"/>
      <c r="D8287" s="11"/>
      <c r="E8287" s="11"/>
      <c r="F8287" s="56"/>
      <c r="G8287" s="11"/>
      <c r="H8287" s="11"/>
      <c r="I8287" s="11"/>
      <c r="J8287" s="11"/>
      <c r="K8287" s="11"/>
      <c r="M8287" s="11"/>
      <c r="O8287" s="11"/>
      <c r="P8287" s="11"/>
      <c r="Q8287" s="11"/>
      <c r="R8287" s="11"/>
      <c r="S8287" s="11"/>
      <c r="T8287" s="11"/>
      <c r="U8287" s="42"/>
      <c r="V8287" s="42"/>
      <c r="W8287" s="42"/>
      <c r="X8287" s="42"/>
      <c r="Y8287" s="42"/>
      <c r="Z8287" s="42"/>
      <c r="AA8287" s="42"/>
      <c r="AB8287" s="42"/>
      <c r="AD8287" s="11"/>
      <c r="AE8287" s="11"/>
    </row>
    <row r="8288" spans="3:32">
      <c r="C8288" s="57"/>
      <c r="D8288" s="11"/>
      <c r="E8288" s="11"/>
      <c r="F8288" s="56"/>
      <c r="G8288" s="11"/>
      <c r="H8288" s="11"/>
      <c r="I8288" s="11"/>
      <c r="J8288" s="11"/>
      <c r="K8288" s="11"/>
      <c r="M8288" s="11"/>
      <c r="N8288" s="11"/>
      <c r="O8288" s="11"/>
      <c r="P8288" s="11"/>
      <c r="Q8288" s="11"/>
      <c r="R8288" s="11"/>
      <c r="S8288" s="11"/>
      <c r="U8288" s="42"/>
      <c r="V8288" s="42"/>
      <c r="W8288" s="42"/>
      <c r="X8288" s="42"/>
      <c r="Y8288" s="42"/>
      <c r="Z8288" s="42"/>
      <c r="AA8288" s="42"/>
      <c r="AB8288" s="42"/>
      <c r="AD8288" s="11"/>
      <c r="AE8288" s="11"/>
    </row>
    <row r="8289" spans="3:32">
      <c r="C8289" s="57"/>
      <c r="D8289" s="11"/>
      <c r="E8289" s="11"/>
      <c r="F8289" s="56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42"/>
      <c r="V8289" s="42"/>
      <c r="W8289" s="42"/>
      <c r="X8289" s="42"/>
      <c r="Y8289" s="42"/>
      <c r="Z8289" s="42"/>
      <c r="AA8289" s="42"/>
      <c r="AB8289" s="42"/>
      <c r="AD8289" s="11"/>
      <c r="AE8289" s="11"/>
    </row>
    <row r="8290" spans="3:32">
      <c r="C8290" s="57"/>
      <c r="D8290" s="11"/>
      <c r="E8290" s="11"/>
      <c r="F8290" s="56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42"/>
      <c r="V8290" s="42"/>
      <c r="W8290" s="42"/>
      <c r="X8290" s="42"/>
      <c r="Y8290" s="42"/>
      <c r="Z8290" s="42"/>
      <c r="AA8290" s="42"/>
      <c r="AB8290" s="42"/>
      <c r="AD8290" s="11"/>
      <c r="AE8290" s="11"/>
    </row>
    <row r="8291" spans="3:32">
      <c r="C8291" s="57"/>
      <c r="D8291" s="11"/>
      <c r="E8291" s="11"/>
      <c r="F8291" s="56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42"/>
      <c r="V8291" s="42"/>
      <c r="W8291" s="42"/>
      <c r="X8291" s="42"/>
      <c r="Y8291" s="42"/>
      <c r="Z8291" s="42"/>
      <c r="AA8291" s="42"/>
      <c r="AB8291" s="42"/>
      <c r="AD8291" s="11"/>
      <c r="AE8291" s="11"/>
    </row>
    <row r="8292" spans="3:32">
      <c r="C8292" s="57"/>
      <c r="D8292" s="11"/>
      <c r="E8292" s="11"/>
      <c r="F8292" s="56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42"/>
      <c r="V8292" s="42"/>
      <c r="W8292" s="42"/>
      <c r="X8292" s="42"/>
      <c r="Y8292" s="42"/>
      <c r="Z8292" s="42"/>
      <c r="AA8292" s="42"/>
      <c r="AB8292" s="42"/>
      <c r="AD8292" s="11"/>
      <c r="AE8292" s="11"/>
      <c r="AF8292" s="11"/>
    </row>
    <row r="8293" spans="3:32">
      <c r="C8293" s="57"/>
      <c r="D8293" s="11"/>
      <c r="E8293" s="11"/>
      <c r="F8293" s="56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42"/>
      <c r="V8293" s="42"/>
      <c r="W8293" s="42"/>
      <c r="X8293" s="42"/>
      <c r="Y8293" s="42"/>
      <c r="Z8293" s="42"/>
      <c r="AA8293" s="42"/>
      <c r="AB8293" s="42"/>
      <c r="AD8293" s="11"/>
      <c r="AE8293" s="11"/>
      <c r="AF8293" s="11"/>
    </row>
    <row r="8294" spans="3:32">
      <c r="C8294" s="57"/>
      <c r="D8294" s="11"/>
      <c r="E8294" s="11"/>
      <c r="F8294" s="56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42"/>
      <c r="V8294" s="42"/>
      <c r="W8294" s="42"/>
      <c r="X8294" s="42"/>
      <c r="Y8294" s="42"/>
      <c r="Z8294" s="42"/>
      <c r="AA8294" s="42"/>
      <c r="AB8294" s="42"/>
      <c r="AD8294" s="11"/>
      <c r="AE8294" s="11"/>
    </row>
    <row r="8295" spans="3:32">
      <c r="C8295" s="57"/>
      <c r="D8295" s="11"/>
      <c r="E8295" s="11"/>
      <c r="F8295" s="56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42"/>
      <c r="V8295" s="42"/>
      <c r="W8295" s="42"/>
      <c r="X8295" s="42"/>
      <c r="Y8295" s="42"/>
      <c r="Z8295" s="42"/>
      <c r="AA8295" s="42"/>
      <c r="AB8295" s="42"/>
      <c r="AD8295" s="11"/>
      <c r="AE8295" s="11"/>
    </row>
    <row r="8296" spans="3:32">
      <c r="C8296" s="57"/>
      <c r="D8296" s="11"/>
      <c r="E8296" s="11"/>
      <c r="F8296" s="56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42"/>
      <c r="V8296" s="42"/>
      <c r="W8296" s="42"/>
      <c r="X8296" s="42"/>
      <c r="Y8296" s="42"/>
      <c r="Z8296" s="42"/>
      <c r="AA8296" s="42"/>
      <c r="AB8296" s="42"/>
      <c r="AD8296" s="11"/>
      <c r="AE8296" s="11"/>
    </row>
    <row r="8297" spans="3:32">
      <c r="C8297" s="57"/>
      <c r="D8297" s="11"/>
      <c r="E8297" s="11"/>
      <c r="F8297" s="56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42"/>
      <c r="V8297" s="42"/>
      <c r="W8297" s="42"/>
      <c r="X8297" s="42"/>
      <c r="Y8297" s="42"/>
      <c r="Z8297" s="42"/>
      <c r="AA8297" s="42"/>
      <c r="AB8297" s="42"/>
      <c r="AD8297" s="11"/>
      <c r="AF8297" s="11"/>
    </row>
    <row r="8298" spans="3:32">
      <c r="C8298" s="57"/>
      <c r="D8298" s="11"/>
      <c r="E8298" s="11"/>
      <c r="F8298" s="56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42"/>
      <c r="V8298" s="42"/>
      <c r="W8298" s="42"/>
      <c r="X8298" s="42"/>
      <c r="Y8298" s="42"/>
      <c r="Z8298" s="42"/>
      <c r="AA8298" s="42"/>
      <c r="AB8298" s="42"/>
      <c r="AD8298" s="11"/>
      <c r="AF8298" s="11"/>
    </row>
    <row r="8299" spans="3:32">
      <c r="C8299" s="57"/>
      <c r="D8299" s="11"/>
      <c r="E8299" s="11"/>
      <c r="F8299" s="56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42"/>
      <c r="V8299" s="42"/>
      <c r="W8299" s="42"/>
      <c r="X8299" s="42"/>
      <c r="Y8299" s="42"/>
      <c r="Z8299" s="42"/>
      <c r="AA8299" s="42"/>
      <c r="AB8299" s="42"/>
      <c r="AD8299" s="11"/>
      <c r="AE8299" s="11"/>
      <c r="AF8299" s="11"/>
    </row>
    <row r="8300" spans="3:32">
      <c r="C8300" s="57"/>
      <c r="D8300" s="11"/>
      <c r="E8300" s="11"/>
      <c r="F8300" s="56"/>
      <c r="G8300" s="11"/>
      <c r="H8300" s="11"/>
      <c r="I8300" s="11"/>
      <c r="J8300" s="11"/>
      <c r="K8300" s="11"/>
      <c r="M8300" s="11"/>
      <c r="N8300" s="11"/>
      <c r="P8300" s="11"/>
      <c r="Q8300" s="11"/>
      <c r="R8300" s="11"/>
      <c r="S8300" s="11"/>
      <c r="T8300" s="11"/>
      <c r="U8300" s="42"/>
      <c r="V8300" s="42"/>
      <c r="W8300" s="42"/>
      <c r="X8300" s="42"/>
      <c r="Y8300" s="42"/>
      <c r="Z8300" s="42"/>
      <c r="AA8300" s="42"/>
      <c r="AB8300" s="42"/>
      <c r="AD8300" s="11"/>
      <c r="AE8300" s="11"/>
    </row>
    <row r="8301" spans="3:32">
      <c r="C8301" s="57"/>
      <c r="D8301" s="11"/>
      <c r="E8301" s="11"/>
      <c r="F8301" s="56"/>
      <c r="G8301" s="11"/>
      <c r="H8301" s="11"/>
      <c r="I8301" s="11"/>
      <c r="J8301" s="11"/>
      <c r="K8301" s="11"/>
      <c r="L8301" s="11"/>
      <c r="M8301" s="11"/>
      <c r="N8301" s="11"/>
      <c r="P8301" s="11"/>
      <c r="Q8301" s="11"/>
      <c r="R8301" s="11"/>
      <c r="S8301" s="11"/>
      <c r="T8301" s="11"/>
      <c r="U8301" s="42"/>
      <c r="V8301" s="42"/>
      <c r="W8301" s="42"/>
      <c r="X8301" s="42"/>
      <c r="Y8301" s="42"/>
      <c r="Z8301" s="42"/>
      <c r="AA8301" s="42"/>
      <c r="AB8301" s="42"/>
      <c r="AD8301" s="11"/>
    </row>
    <row r="8302" spans="3:32">
      <c r="C8302" s="57"/>
      <c r="D8302" s="11"/>
      <c r="E8302" s="11"/>
      <c r="F8302" s="56"/>
      <c r="G8302" s="11"/>
      <c r="H8302" s="11"/>
      <c r="I8302" s="11"/>
      <c r="J8302" s="11"/>
      <c r="K8302" s="11"/>
      <c r="L8302" s="11"/>
      <c r="M8302" s="11"/>
      <c r="N8302" s="11"/>
      <c r="P8302" s="11"/>
      <c r="Q8302" s="11"/>
      <c r="R8302" s="11"/>
      <c r="S8302" s="11"/>
      <c r="T8302" s="11"/>
      <c r="U8302" s="42"/>
      <c r="V8302" s="42"/>
      <c r="W8302" s="42"/>
      <c r="X8302" s="42"/>
      <c r="Y8302" s="42"/>
      <c r="Z8302" s="42"/>
      <c r="AA8302" s="42"/>
      <c r="AB8302" s="42"/>
      <c r="AD8302" s="11"/>
      <c r="AF8302" s="11"/>
    </row>
    <row r="8303" spans="3:32">
      <c r="C8303" s="57"/>
      <c r="D8303" s="11"/>
      <c r="E8303" s="11"/>
      <c r="F8303" s="56"/>
      <c r="G8303" s="11"/>
      <c r="H8303" s="11"/>
      <c r="I8303" s="11"/>
      <c r="J8303" s="11"/>
      <c r="K8303" s="11"/>
      <c r="L8303" s="11"/>
      <c r="M8303" s="11"/>
      <c r="N8303" s="11"/>
      <c r="P8303" s="11"/>
      <c r="Q8303" s="11"/>
      <c r="R8303" s="11"/>
      <c r="S8303" s="11"/>
      <c r="T8303" s="11"/>
      <c r="U8303" s="42"/>
      <c r="V8303" s="42"/>
      <c r="W8303" s="42"/>
      <c r="X8303" s="42"/>
      <c r="Y8303" s="42"/>
      <c r="Z8303" s="42"/>
      <c r="AA8303" s="42"/>
      <c r="AB8303" s="42"/>
      <c r="AD8303" s="11"/>
      <c r="AF8303" s="11"/>
    </row>
    <row r="8304" spans="3:32">
      <c r="C8304" s="57"/>
      <c r="D8304" s="11"/>
      <c r="E8304" s="11"/>
      <c r="F8304" s="56"/>
      <c r="G8304" s="11"/>
      <c r="H8304" s="11"/>
      <c r="I8304" s="11"/>
      <c r="J8304" s="11"/>
      <c r="K8304" s="11"/>
      <c r="L8304" s="11"/>
      <c r="M8304" s="11"/>
      <c r="N8304" s="11"/>
      <c r="P8304" s="11"/>
      <c r="Q8304" s="11"/>
      <c r="R8304" s="11"/>
      <c r="S8304" s="11"/>
      <c r="T8304" s="11"/>
      <c r="U8304" s="42"/>
      <c r="V8304" s="42"/>
      <c r="W8304" s="42"/>
      <c r="X8304" s="42"/>
      <c r="Y8304" s="42"/>
      <c r="Z8304" s="42"/>
      <c r="AA8304" s="42"/>
      <c r="AB8304" s="42"/>
      <c r="AD8304" s="11"/>
      <c r="AE8304" s="11"/>
    </row>
    <row r="8305" spans="3:32">
      <c r="C8305" s="57"/>
      <c r="D8305" s="11"/>
      <c r="E8305" s="11"/>
      <c r="F8305" s="56"/>
      <c r="G8305" s="11"/>
      <c r="H8305" s="11"/>
      <c r="I8305" s="11"/>
      <c r="J8305" s="11"/>
      <c r="K8305" s="11"/>
      <c r="L8305" s="11"/>
      <c r="M8305" s="11"/>
      <c r="N8305" s="11"/>
      <c r="P8305" s="11"/>
      <c r="Q8305" s="11"/>
      <c r="R8305" s="11"/>
      <c r="S8305" s="11"/>
      <c r="T8305" s="11"/>
      <c r="U8305" s="42"/>
      <c r="V8305" s="42"/>
      <c r="W8305" s="42"/>
      <c r="X8305" s="42"/>
      <c r="Y8305" s="42"/>
      <c r="Z8305" s="42"/>
      <c r="AA8305" s="42"/>
      <c r="AB8305" s="42"/>
      <c r="AD8305" s="11"/>
      <c r="AE8305" s="11"/>
      <c r="AF8305" s="11"/>
    </row>
    <row r="8306" spans="3:32">
      <c r="C8306" s="57"/>
      <c r="D8306" s="11"/>
      <c r="E8306" s="11"/>
      <c r="F8306" s="56"/>
      <c r="G8306" s="11"/>
      <c r="H8306" s="11"/>
      <c r="I8306" s="11"/>
      <c r="J8306" s="11"/>
      <c r="K8306" s="11"/>
      <c r="L8306" s="11"/>
      <c r="M8306" s="11"/>
      <c r="N8306" s="11"/>
      <c r="P8306" s="11"/>
      <c r="Q8306" s="11"/>
      <c r="R8306" s="11"/>
      <c r="S8306" s="11"/>
      <c r="T8306" s="11"/>
      <c r="U8306" s="42"/>
      <c r="V8306" s="42"/>
      <c r="W8306" s="42"/>
      <c r="X8306" s="42"/>
      <c r="Y8306" s="42"/>
      <c r="Z8306" s="42"/>
      <c r="AA8306" s="42"/>
      <c r="AB8306" s="42"/>
      <c r="AD8306" s="11"/>
      <c r="AE8306" s="11"/>
    </row>
    <row r="8307" spans="3:32">
      <c r="C8307" s="57"/>
      <c r="D8307" s="11"/>
      <c r="E8307" s="11"/>
      <c r="F8307" s="56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42"/>
      <c r="V8307" s="42"/>
      <c r="W8307" s="42"/>
      <c r="X8307" s="42"/>
      <c r="Y8307" s="42"/>
      <c r="Z8307" s="42"/>
      <c r="AA8307" s="42"/>
      <c r="AB8307" s="42"/>
      <c r="AD8307" s="11"/>
      <c r="AF8307" s="11"/>
    </row>
    <row r="8308" spans="3:32">
      <c r="C8308" s="57"/>
      <c r="D8308" s="11"/>
      <c r="E8308" s="11"/>
      <c r="F8308" s="56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42"/>
      <c r="V8308" s="42"/>
      <c r="W8308" s="42"/>
      <c r="X8308" s="42"/>
      <c r="Y8308" s="42"/>
      <c r="Z8308" s="42"/>
      <c r="AA8308" s="42"/>
      <c r="AB8308" s="42"/>
      <c r="AD8308" s="11"/>
      <c r="AF8308" s="11"/>
    </row>
    <row r="8309" spans="3:32">
      <c r="C8309" s="57"/>
      <c r="D8309" s="11"/>
      <c r="E8309" s="11"/>
      <c r="F8309" s="56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42"/>
      <c r="V8309" s="42"/>
      <c r="W8309" s="42"/>
      <c r="X8309" s="42"/>
      <c r="Y8309" s="42"/>
      <c r="Z8309" s="42"/>
      <c r="AA8309" s="42"/>
      <c r="AB8309" s="42"/>
      <c r="AD8309" s="11"/>
      <c r="AF8309" s="11"/>
    </row>
    <row r="8310" spans="3:32">
      <c r="C8310" s="57"/>
      <c r="D8310" s="11"/>
      <c r="E8310" s="11"/>
      <c r="F8310" s="56"/>
      <c r="G8310" s="11"/>
      <c r="H8310" s="11"/>
      <c r="I8310" s="11"/>
      <c r="J8310" s="11"/>
      <c r="K8310" s="11"/>
      <c r="L8310" s="11"/>
      <c r="M8310" s="11"/>
      <c r="N8310" s="11"/>
      <c r="P8310" s="11"/>
      <c r="Q8310" s="11"/>
      <c r="R8310" s="11"/>
      <c r="S8310" s="11"/>
      <c r="T8310" s="11"/>
      <c r="U8310" s="42"/>
      <c r="V8310" s="42"/>
      <c r="W8310" s="42"/>
      <c r="X8310" s="42"/>
      <c r="Y8310" s="42"/>
      <c r="Z8310" s="42"/>
      <c r="AA8310" s="42"/>
      <c r="AB8310" s="42"/>
      <c r="AD8310" s="11"/>
      <c r="AF8310" s="11"/>
    </row>
    <row r="8311" spans="3:32">
      <c r="C8311" s="57"/>
      <c r="D8311" s="11"/>
      <c r="E8311" s="11"/>
      <c r="F8311" s="56"/>
      <c r="G8311" s="11"/>
      <c r="H8311" s="11"/>
      <c r="I8311" s="11"/>
      <c r="J8311" s="11"/>
      <c r="K8311" s="11"/>
      <c r="L8311" s="11"/>
      <c r="M8311" s="11"/>
      <c r="N8311" s="11"/>
      <c r="P8311" s="11"/>
      <c r="Q8311" s="11"/>
      <c r="R8311" s="11"/>
      <c r="S8311" s="11"/>
      <c r="T8311" s="11"/>
      <c r="U8311" s="42"/>
      <c r="V8311" s="42"/>
      <c r="W8311" s="42"/>
      <c r="X8311" s="42"/>
      <c r="Y8311" s="42"/>
      <c r="Z8311" s="42"/>
      <c r="AA8311" s="42"/>
      <c r="AB8311" s="42"/>
      <c r="AD8311" s="11"/>
    </row>
    <row r="8312" spans="3:32">
      <c r="C8312" s="57"/>
      <c r="D8312" s="11"/>
      <c r="E8312" s="11"/>
      <c r="F8312" s="56"/>
      <c r="G8312" s="11"/>
      <c r="H8312" s="11"/>
      <c r="I8312" s="11"/>
      <c r="J8312" s="11"/>
      <c r="K8312" s="11"/>
      <c r="L8312" s="11"/>
      <c r="M8312" s="11"/>
      <c r="N8312" s="11"/>
      <c r="P8312" s="11"/>
      <c r="Q8312" s="11"/>
      <c r="R8312" s="11"/>
      <c r="S8312" s="11"/>
      <c r="T8312" s="11"/>
      <c r="U8312" s="42"/>
      <c r="V8312" s="42"/>
      <c r="W8312" s="42"/>
      <c r="X8312" s="42"/>
      <c r="Y8312" s="42"/>
      <c r="Z8312" s="42"/>
      <c r="AA8312" s="42"/>
      <c r="AB8312" s="42"/>
      <c r="AD8312" s="11"/>
      <c r="AE8312" s="11"/>
      <c r="AF8312" s="11"/>
    </row>
    <row r="8313" spans="3:32">
      <c r="C8313" s="57"/>
      <c r="D8313" s="11"/>
      <c r="E8313" s="11"/>
      <c r="F8313" s="56"/>
      <c r="G8313" s="11"/>
      <c r="H8313" s="11"/>
      <c r="I8313" s="11"/>
      <c r="J8313" s="11"/>
      <c r="K8313" s="11"/>
      <c r="L8313" s="11"/>
      <c r="M8313" s="11"/>
      <c r="N8313" s="11"/>
      <c r="P8313" s="11"/>
      <c r="Q8313" s="11"/>
      <c r="R8313" s="11"/>
      <c r="S8313" s="11"/>
      <c r="T8313" s="11"/>
      <c r="U8313" s="42"/>
      <c r="V8313" s="42"/>
      <c r="W8313" s="42"/>
      <c r="X8313" s="42"/>
      <c r="Y8313" s="42"/>
      <c r="Z8313" s="42"/>
      <c r="AA8313" s="42"/>
      <c r="AB8313" s="42"/>
      <c r="AD8313" s="11"/>
      <c r="AF8313" s="11"/>
    </row>
    <row r="8314" spans="3:32">
      <c r="C8314" s="57"/>
      <c r="D8314" s="11"/>
      <c r="E8314" s="11"/>
      <c r="F8314" s="56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42"/>
      <c r="V8314" s="42"/>
      <c r="W8314" s="42"/>
      <c r="X8314" s="42"/>
      <c r="Y8314" s="42"/>
      <c r="Z8314" s="42"/>
      <c r="AA8314" s="42"/>
      <c r="AB8314" s="42"/>
      <c r="AC8314" s="11"/>
      <c r="AD8314" s="11"/>
    </row>
    <row r="8315" spans="3:32">
      <c r="C8315" s="57"/>
      <c r="D8315" s="11"/>
      <c r="E8315" s="11"/>
      <c r="F8315" s="56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42"/>
      <c r="V8315" s="42"/>
      <c r="W8315" s="42"/>
      <c r="X8315" s="42"/>
      <c r="Y8315" s="42"/>
      <c r="Z8315" s="42"/>
      <c r="AA8315" s="42"/>
      <c r="AB8315" s="42"/>
      <c r="AC8315" s="11"/>
      <c r="AD8315" s="11"/>
      <c r="AF8315" s="11"/>
    </row>
    <row r="8316" spans="3:32">
      <c r="C8316" s="57"/>
      <c r="D8316" s="11"/>
      <c r="E8316" s="11"/>
      <c r="F8316" s="56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42"/>
      <c r="V8316" s="42"/>
      <c r="W8316" s="42"/>
      <c r="X8316" s="42"/>
      <c r="Y8316" s="42"/>
      <c r="Z8316" s="42"/>
      <c r="AA8316" s="42"/>
      <c r="AB8316" s="42"/>
      <c r="AC8316" s="11"/>
      <c r="AD8316" s="11"/>
      <c r="AF8316" s="11"/>
    </row>
    <row r="8317" spans="3:32">
      <c r="C8317" s="57"/>
      <c r="D8317" s="11"/>
      <c r="E8317" s="11"/>
      <c r="F8317" s="56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42"/>
      <c r="V8317" s="42"/>
      <c r="W8317" s="42"/>
      <c r="X8317" s="42"/>
      <c r="Y8317" s="42"/>
      <c r="Z8317" s="42"/>
      <c r="AA8317" s="42"/>
      <c r="AB8317" s="42"/>
      <c r="AD8317" s="11"/>
      <c r="AF8317" s="11"/>
    </row>
    <row r="8318" spans="3:32">
      <c r="C8318" s="57"/>
      <c r="D8318" s="11"/>
      <c r="E8318" s="11"/>
      <c r="F8318" s="56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42"/>
      <c r="V8318" s="42"/>
      <c r="W8318" s="42"/>
      <c r="X8318" s="42"/>
      <c r="Y8318" s="42"/>
      <c r="Z8318" s="42"/>
      <c r="AA8318" s="42"/>
      <c r="AB8318" s="42"/>
      <c r="AD8318" s="11"/>
    </row>
    <row r="8319" spans="3:32">
      <c r="C8319" s="57"/>
      <c r="D8319" s="11"/>
      <c r="E8319" s="11"/>
      <c r="F8319" s="56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42"/>
      <c r="V8319" s="42"/>
      <c r="W8319" s="42"/>
      <c r="X8319" s="42"/>
      <c r="Y8319" s="42"/>
      <c r="Z8319" s="42"/>
      <c r="AA8319" s="42"/>
      <c r="AB8319" s="42"/>
      <c r="AD8319" s="11"/>
    </row>
    <row r="8320" spans="3:32">
      <c r="C8320" s="57"/>
      <c r="D8320" s="11"/>
      <c r="E8320" s="11"/>
      <c r="F8320" s="56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42"/>
      <c r="V8320" s="42"/>
      <c r="W8320" s="42"/>
      <c r="X8320" s="42"/>
      <c r="Y8320" s="42"/>
      <c r="Z8320" s="42"/>
      <c r="AA8320" s="42"/>
      <c r="AB8320" s="42"/>
      <c r="AD8320" s="11"/>
      <c r="AF8320" s="11"/>
    </row>
    <row r="8321" spans="3:32">
      <c r="C8321" s="57"/>
      <c r="D8321" s="11"/>
      <c r="E8321" s="11"/>
      <c r="F8321" s="56"/>
      <c r="G8321" s="11"/>
      <c r="H8321" s="11"/>
      <c r="I8321" s="11"/>
      <c r="J8321" s="11"/>
      <c r="K8321" s="11"/>
      <c r="M8321" s="11"/>
      <c r="O8321" s="11"/>
      <c r="P8321" s="11"/>
      <c r="Q8321" s="11"/>
      <c r="R8321" s="11"/>
      <c r="S8321" s="11"/>
      <c r="T8321" s="11"/>
      <c r="U8321" s="42"/>
      <c r="V8321" s="42"/>
      <c r="W8321" s="42"/>
      <c r="X8321" s="42"/>
      <c r="Y8321" s="42"/>
      <c r="Z8321" s="42"/>
      <c r="AA8321" s="42"/>
      <c r="AB8321" s="42"/>
      <c r="AC8321" s="11"/>
      <c r="AD8321" s="11"/>
      <c r="AE8321" s="11"/>
    </row>
    <row r="8322" spans="3:32">
      <c r="C8322" s="57"/>
      <c r="D8322" s="11"/>
      <c r="E8322" s="11"/>
      <c r="F8322" s="56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42"/>
      <c r="V8322" s="42"/>
      <c r="W8322" s="42"/>
      <c r="X8322" s="42"/>
      <c r="Y8322" s="42"/>
      <c r="Z8322" s="42"/>
      <c r="AA8322" s="42"/>
      <c r="AB8322" s="42"/>
      <c r="AC8322" s="11"/>
      <c r="AD8322" s="11"/>
      <c r="AE8322" s="11"/>
    </row>
    <row r="8323" spans="3:32">
      <c r="C8323" s="57"/>
      <c r="D8323" s="11"/>
      <c r="E8323" s="11"/>
      <c r="F8323" s="56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42"/>
      <c r="V8323" s="42"/>
      <c r="W8323" s="42"/>
      <c r="X8323" s="42"/>
      <c r="Y8323" s="42"/>
      <c r="Z8323" s="42"/>
      <c r="AA8323" s="42"/>
      <c r="AB8323" s="42"/>
      <c r="AD8323" s="11"/>
      <c r="AE8323" s="11"/>
    </row>
    <row r="8324" spans="3:32">
      <c r="C8324" s="57"/>
      <c r="D8324" s="11"/>
      <c r="E8324" s="11"/>
      <c r="F8324" s="56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42"/>
      <c r="V8324" s="42"/>
      <c r="W8324" s="42"/>
      <c r="X8324" s="42"/>
      <c r="Y8324" s="42"/>
      <c r="Z8324" s="42"/>
      <c r="AA8324" s="42"/>
      <c r="AB8324" s="42"/>
      <c r="AD8324" s="11"/>
      <c r="AE8324" s="11"/>
    </row>
    <row r="8325" spans="3:32">
      <c r="C8325" s="57"/>
      <c r="D8325" s="11"/>
      <c r="E8325" s="11"/>
      <c r="F8325" s="56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42"/>
      <c r="V8325" s="42"/>
      <c r="W8325" s="42"/>
      <c r="X8325" s="42"/>
      <c r="Y8325" s="42"/>
      <c r="Z8325" s="42"/>
      <c r="AA8325" s="42"/>
      <c r="AB8325" s="42"/>
      <c r="AD8325" s="11"/>
      <c r="AE8325" s="11"/>
    </row>
    <row r="8326" spans="3:32">
      <c r="C8326" s="57"/>
      <c r="D8326" s="11"/>
      <c r="E8326" s="11"/>
      <c r="F8326" s="56"/>
      <c r="G8326" s="11"/>
      <c r="H8326" s="11"/>
      <c r="I8326" s="11"/>
      <c r="J8326" s="11"/>
      <c r="K8326" s="11"/>
      <c r="L8326" s="11"/>
      <c r="M8326" s="11"/>
      <c r="N8326" s="11"/>
      <c r="P8326" s="11"/>
      <c r="Q8326" s="11"/>
      <c r="R8326" s="11"/>
      <c r="S8326" s="11"/>
      <c r="T8326" s="11"/>
      <c r="U8326" s="42"/>
      <c r="V8326" s="42"/>
      <c r="W8326" s="42"/>
      <c r="X8326" s="42"/>
      <c r="Y8326" s="42"/>
      <c r="Z8326" s="42"/>
      <c r="AA8326" s="42"/>
      <c r="AB8326" s="42"/>
      <c r="AD8326" s="11"/>
      <c r="AF8326" s="11"/>
    </row>
    <row r="8327" spans="3:32">
      <c r="C8327" s="57"/>
      <c r="D8327" s="11"/>
      <c r="E8327" s="11"/>
      <c r="F8327" s="56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42"/>
      <c r="V8327" s="42"/>
      <c r="W8327" s="42"/>
      <c r="X8327" s="42"/>
      <c r="Y8327" s="42"/>
      <c r="Z8327" s="42"/>
      <c r="AA8327" s="42"/>
      <c r="AB8327" s="42"/>
      <c r="AD8327" s="11"/>
      <c r="AF8327" s="11"/>
    </row>
    <row r="8328" spans="3:32">
      <c r="C8328" s="57"/>
      <c r="D8328" s="11"/>
      <c r="E8328" s="11"/>
      <c r="F8328" s="56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42"/>
      <c r="V8328" s="42"/>
      <c r="W8328" s="42"/>
      <c r="X8328" s="42"/>
      <c r="Y8328" s="42"/>
      <c r="Z8328" s="42"/>
      <c r="AA8328" s="42"/>
      <c r="AB8328" s="42"/>
      <c r="AD8328" s="11"/>
      <c r="AF8328" s="11"/>
    </row>
    <row r="8329" spans="3:32">
      <c r="C8329" s="57"/>
      <c r="D8329" s="11"/>
      <c r="E8329" s="11"/>
      <c r="F8329" s="56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42"/>
      <c r="V8329" s="42"/>
      <c r="W8329" s="42"/>
      <c r="X8329" s="42"/>
      <c r="Y8329" s="42"/>
      <c r="Z8329" s="42"/>
      <c r="AA8329" s="42"/>
      <c r="AB8329" s="42"/>
      <c r="AD8329" s="11"/>
      <c r="AE8329" s="11"/>
    </row>
    <row r="8330" spans="3:32">
      <c r="C8330" s="57"/>
      <c r="D8330" s="11"/>
      <c r="E8330" s="11"/>
      <c r="F8330" s="56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U8330" s="42"/>
      <c r="V8330" s="42"/>
      <c r="W8330" s="42"/>
      <c r="X8330" s="42"/>
      <c r="Y8330" s="42"/>
      <c r="Z8330" s="42"/>
      <c r="AA8330" s="42"/>
      <c r="AB8330" s="42"/>
      <c r="AD8330" s="11"/>
      <c r="AE8330" s="11"/>
      <c r="AF8330" s="11"/>
    </row>
    <row r="8331" spans="3:32">
      <c r="C8331" s="57"/>
      <c r="D8331" s="11"/>
      <c r="E8331" s="11"/>
      <c r="F8331" s="56"/>
      <c r="G8331" s="11"/>
      <c r="H8331" s="11"/>
      <c r="I8331" s="11"/>
      <c r="J8331" s="11"/>
      <c r="K8331" s="11"/>
      <c r="L8331" s="11"/>
      <c r="M8331" s="11"/>
      <c r="N8331" s="11"/>
      <c r="P8331" s="11"/>
      <c r="Q8331" s="11"/>
      <c r="R8331" s="11"/>
      <c r="S8331" s="11"/>
      <c r="T8331" s="11"/>
      <c r="U8331" s="42"/>
      <c r="V8331" s="42"/>
      <c r="W8331" s="42"/>
      <c r="X8331" s="42"/>
      <c r="Y8331" s="42"/>
      <c r="Z8331" s="42"/>
      <c r="AA8331" s="42"/>
      <c r="AB8331" s="42"/>
      <c r="AD8331" s="11"/>
      <c r="AE8331" s="11"/>
    </row>
    <row r="8332" spans="3:32">
      <c r="C8332" s="57"/>
      <c r="D8332" s="11"/>
      <c r="E8332" s="11"/>
      <c r="F8332" s="56"/>
      <c r="G8332" s="11"/>
      <c r="H8332" s="11"/>
      <c r="I8332" s="11"/>
      <c r="J8332" s="11"/>
      <c r="K8332" s="11"/>
      <c r="L8332" s="11"/>
      <c r="M8332" s="11"/>
      <c r="N8332" s="11"/>
      <c r="P8332" s="11"/>
      <c r="Q8332" s="11"/>
      <c r="R8332" s="11"/>
      <c r="S8332" s="11"/>
      <c r="T8332" s="11"/>
      <c r="U8332" s="42"/>
      <c r="V8332" s="42"/>
      <c r="W8332" s="42"/>
      <c r="X8332" s="42"/>
      <c r="Y8332" s="42"/>
      <c r="Z8332" s="42"/>
      <c r="AA8332" s="42"/>
      <c r="AB8332" s="42"/>
      <c r="AD8332" s="11"/>
      <c r="AE8332" s="11"/>
    </row>
    <row r="8333" spans="3:32">
      <c r="C8333" s="57"/>
      <c r="D8333" s="11"/>
      <c r="E8333" s="11"/>
      <c r="F8333" s="56"/>
      <c r="G8333" s="11"/>
      <c r="H8333" s="11"/>
      <c r="I8333" s="11"/>
      <c r="J8333" s="11"/>
      <c r="K8333" s="11"/>
      <c r="L8333" s="11"/>
      <c r="M8333" s="11"/>
      <c r="N8333" s="11"/>
      <c r="P8333" s="11"/>
      <c r="Q8333" s="11"/>
      <c r="R8333" s="11"/>
      <c r="S8333" s="11"/>
      <c r="T8333" s="11"/>
      <c r="U8333" s="42"/>
      <c r="V8333" s="42"/>
      <c r="W8333" s="42"/>
      <c r="X8333" s="42"/>
      <c r="Y8333" s="42"/>
      <c r="Z8333" s="42"/>
      <c r="AA8333" s="42"/>
      <c r="AB8333" s="42"/>
      <c r="AD8333" s="11"/>
      <c r="AE8333" s="11"/>
      <c r="AF8333" s="11"/>
    </row>
    <row r="8334" spans="3:32">
      <c r="C8334" s="57"/>
      <c r="D8334" s="11"/>
      <c r="E8334" s="11"/>
      <c r="F8334" s="56"/>
      <c r="G8334" s="11"/>
      <c r="H8334" s="11"/>
      <c r="I8334" s="11"/>
      <c r="J8334" s="11"/>
      <c r="K8334" s="11"/>
      <c r="L8334" s="11"/>
      <c r="M8334" s="11"/>
      <c r="N8334" s="11"/>
      <c r="P8334" s="11"/>
      <c r="Q8334" s="11"/>
      <c r="R8334" s="11"/>
      <c r="S8334" s="11"/>
      <c r="T8334" s="11"/>
      <c r="U8334" s="42"/>
      <c r="V8334" s="42"/>
      <c r="W8334" s="42"/>
      <c r="X8334" s="42"/>
      <c r="Y8334" s="42"/>
      <c r="Z8334" s="42"/>
      <c r="AA8334" s="42"/>
      <c r="AB8334" s="42"/>
      <c r="AD8334" s="11"/>
      <c r="AF8334" s="11"/>
    </row>
    <row r="8335" spans="3:32">
      <c r="C8335" s="57"/>
      <c r="D8335" s="11"/>
      <c r="E8335" s="11"/>
      <c r="F8335" s="56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42"/>
      <c r="V8335" s="42"/>
      <c r="W8335" s="42"/>
      <c r="X8335" s="42"/>
      <c r="Y8335" s="42"/>
      <c r="Z8335" s="42"/>
      <c r="AA8335" s="42"/>
      <c r="AB8335" s="42"/>
      <c r="AD8335" s="11"/>
      <c r="AF8335" s="11"/>
    </row>
    <row r="8336" spans="3:32">
      <c r="C8336" s="57"/>
      <c r="D8336" s="11"/>
      <c r="E8336" s="11"/>
      <c r="F8336" s="56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42"/>
      <c r="V8336" s="42"/>
      <c r="W8336" s="42"/>
      <c r="X8336" s="42"/>
      <c r="Y8336" s="42"/>
      <c r="Z8336" s="42"/>
      <c r="AA8336" s="42"/>
      <c r="AB8336" s="42"/>
      <c r="AD8336" s="11"/>
      <c r="AF8336" s="11"/>
    </row>
    <row r="8337" spans="3:32">
      <c r="C8337" s="57"/>
      <c r="D8337" s="11"/>
      <c r="E8337" s="11"/>
      <c r="F8337" s="56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42"/>
      <c r="V8337" s="42"/>
      <c r="W8337" s="42"/>
      <c r="X8337" s="42"/>
      <c r="Y8337" s="42"/>
      <c r="Z8337" s="42"/>
      <c r="AA8337" s="42"/>
      <c r="AB8337" s="42"/>
      <c r="AD8337" s="11"/>
      <c r="AE8337" s="11"/>
    </row>
    <row r="8338" spans="3:32">
      <c r="C8338" s="57"/>
      <c r="D8338" s="11"/>
      <c r="E8338" s="11"/>
      <c r="F8338" s="56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42"/>
      <c r="V8338" s="42"/>
      <c r="W8338" s="42"/>
      <c r="X8338" s="42"/>
      <c r="Y8338" s="42"/>
      <c r="Z8338" s="42"/>
      <c r="AA8338" s="42"/>
      <c r="AB8338" s="42"/>
      <c r="AD8338" s="11"/>
      <c r="AE8338" s="11"/>
      <c r="AF8338" s="11"/>
    </row>
    <row r="8339" spans="3:32">
      <c r="C8339" s="57"/>
      <c r="D8339" s="11"/>
      <c r="E8339" s="11"/>
      <c r="F8339" s="56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42"/>
      <c r="V8339" s="42"/>
      <c r="W8339" s="42"/>
      <c r="X8339" s="42"/>
      <c r="Y8339" s="42"/>
      <c r="Z8339" s="42"/>
      <c r="AA8339" s="42"/>
      <c r="AB8339" s="42"/>
      <c r="AD8339" s="11"/>
      <c r="AE8339" s="11"/>
      <c r="AF8339" s="11"/>
    </row>
    <row r="8340" spans="3:32">
      <c r="C8340" s="57"/>
      <c r="D8340" s="11"/>
      <c r="E8340" s="11"/>
      <c r="F8340" s="56"/>
      <c r="G8340" s="11"/>
      <c r="H8340" s="11"/>
      <c r="I8340" s="11"/>
      <c r="J8340" s="11"/>
      <c r="K8340" s="11"/>
      <c r="M8340" s="11"/>
      <c r="N8340" s="11"/>
      <c r="O8340" s="11"/>
      <c r="Q8340" s="11"/>
      <c r="R8340" s="11"/>
      <c r="S8340" s="11"/>
      <c r="U8340" s="42"/>
      <c r="V8340" s="42"/>
      <c r="W8340" s="42"/>
      <c r="X8340" s="42"/>
      <c r="Y8340" s="42"/>
      <c r="Z8340" s="42"/>
      <c r="AA8340" s="42"/>
      <c r="AB8340" s="42"/>
      <c r="AD8340" s="11"/>
      <c r="AE8340" s="11"/>
    </row>
    <row r="8341" spans="3:32">
      <c r="C8341" s="57"/>
      <c r="D8341" s="11"/>
      <c r="E8341" s="11"/>
      <c r="F8341" s="56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42"/>
      <c r="V8341" s="42"/>
      <c r="W8341" s="42"/>
      <c r="X8341" s="42"/>
      <c r="Y8341" s="42"/>
      <c r="Z8341" s="42"/>
      <c r="AA8341" s="42"/>
      <c r="AB8341" s="42"/>
      <c r="AD8341" s="11"/>
      <c r="AE8341" s="11"/>
    </row>
    <row r="8342" spans="3:32">
      <c r="C8342" s="57"/>
      <c r="D8342" s="11"/>
      <c r="E8342" s="11"/>
      <c r="F8342" s="56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42"/>
      <c r="V8342" s="42"/>
      <c r="W8342" s="42"/>
      <c r="X8342" s="42"/>
      <c r="Y8342" s="42"/>
      <c r="Z8342" s="42"/>
      <c r="AA8342" s="42"/>
      <c r="AB8342" s="42"/>
      <c r="AD8342" s="11"/>
      <c r="AE8342" s="11"/>
    </row>
    <row r="8343" spans="3:32">
      <c r="C8343" s="57"/>
      <c r="D8343" s="11"/>
      <c r="E8343" s="11"/>
      <c r="F8343" s="56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42"/>
      <c r="V8343" s="42"/>
      <c r="W8343" s="42"/>
      <c r="X8343" s="42"/>
      <c r="Y8343" s="42"/>
      <c r="Z8343" s="42"/>
      <c r="AA8343" s="42"/>
      <c r="AB8343" s="42"/>
      <c r="AD8343" s="11"/>
      <c r="AF8343" s="11"/>
    </row>
    <row r="8344" spans="3:32">
      <c r="C8344" s="57"/>
      <c r="D8344" s="11"/>
      <c r="E8344" s="11"/>
      <c r="F8344" s="56"/>
      <c r="G8344" s="11"/>
      <c r="H8344" s="11"/>
      <c r="I8344" s="11"/>
      <c r="J8344" s="11"/>
      <c r="K8344" s="11"/>
      <c r="L8344" s="11"/>
      <c r="M8344" s="11"/>
      <c r="O8344" s="11"/>
      <c r="Q8344" s="11"/>
      <c r="R8344" s="11"/>
      <c r="S8344" s="11"/>
      <c r="T8344" s="11"/>
      <c r="U8344" s="42"/>
      <c r="V8344" s="42"/>
      <c r="W8344" s="42"/>
      <c r="X8344" s="42"/>
      <c r="Y8344" s="42"/>
      <c r="Z8344" s="42"/>
      <c r="AA8344" s="42"/>
      <c r="AB8344" s="42"/>
      <c r="AD8344" s="11"/>
      <c r="AF8344" s="11"/>
    </row>
    <row r="8345" spans="3:32">
      <c r="C8345" s="57"/>
      <c r="D8345" s="11"/>
      <c r="E8345" s="11"/>
      <c r="F8345" s="56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42"/>
      <c r="V8345" s="42"/>
      <c r="W8345" s="42"/>
      <c r="X8345" s="42"/>
      <c r="Y8345" s="42"/>
      <c r="Z8345" s="42"/>
      <c r="AA8345" s="42"/>
      <c r="AB8345" s="42"/>
      <c r="AD8345" s="11"/>
      <c r="AF8345" s="11"/>
    </row>
    <row r="8346" spans="3:32">
      <c r="C8346" s="57"/>
      <c r="D8346" s="11"/>
      <c r="E8346" s="11"/>
      <c r="F8346" s="56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42"/>
      <c r="V8346" s="42"/>
      <c r="W8346" s="42"/>
      <c r="X8346" s="42"/>
      <c r="Y8346" s="42"/>
      <c r="Z8346" s="42"/>
      <c r="AA8346" s="42"/>
      <c r="AB8346" s="42"/>
      <c r="AD8346" s="11"/>
      <c r="AF8346" s="11"/>
    </row>
    <row r="8347" spans="3:32">
      <c r="C8347" s="57"/>
      <c r="D8347" s="11"/>
      <c r="E8347" s="11"/>
      <c r="F8347" s="56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42"/>
      <c r="V8347" s="42"/>
      <c r="W8347" s="42"/>
      <c r="X8347" s="42"/>
      <c r="Y8347" s="42"/>
      <c r="Z8347" s="42"/>
      <c r="AA8347" s="42"/>
      <c r="AB8347" s="42"/>
      <c r="AD8347" s="11"/>
      <c r="AF8347" s="11"/>
    </row>
    <row r="8348" spans="3:32">
      <c r="C8348" s="57"/>
      <c r="D8348" s="11"/>
      <c r="E8348" s="11"/>
      <c r="F8348" s="56"/>
      <c r="G8348" s="11"/>
      <c r="H8348" s="11"/>
      <c r="I8348" s="11"/>
      <c r="J8348" s="11"/>
      <c r="K8348" s="11"/>
      <c r="M8348" s="11"/>
      <c r="O8348" s="11"/>
      <c r="P8348" s="11"/>
      <c r="Q8348" s="11"/>
      <c r="R8348" s="11"/>
      <c r="S8348" s="11"/>
      <c r="T8348" s="11"/>
      <c r="U8348" s="42"/>
      <c r="V8348" s="42"/>
      <c r="W8348" s="42"/>
      <c r="X8348" s="42"/>
      <c r="Y8348" s="42"/>
      <c r="Z8348" s="42"/>
      <c r="AA8348" s="42"/>
      <c r="AB8348" s="42"/>
      <c r="AD8348" s="11"/>
      <c r="AF8348" s="11"/>
    </row>
    <row r="8349" spans="3:32">
      <c r="C8349" s="57"/>
      <c r="D8349" s="11"/>
      <c r="E8349" s="11"/>
      <c r="F8349" s="56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42"/>
      <c r="V8349" s="42"/>
      <c r="W8349" s="42"/>
      <c r="X8349" s="42"/>
      <c r="Y8349" s="42"/>
      <c r="Z8349" s="42"/>
      <c r="AA8349" s="42"/>
      <c r="AB8349" s="42"/>
      <c r="AD8349" s="11"/>
      <c r="AE8349" s="11"/>
      <c r="AF8349" s="11"/>
    </row>
    <row r="8350" spans="3:32">
      <c r="C8350" s="57"/>
      <c r="D8350" s="11"/>
      <c r="E8350" s="11"/>
      <c r="F8350" s="56"/>
      <c r="G8350" s="11"/>
      <c r="H8350" s="11"/>
      <c r="I8350" s="11"/>
      <c r="J8350" s="11"/>
      <c r="K8350" s="11"/>
      <c r="M8350" s="11"/>
      <c r="N8350" s="11"/>
      <c r="Q8350" s="11"/>
      <c r="R8350" s="11"/>
      <c r="S8350" s="11"/>
      <c r="T8350" s="11"/>
      <c r="U8350" s="42"/>
      <c r="V8350" s="42"/>
      <c r="W8350" s="42"/>
      <c r="X8350" s="42"/>
      <c r="Y8350" s="42"/>
      <c r="Z8350" s="42"/>
      <c r="AA8350" s="42"/>
      <c r="AB8350" s="42"/>
      <c r="AD8350" s="11"/>
      <c r="AE8350" s="11"/>
      <c r="AF8350" s="11"/>
    </row>
    <row r="8351" spans="3:32">
      <c r="C8351" s="57"/>
      <c r="D8351" s="11"/>
      <c r="E8351" s="11"/>
      <c r="F8351" s="56"/>
      <c r="G8351" s="11"/>
      <c r="H8351" s="11"/>
      <c r="I8351" s="11"/>
      <c r="J8351" s="11"/>
      <c r="K8351" s="11"/>
      <c r="M8351" s="11"/>
      <c r="N8351" s="11"/>
      <c r="O8351" s="11"/>
      <c r="Q8351" s="11"/>
      <c r="R8351" s="11"/>
      <c r="S8351" s="11"/>
      <c r="T8351" s="11"/>
      <c r="U8351" s="42"/>
      <c r="V8351" s="42"/>
      <c r="W8351" s="42"/>
      <c r="X8351" s="42"/>
      <c r="Y8351" s="42"/>
      <c r="Z8351" s="42"/>
      <c r="AA8351" s="42"/>
      <c r="AB8351" s="42"/>
      <c r="AD8351" s="11"/>
      <c r="AE8351" s="11"/>
    </row>
    <row r="8352" spans="3:32">
      <c r="C8352" s="57"/>
      <c r="D8352" s="11"/>
      <c r="E8352" s="11"/>
      <c r="F8352" s="56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42"/>
      <c r="V8352" s="42"/>
      <c r="W8352" s="42"/>
      <c r="X8352" s="42"/>
      <c r="Y8352" s="42"/>
      <c r="Z8352" s="42"/>
      <c r="AA8352" s="42"/>
      <c r="AB8352" s="42"/>
      <c r="AD8352" s="11"/>
      <c r="AE8352" s="11"/>
      <c r="AF8352" s="11"/>
    </row>
    <row r="8353" spans="3:32">
      <c r="C8353" s="57"/>
      <c r="D8353" s="11"/>
      <c r="E8353" s="11"/>
      <c r="F8353" s="56"/>
      <c r="G8353" s="11"/>
      <c r="H8353" s="11"/>
      <c r="I8353" s="11"/>
      <c r="J8353" s="11"/>
      <c r="K8353" s="11"/>
      <c r="L8353" s="11"/>
      <c r="M8353" s="11"/>
      <c r="N8353" s="11"/>
      <c r="P8353" s="11"/>
      <c r="Q8353" s="11"/>
      <c r="R8353" s="11"/>
      <c r="S8353" s="11"/>
      <c r="T8353" s="11"/>
      <c r="U8353" s="42"/>
      <c r="V8353" s="42"/>
      <c r="W8353" s="42"/>
      <c r="X8353" s="42"/>
      <c r="Y8353" s="42"/>
      <c r="Z8353" s="42"/>
      <c r="AA8353" s="42"/>
      <c r="AB8353" s="42"/>
      <c r="AD8353" s="11"/>
      <c r="AF8353" s="11"/>
    </row>
    <row r="8354" spans="3:32">
      <c r="C8354" s="57"/>
      <c r="D8354" s="11"/>
      <c r="E8354" s="11"/>
      <c r="F8354" s="56"/>
      <c r="G8354" s="11"/>
      <c r="H8354" s="11"/>
      <c r="I8354" s="11"/>
      <c r="J8354" s="11"/>
      <c r="K8354" s="11"/>
      <c r="L8354" s="11"/>
      <c r="M8354" s="11"/>
      <c r="N8354" s="11"/>
      <c r="P8354" s="11"/>
      <c r="Q8354" s="11"/>
      <c r="R8354" s="11"/>
      <c r="S8354" s="11"/>
      <c r="T8354" s="11"/>
      <c r="U8354" s="42"/>
      <c r="V8354" s="42"/>
      <c r="W8354" s="42"/>
      <c r="X8354" s="42"/>
      <c r="Y8354" s="42"/>
      <c r="Z8354" s="42"/>
      <c r="AA8354" s="42"/>
      <c r="AB8354" s="42"/>
      <c r="AD8354" s="11"/>
      <c r="AF8354" s="11"/>
    </row>
    <row r="8355" spans="3:32">
      <c r="C8355" s="57"/>
      <c r="D8355" s="11"/>
      <c r="E8355" s="11"/>
      <c r="F8355" s="56"/>
      <c r="G8355" s="11"/>
      <c r="H8355" s="11"/>
      <c r="I8355" s="11"/>
      <c r="J8355" s="11"/>
      <c r="K8355" s="11"/>
      <c r="L8355" s="11"/>
      <c r="M8355" s="11"/>
      <c r="N8355" s="11"/>
      <c r="P8355" s="11"/>
      <c r="Q8355" s="11"/>
      <c r="R8355" s="11"/>
      <c r="S8355" s="11"/>
      <c r="T8355" s="11"/>
      <c r="U8355" s="42"/>
      <c r="V8355" s="42"/>
      <c r="W8355" s="42"/>
      <c r="X8355" s="42"/>
      <c r="Y8355" s="42"/>
      <c r="Z8355" s="42"/>
      <c r="AA8355" s="42"/>
      <c r="AB8355" s="42"/>
      <c r="AD8355" s="11"/>
      <c r="AE8355" s="11"/>
    </row>
    <row r="8356" spans="3:32">
      <c r="C8356" s="57"/>
      <c r="D8356" s="11"/>
      <c r="E8356" s="11"/>
      <c r="F8356" s="56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42"/>
      <c r="V8356" s="42"/>
      <c r="W8356" s="42"/>
      <c r="X8356" s="42"/>
      <c r="Y8356" s="42"/>
      <c r="Z8356" s="42"/>
      <c r="AA8356" s="42"/>
      <c r="AB8356" s="42"/>
      <c r="AD8356" s="11"/>
      <c r="AE8356" s="11"/>
      <c r="AF8356" s="11"/>
    </row>
    <row r="8357" spans="3:32">
      <c r="C8357" s="57"/>
      <c r="D8357" s="11"/>
      <c r="E8357" s="11"/>
      <c r="F8357" s="56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42"/>
      <c r="V8357" s="42"/>
      <c r="W8357" s="42"/>
      <c r="X8357" s="42"/>
      <c r="Y8357" s="42"/>
      <c r="Z8357" s="42"/>
      <c r="AA8357" s="42"/>
      <c r="AB8357" s="42"/>
      <c r="AD8357" s="11"/>
      <c r="AE8357" s="11"/>
    </row>
    <row r="8358" spans="3:32">
      <c r="C8358" s="57"/>
      <c r="D8358" s="11"/>
      <c r="E8358" s="11"/>
      <c r="F8358" s="56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42"/>
      <c r="V8358" s="42"/>
      <c r="W8358" s="42"/>
      <c r="X8358" s="42"/>
      <c r="Y8358" s="42"/>
      <c r="Z8358" s="42"/>
      <c r="AA8358" s="42"/>
      <c r="AB8358" s="42"/>
      <c r="AD8358" s="11"/>
      <c r="AE8358" s="11"/>
    </row>
    <row r="8359" spans="3:32">
      <c r="C8359" s="57"/>
      <c r="D8359" s="11"/>
      <c r="E8359" s="11"/>
      <c r="F8359" s="56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42"/>
      <c r="V8359" s="42"/>
      <c r="W8359" s="42"/>
      <c r="X8359" s="42"/>
      <c r="Y8359" s="42"/>
      <c r="Z8359" s="42"/>
      <c r="AA8359" s="42"/>
      <c r="AB8359" s="42"/>
      <c r="AD8359" s="11"/>
      <c r="AE8359" s="11"/>
      <c r="AF8359" s="11"/>
    </row>
    <row r="8360" spans="3:32">
      <c r="C8360" s="57"/>
      <c r="D8360" s="11"/>
      <c r="E8360" s="11"/>
      <c r="F8360" s="56"/>
      <c r="G8360" s="11"/>
      <c r="H8360" s="11"/>
      <c r="I8360" s="11"/>
      <c r="J8360" s="11"/>
      <c r="K8360" s="11"/>
      <c r="M8360" s="11"/>
      <c r="O8360" s="11"/>
      <c r="P8360" s="11"/>
      <c r="Q8360" s="11"/>
      <c r="R8360" s="11"/>
      <c r="S8360" s="11"/>
      <c r="T8360" s="11"/>
      <c r="U8360" s="42"/>
      <c r="V8360" s="42"/>
      <c r="W8360" s="42"/>
      <c r="X8360" s="42"/>
      <c r="Y8360" s="42"/>
      <c r="Z8360" s="42"/>
      <c r="AA8360" s="42"/>
      <c r="AB8360" s="42"/>
      <c r="AD8360" s="11"/>
      <c r="AF8360" s="11"/>
    </row>
    <row r="8361" spans="3:32">
      <c r="C8361" s="57"/>
      <c r="D8361" s="11"/>
      <c r="E8361" s="11"/>
      <c r="F8361" s="56"/>
      <c r="G8361" s="11"/>
      <c r="H8361" s="11"/>
      <c r="I8361" s="11"/>
      <c r="J8361" s="11"/>
      <c r="K8361" s="11"/>
      <c r="L8361" s="11"/>
      <c r="M8361" s="11"/>
      <c r="N8361" s="11"/>
      <c r="O8361" s="11"/>
      <c r="Q8361" s="11"/>
      <c r="R8361" s="11"/>
      <c r="S8361" s="11"/>
      <c r="T8361" s="11"/>
      <c r="U8361" s="42"/>
      <c r="V8361" s="42"/>
      <c r="W8361" s="42"/>
      <c r="X8361" s="42"/>
      <c r="Y8361" s="42"/>
      <c r="Z8361" s="42"/>
      <c r="AA8361" s="42"/>
      <c r="AB8361" s="42"/>
      <c r="AD8361" s="11"/>
      <c r="AF8361" s="11"/>
    </row>
    <row r="8362" spans="3:32">
      <c r="C8362" s="57"/>
      <c r="D8362" s="11"/>
      <c r="E8362" s="11"/>
      <c r="F8362" s="56"/>
      <c r="G8362" s="11"/>
      <c r="H8362" s="11"/>
      <c r="I8362" s="11"/>
      <c r="J8362" s="11"/>
      <c r="K8362" s="11"/>
      <c r="L8362" s="11"/>
      <c r="M8362" s="11"/>
      <c r="N8362" s="11"/>
      <c r="O8362" s="11"/>
      <c r="Q8362" s="11"/>
      <c r="R8362" s="11"/>
      <c r="S8362" s="11"/>
      <c r="T8362" s="11"/>
      <c r="U8362" s="42"/>
      <c r="V8362" s="42"/>
      <c r="W8362" s="42"/>
      <c r="X8362" s="42"/>
      <c r="Y8362" s="42"/>
      <c r="Z8362" s="42"/>
      <c r="AA8362" s="42"/>
      <c r="AB8362" s="42"/>
      <c r="AD8362" s="11"/>
      <c r="AF8362" s="11"/>
    </row>
    <row r="8363" spans="3:32">
      <c r="C8363" s="57"/>
      <c r="D8363" s="11"/>
      <c r="E8363" s="11"/>
      <c r="F8363" s="56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42"/>
      <c r="V8363" s="42"/>
      <c r="W8363" s="42"/>
      <c r="X8363" s="42"/>
      <c r="Y8363" s="42"/>
      <c r="Z8363" s="42"/>
      <c r="AA8363" s="42"/>
      <c r="AB8363" s="42"/>
      <c r="AD8363" s="11"/>
      <c r="AE8363" s="11"/>
      <c r="AF8363" s="11"/>
    </row>
    <row r="8364" spans="3:32">
      <c r="C8364" s="57"/>
      <c r="D8364" s="11"/>
      <c r="E8364" s="11"/>
      <c r="F8364" s="56"/>
      <c r="G8364" s="11"/>
      <c r="H8364" s="11"/>
      <c r="I8364" s="11"/>
      <c r="J8364" s="11"/>
      <c r="K8364" s="11"/>
      <c r="L8364" s="11"/>
      <c r="M8364" s="11"/>
      <c r="N8364" s="11"/>
      <c r="P8364" s="11"/>
      <c r="Q8364" s="11"/>
      <c r="R8364" s="11"/>
      <c r="S8364" s="11"/>
      <c r="T8364" s="11"/>
      <c r="U8364" s="42"/>
      <c r="V8364" s="42"/>
      <c r="W8364" s="42"/>
      <c r="X8364" s="42"/>
      <c r="Y8364" s="42"/>
      <c r="Z8364" s="42"/>
      <c r="AA8364" s="42"/>
      <c r="AB8364" s="42"/>
      <c r="AD8364" s="11"/>
      <c r="AE8364" s="11"/>
      <c r="AF8364" s="11"/>
    </row>
    <row r="8365" spans="3:32">
      <c r="C8365" s="57"/>
      <c r="D8365" s="11"/>
      <c r="E8365" s="11"/>
      <c r="F8365" s="56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42"/>
      <c r="V8365" s="42"/>
      <c r="W8365" s="42"/>
      <c r="X8365" s="42"/>
      <c r="Y8365" s="42"/>
      <c r="Z8365" s="42"/>
      <c r="AA8365" s="42"/>
      <c r="AB8365" s="42"/>
      <c r="AD8365" s="11"/>
      <c r="AE8365" s="11"/>
      <c r="AF8365" s="11"/>
    </row>
    <row r="8366" spans="3:32">
      <c r="C8366" s="57"/>
      <c r="D8366" s="11"/>
      <c r="E8366" s="11"/>
      <c r="F8366" s="56"/>
      <c r="G8366" s="11"/>
      <c r="H8366" s="11"/>
      <c r="I8366" s="11"/>
      <c r="J8366" s="11"/>
      <c r="K8366" s="11"/>
      <c r="M8366" s="11"/>
      <c r="O8366" s="11"/>
      <c r="P8366" s="11"/>
      <c r="Q8366" s="11"/>
      <c r="R8366" s="11"/>
      <c r="S8366" s="11"/>
      <c r="T8366" s="11"/>
      <c r="U8366" s="42"/>
      <c r="V8366" s="42"/>
      <c r="W8366" s="42"/>
      <c r="X8366" s="42"/>
      <c r="Y8366" s="42"/>
      <c r="Z8366" s="42"/>
      <c r="AA8366" s="42"/>
      <c r="AB8366" s="42"/>
      <c r="AD8366" s="11"/>
      <c r="AE8366" s="11"/>
      <c r="AF8366" s="11"/>
    </row>
    <row r="8367" spans="3:32">
      <c r="C8367" s="57"/>
      <c r="D8367" s="11"/>
      <c r="E8367" s="11"/>
      <c r="F8367" s="56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42"/>
      <c r="V8367" s="42"/>
      <c r="W8367" s="42"/>
      <c r="X8367" s="42"/>
      <c r="Y8367" s="42"/>
      <c r="Z8367" s="42"/>
      <c r="AA8367" s="42"/>
      <c r="AB8367" s="42"/>
      <c r="AD8367" s="11"/>
      <c r="AE8367" s="11"/>
    </row>
    <row r="8368" spans="3:32">
      <c r="C8368" s="57"/>
      <c r="D8368" s="11"/>
      <c r="E8368" s="11"/>
      <c r="F8368" s="56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42"/>
      <c r="V8368" s="42"/>
      <c r="W8368" s="42"/>
      <c r="X8368" s="42"/>
      <c r="Y8368" s="42"/>
      <c r="Z8368" s="42"/>
      <c r="AA8368" s="42"/>
      <c r="AB8368" s="42"/>
      <c r="AD8368" s="11"/>
    </row>
    <row r="8369" spans="3:32">
      <c r="C8369" s="57"/>
      <c r="D8369" s="11"/>
      <c r="E8369" s="11"/>
      <c r="F8369" s="56"/>
      <c r="G8369" s="11"/>
      <c r="H8369" s="11"/>
      <c r="I8369" s="11"/>
      <c r="J8369" s="11"/>
      <c r="K8369" s="11"/>
      <c r="L8369" s="11"/>
      <c r="M8369" s="11"/>
      <c r="O8369" s="11"/>
      <c r="Q8369" s="11"/>
      <c r="R8369" s="11"/>
      <c r="S8369" s="11"/>
      <c r="T8369" s="11"/>
      <c r="U8369" s="42"/>
      <c r="V8369" s="42"/>
      <c r="W8369" s="42"/>
      <c r="X8369" s="42"/>
      <c r="Y8369" s="42"/>
      <c r="Z8369" s="42"/>
      <c r="AA8369" s="42"/>
      <c r="AB8369" s="42"/>
      <c r="AD8369" s="11"/>
    </row>
    <row r="8370" spans="3:32">
      <c r="C8370" s="57"/>
      <c r="D8370" s="11"/>
      <c r="E8370" s="11"/>
      <c r="F8370" s="56"/>
      <c r="G8370" s="11"/>
      <c r="H8370" s="11"/>
      <c r="I8370" s="11"/>
      <c r="J8370" s="11"/>
      <c r="K8370" s="11"/>
      <c r="M8370" s="11"/>
      <c r="N8370" s="11"/>
      <c r="O8370" s="11"/>
      <c r="P8370" s="11"/>
      <c r="Q8370" s="11"/>
      <c r="R8370" s="11"/>
      <c r="S8370" s="11"/>
      <c r="T8370" s="11"/>
      <c r="U8370" s="42"/>
      <c r="V8370" s="42"/>
      <c r="W8370" s="42"/>
      <c r="X8370" s="42"/>
      <c r="Y8370" s="42"/>
      <c r="Z8370" s="42"/>
      <c r="AA8370" s="42"/>
      <c r="AB8370" s="42"/>
      <c r="AD8370" s="11"/>
      <c r="AE8370" s="11"/>
      <c r="AF8370" s="11"/>
    </row>
    <row r="8371" spans="3:32">
      <c r="C8371" s="57"/>
      <c r="D8371" s="11"/>
      <c r="E8371" s="11"/>
      <c r="F8371" s="56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42"/>
      <c r="V8371" s="42"/>
      <c r="W8371" s="42"/>
      <c r="X8371" s="42"/>
      <c r="Y8371" s="42"/>
      <c r="Z8371" s="42"/>
      <c r="AA8371" s="42"/>
      <c r="AB8371" s="42"/>
      <c r="AD8371" s="11"/>
      <c r="AF8371" s="11"/>
    </row>
    <row r="8372" spans="3:32">
      <c r="C8372" s="57"/>
      <c r="D8372" s="11"/>
      <c r="E8372" s="11"/>
      <c r="F8372" s="56"/>
      <c r="G8372" s="11"/>
      <c r="H8372" s="11"/>
      <c r="I8372" s="11"/>
      <c r="J8372" s="11"/>
      <c r="K8372" s="11"/>
      <c r="M8372" s="11"/>
      <c r="N8372" s="11"/>
      <c r="O8372" s="11"/>
      <c r="P8372" s="11"/>
      <c r="Q8372" s="11"/>
      <c r="R8372" s="11"/>
      <c r="S8372" s="11"/>
      <c r="T8372" s="11"/>
      <c r="U8372" s="42"/>
      <c r="V8372" s="42"/>
      <c r="W8372" s="42"/>
      <c r="X8372" s="42"/>
      <c r="Y8372" s="42"/>
      <c r="Z8372" s="42"/>
      <c r="AA8372" s="42"/>
      <c r="AB8372" s="42"/>
      <c r="AD8372" s="11"/>
      <c r="AF8372" s="11"/>
    </row>
    <row r="8373" spans="3:32">
      <c r="C8373" s="57"/>
      <c r="D8373" s="11"/>
      <c r="E8373" s="11"/>
      <c r="F8373" s="56"/>
      <c r="G8373" s="11"/>
      <c r="H8373" s="11"/>
      <c r="I8373" s="11"/>
      <c r="J8373" s="11"/>
      <c r="K8373" s="11"/>
      <c r="L8373" s="11"/>
      <c r="M8373" s="11"/>
      <c r="N8373" s="11"/>
      <c r="P8373" s="11"/>
      <c r="Q8373" s="11"/>
      <c r="R8373" s="11"/>
      <c r="S8373" s="11"/>
      <c r="T8373" s="11"/>
      <c r="U8373" s="42"/>
      <c r="V8373" s="42"/>
      <c r="W8373" s="42"/>
      <c r="X8373" s="42"/>
      <c r="Y8373" s="42"/>
      <c r="Z8373" s="42"/>
      <c r="AA8373" s="42"/>
      <c r="AB8373" s="42"/>
      <c r="AD8373" s="11"/>
      <c r="AE8373" s="11"/>
      <c r="AF8373" s="11"/>
    </row>
    <row r="8374" spans="3:32">
      <c r="C8374" s="57"/>
      <c r="D8374" s="11"/>
      <c r="E8374" s="11"/>
      <c r="F8374" s="56"/>
      <c r="G8374" s="11"/>
      <c r="H8374" s="11"/>
      <c r="I8374" s="11"/>
      <c r="J8374" s="11"/>
      <c r="K8374" s="11"/>
      <c r="L8374" s="11"/>
      <c r="M8374" s="11"/>
      <c r="N8374" s="11"/>
      <c r="P8374" s="11"/>
      <c r="Q8374" s="11"/>
      <c r="R8374" s="11"/>
      <c r="S8374" s="11"/>
      <c r="T8374" s="11"/>
      <c r="U8374" s="42"/>
      <c r="V8374" s="42"/>
      <c r="W8374" s="42"/>
      <c r="X8374" s="42"/>
      <c r="Y8374" s="42"/>
      <c r="Z8374" s="42"/>
      <c r="AA8374" s="42"/>
      <c r="AB8374" s="42"/>
      <c r="AD8374" s="11"/>
      <c r="AE8374" s="11"/>
      <c r="AF8374" s="11"/>
    </row>
    <row r="8375" spans="3:32">
      <c r="C8375" s="57"/>
      <c r="D8375" s="11"/>
      <c r="E8375" s="11"/>
      <c r="F8375" s="56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42"/>
      <c r="V8375" s="42"/>
      <c r="W8375" s="42"/>
      <c r="X8375" s="42"/>
      <c r="Y8375" s="42"/>
      <c r="Z8375" s="42"/>
      <c r="AA8375" s="42"/>
      <c r="AB8375" s="42"/>
      <c r="AD8375" s="11"/>
      <c r="AF8375" s="11"/>
    </row>
    <row r="8376" spans="3:32">
      <c r="C8376" s="57"/>
      <c r="D8376" s="11"/>
      <c r="E8376" s="11"/>
      <c r="F8376" s="56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42"/>
      <c r="V8376" s="42"/>
      <c r="W8376" s="42"/>
      <c r="X8376" s="42"/>
      <c r="Y8376" s="42"/>
      <c r="Z8376" s="42"/>
      <c r="AA8376" s="42"/>
      <c r="AB8376" s="42"/>
      <c r="AD8376" s="11"/>
      <c r="AF8376" s="11"/>
    </row>
    <row r="8377" spans="3:32">
      <c r="C8377" s="57"/>
      <c r="D8377" s="11"/>
      <c r="E8377" s="11"/>
      <c r="F8377" s="56"/>
      <c r="G8377" s="11"/>
      <c r="H8377" s="11"/>
      <c r="I8377" s="11"/>
      <c r="J8377" s="11"/>
      <c r="K8377" s="11"/>
      <c r="L8377" s="11"/>
      <c r="M8377" s="11"/>
      <c r="N8377" s="11"/>
      <c r="P8377" s="11"/>
      <c r="Q8377" s="11"/>
      <c r="R8377" s="11"/>
      <c r="S8377" s="11"/>
      <c r="T8377" s="11"/>
      <c r="U8377" s="42"/>
      <c r="V8377" s="42"/>
      <c r="W8377" s="42"/>
      <c r="X8377" s="42"/>
      <c r="Y8377" s="42"/>
      <c r="Z8377" s="42"/>
      <c r="AA8377" s="42"/>
      <c r="AB8377" s="42"/>
      <c r="AD8377" s="11"/>
      <c r="AF8377" s="11"/>
    </row>
    <row r="8378" spans="3:32">
      <c r="C8378" s="57"/>
      <c r="D8378" s="11"/>
      <c r="E8378" s="11"/>
      <c r="F8378" s="56"/>
      <c r="G8378" s="11"/>
      <c r="H8378" s="11"/>
      <c r="I8378" s="11"/>
      <c r="J8378" s="11"/>
      <c r="K8378" s="11"/>
      <c r="M8378" s="11"/>
      <c r="N8378" s="11"/>
      <c r="O8378" s="11"/>
      <c r="P8378" s="11"/>
      <c r="Q8378" s="11"/>
      <c r="R8378" s="11"/>
      <c r="S8378" s="11"/>
      <c r="T8378" s="11"/>
      <c r="U8378" s="42"/>
      <c r="V8378" s="42"/>
      <c r="W8378" s="42"/>
      <c r="X8378" s="42"/>
      <c r="Y8378" s="42"/>
      <c r="Z8378" s="42"/>
      <c r="AA8378" s="42"/>
      <c r="AB8378" s="42"/>
      <c r="AD8378" s="11"/>
      <c r="AE8378" s="11"/>
    </row>
    <row r="8379" spans="3:32">
      <c r="C8379" s="57"/>
      <c r="D8379" s="11"/>
      <c r="E8379" s="11"/>
      <c r="F8379" s="56"/>
      <c r="G8379" s="11"/>
      <c r="H8379" s="11"/>
      <c r="I8379" s="11"/>
      <c r="J8379" s="11"/>
      <c r="K8379" s="11"/>
      <c r="M8379" s="11"/>
      <c r="N8379" s="11"/>
      <c r="O8379" s="11"/>
      <c r="P8379" s="11"/>
      <c r="Q8379" s="11"/>
      <c r="R8379" s="11"/>
      <c r="S8379" s="11"/>
      <c r="T8379" s="11"/>
      <c r="U8379" s="42"/>
      <c r="V8379" s="42"/>
      <c r="W8379" s="42"/>
      <c r="X8379" s="42"/>
      <c r="Y8379" s="42"/>
      <c r="Z8379" s="42"/>
      <c r="AA8379" s="42"/>
      <c r="AB8379" s="42"/>
      <c r="AD8379" s="11"/>
      <c r="AF8379" s="11"/>
    </row>
    <row r="8380" spans="3:32">
      <c r="C8380" s="57"/>
      <c r="D8380" s="11"/>
      <c r="E8380" s="11"/>
      <c r="F8380" s="56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42"/>
      <c r="V8380" s="42"/>
      <c r="W8380" s="42"/>
      <c r="X8380" s="42"/>
      <c r="Y8380" s="42"/>
      <c r="Z8380" s="42"/>
      <c r="AA8380" s="42"/>
      <c r="AB8380" s="42"/>
      <c r="AD8380" s="11"/>
      <c r="AF8380" s="11"/>
    </row>
    <row r="8381" spans="3:32">
      <c r="C8381" s="57"/>
      <c r="D8381" s="11"/>
      <c r="E8381" s="11"/>
      <c r="F8381" s="56"/>
      <c r="G8381" s="11"/>
      <c r="H8381" s="11"/>
      <c r="I8381" s="11"/>
      <c r="J8381" s="11"/>
      <c r="K8381" s="11"/>
      <c r="M8381" s="11"/>
      <c r="N8381" s="11"/>
      <c r="O8381" s="11"/>
      <c r="P8381" s="11"/>
      <c r="Q8381" s="11"/>
      <c r="R8381" s="11"/>
      <c r="S8381" s="11"/>
      <c r="T8381" s="11"/>
      <c r="U8381" s="42"/>
      <c r="V8381" s="42"/>
      <c r="W8381" s="42"/>
      <c r="X8381" s="42"/>
      <c r="Y8381" s="42"/>
      <c r="Z8381" s="42"/>
      <c r="AA8381" s="42"/>
      <c r="AB8381" s="42"/>
      <c r="AD8381" s="11"/>
      <c r="AF8381" s="11"/>
    </row>
    <row r="8382" spans="3:32">
      <c r="C8382" s="57"/>
      <c r="D8382" s="11"/>
      <c r="E8382" s="11"/>
      <c r="F8382" s="56"/>
      <c r="G8382" s="11"/>
      <c r="H8382" s="11"/>
      <c r="I8382" s="11"/>
      <c r="J8382" s="11"/>
      <c r="K8382" s="11"/>
      <c r="M8382" s="11"/>
      <c r="N8382" s="11"/>
      <c r="O8382" s="11"/>
      <c r="P8382" s="11"/>
      <c r="Q8382" s="11"/>
      <c r="R8382" s="11"/>
      <c r="S8382" s="11"/>
      <c r="T8382" s="11"/>
      <c r="U8382" s="42"/>
      <c r="V8382" s="42"/>
      <c r="W8382" s="42"/>
      <c r="X8382" s="42"/>
      <c r="Y8382" s="42"/>
      <c r="Z8382" s="42"/>
      <c r="AA8382" s="42"/>
      <c r="AB8382" s="42"/>
      <c r="AD8382" s="11"/>
      <c r="AF8382" s="11"/>
    </row>
    <row r="8383" spans="3:32">
      <c r="C8383" s="57"/>
      <c r="D8383" s="11"/>
      <c r="E8383" s="11"/>
      <c r="F8383" s="56"/>
      <c r="G8383" s="11"/>
      <c r="H8383" s="11"/>
      <c r="I8383" s="11"/>
      <c r="J8383" s="11"/>
      <c r="K8383" s="11"/>
      <c r="M8383" s="11"/>
      <c r="N8383" s="11"/>
      <c r="P8383" s="11"/>
      <c r="Q8383" s="11"/>
      <c r="R8383" s="11"/>
      <c r="S8383" s="11"/>
      <c r="U8383" s="42"/>
      <c r="V8383" s="42"/>
      <c r="W8383" s="42"/>
      <c r="X8383" s="42"/>
      <c r="Y8383" s="42"/>
      <c r="Z8383" s="42"/>
      <c r="AA8383" s="42"/>
      <c r="AB8383" s="42"/>
      <c r="AD8383" s="11"/>
      <c r="AF8383" s="11"/>
    </row>
    <row r="8384" spans="3:32">
      <c r="C8384" s="57"/>
      <c r="D8384" s="11"/>
      <c r="E8384" s="11"/>
      <c r="F8384" s="56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42"/>
      <c r="V8384" s="42"/>
      <c r="W8384" s="42"/>
      <c r="X8384" s="42"/>
      <c r="Y8384" s="42"/>
      <c r="Z8384" s="42"/>
      <c r="AA8384" s="42"/>
      <c r="AB8384" s="42"/>
      <c r="AD8384" s="11"/>
    </row>
    <row r="8385" spans="3:32">
      <c r="C8385" s="57"/>
      <c r="D8385" s="11"/>
      <c r="E8385" s="11"/>
      <c r="F8385" s="56"/>
      <c r="G8385" s="11"/>
      <c r="H8385" s="11"/>
      <c r="I8385" s="11"/>
      <c r="J8385" s="11"/>
      <c r="K8385" s="11"/>
      <c r="L8385" s="11"/>
      <c r="M8385" s="11"/>
      <c r="N8385" s="11"/>
      <c r="P8385" s="11"/>
      <c r="Q8385" s="11"/>
      <c r="R8385" s="11"/>
      <c r="S8385" s="11"/>
      <c r="T8385" s="11"/>
      <c r="U8385" s="42"/>
      <c r="V8385" s="42"/>
      <c r="W8385" s="42"/>
      <c r="X8385" s="42"/>
      <c r="Y8385" s="42"/>
      <c r="Z8385" s="42"/>
      <c r="AA8385" s="42"/>
      <c r="AB8385" s="42"/>
      <c r="AD8385" s="11"/>
      <c r="AE8385" s="11"/>
    </row>
    <row r="8386" spans="3:32">
      <c r="C8386" s="57"/>
      <c r="D8386" s="11"/>
      <c r="E8386" s="11"/>
      <c r="F8386" s="56"/>
      <c r="G8386" s="11"/>
      <c r="H8386" s="11"/>
      <c r="I8386" s="11"/>
      <c r="J8386" s="11"/>
      <c r="K8386" s="11"/>
      <c r="L8386" s="11"/>
      <c r="M8386" s="11"/>
      <c r="N8386" s="11"/>
      <c r="P8386" s="11"/>
      <c r="Q8386" s="11"/>
      <c r="R8386" s="11"/>
      <c r="S8386" s="11"/>
      <c r="T8386" s="11"/>
      <c r="U8386" s="42"/>
      <c r="V8386" s="42"/>
      <c r="W8386" s="42"/>
      <c r="X8386" s="42"/>
      <c r="Y8386" s="42"/>
      <c r="Z8386" s="42"/>
      <c r="AA8386" s="42"/>
      <c r="AB8386" s="42"/>
      <c r="AD8386" s="11"/>
      <c r="AE8386" s="11"/>
    </row>
    <row r="8387" spans="3:32">
      <c r="C8387" s="57"/>
      <c r="D8387" s="11"/>
      <c r="E8387" s="11"/>
      <c r="F8387" s="56"/>
      <c r="G8387" s="11"/>
      <c r="H8387" s="11"/>
      <c r="I8387" s="11"/>
      <c r="J8387" s="11"/>
      <c r="K8387" s="11"/>
      <c r="M8387" s="11"/>
      <c r="N8387" s="11"/>
      <c r="P8387" s="11"/>
      <c r="Q8387" s="11"/>
      <c r="R8387" s="11"/>
      <c r="S8387" s="11"/>
      <c r="U8387" s="42"/>
      <c r="V8387" s="42"/>
      <c r="W8387" s="42"/>
      <c r="X8387" s="42"/>
      <c r="Y8387" s="42"/>
      <c r="Z8387" s="42"/>
      <c r="AA8387" s="42"/>
      <c r="AB8387" s="42"/>
      <c r="AD8387" s="11"/>
      <c r="AE8387" s="11"/>
    </row>
    <row r="8388" spans="3:32">
      <c r="C8388" s="57"/>
      <c r="D8388" s="11"/>
      <c r="E8388" s="11"/>
      <c r="F8388" s="56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42"/>
      <c r="V8388" s="42"/>
      <c r="W8388" s="42"/>
      <c r="X8388" s="42"/>
      <c r="Y8388" s="42"/>
      <c r="Z8388" s="42"/>
      <c r="AA8388" s="42"/>
      <c r="AB8388" s="42"/>
      <c r="AD8388" s="11"/>
      <c r="AE8388" s="11"/>
      <c r="AF8388" s="11"/>
    </row>
    <row r="8389" spans="3:32">
      <c r="C8389" s="57"/>
      <c r="D8389" s="11"/>
      <c r="E8389" s="11"/>
      <c r="F8389" s="56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42"/>
      <c r="V8389" s="42"/>
      <c r="W8389" s="42"/>
      <c r="X8389" s="42"/>
      <c r="Y8389" s="42"/>
      <c r="Z8389" s="42"/>
      <c r="AA8389" s="42"/>
      <c r="AB8389" s="42"/>
      <c r="AD8389" s="11"/>
      <c r="AE8389" s="11"/>
    </row>
    <row r="8390" spans="3:32">
      <c r="C8390" s="57"/>
      <c r="D8390" s="11"/>
      <c r="E8390" s="11"/>
      <c r="F8390" s="56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42"/>
      <c r="V8390" s="42"/>
      <c r="W8390" s="42"/>
      <c r="X8390" s="42"/>
      <c r="Y8390" s="42"/>
      <c r="Z8390" s="42"/>
      <c r="AA8390" s="42"/>
      <c r="AB8390" s="42"/>
      <c r="AD8390" s="11"/>
      <c r="AE8390" s="11"/>
      <c r="AF8390" s="11"/>
    </row>
    <row r="8391" spans="3:32">
      <c r="C8391" s="57"/>
      <c r="D8391" s="11"/>
      <c r="E8391" s="11"/>
      <c r="F8391" s="56"/>
      <c r="G8391" s="11"/>
      <c r="H8391" s="11"/>
      <c r="I8391" s="11"/>
      <c r="J8391" s="11"/>
      <c r="K8391" s="11"/>
      <c r="L8391" s="11"/>
      <c r="M8391" s="11"/>
      <c r="O8391" s="11"/>
      <c r="Q8391" s="11"/>
      <c r="R8391" s="11"/>
      <c r="S8391" s="11"/>
      <c r="T8391" s="11"/>
      <c r="U8391" s="42"/>
      <c r="V8391" s="42"/>
      <c r="W8391" s="42"/>
      <c r="X8391" s="42"/>
      <c r="Y8391" s="42"/>
      <c r="Z8391" s="42"/>
      <c r="AA8391" s="42"/>
      <c r="AB8391" s="42"/>
      <c r="AC8391" s="11"/>
      <c r="AD8391" s="11"/>
      <c r="AE8391" s="11"/>
    </row>
    <row r="8392" spans="3:32">
      <c r="C8392" s="57"/>
      <c r="D8392" s="11"/>
      <c r="E8392" s="11"/>
      <c r="F8392" s="56"/>
      <c r="G8392" s="11"/>
      <c r="H8392" s="11"/>
      <c r="I8392" s="11"/>
      <c r="J8392" s="11"/>
      <c r="K8392" s="11"/>
      <c r="M8392" s="11"/>
      <c r="O8392" s="11"/>
      <c r="P8392" s="11"/>
      <c r="Q8392" s="11"/>
      <c r="R8392" s="11"/>
      <c r="S8392" s="11"/>
      <c r="T8392" s="11"/>
      <c r="U8392" s="42"/>
      <c r="V8392" s="42"/>
      <c r="W8392" s="42"/>
      <c r="X8392" s="42"/>
      <c r="Y8392" s="42"/>
      <c r="Z8392" s="42"/>
      <c r="AA8392" s="42"/>
      <c r="AB8392" s="42"/>
      <c r="AC8392" s="11"/>
      <c r="AD8392" s="11"/>
      <c r="AE8392" s="11"/>
    </row>
    <row r="8393" spans="3:32">
      <c r="C8393" s="57"/>
      <c r="D8393" s="11"/>
      <c r="E8393" s="11"/>
      <c r="F8393" s="56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42"/>
      <c r="V8393" s="42"/>
      <c r="W8393" s="42"/>
      <c r="X8393" s="42"/>
      <c r="Y8393" s="42"/>
      <c r="Z8393" s="42"/>
      <c r="AA8393" s="42"/>
      <c r="AB8393" s="42"/>
      <c r="AC8393" s="11"/>
      <c r="AD8393" s="11"/>
      <c r="AE8393" s="11"/>
    </row>
    <row r="8394" spans="3:32">
      <c r="C8394" s="57"/>
      <c r="D8394" s="11"/>
      <c r="E8394" s="11"/>
      <c r="F8394" s="56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42"/>
      <c r="V8394" s="42"/>
      <c r="W8394" s="42"/>
      <c r="X8394" s="42"/>
      <c r="Y8394" s="42"/>
      <c r="Z8394" s="42"/>
      <c r="AA8394" s="42"/>
      <c r="AB8394" s="42"/>
      <c r="AC8394" s="11"/>
      <c r="AD8394" s="11"/>
      <c r="AE8394" s="11"/>
    </row>
    <row r="8395" spans="3:32">
      <c r="C8395" s="57"/>
      <c r="D8395" s="11"/>
      <c r="E8395" s="11"/>
      <c r="F8395" s="56"/>
      <c r="G8395" s="11"/>
      <c r="H8395" s="11"/>
      <c r="I8395" s="11"/>
      <c r="J8395" s="11"/>
      <c r="K8395" s="11"/>
      <c r="L8395" s="11"/>
      <c r="M8395" s="11"/>
      <c r="N8395" s="11"/>
      <c r="O8395" s="11"/>
      <c r="Q8395" s="11"/>
      <c r="R8395" s="11"/>
      <c r="S8395" s="11"/>
      <c r="T8395" s="11"/>
      <c r="U8395" s="42"/>
      <c r="V8395" s="42"/>
      <c r="W8395" s="42"/>
      <c r="X8395" s="42"/>
      <c r="Y8395" s="42"/>
      <c r="Z8395" s="42"/>
      <c r="AA8395" s="42"/>
      <c r="AB8395" s="42"/>
      <c r="AC8395" s="11"/>
      <c r="AD8395" s="11"/>
      <c r="AE8395" s="11"/>
      <c r="AF8395" s="11"/>
    </row>
    <row r="8396" spans="3:32">
      <c r="C8396" s="57"/>
      <c r="D8396" s="11"/>
      <c r="E8396" s="11"/>
      <c r="F8396" s="56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42"/>
      <c r="V8396" s="42"/>
      <c r="W8396" s="42"/>
      <c r="X8396" s="42"/>
      <c r="Y8396" s="42"/>
      <c r="Z8396" s="42"/>
      <c r="AA8396" s="42"/>
      <c r="AB8396" s="42"/>
      <c r="AC8396" s="11"/>
      <c r="AD8396" s="11"/>
    </row>
    <row r="8397" spans="3:32">
      <c r="C8397" s="57"/>
      <c r="D8397" s="11"/>
      <c r="E8397" s="11"/>
      <c r="F8397" s="56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42"/>
      <c r="V8397" s="42"/>
      <c r="W8397" s="42"/>
      <c r="X8397" s="42"/>
      <c r="Y8397" s="42"/>
      <c r="Z8397" s="42"/>
      <c r="AA8397" s="42"/>
      <c r="AB8397" s="42"/>
      <c r="AC8397" s="11"/>
      <c r="AD8397" s="11"/>
      <c r="AE8397" s="11"/>
      <c r="AF8397" s="11"/>
    </row>
    <row r="8398" spans="3:32">
      <c r="C8398" s="57"/>
      <c r="D8398" s="11"/>
      <c r="E8398" s="11"/>
      <c r="F8398" s="56"/>
      <c r="G8398" s="11"/>
      <c r="H8398" s="11"/>
      <c r="I8398" s="11"/>
      <c r="J8398" s="11"/>
      <c r="K8398" s="11"/>
      <c r="L8398" s="11"/>
      <c r="M8398" s="11"/>
      <c r="N8398" s="11"/>
      <c r="P8398" s="11"/>
      <c r="Q8398" s="11"/>
      <c r="R8398" s="11"/>
      <c r="S8398" s="11"/>
      <c r="T8398" s="11"/>
      <c r="U8398" s="42"/>
      <c r="V8398" s="42"/>
      <c r="W8398" s="42"/>
      <c r="X8398" s="42"/>
      <c r="Y8398" s="42"/>
      <c r="Z8398" s="42"/>
      <c r="AA8398" s="42"/>
      <c r="AB8398" s="42"/>
      <c r="AC8398" s="11"/>
      <c r="AD8398" s="11"/>
      <c r="AF8398" s="11"/>
    </row>
    <row r="8399" spans="3:32">
      <c r="C8399" s="57"/>
      <c r="D8399" s="11"/>
      <c r="E8399" s="11"/>
      <c r="F8399" s="56"/>
      <c r="G8399" s="11"/>
      <c r="H8399" s="11"/>
      <c r="I8399" s="11"/>
      <c r="J8399" s="11"/>
      <c r="K8399" s="11"/>
      <c r="L8399" s="11"/>
      <c r="M8399" s="11"/>
      <c r="N8399" s="11"/>
      <c r="P8399" s="11"/>
      <c r="Q8399" s="11"/>
      <c r="R8399" s="11"/>
      <c r="S8399" s="11"/>
      <c r="T8399" s="11"/>
      <c r="U8399" s="42"/>
      <c r="V8399" s="42"/>
      <c r="W8399" s="42"/>
      <c r="X8399" s="42"/>
      <c r="Y8399" s="42"/>
      <c r="Z8399" s="42"/>
      <c r="AA8399" s="42"/>
      <c r="AB8399" s="42"/>
      <c r="AC8399" s="11"/>
      <c r="AD8399" s="11"/>
      <c r="AF8399" s="11"/>
    </row>
    <row r="8400" spans="3:32">
      <c r="C8400" s="57"/>
      <c r="D8400" s="11"/>
      <c r="E8400" s="11"/>
      <c r="F8400" s="56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42"/>
      <c r="V8400" s="42"/>
      <c r="W8400" s="42"/>
      <c r="X8400" s="42"/>
      <c r="Y8400" s="42"/>
      <c r="Z8400" s="42"/>
      <c r="AA8400" s="42"/>
      <c r="AB8400" s="42"/>
      <c r="AC8400" s="11"/>
      <c r="AD8400" s="11"/>
      <c r="AF8400" s="11"/>
    </row>
    <row r="8401" spans="3:32">
      <c r="C8401" s="57"/>
      <c r="D8401" s="11"/>
      <c r="E8401" s="11"/>
      <c r="F8401" s="56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42"/>
      <c r="V8401" s="42"/>
      <c r="W8401" s="42"/>
      <c r="X8401" s="42"/>
      <c r="Y8401" s="42"/>
      <c r="Z8401" s="42"/>
      <c r="AA8401" s="42"/>
      <c r="AB8401" s="42"/>
      <c r="AC8401" s="11"/>
      <c r="AD8401" s="11"/>
      <c r="AE8401" s="11"/>
    </row>
    <row r="8402" spans="3:32">
      <c r="C8402" s="57"/>
      <c r="D8402" s="11"/>
      <c r="E8402" s="11"/>
      <c r="F8402" s="56"/>
      <c r="G8402" s="11"/>
      <c r="H8402" s="11"/>
      <c r="I8402" s="11"/>
      <c r="J8402" s="11"/>
      <c r="K8402" s="11"/>
      <c r="L8402" s="11"/>
      <c r="M8402" s="11"/>
      <c r="N8402" s="11"/>
      <c r="P8402" s="11"/>
      <c r="Q8402" s="11"/>
      <c r="R8402" s="11"/>
      <c r="S8402" s="11"/>
      <c r="T8402" s="11"/>
      <c r="U8402" s="42"/>
      <c r="V8402" s="42"/>
      <c r="W8402" s="42"/>
      <c r="X8402" s="42"/>
      <c r="Y8402" s="42"/>
      <c r="Z8402" s="42"/>
      <c r="AA8402" s="42"/>
      <c r="AB8402" s="42"/>
      <c r="AC8402" s="11"/>
      <c r="AD8402" s="11"/>
      <c r="AE8402" s="11"/>
    </row>
    <row r="8403" spans="3:32">
      <c r="C8403" s="57"/>
      <c r="D8403" s="11"/>
      <c r="E8403" s="11"/>
      <c r="F8403" s="56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42"/>
      <c r="V8403" s="42"/>
      <c r="W8403" s="42"/>
      <c r="X8403" s="42"/>
      <c r="Y8403" s="42"/>
      <c r="Z8403" s="42"/>
      <c r="AA8403" s="42"/>
      <c r="AB8403" s="42"/>
      <c r="AD8403" s="11"/>
      <c r="AF8403" s="11"/>
    </row>
    <row r="8404" spans="3:32">
      <c r="C8404" s="57"/>
      <c r="D8404" s="11"/>
      <c r="E8404" s="11"/>
      <c r="F8404" s="56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42"/>
      <c r="V8404" s="42"/>
      <c r="W8404" s="42"/>
      <c r="X8404" s="42"/>
      <c r="Y8404" s="42"/>
      <c r="Z8404" s="42"/>
      <c r="AA8404" s="42"/>
      <c r="AB8404" s="42"/>
      <c r="AD8404" s="11"/>
      <c r="AE8404" s="11"/>
    </row>
    <row r="8405" spans="3:32">
      <c r="C8405" s="57"/>
      <c r="D8405" s="11"/>
      <c r="E8405" s="11"/>
      <c r="F8405" s="56"/>
      <c r="G8405" s="11"/>
      <c r="H8405" s="11"/>
      <c r="I8405" s="11"/>
      <c r="J8405" s="11"/>
      <c r="K8405" s="11"/>
      <c r="L8405" s="11"/>
      <c r="M8405" s="11"/>
      <c r="N8405" s="11"/>
      <c r="P8405" s="11"/>
      <c r="Q8405" s="11"/>
      <c r="R8405" s="11"/>
      <c r="S8405" s="11"/>
      <c r="T8405" s="11"/>
      <c r="U8405" s="42"/>
      <c r="V8405" s="42"/>
      <c r="W8405" s="42"/>
      <c r="X8405" s="42"/>
      <c r="Y8405" s="42"/>
      <c r="Z8405" s="42"/>
      <c r="AA8405" s="42"/>
      <c r="AB8405" s="42"/>
      <c r="AD8405" s="11"/>
      <c r="AE8405" s="11"/>
      <c r="AF8405" s="11"/>
    </row>
    <row r="8406" spans="3:32">
      <c r="C8406" s="57"/>
      <c r="D8406" s="11"/>
      <c r="E8406" s="11"/>
      <c r="F8406" s="56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42"/>
      <c r="V8406" s="42"/>
      <c r="W8406" s="42"/>
      <c r="X8406" s="42"/>
      <c r="Y8406" s="42"/>
      <c r="Z8406" s="42"/>
      <c r="AA8406" s="42"/>
      <c r="AB8406" s="42"/>
      <c r="AD8406" s="11"/>
      <c r="AF8406" s="11"/>
    </row>
    <row r="8407" spans="3:32">
      <c r="C8407" s="57"/>
      <c r="D8407" s="11"/>
      <c r="E8407" s="11"/>
      <c r="F8407" s="56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42"/>
      <c r="V8407" s="42"/>
      <c r="W8407" s="42"/>
      <c r="X8407" s="42"/>
      <c r="Y8407" s="42"/>
      <c r="Z8407" s="42"/>
      <c r="AA8407" s="42"/>
      <c r="AB8407" s="42"/>
      <c r="AD8407" s="11"/>
      <c r="AF8407" s="11"/>
    </row>
    <row r="8408" spans="3:32">
      <c r="C8408" s="57"/>
      <c r="D8408" s="11"/>
      <c r="E8408" s="11"/>
      <c r="F8408" s="56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42"/>
      <c r="V8408" s="42"/>
      <c r="W8408" s="42"/>
      <c r="X8408" s="42"/>
      <c r="Y8408" s="42"/>
      <c r="Z8408" s="42"/>
      <c r="AA8408" s="42"/>
      <c r="AB8408" s="42"/>
      <c r="AD8408" s="11"/>
    </row>
    <row r="8409" spans="3:32">
      <c r="C8409" s="57"/>
      <c r="D8409" s="11"/>
      <c r="E8409" s="11"/>
      <c r="F8409" s="56"/>
      <c r="G8409" s="11"/>
      <c r="H8409" s="11"/>
      <c r="I8409" s="11"/>
      <c r="J8409" s="11"/>
      <c r="K8409" s="11"/>
      <c r="L8409" s="11"/>
      <c r="M8409" s="11"/>
      <c r="N8409" s="11"/>
      <c r="O8409" s="11"/>
      <c r="Q8409" s="11"/>
      <c r="R8409" s="11"/>
      <c r="S8409" s="11"/>
      <c r="T8409" s="11"/>
      <c r="U8409" s="42"/>
      <c r="V8409" s="42"/>
      <c r="W8409" s="42"/>
      <c r="X8409" s="42"/>
      <c r="Y8409" s="42"/>
      <c r="Z8409" s="42"/>
      <c r="AA8409" s="42"/>
      <c r="AB8409" s="42"/>
      <c r="AD8409" s="11"/>
      <c r="AF8409" s="11"/>
    </row>
    <row r="8410" spans="3:32">
      <c r="C8410" s="57"/>
      <c r="D8410" s="11"/>
      <c r="E8410" s="11"/>
      <c r="F8410" s="56"/>
      <c r="G8410" s="11"/>
      <c r="H8410" s="11"/>
      <c r="I8410" s="11"/>
      <c r="J8410" s="11"/>
      <c r="K8410" s="11"/>
      <c r="L8410" s="11"/>
      <c r="M8410" s="11"/>
      <c r="N8410" s="11"/>
      <c r="O8410" s="11"/>
      <c r="Q8410" s="11"/>
      <c r="R8410" s="11"/>
      <c r="S8410" s="11"/>
      <c r="T8410" s="11"/>
      <c r="U8410" s="42"/>
      <c r="V8410" s="42"/>
      <c r="W8410" s="42"/>
      <c r="X8410" s="42"/>
      <c r="Y8410" s="42"/>
      <c r="Z8410" s="42"/>
      <c r="AA8410" s="42"/>
      <c r="AB8410" s="42"/>
      <c r="AD8410" s="11"/>
    </row>
    <row r="8411" spans="3:32">
      <c r="C8411" s="57"/>
      <c r="D8411" s="11"/>
      <c r="E8411" s="11"/>
      <c r="F8411" s="56"/>
      <c r="G8411" s="11"/>
      <c r="H8411" s="11"/>
      <c r="I8411" s="11"/>
      <c r="J8411" s="11"/>
      <c r="K8411" s="11"/>
      <c r="L8411" s="11"/>
      <c r="M8411" s="11"/>
      <c r="N8411" s="11"/>
      <c r="P8411" s="11"/>
      <c r="Q8411" s="11"/>
      <c r="R8411" s="11"/>
      <c r="S8411" s="11"/>
      <c r="T8411" s="11"/>
      <c r="U8411" s="42"/>
      <c r="V8411" s="42"/>
      <c r="W8411" s="42"/>
      <c r="X8411" s="42"/>
      <c r="Y8411" s="42"/>
      <c r="Z8411" s="42"/>
      <c r="AA8411" s="42"/>
      <c r="AB8411" s="42"/>
      <c r="AD8411" s="11"/>
      <c r="AF8411" s="11"/>
    </row>
    <row r="8412" spans="3:32">
      <c r="C8412" s="57"/>
      <c r="D8412" s="11"/>
      <c r="E8412" s="11"/>
      <c r="F8412" s="56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42"/>
      <c r="V8412" s="42"/>
      <c r="W8412" s="42"/>
      <c r="X8412" s="42"/>
      <c r="Y8412" s="42"/>
      <c r="Z8412" s="42"/>
      <c r="AA8412" s="42"/>
      <c r="AB8412" s="42"/>
      <c r="AD8412" s="11"/>
      <c r="AF8412" s="11"/>
    </row>
    <row r="8413" spans="3:32">
      <c r="C8413" s="57"/>
      <c r="D8413" s="11"/>
      <c r="E8413" s="11"/>
      <c r="F8413" s="56"/>
      <c r="G8413" s="11"/>
      <c r="H8413" s="11"/>
      <c r="I8413" s="11"/>
      <c r="J8413" s="11"/>
      <c r="K8413" s="11"/>
      <c r="L8413" s="11"/>
      <c r="M8413" s="11"/>
      <c r="N8413" s="11"/>
      <c r="P8413" s="11"/>
      <c r="Q8413" s="11"/>
      <c r="R8413" s="11"/>
      <c r="S8413" s="11"/>
      <c r="T8413" s="11"/>
      <c r="U8413" s="42"/>
      <c r="V8413" s="42"/>
      <c r="W8413" s="42"/>
      <c r="X8413" s="42"/>
      <c r="Y8413" s="42"/>
      <c r="Z8413" s="42"/>
      <c r="AA8413" s="42"/>
      <c r="AB8413" s="42"/>
      <c r="AD8413" s="11"/>
      <c r="AF8413" s="11"/>
    </row>
    <row r="8414" spans="3:32">
      <c r="C8414" s="57"/>
      <c r="D8414" s="11"/>
      <c r="E8414" s="11"/>
      <c r="F8414" s="56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42"/>
      <c r="V8414" s="42"/>
      <c r="W8414" s="42"/>
      <c r="X8414" s="42"/>
      <c r="Y8414" s="42"/>
      <c r="Z8414" s="42"/>
      <c r="AA8414" s="42"/>
      <c r="AB8414" s="42"/>
      <c r="AD8414" s="11"/>
      <c r="AF8414" s="11"/>
    </row>
    <row r="8415" spans="3:32">
      <c r="C8415" s="57"/>
      <c r="D8415" s="11"/>
      <c r="E8415" s="11"/>
      <c r="F8415" s="56"/>
      <c r="G8415" s="11"/>
      <c r="H8415" s="11"/>
      <c r="I8415" s="11"/>
      <c r="J8415" s="11"/>
      <c r="K8415" s="11"/>
      <c r="L8415" s="11"/>
      <c r="M8415" s="11"/>
      <c r="N8415" s="11"/>
      <c r="P8415" s="11"/>
      <c r="Q8415" s="11"/>
      <c r="R8415" s="11"/>
      <c r="S8415" s="11"/>
      <c r="T8415" s="11"/>
      <c r="U8415" s="42"/>
      <c r="V8415" s="42"/>
      <c r="W8415" s="42"/>
      <c r="X8415" s="42"/>
      <c r="Y8415" s="42"/>
      <c r="Z8415" s="42"/>
      <c r="AA8415" s="42"/>
      <c r="AB8415" s="42"/>
      <c r="AD8415" s="11"/>
      <c r="AE8415" s="11"/>
    </row>
    <row r="8416" spans="3:32">
      <c r="C8416" s="57"/>
      <c r="D8416" s="11"/>
      <c r="E8416" s="11"/>
      <c r="F8416" s="56"/>
      <c r="G8416" s="11"/>
      <c r="H8416" s="11"/>
      <c r="I8416" s="11"/>
      <c r="J8416" s="11"/>
      <c r="K8416" s="11"/>
      <c r="L8416" s="11"/>
      <c r="M8416" s="11"/>
      <c r="N8416" s="11"/>
      <c r="P8416" s="11"/>
      <c r="Q8416" s="11"/>
      <c r="R8416" s="11"/>
      <c r="S8416" s="11"/>
      <c r="T8416" s="11"/>
      <c r="U8416" s="42"/>
      <c r="V8416" s="42"/>
      <c r="W8416" s="42"/>
      <c r="X8416" s="42"/>
      <c r="Y8416" s="42"/>
      <c r="Z8416" s="42"/>
      <c r="AA8416" s="42"/>
      <c r="AB8416" s="42"/>
      <c r="AD8416" s="11"/>
      <c r="AE8416" s="11"/>
      <c r="AF8416" s="11"/>
    </row>
    <row r="8417" spans="3:32">
      <c r="C8417" s="57"/>
      <c r="D8417" s="11"/>
      <c r="E8417" s="11"/>
      <c r="F8417" s="56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42"/>
      <c r="V8417" s="42"/>
      <c r="W8417" s="42"/>
      <c r="X8417" s="42"/>
      <c r="Y8417" s="42"/>
      <c r="Z8417" s="42"/>
      <c r="AA8417" s="42"/>
      <c r="AB8417" s="42"/>
      <c r="AD8417" s="11"/>
      <c r="AE8417" s="11"/>
    </row>
    <row r="8418" spans="3:32">
      <c r="C8418" s="57"/>
      <c r="D8418" s="11"/>
      <c r="E8418" s="11"/>
      <c r="F8418" s="56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42"/>
      <c r="V8418" s="42"/>
      <c r="W8418" s="42"/>
      <c r="X8418" s="42"/>
      <c r="Y8418" s="42"/>
      <c r="Z8418" s="42"/>
      <c r="AA8418" s="42"/>
      <c r="AB8418" s="42"/>
      <c r="AD8418" s="11"/>
      <c r="AE8418" s="11"/>
    </row>
    <row r="8419" spans="3:32">
      <c r="C8419" s="57"/>
      <c r="D8419" s="11"/>
      <c r="E8419" s="11"/>
      <c r="F8419" s="56"/>
      <c r="G8419" s="11"/>
      <c r="H8419" s="11"/>
      <c r="I8419" s="11"/>
      <c r="J8419" s="11"/>
      <c r="K8419" s="11"/>
      <c r="M8419" s="11"/>
      <c r="N8419" s="11"/>
      <c r="O8419" s="11"/>
      <c r="Q8419" s="11"/>
      <c r="R8419" s="11"/>
      <c r="S8419" s="11"/>
      <c r="U8419" s="42"/>
      <c r="V8419" s="42"/>
      <c r="W8419" s="42"/>
      <c r="X8419" s="42"/>
      <c r="Y8419" s="42"/>
      <c r="Z8419" s="42"/>
      <c r="AA8419" s="42"/>
      <c r="AB8419" s="42"/>
      <c r="AD8419" s="11"/>
      <c r="AE8419" s="11"/>
    </row>
    <row r="8420" spans="3:32">
      <c r="C8420" s="57"/>
      <c r="D8420" s="11"/>
      <c r="E8420" s="11"/>
      <c r="F8420" s="56"/>
      <c r="G8420" s="11"/>
      <c r="H8420" s="11"/>
      <c r="I8420" s="11"/>
      <c r="J8420" s="11"/>
      <c r="K8420" s="11"/>
      <c r="M8420" s="11"/>
      <c r="N8420" s="11"/>
      <c r="O8420" s="11"/>
      <c r="P8420" s="11"/>
      <c r="Q8420" s="11"/>
      <c r="R8420" s="11"/>
      <c r="S8420" s="11"/>
      <c r="T8420" s="11"/>
      <c r="U8420" s="42"/>
      <c r="V8420" s="42"/>
      <c r="W8420" s="42"/>
      <c r="X8420" s="42"/>
      <c r="Y8420" s="42"/>
      <c r="Z8420" s="42"/>
      <c r="AA8420" s="42"/>
      <c r="AB8420" s="42"/>
      <c r="AD8420" s="11"/>
      <c r="AF8420" s="11"/>
    </row>
    <row r="8421" spans="3:32">
      <c r="C8421" s="57"/>
      <c r="D8421" s="11"/>
      <c r="E8421" s="11"/>
      <c r="F8421" s="56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42"/>
      <c r="V8421" s="42"/>
      <c r="W8421" s="42"/>
      <c r="X8421" s="42"/>
      <c r="Y8421" s="42"/>
      <c r="Z8421" s="42"/>
      <c r="AA8421" s="42"/>
      <c r="AB8421" s="42"/>
      <c r="AD8421" s="11"/>
      <c r="AF8421" s="11"/>
    </row>
    <row r="8422" spans="3:32">
      <c r="C8422" s="57"/>
      <c r="D8422" s="11"/>
      <c r="E8422" s="11"/>
      <c r="F8422" s="56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42"/>
      <c r="V8422" s="42"/>
      <c r="W8422" s="42"/>
      <c r="X8422" s="42"/>
      <c r="Y8422" s="42"/>
      <c r="Z8422" s="42"/>
      <c r="AA8422" s="42"/>
      <c r="AB8422" s="42"/>
      <c r="AD8422" s="11"/>
      <c r="AE8422" s="11"/>
    </row>
    <row r="8423" spans="3:32">
      <c r="C8423" s="57"/>
      <c r="D8423" s="11"/>
      <c r="E8423" s="11"/>
      <c r="F8423" s="56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42"/>
      <c r="V8423" s="42"/>
      <c r="W8423" s="42"/>
      <c r="X8423" s="42"/>
      <c r="Y8423" s="42"/>
      <c r="Z8423" s="42"/>
      <c r="AA8423" s="42"/>
      <c r="AB8423" s="42"/>
      <c r="AD8423" s="11"/>
      <c r="AE8423" s="11"/>
    </row>
    <row r="8424" spans="3:32">
      <c r="C8424" s="57"/>
      <c r="D8424" s="11"/>
      <c r="E8424" s="11"/>
      <c r="F8424" s="56"/>
      <c r="G8424" s="11"/>
      <c r="H8424" s="11"/>
      <c r="I8424" s="11"/>
      <c r="J8424" s="11"/>
      <c r="K8424" s="11"/>
      <c r="M8424" s="11"/>
      <c r="N8424" s="11"/>
      <c r="O8424" s="11"/>
      <c r="P8424" s="11"/>
      <c r="Q8424" s="11"/>
      <c r="R8424" s="11"/>
      <c r="S8424" s="11"/>
      <c r="T8424" s="11"/>
      <c r="U8424" s="42"/>
      <c r="V8424" s="42"/>
      <c r="W8424" s="42"/>
      <c r="X8424" s="42"/>
      <c r="Y8424" s="42"/>
      <c r="Z8424" s="42"/>
      <c r="AA8424" s="42"/>
      <c r="AB8424" s="42"/>
      <c r="AD8424" s="11"/>
      <c r="AE8424" s="11"/>
    </row>
    <row r="8425" spans="3:32">
      <c r="C8425" s="57"/>
      <c r="D8425" s="11"/>
      <c r="E8425" s="11"/>
      <c r="F8425" s="56"/>
      <c r="G8425" s="11"/>
      <c r="H8425" s="11"/>
      <c r="I8425" s="11"/>
      <c r="J8425" s="11"/>
      <c r="K8425" s="11"/>
      <c r="L8425" s="11"/>
      <c r="M8425" s="11"/>
      <c r="N8425" s="11"/>
      <c r="O8425" s="11"/>
      <c r="Q8425" s="11"/>
      <c r="R8425" s="11"/>
      <c r="S8425" s="11"/>
      <c r="T8425" s="11"/>
      <c r="U8425" s="42"/>
      <c r="V8425" s="42"/>
      <c r="W8425" s="42"/>
      <c r="X8425" s="42"/>
      <c r="Y8425" s="42"/>
      <c r="Z8425" s="42"/>
      <c r="AA8425" s="42"/>
      <c r="AB8425" s="42"/>
      <c r="AD8425" s="11"/>
      <c r="AE8425" s="11"/>
    </row>
    <row r="8426" spans="3:32">
      <c r="C8426" s="57"/>
      <c r="D8426" s="11"/>
      <c r="E8426" s="11"/>
      <c r="F8426" s="56"/>
      <c r="G8426" s="11"/>
      <c r="H8426" s="11"/>
      <c r="I8426" s="11"/>
      <c r="J8426" s="11"/>
      <c r="K8426" s="11"/>
      <c r="L8426" s="11"/>
      <c r="M8426" s="11"/>
      <c r="O8426" s="11"/>
      <c r="Q8426" s="11"/>
      <c r="R8426" s="11"/>
      <c r="S8426" s="11"/>
      <c r="T8426" s="11"/>
      <c r="U8426" s="42"/>
      <c r="V8426" s="42"/>
      <c r="W8426" s="42"/>
      <c r="X8426" s="42"/>
      <c r="Y8426" s="42"/>
      <c r="Z8426" s="42"/>
      <c r="AA8426" s="42"/>
      <c r="AB8426" s="42"/>
      <c r="AD8426" s="11"/>
      <c r="AE8426" s="11"/>
      <c r="AF8426" s="11"/>
    </row>
    <row r="8427" spans="3:32">
      <c r="C8427" s="57"/>
      <c r="D8427" s="11"/>
      <c r="E8427" s="11"/>
      <c r="F8427" s="56"/>
      <c r="G8427" s="11"/>
      <c r="H8427" s="11"/>
      <c r="I8427" s="11"/>
      <c r="J8427" s="11"/>
      <c r="K8427" s="11"/>
      <c r="M8427" s="11"/>
      <c r="N8427" s="11"/>
      <c r="P8427" s="11"/>
      <c r="Q8427" s="11"/>
      <c r="R8427" s="11"/>
      <c r="S8427" s="11"/>
      <c r="U8427" s="42"/>
      <c r="V8427" s="42"/>
      <c r="W8427" s="42"/>
      <c r="X8427" s="42"/>
      <c r="Y8427" s="42"/>
      <c r="Z8427" s="42"/>
      <c r="AA8427" s="42"/>
      <c r="AB8427" s="42"/>
      <c r="AD8427" s="11"/>
      <c r="AF8427" s="11"/>
    </row>
    <row r="8428" spans="3:32">
      <c r="C8428" s="57"/>
      <c r="D8428" s="11"/>
      <c r="E8428" s="11"/>
      <c r="F8428" s="56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42"/>
      <c r="V8428" s="42"/>
      <c r="W8428" s="42"/>
      <c r="X8428" s="42"/>
      <c r="Y8428" s="42"/>
      <c r="Z8428" s="42"/>
      <c r="AA8428" s="42"/>
      <c r="AB8428" s="42"/>
      <c r="AD8428" s="11"/>
      <c r="AF8428" s="11"/>
    </row>
    <row r="8429" spans="3:32">
      <c r="C8429" s="57"/>
      <c r="D8429" s="11"/>
      <c r="E8429" s="11"/>
      <c r="F8429" s="56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42"/>
      <c r="V8429" s="42"/>
      <c r="W8429" s="42"/>
      <c r="X8429" s="42"/>
      <c r="Y8429" s="42"/>
      <c r="Z8429" s="42"/>
      <c r="AA8429" s="42"/>
      <c r="AB8429" s="42"/>
      <c r="AD8429" s="11"/>
      <c r="AF8429" s="11"/>
    </row>
    <row r="8430" spans="3:32">
      <c r="C8430" s="57"/>
      <c r="D8430" s="11"/>
      <c r="E8430" s="11"/>
      <c r="F8430" s="56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42"/>
      <c r="V8430" s="42"/>
      <c r="W8430" s="42"/>
      <c r="X8430" s="42"/>
      <c r="Y8430" s="42"/>
      <c r="Z8430" s="42"/>
      <c r="AA8430" s="42"/>
      <c r="AB8430" s="42"/>
      <c r="AD8430" s="11"/>
      <c r="AF8430" s="11"/>
    </row>
    <row r="8431" spans="3:32">
      <c r="C8431" s="57"/>
      <c r="D8431" s="11"/>
      <c r="E8431" s="11"/>
      <c r="F8431" s="56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42"/>
      <c r="V8431" s="42"/>
      <c r="W8431" s="42"/>
      <c r="X8431" s="42"/>
      <c r="Y8431" s="42"/>
      <c r="Z8431" s="42"/>
      <c r="AA8431" s="42"/>
      <c r="AB8431" s="42"/>
      <c r="AD8431" s="11"/>
      <c r="AF8431" s="11"/>
    </row>
    <row r="8432" spans="3:32">
      <c r="C8432" s="57"/>
      <c r="D8432" s="11"/>
      <c r="E8432" s="11"/>
      <c r="F8432" s="56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42"/>
      <c r="V8432" s="42"/>
      <c r="W8432" s="42"/>
      <c r="X8432" s="42"/>
      <c r="Y8432" s="42"/>
      <c r="Z8432" s="42"/>
      <c r="AA8432" s="42"/>
      <c r="AB8432" s="42"/>
      <c r="AD8432" s="11"/>
      <c r="AF8432" s="11"/>
    </row>
    <row r="8433" spans="3:32">
      <c r="C8433" s="57"/>
      <c r="D8433" s="11"/>
      <c r="E8433" s="11"/>
      <c r="F8433" s="56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42"/>
      <c r="V8433" s="42"/>
      <c r="W8433" s="42"/>
      <c r="X8433" s="42"/>
      <c r="Y8433" s="42"/>
      <c r="Z8433" s="42"/>
      <c r="AA8433" s="42"/>
      <c r="AB8433" s="42"/>
      <c r="AD8433" s="11"/>
      <c r="AF8433" s="11"/>
    </row>
    <row r="8434" spans="3:32">
      <c r="C8434" s="57"/>
      <c r="D8434" s="11"/>
      <c r="E8434" s="11"/>
      <c r="F8434" s="56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42"/>
      <c r="V8434" s="42"/>
      <c r="W8434" s="42"/>
      <c r="X8434" s="42"/>
      <c r="Y8434" s="42"/>
      <c r="Z8434" s="42"/>
      <c r="AA8434" s="42"/>
      <c r="AB8434" s="42"/>
      <c r="AD8434" s="11"/>
      <c r="AE8434" s="11"/>
    </row>
    <row r="8435" spans="3:32">
      <c r="C8435" s="57"/>
      <c r="D8435" s="11"/>
      <c r="E8435" s="11"/>
      <c r="F8435" s="56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42"/>
      <c r="V8435" s="42"/>
      <c r="W8435" s="42"/>
      <c r="X8435" s="42"/>
      <c r="Y8435" s="42"/>
      <c r="Z8435" s="42"/>
      <c r="AA8435" s="42"/>
      <c r="AB8435" s="42"/>
      <c r="AD8435" s="11"/>
      <c r="AE8435" s="11"/>
    </row>
    <row r="8436" spans="3:32">
      <c r="C8436" s="57"/>
      <c r="D8436" s="11"/>
      <c r="E8436" s="11"/>
      <c r="F8436" s="56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42"/>
      <c r="V8436" s="42"/>
      <c r="W8436" s="42"/>
      <c r="X8436" s="42"/>
      <c r="Y8436" s="42"/>
      <c r="Z8436" s="42"/>
      <c r="AA8436" s="42"/>
      <c r="AB8436" s="42"/>
      <c r="AD8436" s="11"/>
      <c r="AE8436" s="11"/>
    </row>
    <row r="8437" spans="3:32">
      <c r="C8437" s="57"/>
      <c r="D8437" s="11"/>
      <c r="E8437" s="11"/>
      <c r="F8437" s="56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42"/>
      <c r="V8437" s="42"/>
      <c r="W8437" s="42"/>
      <c r="X8437" s="42"/>
      <c r="Y8437" s="42"/>
      <c r="Z8437" s="42"/>
      <c r="AA8437" s="42"/>
      <c r="AB8437" s="42"/>
      <c r="AD8437" s="11"/>
      <c r="AF8437" s="11"/>
    </row>
    <row r="8438" spans="3:32">
      <c r="C8438" s="57"/>
      <c r="D8438" s="11"/>
      <c r="E8438" s="11"/>
      <c r="F8438" s="56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42"/>
      <c r="V8438" s="42"/>
      <c r="W8438" s="42"/>
      <c r="X8438" s="42"/>
      <c r="Y8438" s="42"/>
      <c r="Z8438" s="42"/>
      <c r="AA8438" s="42"/>
      <c r="AB8438" s="42"/>
      <c r="AD8438" s="11"/>
      <c r="AE8438" s="11"/>
      <c r="AF8438" s="11"/>
    </row>
    <row r="8439" spans="3:32">
      <c r="C8439" s="57"/>
      <c r="D8439" s="11"/>
      <c r="E8439" s="11"/>
      <c r="F8439" s="56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42"/>
      <c r="V8439" s="42"/>
      <c r="W8439" s="42"/>
      <c r="X8439" s="42"/>
      <c r="Y8439" s="42"/>
      <c r="Z8439" s="42"/>
      <c r="AA8439" s="42"/>
      <c r="AB8439" s="42"/>
      <c r="AD8439" s="11"/>
      <c r="AE8439" s="11"/>
    </row>
    <row r="8440" spans="3:32">
      <c r="C8440" s="57"/>
      <c r="D8440" s="11"/>
      <c r="E8440" s="11"/>
      <c r="F8440" s="56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42"/>
      <c r="V8440" s="42"/>
      <c r="W8440" s="42"/>
      <c r="X8440" s="42"/>
      <c r="Y8440" s="42"/>
      <c r="Z8440" s="42"/>
      <c r="AA8440" s="42"/>
      <c r="AB8440" s="42"/>
      <c r="AD8440" s="11"/>
      <c r="AE8440" s="11"/>
    </row>
    <row r="8441" spans="3:32">
      <c r="C8441" s="57"/>
      <c r="D8441" s="11"/>
      <c r="E8441" s="11"/>
      <c r="F8441" s="56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42"/>
      <c r="V8441" s="42"/>
      <c r="W8441" s="42"/>
      <c r="X8441" s="42"/>
      <c r="Y8441" s="42"/>
      <c r="Z8441" s="42"/>
      <c r="AA8441" s="42"/>
      <c r="AB8441" s="42"/>
      <c r="AD8441" s="11"/>
      <c r="AE8441" s="11"/>
    </row>
    <row r="8442" spans="3:32">
      <c r="C8442" s="57"/>
      <c r="D8442" s="11"/>
      <c r="E8442" s="11"/>
      <c r="F8442" s="56"/>
      <c r="G8442" s="11"/>
      <c r="H8442" s="11"/>
      <c r="I8442" s="11"/>
      <c r="J8442" s="11"/>
      <c r="K8442" s="11"/>
      <c r="L8442" s="11"/>
      <c r="M8442" s="11"/>
      <c r="N8442" s="11"/>
      <c r="O8442" s="11"/>
      <c r="Q8442" s="11"/>
      <c r="R8442" s="11"/>
      <c r="S8442" s="11"/>
      <c r="T8442" s="11"/>
      <c r="U8442" s="42"/>
      <c r="V8442" s="42"/>
      <c r="W8442" s="42"/>
      <c r="X8442" s="42"/>
      <c r="Y8442" s="42"/>
      <c r="Z8442" s="42"/>
      <c r="AA8442" s="42"/>
      <c r="AB8442" s="42"/>
      <c r="AD8442" s="11"/>
      <c r="AE8442" s="11"/>
    </row>
    <row r="8443" spans="3:32">
      <c r="C8443" s="57"/>
      <c r="D8443" s="11"/>
      <c r="E8443" s="11"/>
      <c r="F8443" s="56"/>
      <c r="G8443" s="11"/>
      <c r="H8443" s="11"/>
      <c r="I8443" s="11"/>
      <c r="J8443" s="11"/>
      <c r="K8443" s="11"/>
      <c r="L8443" s="11"/>
      <c r="M8443" s="11"/>
      <c r="O8443" s="11"/>
      <c r="Q8443" s="11"/>
      <c r="R8443" s="11"/>
      <c r="S8443" s="11"/>
      <c r="T8443" s="11"/>
      <c r="U8443" s="42"/>
      <c r="V8443" s="42"/>
      <c r="W8443" s="42"/>
      <c r="X8443" s="42"/>
      <c r="Y8443" s="42"/>
      <c r="Z8443" s="42"/>
      <c r="AA8443" s="42"/>
      <c r="AB8443" s="42"/>
      <c r="AD8443" s="11"/>
      <c r="AE8443" s="11"/>
      <c r="AF8443" s="11"/>
    </row>
    <row r="8444" spans="3:32">
      <c r="C8444" s="57"/>
      <c r="D8444" s="11"/>
      <c r="E8444" s="11"/>
      <c r="F8444" s="56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42"/>
      <c r="V8444" s="42"/>
      <c r="W8444" s="42"/>
      <c r="X8444" s="42"/>
      <c r="Y8444" s="42"/>
      <c r="Z8444" s="42"/>
      <c r="AA8444" s="42"/>
      <c r="AB8444" s="42"/>
      <c r="AD8444" s="11"/>
      <c r="AE8444" s="11"/>
      <c r="AF8444" s="11"/>
    </row>
    <row r="8445" spans="3:32">
      <c r="C8445" s="57"/>
      <c r="D8445" s="11"/>
      <c r="E8445" s="11"/>
      <c r="F8445" s="56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42"/>
      <c r="V8445" s="42"/>
      <c r="W8445" s="42"/>
      <c r="X8445" s="42"/>
      <c r="Y8445" s="42"/>
      <c r="Z8445" s="42"/>
      <c r="AA8445" s="42"/>
      <c r="AB8445" s="42"/>
      <c r="AD8445" s="11"/>
      <c r="AE8445" s="11"/>
    </row>
    <row r="8446" spans="3:32">
      <c r="C8446" s="57"/>
      <c r="D8446" s="11"/>
      <c r="E8446" s="11"/>
      <c r="F8446" s="56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42"/>
      <c r="V8446" s="42"/>
      <c r="W8446" s="42"/>
      <c r="X8446" s="42"/>
      <c r="Y8446" s="42"/>
      <c r="Z8446" s="42"/>
      <c r="AA8446" s="42"/>
      <c r="AB8446" s="42"/>
      <c r="AD8446" s="11"/>
      <c r="AE8446" s="11"/>
    </row>
    <row r="8447" spans="3:32">
      <c r="C8447" s="57"/>
      <c r="D8447" s="11"/>
      <c r="E8447" s="11"/>
      <c r="F8447" s="56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42"/>
      <c r="V8447" s="42"/>
      <c r="W8447" s="42"/>
      <c r="X8447" s="42"/>
      <c r="Y8447" s="42"/>
      <c r="Z8447" s="42"/>
      <c r="AA8447" s="42"/>
      <c r="AB8447" s="42"/>
      <c r="AD8447" s="11"/>
      <c r="AE8447" s="11"/>
    </row>
    <row r="8448" spans="3:32">
      <c r="C8448" s="57"/>
      <c r="D8448" s="11"/>
      <c r="E8448" s="11"/>
      <c r="F8448" s="56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42"/>
      <c r="V8448" s="42"/>
      <c r="W8448" s="42"/>
      <c r="X8448" s="42"/>
      <c r="Y8448" s="42"/>
      <c r="Z8448" s="42"/>
      <c r="AA8448" s="42"/>
      <c r="AB8448" s="42"/>
      <c r="AD8448" s="11"/>
      <c r="AF8448" s="11"/>
    </row>
    <row r="8449" spans="3:32">
      <c r="C8449" s="57"/>
      <c r="D8449" s="11"/>
      <c r="E8449" s="11"/>
      <c r="F8449" s="56"/>
      <c r="G8449" s="11"/>
      <c r="H8449" s="11"/>
      <c r="I8449" s="11"/>
      <c r="J8449" s="11"/>
      <c r="K8449" s="11"/>
      <c r="M8449" s="11"/>
      <c r="O8449" s="11"/>
      <c r="P8449" s="11"/>
      <c r="Q8449" s="11"/>
      <c r="R8449" s="11"/>
      <c r="S8449" s="11"/>
      <c r="T8449" s="11"/>
      <c r="U8449" s="42"/>
      <c r="V8449" s="42"/>
      <c r="W8449" s="42"/>
      <c r="X8449" s="42"/>
      <c r="Y8449" s="42"/>
      <c r="Z8449" s="42"/>
      <c r="AA8449" s="42"/>
      <c r="AB8449" s="42"/>
      <c r="AD8449" s="11"/>
      <c r="AF8449" s="11"/>
    </row>
    <row r="8450" spans="3:32">
      <c r="C8450" s="57"/>
      <c r="D8450" s="11"/>
      <c r="E8450" s="11"/>
      <c r="F8450" s="56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42"/>
      <c r="V8450" s="42"/>
      <c r="W8450" s="42"/>
      <c r="X8450" s="42"/>
      <c r="Y8450" s="42"/>
      <c r="Z8450" s="42"/>
      <c r="AA8450" s="42"/>
      <c r="AB8450" s="42"/>
      <c r="AD8450" s="11"/>
      <c r="AE8450" s="11"/>
      <c r="AF8450" s="11"/>
    </row>
    <row r="8451" spans="3:32">
      <c r="C8451" s="57"/>
      <c r="D8451" s="11"/>
      <c r="E8451" s="11"/>
      <c r="F8451" s="56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42"/>
      <c r="V8451" s="42"/>
      <c r="W8451" s="42"/>
      <c r="X8451" s="42"/>
      <c r="Y8451" s="42"/>
      <c r="Z8451" s="42"/>
      <c r="AA8451" s="42"/>
      <c r="AB8451" s="42"/>
      <c r="AD8451" s="11"/>
      <c r="AE8451" s="11"/>
    </row>
    <row r="8452" spans="3:32">
      <c r="C8452" s="57"/>
      <c r="D8452" s="11"/>
      <c r="E8452" s="11"/>
      <c r="F8452" s="56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42"/>
      <c r="V8452" s="42"/>
      <c r="W8452" s="42"/>
      <c r="X8452" s="42"/>
      <c r="Y8452" s="42"/>
      <c r="Z8452" s="42"/>
      <c r="AA8452" s="42"/>
      <c r="AB8452" s="42"/>
      <c r="AD8452" s="11"/>
      <c r="AE8452" s="11"/>
      <c r="AF8452" s="11"/>
    </row>
    <row r="8453" spans="3:32">
      <c r="C8453" s="57"/>
      <c r="D8453" s="11"/>
      <c r="E8453" s="11"/>
      <c r="F8453" s="56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42"/>
      <c r="V8453" s="42"/>
      <c r="W8453" s="42"/>
      <c r="X8453" s="42"/>
      <c r="Y8453" s="42"/>
      <c r="Z8453" s="42"/>
      <c r="AA8453" s="42"/>
      <c r="AB8453" s="42"/>
      <c r="AD8453" s="11"/>
      <c r="AE8453" s="11"/>
      <c r="AF8453" s="11"/>
    </row>
    <row r="8454" spans="3:32">
      <c r="C8454" s="57"/>
      <c r="D8454" s="11"/>
      <c r="E8454" s="11"/>
      <c r="F8454" s="56"/>
      <c r="G8454" s="11"/>
      <c r="H8454" s="11"/>
      <c r="I8454" s="11"/>
      <c r="J8454" s="11"/>
      <c r="K8454" s="11"/>
      <c r="M8454" s="11"/>
      <c r="N8454" s="11"/>
      <c r="Q8454" s="11"/>
      <c r="R8454" s="11"/>
      <c r="S8454" s="11"/>
      <c r="U8454" s="42"/>
      <c r="V8454" s="42"/>
      <c r="W8454" s="42"/>
      <c r="X8454" s="42"/>
      <c r="Y8454" s="42"/>
      <c r="Z8454" s="42"/>
      <c r="AA8454" s="42"/>
      <c r="AB8454" s="42"/>
      <c r="AD8454" s="11"/>
      <c r="AE8454" s="11"/>
    </row>
    <row r="8455" spans="3:32">
      <c r="C8455" s="57"/>
      <c r="D8455" s="11"/>
      <c r="E8455" s="11"/>
      <c r="F8455" s="56"/>
      <c r="G8455" s="11"/>
      <c r="H8455" s="11"/>
      <c r="I8455" s="11"/>
      <c r="J8455" s="11"/>
      <c r="K8455" s="11"/>
      <c r="L8455" s="11"/>
      <c r="M8455" s="11"/>
      <c r="N8455" s="11"/>
      <c r="P8455" s="11"/>
      <c r="Q8455" s="11"/>
      <c r="R8455" s="11"/>
      <c r="S8455" s="11"/>
      <c r="T8455" s="11"/>
      <c r="U8455" s="42"/>
      <c r="V8455" s="42"/>
      <c r="W8455" s="42"/>
      <c r="X8455" s="42"/>
      <c r="Y8455" s="42"/>
      <c r="Z8455" s="42"/>
      <c r="AA8455" s="42"/>
      <c r="AB8455" s="42"/>
      <c r="AD8455" s="11"/>
      <c r="AE8455" s="11"/>
    </row>
    <row r="8456" spans="3:32">
      <c r="C8456" s="57"/>
      <c r="D8456" s="11"/>
      <c r="E8456" s="11"/>
      <c r="F8456" s="56"/>
      <c r="G8456" s="11"/>
      <c r="H8456" s="11"/>
      <c r="I8456" s="11"/>
      <c r="J8456" s="11"/>
      <c r="K8456" s="11"/>
      <c r="L8456" s="11"/>
      <c r="M8456" s="11"/>
      <c r="N8456" s="11"/>
      <c r="P8456" s="11"/>
      <c r="Q8456" s="11"/>
      <c r="R8456" s="11"/>
      <c r="S8456" s="11"/>
      <c r="T8456" s="11"/>
      <c r="U8456" s="42"/>
      <c r="V8456" s="42"/>
      <c r="W8456" s="42"/>
      <c r="X8456" s="42"/>
      <c r="Y8456" s="42"/>
      <c r="Z8456" s="42"/>
      <c r="AA8456" s="42"/>
      <c r="AB8456" s="42"/>
      <c r="AD8456" s="11"/>
      <c r="AE8456" s="11"/>
      <c r="AF8456" s="11"/>
    </row>
    <row r="8457" spans="3:32">
      <c r="C8457" s="57"/>
      <c r="D8457" s="11"/>
      <c r="E8457" s="11"/>
      <c r="F8457" s="56"/>
      <c r="G8457" s="11"/>
      <c r="H8457" s="11"/>
      <c r="I8457" s="11"/>
      <c r="J8457" s="11"/>
      <c r="K8457" s="11"/>
      <c r="M8457" s="11"/>
      <c r="N8457" s="11"/>
      <c r="O8457" s="11"/>
      <c r="P8457" s="11"/>
      <c r="Q8457" s="11"/>
      <c r="R8457" s="11"/>
      <c r="S8457" s="11"/>
      <c r="T8457" s="11"/>
      <c r="U8457" s="42"/>
      <c r="V8457" s="42"/>
      <c r="W8457" s="42"/>
      <c r="X8457" s="42"/>
      <c r="Y8457" s="42"/>
      <c r="Z8457" s="42"/>
      <c r="AA8457" s="42"/>
      <c r="AB8457" s="42"/>
      <c r="AD8457" s="11"/>
      <c r="AE8457" s="11"/>
      <c r="AF8457" s="11"/>
    </row>
    <row r="8458" spans="3:32">
      <c r="C8458" s="57"/>
      <c r="D8458" s="11"/>
      <c r="E8458" s="11"/>
      <c r="F8458" s="56"/>
      <c r="G8458" s="11"/>
      <c r="H8458" s="11"/>
      <c r="I8458" s="11"/>
      <c r="J8458" s="11"/>
      <c r="K8458" s="11"/>
      <c r="M8458" s="11"/>
      <c r="N8458" s="11"/>
      <c r="O8458" s="11"/>
      <c r="P8458" s="11"/>
      <c r="Q8458" s="11"/>
      <c r="R8458" s="11"/>
      <c r="S8458" s="11"/>
      <c r="T8458" s="11"/>
      <c r="U8458" s="42"/>
      <c r="V8458" s="42"/>
      <c r="W8458" s="42"/>
      <c r="X8458" s="42"/>
      <c r="Y8458" s="42"/>
      <c r="Z8458" s="42"/>
      <c r="AA8458" s="42"/>
      <c r="AB8458" s="42"/>
      <c r="AD8458" s="11"/>
    </row>
    <row r="8459" spans="3:32">
      <c r="C8459" s="57"/>
      <c r="D8459" s="11"/>
      <c r="E8459" s="11"/>
      <c r="F8459" s="56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42"/>
      <c r="V8459" s="42"/>
      <c r="W8459" s="42"/>
      <c r="X8459" s="42"/>
      <c r="Y8459" s="42"/>
      <c r="Z8459" s="42"/>
      <c r="AA8459" s="42"/>
      <c r="AB8459" s="42"/>
      <c r="AD8459" s="11"/>
      <c r="AF8459" s="11"/>
    </row>
    <row r="8460" spans="3:32">
      <c r="C8460" s="57"/>
      <c r="D8460" s="11"/>
      <c r="E8460" s="11"/>
      <c r="F8460" s="56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42"/>
      <c r="V8460" s="42"/>
      <c r="W8460" s="42"/>
      <c r="X8460" s="42"/>
      <c r="Y8460" s="42"/>
      <c r="Z8460" s="42"/>
      <c r="AA8460" s="42"/>
      <c r="AB8460" s="42"/>
      <c r="AD8460" s="11"/>
      <c r="AE8460" s="11"/>
      <c r="AF8460" s="11"/>
    </row>
    <row r="8461" spans="3:32">
      <c r="C8461" s="57"/>
      <c r="D8461" s="11"/>
      <c r="E8461" s="11"/>
      <c r="F8461" s="56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42"/>
      <c r="V8461" s="42"/>
      <c r="W8461" s="42"/>
      <c r="X8461" s="42"/>
      <c r="Y8461" s="42"/>
      <c r="Z8461" s="42"/>
      <c r="AA8461" s="42"/>
      <c r="AB8461" s="42"/>
      <c r="AD8461" s="11"/>
      <c r="AE8461" s="11"/>
      <c r="AF8461" s="11"/>
    </row>
    <row r="8462" spans="3:32">
      <c r="C8462" s="57"/>
      <c r="D8462" s="11"/>
      <c r="E8462" s="11"/>
      <c r="F8462" s="56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42"/>
      <c r="V8462" s="42"/>
      <c r="W8462" s="42"/>
      <c r="X8462" s="42"/>
      <c r="Y8462" s="42"/>
      <c r="Z8462" s="42"/>
      <c r="AA8462" s="42"/>
      <c r="AB8462" s="42"/>
      <c r="AD8462" s="11"/>
      <c r="AE8462" s="11"/>
    </row>
    <row r="8463" spans="3:32">
      <c r="C8463" s="57"/>
      <c r="D8463" s="11"/>
      <c r="E8463" s="11"/>
      <c r="F8463" s="56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42"/>
      <c r="V8463" s="42"/>
      <c r="W8463" s="42"/>
      <c r="X8463" s="42"/>
      <c r="Y8463" s="42"/>
      <c r="Z8463" s="42"/>
      <c r="AA8463" s="42"/>
      <c r="AB8463" s="42"/>
      <c r="AD8463" s="11"/>
      <c r="AF8463" s="11"/>
    </row>
    <row r="8464" spans="3:32">
      <c r="C8464" s="57"/>
      <c r="D8464" s="11"/>
      <c r="E8464" s="11"/>
      <c r="F8464" s="56"/>
      <c r="G8464" s="11"/>
      <c r="H8464" s="11"/>
      <c r="I8464" s="11"/>
      <c r="J8464" s="11"/>
      <c r="K8464" s="11"/>
      <c r="L8464" s="11"/>
      <c r="M8464" s="11"/>
      <c r="O8464" s="11"/>
      <c r="Q8464" s="11"/>
      <c r="R8464" s="11"/>
      <c r="S8464" s="11"/>
      <c r="T8464" s="11"/>
      <c r="U8464" s="42"/>
      <c r="V8464" s="42"/>
      <c r="W8464" s="42"/>
      <c r="X8464" s="42"/>
      <c r="Y8464" s="42"/>
      <c r="Z8464" s="42"/>
      <c r="AA8464" s="42"/>
      <c r="AB8464" s="42"/>
      <c r="AD8464" s="11"/>
      <c r="AF8464" s="11"/>
    </row>
    <row r="8465" spans="3:32">
      <c r="C8465" s="57"/>
      <c r="D8465" s="11"/>
      <c r="E8465" s="11"/>
      <c r="F8465" s="56"/>
      <c r="G8465" s="11"/>
      <c r="H8465" s="11"/>
      <c r="I8465" s="11"/>
      <c r="J8465" s="11"/>
      <c r="K8465" s="11"/>
      <c r="L8465" s="11"/>
      <c r="M8465" s="11"/>
      <c r="N8465" s="11"/>
      <c r="O8465" s="11"/>
      <c r="Q8465" s="11"/>
      <c r="R8465" s="11"/>
      <c r="S8465" s="11"/>
      <c r="T8465" s="11"/>
      <c r="U8465" s="42"/>
      <c r="V8465" s="42"/>
      <c r="W8465" s="42"/>
      <c r="X8465" s="42"/>
      <c r="Y8465" s="42"/>
      <c r="Z8465" s="42"/>
      <c r="AA8465" s="42"/>
      <c r="AB8465" s="42"/>
      <c r="AD8465" s="11"/>
      <c r="AE8465" s="11"/>
    </row>
    <row r="8466" spans="3:32">
      <c r="C8466" s="57"/>
      <c r="D8466" s="11"/>
      <c r="E8466" s="11"/>
      <c r="F8466" s="56"/>
      <c r="G8466" s="11"/>
      <c r="H8466" s="11"/>
      <c r="I8466" s="11"/>
      <c r="J8466" s="11"/>
      <c r="K8466" s="11"/>
      <c r="M8466" s="11"/>
      <c r="N8466" s="11"/>
      <c r="O8466" s="11"/>
      <c r="Q8466" s="11"/>
      <c r="R8466" s="11"/>
      <c r="S8466" s="11"/>
      <c r="U8466" s="42"/>
      <c r="V8466" s="42"/>
      <c r="W8466" s="42"/>
      <c r="X8466" s="42"/>
      <c r="Y8466" s="42"/>
      <c r="Z8466" s="42"/>
      <c r="AA8466" s="42"/>
      <c r="AB8466" s="42"/>
      <c r="AD8466" s="11"/>
      <c r="AE8466" s="11"/>
      <c r="AF8466" s="11"/>
    </row>
    <row r="8467" spans="3:32">
      <c r="C8467" s="57"/>
      <c r="D8467" s="11"/>
      <c r="E8467" s="11"/>
      <c r="F8467" s="56"/>
      <c r="G8467" s="11"/>
      <c r="H8467" s="11"/>
      <c r="I8467" s="11"/>
      <c r="J8467" s="11"/>
      <c r="K8467" s="11"/>
      <c r="M8467" s="11"/>
      <c r="N8467" s="11"/>
      <c r="O8467" s="11"/>
      <c r="Q8467" s="11"/>
      <c r="R8467" s="11"/>
      <c r="S8467" s="11"/>
      <c r="U8467" s="42"/>
      <c r="V8467" s="42"/>
      <c r="W8467" s="42"/>
      <c r="X8467" s="42"/>
      <c r="Y8467" s="42"/>
      <c r="Z8467" s="42"/>
      <c r="AA8467" s="42"/>
      <c r="AB8467" s="42"/>
      <c r="AD8467" s="11"/>
      <c r="AF8467" s="11"/>
    </row>
    <row r="8468" spans="3:32">
      <c r="C8468" s="57"/>
      <c r="D8468" s="11"/>
      <c r="E8468" s="11"/>
      <c r="F8468" s="56"/>
      <c r="G8468" s="11"/>
      <c r="H8468" s="11"/>
      <c r="I8468" s="11"/>
      <c r="J8468" s="11"/>
      <c r="K8468" s="11"/>
      <c r="M8468" s="11"/>
      <c r="N8468" s="11"/>
      <c r="O8468" s="11"/>
      <c r="Q8468" s="11"/>
      <c r="R8468" s="11"/>
      <c r="S8468" s="11"/>
      <c r="U8468" s="42"/>
      <c r="V8468" s="42"/>
      <c r="W8468" s="42"/>
      <c r="X8468" s="42"/>
      <c r="Y8468" s="42"/>
      <c r="Z8468" s="42"/>
      <c r="AA8468" s="42"/>
      <c r="AB8468" s="42"/>
      <c r="AD8468" s="11"/>
      <c r="AE8468" s="11"/>
      <c r="AF8468" s="11"/>
    </row>
    <row r="8469" spans="3:32">
      <c r="C8469" s="57"/>
      <c r="D8469" s="11"/>
      <c r="E8469" s="11"/>
      <c r="F8469" s="56"/>
      <c r="G8469" s="11"/>
      <c r="H8469" s="11"/>
      <c r="I8469" s="11"/>
      <c r="J8469" s="11"/>
      <c r="K8469" s="11"/>
      <c r="M8469" s="11"/>
      <c r="N8469" s="11"/>
      <c r="Q8469" s="11"/>
      <c r="R8469" s="11"/>
      <c r="S8469" s="11"/>
      <c r="U8469" s="42"/>
      <c r="V8469" s="42"/>
      <c r="W8469" s="42"/>
      <c r="X8469" s="42"/>
      <c r="Y8469" s="42"/>
      <c r="Z8469" s="42"/>
      <c r="AA8469" s="42"/>
      <c r="AB8469" s="42"/>
      <c r="AD8469" s="11"/>
      <c r="AE8469" s="11"/>
    </row>
    <row r="8470" spans="3:32">
      <c r="C8470" s="57"/>
      <c r="D8470" s="11"/>
      <c r="E8470" s="11"/>
      <c r="F8470" s="56"/>
      <c r="G8470" s="11"/>
      <c r="H8470" s="11"/>
      <c r="I8470" s="11"/>
      <c r="J8470" s="11"/>
      <c r="K8470" s="11"/>
      <c r="M8470" s="11"/>
      <c r="N8470" s="11"/>
      <c r="P8470" s="11"/>
      <c r="Q8470" s="11"/>
      <c r="R8470" s="11"/>
      <c r="S8470" s="11"/>
      <c r="T8470" s="11"/>
      <c r="U8470" s="42"/>
      <c r="V8470" s="42"/>
      <c r="W8470" s="42"/>
      <c r="X8470" s="42"/>
      <c r="Y8470" s="42"/>
      <c r="Z8470" s="42"/>
      <c r="AA8470" s="42"/>
      <c r="AB8470" s="42"/>
      <c r="AD8470" s="11"/>
      <c r="AE8470" s="11"/>
      <c r="AF8470" s="11"/>
    </row>
    <row r="8471" spans="3:32">
      <c r="C8471" s="57"/>
      <c r="D8471" s="11"/>
      <c r="E8471" s="11"/>
      <c r="F8471" s="56"/>
      <c r="G8471" s="11"/>
      <c r="H8471" s="11"/>
      <c r="I8471" s="11"/>
      <c r="J8471" s="11"/>
      <c r="K8471" s="11"/>
      <c r="L8471" s="11"/>
      <c r="M8471" s="11"/>
      <c r="N8471" s="11"/>
      <c r="P8471" s="11"/>
      <c r="Q8471" s="11"/>
      <c r="R8471" s="11"/>
      <c r="S8471" s="11"/>
      <c r="T8471" s="11"/>
      <c r="U8471" s="42"/>
      <c r="V8471" s="42"/>
      <c r="W8471" s="42"/>
      <c r="X8471" s="42"/>
      <c r="Y8471" s="42"/>
      <c r="Z8471" s="42"/>
      <c r="AA8471" s="42"/>
      <c r="AB8471" s="42"/>
      <c r="AD8471" s="11"/>
      <c r="AE8471" s="11"/>
    </row>
    <row r="8472" spans="3:32">
      <c r="C8472" s="57"/>
      <c r="D8472" s="11"/>
      <c r="E8472" s="11"/>
      <c r="F8472" s="56"/>
      <c r="G8472" s="11"/>
      <c r="H8472" s="11"/>
      <c r="I8472" s="11"/>
      <c r="J8472" s="11"/>
      <c r="K8472" s="11"/>
      <c r="M8472" s="11"/>
      <c r="N8472" s="11"/>
      <c r="P8472" s="11"/>
      <c r="Q8472" s="11"/>
      <c r="R8472" s="11"/>
      <c r="S8472" s="11"/>
      <c r="U8472" s="42"/>
      <c r="V8472" s="42"/>
      <c r="W8472" s="42"/>
      <c r="X8472" s="42"/>
      <c r="Y8472" s="42"/>
      <c r="Z8472" s="42"/>
      <c r="AA8472" s="42"/>
      <c r="AB8472" s="42"/>
      <c r="AD8472" s="11"/>
      <c r="AE8472" s="11"/>
    </row>
    <row r="8473" spans="3:32">
      <c r="C8473" s="57"/>
      <c r="D8473" s="11"/>
      <c r="E8473" s="11"/>
      <c r="F8473" s="56"/>
      <c r="G8473" s="11"/>
      <c r="H8473" s="11"/>
      <c r="I8473" s="11"/>
      <c r="J8473" s="11"/>
      <c r="K8473" s="11"/>
      <c r="M8473" s="11"/>
      <c r="N8473" s="11"/>
      <c r="O8473" s="11"/>
      <c r="Q8473" s="11"/>
      <c r="R8473" s="11"/>
      <c r="S8473" s="11"/>
      <c r="U8473" s="42"/>
      <c r="V8473" s="42"/>
      <c r="W8473" s="42"/>
      <c r="X8473" s="42"/>
      <c r="Y8473" s="42"/>
      <c r="Z8473" s="42"/>
      <c r="AA8473" s="42"/>
      <c r="AB8473" s="42"/>
      <c r="AD8473" s="11"/>
      <c r="AE8473" s="11"/>
    </row>
    <row r="8474" spans="3:32">
      <c r="C8474" s="57"/>
      <c r="D8474" s="11"/>
      <c r="E8474" s="11"/>
      <c r="F8474" s="56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42"/>
      <c r="V8474" s="42"/>
      <c r="W8474" s="42"/>
      <c r="X8474" s="42"/>
      <c r="Y8474" s="42"/>
      <c r="Z8474" s="42"/>
      <c r="AA8474" s="42"/>
      <c r="AB8474" s="42"/>
      <c r="AD8474" s="11"/>
      <c r="AE8474" s="11"/>
      <c r="AF8474" s="11"/>
    </row>
    <row r="8475" spans="3:32">
      <c r="C8475" s="57"/>
      <c r="D8475" s="11"/>
      <c r="E8475" s="11"/>
      <c r="F8475" s="56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42"/>
      <c r="V8475" s="42"/>
      <c r="W8475" s="42"/>
      <c r="X8475" s="42"/>
      <c r="Y8475" s="42"/>
      <c r="Z8475" s="42"/>
      <c r="AA8475" s="42"/>
      <c r="AB8475" s="42"/>
      <c r="AD8475" s="11"/>
      <c r="AE8475" s="11"/>
      <c r="AF8475" s="11"/>
    </row>
    <row r="8476" spans="3:32">
      <c r="C8476" s="57"/>
      <c r="D8476" s="11"/>
      <c r="E8476" s="11"/>
      <c r="F8476" s="56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42"/>
      <c r="V8476" s="42"/>
      <c r="W8476" s="42"/>
      <c r="X8476" s="42"/>
      <c r="Y8476" s="42"/>
      <c r="Z8476" s="42"/>
      <c r="AA8476" s="42"/>
      <c r="AB8476" s="42"/>
      <c r="AD8476" s="11"/>
      <c r="AE8476" s="11"/>
      <c r="AF8476" s="11"/>
    </row>
    <row r="8477" spans="3:32">
      <c r="C8477" s="57"/>
      <c r="D8477" s="11"/>
      <c r="E8477" s="11"/>
      <c r="F8477" s="56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42"/>
      <c r="V8477" s="42"/>
      <c r="W8477" s="42"/>
      <c r="X8477" s="42"/>
      <c r="Y8477" s="42"/>
      <c r="Z8477" s="42"/>
      <c r="AA8477" s="42"/>
      <c r="AB8477" s="42"/>
      <c r="AD8477" s="11"/>
      <c r="AF8477" s="11"/>
    </row>
    <row r="8478" spans="3:32">
      <c r="C8478" s="57"/>
      <c r="D8478" s="11"/>
      <c r="E8478" s="11"/>
      <c r="F8478" s="56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42"/>
      <c r="V8478" s="42"/>
      <c r="W8478" s="42"/>
      <c r="X8478" s="42"/>
      <c r="Y8478" s="42"/>
      <c r="Z8478" s="42"/>
      <c r="AA8478" s="42"/>
      <c r="AB8478" s="42"/>
      <c r="AD8478" s="11"/>
      <c r="AF8478" s="11"/>
    </row>
    <row r="8479" spans="3:32">
      <c r="C8479" s="57"/>
      <c r="D8479" s="11"/>
      <c r="E8479" s="11"/>
      <c r="F8479" s="56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42"/>
      <c r="V8479" s="42"/>
      <c r="W8479" s="42"/>
      <c r="X8479" s="42"/>
      <c r="Y8479" s="42"/>
      <c r="Z8479" s="42"/>
      <c r="AA8479" s="42"/>
      <c r="AB8479" s="42"/>
      <c r="AD8479" s="11"/>
      <c r="AF8479" s="11"/>
    </row>
    <row r="8480" spans="3:32">
      <c r="C8480" s="57"/>
      <c r="D8480" s="11"/>
      <c r="E8480" s="11"/>
      <c r="F8480" s="56"/>
      <c r="G8480" s="11"/>
      <c r="H8480" s="11"/>
      <c r="I8480" s="11"/>
      <c r="J8480" s="11"/>
      <c r="K8480" s="11"/>
      <c r="M8480" s="11"/>
      <c r="N8480" s="11"/>
      <c r="Q8480" s="11"/>
      <c r="R8480" s="11"/>
      <c r="S8480" s="11"/>
      <c r="U8480" s="42"/>
      <c r="V8480" s="42"/>
      <c r="W8480" s="42"/>
      <c r="X8480" s="42"/>
      <c r="Y8480" s="42"/>
      <c r="Z8480" s="42"/>
      <c r="AA8480" s="42"/>
      <c r="AB8480" s="42"/>
      <c r="AD8480" s="11"/>
      <c r="AE8480" s="11"/>
      <c r="AF8480" s="11"/>
    </row>
    <row r="8481" spans="3:32">
      <c r="C8481" s="57"/>
      <c r="D8481" s="11"/>
      <c r="E8481" s="11"/>
      <c r="F8481" s="56"/>
      <c r="G8481" s="11"/>
      <c r="H8481" s="11"/>
      <c r="I8481" s="11"/>
      <c r="J8481" s="11"/>
      <c r="K8481" s="11"/>
      <c r="M8481" s="11"/>
      <c r="N8481" s="11"/>
      <c r="O8481" s="11"/>
      <c r="Q8481" s="11"/>
      <c r="R8481" s="11"/>
      <c r="S8481" s="11"/>
      <c r="U8481" s="42"/>
      <c r="V8481" s="42"/>
      <c r="W8481" s="42"/>
      <c r="X8481" s="42"/>
      <c r="Y8481" s="42"/>
      <c r="Z8481" s="42"/>
      <c r="AA8481" s="42"/>
      <c r="AB8481" s="42"/>
      <c r="AD8481" s="11"/>
      <c r="AE8481" s="11"/>
    </row>
    <row r="8482" spans="3:32">
      <c r="C8482" s="57"/>
      <c r="D8482" s="11"/>
      <c r="E8482" s="11"/>
      <c r="F8482" s="56"/>
      <c r="G8482" s="11"/>
      <c r="H8482" s="11"/>
      <c r="I8482" s="11"/>
      <c r="J8482" s="11"/>
      <c r="K8482" s="11"/>
      <c r="L8482" s="11"/>
      <c r="M8482" s="11"/>
      <c r="N8482" s="11"/>
      <c r="O8482" s="11"/>
      <c r="Q8482" s="11"/>
      <c r="R8482" s="11"/>
      <c r="S8482" s="11"/>
      <c r="T8482" s="11"/>
      <c r="U8482" s="42"/>
      <c r="V8482" s="42"/>
      <c r="W8482" s="42"/>
      <c r="X8482" s="42"/>
      <c r="Y8482" s="42"/>
      <c r="Z8482" s="42"/>
      <c r="AA8482" s="42"/>
      <c r="AB8482" s="42"/>
      <c r="AD8482" s="11"/>
      <c r="AE8482" s="11"/>
      <c r="AF8482" s="11"/>
    </row>
    <row r="8483" spans="3:32">
      <c r="C8483" s="57"/>
      <c r="D8483" s="11"/>
      <c r="E8483" s="11"/>
      <c r="F8483" s="56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42"/>
      <c r="V8483" s="42"/>
      <c r="W8483" s="42"/>
      <c r="X8483" s="42"/>
      <c r="Y8483" s="42"/>
      <c r="Z8483" s="42"/>
      <c r="AA8483" s="42"/>
      <c r="AB8483" s="42"/>
      <c r="AD8483" s="11"/>
      <c r="AE8483" s="11"/>
    </row>
    <row r="8484" spans="3:32">
      <c r="C8484" s="57"/>
      <c r="D8484" s="11"/>
      <c r="E8484" s="11"/>
      <c r="F8484" s="56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42"/>
      <c r="V8484" s="42"/>
      <c r="W8484" s="42"/>
      <c r="X8484" s="42"/>
      <c r="Y8484" s="42"/>
      <c r="Z8484" s="42"/>
      <c r="AA8484" s="42"/>
      <c r="AB8484" s="42"/>
      <c r="AD8484" s="11"/>
      <c r="AE8484" s="11"/>
    </row>
    <row r="8485" spans="3:32">
      <c r="C8485" s="57"/>
      <c r="D8485" s="11"/>
      <c r="E8485" s="11"/>
      <c r="F8485" s="56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42"/>
      <c r="V8485" s="42"/>
      <c r="W8485" s="42"/>
      <c r="X8485" s="42"/>
      <c r="Y8485" s="42"/>
      <c r="Z8485" s="42"/>
      <c r="AA8485" s="42"/>
      <c r="AB8485" s="42"/>
      <c r="AD8485" s="11"/>
    </row>
    <row r="8486" spans="3:32">
      <c r="C8486" s="57"/>
      <c r="D8486" s="11"/>
      <c r="E8486" s="11"/>
      <c r="F8486" s="56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42"/>
      <c r="V8486" s="42"/>
      <c r="W8486" s="42"/>
      <c r="X8486" s="42"/>
      <c r="Y8486" s="42"/>
      <c r="Z8486" s="42"/>
      <c r="AA8486" s="42"/>
      <c r="AB8486" s="42"/>
      <c r="AD8486" s="11"/>
      <c r="AE8486" s="11"/>
    </row>
    <row r="8487" spans="3:32">
      <c r="C8487" s="57"/>
      <c r="D8487" s="11"/>
      <c r="E8487" s="11"/>
      <c r="F8487" s="56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42"/>
      <c r="V8487" s="42"/>
      <c r="W8487" s="42"/>
      <c r="X8487" s="42"/>
      <c r="Y8487" s="42"/>
      <c r="Z8487" s="42"/>
      <c r="AA8487" s="42"/>
      <c r="AB8487" s="42"/>
      <c r="AD8487" s="11"/>
      <c r="AE8487" s="11"/>
    </row>
    <row r="8488" spans="3:32">
      <c r="C8488" s="57"/>
      <c r="D8488" s="11"/>
      <c r="E8488" s="11"/>
      <c r="F8488" s="56"/>
      <c r="G8488" s="11"/>
      <c r="H8488" s="11"/>
      <c r="I8488" s="11"/>
      <c r="J8488" s="11"/>
      <c r="K8488" s="11"/>
      <c r="M8488" s="11"/>
      <c r="Q8488" s="11"/>
      <c r="R8488" s="11"/>
      <c r="S8488" s="11"/>
      <c r="T8488" s="11"/>
      <c r="U8488" s="42"/>
      <c r="V8488" s="42"/>
      <c r="W8488" s="42"/>
      <c r="X8488" s="42"/>
      <c r="Y8488" s="42"/>
      <c r="Z8488" s="42"/>
      <c r="AA8488" s="42"/>
      <c r="AB8488" s="42"/>
      <c r="AD8488" s="11"/>
      <c r="AE8488" s="11"/>
    </row>
    <row r="8489" spans="3:32">
      <c r="C8489" s="57"/>
      <c r="D8489" s="11"/>
      <c r="E8489" s="11"/>
      <c r="F8489" s="56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42"/>
      <c r="V8489" s="42"/>
      <c r="W8489" s="42"/>
      <c r="X8489" s="42"/>
      <c r="Y8489" s="42"/>
      <c r="Z8489" s="42"/>
      <c r="AA8489" s="42"/>
      <c r="AB8489" s="42"/>
      <c r="AD8489" s="11"/>
      <c r="AE8489" s="11"/>
    </row>
    <row r="8490" spans="3:32">
      <c r="C8490" s="57"/>
      <c r="D8490" s="11"/>
      <c r="E8490" s="11"/>
      <c r="F8490" s="56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42"/>
      <c r="V8490" s="42"/>
      <c r="W8490" s="42"/>
      <c r="X8490" s="42"/>
      <c r="Y8490" s="42"/>
      <c r="Z8490" s="42"/>
      <c r="AA8490" s="42"/>
      <c r="AB8490" s="42"/>
      <c r="AD8490" s="11"/>
      <c r="AF8490" s="11"/>
    </row>
    <row r="8491" spans="3:32">
      <c r="C8491" s="57"/>
      <c r="D8491" s="11"/>
      <c r="E8491" s="11"/>
      <c r="F8491" s="56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42"/>
      <c r="V8491" s="42"/>
      <c r="W8491" s="42"/>
      <c r="X8491" s="42"/>
      <c r="Y8491" s="42"/>
      <c r="Z8491" s="42"/>
      <c r="AA8491" s="42"/>
      <c r="AB8491" s="42"/>
      <c r="AD8491" s="11"/>
      <c r="AF8491" s="11"/>
    </row>
    <row r="8492" spans="3:32">
      <c r="C8492" s="57"/>
      <c r="D8492" s="11"/>
      <c r="E8492" s="11"/>
      <c r="F8492" s="56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42"/>
      <c r="V8492" s="42"/>
      <c r="W8492" s="42"/>
      <c r="X8492" s="42"/>
      <c r="Y8492" s="42"/>
      <c r="Z8492" s="42"/>
      <c r="AA8492" s="42"/>
      <c r="AB8492" s="42"/>
      <c r="AD8492" s="11"/>
      <c r="AE8492" s="11"/>
    </row>
    <row r="8493" spans="3:32">
      <c r="C8493" s="57"/>
      <c r="D8493" s="11"/>
      <c r="E8493" s="11"/>
      <c r="F8493" s="56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42"/>
      <c r="V8493" s="42"/>
      <c r="W8493" s="42"/>
      <c r="X8493" s="42"/>
      <c r="Y8493" s="42"/>
      <c r="Z8493" s="42"/>
      <c r="AA8493" s="42"/>
      <c r="AB8493" s="42"/>
      <c r="AD8493" s="11"/>
      <c r="AE8493" s="11"/>
      <c r="AF8493" s="11"/>
    </row>
    <row r="8494" spans="3:32">
      <c r="C8494" s="57"/>
      <c r="D8494" s="11"/>
      <c r="E8494" s="11"/>
      <c r="F8494" s="56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42"/>
      <c r="V8494" s="42"/>
      <c r="W8494" s="42"/>
      <c r="X8494" s="42"/>
      <c r="Y8494" s="42"/>
      <c r="Z8494" s="42"/>
      <c r="AA8494" s="42"/>
      <c r="AB8494" s="42"/>
      <c r="AD8494" s="11"/>
      <c r="AE8494" s="11"/>
    </row>
    <row r="8495" spans="3:32">
      <c r="C8495" s="57"/>
      <c r="D8495" s="11"/>
      <c r="E8495" s="11"/>
      <c r="F8495" s="56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42"/>
      <c r="V8495" s="42"/>
      <c r="W8495" s="42"/>
      <c r="X8495" s="42"/>
      <c r="Y8495" s="42"/>
      <c r="Z8495" s="42"/>
      <c r="AA8495" s="42"/>
      <c r="AB8495" s="42"/>
      <c r="AD8495" s="11"/>
      <c r="AE8495" s="11"/>
    </row>
    <row r="8496" spans="3:32">
      <c r="C8496" s="57"/>
      <c r="D8496" s="11"/>
      <c r="E8496" s="11"/>
      <c r="F8496" s="56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42"/>
      <c r="V8496" s="42"/>
      <c r="W8496" s="42"/>
      <c r="X8496" s="42"/>
      <c r="Y8496" s="42"/>
      <c r="Z8496" s="42"/>
      <c r="AA8496" s="42"/>
      <c r="AB8496" s="42"/>
      <c r="AD8496" s="11"/>
      <c r="AE8496" s="11"/>
    </row>
    <row r="8497" spans="3:32">
      <c r="C8497" s="57"/>
      <c r="D8497" s="11"/>
      <c r="E8497" s="11"/>
      <c r="F8497" s="56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42"/>
      <c r="V8497" s="42"/>
      <c r="W8497" s="42"/>
      <c r="X8497" s="42"/>
      <c r="Y8497" s="42"/>
      <c r="Z8497" s="42"/>
      <c r="AA8497" s="42"/>
      <c r="AB8497" s="42"/>
      <c r="AD8497" s="11"/>
      <c r="AE8497" s="11"/>
    </row>
    <row r="8498" spans="3:32">
      <c r="C8498" s="57"/>
      <c r="D8498" s="11"/>
      <c r="E8498" s="11"/>
      <c r="F8498" s="56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42"/>
      <c r="V8498" s="42"/>
      <c r="W8498" s="42"/>
      <c r="X8498" s="42"/>
      <c r="Y8498" s="42"/>
      <c r="Z8498" s="42"/>
      <c r="AA8498" s="42"/>
      <c r="AB8498" s="42"/>
      <c r="AD8498" s="11"/>
    </row>
    <row r="8499" spans="3:32">
      <c r="C8499" s="57"/>
      <c r="D8499" s="11"/>
      <c r="E8499" s="11"/>
      <c r="F8499" s="56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42"/>
      <c r="V8499" s="42"/>
      <c r="W8499" s="42"/>
      <c r="X8499" s="42"/>
      <c r="Y8499" s="42"/>
      <c r="Z8499" s="42"/>
      <c r="AA8499" s="42"/>
      <c r="AB8499" s="42"/>
      <c r="AD8499" s="11"/>
      <c r="AE8499" s="11"/>
      <c r="AF8499" s="11"/>
    </row>
    <row r="8500" spans="3:32">
      <c r="C8500" s="57"/>
      <c r="D8500" s="11"/>
      <c r="E8500" s="11"/>
      <c r="F8500" s="56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42"/>
      <c r="V8500" s="42"/>
      <c r="W8500" s="42"/>
      <c r="X8500" s="42"/>
      <c r="Y8500" s="42"/>
      <c r="Z8500" s="42"/>
      <c r="AA8500" s="42"/>
      <c r="AB8500" s="42"/>
      <c r="AD8500" s="11"/>
      <c r="AE8500" s="11"/>
    </row>
    <row r="8501" spans="3:32">
      <c r="C8501" s="57"/>
      <c r="D8501" s="11"/>
      <c r="E8501" s="11"/>
      <c r="F8501" s="56"/>
      <c r="G8501" s="11"/>
      <c r="H8501" s="11"/>
      <c r="I8501" s="11"/>
      <c r="J8501" s="11"/>
      <c r="K8501" s="11"/>
      <c r="L8501" s="11"/>
      <c r="M8501" s="11"/>
      <c r="N8501" s="11"/>
      <c r="O8501" s="11"/>
      <c r="Q8501" s="11"/>
      <c r="R8501" s="11"/>
      <c r="S8501" s="11"/>
      <c r="T8501" s="11"/>
      <c r="U8501" s="42"/>
      <c r="V8501" s="42"/>
      <c r="W8501" s="42"/>
      <c r="X8501" s="42"/>
      <c r="Y8501" s="42"/>
      <c r="Z8501" s="42"/>
      <c r="AA8501" s="42"/>
      <c r="AB8501" s="42"/>
      <c r="AD8501" s="11"/>
      <c r="AE8501" s="11"/>
      <c r="AF8501" s="11"/>
    </row>
    <row r="8502" spans="3:32">
      <c r="C8502" s="57"/>
      <c r="D8502" s="11"/>
      <c r="E8502" s="11"/>
      <c r="F8502" s="56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42"/>
      <c r="V8502" s="42"/>
      <c r="W8502" s="42"/>
      <c r="X8502" s="42"/>
      <c r="Y8502" s="42"/>
      <c r="Z8502" s="42"/>
      <c r="AA8502" s="42"/>
      <c r="AB8502" s="42"/>
      <c r="AD8502" s="11"/>
      <c r="AE8502" s="11"/>
      <c r="AF8502" s="11"/>
    </row>
    <row r="8503" spans="3:32">
      <c r="C8503" s="57"/>
      <c r="D8503" s="11"/>
      <c r="E8503" s="11"/>
      <c r="F8503" s="56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42"/>
      <c r="V8503" s="42"/>
      <c r="W8503" s="42"/>
      <c r="X8503" s="42"/>
      <c r="Y8503" s="42"/>
      <c r="Z8503" s="42"/>
      <c r="AA8503" s="42"/>
      <c r="AB8503" s="42"/>
      <c r="AD8503" s="11"/>
      <c r="AE8503" s="11"/>
      <c r="AF8503" s="11"/>
    </row>
    <row r="8504" spans="3:32">
      <c r="C8504" s="57"/>
      <c r="D8504" s="11"/>
      <c r="E8504" s="11"/>
      <c r="F8504" s="56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42"/>
      <c r="V8504" s="42"/>
      <c r="W8504" s="42"/>
      <c r="X8504" s="42"/>
      <c r="Y8504" s="42"/>
      <c r="Z8504" s="42"/>
      <c r="AA8504" s="42"/>
      <c r="AB8504" s="42"/>
      <c r="AD8504" s="11"/>
      <c r="AF8504" s="11"/>
    </row>
    <row r="8505" spans="3:32">
      <c r="C8505" s="57"/>
      <c r="D8505" s="11"/>
      <c r="E8505" s="11"/>
      <c r="F8505" s="56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42"/>
      <c r="V8505" s="42"/>
      <c r="W8505" s="42"/>
      <c r="X8505" s="42"/>
      <c r="Y8505" s="42"/>
      <c r="Z8505" s="42"/>
      <c r="AA8505" s="42"/>
      <c r="AB8505" s="42"/>
      <c r="AD8505" s="11"/>
      <c r="AE8505" s="11"/>
    </row>
    <row r="8506" spans="3:32">
      <c r="C8506" s="57"/>
      <c r="D8506" s="11"/>
      <c r="E8506" s="11"/>
      <c r="F8506" s="56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42"/>
      <c r="V8506" s="42"/>
      <c r="W8506" s="42"/>
      <c r="X8506" s="42"/>
      <c r="Y8506" s="42"/>
      <c r="Z8506" s="42"/>
      <c r="AA8506" s="42"/>
      <c r="AB8506" s="42"/>
      <c r="AC8506" s="11"/>
      <c r="AD8506" s="11"/>
      <c r="AE8506" s="11"/>
    </row>
    <row r="8507" spans="3:32">
      <c r="C8507" s="57"/>
      <c r="D8507" s="11"/>
      <c r="E8507" s="11"/>
      <c r="F8507" s="56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42"/>
      <c r="V8507" s="42"/>
      <c r="W8507" s="42"/>
      <c r="X8507" s="42"/>
      <c r="Y8507" s="42"/>
      <c r="Z8507" s="42"/>
      <c r="AA8507" s="42"/>
      <c r="AB8507" s="42"/>
      <c r="AC8507" s="11"/>
      <c r="AD8507" s="11"/>
      <c r="AE8507" s="11"/>
    </row>
    <row r="8508" spans="3:32">
      <c r="C8508" s="57"/>
      <c r="D8508" s="11"/>
      <c r="E8508" s="11"/>
      <c r="F8508" s="56"/>
      <c r="G8508" s="11"/>
      <c r="H8508" s="11"/>
      <c r="I8508" s="11"/>
      <c r="J8508" s="11"/>
      <c r="K8508" s="11"/>
      <c r="M8508" s="11"/>
      <c r="O8508" s="11"/>
      <c r="P8508" s="11"/>
      <c r="Q8508" s="11"/>
      <c r="R8508" s="11"/>
      <c r="S8508" s="11"/>
      <c r="T8508" s="11"/>
      <c r="U8508" s="42"/>
      <c r="V8508" s="42"/>
      <c r="W8508" s="42"/>
      <c r="X8508" s="42"/>
      <c r="Y8508" s="42"/>
      <c r="Z8508" s="42"/>
      <c r="AA8508" s="42"/>
      <c r="AB8508" s="42"/>
      <c r="AC8508" s="11"/>
      <c r="AD8508" s="11"/>
      <c r="AE8508" s="11"/>
    </row>
    <row r="8509" spans="3:32">
      <c r="C8509" s="57"/>
      <c r="D8509" s="11"/>
      <c r="E8509" s="11"/>
      <c r="F8509" s="56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42"/>
      <c r="V8509" s="42"/>
      <c r="W8509" s="42"/>
      <c r="X8509" s="42"/>
      <c r="Y8509" s="42"/>
      <c r="Z8509" s="42"/>
      <c r="AA8509" s="42"/>
      <c r="AB8509" s="42"/>
      <c r="AC8509" s="11"/>
      <c r="AD8509" s="11"/>
      <c r="AE8509" s="11"/>
    </row>
    <row r="8510" spans="3:32">
      <c r="C8510" s="57"/>
      <c r="D8510" s="11"/>
      <c r="E8510" s="11"/>
      <c r="F8510" s="56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42"/>
      <c r="V8510" s="42"/>
      <c r="W8510" s="42"/>
      <c r="X8510" s="42"/>
      <c r="Y8510" s="42"/>
      <c r="Z8510" s="42"/>
      <c r="AA8510" s="42"/>
      <c r="AB8510" s="42"/>
      <c r="AC8510" s="11"/>
      <c r="AD8510" s="11"/>
      <c r="AE8510" s="11"/>
    </row>
    <row r="8511" spans="3:32">
      <c r="C8511" s="57"/>
      <c r="D8511" s="11"/>
      <c r="E8511" s="11"/>
      <c r="F8511" s="56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42"/>
      <c r="V8511" s="42"/>
      <c r="W8511" s="42"/>
      <c r="X8511" s="42"/>
      <c r="Y8511" s="42"/>
      <c r="Z8511" s="42"/>
      <c r="AA8511" s="42"/>
      <c r="AB8511" s="42"/>
      <c r="AC8511" s="11"/>
      <c r="AD8511" s="11"/>
      <c r="AF8511" s="11"/>
    </row>
    <row r="8512" spans="3:32">
      <c r="C8512" s="57"/>
      <c r="D8512" s="11"/>
      <c r="E8512" s="11"/>
      <c r="F8512" s="56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42"/>
      <c r="V8512" s="42"/>
      <c r="W8512" s="42"/>
      <c r="X8512" s="42"/>
      <c r="Y8512" s="42"/>
      <c r="Z8512" s="42"/>
      <c r="AA8512" s="42"/>
      <c r="AB8512" s="42"/>
      <c r="AC8512" s="11"/>
      <c r="AD8512" s="11"/>
      <c r="AF8512" s="11"/>
    </row>
    <row r="8513" spans="3:32">
      <c r="C8513" s="57"/>
      <c r="D8513" s="11"/>
      <c r="E8513" s="11"/>
      <c r="F8513" s="56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42"/>
      <c r="V8513" s="42"/>
      <c r="W8513" s="42"/>
      <c r="X8513" s="42"/>
      <c r="Y8513" s="42"/>
      <c r="Z8513" s="42"/>
      <c r="AA8513" s="42"/>
      <c r="AB8513" s="42"/>
      <c r="AC8513" s="11"/>
      <c r="AD8513" s="11"/>
      <c r="AF8513" s="11"/>
    </row>
    <row r="8514" spans="3:32">
      <c r="C8514" s="57"/>
      <c r="D8514" s="11"/>
      <c r="E8514" s="11"/>
      <c r="F8514" s="56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42"/>
      <c r="V8514" s="42"/>
      <c r="W8514" s="42"/>
      <c r="X8514" s="42"/>
      <c r="Y8514" s="42"/>
      <c r="Z8514" s="42"/>
      <c r="AA8514" s="42"/>
      <c r="AB8514" s="42"/>
      <c r="AC8514" s="11"/>
      <c r="AD8514" s="11"/>
      <c r="AF8514" s="11"/>
    </row>
    <row r="8515" spans="3:32">
      <c r="C8515" s="57"/>
      <c r="D8515" s="11"/>
      <c r="E8515" s="11"/>
      <c r="F8515" s="56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42"/>
      <c r="V8515" s="42"/>
      <c r="W8515" s="42"/>
      <c r="X8515" s="42"/>
      <c r="Y8515" s="42"/>
      <c r="Z8515" s="42"/>
      <c r="AA8515" s="42"/>
      <c r="AB8515" s="42"/>
      <c r="AC8515" s="11"/>
      <c r="AD8515" s="11"/>
      <c r="AF8515" s="11"/>
    </row>
    <row r="8516" spans="3:32">
      <c r="C8516" s="57"/>
      <c r="D8516" s="11"/>
      <c r="E8516" s="11"/>
      <c r="F8516" s="56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42"/>
      <c r="V8516" s="42"/>
      <c r="W8516" s="42"/>
      <c r="X8516" s="42"/>
      <c r="Y8516" s="42"/>
      <c r="Z8516" s="42"/>
      <c r="AA8516" s="42"/>
      <c r="AB8516" s="42"/>
      <c r="AC8516" s="11"/>
      <c r="AD8516" s="11"/>
      <c r="AF8516" s="11"/>
    </row>
    <row r="8517" spans="3:32">
      <c r="C8517" s="57"/>
      <c r="D8517" s="11"/>
      <c r="E8517" s="11"/>
      <c r="F8517" s="56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42"/>
      <c r="V8517" s="42"/>
      <c r="W8517" s="42"/>
      <c r="X8517" s="42"/>
      <c r="Y8517" s="42"/>
      <c r="Z8517" s="42"/>
      <c r="AA8517" s="42"/>
      <c r="AB8517" s="42"/>
      <c r="AC8517" s="11"/>
      <c r="AD8517" s="11"/>
      <c r="AF8517" s="11"/>
    </row>
    <row r="8518" spans="3:32">
      <c r="C8518" s="57"/>
      <c r="D8518" s="11"/>
      <c r="E8518" s="11"/>
      <c r="F8518" s="56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42"/>
      <c r="V8518" s="42"/>
      <c r="W8518" s="42"/>
      <c r="X8518" s="42"/>
      <c r="Y8518" s="42"/>
      <c r="Z8518" s="42"/>
      <c r="AA8518" s="42"/>
      <c r="AB8518" s="42"/>
      <c r="AC8518" s="11"/>
      <c r="AD8518" s="11"/>
      <c r="AF8518" s="11"/>
    </row>
    <row r="8519" spans="3:32">
      <c r="C8519" s="57"/>
      <c r="D8519" s="11"/>
      <c r="E8519" s="11"/>
      <c r="F8519" s="56"/>
      <c r="G8519" s="11"/>
      <c r="H8519" s="11"/>
      <c r="I8519" s="11"/>
      <c r="J8519" s="11"/>
      <c r="K8519" s="11"/>
      <c r="L8519" s="11"/>
      <c r="M8519" s="11"/>
      <c r="N8519" s="11"/>
      <c r="O8519" s="11"/>
      <c r="Q8519" s="11"/>
      <c r="R8519" s="11"/>
      <c r="S8519" s="11"/>
      <c r="T8519" s="11"/>
      <c r="U8519" s="42"/>
      <c r="V8519" s="42"/>
      <c r="W8519" s="42"/>
      <c r="X8519" s="42"/>
      <c r="Y8519" s="42"/>
      <c r="Z8519" s="42"/>
      <c r="AA8519" s="42"/>
      <c r="AB8519" s="42"/>
      <c r="AC8519" s="11"/>
      <c r="AD8519" s="11"/>
      <c r="AF8519" s="11"/>
    </row>
    <row r="8520" spans="3:32">
      <c r="C8520" s="57"/>
      <c r="D8520" s="11"/>
      <c r="E8520" s="11"/>
      <c r="F8520" s="56"/>
      <c r="G8520" s="11"/>
      <c r="H8520" s="11"/>
      <c r="I8520" s="11"/>
      <c r="J8520" s="11"/>
      <c r="K8520" s="11"/>
      <c r="L8520" s="11"/>
      <c r="M8520" s="11"/>
      <c r="N8520" s="11"/>
      <c r="P8520" s="11"/>
      <c r="Q8520" s="11"/>
      <c r="R8520" s="11"/>
      <c r="S8520" s="11"/>
      <c r="T8520" s="11"/>
      <c r="U8520" s="42"/>
      <c r="V8520" s="42"/>
      <c r="W8520" s="42"/>
      <c r="X8520" s="42"/>
      <c r="Y8520" s="42"/>
      <c r="Z8520" s="42"/>
      <c r="AA8520" s="42"/>
      <c r="AB8520" s="42"/>
      <c r="AC8520" s="11"/>
      <c r="AD8520" s="11"/>
      <c r="AF8520" s="11"/>
    </row>
    <row r="8521" spans="3:32">
      <c r="C8521" s="57"/>
      <c r="D8521" s="11"/>
      <c r="E8521" s="11"/>
      <c r="F8521" s="56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42"/>
      <c r="V8521" s="42"/>
      <c r="W8521" s="42"/>
      <c r="X8521" s="42"/>
      <c r="Y8521" s="42"/>
      <c r="Z8521" s="42"/>
      <c r="AA8521" s="42"/>
      <c r="AB8521" s="42"/>
      <c r="AC8521" s="11"/>
      <c r="AD8521" s="11"/>
      <c r="AF8521" s="11"/>
    </row>
    <row r="8522" spans="3:32">
      <c r="C8522" s="57"/>
      <c r="D8522" s="11"/>
      <c r="E8522" s="11"/>
      <c r="F8522" s="56"/>
      <c r="G8522" s="11"/>
      <c r="H8522" s="11"/>
      <c r="I8522" s="11"/>
      <c r="J8522" s="11"/>
      <c r="K8522" s="11"/>
      <c r="M8522" s="11"/>
      <c r="N8522" s="11"/>
      <c r="O8522" s="11"/>
      <c r="P8522" s="11"/>
      <c r="Q8522" s="11"/>
      <c r="R8522" s="11"/>
      <c r="S8522" s="11"/>
      <c r="T8522" s="11"/>
      <c r="U8522" s="42"/>
      <c r="V8522" s="42"/>
      <c r="W8522" s="42"/>
      <c r="X8522" s="42"/>
      <c r="Y8522" s="42"/>
      <c r="Z8522" s="42"/>
      <c r="AA8522" s="42"/>
      <c r="AB8522" s="42"/>
      <c r="AC8522" s="11"/>
      <c r="AD8522" s="11"/>
      <c r="AF8522" s="11"/>
    </row>
    <row r="8523" spans="3:32">
      <c r="C8523" s="57"/>
      <c r="D8523" s="11"/>
      <c r="E8523" s="11"/>
      <c r="F8523" s="56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42"/>
      <c r="V8523" s="42"/>
      <c r="W8523" s="42"/>
      <c r="X8523" s="42"/>
      <c r="Y8523" s="42"/>
      <c r="Z8523" s="42"/>
      <c r="AA8523" s="42"/>
      <c r="AB8523" s="42"/>
      <c r="AC8523" s="11"/>
      <c r="AD8523" s="11"/>
      <c r="AF8523" s="11"/>
    </row>
    <row r="8524" spans="3:32">
      <c r="C8524" s="57"/>
      <c r="D8524" s="11"/>
      <c r="E8524" s="11"/>
      <c r="F8524" s="56"/>
      <c r="G8524" s="11"/>
      <c r="H8524" s="11"/>
      <c r="I8524" s="11"/>
      <c r="J8524" s="11"/>
      <c r="K8524" s="11"/>
      <c r="L8524" s="11"/>
      <c r="M8524" s="11"/>
      <c r="N8524" s="11"/>
      <c r="O8524" s="11"/>
      <c r="Q8524" s="11"/>
      <c r="R8524" s="11"/>
      <c r="S8524" s="11"/>
      <c r="U8524" s="42"/>
      <c r="V8524" s="42"/>
      <c r="W8524" s="42"/>
      <c r="X8524" s="42"/>
      <c r="Y8524" s="42"/>
      <c r="Z8524" s="42"/>
      <c r="AA8524" s="42"/>
      <c r="AB8524" s="42"/>
      <c r="AC8524" s="11"/>
      <c r="AD8524" s="11"/>
      <c r="AF8524" s="11"/>
    </row>
    <row r="8525" spans="3:32">
      <c r="C8525" s="57"/>
      <c r="D8525" s="11"/>
      <c r="E8525" s="11"/>
      <c r="F8525" s="56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42"/>
      <c r="V8525" s="42"/>
      <c r="W8525" s="42"/>
      <c r="X8525" s="42"/>
      <c r="Y8525" s="42"/>
      <c r="Z8525" s="42"/>
      <c r="AA8525" s="42"/>
      <c r="AB8525" s="42"/>
      <c r="AC8525" s="11"/>
      <c r="AD8525" s="11"/>
      <c r="AF8525" s="11"/>
    </row>
    <row r="8526" spans="3:32">
      <c r="C8526" s="57"/>
      <c r="D8526" s="11"/>
      <c r="E8526" s="11"/>
      <c r="F8526" s="56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42"/>
      <c r="V8526" s="42"/>
      <c r="W8526" s="42"/>
      <c r="X8526" s="42"/>
      <c r="Y8526" s="42"/>
      <c r="Z8526" s="42"/>
      <c r="AA8526" s="42"/>
      <c r="AB8526" s="42"/>
      <c r="AC8526" s="11"/>
      <c r="AD8526" s="11"/>
      <c r="AE8526" s="11"/>
      <c r="AF8526" s="11"/>
    </row>
    <row r="8527" spans="3:32">
      <c r="C8527" s="57"/>
      <c r="D8527" s="11"/>
      <c r="E8527" s="11"/>
      <c r="F8527" s="56"/>
      <c r="G8527" s="11"/>
      <c r="H8527" s="11"/>
      <c r="I8527" s="11"/>
      <c r="J8527" s="11"/>
      <c r="K8527" s="11"/>
      <c r="M8527" s="11"/>
      <c r="N8527" s="11"/>
      <c r="O8527" s="11"/>
      <c r="Q8527" s="11"/>
      <c r="R8527" s="11"/>
      <c r="S8527" s="11"/>
      <c r="T8527" s="11"/>
      <c r="U8527" s="42"/>
      <c r="V8527" s="42"/>
      <c r="W8527" s="42"/>
      <c r="X8527" s="42"/>
      <c r="Y8527" s="42"/>
      <c r="Z8527" s="42"/>
      <c r="AA8527" s="42"/>
      <c r="AB8527" s="42"/>
      <c r="AC8527" s="11"/>
      <c r="AD8527" s="11"/>
      <c r="AE8527" s="11"/>
      <c r="AF8527" s="11"/>
    </row>
    <row r="8528" spans="3:32">
      <c r="C8528" s="57"/>
      <c r="D8528" s="11"/>
      <c r="E8528" s="11"/>
      <c r="F8528" s="56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42"/>
      <c r="V8528" s="42"/>
      <c r="W8528" s="42"/>
      <c r="X8528" s="42"/>
      <c r="Y8528" s="42"/>
      <c r="Z8528" s="42"/>
      <c r="AA8528" s="42"/>
      <c r="AB8528" s="42"/>
      <c r="AC8528" s="11"/>
      <c r="AD8528" s="11"/>
      <c r="AE8528" s="11"/>
      <c r="AF8528" s="11"/>
    </row>
    <row r="8529" spans="3:32">
      <c r="C8529" s="57"/>
      <c r="D8529" s="11"/>
      <c r="E8529" s="11"/>
      <c r="F8529" s="56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42"/>
      <c r="V8529" s="42"/>
      <c r="W8529" s="42"/>
      <c r="X8529" s="42"/>
      <c r="Y8529" s="42"/>
      <c r="Z8529" s="42"/>
      <c r="AA8529" s="42"/>
      <c r="AB8529" s="42"/>
      <c r="AC8529" s="11"/>
      <c r="AD8529" s="11"/>
      <c r="AE8529" s="11"/>
      <c r="AF8529" s="11"/>
    </row>
    <row r="8530" spans="3:32">
      <c r="C8530" s="57"/>
      <c r="D8530" s="11"/>
      <c r="E8530" s="11"/>
      <c r="F8530" s="56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42"/>
      <c r="V8530" s="42"/>
      <c r="W8530" s="42"/>
      <c r="X8530" s="42"/>
      <c r="Y8530" s="42"/>
      <c r="Z8530" s="42"/>
      <c r="AA8530" s="42"/>
      <c r="AB8530" s="42"/>
      <c r="AC8530" s="11"/>
      <c r="AD8530" s="11"/>
    </row>
    <row r="8531" spans="3:32">
      <c r="C8531" s="57"/>
      <c r="D8531" s="11"/>
      <c r="E8531" s="11"/>
      <c r="F8531" s="56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42"/>
      <c r="V8531" s="42"/>
      <c r="W8531" s="42"/>
      <c r="X8531" s="42"/>
      <c r="Y8531" s="42"/>
      <c r="Z8531" s="42"/>
      <c r="AA8531" s="42"/>
      <c r="AB8531" s="42"/>
      <c r="AC8531" s="11"/>
      <c r="AD8531" s="11"/>
    </row>
    <row r="8532" spans="3:32">
      <c r="C8532" s="57"/>
      <c r="D8532" s="11"/>
      <c r="E8532" s="11"/>
      <c r="F8532" s="56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42"/>
      <c r="V8532" s="42"/>
      <c r="W8532" s="42"/>
      <c r="X8532" s="42"/>
      <c r="Y8532" s="42"/>
      <c r="Z8532" s="42"/>
      <c r="AA8532" s="42"/>
      <c r="AB8532" s="42"/>
      <c r="AC8532" s="11"/>
      <c r="AD8532" s="11"/>
    </row>
    <row r="8533" spans="3:32">
      <c r="C8533" s="57"/>
      <c r="D8533" s="11"/>
      <c r="E8533" s="11"/>
      <c r="F8533" s="56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42"/>
      <c r="V8533" s="42"/>
      <c r="W8533" s="42"/>
      <c r="X8533" s="42"/>
      <c r="Y8533" s="42"/>
      <c r="Z8533" s="42"/>
      <c r="AA8533" s="42"/>
      <c r="AB8533" s="42"/>
      <c r="AC8533" s="11"/>
      <c r="AD8533" s="11"/>
      <c r="AE8533" s="11"/>
      <c r="AF8533" s="11"/>
    </row>
    <row r="8534" spans="3:32">
      <c r="C8534" s="57"/>
      <c r="D8534" s="11"/>
      <c r="E8534" s="11"/>
      <c r="F8534" s="56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42"/>
      <c r="V8534" s="42"/>
      <c r="W8534" s="42"/>
      <c r="X8534" s="42"/>
      <c r="Y8534" s="42"/>
      <c r="Z8534" s="42"/>
      <c r="AA8534" s="42"/>
      <c r="AB8534" s="42"/>
      <c r="AD8534" s="11"/>
      <c r="AE8534" s="11"/>
    </row>
    <row r="8535" spans="3:32">
      <c r="C8535" s="57"/>
      <c r="D8535" s="11"/>
      <c r="E8535" s="11"/>
      <c r="F8535" s="56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42"/>
      <c r="V8535" s="42"/>
      <c r="W8535" s="42"/>
      <c r="X8535" s="42"/>
      <c r="Y8535" s="42"/>
      <c r="Z8535" s="42"/>
      <c r="AA8535" s="42"/>
      <c r="AB8535" s="42"/>
      <c r="AD8535" s="11"/>
      <c r="AE8535" s="11"/>
      <c r="AF8535" s="11"/>
    </row>
    <row r="8536" spans="3:32">
      <c r="C8536" s="57"/>
      <c r="D8536" s="11"/>
      <c r="E8536" s="11"/>
      <c r="F8536" s="56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42"/>
      <c r="V8536" s="42"/>
      <c r="W8536" s="42"/>
      <c r="X8536" s="42"/>
      <c r="Y8536" s="42"/>
      <c r="Z8536" s="42"/>
      <c r="AA8536" s="42"/>
      <c r="AB8536" s="42"/>
      <c r="AD8536" s="11"/>
      <c r="AE8536" s="11"/>
    </row>
    <row r="8537" spans="3:32">
      <c r="C8537" s="57"/>
      <c r="D8537" s="11"/>
      <c r="E8537" s="11"/>
      <c r="F8537" s="56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42"/>
      <c r="V8537" s="42"/>
      <c r="W8537" s="42"/>
      <c r="X8537" s="42"/>
      <c r="Y8537" s="42"/>
      <c r="Z8537" s="42"/>
      <c r="AA8537" s="42"/>
      <c r="AB8537" s="42"/>
      <c r="AD8537" s="11"/>
      <c r="AF8537" s="11"/>
    </row>
    <row r="8538" spans="3:32">
      <c r="C8538" s="57"/>
      <c r="D8538" s="11"/>
      <c r="E8538" s="11"/>
      <c r="F8538" s="56"/>
      <c r="G8538" s="11"/>
      <c r="H8538" s="11"/>
      <c r="I8538" s="11"/>
      <c r="J8538" s="11"/>
      <c r="K8538" s="11"/>
      <c r="M8538" s="11"/>
      <c r="N8538" s="11"/>
      <c r="O8538" s="11"/>
      <c r="Q8538" s="11"/>
      <c r="R8538" s="11"/>
      <c r="S8538" s="11"/>
      <c r="U8538" s="42"/>
      <c r="V8538" s="42"/>
      <c r="W8538" s="42"/>
      <c r="X8538" s="42"/>
      <c r="Y8538" s="42"/>
      <c r="Z8538" s="42"/>
      <c r="AA8538" s="42"/>
      <c r="AB8538" s="42"/>
      <c r="AD8538" s="11"/>
      <c r="AE8538" s="11"/>
      <c r="AF8538" s="11"/>
    </row>
    <row r="8539" spans="3:32">
      <c r="C8539" s="57"/>
      <c r="D8539" s="11"/>
      <c r="E8539" s="11"/>
      <c r="F8539" s="56"/>
      <c r="G8539" s="11"/>
      <c r="H8539" s="11"/>
      <c r="I8539" s="11"/>
      <c r="J8539" s="11"/>
      <c r="K8539" s="11"/>
      <c r="M8539" s="11"/>
      <c r="N8539" s="11"/>
      <c r="O8539" s="11"/>
      <c r="P8539" s="11"/>
      <c r="Q8539" s="11"/>
      <c r="R8539" s="11"/>
      <c r="S8539" s="11"/>
      <c r="T8539" s="11"/>
      <c r="U8539" s="42"/>
      <c r="V8539" s="42"/>
      <c r="W8539" s="42"/>
      <c r="X8539" s="42"/>
      <c r="Y8539" s="42"/>
      <c r="Z8539" s="42"/>
      <c r="AA8539" s="42"/>
      <c r="AB8539" s="42"/>
      <c r="AD8539" s="11"/>
      <c r="AE8539" s="11"/>
    </row>
    <row r="8540" spans="3:32">
      <c r="C8540" s="57"/>
      <c r="D8540" s="11"/>
      <c r="E8540" s="11"/>
      <c r="F8540" s="56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42"/>
      <c r="V8540" s="42"/>
      <c r="W8540" s="42"/>
      <c r="X8540" s="42"/>
      <c r="Y8540" s="42"/>
      <c r="Z8540" s="42"/>
      <c r="AA8540" s="42"/>
      <c r="AB8540" s="42"/>
      <c r="AD8540" s="11"/>
      <c r="AE8540" s="11"/>
    </row>
    <row r="8541" spans="3:32">
      <c r="C8541" s="57"/>
      <c r="D8541" s="11"/>
      <c r="E8541" s="11"/>
      <c r="F8541" s="56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42"/>
      <c r="V8541" s="42"/>
      <c r="W8541" s="42"/>
      <c r="X8541" s="42"/>
      <c r="Y8541" s="42"/>
      <c r="Z8541" s="42"/>
      <c r="AA8541" s="42"/>
      <c r="AB8541" s="42"/>
      <c r="AD8541" s="11"/>
      <c r="AE8541" s="11"/>
      <c r="AF8541" s="11"/>
    </row>
    <row r="8542" spans="3:32">
      <c r="C8542" s="57"/>
      <c r="D8542" s="11"/>
      <c r="E8542" s="11"/>
      <c r="F8542" s="56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42"/>
      <c r="V8542" s="42"/>
      <c r="W8542" s="42"/>
      <c r="X8542" s="42"/>
      <c r="Y8542" s="42"/>
      <c r="Z8542" s="42"/>
      <c r="AA8542" s="42"/>
      <c r="AB8542" s="42"/>
      <c r="AD8542" s="11"/>
      <c r="AF8542" s="11"/>
    </row>
    <row r="8543" spans="3:32">
      <c r="C8543" s="57"/>
      <c r="D8543" s="11"/>
      <c r="E8543" s="11"/>
      <c r="F8543" s="56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42"/>
      <c r="V8543" s="42"/>
      <c r="W8543" s="42"/>
      <c r="X8543" s="42"/>
      <c r="Y8543" s="42"/>
      <c r="Z8543" s="42"/>
      <c r="AA8543" s="42"/>
      <c r="AB8543" s="42"/>
      <c r="AD8543" s="11"/>
      <c r="AF8543" s="11"/>
    </row>
    <row r="8544" spans="3:32">
      <c r="C8544" s="57"/>
      <c r="D8544" s="11"/>
      <c r="E8544" s="11"/>
      <c r="F8544" s="56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42"/>
      <c r="V8544" s="42"/>
      <c r="W8544" s="42"/>
      <c r="X8544" s="42"/>
      <c r="Y8544" s="42"/>
      <c r="Z8544" s="42"/>
      <c r="AA8544" s="42"/>
      <c r="AB8544" s="42"/>
      <c r="AD8544" s="11"/>
      <c r="AF8544" s="11"/>
    </row>
    <row r="8545" spans="3:32">
      <c r="C8545" s="57"/>
      <c r="D8545" s="11"/>
      <c r="E8545" s="11"/>
      <c r="F8545" s="56"/>
      <c r="G8545" s="11"/>
      <c r="H8545" s="11"/>
      <c r="I8545" s="11"/>
      <c r="J8545" s="11"/>
      <c r="K8545" s="11"/>
      <c r="L8545" s="11"/>
      <c r="M8545" s="11"/>
      <c r="N8545" s="11"/>
      <c r="O8545" s="11"/>
      <c r="Q8545" s="11"/>
      <c r="R8545" s="11"/>
      <c r="S8545" s="11"/>
      <c r="T8545" s="11"/>
      <c r="U8545" s="42"/>
      <c r="V8545" s="42"/>
      <c r="W8545" s="42"/>
      <c r="X8545" s="42"/>
      <c r="Y8545" s="42"/>
      <c r="Z8545" s="42"/>
      <c r="AA8545" s="42"/>
      <c r="AB8545" s="42"/>
      <c r="AD8545" s="11"/>
      <c r="AF8545" s="11"/>
    </row>
    <row r="8546" spans="3:32">
      <c r="C8546" s="57"/>
      <c r="D8546" s="11"/>
      <c r="E8546" s="11"/>
      <c r="F8546" s="56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42"/>
      <c r="V8546" s="42"/>
      <c r="W8546" s="42"/>
      <c r="X8546" s="42"/>
      <c r="Y8546" s="42"/>
      <c r="Z8546" s="42"/>
      <c r="AA8546" s="42"/>
      <c r="AB8546" s="42"/>
      <c r="AD8546" s="11"/>
      <c r="AE8546" s="11"/>
    </row>
    <row r="8547" spans="3:32">
      <c r="C8547" s="57"/>
      <c r="D8547" s="11"/>
      <c r="E8547" s="11"/>
      <c r="F8547" s="56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42"/>
      <c r="V8547" s="42"/>
      <c r="W8547" s="42"/>
      <c r="X8547" s="42"/>
      <c r="Y8547" s="42"/>
      <c r="Z8547" s="42"/>
      <c r="AA8547" s="42"/>
      <c r="AB8547" s="42"/>
      <c r="AD8547" s="11"/>
      <c r="AE8547" s="11"/>
    </row>
    <row r="8548" spans="3:32">
      <c r="C8548" s="57"/>
      <c r="D8548" s="11"/>
      <c r="E8548" s="11"/>
      <c r="F8548" s="56"/>
      <c r="G8548" s="11"/>
      <c r="H8548" s="11"/>
      <c r="I8548" s="11"/>
      <c r="J8548" s="11"/>
      <c r="K8548" s="11"/>
      <c r="M8548" s="11"/>
      <c r="O8548" s="11"/>
      <c r="P8548" s="11"/>
      <c r="Q8548" s="11"/>
      <c r="R8548" s="11"/>
      <c r="S8548" s="11"/>
      <c r="T8548" s="11"/>
      <c r="U8548" s="42"/>
      <c r="V8548" s="42"/>
      <c r="W8548" s="42"/>
      <c r="X8548" s="42"/>
      <c r="Y8548" s="42"/>
      <c r="Z8548" s="42"/>
      <c r="AA8548" s="42"/>
      <c r="AB8548" s="42"/>
      <c r="AD8548" s="11"/>
      <c r="AE8548" s="11"/>
      <c r="AF8548" s="11"/>
    </row>
    <row r="8549" spans="3:32">
      <c r="C8549" s="57"/>
      <c r="D8549" s="11"/>
      <c r="E8549" s="11"/>
      <c r="F8549" s="56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42"/>
      <c r="V8549" s="42"/>
      <c r="W8549" s="42"/>
      <c r="X8549" s="42"/>
      <c r="Y8549" s="42"/>
      <c r="Z8549" s="42"/>
      <c r="AA8549" s="42"/>
      <c r="AB8549" s="42"/>
      <c r="AD8549" s="11"/>
      <c r="AE8549" s="11"/>
      <c r="AF8549" s="11"/>
    </row>
    <row r="8550" spans="3:32">
      <c r="C8550" s="57"/>
      <c r="D8550" s="11"/>
      <c r="E8550" s="11"/>
      <c r="F8550" s="56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42"/>
      <c r="V8550" s="42"/>
      <c r="W8550" s="42"/>
      <c r="X8550" s="42"/>
      <c r="Y8550" s="42"/>
      <c r="Z8550" s="42"/>
      <c r="AA8550" s="42"/>
      <c r="AB8550" s="42"/>
      <c r="AD8550" s="11"/>
      <c r="AE8550" s="11"/>
    </row>
    <row r="8551" spans="3:32">
      <c r="C8551" s="57"/>
      <c r="D8551" s="11"/>
      <c r="E8551" s="11"/>
      <c r="F8551" s="56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42"/>
      <c r="V8551" s="42"/>
      <c r="W8551" s="42"/>
      <c r="X8551" s="42"/>
      <c r="Y8551" s="42"/>
      <c r="Z8551" s="42"/>
      <c r="AA8551" s="42"/>
      <c r="AB8551" s="42"/>
      <c r="AD8551" s="11"/>
      <c r="AE8551" s="11"/>
    </row>
    <row r="8552" spans="3:32">
      <c r="C8552" s="57"/>
      <c r="D8552" s="11"/>
      <c r="E8552" s="11"/>
      <c r="F8552" s="56"/>
      <c r="G8552" s="11"/>
      <c r="H8552" s="11"/>
      <c r="I8552" s="11"/>
      <c r="J8552" s="11"/>
      <c r="K8552" s="11"/>
      <c r="L8552" s="11"/>
      <c r="M8552" s="11"/>
      <c r="N8552" s="11"/>
      <c r="O8552" s="11"/>
      <c r="Q8552" s="11"/>
      <c r="R8552" s="11"/>
      <c r="S8552" s="11"/>
      <c r="T8552" s="11"/>
      <c r="U8552" s="42"/>
      <c r="V8552" s="42"/>
      <c r="W8552" s="42"/>
      <c r="X8552" s="42"/>
      <c r="Y8552" s="42"/>
      <c r="Z8552" s="42"/>
      <c r="AA8552" s="42"/>
      <c r="AB8552" s="42"/>
      <c r="AD8552" s="11"/>
      <c r="AE8552" s="11"/>
    </row>
    <row r="8553" spans="3:32">
      <c r="C8553" s="57"/>
      <c r="D8553" s="11"/>
      <c r="E8553" s="11"/>
      <c r="F8553" s="56"/>
      <c r="G8553" s="11"/>
      <c r="H8553" s="11"/>
      <c r="I8553" s="11"/>
      <c r="J8553" s="11"/>
      <c r="K8553" s="11"/>
      <c r="M8553" s="11"/>
      <c r="N8553" s="11"/>
      <c r="O8553" s="11"/>
      <c r="P8553" s="11"/>
      <c r="Q8553" s="11"/>
      <c r="R8553" s="11"/>
      <c r="S8553" s="11"/>
      <c r="T8553" s="11"/>
      <c r="U8553" s="42"/>
      <c r="V8553" s="42"/>
      <c r="W8553" s="42"/>
      <c r="X8553" s="42"/>
      <c r="Y8553" s="42"/>
      <c r="Z8553" s="42"/>
      <c r="AA8553" s="42"/>
      <c r="AB8553" s="42"/>
      <c r="AD8553" s="11"/>
      <c r="AE8553" s="11"/>
    </row>
    <row r="8554" spans="3:32">
      <c r="C8554" s="57"/>
      <c r="D8554" s="11"/>
      <c r="E8554" s="11"/>
      <c r="F8554" s="56"/>
      <c r="G8554" s="11"/>
      <c r="H8554" s="11"/>
      <c r="I8554" s="11"/>
      <c r="J8554" s="11"/>
      <c r="K8554" s="11"/>
      <c r="L8554" s="11"/>
      <c r="M8554" s="11"/>
      <c r="O8554" s="11"/>
      <c r="Q8554" s="11"/>
      <c r="R8554" s="11"/>
      <c r="S8554" s="11"/>
      <c r="T8554" s="11"/>
      <c r="U8554" s="42"/>
      <c r="V8554" s="42"/>
      <c r="W8554" s="42"/>
      <c r="X8554" s="42"/>
      <c r="Y8554" s="42"/>
      <c r="Z8554" s="42"/>
      <c r="AA8554" s="42"/>
      <c r="AB8554" s="42"/>
      <c r="AD8554" s="11"/>
    </row>
    <row r="8555" spans="3:32">
      <c r="C8555" s="57"/>
      <c r="D8555" s="11"/>
      <c r="E8555" s="11"/>
      <c r="F8555" s="56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42"/>
      <c r="V8555" s="42"/>
      <c r="W8555" s="42"/>
      <c r="X8555" s="42"/>
      <c r="Y8555" s="42"/>
      <c r="Z8555" s="42"/>
      <c r="AA8555" s="42"/>
      <c r="AB8555" s="42"/>
      <c r="AC8555" s="11"/>
      <c r="AD8555" s="11"/>
      <c r="AE8555" s="11"/>
    </row>
    <row r="8556" spans="3:32">
      <c r="C8556" s="57"/>
      <c r="D8556" s="11"/>
      <c r="E8556" s="11"/>
      <c r="F8556" s="56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42"/>
      <c r="V8556" s="42"/>
      <c r="W8556" s="42"/>
      <c r="X8556" s="42"/>
      <c r="Y8556" s="42"/>
      <c r="Z8556" s="42"/>
      <c r="AA8556" s="42"/>
      <c r="AB8556" s="42"/>
      <c r="AC8556" s="11"/>
      <c r="AD8556" s="11"/>
      <c r="AE8556" s="11"/>
    </row>
    <row r="8557" spans="3:32">
      <c r="C8557" s="57"/>
      <c r="D8557" s="11"/>
      <c r="E8557" s="11"/>
      <c r="F8557" s="56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42"/>
      <c r="V8557" s="42"/>
      <c r="W8557" s="42"/>
      <c r="X8557" s="42"/>
      <c r="Y8557" s="42"/>
      <c r="Z8557" s="42"/>
      <c r="AA8557" s="42"/>
      <c r="AB8557" s="42"/>
      <c r="AC8557" s="11"/>
      <c r="AD8557" s="11"/>
      <c r="AE8557" s="11"/>
    </row>
    <row r="8558" spans="3:32">
      <c r="C8558" s="57"/>
      <c r="D8558" s="11"/>
      <c r="E8558" s="11"/>
      <c r="F8558" s="56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42"/>
      <c r="V8558" s="42"/>
      <c r="W8558" s="42"/>
      <c r="X8558" s="42"/>
      <c r="Y8558" s="42"/>
      <c r="Z8558" s="42"/>
      <c r="AA8558" s="42"/>
      <c r="AB8558" s="42"/>
      <c r="AC8558" s="11"/>
      <c r="AD8558" s="11"/>
      <c r="AE8558" s="11"/>
      <c r="AF8558" s="11"/>
    </row>
    <row r="8559" spans="3:32">
      <c r="C8559" s="57"/>
      <c r="D8559" s="11"/>
      <c r="E8559" s="11"/>
      <c r="F8559" s="56"/>
      <c r="G8559" s="11"/>
      <c r="H8559" s="11"/>
      <c r="I8559" s="11"/>
      <c r="J8559" s="11"/>
      <c r="K8559" s="11"/>
      <c r="M8559" s="11"/>
      <c r="Q8559" s="11"/>
      <c r="R8559" s="11"/>
      <c r="S8559" s="11"/>
      <c r="T8559" s="11"/>
      <c r="U8559" s="42"/>
      <c r="V8559" s="42"/>
      <c r="W8559" s="42"/>
      <c r="X8559" s="42"/>
      <c r="Y8559" s="42"/>
      <c r="Z8559" s="42"/>
      <c r="AA8559" s="42"/>
      <c r="AB8559" s="42"/>
      <c r="AC8559" s="11"/>
      <c r="AD8559" s="11"/>
    </row>
    <row r="8560" spans="3:32">
      <c r="C8560" s="57"/>
      <c r="D8560" s="11"/>
      <c r="E8560" s="11"/>
      <c r="F8560" s="56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42"/>
      <c r="V8560" s="42"/>
      <c r="W8560" s="42"/>
      <c r="X8560" s="42"/>
      <c r="Y8560" s="42"/>
      <c r="Z8560" s="42"/>
      <c r="AA8560" s="42"/>
      <c r="AB8560" s="42"/>
      <c r="AC8560" s="11"/>
      <c r="AD8560" s="11"/>
      <c r="AE8560" s="11"/>
    </row>
    <row r="8561" spans="3:32">
      <c r="C8561" s="57"/>
      <c r="D8561" s="11"/>
      <c r="E8561" s="11"/>
      <c r="F8561" s="56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42"/>
      <c r="V8561" s="42"/>
      <c r="W8561" s="42"/>
      <c r="X8561" s="42"/>
      <c r="Y8561" s="42"/>
      <c r="Z8561" s="42"/>
      <c r="AA8561" s="42"/>
      <c r="AB8561" s="42"/>
      <c r="AC8561" s="11"/>
      <c r="AD8561" s="11"/>
      <c r="AE8561" s="11"/>
    </row>
    <row r="8562" spans="3:32">
      <c r="C8562" s="57"/>
      <c r="D8562" s="11"/>
      <c r="E8562" s="11"/>
      <c r="F8562" s="56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42"/>
      <c r="V8562" s="42"/>
      <c r="W8562" s="42"/>
      <c r="X8562" s="42"/>
      <c r="Y8562" s="42"/>
      <c r="Z8562" s="42"/>
      <c r="AA8562" s="42"/>
      <c r="AB8562" s="42"/>
      <c r="AC8562" s="11"/>
      <c r="AD8562" s="11"/>
      <c r="AF8562" s="11"/>
    </row>
    <row r="8563" spans="3:32">
      <c r="C8563" s="57"/>
      <c r="D8563" s="11"/>
      <c r="E8563" s="11"/>
      <c r="F8563" s="56"/>
      <c r="G8563" s="11"/>
      <c r="H8563" s="11"/>
      <c r="I8563" s="11"/>
      <c r="J8563" s="11"/>
      <c r="K8563" s="11"/>
      <c r="L8563" s="11"/>
      <c r="M8563" s="11"/>
      <c r="N8563" s="11"/>
      <c r="O8563" s="11"/>
      <c r="Q8563" s="11"/>
      <c r="R8563" s="11"/>
      <c r="S8563" s="11"/>
      <c r="T8563" s="11"/>
      <c r="U8563" s="42"/>
      <c r="V8563" s="42"/>
      <c r="W8563" s="42"/>
      <c r="X8563" s="42"/>
      <c r="Y8563" s="42"/>
      <c r="Z8563" s="42"/>
      <c r="AA8563" s="42"/>
      <c r="AB8563" s="42"/>
      <c r="AC8563" s="11"/>
      <c r="AD8563" s="11"/>
      <c r="AF8563" s="11"/>
    </row>
    <row r="8564" spans="3:32">
      <c r="C8564" s="57"/>
      <c r="D8564" s="11"/>
      <c r="E8564" s="11"/>
      <c r="F8564" s="56"/>
      <c r="G8564" s="11"/>
      <c r="H8564" s="11"/>
      <c r="I8564" s="11"/>
      <c r="J8564" s="11"/>
      <c r="K8564" s="11"/>
      <c r="L8564" s="11"/>
      <c r="M8564" s="11"/>
      <c r="N8564" s="11"/>
      <c r="O8564" s="11"/>
      <c r="Q8564" s="11"/>
      <c r="R8564" s="11"/>
      <c r="S8564" s="11"/>
      <c r="T8564" s="11"/>
      <c r="U8564" s="42"/>
      <c r="V8564" s="42"/>
      <c r="W8564" s="42"/>
      <c r="X8564" s="42"/>
      <c r="Y8564" s="42"/>
      <c r="Z8564" s="42"/>
      <c r="AA8564" s="42"/>
      <c r="AB8564" s="42"/>
      <c r="AC8564" s="11"/>
      <c r="AD8564" s="11"/>
      <c r="AF8564" s="11"/>
    </row>
    <row r="8565" spans="3:32">
      <c r="C8565" s="57"/>
      <c r="D8565" s="11"/>
      <c r="E8565" s="11"/>
      <c r="F8565" s="56"/>
      <c r="G8565" s="11"/>
      <c r="H8565" s="11"/>
      <c r="I8565" s="11"/>
      <c r="J8565" s="11"/>
      <c r="K8565" s="11"/>
      <c r="L8565" s="11"/>
      <c r="M8565" s="11"/>
      <c r="O8565" s="11"/>
      <c r="Q8565" s="11"/>
      <c r="R8565" s="11"/>
      <c r="S8565" s="11"/>
      <c r="T8565" s="11"/>
      <c r="U8565" s="42"/>
      <c r="V8565" s="42"/>
      <c r="W8565" s="42"/>
      <c r="X8565" s="42"/>
      <c r="Y8565" s="42"/>
      <c r="Z8565" s="42"/>
      <c r="AA8565" s="42"/>
      <c r="AB8565" s="42"/>
      <c r="AC8565" s="11"/>
      <c r="AD8565" s="11"/>
      <c r="AF8565" s="11"/>
    </row>
    <row r="8566" spans="3:32">
      <c r="C8566" s="57"/>
      <c r="D8566" s="11"/>
      <c r="E8566" s="11"/>
      <c r="F8566" s="56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42"/>
      <c r="V8566" s="42"/>
      <c r="W8566" s="42"/>
      <c r="X8566" s="42"/>
      <c r="Y8566" s="42"/>
      <c r="Z8566" s="42"/>
      <c r="AA8566" s="42"/>
      <c r="AB8566" s="42"/>
      <c r="AC8566" s="11"/>
      <c r="AD8566" s="11"/>
      <c r="AF8566" s="11"/>
    </row>
    <row r="8567" spans="3:32">
      <c r="C8567" s="57"/>
      <c r="D8567" s="11"/>
      <c r="E8567" s="11"/>
      <c r="F8567" s="56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42"/>
      <c r="V8567" s="42"/>
      <c r="W8567" s="42"/>
      <c r="X8567" s="42"/>
      <c r="Y8567" s="42"/>
      <c r="Z8567" s="42"/>
      <c r="AA8567" s="42"/>
      <c r="AB8567" s="42"/>
      <c r="AC8567" s="11"/>
      <c r="AD8567" s="11"/>
      <c r="AE8567" s="11"/>
    </row>
    <row r="8568" spans="3:32">
      <c r="C8568" s="57"/>
      <c r="D8568" s="11"/>
      <c r="E8568" s="11"/>
      <c r="F8568" s="56"/>
      <c r="G8568" s="11"/>
      <c r="H8568" s="11"/>
      <c r="I8568" s="11"/>
      <c r="J8568" s="11"/>
      <c r="K8568" s="11"/>
      <c r="L8568" s="11"/>
      <c r="M8568" s="11"/>
      <c r="N8568" s="11"/>
      <c r="P8568" s="11"/>
      <c r="Q8568" s="11"/>
      <c r="R8568" s="11"/>
      <c r="S8568" s="11"/>
      <c r="T8568" s="11"/>
      <c r="U8568" s="42"/>
      <c r="V8568" s="42"/>
      <c r="W8568" s="42"/>
      <c r="X8568" s="42"/>
      <c r="Y8568" s="42"/>
      <c r="Z8568" s="42"/>
      <c r="AA8568" s="42"/>
      <c r="AB8568" s="42"/>
      <c r="AC8568" s="11"/>
      <c r="AD8568" s="11"/>
      <c r="AE8568" s="11"/>
    </row>
    <row r="8569" spans="3:32">
      <c r="C8569" s="57"/>
      <c r="D8569" s="11"/>
      <c r="E8569" s="11"/>
      <c r="F8569" s="56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42"/>
      <c r="V8569" s="42"/>
      <c r="W8569" s="42"/>
      <c r="X8569" s="42"/>
      <c r="Y8569" s="42"/>
      <c r="Z8569" s="42"/>
      <c r="AA8569" s="42"/>
      <c r="AB8569" s="42"/>
      <c r="AD8569" s="11"/>
      <c r="AE8569" s="11"/>
    </row>
    <row r="8570" spans="3:32">
      <c r="C8570" s="57"/>
      <c r="D8570" s="11"/>
      <c r="E8570" s="11"/>
      <c r="F8570" s="56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42"/>
      <c r="V8570" s="42"/>
      <c r="W8570" s="42"/>
      <c r="X8570" s="42"/>
      <c r="Y8570" s="42"/>
      <c r="Z8570" s="42"/>
      <c r="AA8570" s="42"/>
      <c r="AB8570" s="42"/>
      <c r="AD8570" s="11"/>
      <c r="AE8570" s="11"/>
      <c r="AF8570" s="11"/>
    </row>
    <row r="8571" spans="3:32">
      <c r="C8571" s="57"/>
      <c r="D8571" s="11"/>
      <c r="E8571" s="11"/>
      <c r="F8571" s="56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42"/>
      <c r="V8571" s="42"/>
      <c r="W8571" s="42"/>
      <c r="X8571" s="42"/>
      <c r="Y8571" s="42"/>
      <c r="Z8571" s="42"/>
      <c r="AA8571" s="42"/>
      <c r="AB8571" s="42"/>
      <c r="AD8571" s="11"/>
    </row>
    <row r="8572" spans="3:32">
      <c r="C8572" s="57"/>
      <c r="D8572" s="11"/>
      <c r="E8572" s="11"/>
      <c r="F8572" s="56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42"/>
      <c r="V8572" s="42"/>
      <c r="W8572" s="42"/>
      <c r="X8572" s="42"/>
      <c r="Y8572" s="42"/>
      <c r="Z8572" s="42"/>
      <c r="AA8572" s="42"/>
      <c r="AB8572" s="42"/>
      <c r="AD8572" s="11"/>
      <c r="AE8572" s="11"/>
    </row>
    <row r="8573" spans="3:32">
      <c r="C8573" s="57"/>
      <c r="D8573" s="11"/>
      <c r="E8573" s="11"/>
      <c r="F8573" s="56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42"/>
      <c r="V8573" s="42"/>
      <c r="W8573" s="42"/>
      <c r="X8573" s="42"/>
      <c r="Y8573" s="42"/>
      <c r="Z8573" s="42"/>
      <c r="AA8573" s="42"/>
      <c r="AB8573" s="42"/>
      <c r="AD8573" s="11"/>
      <c r="AE8573" s="11"/>
    </row>
    <row r="8574" spans="3:32">
      <c r="C8574" s="57"/>
      <c r="D8574" s="11"/>
      <c r="E8574" s="11"/>
      <c r="F8574" s="56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42"/>
      <c r="V8574" s="42"/>
      <c r="W8574" s="42"/>
      <c r="X8574" s="42"/>
      <c r="Y8574" s="42"/>
      <c r="Z8574" s="42"/>
      <c r="AA8574" s="42"/>
      <c r="AB8574" s="42"/>
      <c r="AD8574" s="11"/>
      <c r="AE8574" s="11"/>
      <c r="AF8574" s="11"/>
    </row>
    <row r="8575" spans="3:32">
      <c r="C8575" s="57"/>
      <c r="D8575" s="11"/>
      <c r="E8575" s="11"/>
      <c r="F8575" s="56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42"/>
      <c r="V8575" s="42"/>
      <c r="W8575" s="42"/>
      <c r="X8575" s="42"/>
      <c r="Y8575" s="42"/>
      <c r="Z8575" s="42"/>
      <c r="AA8575" s="42"/>
      <c r="AB8575" s="42"/>
      <c r="AD8575" s="11"/>
      <c r="AF8575" s="11"/>
    </row>
    <row r="8576" spans="3:32">
      <c r="C8576" s="57"/>
      <c r="D8576" s="11"/>
      <c r="E8576" s="11"/>
      <c r="F8576" s="56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42"/>
      <c r="V8576" s="42"/>
      <c r="W8576" s="42"/>
      <c r="X8576" s="42"/>
      <c r="Y8576" s="42"/>
      <c r="Z8576" s="42"/>
      <c r="AA8576" s="42"/>
      <c r="AB8576" s="42"/>
      <c r="AD8576" s="11"/>
      <c r="AE8576" s="11"/>
    </row>
    <row r="8577" spans="3:32">
      <c r="C8577" s="57"/>
      <c r="D8577" s="11"/>
      <c r="E8577" s="11"/>
      <c r="F8577" s="56"/>
      <c r="G8577" s="11"/>
      <c r="H8577" s="11"/>
      <c r="I8577" s="11"/>
      <c r="J8577" s="11"/>
      <c r="K8577" s="11"/>
      <c r="M8577" s="11"/>
      <c r="N8577" s="11"/>
      <c r="O8577" s="11"/>
      <c r="P8577" s="11"/>
      <c r="Q8577" s="11"/>
      <c r="R8577" s="11"/>
      <c r="S8577" s="11"/>
      <c r="T8577" s="11"/>
      <c r="U8577" s="42"/>
      <c r="V8577" s="42"/>
      <c r="W8577" s="42"/>
      <c r="X8577" s="42"/>
      <c r="Y8577" s="42"/>
      <c r="Z8577" s="42"/>
      <c r="AA8577" s="42"/>
      <c r="AB8577" s="42"/>
      <c r="AD8577" s="11"/>
    </row>
    <row r="8578" spans="3:32">
      <c r="C8578" s="57"/>
      <c r="D8578" s="11"/>
      <c r="E8578" s="11"/>
      <c r="F8578" s="56"/>
      <c r="G8578" s="11"/>
      <c r="H8578" s="11"/>
      <c r="I8578" s="11"/>
      <c r="J8578" s="11"/>
      <c r="K8578" s="11"/>
      <c r="M8578" s="11"/>
      <c r="Q8578" s="11"/>
      <c r="R8578" s="11"/>
      <c r="S8578" s="11"/>
      <c r="T8578" s="11"/>
      <c r="U8578" s="42"/>
      <c r="V8578" s="42"/>
      <c r="W8578" s="42"/>
      <c r="X8578" s="42"/>
      <c r="Y8578" s="42"/>
      <c r="Z8578" s="42"/>
      <c r="AA8578" s="42"/>
      <c r="AB8578" s="42"/>
      <c r="AD8578" s="11"/>
      <c r="AE8578" s="11"/>
    </row>
    <row r="8579" spans="3:32">
      <c r="C8579" s="57"/>
      <c r="D8579" s="11"/>
      <c r="E8579" s="11"/>
      <c r="F8579" s="56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42"/>
      <c r="V8579" s="42"/>
      <c r="W8579" s="42"/>
      <c r="X8579" s="42"/>
      <c r="Y8579" s="42"/>
      <c r="Z8579" s="42"/>
      <c r="AA8579" s="42"/>
      <c r="AB8579" s="42"/>
      <c r="AD8579" s="11"/>
      <c r="AE8579" s="11"/>
      <c r="AF8579" s="11"/>
    </row>
    <row r="8580" spans="3:32">
      <c r="C8580" s="57"/>
      <c r="D8580" s="11"/>
      <c r="E8580" s="11"/>
      <c r="F8580" s="56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42"/>
      <c r="V8580" s="42"/>
      <c r="W8580" s="42"/>
      <c r="X8580" s="42"/>
      <c r="Y8580" s="42"/>
      <c r="Z8580" s="42"/>
      <c r="AA8580" s="42"/>
      <c r="AB8580" s="42"/>
      <c r="AD8580" s="11"/>
      <c r="AE8580" s="11"/>
    </row>
    <row r="8581" spans="3:32">
      <c r="C8581" s="57"/>
      <c r="D8581" s="11"/>
      <c r="E8581" s="11"/>
      <c r="F8581" s="56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42"/>
      <c r="V8581" s="42"/>
      <c r="W8581" s="42"/>
      <c r="X8581" s="42"/>
      <c r="Y8581" s="42"/>
      <c r="Z8581" s="42"/>
      <c r="AA8581" s="42"/>
      <c r="AB8581" s="42"/>
      <c r="AD8581" s="11"/>
    </row>
    <row r="8582" spans="3:32">
      <c r="C8582" s="57"/>
      <c r="D8582" s="11"/>
      <c r="E8582" s="11"/>
      <c r="F8582" s="56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42"/>
      <c r="V8582" s="42"/>
      <c r="W8582" s="42"/>
      <c r="X8582" s="42"/>
      <c r="Y8582" s="42"/>
      <c r="Z8582" s="42"/>
      <c r="AA8582" s="42"/>
      <c r="AB8582" s="42"/>
      <c r="AD8582" s="11"/>
      <c r="AE8582" s="11"/>
      <c r="AF8582" s="11"/>
    </row>
    <row r="8583" spans="3:32">
      <c r="C8583" s="57"/>
      <c r="D8583" s="11"/>
      <c r="E8583" s="11"/>
      <c r="F8583" s="56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42"/>
      <c r="V8583" s="42"/>
      <c r="W8583" s="42"/>
      <c r="X8583" s="42"/>
      <c r="Y8583" s="42"/>
      <c r="Z8583" s="42"/>
      <c r="AA8583" s="42"/>
      <c r="AB8583" s="42"/>
      <c r="AD8583" s="11"/>
      <c r="AE8583" s="11"/>
    </row>
    <row r="8584" spans="3:32">
      <c r="C8584" s="57"/>
      <c r="D8584" s="11"/>
      <c r="E8584" s="11"/>
      <c r="F8584" s="56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42"/>
      <c r="V8584" s="42"/>
      <c r="W8584" s="42"/>
      <c r="X8584" s="42"/>
      <c r="Y8584" s="42"/>
      <c r="Z8584" s="42"/>
      <c r="AA8584" s="42"/>
      <c r="AB8584" s="42"/>
      <c r="AD8584" s="11"/>
      <c r="AF8584" s="11"/>
    </row>
    <row r="8585" spans="3:32">
      <c r="C8585" s="57"/>
      <c r="D8585" s="11"/>
      <c r="E8585" s="11"/>
      <c r="F8585" s="56"/>
      <c r="G8585" s="11"/>
      <c r="H8585" s="11"/>
      <c r="I8585" s="11"/>
      <c r="J8585" s="11"/>
      <c r="K8585" s="11"/>
      <c r="M8585" s="11"/>
      <c r="O8585" s="11"/>
      <c r="P8585" s="11"/>
      <c r="Q8585" s="11"/>
      <c r="R8585" s="11"/>
      <c r="S8585" s="11"/>
      <c r="T8585" s="11"/>
      <c r="U8585" s="42"/>
      <c r="V8585" s="42"/>
      <c r="W8585" s="42"/>
      <c r="X8585" s="42"/>
      <c r="Y8585" s="42"/>
      <c r="Z8585" s="42"/>
      <c r="AA8585" s="42"/>
      <c r="AB8585" s="42"/>
      <c r="AD8585" s="11"/>
      <c r="AF8585" s="11"/>
    </row>
    <row r="8586" spans="3:32">
      <c r="C8586" s="57"/>
      <c r="D8586" s="11"/>
      <c r="E8586" s="11"/>
      <c r="F8586" s="56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42"/>
      <c r="V8586" s="42"/>
      <c r="W8586" s="42"/>
      <c r="X8586" s="42"/>
      <c r="Y8586" s="42"/>
      <c r="Z8586" s="42"/>
      <c r="AA8586" s="42"/>
      <c r="AB8586" s="42"/>
      <c r="AD8586" s="11"/>
      <c r="AE8586" s="11"/>
      <c r="AF8586" s="11"/>
    </row>
    <row r="8587" spans="3:32">
      <c r="C8587" s="57"/>
      <c r="D8587" s="11"/>
      <c r="E8587" s="11"/>
      <c r="F8587" s="56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42"/>
      <c r="V8587" s="42"/>
      <c r="W8587" s="42"/>
      <c r="X8587" s="42"/>
      <c r="Y8587" s="42"/>
      <c r="Z8587" s="42"/>
      <c r="AA8587" s="42"/>
      <c r="AB8587" s="42"/>
      <c r="AD8587" s="11"/>
      <c r="AE8587" s="11"/>
    </row>
    <row r="8588" spans="3:32">
      <c r="C8588" s="57"/>
      <c r="D8588" s="11"/>
      <c r="E8588" s="11"/>
      <c r="F8588" s="56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42"/>
      <c r="V8588" s="42"/>
      <c r="W8588" s="42"/>
      <c r="X8588" s="42"/>
      <c r="Y8588" s="42"/>
      <c r="Z8588" s="42"/>
      <c r="AA8588" s="42"/>
      <c r="AB8588" s="42"/>
      <c r="AD8588" s="11"/>
      <c r="AF8588" s="11"/>
    </row>
    <row r="8589" spans="3:32">
      <c r="C8589" s="57"/>
      <c r="D8589" s="11"/>
      <c r="E8589" s="11"/>
      <c r="F8589" s="56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42"/>
      <c r="V8589" s="42"/>
      <c r="W8589" s="42"/>
      <c r="X8589" s="42"/>
      <c r="Y8589" s="42"/>
      <c r="Z8589" s="42"/>
      <c r="AA8589" s="42"/>
      <c r="AB8589" s="42"/>
      <c r="AD8589" s="11"/>
      <c r="AF8589" s="11"/>
    </row>
    <row r="8590" spans="3:32">
      <c r="C8590" s="57"/>
      <c r="D8590" s="11"/>
      <c r="E8590" s="11"/>
      <c r="F8590" s="56"/>
      <c r="G8590" s="11"/>
      <c r="H8590" s="11"/>
      <c r="I8590" s="11"/>
      <c r="J8590" s="11"/>
      <c r="K8590" s="11"/>
      <c r="L8590" s="11"/>
      <c r="M8590" s="11"/>
      <c r="N8590" s="11"/>
      <c r="P8590" s="11"/>
      <c r="Q8590" s="11"/>
      <c r="R8590" s="11"/>
      <c r="S8590" s="11"/>
      <c r="T8590" s="11"/>
      <c r="U8590" s="42"/>
      <c r="V8590" s="42"/>
      <c r="W8590" s="42"/>
      <c r="X8590" s="42"/>
      <c r="Y8590" s="42"/>
      <c r="Z8590" s="42"/>
      <c r="AA8590" s="42"/>
      <c r="AB8590" s="42"/>
      <c r="AD8590" s="11"/>
      <c r="AF8590" s="11"/>
    </row>
    <row r="8591" spans="3:32">
      <c r="C8591" s="57"/>
      <c r="D8591" s="11"/>
      <c r="E8591" s="11"/>
      <c r="F8591" s="56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42"/>
      <c r="V8591" s="42"/>
      <c r="W8591" s="42"/>
      <c r="X8591" s="42"/>
      <c r="Y8591" s="42"/>
      <c r="Z8591" s="42"/>
      <c r="AA8591" s="42"/>
      <c r="AB8591" s="42"/>
      <c r="AD8591" s="11"/>
      <c r="AF8591" s="11"/>
    </row>
    <row r="8592" spans="3:32">
      <c r="C8592" s="57"/>
      <c r="D8592" s="11"/>
      <c r="E8592" s="11"/>
      <c r="F8592" s="56"/>
      <c r="G8592" s="11"/>
      <c r="H8592" s="11"/>
      <c r="I8592" s="11"/>
      <c r="J8592" s="11"/>
      <c r="K8592" s="11"/>
      <c r="L8592" s="11"/>
      <c r="M8592" s="11"/>
      <c r="N8592" s="11"/>
      <c r="P8592" s="11"/>
      <c r="Q8592" s="11"/>
      <c r="R8592" s="11"/>
      <c r="S8592" s="11"/>
      <c r="T8592" s="11"/>
      <c r="U8592" s="42"/>
      <c r="V8592" s="42"/>
      <c r="W8592" s="42"/>
      <c r="X8592" s="42"/>
      <c r="Y8592" s="42"/>
      <c r="Z8592" s="42"/>
      <c r="AA8592" s="42"/>
      <c r="AB8592" s="42"/>
      <c r="AD8592" s="11"/>
      <c r="AF8592" s="11"/>
    </row>
    <row r="8593" spans="3:32">
      <c r="C8593" s="57"/>
      <c r="D8593" s="11"/>
      <c r="E8593" s="11"/>
      <c r="F8593" s="56"/>
      <c r="G8593" s="11"/>
      <c r="H8593" s="11"/>
      <c r="I8593" s="11"/>
      <c r="J8593" s="11"/>
      <c r="K8593" s="11"/>
      <c r="L8593" s="11"/>
      <c r="M8593" s="11"/>
      <c r="N8593" s="11"/>
      <c r="P8593" s="11"/>
      <c r="Q8593" s="11"/>
      <c r="R8593" s="11"/>
      <c r="S8593" s="11"/>
      <c r="T8593" s="11"/>
      <c r="U8593" s="42"/>
      <c r="V8593" s="42"/>
      <c r="W8593" s="42"/>
      <c r="X8593" s="42"/>
      <c r="Y8593" s="42"/>
      <c r="Z8593" s="42"/>
      <c r="AA8593" s="42"/>
      <c r="AB8593" s="42"/>
      <c r="AD8593" s="11"/>
      <c r="AF8593" s="11"/>
    </row>
    <row r="8594" spans="3:32">
      <c r="C8594" s="57"/>
      <c r="D8594" s="11"/>
      <c r="E8594" s="11"/>
      <c r="F8594" s="56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42"/>
      <c r="V8594" s="42"/>
      <c r="W8594" s="42"/>
      <c r="X8594" s="42"/>
      <c r="Y8594" s="42"/>
      <c r="Z8594" s="42"/>
      <c r="AA8594" s="42"/>
      <c r="AB8594" s="42"/>
      <c r="AD8594" s="11"/>
    </row>
    <row r="8595" spans="3:32">
      <c r="C8595" s="57"/>
      <c r="D8595" s="11"/>
      <c r="E8595" s="11"/>
      <c r="F8595" s="56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42"/>
      <c r="V8595" s="42"/>
      <c r="W8595" s="42"/>
      <c r="X8595" s="42"/>
      <c r="Y8595" s="42"/>
      <c r="Z8595" s="42"/>
      <c r="AA8595" s="42"/>
      <c r="AB8595" s="42"/>
      <c r="AD8595" s="11"/>
      <c r="AE8595" s="11"/>
      <c r="AF8595" s="11"/>
    </row>
    <row r="8596" spans="3:32">
      <c r="C8596" s="57"/>
      <c r="D8596" s="11"/>
      <c r="E8596" s="11"/>
      <c r="F8596" s="56"/>
      <c r="G8596" s="11"/>
      <c r="H8596" s="11"/>
      <c r="I8596" s="11"/>
      <c r="J8596" s="11"/>
      <c r="K8596" s="11"/>
      <c r="M8596" s="11"/>
      <c r="N8596" s="11"/>
      <c r="O8596" s="11"/>
      <c r="P8596" s="11"/>
      <c r="Q8596" s="11"/>
      <c r="R8596" s="11"/>
      <c r="S8596" s="11"/>
      <c r="T8596" s="11"/>
      <c r="U8596" s="42"/>
      <c r="V8596" s="42"/>
      <c r="W8596" s="42"/>
      <c r="X8596" s="42"/>
      <c r="Y8596" s="42"/>
      <c r="Z8596" s="42"/>
      <c r="AA8596" s="42"/>
      <c r="AB8596" s="42"/>
      <c r="AD8596" s="11"/>
      <c r="AF8596" s="11"/>
    </row>
    <row r="8597" spans="3:32">
      <c r="C8597" s="57"/>
      <c r="D8597" s="11"/>
      <c r="E8597" s="11"/>
      <c r="F8597" s="56"/>
      <c r="G8597" s="11"/>
      <c r="H8597" s="11"/>
      <c r="I8597" s="11"/>
      <c r="J8597" s="11"/>
      <c r="K8597" s="11"/>
      <c r="M8597" s="11"/>
      <c r="N8597" s="11"/>
      <c r="Q8597" s="11"/>
      <c r="R8597" s="11"/>
      <c r="S8597" s="11"/>
      <c r="U8597" s="42"/>
      <c r="V8597" s="42"/>
      <c r="W8597" s="42"/>
      <c r="X8597" s="42"/>
      <c r="Y8597" s="42"/>
      <c r="Z8597" s="42"/>
      <c r="AA8597" s="42"/>
      <c r="AB8597" s="42"/>
      <c r="AD8597" s="11"/>
      <c r="AF8597" s="11"/>
    </row>
    <row r="8598" spans="3:32">
      <c r="C8598" s="57"/>
      <c r="D8598" s="11"/>
      <c r="E8598" s="11"/>
      <c r="F8598" s="56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42"/>
      <c r="V8598" s="42"/>
      <c r="W8598" s="42"/>
      <c r="X8598" s="42"/>
      <c r="Y8598" s="42"/>
      <c r="Z8598" s="42"/>
      <c r="AA8598" s="42"/>
      <c r="AB8598" s="42"/>
      <c r="AD8598" s="11"/>
      <c r="AE8598" s="11"/>
    </row>
    <row r="8599" spans="3:32">
      <c r="C8599" s="57"/>
      <c r="D8599" s="11"/>
      <c r="E8599" s="11"/>
      <c r="F8599" s="56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42"/>
      <c r="V8599" s="42"/>
      <c r="W8599" s="42"/>
      <c r="X8599" s="42"/>
      <c r="Y8599" s="42"/>
      <c r="Z8599" s="42"/>
      <c r="AA8599" s="42"/>
      <c r="AB8599" s="42"/>
      <c r="AD8599" s="11"/>
      <c r="AE8599" s="11"/>
      <c r="AF8599" s="11"/>
    </row>
    <row r="8600" spans="3:32">
      <c r="C8600" s="57"/>
      <c r="D8600" s="11"/>
      <c r="E8600" s="11"/>
      <c r="F8600" s="56"/>
      <c r="G8600" s="11"/>
      <c r="H8600" s="11"/>
      <c r="I8600" s="11"/>
      <c r="J8600" s="11"/>
      <c r="K8600" s="11"/>
      <c r="M8600" s="11"/>
      <c r="N8600" s="11"/>
      <c r="Q8600" s="11"/>
      <c r="R8600" s="11"/>
      <c r="S8600" s="11"/>
      <c r="U8600" s="42"/>
      <c r="V8600" s="42"/>
      <c r="W8600" s="42"/>
      <c r="X8600" s="42"/>
      <c r="Y8600" s="42"/>
      <c r="Z8600" s="42"/>
      <c r="AA8600" s="42"/>
      <c r="AB8600" s="42"/>
      <c r="AD8600" s="11"/>
      <c r="AE8600" s="11"/>
      <c r="AF8600" s="11"/>
    </row>
    <row r="8601" spans="3:32">
      <c r="C8601" s="57"/>
      <c r="D8601" s="11"/>
      <c r="E8601" s="11"/>
      <c r="F8601" s="56"/>
      <c r="G8601" s="11"/>
      <c r="H8601" s="11"/>
      <c r="I8601" s="11"/>
      <c r="J8601" s="11"/>
      <c r="K8601" s="11"/>
      <c r="M8601" s="11"/>
      <c r="N8601" s="11"/>
      <c r="O8601" s="11"/>
      <c r="P8601" s="11"/>
      <c r="Q8601" s="11"/>
      <c r="R8601" s="11"/>
      <c r="S8601" s="11"/>
      <c r="T8601" s="11"/>
      <c r="U8601" s="42"/>
      <c r="V8601" s="42"/>
      <c r="W8601" s="42"/>
      <c r="X8601" s="42"/>
      <c r="Y8601" s="42"/>
      <c r="Z8601" s="42"/>
      <c r="AA8601" s="42"/>
      <c r="AB8601" s="42"/>
      <c r="AD8601" s="11"/>
      <c r="AE8601" s="11"/>
    </row>
    <row r="8602" spans="3:32">
      <c r="C8602" s="57"/>
      <c r="D8602" s="11"/>
      <c r="E8602" s="11"/>
      <c r="F8602" s="56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42"/>
      <c r="V8602" s="42"/>
      <c r="W8602" s="42"/>
      <c r="X8602" s="42"/>
      <c r="Y8602" s="42"/>
      <c r="Z8602" s="42"/>
      <c r="AA8602" s="42"/>
      <c r="AB8602" s="42"/>
      <c r="AD8602" s="11"/>
      <c r="AE8602" s="11"/>
    </row>
    <row r="8603" spans="3:32">
      <c r="C8603" s="57"/>
      <c r="D8603" s="11"/>
      <c r="E8603" s="11"/>
      <c r="F8603" s="56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42"/>
      <c r="V8603" s="42"/>
      <c r="W8603" s="42"/>
      <c r="X8603" s="42"/>
      <c r="Y8603" s="42"/>
      <c r="Z8603" s="42"/>
      <c r="AA8603" s="42"/>
      <c r="AB8603" s="42"/>
      <c r="AD8603" s="11"/>
    </row>
    <row r="8604" spans="3:32">
      <c r="C8604" s="57"/>
      <c r="D8604" s="11"/>
      <c r="E8604" s="11"/>
      <c r="F8604" s="56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42"/>
      <c r="V8604" s="42"/>
      <c r="W8604" s="42"/>
      <c r="X8604" s="42"/>
      <c r="Y8604" s="42"/>
      <c r="Z8604" s="42"/>
      <c r="AA8604" s="42"/>
      <c r="AB8604" s="42"/>
      <c r="AD8604" s="11"/>
      <c r="AE8604" s="11"/>
    </row>
    <row r="8605" spans="3:32">
      <c r="C8605" s="57"/>
      <c r="D8605" s="11"/>
      <c r="E8605" s="11"/>
      <c r="F8605" s="56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42"/>
      <c r="V8605" s="42"/>
      <c r="W8605" s="42"/>
      <c r="X8605" s="42"/>
      <c r="Y8605" s="42"/>
      <c r="Z8605" s="42"/>
      <c r="AA8605" s="42"/>
      <c r="AB8605" s="42"/>
      <c r="AD8605" s="11"/>
      <c r="AE8605" s="11"/>
    </row>
    <row r="8606" spans="3:32">
      <c r="C8606" s="57"/>
      <c r="D8606" s="11"/>
      <c r="E8606" s="11"/>
      <c r="F8606" s="56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42"/>
      <c r="V8606" s="42"/>
      <c r="W8606" s="42"/>
      <c r="X8606" s="42"/>
      <c r="Y8606" s="42"/>
      <c r="Z8606" s="42"/>
      <c r="AA8606" s="42"/>
      <c r="AB8606" s="42"/>
      <c r="AD8606" s="11"/>
      <c r="AE8606" s="11"/>
    </row>
    <row r="8607" spans="3:32">
      <c r="C8607" s="57"/>
      <c r="D8607" s="11"/>
      <c r="E8607" s="11"/>
      <c r="F8607" s="56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42"/>
      <c r="V8607" s="42"/>
      <c r="W8607" s="42"/>
      <c r="X8607" s="42"/>
      <c r="Y8607" s="42"/>
      <c r="Z8607" s="42"/>
      <c r="AA8607" s="42"/>
      <c r="AB8607" s="42"/>
      <c r="AD8607" s="11"/>
      <c r="AE8607" s="11"/>
      <c r="AF8607" s="11"/>
    </row>
    <row r="8608" spans="3:32">
      <c r="C8608" s="57"/>
      <c r="D8608" s="11"/>
      <c r="E8608" s="11"/>
      <c r="F8608" s="56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42"/>
      <c r="V8608" s="42"/>
      <c r="W8608" s="42"/>
      <c r="X8608" s="42"/>
      <c r="Y8608" s="42"/>
      <c r="Z8608" s="42"/>
      <c r="AA8608" s="42"/>
      <c r="AB8608" s="42"/>
      <c r="AD8608" s="11"/>
      <c r="AE8608" s="11"/>
      <c r="AF8608" s="11"/>
    </row>
    <row r="8609" spans="3:32">
      <c r="C8609" s="57"/>
      <c r="D8609" s="11"/>
      <c r="E8609" s="11"/>
      <c r="F8609" s="56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42"/>
      <c r="V8609" s="42"/>
      <c r="W8609" s="42"/>
      <c r="X8609" s="42"/>
      <c r="Y8609" s="42"/>
      <c r="Z8609" s="42"/>
      <c r="AA8609" s="42"/>
      <c r="AB8609" s="42"/>
      <c r="AD8609" s="11"/>
      <c r="AF8609" s="11"/>
    </row>
    <row r="8610" spans="3:32">
      <c r="C8610" s="57"/>
      <c r="D8610" s="11"/>
      <c r="E8610" s="11"/>
      <c r="F8610" s="56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42"/>
      <c r="V8610" s="42"/>
      <c r="W8610" s="42"/>
      <c r="X8610" s="42"/>
      <c r="Y8610" s="42"/>
      <c r="Z8610" s="42"/>
      <c r="AA8610" s="42"/>
      <c r="AB8610" s="42"/>
      <c r="AD8610" s="11"/>
      <c r="AF8610" s="11"/>
    </row>
    <row r="8611" spans="3:32">
      <c r="C8611" s="57"/>
      <c r="D8611" s="11"/>
      <c r="E8611" s="11"/>
      <c r="F8611" s="56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42"/>
      <c r="V8611" s="42"/>
      <c r="W8611" s="42"/>
      <c r="X8611" s="42"/>
      <c r="Y8611" s="42"/>
      <c r="Z8611" s="42"/>
      <c r="AA8611" s="42"/>
      <c r="AB8611" s="42"/>
      <c r="AD8611" s="11"/>
      <c r="AE8611" s="11"/>
      <c r="AF8611" s="11"/>
    </row>
    <row r="8612" spans="3:32">
      <c r="C8612" s="57"/>
      <c r="D8612" s="11"/>
      <c r="E8612" s="11"/>
      <c r="F8612" s="56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42"/>
      <c r="V8612" s="42"/>
      <c r="W8612" s="42"/>
      <c r="X8612" s="42"/>
      <c r="Y8612" s="42"/>
      <c r="Z8612" s="42"/>
      <c r="AA8612" s="42"/>
      <c r="AB8612" s="42"/>
      <c r="AD8612" s="11"/>
      <c r="AF8612" s="11"/>
    </row>
    <row r="8613" spans="3:32">
      <c r="C8613" s="57"/>
      <c r="D8613" s="11"/>
      <c r="E8613" s="11"/>
      <c r="F8613" s="56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42"/>
      <c r="V8613" s="42"/>
      <c r="W8613" s="42"/>
      <c r="X8613" s="42"/>
      <c r="Y8613" s="42"/>
      <c r="Z8613" s="42"/>
      <c r="AA8613" s="42"/>
      <c r="AB8613" s="42"/>
      <c r="AD8613" s="11"/>
      <c r="AF8613" s="11"/>
    </row>
    <row r="8614" spans="3:32">
      <c r="C8614" s="57"/>
      <c r="D8614" s="11"/>
      <c r="E8614" s="11"/>
      <c r="F8614" s="56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42"/>
      <c r="V8614" s="42"/>
      <c r="W8614" s="42"/>
      <c r="X8614" s="42"/>
      <c r="Y8614" s="42"/>
      <c r="Z8614" s="42"/>
      <c r="AA8614" s="42"/>
      <c r="AB8614" s="42"/>
      <c r="AD8614" s="11"/>
      <c r="AE8614" s="11"/>
      <c r="AF8614" s="11"/>
    </row>
    <row r="8615" spans="3:32">
      <c r="C8615" s="57"/>
      <c r="D8615" s="11"/>
      <c r="E8615" s="11"/>
      <c r="F8615" s="56"/>
      <c r="G8615" s="11"/>
      <c r="H8615" s="11"/>
      <c r="I8615" s="11"/>
      <c r="J8615" s="11"/>
      <c r="K8615" s="11"/>
      <c r="L8615" s="11"/>
      <c r="M8615" s="11"/>
      <c r="O8615" s="11"/>
      <c r="Q8615" s="11"/>
      <c r="R8615" s="11"/>
      <c r="S8615" s="11"/>
      <c r="T8615" s="11"/>
      <c r="U8615" s="42"/>
      <c r="V8615" s="42"/>
      <c r="W8615" s="42"/>
      <c r="X8615" s="42"/>
      <c r="Y8615" s="42"/>
      <c r="Z8615" s="42"/>
      <c r="AA8615" s="42"/>
      <c r="AB8615" s="42"/>
      <c r="AD8615" s="11"/>
      <c r="AE8615" s="11"/>
      <c r="AF8615" s="11"/>
    </row>
    <row r="8616" spans="3:32">
      <c r="C8616" s="57"/>
      <c r="D8616" s="11"/>
      <c r="E8616" s="11"/>
      <c r="F8616" s="56"/>
      <c r="G8616" s="11"/>
      <c r="H8616" s="11"/>
      <c r="I8616" s="11"/>
      <c r="J8616" s="11"/>
      <c r="K8616" s="11"/>
      <c r="L8616" s="11"/>
      <c r="M8616" s="11"/>
      <c r="O8616" s="11"/>
      <c r="Q8616" s="11"/>
      <c r="R8616" s="11"/>
      <c r="S8616" s="11"/>
      <c r="T8616" s="11"/>
      <c r="U8616" s="42"/>
      <c r="V8616" s="42"/>
      <c r="W8616" s="42"/>
      <c r="X8616" s="42"/>
      <c r="Y8616" s="42"/>
      <c r="Z8616" s="42"/>
      <c r="AA8616" s="42"/>
      <c r="AB8616" s="42"/>
      <c r="AD8616" s="11"/>
      <c r="AF8616" s="11"/>
    </row>
    <row r="8617" spans="3:32">
      <c r="C8617" s="57"/>
      <c r="D8617" s="11"/>
      <c r="E8617" s="11"/>
      <c r="F8617" s="56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42"/>
      <c r="V8617" s="42"/>
      <c r="W8617" s="42"/>
      <c r="X8617" s="42"/>
      <c r="Y8617" s="42"/>
      <c r="Z8617" s="42"/>
      <c r="AA8617" s="42"/>
      <c r="AB8617" s="42"/>
      <c r="AD8617" s="11"/>
      <c r="AF8617" s="11"/>
    </row>
    <row r="8618" spans="3:32">
      <c r="C8618" s="57"/>
      <c r="D8618" s="11"/>
      <c r="E8618" s="11"/>
      <c r="F8618" s="56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42"/>
      <c r="V8618" s="42"/>
      <c r="W8618" s="42"/>
      <c r="X8618" s="42"/>
      <c r="Y8618" s="42"/>
      <c r="Z8618" s="42"/>
      <c r="AA8618" s="42"/>
      <c r="AB8618" s="42"/>
      <c r="AD8618" s="11"/>
      <c r="AE8618" s="11"/>
      <c r="AF8618" s="11"/>
    </row>
    <row r="8619" spans="3:32">
      <c r="C8619" s="57"/>
      <c r="D8619" s="11"/>
      <c r="E8619" s="11"/>
      <c r="F8619" s="56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42"/>
      <c r="V8619" s="42"/>
      <c r="W8619" s="42"/>
      <c r="X8619" s="42"/>
      <c r="Y8619" s="42"/>
      <c r="Z8619" s="42"/>
      <c r="AA8619" s="42"/>
      <c r="AB8619" s="42"/>
      <c r="AD8619" s="11"/>
      <c r="AE8619" s="11"/>
      <c r="AF8619" s="11"/>
    </row>
    <row r="8620" spans="3:32">
      <c r="C8620" s="57"/>
      <c r="D8620" s="11"/>
      <c r="E8620" s="11"/>
      <c r="F8620" s="56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42"/>
      <c r="V8620" s="42"/>
      <c r="W8620" s="42"/>
      <c r="X8620" s="42"/>
      <c r="Y8620" s="42"/>
      <c r="Z8620" s="42"/>
      <c r="AA8620" s="42"/>
      <c r="AB8620" s="42"/>
      <c r="AD8620" s="11"/>
      <c r="AE8620" s="11"/>
    </row>
    <row r="8621" spans="3:32">
      <c r="C8621" s="57"/>
      <c r="D8621" s="11"/>
      <c r="E8621" s="11"/>
      <c r="F8621" s="56"/>
      <c r="G8621" s="11"/>
      <c r="H8621" s="11"/>
      <c r="I8621" s="11"/>
      <c r="J8621" s="11"/>
      <c r="K8621" s="11"/>
      <c r="L8621" s="11"/>
      <c r="M8621" s="11"/>
      <c r="O8621" s="11"/>
      <c r="Q8621" s="11"/>
      <c r="R8621" s="11"/>
      <c r="S8621" s="11"/>
      <c r="T8621" s="11"/>
      <c r="U8621" s="42"/>
      <c r="V8621" s="42"/>
      <c r="W8621" s="42"/>
      <c r="X8621" s="42"/>
      <c r="Y8621" s="42"/>
      <c r="Z8621" s="42"/>
      <c r="AA8621" s="42"/>
      <c r="AB8621" s="42"/>
      <c r="AD8621" s="11"/>
      <c r="AE8621" s="11"/>
    </row>
    <row r="8622" spans="3:32">
      <c r="C8622" s="57"/>
      <c r="D8622" s="11"/>
      <c r="E8622" s="11"/>
      <c r="F8622" s="56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42"/>
      <c r="V8622" s="42"/>
      <c r="W8622" s="42"/>
      <c r="X8622" s="42"/>
      <c r="Y8622" s="42"/>
      <c r="Z8622" s="42"/>
      <c r="AA8622" s="42"/>
      <c r="AB8622" s="42"/>
      <c r="AD8622" s="11"/>
      <c r="AF8622" s="11"/>
    </row>
    <row r="8623" spans="3:32">
      <c r="C8623" s="57"/>
      <c r="D8623" s="11"/>
      <c r="E8623" s="11"/>
      <c r="F8623" s="56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42"/>
      <c r="V8623" s="42"/>
      <c r="W8623" s="42"/>
      <c r="X8623" s="42"/>
      <c r="Y8623" s="42"/>
      <c r="Z8623" s="42"/>
      <c r="AA8623" s="42"/>
      <c r="AB8623" s="42"/>
      <c r="AD8623" s="11"/>
      <c r="AF8623" s="11"/>
    </row>
    <row r="8624" spans="3:32">
      <c r="C8624" s="57"/>
      <c r="D8624" s="11"/>
      <c r="E8624" s="11"/>
      <c r="F8624" s="56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42"/>
      <c r="V8624" s="42"/>
      <c r="W8624" s="42"/>
      <c r="X8624" s="42"/>
      <c r="Y8624" s="42"/>
      <c r="Z8624" s="42"/>
      <c r="AA8624" s="42"/>
      <c r="AB8624" s="42"/>
      <c r="AD8624" s="11"/>
      <c r="AF8624" s="11"/>
    </row>
    <row r="8625" spans="3:32">
      <c r="C8625" s="57"/>
      <c r="D8625" s="11"/>
      <c r="E8625" s="11"/>
      <c r="F8625" s="56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42"/>
      <c r="V8625" s="42"/>
      <c r="W8625" s="42"/>
      <c r="X8625" s="42"/>
      <c r="Y8625" s="42"/>
      <c r="Z8625" s="42"/>
      <c r="AA8625" s="42"/>
      <c r="AB8625" s="42"/>
      <c r="AD8625" s="11"/>
      <c r="AE8625" s="11"/>
    </row>
    <row r="8626" spans="3:32">
      <c r="C8626" s="57"/>
      <c r="D8626" s="11"/>
      <c r="E8626" s="11"/>
      <c r="F8626" s="56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42"/>
      <c r="V8626" s="42"/>
      <c r="W8626" s="42"/>
      <c r="X8626" s="42"/>
      <c r="Y8626" s="42"/>
      <c r="Z8626" s="42"/>
      <c r="AA8626" s="42"/>
      <c r="AB8626" s="42"/>
      <c r="AD8626" s="11"/>
      <c r="AF8626" s="11"/>
    </row>
    <row r="8627" spans="3:32">
      <c r="C8627" s="57"/>
      <c r="D8627" s="11"/>
      <c r="E8627" s="11"/>
      <c r="F8627" s="56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42"/>
      <c r="V8627" s="42"/>
      <c r="W8627" s="42"/>
      <c r="X8627" s="42"/>
      <c r="Y8627" s="42"/>
      <c r="Z8627" s="42"/>
      <c r="AA8627" s="42"/>
      <c r="AB8627" s="42"/>
      <c r="AD8627" s="11"/>
      <c r="AF8627" s="11"/>
    </row>
    <row r="8628" spans="3:32">
      <c r="C8628" s="57"/>
      <c r="D8628" s="11"/>
      <c r="E8628" s="11"/>
      <c r="F8628" s="56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42"/>
      <c r="V8628" s="42"/>
      <c r="W8628" s="42"/>
      <c r="X8628" s="42"/>
      <c r="Y8628" s="42"/>
      <c r="Z8628" s="42"/>
      <c r="AA8628" s="42"/>
      <c r="AB8628" s="42"/>
      <c r="AD8628" s="11"/>
      <c r="AE8628" s="11"/>
    </row>
    <row r="8629" spans="3:32">
      <c r="C8629" s="57"/>
      <c r="D8629" s="11"/>
      <c r="E8629" s="11"/>
      <c r="F8629" s="56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42"/>
      <c r="V8629" s="42"/>
      <c r="W8629" s="42"/>
      <c r="X8629" s="42"/>
      <c r="Y8629" s="42"/>
      <c r="Z8629" s="42"/>
      <c r="AA8629" s="42"/>
      <c r="AB8629" s="42"/>
      <c r="AD8629" s="11"/>
      <c r="AE8629" s="11"/>
      <c r="AF8629" s="11"/>
    </row>
    <row r="8630" spans="3:32">
      <c r="C8630" s="57"/>
      <c r="D8630" s="11"/>
      <c r="E8630" s="11"/>
      <c r="F8630" s="56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42"/>
      <c r="V8630" s="42"/>
      <c r="W8630" s="42"/>
      <c r="X8630" s="42"/>
      <c r="Y8630" s="42"/>
      <c r="Z8630" s="42"/>
      <c r="AA8630" s="42"/>
      <c r="AB8630" s="42"/>
      <c r="AD8630" s="11"/>
      <c r="AE8630" s="11"/>
    </row>
    <row r="8631" spans="3:32">
      <c r="C8631" s="57"/>
      <c r="D8631" s="11"/>
      <c r="E8631" s="11"/>
      <c r="F8631" s="56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42"/>
      <c r="V8631" s="42"/>
      <c r="W8631" s="42"/>
      <c r="X8631" s="42"/>
      <c r="Y8631" s="42"/>
      <c r="Z8631" s="42"/>
      <c r="AA8631" s="42"/>
      <c r="AB8631" s="42"/>
      <c r="AD8631" s="11"/>
      <c r="AE8631" s="11"/>
    </row>
    <row r="8632" spans="3:32">
      <c r="C8632" s="57"/>
      <c r="D8632" s="11"/>
      <c r="E8632" s="11"/>
      <c r="F8632" s="56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42"/>
      <c r="V8632" s="42"/>
      <c r="W8632" s="42"/>
      <c r="X8632" s="42"/>
      <c r="Y8632" s="42"/>
      <c r="Z8632" s="42"/>
      <c r="AA8632" s="42"/>
      <c r="AB8632" s="42"/>
      <c r="AD8632" s="11"/>
      <c r="AE8632" s="11"/>
    </row>
    <row r="8633" spans="3:32">
      <c r="C8633" s="57"/>
      <c r="D8633" s="11"/>
      <c r="E8633" s="11"/>
      <c r="F8633" s="56"/>
      <c r="G8633" s="11"/>
      <c r="H8633" s="11"/>
      <c r="I8633" s="11"/>
      <c r="J8633" s="11"/>
      <c r="K8633" s="11"/>
      <c r="L8633" s="11"/>
      <c r="M8633" s="11"/>
      <c r="N8633" s="11"/>
      <c r="P8633" s="11"/>
      <c r="Q8633" s="11"/>
      <c r="R8633" s="11"/>
      <c r="S8633" s="11"/>
      <c r="T8633" s="11"/>
      <c r="U8633" s="42"/>
      <c r="V8633" s="42"/>
      <c r="W8633" s="42"/>
      <c r="X8633" s="42"/>
      <c r="Y8633" s="42"/>
      <c r="Z8633" s="42"/>
      <c r="AA8633" s="42"/>
      <c r="AB8633" s="42"/>
      <c r="AD8633" s="11"/>
      <c r="AE8633" s="11"/>
      <c r="AF8633" s="11"/>
    </row>
    <row r="8634" spans="3:32">
      <c r="C8634" s="57"/>
      <c r="D8634" s="11"/>
      <c r="E8634" s="11"/>
      <c r="F8634" s="56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42"/>
      <c r="V8634" s="42"/>
      <c r="W8634" s="42"/>
      <c r="X8634" s="42"/>
      <c r="Y8634" s="42"/>
      <c r="Z8634" s="42"/>
      <c r="AA8634" s="42"/>
      <c r="AB8634" s="42"/>
      <c r="AD8634" s="11"/>
      <c r="AE8634" s="11"/>
      <c r="AF8634" s="11"/>
    </row>
    <row r="8635" spans="3:32">
      <c r="C8635" s="57"/>
      <c r="D8635" s="11"/>
      <c r="E8635" s="11"/>
      <c r="F8635" s="56"/>
      <c r="G8635" s="11"/>
      <c r="H8635" s="11"/>
      <c r="I8635" s="11"/>
      <c r="J8635" s="11"/>
      <c r="K8635" s="11"/>
      <c r="L8635" s="11"/>
      <c r="M8635" s="11"/>
      <c r="O8635" s="11"/>
      <c r="Q8635" s="11"/>
      <c r="R8635" s="11"/>
      <c r="S8635" s="11"/>
      <c r="T8635" s="11"/>
      <c r="U8635" s="42"/>
      <c r="V8635" s="42"/>
      <c r="W8635" s="42"/>
      <c r="X8635" s="42"/>
      <c r="Y8635" s="42"/>
      <c r="Z8635" s="42"/>
      <c r="AA8635" s="42"/>
      <c r="AB8635" s="42"/>
      <c r="AD8635" s="11"/>
      <c r="AE8635" s="11"/>
    </row>
    <row r="8636" spans="3:32">
      <c r="C8636" s="57"/>
      <c r="D8636" s="11"/>
      <c r="E8636" s="11"/>
      <c r="F8636" s="56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42"/>
      <c r="V8636" s="42"/>
      <c r="W8636" s="42"/>
      <c r="X8636" s="42"/>
      <c r="Y8636" s="42"/>
      <c r="Z8636" s="42"/>
      <c r="AA8636" s="42"/>
      <c r="AB8636" s="42"/>
      <c r="AD8636" s="11"/>
      <c r="AE8636" s="11"/>
    </row>
    <row r="8637" spans="3:32">
      <c r="C8637" s="57"/>
      <c r="D8637" s="11"/>
      <c r="E8637" s="11"/>
      <c r="F8637" s="56"/>
      <c r="G8637" s="11"/>
      <c r="H8637" s="11"/>
      <c r="I8637" s="11"/>
      <c r="J8637" s="11"/>
      <c r="K8637" s="11"/>
      <c r="M8637" s="11"/>
      <c r="O8637" s="11"/>
      <c r="P8637" s="11"/>
      <c r="Q8637" s="11"/>
      <c r="R8637" s="11"/>
      <c r="S8637" s="11"/>
      <c r="T8637" s="11"/>
      <c r="U8637" s="42"/>
      <c r="V8637" s="42"/>
      <c r="W8637" s="42"/>
      <c r="X8637" s="42"/>
      <c r="Y8637" s="42"/>
      <c r="Z8637" s="42"/>
      <c r="AA8637" s="42"/>
      <c r="AB8637" s="42"/>
      <c r="AD8637" s="11"/>
      <c r="AE8637" s="11"/>
    </row>
    <row r="8638" spans="3:32">
      <c r="C8638" s="57"/>
      <c r="D8638" s="11"/>
      <c r="E8638" s="11"/>
      <c r="F8638" s="56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42"/>
      <c r="V8638" s="42"/>
      <c r="W8638" s="42"/>
      <c r="X8638" s="42"/>
      <c r="Y8638" s="42"/>
      <c r="Z8638" s="42"/>
      <c r="AA8638" s="42"/>
      <c r="AB8638" s="42"/>
      <c r="AD8638" s="11"/>
    </row>
    <row r="8639" spans="3:32">
      <c r="C8639" s="57"/>
      <c r="D8639" s="11"/>
      <c r="E8639" s="11"/>
      <c r="F8639" s="56"/>
      <c r="G8639" s="11"/>
      <c r="H8639" s="11"/>
      <c r="I8639" s="11"/>
      <c r="J8639" s="11"/>
      <c r="K8639" s="11"/>
      <c r="M8639" s="11"/>
      <c r="N8639" s="11"/>
      <c r="P8639" s="11"/>
      <c r="Q8639" s="11"/>
      <c r="R8639" s="11"/>
      <c r="S8639" s="11"/>
      <c r="U8639" s="42"/>
      <c r="V8639" s="42"/>
      <c r="W8639" s="42"/>
      <c r="X8639" s="42"/>
      <c r="Y8639" s="42"/>
      <c r="Z8639" s="42"/>
      <c r="AA8639" s="42"/>
      <c r="AB8639" s="42"/>
      <c r="AD8639" s="11"/>
      <c r="AE8639" s="11"/>
    </row>
    <row r="8640" spans="3:32">
      <c r="C8640" s="57"/>
      <c r="D8640" s="11"/>
      <c r="E8640" s="11"/>
      <c r="F8640" s="56"/>
      <c r="G8640" s="11"/>
      <c r="H8640" s="11"/>
      <c r="I8640" s="11"/>
      <c r="J8640" s="11"/>
      <c r="K8640" s="11"/>
      <c r="M8640" s="11"/>
      <c r="N8640" s="11"/>
      <c r="Q8640" s="11"/>
      <c r="R8640" s="11"/>
      <c r="S8640" s="11"/>
      <c r="U8640" s="42"/>
      <c r="V8640" s="42"/>
      <c r="W8640" s="42"/>
      <c r="X8640" s="42"/>
      <c r="Y8640" s="42"/>
      <c r="Z8640" s="42"/>
      <c r="AA8640" s="42"/>
      <c r="AB8640" s="42"/>
      <c r="AD8640" s="11"/>
      <c r="AE8640" s="11"/>
    </row>
    <row r="8641" spans="3:32">
      <c r="C8641" s="57"/>
      <c r="D8641" s="11"/>
      <c r="E8641" s="11"/>
      <c r="F8641" s="56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42"/>
      <c r="V8641" s="42"/>
      <c r="W8641" s="42"/>
      <c r="X8641" s="42"/>
      <c r="Y8641" s="42"/>
      <c r="Z8641" s="42"/>
      <c r="AA8641" s="42"/>
      <c r="AB8641" s="42"/>
      <c r="AD8641" s="11"/>
      <c r="AE8641" s="11"/>
      <c r="AF8641" s="11"/>
    </row>
    <row r="8642" spans="3:32">
      <c r="C8642" s="57"/>
      <c r="D8642" s="11"/>
      <c r="E8642" s="11"/>
      <c r="F8642" s="56"/>
      <c r="G8642" s="11"/>
      <c r="H8642" s="11"/>
      <c r="I8642" s="11"/>
      <c r="J8642" s="11"/>
      <c r="K8642" s="11"/>
      <c r="L8642" s="11"/>
      <c r="M8642" s="11"/>
      <c r="N8642" s="11"/>
      <c r="P8642" s="11"/>
      <c r="Q8642" s="11"/>
      <c r="R8642" s="11"/>
      <c r="S8642" s="11"/>
      <c r="T8642" s="11"/>
      <c r="U8642" s="42"/>
      <c r="V8642" s="42"/>
      <c r="W8642" s="42"/>
      <c r="X8642" s="42"/>
      <c r="Y8642" s="42"/>
      <c r="Z8642" s="42"/>
      <c r="AA8642" s="42"/>
      <c r="AB8642" s="42"/>
      <c r="AD8642" s="11"/>
      <c r="AE8642" s="11"/>
    </row>
    <row r="8643" spans="3:32">
      <c r="C8643" s="57"/>
      <c r="D8643" s="11"/>
      <c r="E8643" s="11"/>
      <c r="F8643" s="56"/>
      <c r="G8643" s="11"/>
      <c r="H8643" s="11"/>
      <c r="I8643" s="11"/>
      <c r="J8643" s="11"/>
      <c r="K8643" s="11"/>
      <c r="L8643" s="11"/>
      <c r="M8643" s="11"/>
      <c r="N8643" s="11"/>
      <c r="P8643" s="11"/>
      <c r="Q8643" s="11"/>
      <c r="R8643" s="11"/>
      <c r="S8643" s="11"/>
      <c r="T8643" s="11"/>
      <c r="U8643" s="42"/>
      <c r="V8643" s="42"/>
      <c r="W8643" s="42"/>
      <c r="X8643" s="42"/>
      <c r="Y8643" s="42"/>
      <c r="Z8643" s="42"/>
      <c r="AA8643" s="42"/>
      <c r="AB8643" s="42"/>
      <c r="AD8643" s="11"/>
      <c r="AF8643" s="11"/>
    </row>
    <row r="8644" spans="3:32">
      <c r="C8644" s="57"/>
      <c r="D8644" s="11"/>
      <c r="E8644" s="11"/>
      <c r="F8644" s="56"/>
      <c r="G8644" s="11"/>
      <c r="H8644" s="11"/>
      <c r="I8644" s="11"/>
      <c r="J8644" s="11"/>
      <c r="K8644" s="11"/>
      <c r="M8644" s="11"/>
      <c r="N8644" s="11"/>
      <c r="O8644" s="11"/>
      <c r="Q8644" s="11"/>
      <c r="R8644" s="11"/>
      <c r="S8644" s="11"/>
      <c r="U8644" s="42"/>
      <c r="V8644" s="42"/>
      <c r="W8644" s="42"/>
      <c r="X8644" s="42"/>
      <c r="Y8644" s="42"/>
      <c r="Z8644" s="42"/>
      <c r="AA8644" s="42"/>
      <c r="AB8644" s="42"/>
      <c r="AD8644" s="11"/>
      <c r="AE8644" s="11"/>
    </row>
    <row r="8645" spans="3:32">
      <c r="C8645" s="57"/>
      <c r="D8645" s="11"/>
      <c r="E8645" s="11"/>
      <c r="F8645" s="56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42"/>
      <c r="V8645" s="42"/>
      <c r="W8645" s="42"/>
      <c r="X8645" s="42"/>
      <c r="Y8645" s="42"/>
      <c r="Z8645" s="42"/>
      <c r="AA8645" s="42"/>
      <c r="AB8645" s="42"/>
      <c r="AD8645" s="11"/>
      <c r="AE8645" s="11"/>
    </row>
    <row r="8646" spans="3:32">
      <c r="C8646" s="57"/>
      <c r="D8646" s="11"/>
      <c r="E8646" s="11"/>
      <c r="F8646" s="56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42"/>
      <c r="V8646" s="42"/>
      <c r="W8646" s="42"/>
      <c r="X8646" s="42"/>
      <c r="Y8646" s="42"/>
      <c r="Z8646" s="42"/>
      <c r="AA8646" s="42"/>
      <c r="AB8646" s="42"/>
      <c r="AD8646" s="11"/>
      <c r="AE8646" s="11"/>
    </row>
    <row r="8647" spans="3:32">
      <c r="C8647" s="57"/>
      <c r="D8647" s="11"/>
      <c r="E8647" s="11"/>
      <c r="F8647" s="56"/>
      <c r="G8647" s="11"/>
      <c r="H8647" s="11"/>
      <c r="I8647" s="11"/>
      <c r="J8647" s="11"/>
      <c r="K8647" s="11"/>
      <c r="M8647" s="11"/>
      <c r="N8647" s="11"/>
      <c r="O8647" s="11"/>
      <c r="P8647" s="11"/>
      <c r="Q8647" s="11"/>
      <c r="R8647" s="11"/>
      <c r="S8647" s="11"/>
      <c r="U8647" s="42"/>
      <c r="V8647" s="42"/>
      <c r="W8647" s="42"/>
      <c r="X8647" s="42"/>
      <c r="Y8647" s="42"/>
      <c r="Z8647" s="42"/>
      <c r="AA8647" s="42"/>
      <c r="AB8647" s="42"/>
      <c r="AD8647" s="11"/>
      <c r="AE8647" s="11"/>
    </row>
    <row r="8648" spans="3:32">
      <c r="C8648" s="57"/>
      <c r="D8648" s="11"/>
      <c r="E8648" s="11"/>
      <c r="F8648" s="56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42"/>
      <c r="V8648" s="42"/>
      <c r="W8648" s="42"/>
      <c r="X8648" s="42"/>
      <c r="Y8648" s="42"/>
      <c r="Z8648" s="42"/>
      <c r="AA8648" s="42"/>
      <c r="AB8648" s="42"/>
      <c r="AD8648" s="11"/>
      <c r="AE8648" s="11"/>
    </row>
    <row r="8649" spans="3:32">
      <c r="C8649" s="57"/>
      <c r="D8649" s="11"/>
      <c r="E8649" s="11"/>
      <c r="F8649" s="56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42"/>
      <c r="V8649" s="42"/>
      <c r="W8649" s="42"/>
      <c r="X8649" s="42"/>
      <c r="Y8649" s="42"/>
      <c r="Z8649" s="42"/>
      <c r="AA8649" s="42"/>
      <c r="AB8649" s="42"/>
      <c r="AD8649" s="11"/>
      <c r="AE8649" s="11"/>
      <c r="AF8649" s="11"/>
    </row>
    <row r="8650" spans="3:32">
      <c r="C8650" s="57"/>
      <c r="D8650" s="11"/>
      <c r="E8650" s="11"/>
      <c r="F8650" s="56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42"/>
      <c r="V8650" s="42"/>
      <c r="W8650" s="42"/>
      <c r="X8650" s="42"/>
      <c r="Y8650" s="42"/>
      <c r="Z8650" s="42"/>
      <c r="AA8650" s="42"/>
      <c r="AB8650" s="42"/>
      <c r="AD8650" s="11"/>
      <c r="AE8650" s="11"/>
    </row>
    <row r="8651" spans="3:32">
      <c r="C8651" s="57"/>
      <c r="D8651" s="11"/>
      <c r="E8651" s="11"/>
      <c r="F8651" s="56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42"/>
      <c r="V8651" s="42"/>
      <c r="W8651" s="42"/>
      <c r="X8651" s="42"/>
      <c r="Y8651" s="42"/>
      <c r="Z8651" s="42"/>
      <c r="AA8651" s="42"/>
      <c r="AB8651" s="42"/>
      <c r="AD8651" s="11"/>
      <c r="AE8651" s="11"/>
    </row>
    <row r="8652" spans="3:32">
      <c r="C8652" s="57"/>
      <c r="D8652" s="11"/>
      <c r="E8652" s="11"/>
      <c r="F8652" s="56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42"/>
      <c r="V8652" s="42"/>
      <c r="W8652" s="42"/>
      <c r="X8652" s="42"/>
      <c r="Y8652" s="42"/>
      <c r="Z8652" s="42"/>
      <c r="AA8652" s="42"/>
      <c r="AB8652" s="42"/>
      <c r="AD8652" s="11"/>
      <c r="AE8652" s="11"/>
      <c r="AF8652" s="11"/>
    </row>
    <row r="8653" spans="3:32">
      <c r="C8653" s="57"/>
      <c r="D8653" s="11"/>
      <c r="E8653" s="11"/>
      <c r="F8653" s="56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42"/>
      <c r="V8653" s="42"/>
      <c r="W8653" s="42"/>
      <c r="X8653" s="42"/>
      <c r="Y8653" s="42"/>
      <c r="Z8653" s="42"/>
      <c r="AA8653" s="42"/>
      <c r="AB8653" s="42"/>
      <c r="AD8653" s="11"/>
      <c r="AF8653" s="11"/>
    </row>
    <row r="8654" spans="3:32">
      <c r="C8654" s="57"/>
      <c r="D8654" s="11"/>
      <c r="E8654" s="11"/>
      <c r="F8654" s="56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42"/>
      <c r="V8654" s="42"/>
      <c r="W8654" s="42"/>
      <c r="X8654" s="42"/>
      <c r="Y8654" s="42"/>
      <c r="Z8654" s="42"/>
      <c r="AA8654" s="42"/>
      <c r="AB8654" s="42"/>
      <c r="AD8654" s="11"/>
      <c r="AE8654" s="11"/>
    </row>
    <row r="8655" spans="3:32">
      <c r="C8655" s="57"/>
      <c r="D8655" s="11"/>
      <c r="E8655" s="11"/>
      <c r="F8655" s="56"/>
      <c r="G8655" s="11"/>
      <c r="H8655" s="11"/>
      <c r="I8655" s="11"/>
      <c r="J8655" s="11"/>
      <c r="K8655" s="11"/>
      <c r="L8655" s="11"/>
      <c r="M8655" s="11"/>
      <c r="N8655" s="11"/>
      <c r="O8655" s="11"/>
      <c r="Q8655" s="11"/>
      <c r="R8655" s="11"/>
      <c r="S8655" s="11"/>
      <c r="T8655" s="11"/>
      <c r="U8655" s="42"/>
      <c r="V8655" s="42"/>
      <c r="W8655" s="42"/>
      <c r="X8655" s="42"/>
      <c r="Y8655" s="42"/>
      <c r="Z8655" s="42"/>
      <c r="AA8655" s="42"/>
      <c r="AB8655" s="42"/>
      <c r="AD8655" s="11"/>
      <c r="AF8655" s="11"/>
    </row>
    <row r="8656" spans="3:32">
      <c r="C8656" s="57"/>
      <c r="D8656" s="11"/>
      <c r="E8656" s="11"/>
      <c r="F8656" s="56"/>
      <c r="G8656" s="11"/>
      <c r="H8656" s="11"/>
      <c r="I8656" s="11"/>
      <c r="J8656" s="11"/>
      <c r="K8656" s="11"/>
      <c r="M8656" s="11"/>
      <c r="N8656" s="11"/>
      <c r="O8656" s="11"/>
      <c r="P8656" s="11"/>
      <c r="Q8656" s="11"/>
      <c r="R8656" s="11"/>
      <c r="S8656" s="11"/>
      <c r="T8656" s="11"/>
      <c r="U8656" s="42"/>
      <c r="V8656" s="42"/>
      <c r="W8656" s="42"/>
      <c r="X8656" s="42"/>
      <c r="Y8656" s="42"/>
      <c r="Z8656" s="42"/>
      <c r="AA8656" s="42"/>
      <c r="AB8656" s="42"/>
      <c r="AD8656" s="11"/>
      <c r="AF8656" s="11"/>
    </row>
    <row r="8657" spans="3:32">
      <c r="C8657" s="57"/>
      <c r="D8657" s="11"/>
      <c r="E8657" s="11"/>
      <c r="F8657" s="56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42"/>
      <c r="V8657" s="42"/>
      <c r="W8657" s="42"/>
      <c r="X8657" s="42"/>
      <c r="Y8657" s="42"/>
      <c r="Z8657" s="42"/>
      <c r="AA8657" s="42"/>
      <c r="AB8657" s="42"/>
      <c r="AD8657" s="11"/>
      <c r="AF8657" s="11"/>
    </row>
    <row r="8658" spans="3:32">
      <c r="C8658" s="57"/>
      <c r="D8658" s="11"/>
      <c r="E8658" s="11"/>
      <c r="F8658" s="56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42"/>
      <c r="V8658" s="42"/>
      <c r="W8658" s="42"/>
      <c r="X8658" s="42"/>
      <c r="Y8658" s="42"/>
      <c r="Z8658" s="42"/>
      <c r="AA8658" s="42"/>
      <c r="AB8658" s="42"/>
      <c r="AD8658" s="11"/>
      <c r="AF8658" s="11"/>
    </row>
    <row r="8659" spans="3:32">
      <c r="C8659" s="57"/>
      <c r="D8659" s="11"/>
      <c r="E8659" s="11"/>
      <c r="F8659" s="56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42"/>
      <c r="V8659" s="42"/>
      <c r="W8659" s="42"/>
      <c r="X8659" s="42"/>
      <c r="Y8659" s="42"/>
      <c r="Z8659" s="42"/>
      <c r="AA8659" s="42"/>
      <c r="AB8659" s="42"/>
      <c r="AD8659" s="11"/>
      <c r="AE8659" s="11"/>
      <c r="AF8659" s="11"/>
    </row>
    <row r="8660" spans="3:32">
      <c r="C8660" s="57"/>
      <c r="D8660" s="11"/>
      <c r="E8660" s="11"/>
      <c r="F8660" s="56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42"/>
      <c r="V8660" s="42"/>
      <c r="W8660" s="42"/>
      <c r="X8660" s="42"/>
      <c r="Y8660" s="42"/>
      <c r="Z8660" s="42"/>
      <c r="AA8660" s="42"/>
      <c r="AB8660" s="42"/>
      <c r="AD8660" s="11"/>
    </row>
    <row r="8661" spans="3:32">
      <c r="C8661" s="57"/>
      <c r="D8661" s="11"/>
      <c r="E8661" s="11"/>
      <c r="F8661" s="56"/>
      <c r="G8661" s="11"/>
      <c r="H8661" s="11"/>
      <c r="I8661" s="11"/>
      <c r="J8661" s="11"/>
      <c r="K8661" s="11"/>
      <c r="L8661" s="11"/>
      <c r="M8661" s="11"/>
      <c r="O8661" s="11"/>
      <c r="Q8661" s="11"/>
      <c r="R8661" s="11"/>
      <c r="S8661" s="11"/>
      <c r="T8661" s="11"/>
      <c r="U8661" s="42"/>
      <c r="V8661" s="42"/>
      <c r="W8661" s="42"/>
      <c r="X8661" s="42"/>
      <c r="Y8661" s="42"/>
      <c r="Z8661" s="42"/>
      <c r="AA8661" s="42"/>
      <c r="AB8661" s="42"/>
      <c r="AD8661" s="11"/>
      <c r="AE8661" s="11"/>
      <c r="AF8661" s="11"/>
    </row>
    <row r="8662" spans="3:32">
      <c r="C8662" s="57"/>
      <c r="D8662" s="11"/>
      <c r="E8662" s="11"/>
      <c r="F8662" s="56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42"/>
      <c r="V8662" s="42"/>
      <c r="W8662" s="42"/>
      <c r="X8662" s="42"/>
      <c r="Y8662" s="42"/>
      <c r="Z8662" s="42"/>
      <c r="AA8662" s="42"/>
      <c r="AB8662" s="42"/>
      <c r="AD8662" s="11"/>
      <c r="AE8662" s="11"/>
      <c r="AF8662" s="11"/>
    </row>
    <row r="8663" spans="3:32">
      <c r="C8663" s="57"/>
      <c r="D8663" s="11"/>
      <c r="E8663" s="11"/>
      <c r="F8663" s="56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42"/>
      <c r="V8663" s="42"/>
      <c r="W8663" s="42"/>
      <c r="X8663" s="42"/>
      <c r="Y8663" s="42"/>
      <c r="Z8663" s="42"/>
      <c r="AA8663" s="42"/>
      <c r="AB8663" s="42"/>
      <c r="AD8663" s="11"/>
      <c r="AE8663" s="11"/>
    </row>
    <row r="8664" spans="3:32">
      <c r="C8664" s="57"/>
      <c r="D8664" s="11"/>
      <c r="E8664" s="11"/>
      <c r="F8664" s="56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42"/>
      <c r="V8664" s="42"/>
      <c r="W8664" s="42"/>
      <c r="X8664" s="42"/>
      <c r="Y8664" s="42"/>
      <c r="Z8664" s="42"/>
      <c r="AA8664" s="42"/>
      <c r="AB8664" s="42"/>
      <c r="AD8664" s="11"/>
      <c r="AE8664" s="11"/>
    </row>
    <row r="8665" spans="3:32">
      <c r="C8665" s="57"/>
      <c r="D8665" s="11"/>
      <c r="E8665" s="11"/>
      <c r="F8665" s="56"/>
      <c r="G8665" s="11"/>
      <c r="H8665" s="11"/>
      <c r="I8665" s="11"/>
      <c r="J8665" s="11"/>
      <c r="K8665" s="11"/>
      <c r="M8665" s="11"/>
      <c r="N8665" s="11"/>
      <c r="O8665" s="11"/>
      <c r="P8665" s="11"/>
      <c r="Q8665" s="11"/>
      <c r="R8665" s="11"/>
      <c r="S8665" s="11"/>
      <c r="T8665" s="11"/>
      <c r="U8665" s="42"/>
      <c r="V8665" s="42"/>
      <c r="W8665" s="42"/>
      <c r="X8665" s="42"/>
      <c r="Y8665" s="42"/>
      <c r="Z8665" s="42"/>
      <c r="AA8665" s="42"/>
      <c r="AB8665" s="42"/>
      <c r="AD8665" s="11"/>
      <c r="AE8665" s="11"/>
    </row>
    <row r="8666" spans="3:32">
      <c r="C8666" s="57"/>
      <c r="D8666" s="11"/>
      <c r="E8666" s="11"/>
      <c r="F8666" s="56"/>
      <c r="G8666" s="11"/>
      <c r="H8666" s="11"/>
      <c r="I8666" s="11"/>
      <c r="J8666" s="11"/>
      <c r="K8666" s="11"/>
      <c r="L8666" s="11"/>
      <c r="M8666" s="11"/>
      <c r="N8666" s="11"/>
      <c r="Q8666" s="11"/>
      <c r="R8666" s="11"/>
      <c r="S8666" s="11"/>
      <c r="T8666" s="11"/>
      <c r="U8666" s="42"/>
      <c r="V8666" s="42"/>
      <c r="W8666" s="42"/>
      <c r="X8666" s="42"/>
      <c r="Y8666" s="42"/>
      <c r="Z8666" s="42"/>
      <c r="AA8666" s="42"/>
      <c r="AB8666" s="42"/>
      <c r="AD8666" s="11"/>
      <c r="AF8666" s="11"/>
    </row>
    <row r="8667" spans="3:32">
      <c r="C8667" s="57"/>
      <c r="D8667" s="11"/>
      <c r="E8667" s="11"/>
      <c r="F8667" s="56"/>
      <c r="G8667" s="11"/>
      <c r="H8667" s="11"/>
      <c r="I8667" s="11"/>
      <c r="J8667" s="11"/>
      <c r="K8667" s="11"/>
      <c r="L8667" s="11"/>
      <c r="M8667" s="11"/>
      <c r="N8667" s="11"/>
      <c r="Q8667" s="11"/>
      <c r="R8667" s="11"/>
      <c r="S8667" s="11"/>
      <c r="T8667" s="11"/>
      <c r="U8667" s="42"/>
      <c r="V8667" s="42"/>
      <c r="W8667" s="42"/>
      <c r="X8667" s="42"/>
      <c r="Y8667" s="42"/>
      <c r="Z8667" s="42"/>
      <c r="AA8667" s="42"/>
      <c r="AB8667" s="42"/>
      <c r="AD8667" s="11"/>
      <c r="AF8667" s="11"/>
    </row>
    <row r="8668" spans="3:32">
      <c r="C8668" s="57"/>
      <c r="D8668" s="11"/>
      <c r="E8668" s="11"/>
      <c r="F8668" s="56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42"/>
      <c r="V8668" s="42"/>
      <c r="W8668" s="42"/>
      <c r="X8668" s="42"/>
      <c r="Y8668" s="42"/>
      <c r="Z8668" s="42"/>
      <c r="AA8668" s="42"/>
      <c r="AB8668" s="42"/>
      <c r="AD8668" s="11"/>
      <c r="AE8668" s="11"/>
    </row>
    <row r="8669" spans="3:32">
      <c r="C8669" s="57"/>
      <c r="D8669" s="11"/>
      <c r="E8669" s="11"/>
      <c r="F8669" s="56"/>
      <c r="G8669" s="11"/>
      <c r="H8669" s="11"/>
      <c r="I8669" s="11"/>
      <c r="J8669" s="11"/>
      <c r="K8669" s="11"/>
      <c r="M8669" s="11"/>
      <c r="N8669" s="11"/>
      <c r="O8669" s="11"/>
      <c r="Q8669" s="11"/>
      <c r="R8669" s="11"/>
      <c r="S8669" s="11"/>
      <c r="U8669" s="42"/>
      <c r="V8669" s="42"/>
      <c r="W8669" s="42"/>
      <c r="X8669" s="42"/>
      <c r="Y8669" s="42"/>
      <c r="Z8669" s="42"/>
      <c r="AA8669" s="42"/>
      <c r="AB8669" s="42"/>
      <c r="AD8669" s="11"/>
      <c r="AE8669" s="11"/>
    </row>
    <row r="8670" spans="3:32">
      <c r="C8670" s="57"/>
      <c r="D8670" s="11"/>
      <c r="E8670" s="11"/>
      <c r="F8670" s="56"/>
      <c r="G8670" s="11"/>
      <c r="H8670" s="11"/>
      <c r="I8670" s="11"/>
      <c r="J8670" s="11"/>
      <c r="K8670" s="11"/>
      <c r="M8670" s="11"/>
      <c r="N8670" s="11"/>
      <c r="O8670" s="11"/>
      <c r="Q8670" s="11"/>
      <c r="R8670" s="11"/>
      <c r="S8670" s="11"/>
      <c r="U8670" s="42"/>
      <c r="V8670" s="42"/>
      <c r="W8670" s="42"/>
      <c r="X8670" s="42"/>
      <c r="Y8670" s="42"/>
      <c r="Z8670" s="42"/>
      <c r="AA8670" s="42"/>
      <c r="AB8670" s="42"/>
      <c r="AD8670" s="11"/>
      <c r="AE8670" s="11"/>
    </row>
    <row r="8671" spans="3:32">
      <c r="C8671" s="57"/>
      <c r="D8671" s="11"/>
      <c r="E8671" s="11"/>
      <c r="F8671" s="56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42"/>
      <c r="V8671" s="42"/>
      <c r="W8671" s="42"/>
      <c r="X8671" s="42"/>
      <c r="Y8671" s="42"/>
      <c r="Z8671" s="42"/>
      <c r="AA8671" s="42"/>
      <c r="AB8671" s="42"/>
      <c r="AD8671" s="11"/>
      <c r="AE8671" s="11"/>
      <c r="AF8671" s="11"/>
    </row>
    <row r="8672" spans="3:32">
      <c r="C8672" s="57"/>
      <c r="D8672" s="11"/>
      <c r="E8672" s="11"/>
      <c r="F8672" s="56"/>
      <c r="G8672" s="11"/>
      <c r="H8672" s="11"/>
      <c r="I8672" s="11"/>
      <c r="J8672" s="11"/>
      <c r="K8672" s="11"/>
      <c r="L8672" s="11"/>
      <c r="M8672" s="11"/>
      <c r="N8672" s="11"/>
      <c r="P8672" s="11"/>
      <c r="Q8672" s="11"/>
      <c r="R8672" s="11"/>
      <c r="S8672" s="11"/>
      <c r="T8672" s="11"/>
      <c r="U8672" s="42"/>
      <c r="V8672" s="42"/>
      <c r="W8672" s="42"/>
      <c r="X8672" s="42"/>
      <c r="Y8672" s="42"/>
      <c r="Z8672" s="42"/>
      <c r="AA8672" s="42"/>
      <c r="AB8672" s="42"/>
      <c r="AD8672" s="11"/>
      <c r="AE8672" s="11"/>
      <c r="AF8672" s="11"/>
    </row>
    <row r="8673" spans="3:32">
      <c r="C8673" s="57"/>
      <c r="D8673" s="11"/>
      <c r="E8673" s="11"/>
      <c r="F8673" s="56"/>
      <c r="G8673" s="11"/>
      <c r="H8673" s="11"/>
      <c r="I8673" s="11"/>
      <c r="J8673" s="11"/>
      <c r="K8673" s="11"/>
      <c r="M8673" s="11"/>
      <c r="N8673" s="11"/>
      <c r="P8673" s="11"/>
      <c r="Q8673" s="11"/>
      <c r="R8673" s="11"/>
      <c r="S8673" s="11"/>
      <c r="U8673" s="42"/>
      <c r="V8673" s="42"/>
      <c r="W8673" s="42"/>
      <c r="X8673" s="42"/>
      <c r="Y8673" s="42"/>
      <c r="Z8673" s="42"/>
      <c r="AA8673" s="42"/>
      <c r="AB8673" s="42"/>
      <c r="AD8673" s="11"/>
      <c r="AE8673" s="11"/>
    </row>
    <row r="8674" spans="3:32">
      <c r="C8674" s="57"/>
      <c r="D8674" s="11"/>
      <c r="E8674" s="11"/>
      <c r="F8674" s="56"/>
      <c r="G8674" s="11"/>
      <c r="H8674" s="11"/>
      <c r="I8674" s="11"/>
      <c r="J8674" s="11"/>
      <c r="K8674" s="11"/>
      <c r="M8674" s="11"/>
      <c r="O8674" s="11"/>
      <c r="P8674" s="11"/>
      <c r="Q8674" s="11"/>
      <c r="R8674" s="11"/>
      <c r="S8674" s="11"/>
      <c r="T8674" s="11"/>
      <c r="U8674" s="42"/>
      <c r="V8674" s="42"/>
      <c r="W8674" s="42"/>
      <c r="X8674" s="42"/>
      <c r="Y8674" s="42"/>
      <c r="Z8674" s="42"/>
      <c r="AA8674" s="42"/>
      <c r="AB8674" s="42"/>
      <c r="AD8674" s="11"/>
      <c r="AE8674" s="11"/>
    </row>
    <row r="8675" spans="3:32">
      <c r="C8675" s="57"/>
      <c r="D8675" s="11"/>
      <c r="E8675" s="11"/>
      <c r="F8675" s="56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42"/>
      <c r="V8675" s="42"/>
      <c r="W8675" s="42"/>
      <c r="X8675" s="42"/>
      <c r="Y8675" s="42"/>
      <c r="Z8675" s="42"/>
      <c r="AA8675" s="42"/>
      <c r="AB8675" s="42"/>
      <c r="AD8675" s="11"/>
      <c r="AE8675" s="11"/>
    </row>
    <row r="8676" spans="3:32">
      <c r="C8676" s="57"/>
      <c r="D8676" s="11"/>
      <c r="E8676" s="11"/>
      <c r="F8676" s="56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42"/>
      <c r="V8676" s="42"/>
      <c r="W8676" s="42"/>
      <c r="X8676" s="42"/>
      <c r="Y8676" s="42"/>
      <c r="Z8676" s="42"/>
      <c r="AA8676" s="42"/>
      <c r="AB8676" s="42"/>
      <c r="AC8676" s="11"/>
      <c r="AD8676" s="11"/>
      <c r="AE8676" s="11"/>
      <c r="AF8676" s="11"/>
    </row>
    <row r="8677" spans="3:32">
      <c r="C8677" s="57"/>
      <c r="D8677" s="11"/>
      <c r="E8677" s="11"/>
      <c r="F8677" s="56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42"/>
      <c r="V8677" s="42"/>
      <c r="W8677" s="42"/>
      <c r="X8677" s="42"/>
      <c r="Y8677" s="42"/>
      <c r="Z8677" s="42"/>
      <c r="AA8677" s="42"/>
      <c r="AB8677" s="42"/>
      <c r="AC8677" s="11"/>
      <c r="AD8677" s="11"/>
      <c r="AE8677" s="11"/>
    </row>
    <row r="8678" spans="3:32">
      <c r="C8678" s="57"/>
      <c r="D8678" s="11"/>
      <c r="E8678" s="11"/>
      <c r="F8678" s="56"/>
      <c r="G8678" s="11"/>
      <c r="H8678" s="11"/>
      <c r="I8678" s="11"/>
      <c r="J8678" s="11"/>
      <c r="K8678" s="11"/>
      <c r="L8678" s="11"/>
      <c r="M8678" s="11"/>
      <c r="N8678" s="11"/>
      <c r="P8678" s="11"/>
      <c r="Q8678" s="11"/>
      <c r="R8678" s="11"/>
      <c r="S8678" s="11"/>
      <c r="T8678" s="11"/>
      <c r="U8678" s="42"/>
      <c r="V8678" s="42"/>
      <c r="W8678" s="42"/>
      <c r="X8678" s="42"/>
      <c r="Y8678" s="42"/>
      <c r="Z8678" s="42"/>
      <c r="AA8678" s="42"/>
      <c r="AB8678" s="42"/>
      <c r="AC8678" s="11"/>
      <c r="AD8678" s="11"/>
      <c r="AE8678" s="11"/>
    </row>
    <row r="8679" spans="3:32">
      <c r="C8679" s="57"/>
      <c r="D8679" s="11"/>
      <c r="E8679" s="11"/>
      <c r="F8679" s="56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42"/>
      <c r="V8679" s="42"/>
      <c r="W8679" s="42"/>
      <c r="X8679" s="42"/>
      <c r="Y8679" s="42"/>
      <c r="Z8679" s="42"/>
      <c r="AA8679" s="42"/>
      <c r="AB8679" s="42"/>
      <c r="AD8679" s="11"/>
      <c r="AE8679" s="11"/>
    </row>
    <row r="8680" spans="3:32">
      <c r="C8680" s="57"/>
      <c r="D8680" s="11"/>
      <c r="E8680" s="11"/>
      <c r="F8680" s="56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42"/>
      <c r="V8680" s="42"/>
      <c r="W8680" s="42"/>
      <c r="X8680" s="42"/>
      <c r="Y8680" s="42"/>
      <c r="Z8680" s="42"/>
      <c r="AA8680" s="42"/>
      <c r="AB8680" s="42"/>
      <c r="AD8680" s="11"/>
      <c r="AE8680" s="11"/>
    </row>
    <row r="8681" spans="3:32">
      <c r="C8681" s="57"/>
      <c r="D8681" s="11"/>
      <c r="E8681" s="11"/>
      <c r="F8681" s="56"/>
      <c r="G8681" s="11"/>
      <c r="H8681" s="11"/>
      <c r="I8681" s="11"/>
      <c r="J8681" s="11"/>
      <c r="K8681" s="11"/>
      <c r="M8681" s="11"/>
      <c r="N8681" s="11"/>
      <c r="O8681" s="11"/>
      <c r="Q8681" s="11"/>
      <c r="R8681" s="11"/>
      <c r="S8681" s="11"/>
      <c r="U8681" s="42"/>
      <c r="V8681" s="42"/>
      <c r="W8681" s="42"/>
      <c r="X8681" s="42"/>
      <c r="Y8681" s="42"/>
      <c r="Z8681" s="42"/>
      <c r="AA8681" s="42"/>
      <c r="AB8681" s="42"/>
      <c r="AD8681" s="11"/>
      <c r="AE8681" s="11"/>
    </row>
    <row r="8682" spans="3:32">
      <c r="C8682" s="57"/>
      <c r="D8682" s="11"/>
      <c r="E8682" s="11"/>
      <c r="F8682" s="56"/>
      <c r="G8682" s="11"/>
      <c r="H8682" s="11"/>
      <c r="I8682" s="11"/>
      <c r="J8682" s="11"/>
      <c r="K8682" s="11"/>
      <c r="L8682" s="11"/>
      <c r="M8682" s="11"/>
      <c r="N8682" s="11"/>
      <c r="O8682" s="11"/>
      <c r="Q8682" s="11"/>
      <c r="R8682" s="11"/>
      <c r="S8682" s="11"/>
      <c r="T8682" s="11"/>
      <c r="U8682" s="42"/>
      <c r="V8682" s="42"/>
      <c r="W8682" s="42"/>
      <c r="X8682" s="42"/>
      <c r="Y8682" s="42"/>
      <c r="Z8682" s="42"/>
      <c r="AA8682" s="42"/>
      <c r="AB8682" s="42"/>
      <c r="AD8682" s="11"/>
      <c r="AE8682" s="11"/>
      <c r="AF8682" s="11"/>
    </row>
    <row r="8683" spans="3:32">
      <c r="C8683" s="57"/>
      <c r="D8683" s="11"/>
      <c r="E8683" s="11"/>
      <c r="F8683" s="56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42"/>
      <c r="V8683" s="42"/>
      <c r="W8683" s="42"/>
      <c r="X8683" s="42"/>
      <c r="Y8683" s="42"/>
      <c r="Z8683" s="42"/>
      <c r="AA8683" s="42"/>
      <c r="AB8683" s="42"/>
      <c r="AD8683" s="11"/>
      <c r="AE8683" s="11"/>
    </row>
    <row r="8684" spans="3:32">
      <c r="C8684" s="57"/>
      <c r="D8684" s="11"/>
      <c r="E8684" s="11"/>
      <c r="F8684" s="56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42"/>
      <c r="V8684" s="42"/>
      <c r="W8684" s="42"/>
      <c r="X8684" s="42"/>
      <c r="Y8684" s="42"/>
      <c r="Z8684" s="42"/>
      <c r="AA8684" s="42"/>
      <c r="AB8684" s="42"/>
      <c r="AD8684" s="11"/>
      <c r="AE8684" s="11"/>
    </row>
    <row r="8685" spans="3:32">
      <c r="C8685" s="57"/>
      <c r="D8685" s="11"/>
      <c r="E8685" s="11"/>
      <c r="F8685" s="56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42"/>
      <c r="V8685" s="42"/>
      <c r="W8685" s="42"/>
      <c r="X8685" s="42"/>
      <c r="Y8685" s="42"/>
      <c r="Z8685" s="42"/>
      <c r="AA8685" s="42"/>
      <c r="AB8685" s="42"/>
      <c r="AD8685" s="11"/>
      <c r="AE8685" s="11"/>
    </row>
    <row r="8686" spans="3:32">
      <c r="C8686" s="57"/>
      <c r="D8686" s="11"/>
      <c r="E8686" s="11"/>
      <c r="F8686" s="56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42"/>
      <c r="V8686" s="42"/>
      <c r="W8686" s="42"/>
      <c r="X8686" s="42"/>
      <c r="Y8686" s="42"/>
      <c r="Z8686" s="42"/>
      <c r="AA8686" s="42"/>
      <c r="AB8686" s="42"/>
      <c r="AD8686" s="11"/>
      <c r="AE8686" s="11"/>
    </row>
    <row r="8687" spans="3:32">
      <c r="C8687" s="57"/>
      <c r="D8687" s="11"/>
      <c r="E8687" s="11"/>
      <c r="F8687" s="56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42"/>
      <c r="V8687" s="42"/>
      <c r="W8687" s="42"/>
      <c r="X8687" s="42"/>
      <c r="Y8687" s="42"/>
      <c r="Z8687" s="42"/>
      <c r="AA8687" s="42"/>
      <c r="AB8687" s="42"/>
      <c r="AD8687" s="11"/>
      <c r="AF8687" s="11"/>
    </row>
    <row r="8688" spans="3:32">
      <c r="C8688" s="57"/>
      <c r="D8688" s="11"/>
      <c r="E8688" s="11"/>
      <c r="F8688" s="56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42"/>
      <c r="V8688" s="42"/>
      <c r="W8688" s="42"/>
      <c r="X8688" s="42"/>
      <c r="Y8688" s="42"/>
      <c r="Z8688" s="42"/>
      <c r="AA8688" s="42"/>
      <c r="AB8688" s="42"/>
      <c r="AD8688" s="11"/>
      <c r="AE8688" s="11"/>
      <c r="AF8688" s="11"/>
    </row>
    <row r="8689" spans="3:32">
      <c r="C8689" s="57"/>
      <c r="D8689" s="11"/>
      <c r="E8689" s="11"/>
      <c r="F8689" s="56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42"/>
      <c r="V8689" s="42"/>
      <c r="W8689" s="42"/>
      <c r="X8689" s="42"/>
      <c r="Y8689" s="42"/>
      <c r="Z8689" s="42"/>
      <c r="AA8689" s="42"/>
      <c r="AB8689" s="42"/>
      <c r="AD8689" s="11"/>
      <c r="AE8689" s="11"/>
      <c r="AF8689" s="11"/>
    </row>
    <row r="8690" spans="3:32">
      <c r="C8690" s="57"/>
      <c r="D8690" s="11"/>
      <c r="E8690" s="11"/>
      <c r="F8690" s="56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42"/>
      <c r="V8690" s="42"/>
      <c r="W8690" s="42"/>
      <c r="X8690" s="42"/>
      <c r="Y8690" s="42"/>
      <c r="Z8690" s="42"/>
      <c r="AA8690" s="42"/>
      <c r="AB8690" s="42"/>
      <c r="AD8690" s="11"/>
      <c r="AE8690" s="11"/>
      <c r="AF8690" s="11"/>
    </row>
    <row r="8691" spans="3:32">
      <c r="C8691" s="57"/>
      <c r="D8691" s="11"/>
      <c r="E8691" s="11"/>
      <c r="F8691" s="56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42"/>
      <c r="V8691" s="42"/>
      <c r="W8691" s="42"/>
      <c r="X8691" s="42"/>
      <c r="Y8691" s="42"/>
      <c r="Z8691" s="42"/>
      <c r="AA8691" s="42"/>
      <c r="AB8691" s="42"/>
      <c r="AD8691" s="11"/>
      <c r="AE8691" s="11"/>
    </row>
    <row r="8692" spans="3:32">
      <c r="C8692" s="57"/>
      <c r="D8692" s="11"/>
      <c r="E8692" s="11"/>
      <c r="F8692" s="56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42"/>
      <c r="V8692" s="42"/>
      <c r="W8692" s="42"/>
      <c r="X8692" s="42"/>
      <c r="Y8692" s="42"/>
      <c r="Z8692" s="42"/>
      <c r="AA8692" s="42"/>
      <c r="AB8692" s="42"/>
      <c r="AD8692" s="11"/>
      <c r="AE8692" s="11"/>
    </row>
    <row r="8693" spans="3:32">
      <c r="C8693" s="57"/>
      <c r="D8693" s="11"/>
      <c r="E8693" s="11"/>
      <c r="F8693" s="56"/>
      <c r="G8693" s="11"/>
      <c r="H8693" s="11"/>
      <c r="I8693" s="11"/>
      <c r="J8693" s="11"/>
      <c r="K8693" s="11"/>
      <c r="M8693" s="11"/>
      <c r="N8693" s="11"/>
      <c r="P8693" s="11"/>
      <c r="Q8693" s="11"/>
      <c r="R8693" s="11"/>
      <c r="S8693" s="11"/>
      <c r="U8693" s="42"/>
      <c r="V8693" s="42"/>
      <c r="W8693" s="42"/>
      <c r="X8693" s="42"/>
      <c r="Y8693" s="42"/>
      <c r="Z8693" s="42"/>
      <c r="AA8693" s="42"/>
      <c r="AB8693" s="42"/>
      <c r="AD8693" s="11"/>
      <c r="AF8693" s="11"/>
    </row>
    <row r="8694" spans="3:32">
      <c r="C8694" s="57"/>
      <c r="D8694" s="11"/>
      <c r="E8694" s="11"/>
      <c r="F8694" s="56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42"/>
      <c r="V8694" s="42"/>
      <c r="W8694" s="42"/>
      <c r="X8694" s="42"/>
      <c r="Y8694" s="42"/>
      <c r="Z8694" s="42"/>
      <c r="AA8694" s="42"/>
      <c r="AB8694" s="42"/>
      <c r="AD8694" s="11"/>
      <c r="AE8694" s="11"/>
      <c r="AF8694" s="11"/>
    </row>
    <row r="8695" spans="3:32">
      <c r="C8695" s="57"/>
      <c r="D8695" s="11"/>
      <c r="E8695" s="11"/>
      <c r="F8695" s="56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42"/>
      <c r="V8695" s="42"/>
      <c r="W8695" s="42"/>
      <c r="X8695" s="42"/>
      <c r="Y8695" s="42"/>
      <c r="Z8695" s="42"/>
      <c r="AA8695" s="42"/>
      <c r="AB8695" s="42"/>
      <c r="AD8695" s="11"/>
    </row>
    <row r="8696" spans="3:32">
      <c r="C8696" s="57"/>
      <c r="D8696" s="11"/>
      <c r="E8696" s="11"/>
      <c r="F8696" s="56"/>
      <c r="G8696" s="11"/>
      <c r="H8696" s="11"/>
      <c r="I8696" s="11"/>
      <c r="J8696" s="11"/>
      <c r="K8696" s="11"/>
      <c r="M8696" s="11"/>
      <c r="N8696" s="11"/>
      <c r="O8696" s="11"/>
      <c r="Q8696" s="11"/>
      <c r="R8696" s="11"/>
      <c r="S8696" s="11"/>
      <c r="U8696" s="42"/>
      <c r="V8696" s="42"/>
      <c r="W8696" s="42"/>
      <c r="X8696" s="42"/>
      <c r="Y8696" s="42"/>
      <c r="Z8696" s="42"/>
      <c r="AA8696" s="42"/>
      <c r="AB8696" s="42"/>
      <c r="AD8696" s="11"/>
      <c r="AF8696" s="11"/>
    </row>
    <row r="8697" spans="3:32">
      <c r="C8697" s="57"/>
      <c r="D8697" s="11"/>
      <c r="E8697" s="11"/>
      <c r="F8697" s="56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42"/>
      <c r="V8697" s="42"/>
      <c r="W8697" s="42"/>
      <c r="X8697" s="42"/>
      <c r="Y8697" s="42"/>
      <c r="Z8697" s="42"/>
      <c r="AA8697" s="42"/>
      <c r="AB8697" s="42"/>
      <c r="AD8697" s="11"/>
      <c r="AF8697" s="11"/>
    </row>
    <row r="8698" spans="3:32">
      <c r="C8698" s="57"/>
      <c r="D8698" s="11"/>
      <c r="E8698" s="11"/>
      <c r="F8698" s="56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42"/>
      <c r="V8698" s="42"/>
      <c r="W8698" s="42"/>
      <c r="X8698" s="42"/>
      <c r="Y8698" s="42"/>
      <c r="Z8698" s="42"/>
      <c r="AA8698" s="42"/>
      <c r="AB8698" s="42"/>
      <c r="AD8698" s="11"/>
      <c r="AF8698" s="11"/>
    </row>
    <row r="8699" spans="3:32">
      <c r="C8699" s="57"/>
      <c r="D8699" s="11"/>
      <c r="E8699" s="11"/>
      <c r="F8699" s="56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42"/>
      <c r="V8699" s="42"/>
      <c r="W8699" s="42"/>
      <c r="X8699" s="42"/>
      <c r="Y8699" s="42"/>
      <c r="Z8699" s="42"/>
      <c r="AA8699" s="42"/>
      <c r="AB8699" s="42"/>
      <c r="AD8699" s="11"/>
    </row>
    <row r="8700" spans="3:32">
      <c r="C8700" s="57"/>
      <c r="D8700" s="11"/>
      <c r="E8700" s="11"/>
      <c r="F8700" s="56"/>
      <c r="G8700" s="11"/>
      <c r="H8700" s="11"/>
      <c r="I8700" s="11"/>
      <c r="J8700" s="11"/>
      <c r="K8700" s="11"/>
      <c r="L8700" s="11"/>
      <c r="M8700" s="11"/>
      <c r="N8700" s="11"/>
      <c r="P8700" s="11"/>
      <c r="Q8700" s="11"/>
      <c r="R8700" s="11"/>
      <c r="S8700" s="11"/>
      <c r="T8700" s="11"/>
      <c r="U8700" s="42"/>
      <c r="V8700" s="42"/>
      <c r="W8700" s="42"/>
      <c r="X8700" s="42"/>
      <c r="Y8700" s="42"/>
      <c r="Z8700" s="42"/>
      <c r="AA8700" s="42"/>
      <c r="AB8700" s="42"/>
      <c r="AD8700" s="11"/>
      <c r="AF8700" s="11"/>
    </row>
    <row r="8701" spans="3:32">
      <c r="C8701" s="57"/>
      <c r="D8701" s="11"/>
      <c r="E8701" s="11"/>
      <c r="F8701" s="56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42"/>
      <c r="V8701" s="42"/>
      <c r="W8701" s="42"/>
      <c r="X8701" s="42"/>
      <c r="Y8701" s="42"/>
      <c r="Z8701" s="42"/>
      <c r="AA8701" s="42"/>
      <c r="AB8701" s="42"/>
      <c r="AD8701" s="11"/>
      <c r="AF8701" s="11"/>
    </row>
    <row r="8702" spans="3:32">
      <c r="C8702" s="57"/>
      <c r="D8702" s="11"/>
      <c r="E8702" s="11"/>
      <c r="F8702" s="56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42"/>
      <c r="V8702" s="42"/>
      <c r="W8702" s="42"/>
      <c r="X8702" s="42"/>
      <c r="Y8702" s="42"/>
      <c r="Z8702" s="42"/>
      <c r="AA8702" s="42"/>
      <c r="AB8702" s="42"/>
      <c r="AD8702" s="11"/>
    </row>
    <row r="8703" spans="3:32">
      <c r="C8703" s="57"/>
      <c r="D8703" s="11"/>
      <c r="E8703" s="11"/>
      <c r="F8703" s="56"/>
      <c r="G8703" s="11"/>
      <c r="H8703" s="11"/>
      <c r="I8703" s="11"/>
      <c r="J8703" s="11"/>
      <c r="K8703" s="11"/>
      <c r="M8703" s="11"/>
      <c r="N8703" s="11"/>
      <c r="O8703" s="11"/>
      <c r="P8703" s="11"/>
      <c r="Q8703" s="11"/>
      <c r="R8703" s="11"/>
      <c r="S8703" s="11"/>
      <c r="T8703" s="11"/>
      <c r="U8703" s="42"/>
      <c r="V8703" s="42"/>
      <c r="W8703" s="42"/>
      <c r="X8703" s="42"/>
      <c r="Y8703" s="42"/>
      <c r="Z8703" s="42"/>
      <c r="AA8703" s="42"/>
      <c r="AB8703" s="42"/>
      <c r="AD8703" s="11"/>
      <c r="AF8703" s="11"/>
    </row>
    <row r="8704" spans="3:32">
      <c r="C8704" s="57"/>
      <c r="D8704" s="11"/>
      <c r="E8704" s="11"/>
      <c r="F8704" s="56"/>
      <c r="G8704" s="11"/>
      <c r="H8704" s="11"/>
      <c r="I8704" s="11"/>
      <c r="J8704" s="11"/>
      <c r="K8704" s="11"/>
      <c r="M8704" s="11"/>
      <c r="N8704" s="11"/>
      <c r="O8704" s="11"/>
      <c r="P8704" s="11"/>
      <c r="Q8704" s="11"/>
      <c r="R8704" s="11"/>
      <c r="S8704" s="11"/>
      <c r="T8704" s="11"/>
      <c r="U8704" s="42"/>
      <c r="V8704" s="42"/>
      <c r="W8704" s="42"/>
      <c r="X8704" s="42"/>
      <c r="Y8704" s="42"/>
      <c r="Z8704" s="42"/>
      <c r="AA8704" s="42"/>
      <c r="AB8704" s="42"/>
      <c r="AD8704" s="11"/>
    </row>
    <row r="8705" spans="3:32">
      <c r="C8705" s="57"/>
      <c r="D8705" s="11"/>
      <c r="E8705" s="11"/>
      <c r="F8705" s="56"/>
      <c r="G8705" s="11"/>
      <c r="H8705" s="11"/>
      <c r="I8705" s="11"/>
      <c r="J8705" s="11"/>
      <c r="K8705" s="11"/>
      <c r="M8705" s="11"/>
      <c r="N8705" s="11"/>
      <c r="P8705" s="11"/>
      <c r="Q8705" s="11"/>
      <c r="R8705" s="11"/>
      <c r="S8705" s="11"/>
      <c r="U8705" s="42"/>
      <c r="V8705" s="42"/>
      <c r="W8705" s="42"/>
      <c r="X8705" s="42"/>
      <c r="Y8705" s="42"/>
      <c r="Z8705" s="42"/>
      <c r="AA8705" s="42"/>
      <c r="AB8705" s="42"/>
      <c r="AD8705" s="11"/>
    </row>
    <row r="8706" spans="3:32">
      <c r="C8706" s="57"/>
      <c r="D8706" s="11"/>
      <c r="E8706" s="11"/>
      <c r="F8706" s="56"/>
      <c r="G8706" s="11"/>
      <c r="H8706" s="11"/>
      <c r="I8706" s="11"/>
      <c r="J8706" s="11"/>
      <c r="K8706" s="11"/>
      <c r="M8706" s="11"/>
      <c r="N8706" s="11"/>
      <c r="P8706" s="11"/>
      <c r="Q8706" s="11"/>
      <c r="R8706" s="11"/>
      <c r="S8706" s="11"/>
      <c r="U8706" s="42"/>
      <c r="V8706" s="42"/>
      <c r="W8706" s="42"/>
      <c r="X8706" s="42"/>
      <c r="Y8706" s="42"/>
      <c r="Z8706" s="42"/>
      <c r="AA8706" s="42"/>
      <c r="AB8706" s="42"/>
      <c r="AD8706" s="11"/>
      <c r="AF8706" s="11"/>
    </row>
    <row r="8707" spans="3:32">
      <c r="C8707" s="57"/>
      <c r="D8707" s="11"/>
      <c r="E8707" s="11"/>
      <c r="F8707" s="56"/>
      <c r="G8707" s="11"/>
      <c r="H8707" s="11"/>
      <c r="I8707" s="11"/>
      <c r="J8707" s="11"/>
      <c r="K8707" s="11"/>
      <c r="M8707" s="11"/>
      <c r="N8707" s="11"/>
      <c r="P8707" s="11"/>
      <c r="Q8707" s="11"/>
      <c r="R8707" s="11"/>
      <c r="S8707" s="11"/>
      <c r="U8707" s="42"/>
      <c r="V8707" s="42"/>
      <c r="W8707" s="42"/>
      <c r="X8707" s="42"/>
      <c r="Y8707" s="42"/>
      <c r="Z8707" s="42"/>
      <c r="AA8707" s="42"/>
      <c r="AB8707" s="42"/>
      <c r="AD8707" s="11"/>
      <c r="AF8707" s="11"/>
    </row>
    <row r="8708" spans="3:32">
      <c r="C8708" s="57"/>
      <c r="D8708" s="11"/>
      <c r="E8708" s="11"/>
      <c r="F8708" s="56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U8708" s="42"/>
      <c r="V8708" s="42"/>
      <c r="W8708" s="42"/>
      <c r="X8708" s="42"/>
      <c r="Y8708" s="42"/>
      <c r="Z8708" s="42"/>
      <c r="AA8708" s="42"/>
      <c r="AB8708" s="42"/>
      <c r="AD8708" s="11"/>
      <c r="AF8708" s="11"/>
    </row>
    <row r="8709" spans="3:32">
      <c r="C8709" s="57"/>
      <c r="D8709" s="11"/>
      <c r="E8709" s="11"/>
      <c r="F8709" s="56"/>
      <c r="G8709" s="11"/>
      <c r="H8709" s="11"/>
      <c r="I8709" s="11"/>
      <c r="J8709" s="11"/>
      <c r="K8709" s="11"/>
      <c r="M8709" s="11"/>
      <c r="O8709" s="11"/>
      <c r="P8709" s="11"/>
      <c r="Q8709" s="11"/>
      <c r="R8709" s="11"/>
      <c r="S8709" s="11"/>
      <c r="T8709" s="11"/>
      <c r="U8709" s="42"/>
      <c r="V8709" s="42"/>
      <c r="W8709" s="42"/>
      <c r="X8709" s="42"/>
      <c r="Y8709" s="42"/>
      <c r="Z8709" s="42"/>
      <c r="AA8709" s="42"/>
      <c r="AB8709" s="42"/>
      <c r="AD8709" s="11"/>
    </row>
    <row r="8710" spans="3:32">
      <c r="C8710" s="57"/>
      <c r="D8710" s="11"/>
      <c r="E8710" s="11"/>
      <c r="F8710" s="56"/>
      <c r="G8710" s="11"/>
      <c r="H8710" s="11"/>
      <c r="I8710" s="11"/>
      <c r="J8710" s="11"/>
      <c r="K8710" s="11"/>
      <c r="M8710" s="11"/>
      <c r="O8710" s="11"/>
      <c r="P8710" s="11"/>
      <c r="Q8710" s="11"/>
      <c r="R8710" s="11"/>
      <c r="S8710" s="11"/>
      <c r="T8710" s="11"/>
      <c r="U8710" s="42"/>
      <c r="V8710" s="42"/>
      <c r="W8710" s="42"/>
      <c r="X8710" s="42"/>
      <c r="Y8710" s="42"/>
      <c r="Z8710" s="42"/>
      <c r="AA8710" s="42"/>
      <c r="AB8710" s="42"/>
      <c r="AD8710" s="11"/>
    </row>
    <row r="8711" spans="3:32">
      <c r="C8711" s="57"/>
      <c r="D8711" s="11"/>
      <c r="E8711" s="11"/>
      <c r="F8711" s="56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42"/>
      <c r="V8711" s="42"/>
      <c r="W8711" s="42"/>
      <c r="X8711" s="42"/>
      <c r="Y8711" s="42"/>
      <c r="Z8711" s="42"/>
      <c r="AA8711" s="42"/>
      <c r="AB8711" s="42"/>
      <c r="AD8711" s="11"/>
      <c r="AE8711" s="11"/>
    </row>
    <row r="8712" spans="3:32">
      <c r="C8712" s="57"/>
      <c r="D8712" s="11"/>
      <c r="E8712" s="11"/>
      <c r="F8712" s="56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42"/>
      <c r="V8712" s="42"/>
      <c r="W8712" s="42"/>
      <c r="X8712" s="42"/>
      <c r="Y8712" s="42"/>
      <c r="Z8712" s="42"/>
      <c r="AA8712" s="42"/>
      <c r="AB8712" s="42"/>
      <c r="AD8712" s="11"/>
      <c r="AF8712" s="11"/>
    </row>
    <row r="8713" spans="3:32">
      <c r="C8713" s="57"/>
      <c r="D8713" s="11"/>
      <c r="E8713" s="11"/>
      <c r="F8713" s="56"/>
      <c r="G8713" s="11"/>
      <c r="H8713" s="11"/>
      <c r="I8713" s="11"/>
      <c r="J8713" s="11"/>
      <c r="K8713" s="11"/>
      <c r="M8713" s="11"/>
      <c r="Q8713" s="11"/>
      <c r="R8713" s="11"/>
      <c r="S8713" s="11"/>
      <c r="T8713" s="11"/>
      <c r="U8713" s="42"/>
      <c r="V8713" s="42"/>
      <c r="W8713" s="42"/>
      <c r="X8713" s="42"/>
      <c r="Y8713" s="42"/>
      <c r="Z8713" s="42"/>
      <c r="AA8713" s="42"/>
      <c r="AB8713" s="42"/>
      <c r="AD8713" s="11"/>
      <c r="AE8713" s="11"/>
    </row>
    <row r="8714" spans="3:32">
      <c r="C8714" s="57"/>
      <c r="D8714" s="11"/>
      <c r="E8714" s="11"/>
      <c r="F8714" s="56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42"/>
      <c r="V8714" s="42"/>
      <c r="W8714" s="42"/>
      <c r="X8714" s="42"/>
      <c r="Y8714" s="42"/>
      <c r="Z8714" s="42"/>
      <c r="AA8714" s="42"/>
      <c r="AB8714" s="42"/>
      <c r="AD8714" s="11"/>
      <c r="AE8714" s="11"/>
    </row>
    <row r="8715" spans="3:32">
      <c r="C8715" s="57"/>
      <c r="D8715" s="11"/>
      <c r="E8715" s="11"/>
      <c r="F8715" s="56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42"/>
      <c r="V8715" s="42"/>
      <c r="W8715" s="42"/>
      <c r="X8715" s="42"/>
      <c r="Y8715" s="42"/>
      <c r="Z8715" s="42"/>
      <c r="AA8715" s="42"/>
      <c r="AB8715" s="42"/>
      <c r="AD8715" s="11"/>
      <c r="AE8715" s="11"/>
    </row>
    <row r="8716" spans="3:32">
      <c r="C8716" s="57"/>
      <c r="D8716" s="11"/>
      <c r="E8716" s="11"/>
      <c r="F8716" s="56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42"/>
      <c r="V8716" s="42"/>
      <c r="W8716" s="42"/>
      <c r="X8716" s="42"/>
      <c r="Y8716" s="42"/>
      <c r="Z8716" s="42"/>
      <c r="AA8716" s="42"/>
      <c r="AB8716" s="42"/>
      <c r="AD8716" s="11"/>
      <c r="AE8716" s="11"/>
    </row>
    <row r="8717" spans="3:32">
      <c r="C8717" s="57"/>
      <c r="D8717" s="11"/>
      <c r="E8717" s="11"/>
      <c r="F8717" s="56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42"/>
      <c r="V8717" s="42"/>
      <c r="W8717" s="42"/>
      <c r="X8717" s="42"/>
      <c r="Y8717" s="42"/>
      <c r="Z8717" s="42"/>
      <c r="AA8717" s="42"/>
      <c r="AB8717" s="42"/>
      <c r="AC8717" s="11"/>
      <c r="AD8717" s="11"/>
      <c r="AE8717" s="11"/>
    </row>
    <row r="8718" spans="3:32">
      <c r="C8718" s="57"/>
      <c r="D8718" s="11"/>
      <c r="E8718" s="11"/>
      <c r="F8718" s="56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42"/>
      <c r="V8718" s="42"/>
      <c r="W8718" s="42"/>
      <c r="X8718" s="42"/>
      <c r="Y8718" s="42"/>
      <c r="Z8718" s="42"/>
      <c r="AA8718" s="42"/>
      <c r="AB8718" s="42"/>
      <c r="AC8718" s="11"/>
      <c r="AD8718" s="11"/>
      <c r="AE8718" s="11"/>
    </row>
    <row r="8719" spans="3:32">
      <c r="C8719" s="57"/>
      <c r="D8719" s="11"/>
      <c r="E8719" s="11"/>
      <c r="F8719" s="56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42"/>
      <c r="V8719" s="42"/>
      <c r="W8719" s="42"/>
      <c r="X8719" s="42"/>
      <c r="Y8719" s="42"/>
      <c r="Z8719" s="42"/>
      <c r="AA8719" s="42"/>
      <c r="AB8719" s="42"/>
      <c r="AC8719" s="11"/>
      <c r="AD8719" s="11"/>
    </row>
    <row r="8720" spans="3:32">
      <c r="C8720" s="57"/>
      <c r="D8720" s="11"/>
      <c r="E8720" s="11"/>
      <c r="F8720" s="56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42"/>
      <c r="V8720" s="42"/>
      <c r="W8720" s="42"/>
      <c r="X8720" s="42"/>
      <c r="Y8720" s="42"/>
      <c r="Z8720" s="42"/>
      <c r="AA8720" s="42"/>
      <c r="AB8720" s="42"/>
      <c r="AC8720" s="11"/>
      <c r="AD8720" s="11"/>
      <c r="AE8720" s="11"/>
      <c r="AF8720" s="11"/>
    </row>
    <row r="8721" spans="3:32">
      <c r="C8721" s="57"/>
      <c r="D8721" s="11"/>
      <c r="E8721" s="11"/>
      <c r="F8721" s="56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42"/>
      <c r="V8721" s="42"/>
      <c r="W8721" s="42"/>
      <c r="X8721" s="42"/>
      <c r="Y8721" s="42"/>
      <c r="Z8721" s="42"/>
      <c r="AA8721" s="42"/>
      <c r="AB8721" s="42"/>
      <c r="AC8721" s="11"/>
      <c r="AD8721" s="11"/>
      <c r="AF8721" s="11"/>
    </row>
    <row r="8722" spans="3:32">
      <c r="C8722" s="57"/>
      <c r="D8722" s="11"/>
      <c r="E8722" s="11"/>
      <c r="F8722" s="56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42"/>
      <c r="V8722" s="42"/>
      <c r="W8722" s="42"/>
      <c r="X8722" s="42"/>
      <c r="Y8722" s="42"/>
      <c r="Z8722" s="42"/>
      <c r="AA8722" s="42"/>
      <c r="AB8722" s="42"/>
      <c r="AC8722" s="11"/>
      <c r="AD8722" s="11"/>
      <c r="AF8722" s="11"/>
    </row>
    <row r="8723" spans="3:32">
      <c r="C8723" s="57"/>
      <c r="D8723" s="11"/>
      <c r="E8723" s="11"/>
      <c r="F8723" s="56"/>
      <c r="G8723" s="11"/>
      <c r="H8723" s="11"/>
      <c r="I8723" s="11"/>
      <c r="J8723" s="11"/>
      <c r="K8723" s="11"/>
      <c r="L8723" s="11"/>
      <c r="M8723" s="11"/>
      <c r="N8723" s="11"/>
      <c r="P8723" s="11"/>
      <c r="Q8723" s="11"/>
      <c r="R8723" s="11"/>
      <c r="S8723" s="11"/>
      <c r="T8723" s="11"/>
      <c r="U8723" s="42"/>
      <c r="V8723" s="42"/>
      <c r="W8723" s="42"/>
      <c r="X8723" s="42"/>
      <c r="Y8723" s="42"/>
      <c r="Z8723" s="42"/>
      <c r="AA8723" s="42"/>
      <c r="AB8723" s="42"/>
      <c r="AC8723" s="11"/>
      <c r="AD8723" s="11"/>
      <c r="AF8723" s="11"/>
    </row>
    <row r="8724" spans="3:32">
      <c r="C8724" s="57"/>
      <c r="D8724" s="11"/>
      <c r="E8724" s="11"/>
      <c r="F8724" s="56"/>
      <c r="G8724" s="11"/>
      <c r="H8724" s="11"/>
      <c r="I8724" s="11"/>
      <c r="J8724" s="11"/>
      <c r="K8724" s="11"/>
      <c r="L8724" s="11"/>
      <c r="M8724" s="11"/>
      <c r="N8724" s="11"/>
      <c r="P8724" s="11"/>
      <c r="Q8724" s="11"/>
      <c r="R8724" s="11"/>
      <c r="S8724" s="11"/>
      <c r="T8724" s="11"/>
      <c r="U8724" s="42"/>
      <c r="V8724" s="42"/>
      <c r="W8724" s="42"/>
      <c r="X8724" s="42"/>
      <c r="Y8724" s="42"/>
      <c r="Z8724" s="42"/>
      <c r="AA8724" s="42"/>
      <c r="AB8724" s="42"/>
      <c r="AC8724" s="11"/>
      <c r="AD8724" s="11"/>
      <c r="AF8724" s="11"/>
    </row>
    <row r="8725" spans="3:32">
      <c r="C8725" s="57"/>
      <c r="D8725" s="11"/>
      <c r="E8725" s="11"/>
      <c r="F8725" s="56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U8725" s="42"/>
      <c r="V8725" s="42"/>
      <c r="W8725" s="42"/>
      <c r="X8725" s="42"/>
      <c r="Y8725" s="42"/>
      <c r="Z8725" s="42"/>
      <c r="AA8725" s="42"/>
      <c r="AB8725" s="42"/>
      <c r="AD8725" s="11"/>
      <c r="AE8725" s="11"/>
    </row>
    <row r="8726" spans="3:32">
      <c r="C8726" s="57"/>
      <c r="D8726" s="11"/>
      <c r="E8726" s="11"/>
      <c r="F8726" s="56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42"/>
      <c r="V8726" s="42"/>
      <c r="W8726" s="42"/>
      <c r="X8726" s="42"/>
      <c r="Y8726" s="42"/>
      <c r="Z8726" s="42"/>
      <c r="AA8726" s="42"/>
      <c r="AB8726" s="42"/>
      <c r="AD8726" s="11"/>
      <c r="AE8726" s="11"/>
    </row>
    <row r="8727" spans="3:32">
      <c r="C8727" s="57"/>
      <c r="D8727" s="11"/>
      <c r="E8727" s="11"/>
      <c r="F8727" s="56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42"/>
      <c r="V8727" s="42"/>
      <c r="W8727" s="42"/>
      <c r="X8727" s="42"/>
      <c r="Y8727" s="42"/>
      <c r="Z8727" s="42"/>
      <c r="AA8727" s="42"/>
      <c r="AB8727" s="42"/>
      <c r="AD8727" s="11"/>
      <c r="AE8727" s="11"/>
      <c r="AF8727" s="11"/>
    </row>
    <row r="8728" spans="3:32">
      <c r="C8728" s="57"/>
      <c r="D8728" s="11"/>
      <c r="E8728" s="11"/>
      <c r="F8728" s="56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42"/>
      <c r="V8728" s="42"/>
      <c r="W8728" s="42"/>
      <c r="X8728" s="42"/>
      <c r="Y8728" s="42"/>
      <c r="Z8728" s="42"/>
      <c r="AA8728" s="42"/>
      <c r="AB8728" s="42"/>
      <c r="AD8728" s="11"/>
      <c r="AE8728" s="11"/>
      <c r="AF8728" s="11"/>
    </row>
    <row r="8729" spans="3:32">
      <c r="C8729" s="57"/>
      <c r="D8729" s="11"/>
      <c r="E8729" s="11"/>
      <c r="F8729" s="56"/>
      <c r="G8729" s="11"/>
      <c r="H8729" s="11"/>
      <c r="I8729" s="11"/>
      <c r="J8729" s="11"/>
      <c r="K8729" s="11"/>
      <c r="M8729" s="11"/>
      <c r="N8729" s="11"/>
      <c r="P8729" s="11"/>
      <c r="Q8729" s="11"/>
      <c r="R8729" s="11"/>
      <c r="S8729" s="11"/>
      <c r="U8729" s="42"/>
      <c r="V8729" s="42"/>
      <c r="W8729" s="42"/>
      <c r="X8729" s="42"/>
      <c r="Y8729" s="42"/>
      <c r="Z8729" s="42"/>
      <c r="AA8729" s="42"/>
      <c r="AB8729" s="42"/>
      <c r="AD8729" s="11"/>
      <c r="AE8729" s="11"/>
      <c r="AF8729" s="11"/>
    </row>
    <row r="8730" spans="3:32">
      <c r="C8730" s="57"/>
      <c r="D8730" s="11"/>
      <c r="E8730" s="11"/>
      <c r="F8730" s="56"/>
      <c r="G8730" s="11"/>
      <c r="H8730" s="11"/>
      <c r="I8730" s="11"/>
      <c r="J8730" s="11"/>
      <c r="K8730" s="11"/>
      <c r="M8730" s="11"/>
      <c r="N8730" s="11"/>
      <c r="O8730" s="11"/>
      <c r="Q8730" s="11"/>
      <c r="R8730" s="11"/>
      <c r="S8730" s="11"/>
      <c r="U8730" s="42"/>
      <c r="V8730" s="42"/>
      <c r="W8730" s="42"/>
      <c r="X8730" s="42"/>
      <c r="Y8730" s="42"/>
      <c r="Z8730" s="42"/>
      <c r="AA8730" s="42"/>
      <c r="AB8730" s="42"/>
      <c r="AD8730" s="11"/>
      <c r="AF8730" s="11"/>
    </row>
    <row r="8731" spans="3:32">
      <c r="C8731" s="57"/>
      <c r="D8731" s="11"/>
      <c r="E8731" s="11"/>
      <c r="F8731" s="56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42"/>
      <c r="V8731" s="42"/>
      <c r="W8731" s="42"/>
      <c r="X8731" s="42"/>
      <c r="Y8731" s="42"/>
      <c r="Z8731" s="42"/>
      <c r="AA8731" s="42"/>
      <c r="AB8731" s="42"/>
      <c r="AD8731" s="11"/>
      <c r="AE8731" s="11"/>
      <c r="AF8731" s="11"/>
    </row>
    <row r="8732" spans="3:32">
      <c r="C8732" s="57"/>
      <c r="D8732" s="11"/>
      <c r="E8732" s="11"/>
      <c r="F8732" s="56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42"/>
      <c r="V8732" s="42"/>
      <c r="W8732" s="42"/>
      <c r="X8732" s="42"/>
      <c r="Y8732" s="42"/>
      <c r="Z8732" s="42"/>
      <c r="AA8732" s="42"/>
      <c r="AB8732" s="42"/>
      <c r="AD8732" s="11"/>
      <c r="AE8732" s="11"/>
    </row>
    <row r="8733" spans="3:32">
      <c r="C8733" s="57"/>
      <c r="D8733" s="11"/>
      <c r="E8733" s="11"/>
      <c r="F8733" s="56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42"/>
      <c r="V8733" s="42"/>
      <c r="W8733" s="42"/>
      <c r="X8733" s="42"/>
      <c r="Y8733" s="42"/>
      <c r="Z8733" s="42"/>
      <c r="AA8733" s="42"/>
      <c r="AB8733" s="42"/>
      <c r="AD8733" s="11"/>
      <c r="AF8733" s="11"/>
    </row>
    <row r="8734" spans="3:32">
      <c r="C8734" s="57"/>
      <c r="D8734" s="11"/>
      <c r="E8734" s="11"/>
      <c r="F8734" s="56"/>
      <c r="G8734" s="11"/>
      <c r="H8734" s="11"/>
      <c r="I8734" s="11"/>
      <c r="J8734" s="11"/>
      <c r="K8734" s="11"/>
      <c r="M8734" s="11"/>
      <c r="N8734" s="11"/>
      <c r="Q8734" s="11"/>
      <c r="R8734" s="11"/>
      <c r="S8734" s="11"/>
      <c r="U8734" s="42"/>
      <c r="V8734" s="42"/>
      <c r="W8734" s="42"/>
      <c r="X8734" s="42"/>
      <c r="Y8734" s="42"/>
      <c r="Z8734" s="42"/>
      <c r="AA8734" s="42"/>
      <c r="AB8734" s="42"/>
      <c r="AD8734" s="11"/>
      <c r="AE8734" s="11"/>
      <c r="AF8734" s="11"/>
    </row>
    <row r="8735" spans="3:32">
      <c r="C8735" s="57"/>
      <c r="D8735" s="11"/>
      <c r="E8735" s="11"/>
      <c r="F8735" s="56"/>
      <c r="G8735" s="11"/>
      <c r="H8735" s="11"/>
      <c r="I8735" s="11"/>
      <c r="J8735" s="11"/>
      <c r="K8735" s="11"/>
      <c r="M8735" s="11"/>
      <c r="N8735" s="11"/>
      <c r="O8735" s="11"/>
      <c r="P8735" s="11"/>
      <c r="Q8735" s="11"/>
      <c r="R8735" s="11"/>
      <c r="S8735" s="11"/>
      <c r="T8735" s="11"/>
      <c r="U8735" s="42"/>
      <c r="V8735" s="42"/>
      <c r="W8735" s="42"/>
      <c r="X8735" s="42"/>
      <c r="Y8735" s="42"/>
      <c r="Z8735" s="42"/>
      <c r="AA8735" s="42"/>
      <c r="AB8735" s="42"/>
      <c r="AD8735" s="11"/>
      <c r="AF8735" s="11"/>
    </row>
    <row r="8736" spans="3:32">
      <c r="C8736" s="57"/>
      <c r="D8736" s="11"/>
      <c r="E8736" s="11"/>
      <c r="F8736" s="56"/>
      <c r="G8736" s="11"/>
      <c r="H8736" s="11"/>
      <c r="I8736" s="11"/>
      <c r="J8736" s="11"/>
      <c r="K8736" s="11"/>
      <c r="L8736" s="11"/>
      <c r="M8736" s="11"/>
      <c r="O8736" s="11"/>
      <c r="Q8736" s="11"/>
      <c r="R8736" s="11"/>
      <c r="S8736" s="11"/>
      <c r="T8736" s="11"/>
      <c r="U8736" s="42"/>
      <c r="V8736" s="42"/>
      <c r="W8736" s="42"/>
      <c r="X8736" s="42"/>
      <c r="Y8736" s="42"/>
      <c r="Z8736" s="42"/>
      <c r="AA8736" s="42"/>
      <c r="AB8736" s="42"/>
      <c r="AD8736" s="11"/>
      <c r="AF8736" s="11"/>
    </row>
    <row r="8737" spans="3:32">
      <c r="C8737" s="57"/>
      <c r="D8737" s="11"/>
      <c r="E8737" s="11"/>
      <c r="F8737" s="56"/>
      <c r="G8737" s="11"/>
      <c r="H8737" s="11"/>
      <c r="I8737" s="11"/>
      <c r="J8737" s="11"/>
      <c r="K8737" s="11"/>
      <c r="L8737" s="11"/>
      <c r="M8737" s="11"/>
      <c r="N8737" s="11"/>
      <c r="P8737" s="11"/>
      <c r="Q8737" s="11"/>
      <c r="R8737" s="11"/>
      <c r="S8737" s="11"/>
      <c r="T8737" s="11"/>
      <c r="U8737" s="42"/>
      <c r="V8737" s="42"/>
      <c r="W8737" s="42"/>
      <c r="X8737" s="42"/>
      <c r="Y8737" s="42"/>
      <c r="Z8737" s="42"/>
      <c r="AA8737" s="42"/>
      <c r="AB8737" s="42"/>
      <c r="AD8737" s="11"/>
      <c r="AE8737" s="11"/>
    </row>
    <row r="8738" spans="3:32">
      <c r="C8738" s="57"/>
      <c r="D8738" s="11"/>
      <c r="E8738" s="11"/>
      <c r="F8738" s="56"/>
      <c r="G8738" s="11"/>
      <c r="H8738" s="11"/>
      <c r="I8738" s="11"/>
      <c r="J8738" s="11"/>
      <c r="K8738" s="11"/>
      <c r="M8738" s="11"/>
      <c r="N8738" s="11"/>
      <c r="O8738" s="11"/>
      <c r="P8738" s="11"/>
      <c r="Q8738" s="11"/>
      <c r="R8738" s="11"/>
      <c r="S8738" s="11"/>
      <c r="T8738" s="11"/>
      <c r="U8738" s="42"/>
      <c r="V8738" s="42"/>
      <c r="W8738" s="42"/>
      <c r="X8738" s="42"/>
      <c r="Y8738" s="42"/>
      <c r="Z8738" s="42"/>
      <c r="AA8738" s="42"/>
      <c r="AB8738" s="42"/>
      <c r="AD8738" s="11"/>
      <c r="AF8738" s="11"/>
    </row>
    <row r="8739" spans="3:32">
      <c r="C8739" s="57"/>
      <c r="D8739" s="11"/>
      <c r="E8739" s="11"/>
      <c r="F8739" s="56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42"/>
      <c r="V8739" s="42"/>
      <c r="W8739" s="42"/>
      <c r="X8739" s="42"/>
      <c r="Y8739" s="42"/>
      <c r="Z8739" s="42"/>
      <c r="AA8739" s="42"/>
      <c r="AB8739" s="42"/>
      <c r="AD8739" s="11"/>
      <c r="AF8739" s="11"/>
    </row>
    <row r="8740" spans="3:32">
      <c r="C8740" s="57"/>
      <c r="D8740" s="11"/>
      <c r="E8740" s="11"/>
      <c r="F8740" s="56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42"/>
      <c r="V8740" s="42"/>
      <c r="W8740" s="42"/>
      <c r="X8740" s="42"/>
      <c r="Y8740" s="42"/>
      <c r="Z8740" s="42"/>
      <c r="AA8740" s="42"/>
      <c r="AB8740" s="42"/>
      <c r="AD8740" s="11"/>
      <c r="AE8740" s="11"/>
    </row>
    <row r="8741" spans="3:32">
      <c r="C8741" s="57"/>
      <c r="D8741" s="11"/>
      <c r="E8741" s="11"/>
      <c r="F8741" s="56"/>
      <c r="G8741" s="11"/>
      <c r="H8741" s="11"/>
      <c r="I8741" s="11"/>
      <c r="J8741" s="11"/>
      <c r="K8741" s="11"/>
      <c r="M8741" s="11"/>
      <c r="N8741" s="11"/>
      <c r="O8741" s="11"/>
      <c r="P8741" s="11"/>
      <c r="Q8741" s="11"/>
      <c r="R8741" s="11"/>
      <c r="S8741" s="11"/>
      <c r="T8741" s="11"/>
      <c r="U8741" s="42"/>
      <c r="V8741" s="42"/>
      <c r="W8741" s="42"/>
      <c r="X8741" s="42"/>
      <c r="Y8741" s="42"/>
      <c r="Z8741" s="42"/>
      <c r="AA8741" s="42"/>
      <c r="AB8741" s="42"/>
      <c r="AD8741" s="11"/>
      <c r="AE8741" s="11"/>
      <c r="AF8741" s="11"/>
    </row>
    <row r="8742" spans="3:32">
      <c r="C8742" s="57"/>
      <c r="D8742" s="11"/>
      <c r="E8742" s="11"/>
      <c r="F8742" s="56"/>
      <c r="G8742" s="11"/>
      <c r="H8742" s="11"/>
      <c r="I8742" s="11"/>
      <c r="J8742" s="11"/>
      <c r="K8742" s="11"/>
      <c r="M8742" s="11"/>
      <c r="N8742" s="11"/>
      <c r="O8742" s="11"/>
      <c r="P8742" s="11"/>
      <c r="Q8742" s="11"/>
      <c r="R8742" s="11"/>
      <c r="S8742" s="11"/>
      <c r="T8742" s="11"/>
      <c r="U8742" s="42"/>
      <c r="V8742" s="42"/>
      <c r="W8742" s="42"/>
      <c r="X8742" s="42"/>
      <c r="Y8742" s="42"/>
      <c r="Z8742" s="42"/>
      <c r="AA8742" s="42"/>
      <c r="AB8742" s="42"/>
      <c r="AD8742" s="11"/>
      <c r="AE8742" s="11"/>
    </row>
    <row r="8743" spans="3:32">
      <c r="C8743" s="57"/>
      <c r="D8743" s="11"/>
      <c r="E8743" s="11"/>
      <c r="F8743" s="56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42"/>
      <c r="V8743" s="42"/>
      <c r="W8743" s="42"/>
      <c r="X8743" s="42"/>
      <c r="Y8743" s="42"/>
      <c r="Z8743" s="42"/>
      <c r="AA8743" s="42"/>
      <c r="AB8743" s="42"/>
      <c r="AD8743" s="11"/>
      <c r="AE8743" s="11"/>
      <c r="AF8743" s="11"/>
    </row>
    <row r="8744" spans="3:32">
      <c r="C8744" s="57"/>
      <c r="D8744" s="11"/>
      <c r="E8744" s="11"/>
      <c r="F8744" s="56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42"/>
      <c r="V8744" s="42"/>
      <c r="W8744" s="42"/>
      <c r="X8744" s="42"/>
      <c r="Y8744" s="42"/>
      <c r="Z8744" s="42"/>
      <c r="AA8744" s="42"/>
      <c r="AB8744" s="42"/>
      <c r="AD8744" s="11"/>
      <c r="AE8744" s="11"/>
      <c r="AF8744" s="11"/>
    </row>
    <row r="8745" spans="3:32">
      <c r="C8745" s="57"/>
      <c r="D8745" s="11"/>
      <c r="E8745" s="11"/>
      <c r="F8745" s="56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42"/>
      <c r="V8745" s="42"/>
      <c r="W8745" s="42"/>
      <c r="X8745" s="42"/>
      <c r="Y8745" s="42"/>
      <c r="Z8745" s="42"/>
      <c r="AA8745" s="42"/>
      <c r="AB8745" s="42"/>
      <c r="AD8745" s="11"/>
      <c r="AE8745" s="11"/>
      <c r="AF8745" s="11"/>
    </row>
    <row r="8746" spans="3:32">
      <c r="C8746" s="57"/>
      <c r="D8746" s="11"/>
      <c r="E8746" s="11"/>
      <c r="F8746" s="56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42"/>
      <c r="V8746" s="42"/>
      <c r="W8746" s="42"/>
      <c r="X8746" s="42"/>
      <c r="Y8746" s="42"/>
      <c r="Z8746" s="42"/>
      <c r="AA8746" s="42"/>
      <c r="AB8746" s="42"/>
      <c r="AD8746" s="11"/>
      <c r="AE8746" s="11"/>
    </row>
    <row r="8747" spans="3:32">
      <c r="C8747" s="57"/>
      <c r="D8747" s="11"/>
      <c r="E8747" s="11"/>
      <c r="F8747" s="56"/>
      <c r="G8747" s="11"/>
      <c r="H8747" s="11"/>
      <c r="I8747" s="11"/>
      <c r="J8747" s="11"/>
      <c r="K8747" s="11"/>
      <c r="L8747" s="11"/>
      <c r="M8747" s="11"/>
      <c r="N8747" s="11"/>
      <c r="P8747" s="11"/>
      <c r="Q8747" s="11"/>
      <c r="R8747" s="11"/>
      <c r="S8747" s="11"/>
      <c r="T8747" s="11"/>
      <c r="U8747" s="42"/>
      <c r="V8747" s="42"/>
      <c r="W8747" s="42"/>
      <c r="X8747" s="42"/>
      <c r="Y8747" s="42"/>
      <c r="Z8747" s="42"/>
      <c r="AA8747" s="42"/>
      <c r="AB8747" s="42"/>
      <c r="AD8747" s="11"/>
      <c r="AE8747" s="11"/>
    </row>
    <row r="8748" spans="3:32">
      <c r="C8748" s="57"/>
      <c r="D8748" s="11"/>
      <c r="E8748" s="11"/>
      <c r="F8748" s="56"/>
      <c r="G8748" s="11"/>
      <c r="H8748" s="11"/>
      <c r="I8748" s="11"/>
      <c r="J8748" s="11"/>
      <c r="K8748" s="11"/>
      <c r="L8748" s="11"/>
      <c r="M8748" s="11"/>
      <c r="N8748" s="11"/>
      <c r="P8748" s="11"/>
      <c r="Q8748" s="11"/>
      <c r="R8748" s="11"/>
      <c r="S8748" s="11"/>
      <c r="T8748" s="11"/>
      <c r="U8748" s="42"/>
      <c r="V8748" s="42"/>
      <c r="W8748" s="42"/>
      <c r="X8748" s="42"/>
      <c r="Y8748" s="42"/>
      <c r="Z8748" s="42"/>
      <c r="AA8748" s="42"/>
      <c r="AB8748" s="42"/>
      <c r="AD8748" s="11"/>
      <c r="AE8748" s="11"/>
    </row>
    <row r="8749" spans="3:32">
      <c r="C8749" s="57"/>
      <c r="D8749" s="11"/>
      <c r="E8749" s="11"/>
      <c r="F8749" s="56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42"/>
      <c r="V8749" s="42"/>
      <c r="W8749" s="42"/>
      <c r="X8749" s="42"/>
      <c r="Y8749" s="42"/>
      <c r="Z8749" s="42"/>
      <c r="AA8749" s="42"/>
      <c r="AB8749" s="42"/>
      <c r="AD8749" s="11"/>
    </row>
    <row r="8750" spans="3:32">
      <c r="C8750" s="57"/>
      <c r="D8750" s="11"/>
      <c r="E8750" s="11"/>
      <c r="F8750" s="56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42"/>
      <c r="V8750" s="42"/>
      <c r="W8750" s="42"/>
      <c r="X8750" s="42"/>
      <c r="Y8750" s="42"/>
      <c r="Z8750" s="42"/>
      <c r="AA8750" s="42"/>
      <c r="AB8750" s="42"/>
      <c r="AD8750" s="11"/>
      <c r="AF8750" s="11"/>
    </row>
    <row r="8751" spans="3:32">
      <c r="C8751" s="57"/>
      <c r="D8751" s="11"/>
      <c r="E8751" s="11"/>
      <c r="F8751" s="56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42"/>
      <c r="V8751" s="42"/>
      <c r="W8751" s="42"/>
      <c r="X8751" s="42"/>
      <c r="Y8751" s="42"/>
      <c r="Z8751" s="42"/>
      <c r="AA8751" s="42"/>
      <c r="AB8751" s="42"/>
      <c r="AD8751" s="11"/>
      <c r="AE8751" s="11"/>
    </row>
    <row r="8752" spans="3:32">
      <c r="C8752" s="57"/>
      <c r="D8752" s="11"/>
      <c r="E8752" s="11"/>
      <c r="F8752" s="56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42"/>
      <c r="V8752" s="42"/>
      <c r="W8752" s="42"/>
      <c r="X8752" s="42"/>
      <c r="Y8752" s="42"/>
      <c r="Z8752" s="42"/>
      <c r="AA8752" s="42"/>
      <c r="AB8752" s="42"/>
      <c r="AD8752" s="11"/>
      <c r="AE8752" s="11"/>
    </row>
    <row r="8753" spans="3:32">
      <c r="C8753" s="57"/>
      <c r="D8753" s="11"/>
      <c r="E8753" s="11"/>
      <c r="F8753" s="56"/>
      <c r="G8753" s="11"/>
      <c r="H8753" s="11"/>
      <c r="I8753" s="11"/>
      <c r="J8753" s="11"/>
      <c r="K8753" s="11"/>
      <c r="L8753" s="11"/>
      <c r="M8753" s="11"/>
      <c r="N8753" s="11"/>
      <c r="P8753" s="11"/>
      <c r="Q8753" s="11"/>
      <c r="R8753" s="11"/>
      <c r="S8753" s="11"/>
      <c r="T8753" s="11"/>
      <c r="U8753" s="42"/>
      <c r="V8753" s="42"/>
      <c r="W8753" s="42"/>
      <c r="X8753" s="42"/>
      <c r="Y8753" s="42"/>
      <c r="Z8753" s="42"/>
      <c r="AA8753" s="42"/>
      <c r="AB8753" s="42"/>
      <c r="AD8753" s="11"/>
      <c r="AE8753" s="11"/>
    </row>
    <row r="8754" spans="3:32">
      <c r="C8754" s="57"/>
      <c r="D8754" s="11"/>
      <c r="E8754" s="11"/>
      <c r="F8754" s="56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42"/>
      <c r="V8754" s="42"/>
      <c r="W8754" s="42"/>
      <c r="X8754" s="42"/>
      <c r="Y8754" s="42"/>
      <c r="Z8754" s="42"/>
      <c r="AA8754" s="42"/>
      <c r="AB8754" s="42"/>
      <c r="AD8754" s="11"/>
      <c r="AE8754" s="11"/>
      <c r="AF8754" s="11"/>
    </row>
    <row r="8755" spans="3:32">
      <c r="C8755" s="57"/>
      <c r="D8755" s="11"/>
      <c r="E8755" s="11"/>
      <c r="F8755" s="56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U8755" s="42"/>
      <c r="V8755" s="42"/>
      <c r="W8755" s="42"/>
      <c r="X8755" s="42"/>
      <c r="Y8755" s="42"/>
      <c r="Z8755" s="42"/>
      <c r="AA8755" s="42"/>
      <c r="AB8755" s="42"/>
      <c r="AD8755" s="11"/>
      <c r="AE8755" s="11"/>
      <c r="AF8755" s="11"/>
    </row>
    <row r="8756" spans="3:32">
      <c r="C8756" s="57"/>
      <c r="D8756" s="11"/>
      <c r="E8756" s="11"/>
      <c r="F8756" s="56"/>
      <c r="G8756" s="11"/>
      <c r="H8756" s="11"/>
      <c r="I8756" s="11"/>
      <c r="J8756" s="11"/>
      <c r="K8756" s="11"/>
      <c r="M8756" s="11"/>
      <c r="N8756" s="11"/>
      <c r="O8756" s="11"/>
      <c r="P8756" s="11"/>
      <c r="Q8756" s="11"/>
      <c r="R8756" s="11"/>
      <c r="S8756" s="11"/>
      <c r="T8756" s="11"/>
      <c r="U8756" s="42"/>
      <c r="V8756" s="42"/>
      <c r="W8756" s="42"/>
      <c r="X8756" s="42"/>
      <c r="Y8756" s="42"/>
      <c r="Z8756" s="42"/>
      <c r="AA8756" s="42"/>
      <c r="AB8756" s="42"/>
      <c r="AD8756" s="11"/>
      <c r="AF8756" s="11"/>
    </row>
    <row r="8757" spans="3:32">
      <c r="C8757" s="57"/>
      <c r="D8757" s="11"/>
      <c r="E8757" s="11"/>
      <c r="F8757" s="56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42"/>
      <c r="V8757" s="42"/>
      <c r="W8757" s="42"/>
      <c r="X8757" s="42"/>
      <c r="Y8757" s="42"/>
      <c r="Z8757" s="42"/>
      <c r="AA8757" s="42"/>
      <c r="AB8757" s="42"/>
      <c r="AD8757" s="11"/>
      <c r="AE8757" s="11"/>
    </row>
    <row r="8758" spans="3:32">
      <c r="C8758" s="57"/>
      <c r="D8758" s="11"/>
      <c r="E8758" s="11"/>
      <c r="F8758" s="56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42"/>
      <c r="V8758" s="42"/>
      <c r="W8758" s="42"/>
      <c r="X8758" s="42"/>
      <c r="Y8758" s="42"/>
      <c r="Z8758" s="42"/>
      <c r="AA8758" s="42"/>
      <c r="AB8758" s="42"/>
      <c r="AC8758" s="11"/>
      <c r="AD8758" s="11"/>
      <c r="AE8758" s="11"/>
      <c r="AF8758" s="11"/>
    </row>
    <row r="8759" spans="3:32">
      <c r="C8759" s="57"/>
      <c r="D8759" s="11"/>
      <c r="E8759" s="11"/>
      <c r="F8759" s="56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42"/>
      <c r="V8759" s="42"/>
      <c r="W8759" s="42"/>
      <c r="X8759" s="42"/>
      <c r="Y8759" s="42"/>
      <c r="Z8759" s="42"/>
      <c r="AA8759" s="42"/>
      <c r="AB8759" s="42"/>
      <c r="AC8759" s="11"/>
      <c r="AD8759" s="11"/>
    </row>
    <row r="8760" spans="3:32">
      <c r="C8760" s="57"/>
      <c r="D8760" s="11"/>
      <c r="E8760" s="11"/>
      <c r="F8760" s="56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42"/>
      <c r="V8760" s="42"/>
      <c r="W8760" s="42"/>
      <c r="X8760" s="42"/>
      <c r="Y8760" s="42"/>
      <c r="Z8760" s="42"/>
      <c r="AA8760" s="42"/>
      <c r="AB8760" s="42"/>
      <c r="AC8760" s="11"/>
      <c r="AD8760" s="11"/>
      <c r="AE8760" s="11"/>
      <c r="AF8760" s="11"/>
    </row>
    <row r="8761" spans="3:32">
      <c r="C8761" s="57"/>
      <c r="D8761" s="11"/>
      <c r="E8761" s="11"/>
      <c r="F8761" s="56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42"/>
      <c r="V8761" s="42"/>
      <c r="W8761" s="42"/>
      <c r="X8761" s="42"/>
      <c r="Y8761" s="42"/>
      <c r="Z8761" s="42"/>
      <c r="AA8761" s="42"/>
      <c r="AB8761" s="42"/>
      <c r="AC8761" s="11"/>
      <c r="AD8761" s="11"/>
      <c r="AF8761" s="11"/>
    </row>
    <row r="8762" spans="3:32">
      <c r="C8762" s="57"/>
      <c r="D8762" s="11"/>
      <c r="E8762" s="11"/>
      <c r="F8762" s="56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42"/>
      <c r="V8762" s="42"/>
      <c r="W8762" s="42"/>
      <c r="X8762" s="42"/>
      <c r="Y8762" s="42"/>
      <c r="Z8762" s="42"/>
      <c r="AA8762" s="42"/>
      <c r="AB8762" s="42"/>
      <c r="AC8762" s="11"/>
      <c r="AD8762" s="11"/>
      <c r="AF8762" s="11"/>
    </row>
    <row r="8763" spans="3:32">
      <c r="C8763" s="57"/>
      <c r="D8763" s="11"/>
      <c r="E8763" s="11"/>
      <c r="F8763" s="56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42"/>
      <c r="V8763" s="42"/>
      <c r="W8763" s="42"/>
      <c r="X8763" s="42"/>
      <c r="Y8763" s="42"/>
      <c r="Z8763" s="42"/>
      <c r="AA8763" s="42"/>
      <c r="AB8763" s="42"/>
      <c r="AD8763" s="11"/>
      <c r="AF8763" s="11"/>
    </row>
    <row r="8764" spans="3:32">
      <c r="C8764" s="57"/>
      <c r="D8764" s="11"/>
      <c r="E8764" s="11"/>
      <c r="F8764" s="56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42"/>
      <c r="V8764" s="42"/>
      <c r="W8764" s="42"/>
      <c r="X8764" s="42"/>
      <c r="Y8764" s="42"/>
      <c r="Z8764" s="42"/>
      <c r="AA8764" s="42"/>
      <c r="AB8764" s="42"/>
      <c r="AD8764" s="11"/>
      <c r="AF8764" s="11"/>
    </row>
    <row r="8765" spans="3:32">
      <c r="C8765" s="57"/>
      <c r="D8765" s="11"/>
      <c r="E8765" s="11"/>
      <c r="F8765" s="56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42"/>
      <c r="V8765" s="42"/>
      <c r="W8765" s="42"/>
      <c r="X8765" s="42"/>
      <c r="Y8765" s="42"/>
      <c r="Z8765" s="42"/>
      <c r="AA8765" s="42"/>
      <c r="AB8765" s="42"/>
      <c r="AD8765" s="11"/>
      <c r="AE8765" s="11"/>
    </row>
    <row r="8766" spans="3:32">
      <c r="C8766" s="57"/>
      <c r="D8766" s="11"/>
      <c r="E8766" s="11"/>
      <c r="F8766" s="56"/>
      <c r="G8766" s="11"/>
      <c r="H8766" s="11"/>
      <c r="I8766" s="11"/>
      <c r="J8766" s="11"/>
      <c r="K8766" s="11"/>
      <c r="L8766" s="11"/>
      <c r="M8766" s="11"/>
      <c r="O8766" s="11"/>
      <c r="Q8766" s="11"/>
      <c r="R8766" s="11"/>
      <c r="S8766" s="11"/>
      <c r="T8766" s="11"/>
      <c r="U8766" s="42"/>
      <c r="V8766" s="42"/>
      <c r="W8766" s="42"/>
      <c r="X8766" s="42"/>
      <c r="Y8766" s="42"/>
      <c r="Z8766" s="42"/>
      <c r="AA8766" s="42"/>
      <c r="AB8766" s="42"/>
      <c r="AD8766" s="11"/>
      <c r="AE8766" s="11"/>
      <c r="AF8766" s="11"/>
    </row>
    <row r="8767" spans="3:32">
      <c r="C8767" s="57"/>
      <c r="D8767" s="11"/>
      <c r="E8767" s="11"/>
      <c r="F8767" s="56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42"/>
      <c r="V8767" s="42"/>
      <c r="W8767" s="42"/>
      <c r="X8767" s="42"/>
      <c r="Y8767" s="42"/>
      <c r="Z8767" s="42"/>
      <c r="AA8767" s="42"/>
      <c r="AB8767" s="42"/>
      <c r="AD8767" s="11"/>
      <c r="AF8767" s="11"/>
    </row>
    <row r="8768" spans="3:32">
      <c r="C8768" s="57"/>
      <c r="D8768" s="11"/>
      <c r="E8768" s="11"/>
      <c r="F8768" s="56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42"/>
      <c r="V8768" s="42"/>
      <c r="W8768" s="42"/>
      <c r="X8768" s="42"/>
      <c r="Y8768" s="42"/>
      <c r="Z8768" s="42"/>
      <c r="AA8768" s="42"/>
      <c r="AB8768" s="42"/>
      <c r="AD8768" s="11"/>
      <c r="AF8768" s="11"/>
    </row>
    <row r="8769" spans="3:32">
      <c r="C8769" s="57"/>
      <c r="D8769" s="11"/>
      <c r="E8769" s="11"/>
      <c r="F8769" s="56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42"/>
      <c r="V8769" s="42"/>
      <c r="W8769" s="42"/>
      <c r="X8769" s="42"/>
      <c r="Y8769" s="42"/>
      <c r="Z8769" s="42"/>
      <c r="AA8769" s="42"/>
      <c r="AB8769" s="42"/>
      <c r="AD8769" s="11"/>
      <c r="AE8769" s="11"/>
      <c r="AF8769" s="11"/>
    </row>
    <row r="8770" spans="3:32">
      <c r="C8770" s="57"/>
      <c r="D8770" s="11"/>
      <c r="E8770" s="11"/>
      <c r="F8770" s="56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42"/>
      <c r="V8770" s="42"/>
      <c r="W8770" s="42"/>
      <c r="X8770" s="42"/>
      <c r="Y8770" s="42"/>
      <c r="Z8770" s="42"/>
      <c r="AA8770" s="42"/>
      <c r="AB8770" s="42"/>
      <c r="AC8770" s="11"/>
      <c r="AD8770" s="11"/>
    </row>
    <row r="8771" spans="3:32">
      <c r="C8771" s="57"/>
      <c r="D8771" s="11"/>
      <c r="E8771" s="11"/>
      <c r="F8771" s="56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42"/>
      <c r="V8771" s="42"/>
      <c r="W8771" s="42"/>
      <c r="X8771" s="42"/>
      <c r="Y8771" s="42"/>
      <c r="Z8771" s="42"/>
      <c r="AA8771" s="42"/>
      <c r="AB8771" s="42"/>
      <c r="AD8771" s="11"/>
      <c r="AE8771" s="11"/>
    </row>
    <row r="8772" spans="3:32">
      <c r="C8772" s="57"/>
      <c r="D8772" s="11"/>
      <c r="E8772" s="11"/>
      <c r="F8772" s="56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42"/>
      <c r="V8772" s="42"/>
      <c r="W8772" s="42"/>
      <c r="X8772" s="42"/>
      <c r="Y8772" s="42"/>
      <c r="Z8772" s="42"/>
      <c r="AA8772" s="42"/>
      <c r="AB8772" s="42"/>
      <c r="AD8772" s="11"/>
      <c r="AE8772" s="11"/>
    </row>
    <row r="8773" spans="3:32">
      <c r="C8773" s="57"/>
      <c r="D8773" s="11"/>
      <c r="E8773" s="11"/>
      <c r="F8773" s="56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42"/>
      <c r="V8773" s="42"/>
      <c r="W8773" s="42"/>
      <c r="X8773" s="42"/>
      <c r="Y8773" s="42"/>
      <c r="Z8773" s="42"/>
      <c r="AA8773" s="42"/>
      <c r="AB8773" s="42"/>
      <c r="AD8773" s="11"/>
      <c r="AE8773" s="11"/>
    </row>
    <row r="8774" spans="3:32">
      <c r="C8774" s="57"/>
      <c r="D8774" s="11"/>
      <c r="E8774" s="11"/>
      <c r="F8774" s="56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42"/>
      <c r="V8774" s="42"/>
      <c r="W8774" s="42"/>
      <c r="X8774" s="42"/>
      <c r="Y8774" s="42"/>
      <c r="Z8774" s="42"/>
      <c r="AA8774" s="42"/>
      <c r="AB8774" s="42"/>
      <c r="AD8774" s="11"/>
      <c r="AF8774" s="11"/>
    </row>
    <row r="8775" spans="3:32">
      <c r="C8775" s="57"/>
      <c r="D8775" s="11"/>
      <c r="E8775" s="11"/>
      <c r="F8775" s="56"/>
      <c r="G8775" s="11"/>
      <c r="H8775" s="11"/>
      <c r="I8775" s="11"/>
      <c r="J8775" s="11"/>
      <c r="K8775" s="11"/>
      <c r="L8775" s="11"/>
      <c r="M8775" s="11"/>
      <c r="O8775" s="11"/>
      <c r="Q8775" s="11"/>
      <c r="R8775" s="11"/>
      <c r="S8775" s="11"/>
      <c r="T8775" s="11"/>
      <c r="U8775" s="42"/>
      <c r="V8775" s="42"/>
      <c r="W8775" s="42"/>
      <c r="X8775" s="42"/>
      <c r="Y8775" s="42"/>
      <c r="Z8775" s="42"/>
      <c r="AA8775" s="42"/>
      <c r="AB8775" s="42"/>
      <c r="AD8775" s="11"/>
      <c r="AF8775" s="11"/>
    </row>
    <row r="8776" spans="3:32">
      <c r="C8776" s="57"/>
      <c r="D8776" s="11"/>
      <c r="E8776" s="11"/>
      <c r="F8776" s="56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42"/>
      <c r="V8776" s="42"/>
      <c r="W8776" s="42"/>
      <c r="X8776" s="42"/>
      <c r="Y8776" s="42"/>
      <c r="Z8776" s="42"/>
      <c r="AA8776" s="42"/>
      <c r="AB8776" s="42"/>
      <c r="AD8776" s="11"/>
      <c r="AE8776" s="11"/>
    </row>
    <row r="8777" spans="3:32">
      <c r="C8777" s="57"/>
      <c r="D8777" s="11"/>
      <c r="E8777" s="11"/>
      <c r="F8777" s="56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42"/>
      <c r="V8777" s="42"/>
      <c r="W8777" s="42"/>
      <c r="X8777" s="42"/>
      <c r="Y8777" s="42"/>
      <c r="Z8777" s="42"/>
      <c r="AA8777" s="42"/>
      <c r="AB8777" s="42"/>
      <c r="AD8777" s="11"/>
      <c r="AE8777" s="11"/>
      <c r="AF8777" s="11"/>
    </row>
    <row r="8778" spans="3:32">
      <c r="C8778" s="57"/>
      <c r="D8778" s="11"/>
      <c r="E8778" s="11"/>
      <c r="F8778" s="56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42"/>
      <c r="V8778" s="42"/>
      <c r="W8778" s="42"/>
      <c r="X8778" s="42"/>
      <c r="Y8778" s="42"/>
      <c r="Z8778" s="42"/>
      <c r="AA8778" s="42"/>
      <c r="AB8778" s="42"/>
      <c r="AD8778" s="11"/>
      <c r="AE8778" s="11"/>
    </row>
    <row r="8779" spans="3:32">
      <c r="C8779" s="57"/>
      <c r="D8779" s="11"/>
      <c r="E8779" s="11"/>
      <c r="F8779" s="56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42"/>
      <c r="V8779" s="42"/>
      <c r="W8779" s="42"/>
      <c r="X8779" s="42"/>
      <c r="Y8779" s="42"/>
      <c r="Z8779" s="42"/>
      <c r="AA8779" s="42"/>
      <c r="AB8779" s="42"/>
      <c r="AD8779" s="11"/>
      <c r="AF8779" s="11"/>
    </row>
    <row r="8780" spans="3:32">
      <c r="C8780" s="57"/>
      <c r="D8780" s="11"/>
      <c r="E8780" s="11"/>
      <c r="F8780" s="56"/>
      <c r="G8780" s="11"/>
      <c r="H8780" s="11"/>
      <c r="I8780" s="11"/>
      <c r="J8780" s="11"/>
      <c r="K8780" s="11"/>
      <c r="L8780" s="11"/>
      <c r="M8780" s="11"/>
      <c r="N8780" s="11"/>
      <c r="P8780" s="11"/>
      <c r="Q8780" s="11"/>
      <c r="R8780" s="11"/>
      <c r="S8780" s="11"/>
      <c r="T8780" s="11"/>
      <c r="U8780" s="42"/>
      <c r="V8780" s="42"/>
      <c r="W8780" s="42"/>
      <c r="X8780" s="42"/>
      <c r="Y8780" s="42"/>
      <c r="Z8780" s="42"/>
      <c r="AA8780" s="42"/>
      <c r="AB8780" s="42"/>
      <c r="AD8780" s="11"/>
      <c r="AE8780" s="11"/>
      <c r="AF8780" s="11"/>
    </row>
    <row r="8781" spans="3:32">
      <c r="C8781" s="57"/>
      <c r="D8781" s="11"/>
      <c r="E8781" s="11"/>
      <c r="F8781" s="56"/>
      <c r="G8781" s="11"/>
      <c r="H8781" s="11"/>
      <c r="I8781" s="11"/>
      <c r="J8781" s="11"/>
      <c r="K8781" s="11"/>
      <c r="L8781" s="11"/>
      <c r="M8781" s="11"/>
      <c r="N8781" s="11"/>
      <c r="O8781" s="11"/>
      <c r="Q8781" s="11"/>
      <c r="R8781" s="11"/>
      <c r="S8781" s="11"/>
      <c r="T8781" s="11"/>
      <c r="U8781" s="42"/>
      <c r="V8781" s="42"/>
      <c r="W8781" s="42"/>
      <c r="X8781" s="42"/>
      <c r="Y8781" s="42"/>
      <c r="Z8781" s="42"/>
      <c r="AA8781" s="42"/>
      <c r="AB8781" s="42"/>
      <c r="AD8781" s="11"/>
      <c r="AE8781" s="11"/>
      <c r="AF8781" s="11"/>
    </row>
    <row r="8782" spans="3:32">
      <c r="C8782" s="57"/>
      <c r="D8782" s="11"/>
      <c r="E8782" s="11"/>
      <c r="F8782" s="56"/>
      <c r="G8782" s="11"/>
      <c r="H8782" s="11"/>
      <c r="I8782" s="11"/>
      <c r="J8782" s="11"/>
      <c r="K8782" s="11"/>
      <c r="L8782" s="11"/>
      <c r="M8782" s="11"/>
      <c r="N8782" s="11"/>
      <c r="P8782" s="11"/>
      <c r="Q8782" s="11"/>
      <c r="R8782" s="11"/>
      <c r="S8782" s="11"/>
      <c r="T8782" s="11"/>
      <c r="U8782" s="42"/>
      <c r="V8782" s="42"/>
      <c r="W8782" s="42"/>
      <c r="X8782" s="42"/>
      <c r="Y8782" s="42"/>
      <c r="Z8782" s="42"/>
      <c r="AA8782" s="42"/>
      <c r="AB8782" s="42"/>
      <c r="AD8782" s="11"/>
      <c r="AE8782" s="11"/>
      <c r="AF8782" s="11"/>
    </row>
    <row r="8783" spans="3:32">
      <c r="C8783" s="57"/>
      <c r="D8783" s="11"/>
      <c r="E8783" s="11"/>
      <c r="F8783" s="56"/>
      <c r="G8783" s="11"/>
      <c r="H8783" s="11"/>
      <c r="I8783" s="11"/>
      <c r="J8783" s="11"/>
      <c r="K8783" s="11"/>
      <c r="M8783" s="11"/>
      <c r="N8783" s="11"/>
      <c r="O8783" s="11"/>
      <c r="Q8783" s="11"/>
      <c r="R8783" s="11"/>
      <c r="S8783" s="11"/>
      <c r="U8783" s="42"/>
      <c r="V8783" s="42"/>
      <c r="W8783" s="42"/>
      <c r="X8783" s="42"/>
      <c r="Y8783" s="42"/>
      <c r="Z8783" s="42"/>
      <c r="AA8783" s="42"/>
      <c r="AB8783" s="42"/>
      <c r="AD8783" s="11"/>
      <c r="AE8783" s="11"/>
      <c r="AF8783" s="11"/>
    </row>
    <row r="8784" spans="3:32">
      <c r="C8784" s="57"/>
      <c r="D8784" s="11"/>
      <c r="E8784" s="11"/>
      <c r="F8784" s="56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42"/>
      <c r="V8784" s="42"/>
      <c r="W8784" s="42"/>
      <c r="X8784" s="42"/>
      <c r="Y8784" s="42"/>
      <c r="Z8784" s="42"/>
      <c r="AA8784" s="42"/>
      <c r="AB8784" s="42"/>
      <c r="AD8784" s="11"/>
      <c r="AE8784" s="11"/>
      <c r="AF8784" s="11"/>
    </row>
    <row r="8785" spans="3:32">
      <c r="C8785" s="57"/>
      <c r="D8785" s="11"/>
      <c r="E8785" s="11"/>
      <c r="F8785" s="56"/>
      <c r="G8785" s="11"/>
      <c r="H8785" s="11"/>
      <c r="I8785" s="11"/>
      <c r="J8785" s="11"/>
      <c r="K8785" s="11"/>
      <c r="M8785" s="11"/>
      <c r="N8785" s="11"/>
      <c r="O8785" s="11"/>
      <c r="Q8785" s="11"/>
      <c r="R8785" s="11"/>
      <c r="S8785" s="11"/>
      <c r="U8785" s="42"/>
      <c r="V8785" s="42"/>
      <c r="W8785" s="42"/>
      <c r="X8785" s="42"/>
      <c r="Y8785" s="42"/>
      <c r="Z8785" s="42"/>
      <c r="AA8785" s="42"/>
      <c r="AB8785" s="42"/>
      <c r="AD8785" s="11"/>
      <c r="AE8785" s="11"/>
      <c r="AF8785" s="11"/>
    </row>
    <row r="8786" spans="3:32">
      <c r="C8786" s="57"/>
      <c r="D8786" s="11"/>
      <c r="E8786" s="11"/>
      <c r="F8786" s="56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42"/>
      <c r="V8786" s="42"/>
      <c r="W8786" s="42"/>
      <c r="X8786" s="42"/>
      <c r="Y8786" s="42"/>
      <c r="Z8786" s="42"/>
      <c r="AA8786" s="42"/>
      <c r="AB8786" s="42"/>
      <c r="AD8786" s="11"/>
      <c r="AE8786" s="11"/>
      <c r="AF8786" s="11"/>
    </row>
    <row r="8787" spans="3:32">
      <c r="C8787" s="57"/>
      <c r="D8787" s="11"/>
      <c r="E8787" s="11"/>
      <c r="F8787" s="56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42"/>
      <c r="V8787" s="42"/>
      <c r="W8787" s="42"/>
      <c r="X8787" s="42"/>
      <c r="Y8787" s="42"/>
      <c r="Z8787" s="42"/>
      <c r="AA8787" s="42"/>
      <c r="AB8787" s="42"/>
      <c r="AD8787" s="11"/>
      <c r="AE8787" s="11"/>
    </row>
    <row r="8788" spans="3:32">
      <c r="C8788" s="57"/>
      <c r="D8788" s="11"/>
      <c r="E8788" s="11"/>
      <c r="F8788" s="56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U8788" s="42"/>
      <c r="V8788" s="42"/>
      <c r="W8788" s="42"/>
      <c r="X8788" s="42"/>
      <c r="Y8788" s="42"/>
      <c r="Z8788" s="42"/>
      <c r="AA8788" s="42"/>
      <c r="AB8788" s="42"/>
      <c r="AD8788" s="11"/>
      <c r="AE8788" s="11"/>
    </row>
    <row r="8789" spans="3:32">
      <c r="C8789" s="57"/>
      <c r="D8789" s="11"/>
      <c r="E8789" s="11"/>
      <c r="F8789" s="56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42"/>
      <c r="V8789" s="42"/>
      <c r="W8789" s="42"/>
      <c r="X8789" s="42"/>
      <c r="Y8789" s="42"/>
      <c r="Z8789" s="42"/>
      <c r="AA8789" s="42"/>
      <c r="AB8789" s="42"/>
      <c r="AD8789" s="11"/>
    </row>
    <row r="8790" spans="3:32">
      <c r="C8790" s="57"/>
      <c r="D8790" s="11"/>
      <c r="E8790" s="11"/>
      <c r="F8790" s="56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42"/>
      <c r="V8790" s="42"/>
      <c r="W8790" s="42"/>
      <c r="X8790" s="42"/>
      <c r="Y8790" s="42"/>
      <c r="Z8790" s="42"/>
      <c r="AA8790" s="42"/>
      <c r="AB8790" s="42"/>
      <c r="AD8790" s="11"/>
      <c r="AE8790" s="11"/>
    </row>
    <row r="8791" spans="3:32">
      <c r="C8791" s="57"/>
      <c r="D8791" s="11"/>
      <c r="E8791" s="11"/>
      <c r="F8791" s="56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42"/>
      <c r="V8791" s="42"/>
      <c r="W8791" s="42"/>
      <c r="X8791" s="42"/>
      <c r="Y8791" s="42"/>
      <c r="Z8791" s="42"/>
      <c r="AA8791" s="42"/>
      <c r="AB8791" s="42"/>
      <c r="AD8791" s="11"/>
      <c r="AE8791" s="11"/>
    </row>
    <row r="8792" spans="3:32">
      <c r="C8792" s="57"/>
      <c r="D8792" s="11"/>
      <c r="E8792" s="11"/>
      <c r="F8792" s="56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42"/>
      <c r="V8792" s="42"/>
      <c r="W8792" s="42"/>
      <c r="X8792" s="42"/>
      <c r="Y8792" s="42"/>
      <c r="Z8792" s="42"/>
      <c r="AA8792" s="42"/>
      <c r="AB8792" s="42"/>
      <c r="AD8792" s="11"/>
      <c r="AE8792" s="11"/>
      <c r="AF8792" s="11"/>
    </row>
    <row r="8793" spans="3:32">
      <c r="C8793" s="57"/>
      <c r="D8793" s="11"/>
      <c r="E8793" s="11"/>
      <c r="F8793" s="56"/>
      <c r="G8793" s="11"/>
      <c r="H8793" s="11"/>
      <c r="I8793" s="11"/>
      <c r="J8793" s="11"/>
      <c r="K8793" s="11"/>
      <c r="L8793" s="11"/>
      <c r="M8793" s="11"/>
      <c r="N8793" s="11"/>
      <c r="P8793" s="11"/>
      <c r="Q8793" s="11"/>
      <c r="R8793" s="11"/>
      <c r="S8793" s="11"/>
      <c r="T8793" s="11"/>
      <c r="U8793" s="42"/>
      <c r="V8793" s="42"/>
      <c r="W8793" s="42"/>
      <c r="X8793" s="42"/>
      <c r="Y8793" s="42"/>
      <c r="Z8793" s="42"/>
      <c r="AA8793" s="42"/>
      <c r="AB8793" s="42"/>
      <c r="AD8793" s="11"/>
      <c r="AE8793" s="11"/>
      <c r="AF8793" s="11"/>
    </row>
    <row r="8794" spans="3:32">
      <c r="C8794" s="57"/>
      <c r="D8794" s="11"/>
      <c r="E8794" s="11"/>
      <c r="F8794" s="56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42"/>
      <c r="V8794" s="42"/>
      <c r="W8794" s="42"/>
      <c r="X8794" s="42"/>
      <c r="Y8794" s="42"/>
      <c r="Z8794" s="42"/>
      <c r="AA8794" s="42"/>
      <c r="AB8794" s="42"/>
      <c r="AD8794" s="11"/>
      <c r="AE8794" s="11"/>
    </row>
    <row r="8795" spans="3:32">
      <c r="C8795" s="57"/>
      <c r="D8795" s="11"/>
      <c r="E8795" s="11"/>
      <c r="F8795" s="56"/>
      <c r="G8795" s="11"/>
      <c r="H8795" s="11"/>
      <c r="I8795" s="11"/>
      <c r="J8795" s="11"/>
      <c r="K8795" s="11"/>
      <c r="L8795" s="11"/>
      <c r="M8795" s="11"/>
      <c r="N8795" s="11"/>
      <c r="O8795" s="11"/>
      <c r="Q8795" s="11"/>
      <c r="R8795" s="11"/>
      <c r="S8795" s="11"/>
      <c r="T8795" s="11"/>
      <c r="U8795" s="42"/>
      <c r="V8795" s="42"/>
      <c r="W8795" s="42"/>
      <c r="X8795" s="42"/>
      <c r="Y8795" s="42"/>
      <c r="Z8795" s="42"/>
      <c r="AA8795" s="42"/>
      <c r="AB8795" s="42"/>
      <c r="AD8795" s="11"/>
      <c r="AE8795" s="11"/>
    </row>
    <row r="8796" spans="3:32">
      <c r="C8796" s="57"/>
      <c r="D8796" s="11"/>
      <c r="E8796" s="11"/>
      <c r="F8796" s="56"/>
      <c r="G8796" s="11"/>
      <c r="H8796" s="11"/>
      <c r="I8796" s="11"/>
      <c r="J8796" s="11"/>
      <c r="K8796" s="11"/>
      <c r="L8796" s="11"/>
      <c r="M8796" s="11"/>
      <c r="N8796" s="11"/>
      <c r="O8796" s="11"/>
      <c r="Q8796" s="11"/>
      <c r="R8796" s="11"/>
      <c r="S8796" s="11"/>
      <c r="T8796" s="11"/>
      <c r="U8796" s="42"/>
      <c r="V8796" s="42"/>
      <c r="W8796" s="42"/>
      <c r="X8796" s="42"/>
      <c r="Y8796" s="42"/>
      <c r="Z8796" s="42"/>
      <c r="AA8796" s="42"/>
      <c r="AB8796" s="42"/>
      <c r="AD8796" s="11"/>
    </row>
    <row r="8797" spans="3:32">
      <c r="C8797" s="57"/>
      <c r="D8797" s="11"/>
      <c r="E8797" s="11"/>
      <c r="F8797" s="56"/>
      <c r="G8797" s="11"/>
      <c r="H8797" s="11"/>
      <c r="I8797" s="11"/>
      <c r="J8797" s="11"/>
      <c r="K8797" s="11"/>
      <c r="L8797" s="11"/>
      <c r="M8797" s="11"/>
      <c r="O8797" s="11"/>
      <c r="Q8797" s="11"/>
      <c r="R8797" s="11"/>
      <c r="S8797" s="11"/>
      <c r="T8797" s="11"/>
      <c r="U8797" s="42"/>
      <c r="V8797" s="42"/>
      <c r="W8797" s="42"/>
      <c r="X8797" s="42"/>
      <c r="Y8797" s="42"/>
      <c r="Z8797" s="42"/>
      <c r="AA8797" s="42"/>
      <c r="AB8797" s="42"/>
      <c r="AD8797" s="11"/>
      <c r="AE8797" s="11"/>
    </row>
    <row r="8798" spans="3:32">
      <c r="C8798" s="57"/>
      <c r="D8798" s="11"/>
      <c r="E8798" s="11"/>
      <c r="F8798" s="56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42"/>
      <c r="V8798" s="42"/>
      <c r="W8798" s="42"/>
      <c r="X8798" s="42"/>
      <c r="Y8798" s="42"/>
      <c r="Z8798" s="42"/>
      <c r="AA8798" s="42"/>
      <c r="AB8798" s="42"/>
      <c r="AD8798" s="11"/>
      <c r="AE8798" s="11"/>
    </row>
    <row r="8799" spans="3:32">
      <c r="C8799" s="57"/>
      <c r="D8799" s="11"/>
      <c r="E8799" s="11"/>
      <c r="F8799" s="56"/>
      <c r="G8799" s="11"/>
      <c r="H8799" s="11"/>
      <c r="I8799" s="11"/>
      <c r="J8799" s="11"/>
      <c r="K8799" s="11"/>
      <c r="L8799" s="11"/>
      <c r="M8799" s="11"/>
      <c r="N8799" s="11"/>
      <c r="P8799" s="11"/>
      <c r="Q8799" s="11"/>
      <c r="R8799" s="11"/>
      <c r="S8799" s="11"/>
      <c r="T8799" s="11"/>
      <c r="U8799" s="42"/>
      <c r="V8799" s="42"/>
      <c r="W8799" s="42"/>
      <c r="X8799" s="42"/>
      <c r="Y8799" s="42"/>
      <c r="Z8799" s="42"/>
      <c r="AA8799" s="42"/>
      <c r="AB8799" s="42"/>
      <c r="AD8799" s="11"/>
      <c r="AE8799" s="11"/>
    </row>
    <row r="8800" spans="3:32">
      <c r="C8800" s="57"/>
      <c r="D8800" s="11"/>
      <c r="E8800" s="11"/>
      <c r="F8800" s="56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42"/>
      <c r="V8800" s="42"/>
      <c r="W8800" s="42"/>
      <c r="X8800" s="42"/>
      <c r="Y8800" s="42"/>
      <c r="Z8800" s="42"/>
      <c r="AA8800" s="42"/>
      <c r="AB8800" s="42"/>
      <c r="AD8800" s="11"/>
      <c r="AE8800" s="11"/>
      <c r="AF8800" s="11"/>
    </row>
    <row r="8801" spans="3:32">
      <c r="C8801" s="57"/>
      <c r="D8801" s="11"/>
      <c r="E8801" s="11"/>
      <c r="F8801" s="56"/>
      <c r="G8801" s="11"/>
      <c r="H8801" s="11"/>
      <c r="I8801" s="11"/>
      <c r="J8801" s="11"/>
      <c r="K8801" s="11"/>
      <c r="L8801" s="11"/>
      <c r="M8801" s="11"/>
      <c r="N8801" s="11"/>
      <c r="P8801" s="11"/>
      <c r="Q8801" s="11"/>
      <c r="R8801" s="11"/>
      <c r="S8801" s="11"/>
      <c r="T8801" s="11"/>
      <c r="U8801" s="42"/>
      <c r="V8801" s="42"/>
      <c r="W8801" s="42"/>
      <c r="X8801" s="42"/>
      <c r="Y8801" s="42"/>
      <c r="Z8801" s="42"/>
      <c r="AA8801" s="42"/>
      <c r="AB8801" s="42"/>
      <c r="AD8801" s="11"/>
      <c r="AF8801" s="11"/>
    </row>
    <row r="8802" spans="3:32">
      <c r="C8802" s="57"/>
      <c r="D8802" s="11"/>
      <c r="E8802" s="11"/>
      <c r="F8802" s="56"/>
      <c r="G8802" s="11"/>
      <c r="H8802" s="11"/>
      <c r="I8802" s="11"/>
      <c r="J8802" s="11"/>
      <c r="K8802" s="11"/>
      <c r="L8802" s="11"/>
      <c r="M8802" s="11"/>
      <c r="N8802" s="11"/>
      <c r="P8802" s="11"/>
      <c r="Q8802" s="11"/>
      <c r="R8802" s="11"/>
      <c r="S8802" s="11"/>
      <c r="T8802" s="11"/>
      <c r="U8802" s="42"/>
      <c r="V8802" s="42"/>
      <c r="W8802" s="42"/>
      <c r="X8802" s="42"/>
      <c r="Y8802" s="42"/>
      <c r="Z8802" s="42"/>
      <c r="AA8802" s="42"/>
      <c r="AB8802" s="42"/>
      <c r="AD8802" s="11"/>
      <c r="AF8802" s="11"/>
    </row>
    <row r="8803" spans="3:32">
      <c r="C8803" s="57"/>
      <c r="D8803" s="11"/>
      <c r="E8803" s="11"/>
      <c r="F8803" s="56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42"/>
      <c r="V8803" s="42"/>
      <c r="W8803" s="42"/>
      <c r="X8803" s="42"/>
      <c r="Y8803" s="42"/>
      <c r="Z8803" s="42"/>
      <c r="AA8803" s="42"/>
      <c r="AB8803" s="42"/>
      <c r="AD8803" s="11"/>
      <c r="AF8803" s="11"/>
    </row>
    <row r="8804" spans="3:32">
      <c r="C8804" s="57"/>
      <c r="D8804" s="11"/>
      <c r="E8804" s="11"/>
      <c r="F8804" s="56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42"/>
      <c r="V8804" s="42"/>
      <c r="W8804" s="42"/>
      <c r="X8804" s="42"/>
      <c r="Y8804" s="42"/>
      <c r="Z8804" s="42"/>
      <c r="AA8804" s="42"/>
      <c r="AB8804" s="42"/>
      <c r="AD8804" s="11"/>
      <c r="AF8804" s="11"/>
    </row>
    <row r="8805" spans="3:32">
      <c r="C8805" s="57"/>
      <c r="D8805" s="11"/>
      <c r="E8805" s="11"/>
      <c r="F8805" s="56"/>
      <c r="G8805" s="11"/>
      <c r="H8805" s="11"/>
      <c r="I8805" s="11"/>
      <c r="J8805" s="11"/>
      <c r="K8805" s="11"/>
      <c r="M8805" s="11"/>
      <c r="N8805" s="11"/>
      <c r="O8805" s="11"/>
      <c r="P8805" s="11"/>
      <c r="Q8805" s="11"/>
      <c r="R8805" s="11"/>
      <c r="S8805" s="11"/>
      <c r="T8805" s="11"/>
      <c r="U8805" s="42"/>
      <c r="V8805" s="42"/>
      <c r="W8805" s="42"/>
      <c r="X8805" s="42"/>
      <c r="Y8805" s="42"/>
      <c r="Z8805" s="42"/>
      <c r="AA8805" s="42"/>
      <c r="AB8805" s="42"/>
      <c r="AD8805" s="11"/>
      <c r="AE8805" s="11"/>
    </row>
    <row r="8806" spans="3:32">
      <c r="C8806" s="57"/>
      <c r="D8806" s="11"/>
      <c r="E8806" s="11"/>
      <c r="F8806" s="56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42"/>
      <c r="V8806" s="42"/>
      <c r="W8806" s="42"/>
      <c r="X8806" s="42"/>
      <c r="Y8806" s="42"/>
      <c r="Z8806" s="42"/>
      <c r="AA8806" s="42"/>
      <c r="AB8806" s="42"/>
      <c r="AD8806" s="11"/>
      <c r="AE8806" s="11"/>
    </row>
    <row r="8807" spans="3:32">
      <c r="C8807" s="57"/>
      <c r="D8807" s="11"/>
      <c r="E8807" s="11"/>
      <c r="F8807" s="56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42"/>
      <c r="V8807" s="42"/>
      <c r="W8807" s="42"/>
      <c r="X8807" s="42"/>
      <c r="Y8807" s="42"/>
      <c r="Z8807" s="42"/>
      <c r="AA8807" s="42"/>
      <c r="AB8807" s="42"/>
      <c r="AD8807" s="11"/>
    </row>
    <row r="8808" spans="3:32">
      <c r="C8808" s="57"/>
      <c r="D8808" s="11"/>
      <c r="E8808" s="11"/>
      <c r="F8808" s="56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42"/>
      <c r="V8808" s="42"/>
      <c r="W8808" s="42"/>
      <c r="X8808" s="42"/>
      <c r="Y8808" s="42"/>
      <c r="Z8808" s="42"/>
      <c r="AA8808" s="42"/>
      <c r="AB8808" s="42"/>
      <c r="AD8808" s="11"/>
    </row>
    <row r="8809" spans="3:32">
      <c r="C8809" s="57"/>
      <c r="D8809" s="11"/>
      <c r="E8809" s="11"/>
      <c r="F8809" s="56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42"/>
      <c r="V8809" s="42"/>
      <c r="W8809" s="42"/>
      <c r="X8809" s="42"/>
      <c r="Y8809" s="42"/>
      <c r="Z8809" s="42"/>
      <c r="AA8809" s="42"/>
      <c r="AB8809" s="42"/>
      <c r="AD8809" s="11"/>
      <c r="AF8809" s="11"/>
    </row>
    <row r="8810" spans="3:32">
      <c r="C8810" s="57"/>
      <c r="D8810" s="11"/>
      <c r="E8810" s="11"/>
      <c r="F8810" s="56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42"/>
      <c r="V8810" s="42"/>
      <c r="W8810" s="42"/>
      <c r="X8810" s="42"/>
      <c r="Y8810" s="42"/>
      <c r="Z8810" s="42"/>
      <c r="AA8810" s="42"/>
      <c r="AB8810" s="42"/>
      <c r="AD8810" s="11"/>
      <c r="AF8810" s="11"/>
    </row>
    <row r="8811" spans="3:32">
      <c r="C8811" s="57"/>
      <c r="D8811" s="11"/>
      <c r="E8811" s="11"/>
      <c r="F8811" s="56"/>
      <c r="G8811" s="11"/>
      <c r="H8811" s="11"/>
      <c r="I8811" s="11"/>
      <c r="J8811" s="11"/>
      <c r="K8811" s="11"/>
      <c r="L8811" s="11"/>
      <c r="M8811" s="11"/>
      <c r="O8811" s="11"/>
      <c r="Q8811" s="11"/>
      <c r="R8811" s="11"/>
      <c r="S8811" s="11"/>
      <c r="T8811" s="11"/>
      <c r="U8811" s="42"/>
      <c r="V8811" s="42"/>
      <c r="W8811" s="42"/>
      <c r="X8811" s="42"/>
      <c r="Y8811" s="42"/>
      <c r="Z8811" s="42"/>
      <c r="AA8811" s="42"/>
      <c r="AB8811" s="42"/>
      <c r="AD8811" s="11"/>
      <c r="AF8811" s="11"/>
    </row>
    <row r="8812" spans="3:32">
      <c r="C8812" s="57"/>
      <c r="D8812" s="11"/>
      <c r="E8812" s="11"/>
      <c r="F8812" s="56"/>
      <c r="G8812" s="11"/>
      <c r="H8812" s="11"/>
      <c r="I8812" s="11"/>
      <c r="J8812" s="11"/>
      <c r="K8812" s="11"/>
      <c r="L8812" s="11"/>
      <c r="M8812" s="11"/>
      <c r="O8812" s="11"/>
      <c r="Q8812" s="11"/>
      <c r="R8812" s="11"/>
      <c r="S8812" s="11"/>
      <c r="T8812" s="11"/>
      <c r="U8812" s="42"/>
      <c r="V8812" s="42"/>
      <c r="W8812" s="42"/>
      <c r="X8812" s="42"/>
      <c r="Y8812" s="42"/>
      <c r="Z8812" s="42"/>
      <c r="AA8812" s="42"/>
      <c r="AB8812" s="42"/>
      <c r="AD8812" s="11"/>
      <c r="AE8812" s="11"/>
    </row>
    <row r="8813" spans="3:32">
      <c r="C8813" s="57"/>
      <c r="D8813" s="11"/>
      <c r="E8813" s="11"/>
      <c r="F8813" s="56"/>
      <c r="G8813" s="11"/>
      <c r="H8813" s="11"/>
      <c r="I8813" s="11"/>
      <c r="J8813" s="11"/>
      <c r="K8813" s="11"/>
      <c r="L8813" s="11"/>
      <c r="M8813" s="11"/>
      <c r="O8813" s="11"/>
      <c r="Q8813" s="11"/>
      <c r="R8813" s="11"/>
      <c r="S8813" s="11"/>
      <c r="T8813" s="11"/>
      <c r="U8813" s="42"/>
      <c r="V8813" s="42"/>
      <c r="W8813" s="42"/>
      <c r="X8813" s="42"/>
      <c r="Y8813" s="42"/>
      <c r="Z8813" s="42"/>
      <c r="AA8813" s="42"/>
      <c r="AB8813" s="42"/>
      <c r="AD8813" s="11"/>
      <c r="AE8813" s="11"/>
      <c r="AF8813" s="11"/>
    </row>
    <row r="8814" spans="3:32">
      <c r="C8814" s="57"/>
      <c r="D8814" s="11"/>
      <c r="E8814" s="11"/>
      <c r="F8814" s="56"/>
      <c r="G8814" s="11"/>
      <c r="H8814" s="11"/>
      <c r="I8814" s="11"/>
      <c r="J8814" s="11"/>
      <c r="K8814" s="11"/>
      <c r="M8814" s="11"/>
      <c r="O8814" s="11"/>
      <c r="P8814" s="11"/>
      <c r="Q8814" s="11"/>
      <c r="R8814" s="11"/>
      <c r="S8814" s="11"/>
      <c r="T8814" s="11"/>
      <c r="U8814" s="42"/>
      <c r="V8814" s="42"/>
      <c r="W8814" s="42"/>
      <c r="X8814" s="42"/>
      <c r="Y8814" s="42"/>
      <c r="Z8814" s="42"/>
      <c r="AA8814" s="42"/>
      <c r="AB8814" s="42"/>
      <c r="AD8814" s="11"/>
      <c r="AE8814" s="11"/>
    </row>
    <row r="8815" spans="3:32">
      <c r="C8815" s="57"/>
      <c r="D8815" s="11"/>
      <c r="E8815" s="11"/>
      <c r="F8815" s="56"/>
      <c r="G8815" s="11"/>
      <c r="H8815" s="11"/>
      <c r="I8815" s="11"/>
      <c r="J8815" s="11"/>
      <c r="K8815" s="11"/>
      <c r="M8815" s="11"/>
      <c r="O8815" s="11"/>
      <c r="P8815" s="11"/>
      <c r="Q8815" s="11"/>
      <c r="R8815" s="11"/>
      <c r="S8815" s="11"/>
      <c r="T8815" s="11"/>
      <c r="U8815" s="42"/>
      <c r="V8815" s="42"/>
      <c r="W8815" s="42"/>
      <c r="X8815" s="42"/>
      <c r="Y8815" s="42"/>
      <c r="Z8815" s="42"/>
      <c r="AA8815" s="42"/>
      <c r="AB8815" s="42"/>
      <c r="AD8815" s="11"/>
      <c r="AE8815" s="11"/>
      <c r="AF8815" s="11"/>
    </row>
    <row r="8816" spans="3:32">
      <c r="C8816" s="57"/>
      <c r="D8816" s="11"/>
      <c r="E8816" s="11"/>
      <c r="F8816" s="56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42"/>
      <c r="V8816" s="42"/>
      <c r="W8816" s="42"/>
      <c r="X8816" s="42"/>
      <c r="Y8816" s="42"/>
      <c r="Z8816" s="42"/>
      <c r="AA8816" s="42"/>
      <c r="AB8816" s="42"/>
      <c r="AD8816" s="11"/>
      <c r="AE8816" s="11"/>
    </row>
    <row r="8817" spans="3:32">
      <c r="C8817" s="57"/>
      <c r="D8817" s="11"/>
      <c r="E8817" s="11"/>
      <c r="F8817" s="56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42"/>
      <c r="V8817" s="42"/>
      <c r="W8817" s="42"/>
      <c r="X8817" s="42"/>
      <c r="Y8817" s="42"/>
      <c r="Z8817" s="42"/>
      <c r="AA8817" s="42"/>
      <c r="AB8817" s="42"/>
      <c r="AD8817" s="11"/>
      <c r="AE8817" s="11"/>
      <c r="AF8817" s="11"/>
    </row>
    <row r="8818" spans="3:32">
      <c r="C8818" s="57"/>
      <c r="D8818" s="11"/>
      <c r="E8818" s="11"/>
      <c r="F8818" s="56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42"/>
      <c r="V8818" s="42"/>
      <c r="W8818" s="42"/>
      <c r="X8818" s="42"/>
      <c r="Y8818" s="42"/>
      <c r="Z8818" s="42"/>
      <c r="AA8818" s="42"/>
      <c r="AB8818" s="42"/>
      <c r="AD8818" s="11"/>
      <c r="AE8818" s="11"/>
      <c r="AF8818" s="11"/>
    </row>
    <row r="8819" spans="3:32">
      <c r="C8819" s="57"/>
      <c r="D8819" s="11"/>
      <c r="E8819" s="11"/>
      <c r="F8819" s="56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42"/>
      <c r="V8819" s="42"/>
      <c r="W8819" s="42"/>
      <c r="X8819" s="42"/>
      <c r="Y8819" s="42"/>
      <c r="Z8819" s="42"/>
      <c r="AA8819" s="42"/>
      <c r="AB8819" s="42"/>
      <c r="AD8819" s="11"/>
      <c r="AE8819" s="11"/>
      <c r="AF8819" s="11"/>
    </row>
    <row r="8820" spans="3:32">
      <c r="C8820" s="57"/>
      <c r="D8820" s="11"/>
      <c r="E8820" s="11"/>
      <c r="F8820" s="56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42"/>
      <c r="V8820" s="42"/>
      <c r="W8820" s="42"/>
      <c r="X8820" s="42"/>
      <c r="Y8820" s="42"/>
      <c r="Z8820" s="42"/>
      <c r="AA8820" s="42"/>
      <c r="AB8820" s="42"/>
      <c r="AD8820" s="11"/>
      <c r="AE8820" s="11"/>
    </row>
    <row r="8821" spans="3:32">
      <c r="C8821" s="57"/>
      <c r="D8821" s="11"/>
      <c r="E8821" s="11"/>
      <c r="F8821" s="56"/>
      <c r="G8821" s="11"/>
      <c r="H8821" s="11"/>
      <c r="I8821" s="11"/>
      <c r="J8821" s="11"/>
      <c r="K8821" s="11"/>
      <c r="M8821" s="11"/>
      <c r="N8821" s="11"/>
      <c r="O8821" s="11"/>
      <c r="P8821" s="11"/>
      <c r="Q8821" s="11"/>
      <c r="R8821" s="11"/>
      <c r="S8821" s="11"/>
      <c r="T8821" s="11"/>
      <c r="U8821" s="42"/>
      <c r="V8821" s="42"/>
      <c r="W8821" s="42"/>
      <c r="X8821" s="42"/>
      <c r="Y8821" s="42"/>
      <c r="Z8821" s="42"/>
      <c r="AA8821" s="42"/>
      <c r="AB8821" s="42"/>
      <c r="AD8821" s="11"/>
      <c r="AE8821" s="11"/>
      <c r="AF8821" s="11"/>
    </row>
    <row r="8822" spans="3:32">
      <c r="C8822" s="57"/>
      <c r="D8822" s="11"/>
      <c r="E8822" s="11"/>
      <c r="F8822" s="56"/>
      <c r="G8822" s="11"/>
      <c r="H8822" s="11"/>
      <c r="I8822" s="11"/>
      <c r="J8822" s="11"/>
      <c r="K8822" s="11"/>
      <c r="M8822" s="11"/>
      <c r="N8822" s="11"/>
      <c r="Q8822" s="11"/>
      <c r="R8822" s="11"/>
      <c r="S8822" s="11"/>
      <c r="U8822" s="42"/>
      <c r="V8822" s="42"/>
      <c r="W8822" s="42"/>
      <c r="X8822" s="42"/>
      <c r="Y8822" s="42"/>
      <c r="Z8822" s="42"/>
      <c r="AA8822" s="42"/>
      <c r="AB8822" s="42"/>
      <c r="AD8822" s="11"/>
      <c r="AE8822" s="11"/>
      <c r="AF8822" s="11"/>
    </row>
    <row r="8823" spans="3:32">
      <c r="C8823" s="57"/>
      <c r="D8823" s="11"/>
      <c r="E8823" s="11"/>
      <c r="F8823" s="56"/>
      <c r="G8823" s="11"/>
      <c r="H8823" s="11"/>
      <c r="I8823" s="11"/>
      <c r="J8823" s="11"/>
      <c r="K8823" s="11"/>
      <c r="L8823" s="11"/>
      <c r="M8823" s="11"/>
      <c r="N8823" s="11"/>
      <c r="P8823" s="11"/>
      <c r="Q8823" s="11"/>
      <c r="R8823" s="11"/>
      <c r="S8823" s="11"/>
      <c r="T8823" s="11"/>
      <c r="U8823" s="42"/>
      <c r="V8823" s="42"/>
      <c r="W8823" s="42"/>
      <c r="X8823" s="42"/>
      <c r="Y8823" s="42"/>
      <c r="Z8823" s="42"/>
      <c r="AA8823" s="42"/>
      <c r="AB8823" s="42"/>
      <c r="AD8823" s="11"/>
      <c r="AE8823" s="11"/>
    </row>
    <row r="8824" spans="3:32">
      <c r="C8824" s="57"/>
      <c r="D8824" s="11"/>
      <c r="E8824" s="11"/>
      <c r="F8824" s="56"/>
      <c r="G8824" s="11"/>
      <c r="H8824" s="11"/>
      <c r="I8824" s="11"/>
      <c r="J8824" s="11"/>
      <c r="K8824" s="11"/>
      <c r="L8824" s="11"/>
      <c r="M8824" s="11"/>
      <c r="N8824" s="11"/>
      <c r="Q8824" s="11"/>
      <c r="R8824" s="11"/>
      <c r="S8824" s="11"/>
      <c r="T8824" s="11"/>
      <c r="U8824" s="42"/>
      <c r="V8824" s="42"/>
      <c r="W8824" s="42"/>
      <c r="X8824" s="42"/>
      <c r="Y8824" s="42"/>
      <c r="Z8824" s="42"/>
      <c r="AA8824" s="42"/>
      <c r="AB8824" s="42"/>
      <c r="AD8824" s="11"/>
      <c r="AE8824" s="11"/>
    </row>
    <row r="8825" spans="3:32">
      <c r="C8825" s="57"/>
      <c r="D8825" s="11"/>
      <c r="E8825" s="11"/>
      <c r="F8825" s="56"/>
      <c r="G8825" s="11"/>
      <c r="H8825" s="11"/>
      <c r="I8825" s="11"/>
      <c r="J8825" s="11"/>
      <c r="K8825" s="11"/>
      <c r="L8825" s="11"/>
      <c r="M8825" s="11"/>
      <c r="O8825" s="11"/>
      <c r="Q8825" s="11"/>
      <c r="R8825" s="11"/>
      <c r="S8825" s="11"/>
      <c r="T8825" s="11"/>
      <c r="U8825" s="42"/>
      <c r="V8825" s="42"/>
      <c r="W8825" s="42"/>
      <c r="X8825" s="42"/>
      <c r="Y8825" s="42"/>
      <c r="Z8825" s="42"/>
      <c r="AA8825" s="42"/>
      <c r="AB8825" s="42"/>
      <c r="AD8825" s="11"/>
      <c r="AE8825" s="11"/>
      <c r="AF8825" s="11"/>
    </row>
    <row r="8826" spans="3:32">
      <c r="C8826" s="57"/>
      <c r="D8826" s="11"/>
      <c r="E8826" s="11"/>
      <c r="F8826" s="56"/>
      <c r="G8826" s="11"/>
      <c r="H8826" s="11"/>
      <c r="I8826" s="11"/>
      <c r="J8826" s="11"/>
      <c r="K8826" s="11"/>
      <c r="L8826" s="11"/>
      <c r="M8826" s="11"/>
      <c r="O8826" s="11"/>
      <c r="Q8826" s="11"/>
      <c r="R8826" s="11"/>
      <c r="S8826" s="11"/>
      <c r="T8826" s="11"/>
      <c r="U8826" s="42"/>
      <c r="V8826" s="42"/>
      <c r="W8826" s="42"/>
      <c r="X8826" s="42"/>
      <c r="Y8826" s="42"/>
      <c r="Z8826" s="42"/>
      <c r="AA8826" s="42"/>
      <c r="AB8826" s="42"/>
      <c r="AD8826" s="11"/>
      <c r="AE8826" s="11"/>
    </row>
    <row r="8827" spans="3:32">
      <c r="C8827" s="57"/>
      <c r="D8827" s="11"/>
      <c r="E8827" s="11"/>
      <c r="F8827" s="56"/>
      <c r="G8827" s="11"/>
      <c r="H8827" s="11"/>
      <c r="I8827" s="11"/>
      <c r="J8827" s="11"/>
      <c r="K8827" s="11"/>
      <c r="L8827" s="11"/>
      <c r="M8827" s="11"/>
      <c r="O8827" s="11"/>
      <c r="Q8827" s="11"/>
      <c r="R8827" s="11"/>
      <c r="S8827" s="11"/>
      <c r="T8827" s="11"/>
      <c r="U8827" s="42"/>
      <c r="V8827" s="42"/>
      <c r="W8827" s="42"/>
      <c r="X8827" s="42"/>
      <c r="Y8827" s="42"/>
      <c r="Z8827" s="42"/>
      <c r="AA8827" s="42"/>
      <c r="AB8827" s="42"/>
      <c r="AD8827" s="11"/>
      <c r="AE8827" s="11"/>
    </row>
    <row r="8828" spans="3:32">
      <c r="C8828" s="57"/>
      <c r="D8828" s="11"/>
      <c r="E8828" s="11"/>
      <c r="F8828" s="56"/>
      <c r="G8828" s="11"/>
      <c r="H8828" s="11"/>
      <c r="I8828" s="11"/>
      <c r="J8828" s="11"/>
      <c r="K8828" s="11"/>
      <c r="L8828" s="11"/>
      <c r="M8828" s="11"/>
      <c r="O8828" s="11"/>
      <c r="Q8828" s="11"/>
      <c r="R8828" s="11"/>
      <c r="S8828" s="11"/>
      <c r="T8828" s="11"/>
      <c r="U8828" s="42"/>
      <c r="V8828" s="42"/>
      <c r="W8828" s="42"/>
      <c r="X8828" s="42"/>
      <c r="Y8828" s="42"/>
      <c r="Z8828" s="42"/>
      <c r="AA8828" s="42"/>
      <c r="AB8828" s="42"/>
      <c r="AD8828" s="11"/>
      <c r="AE8828" s="11"/>
      <c r="AF8828" s="11"/>
    </row>
    <row r="8829" spans="3:32">
      <c r="C8829" s="57"/>
      <c r="D8829" s="11"/>
      <c r="E8829" s="11"/>
      <c r="F8829" s="56"/>
      <c r="G8829" s="11"/>
      <c r="H8829" s="11"/>
      <c r="I8829" s="11"/>
      <c r="J8829" s="11"/>
      <c r="K8829" s="11"/>
      <c r="M8829" s="11"/>
      <c r="N8829" s="11"/>
      <c r="O8829" s="11"/>
      <c r="P8829" s="11"/>
      <c r="Q8829" s="11"/>
      <c r="R8829" s="11"/>
      <c r="S8829" s="11"/>
      <c r="T8829" s="11"/>
      <c r="U8829" s="42"/>
      <c r="V8829" s="42"/>
      <c r="W8829" s="42"/>
      <c r="X8829" s="42"/>
      <c r="Y8829" s="42"/>
      <c r="Z8829" s="42"/>
      <c r="AA8829" s="42"/>
      <c r="AB8829" s="42"/>
      <c r="AD8829" s="11"/>
      <c r="AE8829" s="11"/>
      <c r="AF8829" s="11"/>
    </row>
    <row r="8830" spans="3:32">
      <c r="C8830" s="57"/>
      <c r="D8830" s="11"/>
      <c r="E8830" s="11"/>
      <c r="F8830" s="56"/>
      <c r="G8830" s="11"/>
      <c r="H8830" s="11"/>
      <c r="I8830" s="11"/>
      <c r="J8830" s="11"/>
      <c r="K8830" s="11"/>
      <c r="L8830" s="11"/>
      <c r="M8830" s="11"/>
      <c r="N8830" s="11"/>
      <c r="P8830" s="11"/>
      <c r="Q8830" s="11"/>
      <c r="R8830" s="11"/>
      <c r="S8830" s="11"/>
      <c r="T8830" s="11"/>
      <c r="U8830" s="42"/>
      <c r="V8830" s="42"/>
      <c r="W8830" s="42"/>
      <c r="X8830" s="42"/>
      <c r="Y8830" s="42"/>
      <c r="Z8830" s="42"/>
      <c r="AA8830" s="42"/>
      <c r="AB8830" s="42"/>
      <c r="AD8830" s="11"/>
      <c r="AE8830" s="11"/>
      <c r="AF8830" s="11"/>
    </row>
    <row r="8831" spans="3:32">
      <c r="C8831" s="57"/>
      <c r="D8831" s="11"/>
      <c r="E8831" s="11"/>
      <c r="F8831" s="56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42"/>
      <c r="V8831" s="42"/>
      <c r="W8831" s="42"/>
      <c r="X8831" s="42"/>
      <c r="Y8831" s="42"/>
      <c r="Z8831" s="42"/>
      <c r="AA8831" s="42"/>
      <c r="AB8831" s="42"/>
      <c r="AD8831" s="11"/>
      <c r="AE8831" s="11"/>
      <c r="AF8831" s="11"/>
    </row>
    <row r="8832" spans="3:32">
      <c r="C8832" s="57"/>
      <c r="D8832" s="11"/>
      <c r="E8832" s="11"/>
      <c r="F8832" s="56"/>
      <c r="G8832" s="11"/>
      <c r="H8832" s="11"/>
      <c r="I8832" s="11"/>
      <c r="J8832" s="11"/>
      <c r="K8832" s="11"/>
      <c r="L8832" s="11"/>
      <c r="M8832" s="11"/>
      <c r="N8832" s="11"/>
      <c r="P8832" s="11"/>
      <c r="Q8832" s="11"/>
      <c r="R8832" s="11"/>
      <c r="S8832" s="11"/>
      <c r="T8832" s="11"/>
      <c r="U8832" s="42"/>
      <c r="V8832" s="42"/>
      <c r="W8832" s="42"/>
      <c r="X8832" s="42"/>
      <c r="Y8832" s="42"/>
      <c r="Z8832" s="42"/>
      <c r="AA8832" s="42"/>
      <c r="AB8832" s="42"/>
      <c r="AD8832" s="11"/>
      <c r="AE8832" s="11"/>
    </row>
    <row r="8833" spans="3:32">
      <c r="C8833" s="57"/>
      <c r="D8833" s="11"/>
      <c r="E8833" s="11"/>
      <c r="F8833" s="56"/>
      <c r="G8833" s="11"/>
      <c r="H8833" s="11"/>
      <c r="I8833" s="11"/>
      <c r="J8833" s="11"/>
      <c r="K8833" s="11"/>
      <c r="L8833" s="11"/>
      <c r="M8833" s="11"/>
      <c r="N8833" s="11"/>
      <c r="P8833" s="11"/>
      <c r="Q8833" s="11"/>
      <c r="R8833" s="11"/>
      <c r="S8833" s="11"/>
      <c r="T8833" s="11"/>
      <c r="U8833" s="42"/>
      <c r="V8833" s="42"/>
      <c r="W8833" s="42"/>
      <c r="X8833" s="42"/>
      <c r="Y8833" s="42"/>
      <c r="Z8833" s="42"/>
      <c r="AA8833" s="42"/>
      <c r="AB8833" s="42"/>
      <c r="AD8833" s="11"/>
      <c r="AE8833" s="11"/>
      <c r="AF8833" s="11"/>
    </row>
    <row r="8834" spans="3:32">
      <c r="C8834" s="57"/>
      <c r="D8834" s="11"/>
      <c r="E8834" s="11"/>
      <c r="F8834" s="56"/>
      <c r="G8834" s="11"/>
      <c r="H8834" s="11"/>
      <c r="I8834" s="11"/>
      <c r="J8834" s="11"/>
      <c r="K8834" s="11"/>
      <c r="M8834" s="11"/>
      <c r="N8834" s="11"/>
      <c r="P8834" s="11"/>
      <c r="Q8834" s="11"/>
      <c r="R8834" s="11"/>
      <c r="S8834" s="11"/>
      <c r="U8834" s="42"/>
      <c r="V8834" s="42"/>
      <c r="W8834" s="42"/>
      <c r="X8834" s="42"/>
      <c r="Y8834" s="42"/>
      <c r="Z8834" s="42"/>
      <c r="AA8834" s="42"/>
      <c r="AB8834" s="42"/>
      <c r="AD8834" s="11"/>
      <c r="AF8834" s="11"/>
    </row>
    <row r="8835" spans="3:32">
      <c r="C8835" s="57"/>
      <c r="D8835" s="11"/>
      <c r="E8835" s="11"/>
      <c r="F8835" s="56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42"/>
      <c r="V8835" s="42"/>
      <c r="W8835" s="42"/>
      <c r="X8835" s="42"/>
      <c r="Y8835" s="42"/>
      <c r="Z8835" s="42"/>
      <c r="AA8835" s="42"/>
      <c r="AB8835" s="42"/>
      <c r="AD8835" s="11"/>
      <c r="AF8835" s="11"/>
    </row>
    <row r="8836" spans="3:32">
      <c r="C8836" s="57"/>
      <c r="D8836" s="11"/>
      <c r="E8836" s="11"/>
      <c r="F8836" s="56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42"/>
      <c r="V8836" s="42"/>
      <c r="W8836" s="42"/>
      <c r="X8836" s="42"/>
      <c r="Y8836" s="42"/>
      <c r="Z8836" s="42"/>
      <c r="AA8836" s="42"/>
      <c r="AB8836" s="42"/>
      <c r="AD8836" s="11"/>
      <c r="AF8836" s="11"/>
    </row>
    <row r="8837" spans="3:32">
      <c r="C8837" s="57"/>
      <c r="D8837" s="11"/>
      <c r="E8837" s="11"/>
      <c r="F8837" s="56"/>
      <c r="G8837" s="11"/>
      <c r="H8837" s="11"/>
      <c r="I8837" s="11"/>
      <c r="J8837" s="11"/>
      <c r="K8837" s="11"/>
      <c r="L8837" s="11"/>
      <c r="M8837" s="11"/>
      <c r="O8837" s="11"/>
      <c r="Q8837" s="11"/>
      <c r="R8837" s="11"/>
      <c r="S8837" s="11"/>
      <c r="T8837" s="11"/>
      <c r="U8837" s="42"/>
      <c r="V8837" s="42"/>
      <c r="W8837" s="42"/>
      <c r="X8837" s="42"/>
      <c r="Y8837" s="42"/>
      <c r="Z8837" s="42"/>
      <c r="AA8837" s="42"/>
      <c r="AB8837" s="42"/>
      <c r="AD8837" s="11"/>
      <c r="AE8837" s="11"/>
    </row>
    <row r="8838" spans="3:32">
      <c r="C8838" s="57"/>
      <c r="D8838" s="11"/>
      <c r="E8838" s="11"/>
      <c r="F8838" s="56"/>
      <c r="G8838" s="11"/>
      <c r="H8838" s="11"/>
      <c r="I8838" s="11"/>
      <c r="J8838" s="11"/>
      <c r="K8838" s="11"/>
      <c r="M8838" s="11"/>
      <c r="O8838" s="11"/>
      <c r="P8838" s="11"/>
      <c r="Q8838" s="11"/>
      <c r="R8838" s="11"/>
      <c r="S8838" s="11"/>
      <c r="T8838" s="11"/>
      <c r="U8838" s="42"/>
      <c r="V8838" s="42"/>
      <c r="W8838" s="42"/>
      <c r="X8838" s="42"/>
      <c r="Y8838" s="42"/>
      <c r="Z8838" s="42"/>
      <c r="AA8838" s="42"/>
      <c r="AB8838" s="42"/>
      <c r="AD8838" s="11"/>
      <c r="AE8838" s="11"/>
    </row>
    <row r="8839" spans="3:32">
      <c r="C8839" s="57"/>
      <c r="D8839" s="11"/>
      <c r="E8839" s="11"/>
      <c r="F8839" s="56"/>
      <c r="G8839" s="11"/>
      <c r="H8839" s="11"/>
      <c r="I8839" s="11"/>
      <c r="J8839" s="11"/>
      <c r="K8839" s="11"/>
      <c r="M8839" s="11"/>
      <c r="N8839" s="11"/>
      <c r="O8839" s="11"/>
      <c r="Q8839" s="11"/>
      <c r="R8839" s="11"/>
      <c r="S8839" s="11"/>
      <c r="U8839" s="42"/>
      <c r="V8839" s="42"/>
      <c r="W8839" s="42"/>
      <c r="X8839" s="42"/>
      <c r="Y8839" s="42"/>
      <c r="Z8839" s="42"/>
      <c r="AA8839" s="42"/>
      <c r="AB8839" s="42"/>
      <c r="AD8839" s="11"/>
      <c r="AE8839" s="11"/>
      <c r="AF8839" s="11"/>
    </row>
    <row r="8840" spans="3:32">
      <c r="C8840" s="57"/>
      <c r="D8840" s="11"/>
      <c r="E8840" s="11"/>
      <c r="F8840" s="56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42"/>
      <c r="V8840" s="42"/>
      <c r="W8840" s="42"/>
      <c r="X8840" s="42"/>
      <c r="Y8840" s="42"/>
      <c r="Z8840" s="42"/>
      <c r="AA8840" s="42"/>
      <c r="AB8840" s="42"/>
      <c r="AD8840" s="11"/>
      <c r="AE8840" s="11"/>
    </row>
    <row r="8841" spans="3:32">
      <c r="C8841" s="57"/>
      <c r="D8841" s="11"/>
      <c r="E8841" s="11"/>
      <c r="F8841" s="56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42"/>
      <c r="V8841" s="42"/>
      <c r="W8841" s="42"/>
      <c r="X8841" s="42"/>
      <c r="Y8841" s="42"/>
      <c r="Z8841" s="42"/>
      <c r="AA8841" s="42"/>
      <c r="AB8841" s="42"/>
      <c r="AD8841" s="11"/>
      <c r="AE8841" s="11"/>
    </row>
    <row r="8842" spans="3:32">
      <c r="C8842" s="57"/>
      <c r="D8842" s="11"/>
      <c r="E8842" s="11"/>
      <c r="F8842" s="56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42"/>
      <c r="V8842" s="42"/>
      <c r="W8842" s="42"/>
      <c r="X8842" s="42"/>
      <c r="Y8842" s="42"/>
      <c r="Z8842" s="42"/>
      <c r="AA8842" s="42"/>
      <c r="AB8842" s="42"/>
      <c r="AD8842" s="11"/>
      <c r="AE8842" s="11"/>
      <c r="AF8842" s="11"/>
    </row>
    <row r="8843" spans="3:32">
      <c r="C8843" s="57"/>
      <c r="D8843" s="11"/>
      <c r="E8843" s="11"/>
      <c r="F8843" s="56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42"/>
      <c r="V8843" s="42"/>
      <c r="W8843" s="42"/>
      <c r="X8843" s="42"/>
      <c r="Y8843" s="42"/>
      <c r="Z8843" s="42"/>
      <c r="AA8843" s="42"/>
      <c r="AB8843" s="42"/>
      <c r="AD8843" s="11"/>
      <c r="AE8843" s="11"/>
      <c r="AF8843" s="11"/>
    </row>
    <row r="8844" spans="3:32">
      <c r="C8844" s="57"/>
      <c r="D8844" s="11"/>
      <c r="E8844" s="11"/>
      <c r="F8844" s="56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42"/>
      <c r="V8844" s="42"/>
      <c r="W8844" s="42"/>
      <c r="X8844" s="42"/>
      <c r="Y8844" s="42"/>
      <c r="Z8844" s="42"/>
      <c r="AA8844" s="42"/>
      <c r="AB8844" s="42"/>
      <c r="AD8844" s="11"/>
      <c r="AF8844" s="11"/>
    </row>
    <row r="8845" spans="3:32">
      <c r="C8845" s="57"/>
      <c r="D8845" s="11"/>
      <c r="E8845" s="11"/>
      <c r="F8845" s="56"/>
      <c r="G8845" s="11"/>
      <c r="H8845" s="11"/>
      <c r="I8845" s="11"/>
      <c r="J8845" s="11"/>
      <c r="K8845" s="11"/>
      <c r="L8845" s="11"/>
      <c r="M8845" s="11"/>
      <c r="O8845" s="11"/>
      <c r="Q8845" s="11"/>
      <c r="R8845" s="11"/>
      <c r="S8845" s="11"/>
      <c r="T8845" s="11"/>
      <c r="U8845" s="42"/>
      <c r="V8845" s="42"/>
      <c r="W8845" s="42"/>
      <c r="X8845" s="42"/>
      <c r="Y8845" s="42"/>
      <c r="Z8845" s="42"/>
      <c r="AA8845" s="42"/>
      <c r="AB8845" s="42"/>
      <c r="AD8845" s="11"/>
      <c r="AE8845" s="11"/>
    </row>
    <row r="8846" spans="3:32">
      <c r="C8846" s="57"/>
      <c r="D8846" s="11"/>
      <c r="E8846" s="11"/>
      <c r="F8846" s="56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42"/>
      <c r="V8846" s="42"/>
      <c r="W8846" s="42"/>
      <c r="X8846" s="42"/>
      <c r="Y8846" s="42"/>
      <c r="Z8846" s="42"/>
      <c r="AA8846" s="42"/>
      <c r="AB8846" s="42"/>
      <c r="AD8846" s="11"/>
      <c r="AE8846" s="11"/>
    </row>
    <row r="8847" spans="3:32">
      <c r="C8847" s="57"/>
      <c r="D8847" s="11"/>
      <c r="E8847" s="11"/>
      <c r="F8847" s="56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42"/>
      <c r="V8847" s="42"/>
      <c r="W8847" s="42"/>
      <c r="X8847" s="42"/>
      <c r="Y8847" s="42"/>
      <c r="Z8847" s="42"/>
      <c r="AA8847" s="42"/>
      <c r="AB8847" s="42"/>
      <c r="AD8847" s="11"/>
      <c r="AE8847" s="11"/>
    </row>
    <row r="8848" spans="3:32">
      <c r="C8848" s="57"/>
      <c r="D8848" s="11"/>
      <c r="E8848" s="11"/>
      <c r="F8848" s="56"/>
      <c r="G8848" s="11"/>
      <c r="H8848" s="11"/>
      <c r="I8848" s="11"/>
      <c r="J8848" s="11"/>
      <c r="K8848" s="11"/>
      <c r="M8848" s="11"/>
      <c r="O8848" s="11"/>
      <c r="P8848" s="11"/>
      <c r="Q8848" s="11"/>
      <c r="R8848" s="11"/>
      <c r="S8848" s="11"/>
      <c r="T8848" s="11"/>
      <c r="U8848" s="42"/>
      <c r="V8848" s="42"/>
      <c r="W8848" s="42"/>
      <c r="X8848" s="42"/>
      <c r="Y8848" s="42"/>
      <c r="Z8848" s="42"/>
      <c r="AA8848" s="42"/>
      <c r="AB8848" s="42"/>
      <c r="AD8848" s="11"/>
    </row>
    <row r="8849" spans="3:32">
      <c r="C8849" s="57"/>
      <c r="D8849" s="11"/>
      <c r="E8849" s="11"/>
      <c r="F8849" s="56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42"/>
      <c r="V8849" s="42"/>
      <c r="W8849" s="42"/>
      <c r="X8849" s="42"/>
      <c r="Y8849" s="42"/>
      <c r="Z8849" s="42"/>
      <c r="AA8849" s="42"/>
      <c r="AB8849" s="42"/>
      <c r="AD8849" s="11"/>
      <c r="AF8849" s="11"/>
    </row>
    <row r="8850" spans="3:32">
      <c r="C8850" s="57"/>
      <c r="D8850" s="11"/>
      <c r="E8850" s="11"/>
      <c r="F8850" s="56"/>
      <c r="G8850" s="11"/>
      <c r="H8850" s="11"/>
      <c r="I8850" s="11"/>
      <c r="J8850" s="11"/>
      <c r="K8850" s="11"/>
      <c r="L8850" s="11"/>
      <c r="M8850" s="11"/>
      <c r="N8850" s="11"/>
      <c r="P8850" s="11"/>
      <c r="Q8850" s="11"/>
      <c r="R8850" s="11"/>
      <c r="S8850" s="11"/>
      <c r="T8850" s="11"/>
      <c r="U8850" s="42"/>
      <c r="V8850" s="42"/>
      <c r="W8850" s="42"/>
      <c r="X8850" s="42"/>
      <c r="Y8850" s="42"/>
      <c r="Z8850" s="42"/>
      <c r="AA8850" s="42"/>
      <c r="AB8850" s="42"/>
      <c r="AD8850" s="11"/>
      <c r="AE8850" s="11"/>
    </row>
    <row r="8851" spans="3:32">
      <c r="C8851" s="57"/>
      <c r="D8851" s="11"/>
      <c r="E8851" s="11"/>
      <c r="F8851" s="56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42"/>
      <c r="V8851" s="42"/>
      <c r="W8851" s="42"/>
      <c r="X8851" s="42"/>
      <c r="Y8851" s="42"/>
      <c r="Z8851" s="42"/>
      <c r="AA8851" s="42"/>
      <c r="AB8851" s="42"/>
      <c r="AD8851" s="11"/>
      <c r="AF8851" s="11"/>
    </row>
    <row r="8852" spans="3:32">
      <c r="C8852" s="57"/>
      <c r="D8852" s="11"/>
      <c r="E8852" s="11"/>
      <c r="F8852" s="56"/>
      <c r="G8852" s="11"/>
      <c r="H8852" s="11"/>
      <c r="I8852" s="11"/>
      <c r="J8852" s="11"/>
      <c r="K8852" s="11"/>
      <c r="L8852" s="11"/>
      <c r="M8852" s="11"/>
      <c r="N8852" s="11"/>
      <c r="O8852" s="11"/>
      <c r="Q8852" s="11"/>
      <c r="R8852" s="11"/>
      <c r="S8852" s="11"/>
      <c r="T8852" s="11"/>
      <c r="U8852" s="42"/>
      <c r="V8852" s="42"/>
      <c r="W8852" s="42"/>
      <c r="X8852" s="42"/>
      <c r="Y8852" s="42"/>
      <c r="Z8852" s="42"/>
      <c r="AA8852" s="42"/>
      <c r="AB8852" s="42"/>
      <c r="AD8852" s="11"/>
      <c r="AF8852" s="11"/>
    </row>
    <row r="8853" spans="3:32">
      <c r="C8853" s="57"/>
      <c r="D8853" s="11"/>
      <c r="E8853" s="11"/>
      <c r="F8853" s="56"/>
      <c r="G8853" s="11"/>
      <c r="H8853" s="11"/>
      <c r="I8853" s="11"/>
      <c r="J8853" s="11"/>
      <c r="K8853" s="11"/>
      <c r="L8853" s="11"/>
      <c r="M8853" s="11"/>
      <c r="O8853" s="11"/>
      <c r="Q8853" s="11"/>
      <c r="R8853" s="11"/>
      <c r="S8853" s="11"/>
      <c r="T8853" s="11"/>
      <c r="U8853" s="42"/>
      <c r="V8853" s="42"/>
      <c r="W8853" s="42"/>
      <c r="X8853" s="42"/>
      <c r="Y8853" s="42"/>
      <c r="Z8853" s="42"/>
      <c r="AA8853" s="42"/>
      <c r="AB8853" s="42"/>
      <c r="AD8853" s="11"/>
      <c r="AF8853" s="11"/>
    </row>
    <row r="8854" spans="3:32">
      <c r="C8854" s="57"/>
      <c r="D8854" s="11"/>
      <c r="E8854" s="11"/>
      <c r="F8854" s="56"/>
      <c r="G8854" s="11"/>
      <c r="H8854" s="11"/>
      <c r="I8854" s="11"/>
      <c r="J8854" s="11"/>
      <c r="K8854" s="11"/>
      <c r="L8854" s="11"/>
      <c r="M8854" s="11"/>
      <c r="O8854" s="11"/>
      <c r="Q8854" s="11"/>
      <c r="R8854" s="11"/>
      <c r="S8854" s="11"/>
      <c r="T8854" s="11"/>
      <c r="U8854" s="42"/>
      <c r="V8854" s="42"/>
      <c r="W8854" s="42"/>
      <c r="X8854" s="42"/>
      <c r="Y8854" s="42"/>
      <c r="Z8854" s="42"/>
      <c r="AA8854" s="42"/>
      <c r="AB8854" s="42"/>
      <c r="AD8854" s="11"/>
      <c r="AF8854" s="11"/>
    </row>
    <row r="8855" spans="3:32">
      <c r="C8855" s="57"/>
      <c r="D8855" s="11"/>
      <c r="E8855" s="11"/>
      <c r="F8855" s="56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42"/>
      <c r="V8855" s="42"/>
      <c r="W8855" s="42"/>
      <c r="X8855" s="42"/>
      <c r="Y8855" s="42"/>
      <c r="Z8855" s="42"/>
      <c r="AA8855" s="42"/>
      <c r="AB8855" s="42"/>
      <c r="AD8855" s="11"/>
      <c r="AE8855" s="11"/>
    </row>
    <row r="8856" spans="3:32">
      <c r="C8856" s="57"/>
      <c r="D8856" s="11"/>
      <c r="E8856" s="11"/>
      <c r="F8856" s="56"/>
      <c r="G8856" s="11"/>
      <c r="H8856" s="11"/>
      <c r="I8856" s="11"/>
      <c r="J8856" s="11"/>
      <c r="K8856" s="11"/>
      <c r="L8856" s="11"/>
      <c r="M8856" s="11"/>
      <c r="N8856" s="11"/>
      <c r="P8856" s="11"/>
      <c r="Q8856" s="11"/>
      <c r="R8856" s="11"/>
      <c r="S8856" s="11"/>
      <c r="T8856" s="11"/>
      <c r="U8856" s="42"/>
      <c r="V8856" s="42"/>
      <c r="W8856" s="42"/>
      <c r="X8856" s="42"/>
      <c r="Y8856" s="42"/>
      <c r="Z8856" s="42"/>
      <c r="AA8856" s="42"/>
      <c r="AB8856" s="42"/>
      <c r="AD8856" s="11"/>
      <c r="AE8856" s="11"/>
    </row>
    <row r="8857" spans="3:32">
      <c r="C8857" s="57"/>
      <c r="D8857" s="11"/>
      <c r="E8857" s="11"/>
      <c r="F8857" s="56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42"/>
      <c r="V8857" s="42"/>
      <c r="W8857" s="42"/>
      <c r="X8857" s="42"/>
      <c r="Y8857" s="42"/>
      <c r="Z8857" s="42"/>
      <c r="AA8857" s="42"/>
      <c r="AB8857" s="42"/>
      <c r="AD8857" s="11"/>
      <c r="AE8857" s="11"/>
    </row>
    <row r="8858" spans="3:32">
      <c r="C8858" s="57"/>
      <c r="D8858" s="11"/>
      <c r="E8858" s="11"/>
      <c r="F8858" s="56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U8858" s="42"/>
      <c r="V8858" s="42"/>
      <c r="W8858" s="42"/>
      <c r="X8858" s="42"/>
      <c r="Y8858" s="42"/>
      <c r="Z8858" s="42"/>
      <c r="AA8858" s="42"/>
      <c r="AB8858" s="42"/>
      <c r="AD8858" s="11"/>
      <c r="AF8858" s="11"/>
    </row>
    <row r="8859" spans="3:32">
      <c r="C8859" s="57"/>
      <c r="D8859" s="11"/>
      <c r="E8859" s="11"/>
      <c r="F8859" s="56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42"/>
      <c r="V8859" s="42"/>
      <c r="W8859" s="42"/>
      <c r="X8859" s="42"/>
      <c r="Y8859" s="42"/>
      <c r="Z8859" s="42"/>
      <c r="AA8859" s="42"/>
      <c r="AB8859" s="42"/>
      <c r="AD8859" s="11"/>
      <c r="AE8859" s="11"/>
      <c r="AF8859" s="11"/>
    </row>
    <row r="8860" spans="3:32">
      <c r="C8860" s="57"/>
      <c r="D8860" s="11"/>
      <c r="E8860" s="11"/>
      <c r="F8860" s="56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42"/>
      <c r="V8860" s="42"/>
      <c r="W8860" s="42"/>
      <c r="X8860" s="42"/>
      <c r="Y8860" s="42"/>
      <c r="Z8860" s="42"/>
      <c r="AA8860" s="42"/>
      <c r="AB8860" s="42"/>
      <c r="AD8860" s="11"/>
      <c r="AE8860" s="11"/>
    </row>
    <row r="8861" spans="3:32">
      <c r="C8861" s="57"/>
      <c r="D8861" s="11"/>
      <c r="E8861" s="11"/>
      <c r="F8861" s="56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42"/>
      <c r="V8861" s="42"/>
      <c r="W8861" s="42"/>
      <c r="X8861" s="42"/>
      <c r="Y8861" s="42"/>
      <c r="Z8861" s="42"/>
      <c r="AA8861" s="42"/>
      <c r="AB8861" s="42"/>
      <c r="AD8861" s="11"/>
    </row>
    <row r="8862" spans="3:32">
      <c r="C8862" s="57"/>
      <c r="D8862" s="11"/>
      <c r="E8862" s="11"/>
      <c r="F8862" s="56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42"/>
      <c r="V8862" s="42"/>
      <c r="W8862" s="42"/>
      <c r="X8862" s="42"/>
      <c r="Y8862" s="42"/>
      <c r="Z8862" s="42"/>
      <c r="AA8862" s="42"/>
      <c r="AB8862" s="42"/>
      <c r="AD8862" s="11"/>
      <c r="AE8862" s="11"/>
      <c r="AF8862" s="11"/>
    </row>
    <row r="8863" spans="3:32">
      <c r="C8863" s="57"/>
      <c r="D8863" s="11"/>
      <c r="E8863" s="11"/>
      <c r="F8863" s="56"/>
      <c r="G8863" s="11"/>
      <c r="H8863" s="11"/>
      <c r="I8863" s="11"/>
      <c r="J8863" s="11"/>
      <c r="K8863" s="11"/>
      <c r="L8863" s="11"/>
      <c r="M8863" s="11"/>
      <c r="O8863" s="11"/>
      <c r="Q8863" s="11"/>
      <c r="R8863" s="11"/>
      <c r="S8863" s="11"/>
      <c r="T8863" s="11"/>
      <c r="U8863" s="42"/>
      <c r="V8863" s="42"/>
      <c r="W8863" s="42"/>
      <c r="X8863" s="42"/>
      <c r="Y8863" s="42"/>
      <c r="Z8863" s="42"/>
      <c r="AA8863" s="42"/>
      <c r="AB8863" s="42"/>
      <c r="AD8863" s="11"/>
      <c r="AE8863" s="11"/>
    </row>
    <row r="8864" spans="3:32">
      <c r="C8864" s="57"/>
      <c r="D8864" s="11"/>
      <c r="E8864" s="11"/>
      <c r="F8864" s="56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42"/>
      <c r="V8864" s="42"/>
      <c r="W8864" s="42"/>
      <c r="X8864" s="42"/>
      <c r="Y8864" s="42"/>
      <c r="Z8864" s="42"/>
      <c r="AA8864" s="42"/>
      <c r="AB8864" s="42"/>
      <c r="AD8864" s="11"/>
      <c r="AE8864" s="11"/>
      <c r="AF8864" s="11"/>
    </row>
    <row r="8865" spans="3:32">
      <c r="C8865" s="57"/>
      <c r="D8865" s="11"/>
      <c r="E8865" s="11"/>
      <c r="F8865" s="56"/>
      <c r="G8865" s="11"/>
      <c r="H8865" s="11"/>
      <c r="I8865" s="11"/>
      <c r="J8865" s="11"/>
      <c r="K8865" s="11"/>
      <c r="M8865" s="11"/>
      <c r="O8865" s="11"/>
      <c r="P8865" s="11"/>
      <c r="Q8865" s="11"/>
      <c r="R8865" s="11"/>
      <c r="S8865" s="11"/>
      <c r="T8865" s="11"/>
      <c r="U8865" s="42"/>
      <c r="V8865" s="42"/>
      <c r="W8865" s="42"/>
      <c r="X8865" s="42"/>
      <c r="Y8865" s="42"/>
      <c r="Z8865" s="42"/>
      <c r="AA8865" s="42"/>
      <c r="AB8865" s="42"/>
      <c r="AD8865" s="11"/>
      <c r="AE8865" s="11"/>
      <c r="AF8865" s="11"/>
    </row>
    <row r="8866" spans="3:32">
      <c r="C8866" s="57"/>
      <c r="D8866" s="11"/>
      <c r="E8866" s="11"/>
      <c r="F8866" s="56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42"/>
      <c r="V8866" s="42"/>
      <c r="W8866" s="42"/>
      <c r="X8866" s="42"/>
      <c r="Y8866" s="42"/>
      <c r="Z8866" s="42"/>
      <c r="AA8866" s="42"/>
      <c r="AB8866" s="42"/>
      <c r="AD8866" s="11"/>
      <c r="AF8866" s="11"/>
    </row>
    <row r="8867" spans="3:32">
      <c r="C8867" s="57"/>
      <c r="D8867" s="11"/>
      <c r="E8867" s="11"/>
      <c r="F8867" s="56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42"/>
      <c r="V8867" s="42"/>
      <c r="W8867" s="42"/>
      <c r="X8867" s="42"/>
      <c r="Y8867" s="42"/>
      <c r="Z8867" s="42"/>
      <c r="AA8867" s="42"/>
      <c r="AB8867" s="42"/>
      <c r="AD8867" s="11"/>
      <c r="AF8867" s="11"/>
    </row>
    <row r="8868" spans="3:32">
      <c r="C8868" s="57"/>
      <c r="D8868" s="11"/>
      <c r="E8868" s="11"/>
      <c r="F8868" s="56"/>
      <c r="G8868" s="11"/>
      <c r="H8868" s="11"/>
      <c r="I8868" s="11"/>
      <c r="J8868" s="11"/>
      <c r="K8868" s="11"/>
      <c r="L8868" s="11"/>
      <c r="M8868" s="11"/>
      <c r="N8868" s="11"/>
      <c r="P8868" s="11"/>
      <c r="Q8868" s="11"/>
      <c r="R8868" s="11"/>
      <c r="S8868" s="11"/>
      <c r="T8868" s="11"/>
      <c r="U8868" s="42"/>
      <c r="V8868" s="42"/>
      <c r="W8868" s="42"/>
      <c r="X8868" s="42"/>
      <c r="Y8868" s="42"/>
      <c r="Z8868" s="42"/>
      <c r="AA8868" s="42"/>
      <c r="AB8868" s="42"/>
      <c r="AD8868" s="11"/>
      <c r="AE8868" s="11"/>
      <c r="AF8868" s="11"/>
    </row>
    <row r="8869" spans="3:32">
      <c r="C8869" s="57"/>
      <c r="D8869" s="11"/>
      <c r="E8869" s="11"/>
      <c r="F8869" s="56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42"/>
      <c r="V8869" s="42"/>
      <c r="W8869" s="42"/>
      <c r="X8869" s="42"/>
      <c r="Y8869" s="42"/>
      <c r="Z8869" s="42"/>
      <c r="AA8869" s="42"/>
      <c r="AB8869" s="42"/>
      <c r="AD8869" s="11"/>
      <c r="AE8869" s="11"/>
      <c r="AF8869" s="11"/>
    </row>
    <row r="8870" spans="3:32">
      <c r="C8870" s="57"/>
      <c r="D8870" s="11"/>
      <c r="E8870" s="11"/>
      <c r="F8870" s="56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42"/>
      <c r="V8870" s="42"/>
      <c r="W8870" s="42"/>
      <c r="X8870" s="42"/>
      <c r="Y8870" s="42"/>
      <c r="Z8870" s="42"/>
      <c r="AA8870" s="42"/>
      <c r="AB8870" s="42"/>
      <c r="AD8870" s="11"/>
      <c r="AE8870" s="11"/>
      <c r="AF8870" s="11"/>
    </row>
    <row r="8871" spans="3:32">
      <c r="C8871" s="57"/>
      <c r="D8871" s="11"/>
      <c r="E8871" s="11"/>
      <c r="F8871" s="56"/>
      <c r="G8871" s="11"/>
      <c r="H8871" s="11"/>
      <c r="I8871" s="11"/>
      <c r="J8871" s="11"/>
      <c r="K8871" s="11"/>
      <c r="L8871" s="11"/>
      <c r="M8871" s="11"/>
      <c r="O8871" s="11"/>
      <c r="Q8871" s="11"/>
      <c r="R8871" s="11"/>
      <c r="S8871" s="11"/>
      <c r="T8871" s="11"/>
      <c r="U8871" s="42"/>
      <c r="V8871" s="42"/>
      <c r="W8871" s="42"/>
      <c r="X8871" s="42"/>
      <c r="Y8871" s="42"/>
      <c r="Z8871" s="42"/>
      <c r="AA8871" s="42"/>
      <c r="AB8871" s="42"/>
      <c r="AD8871" s="11"/>
      <c r="AE8871" s="11"/>
      <c r="AF8871" s="11"/>
    </row>
    <row r="8872" spans="3:32">
      <c r="C8872" s="57"/>
      <c r="D8872" s="11"/>
      <c r="E8872" s="11"/>
      <c r="F8872" s="56"/>
      <c r="G8872" s="11"/>
      <c r="H8872" s="11"/>
      <c r="I8872" s="11"/>
      <c r="J8872" s="11"/>
      <c r="K8872" s="11"/>
      <c r="M8872" s="11"/>
      <c r="Q8872" s="11"/>
      <c r="R8872" s="11"/>
      <c r="S8872" s="11"/>
      <c r="T8872" s="11"/>
      <c r="U8872" s="42"/>
      <c r="V8872" s="42"/>
      <c r="W8872" s="42"/>
      <c r="X8872" s="42"/>
      <c r="Y8872" s="42"/>
      <c r="Z8872" s="42"/>
      <c r="AA8872" s="42"/>
      <c r="AB8872" s="42"/>
      <c r="AD8872" s="11"/>
      <c r="AE8872" s="11"/>
    </row>
    <row r="8873" spans="3:32">
      <c r="C8873" s="57"/>
      <c r="D8873" s="11"/>
      <c r="E8873" s="11"/>
      <c r="F8873" s="56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42"/>
      <c r="V8873" s="42"/>
      <c r="W8873" s="42"/>
      <c r="X8873" s="42"/>
      <c r="Y8873" s="42"/>
      <c r="Z8873" s="42"/>
      <c r="AA8873" s="42"/>
      <c r="AB8873" s="42"/>
      <c r="AD8873" s="11"/>
      <c r="AF8873" s="11"/>
    </row>
    <row r="8874" spans="3:32">
      <c r="C8874" s="57"/>
      <c r="D8874" s="11"/>
      <c r="E8874" s="11"/>
      <c r="F8874" s="56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42"/>
      <c r="V8874" s="42"/>
      <c r="W8874" s="42"/>
      <c r="X8874" s="42"/>
      <c r="Y8874" s="42"/>
      <c r="Z8874" s="42"/>
      <c r="AA8874" s="42"/>
      <c r="AB8874" s="42"/>
      <c r="AD8874" s="11"/>
      <c r="AE8874" s="11"/>
    </row>
    <row r="8875" spans="3:32">
      <c r="C8875" s="57"/>
      <c r="D8875" s="11"/>
      <c r="E8875" s="11"/>
      <c r="F8875" s="56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42"/>
      <c r="V8875" s="42"/>
      <c r="W8875" s="42"/>
      <c r="X8875" s="42"/>
      <c r="Y8875" s="42"/>
      <c r="Z8875" s="42"/>
      <c r="AA8875" s="42"/>
      <c r="AB8875" s="42"/>
      <c r="AD8875" s="11"/>
      <c r="AE8875" s="11"/>
    </row>
    <row r="8876" spans="3:32">
      <c r="C8876" s="57"/>
      <c r="D8876" s="11"/>
      <c r="E8876" s="11"/>
      <c r="F8876" s="56"/>
      <c r="G8876" s="11"/>
      <c r="H8876" s="11"/>
      <c r="I8876" s="11"/>
      <c r="J8876" s="11"/>
      <c r="K8876" s="11"/>
      <c r="L8876" s="11"/>
      <c r="M8876" s="11"/>
      <c r="O8876" s="11"/>
      <c r="Q8876" s="11"/>
      <c r="R8876" s="11"/>
      <c r="S8876" s="11"/>
      <c r="T8876" s="11"/>
      <c r="U8876" s="42"/>
      <c r="V8876" s="42"/>
      <c r="W8876" s="42"/>
      <c r="X8876" s="42"/>
      <c r="Y8876" s="42"/>
      <c r="Z8876" s="42"/>
      <c r="AA8876" s="42"/>
      <c r="AB8876" s="42"/>
      <c r="AD8876" s="11"/>
    </row>
    <row r="8877" spans="3:32">
      <c r="C8877" s="57"/>
      <c r="D8877" s="11"/>
      <c r="E8877" s="11"/>
      <c r="F8877" s="56"/>
      <c r="G8877" s="11"/>
      <c r="H8877" s="11"/>
      <c r="I8877" s="11"/>
      <c r="J8877" s="11"/>
      <c r="K8877" s="11"/>
      <c r="L8877" s="11"/>
      <c r="M8877" s="11"/>
      <c r="O8877" s="11"/>
      <c r="Q8877" s="11"/>
      <c r="R8877" s="11"/>
      <c r="S8877" s="11"/>
      <c r="T8877" s="11"/>
      <c r="U8877" s="42"/>
      <c r="V8877" s="42"/>
      <c r="W8877" s="42"/>
      <c r="X8877" s="42"/>
      <c r="Y8877" s="42"/>
      <c r="Z8877" s="42"/>
      <c r="AA8877" s="42"/>
      <c r="AB8877" s="42"/>
      <c r="AD8877" s="11"/>
      <c r="AF8877" s="11"/>
    </row>
    <row r="8878" spans="3:32">
      <c r="C8878" s="57"/>
      <c r="D8878" s="11"/>
      <c r="E8878" s="11"/>
      <c r="F8878" s="56"/>
      <c r="G8878" s="11"/>
      <c r="H8878" s="11"/>
      <c r="I8878" s="11"/>
      <c r="J8878" s="11"/>
      <c r="K8878" s="11"/>
      <c r="L8878" s="11"/>
      <c r="M8878" s="11"/>
      <c r="O8878" s="11"/>
      <c r="Q8878" s="11"/>
      <c r="R8878" s="11"/>
      <c r="S8878" s="11"/>
      <c r="T8878" s="11"/>
      <c r="U8878" s="42"/>
      <c r="V8878" s="42"/>
      <c r="W8878" s="42"/>
      <c r="X8878" s="42"/>
      <c r="Y8878" s="42"/>
      <c r="Z8878" s="42"/>
      <c r="AA8878" s="42"/>
      <c r="AB8878" s="42"/>
      <c r="AD8878" s="11"/>
      <c r="AF8878" s="11"/>
    </row>
    <row r="8879" spans="3:32">
      <c r="C8879" s="57"/>
      <c r="D8879" s="11"/>
      <c r="E8879" s="11"/>
      <c r="F8879" s="56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42"/>
      <c r="V8879" s="42"/>
      <c r="W8879" s="42"/>
      <c r="X8879" s="42"/>
      <c r="Y8879" s="42"/>
      <c r="Z8879" s="42"/>
      <c r="AA8879" s="42"/>
      <c r="AB8879" s="42"/>
      <c r="AD8879" s="11"/>
      <c r="AE8879" s="11"/>
    </row>
    <row r="8880" spans="3:32">
      <c r="C8880" s="57"/>
      <c r="D8880" s="11"/>
      <c r="E8880" s="11"/>
      <c r="F8880" s="56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42"/>
      <c r="V8880" s="42"/>
      <c r="W8880" s="42"/>
      <c r="X8880" s="42"/>
      <c r="Y8880" s="42"/>
      <c r="Z8880" s="42"/>
      <c r="AA8880" s="42"/>
      <c r="AB8880" s="42"/>
      <c r="AC8880" s="11"/>
      <c r="AD8880" s="11"/>
      <c r="AE8880" s="11"/>
    </row>
    <row r="8881" spans="3:32">
      <c r="C8881" s="57"/>
      <c r="D8881" s="11"/>
      <c r="E8881" s="11"/>
      <c r="F8881" s="56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42"/>
      <c r="V8881" s="42"/>
      <c r="W8881" s="42"/>
      <c r="X8881" s="42"/>
      <c r="Y8881" s="42"/>
      <c r="Z8881" s="42"/>
      <c r="AA8881" s="42"/>
      <c r="AB8881" s="42"/>
      <c r="AC8881" s="11"/>
      <c r="AD8881" s="11"/>
      <c r="AE8881" s="11"/>
    </row>
    <row r="8882" spans="3:32">
      <c r="C8882" s="57"/>
      <c r="D8882" s="11"/>
      <c r="E8882" s="11"/>
      <c r="F8882" s="56"/>
      <c r="G8882" s="11"/>
      <c r="H8882" s="11"/>
      <c r="I8882" s="11"/>
      <c r="J8882" s="11"/>
      <c r="K8882" s="11"/>
      <c r="L8882" s="11"/>
      <c r="M8882" s="11"/>
      <c r="O8882" s="11"/>
      <c r="Q8882" s="11"/>
      <c r="R8882" s="11"/>
      <c r="S8882" s="11"/>
      <c r="T8882" s="11"/>
      <c r="U8882" s="42"/>
      <c r="V8882" s="42"/>
      <c r="W8882" s="42"/>
      <c r="X8882" s="42"/>
      <c r="Y8882" s="42"/>
      <c r="Z8882" s="42"/>
      <c r="AA8882" s="42"/>
      <c r="AB8882" s="42"/>
      <c r="AC8882" s="11"/>
      <c r="AD8882" s="11"/>
      <c r="AE8882" s="11"/>
      <c r="AF8882" s="11"/>
    </row>
    <row r="8883" spans="3:32">
      <c r="C8883" s="57"/>
      <c r="D8883" s="11"/>
      <c r="E8883" s="11"/>
      <c r="F8883" s="56"/>
      <c r="G8883" s="11"/>
      <c r="H8883" s="11"/>
      <c r="I8883" s="11"/>
      <c r="J8883" s="11"/>
      <c r="K8883" s="11"/>
      <c r="M8883" s="11"/>
      <c r="N8883" s="11"/>
      <c r="O8883" s="11"/>
      <c r="Q8883" s="11"/>
      <c r="R8883" s="11"/>
      <c r="S8883" s="11"/>
      <c r="U8883" s="42"/>
      <c r="V8883" s="42"/>
      <c r="W8883" s="42"/>
      <c r="X8883" s="42"/>
      <c r="Y8883" s="42"/>
      <c r="Z8883" s="42"/>
      <c r="AA8883" s="42"/>
      <c r="AB8883" s="42"/>
      <c r="AC8883" s="11"/>
      <c r="AD8883" s="11"/>
      <c r="AF8883" s="11"/>
    </row>
    <row r="8884" spans="3:32">
      <c r="C8884" s="57"/>
      <c r="D8884" s="11"/>
      <c r="E8884" s="11"/>
      <c r="F8884" s="56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42"/>
      <c r="V8884" s="42"/>
      <c r="W8884" s="42"/>
      <c r="X8884" s="42"/>
      <c r="Y8884" s="42"/>
      <c r="Z8884" s="42"/>
      <c r="AA8884" s="42"/>
      <c r="AB8884" s="42"/>
      <c r="AC8884" s="11"/>
      <c r="AD8884" s="11"/>
      <c r="AE8884" s="11"/>
    </row>
    <row r="8885" spans="3:32">
      <c r="C8885" s="57"/>
      <c r="D8885" s="11"/>
      <c r="E8885" s="11"/>
      <c r="F8885" s="56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42"/>
      <c r="V8885" s="42"/>
      <c r="W8885" s="42"/>
      <c r="X8885" s="42"/>
      <c r="Y8885" s="42"/>
      <c r="Z8885" s="42"/>
      <c r="AA8885" s="42"/>
      <c r="AB8885" s="42"/>
      <c r="AD8885" s="11"/>
    </row>
    <row r="8886" spans="3:32">
      <c r="C8886" s="57"/>
      <c r="D8886" s="11"/>
      <c r="E8886" s="11"/>
      <c r="F8886" s="56"/>
      <c r="G8886" s="11"/>
      <c r="H8886" s="11"/>
      <c r="I8886" s="11"/>
      <c r="J8886" s="11"/>
      <c r="K8886" s="11"/>
      <c r="M8886" s="11"/>
      <c r="N8886" s="11"/>
      <c r="O8886" s="11"/>
      <c r="P8886" s="11"/>
      <c r="Q8886" s="11"/>
      <c r="R8886" s="11"/>
      <c r="S8886" s="11"/>
      <c r="T8886" s="11"/>
      <c r="U8886" s="42"/>
      <c r="V8886" s="42"/>
      <c r="W8886" s="42"/>
      <c r="X8886" s="42"/>
      <c r="Y8886" s="42"/>
      <c r="Z8886" s="42"/>
      <c r="AA8886" s="42"/>
      <c r="AB8886" s="42"/>
      <c r="AD8886" s="11"/>
      <c r="AE8886" s="11"/>
    </row>
    <row r="8887" spans="3:32">
      <c r="C8887" s="57"/>
      <c r="D8887" s="11"/>
      <c r="E8887" s="11"/>
      <c r="F8887" s="56"/>
      <c r="G8887" s="11"/>
      <c r="H8887" s="11"/>
      <c r="I8887" s="11"/>
      <c r="J8887" s="11"/>
      <c r="K8887" s="11"/>
      <c r="L8887" s="11"/>
      <c r="M8887" s="11"/>
      <c r="O8887" s="11"/>
      <c r="Q8887" s="11"/>
      <c r="R8887" s="11"/>
      <c r="S8887" s="11"/>
      <c r="T8887" s="11"/>
      <c r="U8887" s="42"/>
      <c r="V8887" s="42"/>
      <c r="W8887" s="42"/>
      <c r="X8887" s="42"/>
      <c r="Y8887" s="42"/>
      <c r="Z8887" s="42"/>
      <c r="AA8887" s="42"/>
      <c r="AB8887" s="42"/>
      <c r="AD8887" s="11"/>
      <c r="AE8887" s="11"/>
    </row>
    <row r="8888" spans="3:32">
      <c r="C8888" s="57"/>
      <c r="D8888" s="11"/>
      <c r="E8888" s="11"/>
      <c r="F8888" s="56"/>
      <c r="G8888" s="11"/>
      <c r="H8888" s="11"/>
      <c r="I8888" s="11"/>
      <c r="J8888" s="11"/>
      <c r="K8888" s="11"/>
      <c r="M8888" s="11"/>
      <c r="N8888" s="11"/>
      <c r="Q8888" s="11"/>
      <c r="R8888" s="11"/>
      <c r="S8888" s="11"/>
      <c r="U8888" s="42"/>
      <c r="V8888" s="42"/>
      <c r="W8888" s="42"/>
      <c r="X8888" s="42"/>
      <c r="Y8888" s="42"/>
      <c r="Z8888" s="42"/>
      <c r="AA8888" s="42"/>
      <c r="AB8888" s="42"/>
      <c r="AD8888" s="11"/>
      <c r="AE8888" s="11"/>
    </row>
    <row r="8889" spans="3:32">
      <c r="C8889" s="57"/>
      <c r="D8889" s="11"/>
      <c r="E8889" s="11"/>
      <c r="F8889" s="56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42"/>
      <c r="V8889" s="42"/>
      <c r="W8889" s="42"/>
      <c r="X8889" s="42"/>
      <c r="Y8889" s="42"/>
      <c r="Z8889" s="42"/>
      <c r="AA8889" s="42"/>
      <c r="AB8889" s="42"/>
      <c r="AD8889" s="11"/>
      <c r="AF8889" s="11"/>
    </row>
    <row r="8890" spans="3:32">
      <c r="C8890" s="57"/>
      <c r="D8890" s="11"/>
      <c r="E8890" s="11"/>
      <c r="F8890" s="56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42"/>
      <c r="V8890" s="42"/>
      <c r="W8890" s="42"/>
      <c r="X8890" s="42"/>
      <c r="Y8890" s="42"/>
      <c r="Z8890" s="42"/>
      <c r="AA8890" s="42"/>
      <c r="AB8890" s="42"/>
      <c r="AD8890" s="11"/>
      <c r="AE8890" s="11"/>
      <c r="AF8890" s="11"/>
    </row>
    <row r="8891" spans="3:32">
      <c r="C8891" s="57"/>
      <c r="D8891" s="11"/>
      <c r="E8891" s="11"/>
      <c r="F8891" s="56"/>
      <c r="G8891" s="11"/>
      <c r="H8891" s="11"/>
      <c r="I8891" s="11"/>
      <c r="J8891" s="11"/>
      <c r="K8891" s="11"/>
      <c r="L8891" s="11"/>
      <c r="M8891" s="11"/>
      <c r="N8891" s="11"/>
      <c r="P8891" s="11"/>
      <c r="Q8891" s="11"/>
      <c r="R8891" s="11"/>
      <c r="S8891" s="11"/>
      <c r="T8891" s="11"/>
      <c r="U8891" s="42"/>
      <c r="V8891" s="42"/>
      <c r="W8891" s="42"/>
      <c r="X8891" s="42"/>
      <c r="Y8891" s="42"/>
      <c r="Z8891" s="42"/>
      <c r="AA8891" s="42"/>
      <c r="AB8891" s="42"/>
      <c r="AD8891" s="11"/>
      <c r="AE8891" s="11"/>
      <c r="AF8891" s="11"/>
    </row>
    <row r="8892" spans="3:32">
      <c r="C8892" s="57"/>
      <c r="D8892" s="11"/>
      <c r="E8892" s="11"/>
      <c r="F8892" s="56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42"/>
      <c r="V8892" s="42"/>
      <c r="W8892" s="42"/>
      <c r="X8892" s="42"/>
      <c r="Y8892" s="42"/>
      <c r="Z8892" s="42"/>
      <c r="AA8892" s="42"/>
      <c r="AB8892" s="42"/>
      <c r="AD8892" s="11"/>
      <c r="AE8892" s="11"/>
    </row>
    <row r="8893" spans="3:32">
      <c r="C8893" s="57"/>
      <c r="D8893" s="11"/>
      <c r="E8893" s="11"/>
      <c r="F8893" s="56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42"/>
      <c r="V8893" s="42"/>
      <c r="W8893" s="42"/>
      <c r="X8893" s="42"/>
      <c r="Y8893" s="42"/>
      <c r="Z8893" s="42"/>
      <c r="AA8893" s="42"/>
      <c r="AB8893" s="42"/>
      <c r="AD8893" s="11"/>
      <c r="AE8893" s="11"/>
    </row>
    <row r="8894" spans="3:32">
      <c r="C8894" s="57"/>
      <c r="D8894" s="11"/>
      <c r="E8894" s="11"/>
      <c r="F8894" s="56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42"/>
      <c r="V8894" s="42"/>
      <c r="W8894" s="42"/>
      <c r="X8894" s="42"/>
      <c r="Y8894" s="42"/>
      <c r="Z8894" s="42"/>
      <c r="AA8894" s="42"/>
      <c r="AB8894" s="42"/>
      <c r="AD8894" s="11"/>
      <c r="AE8894" s="11"/>
      <c r="AF8894" s="11"/>
    </row>
    <row r="8895" spans="3:32">
      <c r="C8895" s="57"/>
      <c r="D8895" s="11"/>
      <c r="E8895" s="11"/>
      <c r="F8895" s="56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42"/>
      <c r="V8895" s="42"/>
      <c r="W8895" s="42"/>
      <c r="X8895" s="42"/>
      <c r="Y8895" s="42"/>
      <c r="Z8895" s="42"/>
      <c r="AA8895" s="42"/>
      <c r="AB8895" s="42"/>
      <c r="AD8895" s="11"/>
      <c r="AE8895" s="11"/>
    </row>
    <row r="8896" spans="3:32">
      <c r="C8896" s="57"/>
      <c r="D8896" s="11"/>
      <c r="E8896" s="11"/>
      <c r="F8896" s="56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42"/>
      <c r="V8896" s="42"/>
      <c r="W8896" s="42"/>
      <c r="X8896" s="42"/>
      <c r="Y8896" s="42"/>
      <c r="Z8896" s="42"/>
      <c r="AA8896" s="42"/>
      <c r="AB8896" s="42"/>
      <c r="AD8896" s="11"/>
      <c r="AE8896" s="11"/>
    </row>
    <row r="8897" spans="3:32">
      <c r="C8897" s="57"/>
      <c r="D8897" s="11"/>
      <c r="E8897" s="11"/>
      <c r="F8897" s="56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42"/>
      <c r="V8897" s="42"/>
      <c r="W8897" s="42"/>
      <c r="X8897" s="42"/>
      <c r="Y8897" s="42"/>
      <c r="Z8897" s="42"/>
      <c r="AA8897" s="42"/>
      <c r="AB8897" s="42"/>
      <c r="AD8897" s="11"/>
      <c r="AE8897" s="11"/>
      <c r="AF8897" s="11"/>
    </row>
    <row r="8898" spans="3:32">
      <c r="C8898" s="57"/>
      <c r="D8898" s="11"/>
      <c r="E8898" s="11"/>
      <c r="F8898" s="56"/>
      <c r="G8898" s="11"/>
      <c r="H8898" s="11"/>
      <c r="I8898" s="11"/>
      <c r="J8898" s="11"/>
      <c r="K8898" s="11"/>
      <c r="M8898" s="11"/>
      <c r="O8898" s="11"/>
      <c r="P8898" s="11"/>
      <c r="Q8898" s="11"/>
      <c r="R8898" s="11"/>
      <c r="S8898" s="11"/>
      <c r="T8898" s="11"/>
      <c r="U8898" s="42"/>
      <c r="V8898" s="42"/>
      <c r="W8898" s="42"/>
      <c r="X8898" s="42"/>
      <c r="Y8898" s="42"/>
      <c r="Z8898" s="42"/>
      <c r="AA8898" s="42"/>
      <c r="AB8898" s="42"/>
      <c r="AD8898" s="11"/>
      <c r="AE8898" s="11"/>
    </row>
    <row r="8899" spans="3:32">
      <c r="C8899" s="57"/>
      <c r="D8899" s="11"/>
      <c r="E8899" s="11"/>
      <c r="F8899" s="56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42"/>
      <c r="V8899" s="42"/>
      <c r="W8899" s="42"/>
      <c r="X8899" s="42"/>
      <c r="Y8899" s="42"/>
      <c r="Z8899" s="42"/>
      <c r="AA8899" s="42"/>
      <c r="AB8899" s="42"/>
      <c r="AD8899" s="11"/>
      <c r="AE8899" s="11"/>
      <c r="AF8899" s="11"/>
    </row>
    <row r="8900" spans="3:32">
      <c r="C8900" s="57"/>
      <c r="D8900" s="11"/>
      <c r="E8900" s="11"/>
      <c r="F8900" s="56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42"/>
      <c r="V8900" s="42"/>
      <c r="W8900" s="42"/>
      <c r="X8900" s="42"/>
      <c r="Y8900" s="42"/>
      <c r="Z8900" s="42"/>
      <c r="AA8900" s="42"/>
      <c r="AB8900" s="42"/>
      <c r="AD8900" s="11"/>
      <c r="AE8900" s="11"/>
    </row>
    <row r="8901" spans="3:32">
      <c r="C8901" s="57"/>
      <c r="D8901" s="11"/>
      <c r="E8901" s="11"/>
      <c r="F8901" s="56"/>
      <c r="G8901" s="11"/>
      <c r="H8901" s="11"/>
      <c r="I8901" s="11"/>
      <c r="J8901" s="11"/>
      <c r="K8901" s="11"/>
      <c r="M8901" s="11"/>
      <c r="N8901" s="11"/>
      <c r="O8901" s="11"/>
      <c r="P8901" s="11"/>
      <c r="Q8901" s="11"/>
      <c r="R8901" s="11"/>
      <c r="S8901" s="11"/>
      <c r="T8901" s="11"/>
      <c r="U8901" s="42"/>
      <c r="V8901" s="42"/>
      <c r="W8901" s="42"/>
      <c r="X8901" s="42"/>
      <c r="Y8901" s="42"/>
      <c r="Z8901" s="42"/>
      <c r="AA8901" s="42"/>
      <c r="AB8901" s="42"/>
      <c r="AD8901" s="11"/>
      <c r="AE8901" s="11"/>
      <c r="AF8901" s="11"/>
    </row>
    <row r="8902" spans="3:32">
      <c r="C8902" s="57"/>
      <c r="D8902" s="11"/>
      <c r="E8902" s="11"/>
      <c r="F8902" s="56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42"/>
      <c r="V8902" s="42"/>
      <c r="W8902" s="42"/>
      <c r="X8902" s="42"/>
      <c r="Y8902" s="42"/>
      <c r="Z8902" s="42"/>
      <c r="AA8902" s="42"/>
      <c r="AB8902" s="42"/>
      <c r="AD8902" s="11"/>
      <c r="AE8902" s="11"/>
      <c r="AF8902" s="11"/>
    </row>
    <row r="8903" spans="3:32">
      <c r="C8903" s="57"/>
      <c r="D8903" s="11"/>
      <c r="E8903" s="11"/>
      <c r="F8903" s="56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42"/>
      <c r="V8903" s="42"/>
      <c r="W8903" s="42"/>
      <c r="X8903" s="42"/>
      <c r="Y8903" s="42"/>
      <c r="Z8903" s="42"/>
      <c r="AA8903" s="42"/>
      <c r="AB8903" s="42"/>
      <c r="AD8903" s="11"/>
      <c r="AE8903" s="11"/>
    </row>
    <row r="8904" spans="3:32">
      <c r="C8904" s="57"/>
      <c r="D8904" s="11"/>
      <c r="E8904" s="11"/>
      <c r="F8904" s="56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42"/>
      <c r="V8904" s="42"/>
      <c r="W8904" s="42"/>
      <c r="X8904" s="42"/>
      <c r="Y8904" s="42"/>
      <c r="Z8904" s="42"/>
      <c r="AA8904" s="42"/>
      <c r="AB8904" s="42"/>
      <c r="AD8904" s="11"/>
      <c r="AE8904" s="11"/>
    </row>
    <row r="8905" spans="3:32">
      <c r="C8905" s="57"/>
      <c r="D8905" s="11"/>
      <c r="E8905" s="11"/>
      <c r="F8905" s="56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42"/>
      <c r="V8905" s="42"/>
      <c r="W8905" s="42"/>
      <c r="X8905" s="42"/>
      <c r="Y8905" s="42"/>
      <c r="Z8905" s="42"/>
      <c r="AA8905" s="42"/>
      <c r="AB8905" s="42"/>
      <c r="AD8905" s="11"/>
      <c r="AE8905" s="11"/>
      <c r="AF8905" s="11"/>
    </row>
    <row r="8906" spans="3:32">
      <c r="C8906" s="57"/>
      <c r="D8906" s="11"/>
      <c r="E8906" s="11"/>
      <c r="F8906" s="56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42"/>
      <c r="V8906" s="42"/>
      <c r="W8906" s="42"/>
      <c r="X8906" s="42"/>
      <c r="Y8906" s="42"/>
      <c r="Z8906" s="42"/>
      <c r="AA8906" s="42"/>
      <c r="AB8906" s="42"/>
      <c r="AD8906" s="11"/>
      <c r="AE8906" s="11"/>
    </row>
    <row r="8907" spans="3:32">
      <c r="C8907" s="57"/>
      <c r="D8907" s="11"/>
      <c r="E8907" s="11"/>
      <c r="F8907" s="56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42"/>
      <c r="V8907" s="42"/>
      <c r="W8907" s="42"/>
      <c r="X8907" s="42"/>
      <c r="Y8907" s="42"/>
      <c r="Z8907" s="42"/>
      <c r="AA8907" s="42"/>
      <c r="AB8907" s="42"/>
      <c r="AD8907" s="11"/>
      <c r="AE8907" s="11"/>
    </row>
    <row r="8908" spans="3:32">
      <c r="C8908" s="57"/>
      <c r="D8908" s="11"/>
      <c r="E8908" s="11"/>
      <c r="F8908" s="56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42"/>
      <c r="V8908" s="42"/>
      <c r="W8908" s="42"/>
      <c r="X8908" s="42"/>
      <c r="Y8908" s="42"/>
      <c r="Z8908" s="42"/>
      <c r="AA8908" s="42"/>
      <c r="AB8908" s="42"/>
      <c r="AD8908" s="11"/>
      <c r="AF8908" s="11"/>
    </row>
    <row r="8909" spans="3:32">
      <c r="C8909" s="57"/>
      <c r="D8909" s="11"/>
      <c r="E8909" s="11"/>
      <c r="F8909" s="56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42"/>
      <c r="V8909" s="42"/>
      <c r="W8909" s="42"/>
      <c r="X8909" s="42"/>
      <c r="Y8909" s="42"/>
      <c r="Z8909" s="42"/>
      <c r="AA8909" s="42"/>
      <c r="AB8909" s="42"/>
      <c r="AD8909" s="11"/>
      <c r="AE8909" s="11"/>
      <c r="AF8909" s="11"/>
    </row>
    <row r="8910" spans="3:32">
      <c r="C8910" s="57"/>
      <c r="D8910" s="11"/>
      <c r="E8910" s="11"/>
      <c r="F8910" s="56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42"/>
      <c r="V8910" s="42"/>
      <c r="W8910" s="42"/>
      <c r="X8910" s="42"/>
      <c r="Y8910" s="42"/>
      <c r="Z8910" s="42"/>
      <c r="AA8910" s="42"/>
      <c r="AB8910" s="42"/>
      <c r="AD8910" s="11"/>
      <c r="AF8910" s="11"/>
    </row>
    <row r="8911" spans="3:32">
      <c r="C8911" s="57"/>
      <c r="D8911" s="11"/>
      <c r="E8911" s="11"/>
      <c r="F8911" s="56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42"/>
      <c r="V8911" s="42"/>
      <c r="W8911" s="42"/>
      <c r="X8911" s="42"/>
      <c r="Y8911" s="42"/>
      <c r="Z8911" s="42"/>
      <c r="AA8911" s="42"/>
      <c r="AB8911" s="42"/>
      <c r="AD8911" s="11"/>
      <c r="AF8911" s="11"/>
    </row>
    <row r="8912" spans="3:32">
      <c r="C8912" s="57"/>
      <c r="D8912" s="11"/>
      <c r="E8912" s="11"/>
      <c r="F8912" s="56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42"/>
      <c r="V8912" s="42"/>
      <c r="W8912" s="42"/>
      <c r="X8912" s="42"/>
      <c r="Y8912" s="42"/>
      <c r="Z8912" s="42"/>
      <c r="AA8912" s="42"/>
      <c r="AB8912" s="42"/>
      <c r="AD8912" s="11"/>
      <c r="AF8912" s="11"/>
    </row>
    <row r="8913" spans="3:32">
      <c r="C8913" s="57"/>
      <c r="D8913" s="11"/>
      <c r="E8913" s="11"/>
      <c r="F8913" s="56"/>
      <c r="G8913" s="11"/>
      <c r="H8913" s="11"/>
      <c r="I8913" s="11"/>
      <c r="J8913" s="11"/>
      <c r="K8913" s="11"/>
      <c r="M8913" s="11"/>
      <c r="N8913" s="11"/>
      <c r="P8913" s="11"/>
      <c r="Q8913" s="11"/>
      <c r="R8913" s="11"/>
      <c r="S8913" s="11"/>
      <c r="U8913" s="42"/>
      <c r="V8913" s="42"/>
      <c r="W8913" s="42"/>
      <c r="X8913" s="42"/>
      <c r="Y8913" s="42"/>
      <c r="Z8913" s="42"/>
      <c r="AA8913" s="42"/>
      <c r="AB8913" s="42"/>
      <c r="AD8913" s="11"/>
      <c r="AE8913" s="11"/>
      <c r="AF8913" s="11"/>
    </row>
    <row r="8914" spans="3:32">
      <c r="C8914" s="57"/>
      <c r="D8914" s="11"/>
      <c r="E8914" s="11"/>
      <c r="F8914" s="56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42"/>
      <c r="V8914" s="42"/>
      <c r="W8914" s="42"/>
      <c r="X8914" s="42"/>
      <c r="Y8914" s="42"/>
      <c r="Z8914" s="42"/>
      <c r="AA8914" s="42"/>
      <c r="AB8914" s="42"/>
      <c r="AD8914" s="11"/>
      <c r="AE8914" s="11"/>
      <c r="AF8914" s="11"/>
    </row>
    <row r="8915" spans="3:32">
      <c r="C8915" s="57"/>
      <c r="D8915" s="11"/>
      <c r="E8915" s="11"/>
      <c r="F8915" s="56"/>
      <c r="G8915" s="11"/>
      <c r="H8915" s="11"/>
      <c r="I8915" s="11"/>
      <c r="J8915" s="11"/>
      <c r="K8915" s="11"/>
      <c r="L8915" s="11"/>
      <c r="M8915" s="11"/>
      <c r="O8915" s="11"/>
      <c r="Q8915" s="11"/>
      <c r="R8915" s="11"/>
      <c r="S8915" s="11"/>
      <c r="T8915" s="11"/>
      <c r="U8915" s="42"/>
      <c r="V8915" s="42"/>
      <c r="W8915" s="42"/>
      <c r="X8915" s="42"/>
      <c r="Y8915" s="42"/>
      <c r="Z8915" s="42"/>
      <c r="AA8915" s="42"/>
      <c r="AB8915" s="42"/>
      <c r="AD8915" s="11"/>
      <c r="AF8915" s="11"/>
    </row>
    <row r="8916" spans="3:32">
      <c r="C8916" s="57"/>
      <c r="D8916" s="11"/>
      <c r="E8916" s="11"/>
      <c r="F8916" s="56"/>
      <c r="G8916" s="11"/>
      <c r="H8916" s="11"/>
      <c r="I8916" s="11"/>
      <c r="J8916" s="11"/>
      <c r="K8916" s="11"/>
      <c r="L8916" s="11"/>
      <c r="M8916" s="11"/>
      <c r="N8916" s="11"/>
      <c r="P8916" s="11"/>
      <c r="Q8916" s="11"/>
      <c r="R8916" s="11"/>
      <c r="S8916" s="11"/>
      <c r="T8916" s="11"/>
      <c r="U8916" s="42"/>
      <c r="V8916" s="42"/>
      <c r="W8916" s="42"/>
      <c r="X8916" s="42"/>
      <c r="Y8916" s="42"/>
      <c r="Z8916" s="42"/>
      <c r="AA8916" s="42"/>
      <c r="AB8916" s="42"/>
      <c r="AD8916" s="11"/>
    </row>
    <row r="8917" spans="3:32">
      <c r="C8917" s="57"/>
      <c r="D8917" s="11"/>
      <c r="E8917" s="11"/>
      <c r="F8917" s="56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42"/>
      <c r="V8917" s="42"/>
      <c r="W8917" s="42"/>
      <c r="X8917" s="42"/>
      <c r="Y8917" s="42"/>
      <c r="Z8917" s="42"/>
      <c r="AA8917" s="42"/>
      <c r="AB8917" s="42"/>
      <c r="AD8917" s="11"/>
    </row>
    <row r="8918" spans="3:32">
      <c r="C8918" s="57"/>
      <c r="D8918" s="11"/>
      <c r="E8918" s="11"/>
      <c r="F8918" s="56"/>
      <c r="G8918" s="11"/>
      <c r="H8918" s="11"/>
      <c r="I8918" s="11"/>
      <c r="J8918" s="11"/>
      <c r="K8918" s="11"/>
      <c r="L8918" s="11"/>
      <c r="M8918" s="11"/>
      <c r="N8918" s="11"/>
      <c r="P8918" s="11"/>
      <c r="Q8918" s="11"/>
      <c r="R8918" s="11"/>
      <c r="S8918" s="11"/>
      <c r="T8918" s="11"/>
      <c r="U8918" s="42"/>
      <c r="V8918" s="42"/>
      <c r="W8918" s="42"/>
      <c r="X8918" s="42"/>
      <c r="Y8918" s="42"/>
      <c r="Z8918" s="42"/>
      <c r="AA8918" s="42"/>
      <c r="AB8918" s="42"/>
      <c r="AD8918" s="11"/>
    </row>
    <row r="8919" spans="3:32">
      <c r="C8919" s="57"/>
      <c r="D8919" s="11"/>
      <c r="E8919" s="11"/>
      <c r="F8919" s="56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42"/>
      <c r="V8919" s="42"/>
      <c r="W8919" s="42"/>
      <c r="X8919" s="42"/>
      <c r="Y8919" s="42"/>
      <c r="Z8919" s="42"/>
      <c r="AA8919" s="42"/>
      <c r="AB8919" s="42"/>
      <c r="AD8919" s="11"/>
      <c r="AE8919" s="11"/>
    </row>
    <row r="8920" spans="3:32">
      <c r="C8920" s="57"/>
      <c r="D8920" s="11"/>
      <c r="E8920" s="11"/>
      <c r="F8920" s="56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42"/>
      <c r="V8920" s="42"/>
      <c r="W8920" s="42"/>
      <c r="X8920" s="42"/>
      <c r="Y8920" s="42"/>
      <c r="Z8920" s="42"/>
      <c r="AA8920" s="42"/>
      <c r="AB8920" s="42"/>
      <c r="AD8920" s="11"/>
    </row>
    <row r="8921" spans="3:32">
      <c r="C8921" s="57"/>
      <c r="D8921" s="11"/>
      <c r="E8921" s="11"/>
      <c r="F8921" s="56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42"/>
      <c r="V8921" s="42"/>
      <c r="W8921" s="42"/>
      <c r="X8921" s="42"/>
      <c r="Y8921" s="42"/>
      <c r="Z8921" s="42"/>
      <c r="AA8921" s="42"/>
      <c r="AB8921" s="42"/>
      <c r="AD8921" s="11"/>
    </row>
    <row r="8922" spans="3:32">
      <c r="C8922" s="57"/>
      <c r="D8922" s="11"/>
      <c r="E8922" s="11"/>
      <c r="F8922" s="56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42"/>
      <c r="V8922" s="42"/>
      <c r="W8922" s="42"/>
      <c r="X8922" s="42"/>
      <c r="Y8922" s="42"/>
      <c r="Z8922" s="42"/>
      <c r="AA8922" s="42"/>
      <c r="AB8922" s="42"/>
      <c r="AD8922" s="11"/>
      <c r="AF8922" s="11"/>
    </row>
    <row r="8923" spans="3:32">
      <c r="C8923" s="57"/>
      <c r="D8923" s="11"/>
      <c r="E8923" s="11"/>
      <c r="F8923" s="56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42"/>
      <c r="V8923" s="42"/>
      <c r="W8923" s="42"/>
      <c r="X8923" s="42"/>
      <c r="Y8923" s="42"/>
      <c r="Z8923" s="42"/>
      <c r="AA8923" s="42"/>
      <c r="AB8923" s="42"/>
      <c r="AD8923" s="11"/>
      <c r="AE8923" s="11"/>
    </row>
    <row r="8924" spans="3:32">
      <c r="C8924" s="57"/>
      <c r="D8924" s="11"/>
      <c r="E8924" s="11"/>
      <c r="F8924" s="56"/>
      <c r="G8924" s="11"/>
      <c r="H8924" s="11"/>
      <c r="I8924" s="11"/>
      <c r="J8924" s="11"/>
      <c r="K8924" s="11"/>
      <c r="L8924" s="11"/>
      <c r="M8924" s="11"/>
      <c r="O8924" s="11"/>
      <c r="Q8924" s="11"/>
      <c r="R8924" s="11"/>
      <c r="S8924" s="11"/>
      <c r="T8924" s="11"/>
      <c r="U8924" s="42"/>
      <c r="V8924" s="42"/>
      <c r="W8924" s="42"/>
      <c r="X8924" s="42"/>
      <c r="Y8924" s="42"/>
      <c r="Z8924" s="42"/>
      <c r="AA8924" s="42"/>
      <c r="AB8924" s="42"/>
      <c r="AD8924" s="11"/>
    </row>
    <row r="8925" spans="3:32">
      <c r="C8925" s="57"/>
      <c r="D8925" s="11"/>
      <c r="E8925" s="11"/>
      <c r="F8925" s="56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42"/>
      <c r="V8925" s="42"/>
      <c r="W8925" s="42"/>
      <c r="X8925" s="42"/>
      <c r="Y8925" s="42"/>
      <c r="Z8925" s="42"/>
      <c r="AA8925" s="42"/>
      <c r="AB8925" s="42"/>
      <c r="AD8925" s="11"/>
      <c r="AE8925" s="11"/>
      <c r="AF8925" s="11"/>
    </row>
    <row r="8926" spans="3:32">
      <c r="C8926" s="57"/>
      <c r="D8926" s="11"/>
      <c r="E8926" s="11"/>
      <c r="F8926" s="56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42"/>
      <c r="V8926" s="42"/>
      <c r="W8926" s="42"/>
      <c r="X8926" s="42"/>
      <c r="Y8926" s="42"/>
      <c r="Z8926" s="42"/>
      <c r="AA8926" s="42"/>
      <c r="AB8926" s="42"/>
      <c r="AD8926" s="11"/>
      <c r="AE8926" s="11"/>
      <c r="AF8926" s="11"/>
    </row>
    <row r="8927" spans="3:32">
      <c r="C8927" s="57"/>
      <c r="D8927" s="11"/>
      <c r="E8927" s="11"/>
      <c r="F8927" s="56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42"/>
      <c r="V8927" s="42"/>
      <c r="W8927" s="42"/>
      <c r="X8927" s="42"/>
      <c r="Y8927" s="42"/>
      <c r="Z8927" s="42"/>
      <c r="AA8927" s="42"/>
      <c r="AB8927" s="42"/>
      <c r="AD8927" s="11"/>
      <c r="AE8927" s="11"/>
      <c r="AF8927" s="11"/>
    </row>
    <row r="8928" spans="3:32">
      <c r="C8928" s="57"/>
      <c r="D8928" s="11"/>
      <c r="E8928" s="11"/>
      <c r="F8928" s="56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42"/>
      <c r="V8928" s="42"/>
      <c r="W8928" s="42"/>
      <c r="X8928" s="42"/>
      <c r="Y8928" s="42"/>
      <c r="Z8928" s="42"/>
      <c r="AA8928" s="42"/>
      <c r="AB8928" s="42"/>
      <c r="AD8928" s="11"/>
      <c r="AE8928" s="11"/>
      <c r="AF8928" s="11"/>
    </row>
    <row r="8929" spans="3:32">
      <c r="C8929" s="57"/>
      <c r="D8929" s="11"/>
      <c r="E8929" s="11"/>
      <c r="F8929" s="56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42"/>
      <c r="V8929" s="42"/>
      <c r="W8929" s="42"/>
      <c r="X8929" s="42"/>
      <c r="Y8929" s="42"/>
      <c r="Z8929" s="42"/>
      <c r="AA8929" s="42"/>
      <c r="AB8929" s="42"/>
      <c r="AD8929" s="11"/>
      <c r="AE8929" s="11"/>
    </row>
    <row r="8930" spans="3:32">
      <c r="C8930" s="57"/>
      <c r="D8930" s="11"/>
      <c r="E8930" s="11"/>
      <c r="F8930" s="56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42"/>
      <c r="V8930" s="42"/>
      <c r="W8930" s="42"/>
      <c r="X8930" s="42"/>
      <c r="Y8930" s="42"/>
      <c r="Z8930" s="42"/>
      <c r="AA8930" s="42"/>
      <c r="AB8930" s="42"/>
      <c r="AD8930" s="11"/>
      <c r="AE8930" s="11"/>
    </row>
    <row r="8931" spans="3:32">
      <c r="C8931" s="57"/>
      <c r="D8931" s="11"/>
      <c r="E8931" s="11"/>
      <c r="F8931" s="56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42"/>
      <c r="V8931" s="42"/>
      <c r="W8931" s="42"/>
      <c r="X8931" s="42"/>
      <c r="Y8931" s="42"/>
      <c r="Z8931" s="42"/>
      <c r="AA8931" s="42"/>
      <c r="AB8931" s="42"/>
      <c r="AD8931" s="11"/>
      <c r="AE8931" s="11"/>
    </row>
    <row r="8932" spans="3:32">
      <c r="C8932" s="57"/>
      <c r="D8932" s="11"/>
      <c r="E8932" s="11"/>
      <c r="F8932" s="56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42"/>
      <c r="V8932" s="42"/>
      <c r="W8932" s="42"/>
      <c r="X8932" s="42"/>
      <c r="Y8932" s="42"/>
      <c r="Z8932" s="42"/>
      <c r="AA8932" s="42"/>
      <c r="AB8932" s="42"/>
      <c r="AD8932" s="11"/>
      <c r="AF8932" s="11"/>
    </row>
    <row r="8933" spans="3:32">
      <c r="C8933" s="57"/>
      <c r="D8933" s="11"/>
      <c r="E8933" s="11"/>
      <c r="F8933" s="56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42"/>
      <c r="V8933" s="42"/>
      <c r="W8933" s="42"/>
      <c r="X8933" s="42"/>
      <c r="Y8933" s="42"/>
      <c r="Z8933" s="42"/>
      <c r="AA8933" s="42"/>
      <c r="AB8933" s="42"/>
      <c r="AD8933" s="11"/>
      <c r="AF8933" s="11"/>
    </row>
    <row r="8934" spans="3:32">
      <c r="C8934" s="57"/>
      <c r="D8934" s="11"/>
      <c r="E8934" s="11"/>
      <c r="F8934" s="56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42"/>
      <c r="V8934" s="42"/>
      <c r="W8934" s="42"/>
      <c r="X8934" s="42"/>
      <c r="Y8934" s="42"/>
      <c r="Z8934" s="42"/>
      <c r="AA8934" s="42"/>
      <c r="AB8934" s="42"/>
      <c r="AD8934" s="11"/>
      <c r="AF8934" s="11"/>
    </row>
    <row r="8935" spans="3:32">
      <c r="C8935" s="57"/>
      <c r="D8935" s="11"/>
      <c r="E8935" s="11"/>
      <c r="F8935" s="56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42"/>
      <c r="V8935" s="42"/>
      <c r="W8935" s="42"/>
      <c r="X8935" s="42"/>
      <c r="Y8935" s="42"/>
      <c r="Z8935" s="42"/>
      <c r="AA8935" s="42"/>
      <c r="AB8935" s="42"/>
      <c r="AD8935" s="11"/>
      <c r="AE8935" s="11"/>
      <c r="AF8935" s="11"/>
    </row>
    <row r="8936" spans="3:32">
      <c r="C8936" s="57"/>
      <c r="D8936" s="11"/>
      <c r="E8936" s="11"/>
      <c r="F8936" s="56"/>
      <c r="G8936" s="11"/>
      <c r="H8936" s="11"/>
      <c r="I8936" s="11"/>
      <c r="J8936" s="11"/>
      <c r="K8936" s="11"/>
      <c r="L8936" s="11"/>
      <c r="M8936" s="11"/>
      <c r="N8936" s="11"/>
      <c r="P8936" s="11"/>
      <c r="Q8936" s="11"/>
      <c r="R8936" s="11"/>
      <c r="S8936" s="11"/>
      <c r="T8936" s="11"/>
      <c r="U8936" s="42"/>
      <c r="V8936" s="42"/>
      <c r="W8936" s="42"/>
      <c r="X8936" s="42"/>
      <c r="Y8936" s="42"/>
      <c r="Z8936" s="42"/>
      <c r="AA8936" s="42"/>
      <c r="AB8936" s="42"/>
      <c r="AD8936" s="11"/>
      <c r="AE8936" s="11"/>
      <c r="AF8936" s="11"/>
    </row>
    <row r="8937" spans="3:32">
      <c r="C8937" s="57"/>
      <c r="D8937" s="11"/>
      <c r="E8937" s="11"/>
      <c r="F8937" s="56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U8937" s="42"/>
      <c r="V8937" s="42"/>
      <c r="W8937" s="42"/>
      <c r="X8937" s="42"/>
      <c r="Y8937" s="42"/>
      <c r="Z8937" s="42"/>
      <c r="AA8937" s="42"/>
      <c r="AB8937" s="42"/>
      <c r="AD8937" s="11"/>
      <c r="AE8937" s="11"/>
      <c r="AF8937" s="11"/>
    </row>
    <row r="8938" spans="3:32">
      <c r="C8938" s="57"/>
      <c r="D8938" s="11"/>
      <c r="E8938" s="11"/>
      <c r="F8938" s="56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42"/>
      <c r="V8938" s="42"/>
      <c r="W8938" s="42"/>
      <c r="X8938" s="42"/>
      <c r="Y8938" s="42"/>
      <c r="Z8938" s="42"/>
      <c r="AA8938" s="42"/>
      <c r="AB8938" s="42"/>
      <c r="AD8938" s="11"/>
      <c r="AE8938" s="11"/>
      <c r="AF8938" s="11"/>
    </row>
    <row r="8939" spans="3:32">
      <c r="C8939" s="57"/>
      <c r="D8939" s="11"/>
      <c r="E8939" s="11"/>
      <c r="F8939" s="56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42"/>
      <c r="V8939" s="42"/>
      <c r="W8939" s="42"/>
      <c r="X8939" s="42"/>
      <c r="Y8939" s="42"/>
      <c r="Z8939" s="42"/>
      <c r="AA8939" s="42"/>
      <c r="AB8939" s="42"/>
      <c r="AD8939" s="11"/>
      <c r="AE8939" s="11"/>
    </row>
    <row r="8940" spans="3:32">
      <c r="C8940" s="57"/>
      <c r="D8940" s="11"/>
      <c r="E8940" s="11"/>
      <c r="F8940" s="56"/>
      <c r="G8940" s="11"/>
      <c r="H8940" s="11"/>
      <c r="I8940" s="11"/>
      <c r="J8940" s="11"/>
      <c r="K8940" s="11"/>
      <c r="L8940" s="11"/>
      <c r="M8940" s="11"/>
      <c r="N8940" s="11"/>
      <c r="P8940" s="11"/>
      <c r="Q8940" s="11"/>
      <c r="R8940" s="11"/>
      <c r="S8940" s="11"/>
      <c r="T8940" s="11"/>
      <c r="U8940" s="42"/>
      <c r="V8940" s="42"/>
      <c r="W8940" s="42"/>
      <c r="X8940" s="42"/>
      <c r="Y8940" s="42"/>
      <c r="Z8940" s="42"/>
      <c r="AA8940" s="42"/>
      <c r="AB8940" s="42"/>
      <c r="AD8940" s="11"/>
      <c r="AE8940" s="11"/>
    </row>
    <row r="8941" spans="3:32">
      <c r="C8941" s="57"/>
      <c r="D8941" s="11"/>
      <c r="E8941" s="11"/>
      <c r="F8941" s="56"/>
      <c r="G8941" s="11"/>
      <c r="H8941" s="11"/>
      <c r="I8941" s="11"/>
      <c r="J8941" s="11"/>
      <c r="K8941" s="11"/>
      <c r="L8941" s="11"/>
      <c r="M8941" s="11"/>
      <c r="N8941" s="11"/>
      <c r="P8941" s="11"/>
      <c r="Q8941" s="11"/>
      <c r="R8941" s="11"/>
      <c r="S8941" s="11"/>
      <c r="T8941" s="11"/>
      <c r="U8941" s="42"/>
      <c r="V8941" s="42"/>
      <c r="W8941" s="42"/>
      <c r="X8941" s="42"/>
      <c r="Y8941" s="42"/>
      <c r="Z8941" s="42"/>
      <c r="AA8941" s="42"/>
      <c r="AB8941" s="42"/>
      <c r="AD8941" s="11"/>
      <c r="AE8941" s="11"/>
    </row>
    <row r="8942" spans="3:32">
      <c r="C8942" s="57"/>
      <c r="D8942" s="11"/>
      <c r="E8942" s="11"/>
      <c r="F8942" s="56"/>
      <c r="G8942" s="11"/>
      <c r="H8942" s="11"/>
      <c r="I8942" s="11"/>
      <c r="J8942" s="11"/>
      <c r="K8942" s="11"/>
      <c r="L8942" s="11"/>
      <c r="M8942" s="11"/>
      <c r="N8942" s="11"/>
      <c r="P8942" s="11"/>
      <c r="Q8942" s="11"/>
      <c r="R8942" s="11"/>
      <c r="S8942" s="11"/>
      <c r="T8942" s="11"/>
      <c r="U8942" s="42"/>
      <c r="V8942" s="42"/>
      <c r="W8942" s="42"/>
      <c r="X8942" s="42"/>
      <c r="Y8942" s="42"/>
      <c r="Z8942" s="42"/>
      <c r="AA8942" s="42"/>
      <c r="AB8942" s="42"/>
      <c r="AD8942" s="11"/>
      <c r="AE8942" s="11"/>
    </row>
    <row r="8943" spans="3:32">
      <c r="C8943" s="57"/>
      <c r="D8943" s="11"/>
      <c r="E8943" s="11"/>
      <c r="F8943" s="56"/>
      <c r="G8943" s="11"/>
      <c r="H8943" s="11"/>
      <c r="I8943" s="11"/>
      <c r="J8943" s="11"/>
      <c r="K8943" s="11"/>
      <c r="L8943" s="11"/>
      <c r="M8943" s="11"/>
      <c r="N8943" s="11"/>
      <c r="P8943" s="11"/>
      <c r="Q8943" s="11"/>
      <c r="R8943" s="11"/>
      <c r="S8943" s="11"/>
      <c r="T8943" s="11"/>
      <c r="U8943" s="42"/>
      <c r="V8943" s="42"/>
      <c r="W8943" s="42"/>
      <c r="X8943" s="42"/>
      <c r="Y8943" s="42"/>
      <c r="Z8943" s="42"/>
      <c r="AA8943" s="42"/>
      <c r="AB8943" s="42"/>
      <c r="AD8943" s="11"/>
      <c r="AE8943" s="11"/>
      <c r="AF8943" s="11"/>
    </row>
    <row r="8944" spans="3:32">
      <c r="C8944" s="57"/>
      <c r="D8944" s="11"/>
      <c r="E8944" s="11"/>
      <c r="F8944" s="56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42"/>
      <c r="V8944" s="42"/>
      <c r="W8944" s="42"/>
      <c r="X8944" s="42"/>
      <c r="Y8944" s="42"/>
      <c r="Z8944" s="42"/>
      <c r="AA8944" s="42"/>
      <c r="AB8944" s="42"/>
      <c r="AD8944" s="11"/>
      <c r="AE8944" s="11"/>
      <c r="AF8944" s="11"/>
    </row>
    <row r="8945" spans="3:32">
      <c r="C8945" s="57"/>
      <c r="D8945" s="11"/>
      <c r="E8945" s="11"/>
      <c r="F8945" s="56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42"/>
      <c r="V8945" s="42"/>
      <c r="W8945" s="42"/>
      <c r="X8945" s="42"/>
      <c r="Y8945" s="42"/>
      <c r="Z8945" s="42"/>
      <c r="AA8945" s="42"/>
      <c r="AB8945" s="42"/>
      <c r="AD8945" s="11"/>
      <c r="AE8945" s="11"/>
    </row>
    <row r="8946" spans="3:32">
      <c r="C8946" s="57"/>
      <c r="D8946" s="11"/>
      <c r="E8946" s="11"/>
      <c r="F8946" s="56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42"/>
      <c r="V8946" s="42"/>
      <c r="W8946" s="42"/>
      <c r="X8946" s="42"/>
      <c r="Y8946" s="42"/>
      <c r="Z8946" s="42"/>
      <c r="AA8946" s="42"/>
      <c r="AB8946" s="42"/>
      <c r="AD8946" s="11"/>
      <c r="AF8946" s="11"/>
    </row>
    <row r="8947" spans="3:32">
      <c r="C8947" s="57"/>
      <c r="D8947" s="11"/>
      <c r="E8947" s="11"/>
      <c r="F8947" s="56"/>
      <c r="G8947" s="11"/>
      <c r="H8947" s="11"/>
      <c r="I8947" s="11"/>
      <c r="J8947" s="11"/>
      <c r="K8947" s="11"/>
      <c r="L8947" s="11"/>
      <c r="M8947" s="11"/>
      <c r="O8947" s="11"/>
      <c r="Q8947" s="11"/>
      <c r="R8947" s="11"/>
      <c r="S8947" s="11"/>
      <c r="T8947" s="11"/>
      <c r="U8947" s="42"/>
      <c r="V8947" s="42"/>
      <c r="W8947" s="42"/>
      <c r="X8947" s="42"/>
      <c r="Y8947" s="42"/>
      <c r="Z8947" s="42"/>
      <c r="AA8947" s="42"/>
      <c r="AB8947" s="42"/>
      <c r="AD8947" s="11"/>
      <c r="AE8947" s="11"/>
    </row>
    <row r="8948" spans="3:32">
      <c r="C8948" s="57"/>
      <c r="D8948" s="11"/>
      <c r="E8948" s="11"/>
      <c r="F8948" s="56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42"/>
      <c r="V8948" s="42"/>
      <c r="W8948" s="42"/>
      <c r="X8948" s="42"/>
      <c r="Y8948" s="42"/>
      <c r="Z8948" s="42"/>
      <c r="AA8948" s="42"/>
      <c r="AB8948" s="42"/>
      <c r="AD8948" s="11"/>
      <c r="AE8948" s="11"/>
      <c r="AF8948" s="11"/>
    </row>
    <row r="8949" spans="3:32">
      <c r="C8949" s="57"/>
      <c r="D8949" s="11"/>
      <c r="E8949" s="11"/>
      <c r="F8949" s="56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42"/>
      <c r="V8949" s="42"/>
      <c r="W8949" s="42"/>
      <c r="X8949" s="42"/>
      <c r="Y8949" s="42"/>
      <c r="Z8949" s="42"/>
      <c r="AA8949" s="42"/>
      <c r="AB8949" s="42"/>
      <c r="AD8949" s="11"/>
      <c r="AF8949" s="11"/>
    </row>
    <row r="8950" spans="3:32">
      <c r="C8950" s="57"/>
      <c r="D8950" s="11"/>
      <c r="E8950" s="11"/>
      <c r="F8950" s="56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42"/>
      <c r="V8950" s="42"/>
      <c r="W8950" s="42"/>
      <c r="X8950" s="42"/>
      <c r="Y8950" s="42"/>
      <c r="Z8950" s="42"/>
      <c r="AA8950" s="42"/>
      <c r="AB8950" s="42"/>
      <c r="AD8950" s="11"/>
      <c r="AE8950" s="11"/>
    </row>
    <row r="8951" spans="3:32">
      <c r="C8951" s="57"/>
      <c r="D8951" s="11"/>
      <c r="E8951" s="11"/>
      <c r="F8951" s="56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42"/>
      <c r="V8951" s="42"/>
      <c r="W8951" s="42"/>
      <c r="X8951" s="42"/>
      <c r="Y8951" s="42"/>
      <c r="Z8951" s="42"/>
      <c r="AA8951" s="42"/>
      <c r="AB8951" s="42"/>
      <c r="AD8951" s="11"/>
      <c r="AE8951" s="11"/>
    </row>
    <row r="8952" spans="3:32">
      <c r="C8952" s="57"/>
      <c r="D8952" s="11"/>
      <c r="E8952" s="11"/>
      <c r="F8952" s="56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42"/>
      <c r="V8952" s="42"/>
      <c r="W8952" s="42"/>
      <c r="X8952" s="42"/>
      <c r="Y8952" s="42"/>
      <c r="Z8952" s="42"/>
      <c r="AA8952" s="42"/>
      <c r="AB8952" s="42"/>
      <c r="AD8952" s="11"/>
      <c r="AE8952" s="11"/>
    </row>
    <row r="8953" spans="3:32">
      <c r="C8953" s="57"/>
      <c r="D8953" s="11"/>
      <c r="E8953" s="11"/>
      <c r="F8953" s="56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42"/>
      <c r="V8953" s="42"/>
      <c r="W8953" s="42"/>
      <c r="X8953" s="42"/>
      <c r="Y8953" s="42"/>
      <c r="Z8953" s="42"/>
      <c r="AA8953" s="42"/>
      <c r="AB8953" s="42"/>
      <c r="AD8953" s="11"/>
      <c r="AE8953" s="11"/>
    </row>
    <row r="8954" spans="3:32">
      <c r="C8954" s="57"/>
      <c r="D8954" s="11"/>
      <c r="E8954" s="11"/>
      <c r="F8954" s="56"/>
      <c r="G8954" s="11"/>
      <c r="H8954" s="11"/>
      <c r="I8954" s="11"/>
      <c r="J8954" s="11"/>
      <c r="K8954" s="11"/>
      <c r="L8954" s="11"/>
      <c r="M8954" s="11"/>
      <c r="N8954" s="11"/>
      <c r="O8954" s="11"/>
      <c r="Q8954" s="11"/>
      <c r="R8954" s="11"/>
      <c r="S8954" s="11"/>
      <c r="T8954" s="11"/>
      <c r="U8954" s="42"/>
      <c r="V8954" s="42"/>
      <c r="W8954" s="42"/>
      <c r="X8954" s="42"/>
      <c r="Y8954" s="42"/>
      <c r="Z8954" s="42"/>
      <c r="AA8954" s="42"/>
      <c r="AB8954" s="42"/>
      <c r="AD8954" s="11"/>
      <c r="AE8954" s="11"/>
    </row>
    <row r="8955" spans="3:32">
      <c r="C8955" s="57"/>
      <c r="D8955" s="11"/>
      <c r="E8955" s="11"/>
      <c r="F8955" s="56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42"/>
      <c r="V8955" s="42"/>
      <c r="W8955" s="42"/>
      <c r="X8955" s="42"/>
      <c r="Y8955" s="42"/>
      <c r="Z8955" s="42"/>
      <c r="AA8955" s="42"/>
      <c r="AB8955" s="42"/>
      <c r="AD8955" s="11"/>
      <c r="AE8955" s="11"/>
    </row>
    <row r="8956" spans="3:32">
      <c r="C8956" s="57"/>
      <c r="D8956" s="11"/>
      <c r="E8956" s="11"/>
      <c r="F8956" s="56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42"/>
      <c r="V8956" s="42"/>
      <c r="W8956" s="42"/>
      <c r="X8956" s="42"/>
      <c r="Y8956" s="42"/>
      <c r="Z8956" s="42"/>
      <c r="AA8956" s="42"/>
      <c r="AB8956" s="42"/>
      <c r="AD8956" s="11"/>
      <c r="AE8956" s="11"/>
      <c r="AF8956" s="11"/>
    </row>
    <row r="8957" spans="3:32">
      <c r="C8957" s="57"/>
      <c r="D8957" s="11"/>
      <c r="E8957" s="11"/>
      <c r="F8957" s="56"/>
      <c r="G8957" s="11"/>
      <c r="H8957" s="11"/>
      <c r="I8957" s="11"/>
      <c r="J8957" s="11"/>
      <c r="K8957" s="11"/>
      <c r="M8957" s="11"/>
      <c r="N8957" s="11"/>
      <c r="O8957" s="11"/>
      <c r="P8957" s="11"/>
      <c r="Q8957" s="11"/>
      <c r="R8957" s="11"/>
      <c r="S8957" s="11"/>
      <c r="T8957" s="11"/>
      <c r="U8957" s="42"/>
      <c r="V8957" s="42"/>
      <c r="W8957" s="42"/>
      <c r="X8957" s="42"/>
      <c r="Y8957" s="42"/>
      <c r="Z8957" s="42"/>
      <c r="AA8957" s="42"/>
      <c r="AB8957" s="42"/>
      <c r="AD8957" s="11"/>
      <c r="AE8957" s="11"/>
      <c r="AF8957" s="11"/>
    </row>
    <row r="8958" spans="3:32">
      <c r="C8958" s="57"/>
      <c r="D8958" s="11"/>
      <c r="E8958" s="11"/>
      <c r="F8958" s="56"/>
      <c r="G8958" s="11"/>
      <c r="H8958" s="11"/>
      <c r="I8958" s="11"/>
      <c r="J8958" s="11"/>
      <c r="K8958" s="11"/>
      <c r="M8958" s="11"/>
      <c r="N8958" s="11"/>
      <c r="O8958" s="11"/>
      <c r="P8958" s="11"/>
      <c r="Q8958" s="11"/>
      <c r="R8958" s="11"/>
      <c r="S8958" s="11"/>
      <c r="T8958" s="11"/>
      <c r="U8958" s="42"/>
      <c r="V8958" s="42"/>
      <c r="W8958" s="42"/>
      <c r="X8958" s="42"/>
      <c r="Y8958" s="42"/>
      <c r="Z8958" s="42"/>
      <c r="AA8958" s="42"/>
      <c r="AB8958" s="42"/>
      <c r="AD8958" s="11"/>
      <c r="AF8958" s="11"/>
    </row>
    <row r="8959" spans="3:32">
      <c r="C8959" s="57"/>
      <c r="D8959" s="11"/>
      <c r="E8959" s="11"/>
      <c r="F8959" s="56"/>
      <c r="G8959" s="11"/>
      <c r="H8959" s="11"/>
      <c r="I8959" s="11"/>
      <c r="J8959" s="11"/>
      <c r="K8959" s="11"/>
      <c r="M8959" s="11"/>
      <c r="N8959" s="11"/>
      <c r="Q8959" s="11"/>
      <c r="R8959" s="11"/>
      <c r="S8959" s="11"/>
      <c r="U8959" s="42"/>
      <c r="V8959" s="42"/>
      <c r="W8959" s="42"/>
      <c r="X8959" s="42"/>
      <c r="Y8959" s="42"/>
      <c r="Z8959" s="42"/>
      <c r="AA8959" s="42"/>
      <c r="AB8959" s="42"/>
      <c r="AD8959" s="11"/>
      <c r="AF8959" s="11"/>
    </row>
    <row r="8960" spans="3:32">
      <c r="C8960" s="57"/>
      <c r="D8960" s="11"/>
      <c r="E8960" s="11"/>
      <c r="F8960" s="56"/>
      <c r="G8960" s="11"/>
      <c r="H8960" s="11"/>
      <c r="I8960" s="11"/>
      <c r="J8960" s="11"/>
      <c r="K8960" s="11"/>
      <c r="M8960" s="11"/>
      <c r="O8960" s="11"/>
      <c r="P8960" s="11"/>
      <c r="Q8960" s="11"/>
      <c r="R8960" s="11"/>
      <c r="S8960" s="11"/>
      <c r="T8960" s="11"/>
      <c r="U8960" s="42"/>
      <c r="V8960" s="42"/>
      <c r="W8960" s="42"/>
      <c r="X8960" s="42"/>
      <c r="Y8960" s="42"/>
      <c r="Z8960" s="42"/>
      <c r="AA8960" s="42"/>
      <c r="AB8960" s="42"/>
      <c r="AD8960" s="11"/>
      <c r="AE8960" s="11"/>
    </row>
    <row r="8961" spans="3:32">
      <c r="C8961" s="57"/>
      <c r="D8961" s="11"/>
      <c r="E8961" s="11"/>
      <c r="F8961" s="56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42"/>
      <c r="V8961" s="42"/>
      <c r="W8961" s="42"/>
      <c r="X8961" s="42"/>
      <c r="Y8961" s="42"/>
      <c r="Z8961" s="42"/>
      <c r="AA8961" s="42"/>
      <c r="AB8961" s="42"/>
      <c r="AD8961" s="11"/>
      <c r="AE8961" s="11"/>
    </row>
    <row r="8962" spans="3:32">
      <c r="C8962" s="57"/>
      <c r="D8962" s="11"/>
      <c r="E8962" s="11"/>
      <c r="F8962" s="56"/>
      <c r="G8962" s="11"/>
      <c r="H8962" s="11"/>
      <c r="I8962" s="11"/>
      <c r="J8962" s="11"/>
      <c r="K8962" s="11"/>
      <c r="M8962" s="11"/>
      <c r="N8962" s="11"/>
      <c r="O8962" s="11"/>
      <c r="Q8962" s="11"/>
      <c r="R8962" s="11"/>
      <c r="S8962" s="11"/>
      <c r="T8962" s="11"/>
      <c r="U8962" s="42"/>
      <c r="V8962" s="42"/>
      <c r="W8962" s="42"/>
      <c r="X8962" s="42"/>
      <c r="Y8962" s="42"/>
      <c r="Z8962" s="42"/>
      <c r="AA8962" s="42"/>
      <c r="AB8962" s="42"/>
      <c r="AD8962" s="11"/>
      <c r="AF8962" s="11"/>
    </row>
    <row r="8963" spans="3:32">
      <c r="C8963" s="57"/>
      <c r="D8963" s="11"/>
      <c r="E8963" s="11"/>
      <c r="F8963" s="56"/>
      <c r="G8963" s="11"/>
      <c r="H8963" s="11"/>
      <c r="I8963" s="11"/>
      <c r="J8963" s="11"/>
      <c r="K8963" s="11"/>
      <c r="M8963" s="11"/>
      <c r="N8963" s="11"/>
      <c r="O8963" s="11"/>
      <c r="Q8963" s="11"/>
      <c r="R8963" s="11"/>
      <c r="S8963" s="11"/>
      <c r="U8963" s="42"/>
      <c r="V8963" s="42"/>
      <c r="W8963" s="42"/>
      <c r="X8963" s="42"/>
      <c r="Y8963" s="42"/>
      <c r="Z8963" s="42"/>
      <c r="AA8963" s="42"/>
      <c r="AB8963" s="42"/>
      <c r="AD8963" s="11"/>
      <c r="AF8963" s="11"/>
    </row>
    <row r="8964" spans="3:32">
      <c r="C8964" s="57"/>
      <c r="D8964" s="11"/>
      <c r="E8964" s="11"/>
      <c r="F8964" s="56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42"/>
      <c r="V8964" s="42"/>
      <c r="W8964" s="42"/>
      <c r="X8964" s="42"/>
      <c r="Y8964" s="42"/>
      <c r="Z8964" s="42"/>
      <c r="AA8964" s="42"/>
      <c r="AB8964" s="42"/>
      <c r="AD8964" s="11"/>
      <c r="AF8964" s="11"/>
    </row>
    <row r="8965" spans="3:32">
      <c r="C8965" s="57"/>
      <c r="D8965" s="11"/>
      <c r="E8965" s="11"/>
      <c r="F8965" s="56"/>
      <c r="G8965" s="11"/>
      <c r="H8965" s="11"/>
      <c r="I8965" s="11"/>
      <c r="J8965" s="11"/>
      <c r="K8965" s="11"/>
      <c r="M8965" s="11"/>
      <c r="N8965" s="11"/>
      <c r="Q8965" s="11"/>
      <c r="R8965" s="11"/>
      <c r="S8965" s="11"/>
      <c r="U8965" s="42"/>
      <c r="V8965" s="42"/>
      <c r="W8965" s="42"/>
      <c r="X8965" s="42"/>
      <c r="Y8965" s="42"/>
      <c r="Z8965" s="42"/>
      <c r="AA8965" s="42"/>
      <c r="AB8965" s="42"/>
      <c r="AD8965" s="11"/>
      <c r="AE8965" s="11"/>
      <c r="AF8965" s="11"/>
    </row>
    <row r="8966" spans="3:32">
      <c r="C8966" s="57"/>
      <c r="D8966" s="11"/>
      <c r="E8966" s="11"/>
      <c r="F8966" s="56"/>
      <c r="G8966" s="11"/>
      <c r="H8966" s="11"/>
      <c r="I8966" s="11"/>
      <c r="J8966" s="11"/>
      <c r="K8966" s="11"/>
      <c r="L8966" s="11"/>
      <c r="M8966" s="11"/>
      <c r="N8966" s="11"/>
      <c r="P8966" s="11"/>
      <c r="Q8966" s="11"/>
      <c r="R8966" s="11"/>
      <c r="S8966" s="11"/>
      <c r="T8966" s="11"/>
      <c r="U8966" s="42"/>
      <c r="V8966" s="42"/>
      <c r="W8966" s="42"/>
      <c r="X8966" s="42"/>
      <c r="Y8966" s="42"/>
      <c r="Z8966" s="42"/>
      <c r="AA8966" s="42"/>
      <c r="AB8966" s="42"/>
      <c r="AD8966" s="11"/>
      <c r="AE8966" s="11"/>
      <c r="AF8966" s="11"/>
    </row>
    <row r="8967" spans="3:32">
      <c r="C8967" s="57"/>
      <c r="D8967" s="11"/>
      <c r="E8967" s="11"/>
      <c r="F8967" s="56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42"/>
      <c r="V8967" s="42"/>
      <c r="W8967" s="42"/>
      <c r="X8967" s="42"/>
      <c r="Y8967" s="42"/>
      <c r="Z8967" s="42"/>
      <c r="AA8967" s="42"/>
      <c r="AB8967" s="42"/>
      <c r="AD8967" s="11"/>
      <c r="AE8967" s="11"/>
    </row>
    <row r="8968" spans="3:32">
      <c r="C8968" s="57"/>
      <c r="D8968" s="11"/>
      <c r="E8968" s="11"/>
      <c r="F8968" s="56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42"/>
      <c r="V8968" s="42"/>
      <c r="W8968" s="42"/>
      <c r="X8968" s="42"/>
      <c r="Y8968" s="42"/>
      <c r="Z8968" s="42"/>
      <c r="AA8968" s="42"/>
      <c r="AB8968" s="42"/>
      <c r="AD8968" s="11"/>
      <c r="AE8968" s="11"/>
    </row>
    <row r="8969" spans="3:32">
      <c r="C8969" s="57"/>
      <c r="D8969" s="11"/>
      <c r="E8969" s="11"/>
      <c r="F8969" s="56"/>
      <c r="G8969" s="11"/>
      <c r="H8969" s="11"/>
      <c r="I8969" s="11"/>
      <c r="J8969" s="11"/>
      <c r="K8969" s="11"/>
      <c r="M8969" s="11"/>
      <c r="Q8969" s="11"/>
      <c r="R8969" s="11"/>
      <c r="S8969" s="11"/>
      <c r="T8969" s="11"/>
      <c r="U8969" s="42"/>
      <c r="V8969" s="42"/>
      <c r="W8969" s="42"/>
      <c r="X8969" s="42"/>
      <c r="Y8969" s="42"/>
      <c r="Z8969" s="42"/>
      <c r="AA8969" s="42"/>
      <c r="AB8969" s="42"/>
      <c r="AD8969" s="11"/>
      <c r="AE8969" s="11"/>
      <c r="AF8969" s="11"/>
    </row>
    <row r="8970" spans="3:32">
      <c r="C8970" s="57"/>
      <c r="D8970" s="11"/>
      <c r="E8970" s="11"/>
      <c r="F8970" s="56"/>
      <c r="G8970" s="11"/>
      <c r="H8970" s="11"/>
      <c r="I8970" s="11"/>
      <c r="J8970" s="11"/>
      <c r="K8970" s="11"/>
      <c r="M8970" s="11"/>
      <c r="N8970" s="11"/>
      <c r="O8970" s="11"/>
      <c r="P8970" s="11"/>
      <c r="Q8970" s="11"/>
      <c r="R8970" s="11"/>
      <c r="S8970" s="11"/>
      <c r="T8970" s="11"/>
      <c r="U8970" s="42"/>
      <c r="V8970" s="42"/>
      <c r="W8970" s="42"/>
      <c r="X8970" s="42"/>
      <c r="Y8970" s="42"/>
      <c r="Z8970" s="42"/>
      <c r="AA8970" s="42"/>
      <c r="AB8970" s="42"/>
      <c r="AD8970" s="11"/>
      <c r="AE8970" s="11"/>
      <c r="AF8970" s="11"/>
    </row>
    <row r="8971" spans="3:32">
      <c r="C8971" s="57"/>
      <c r="D8971" s="11"/>
      <c r="E8971" s="11"/>
      <c r="F8971" s="56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42"/>
      <c r="V8971" s="42"/>
      <c r="W8971" s="42"/>
      <c r="X8971" s="42"/>
      <c r="Y8971" s="42"/>
      <c r="Z8971" s="42"/>
      <c r="AA8971" s="42"/>
      <c r="AB8971" s="42"/>
      <c r="AD8971" s="11"/>
      <c r="AF8971" s="11"/>
    </row>
    <row r="8972" spans="3:32">
      <c r="C8972" s="57"/>
      <c r="D8972" s="11"/>
      <c r="E8972" s="11"/>
      <c r="F8972" s="56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42"/>
      <c r="V8972" s="42"/>
      <c r="W8972" s="42"/>
      <c r="X8972" s="42"/>
      <c r="Y8972" s="42"/>
      <c r="Z8972" s="42"/>
      <c r="AA8972" s="42"/>
      <c r="AB8972" s="42"/>
      <c r="AD8972" s="11"/>
      <c r="AF8972" s="11"/>
    </row>
    <row r="8973" spans="3:32">
      <c r="C8973" s="57"/>
      <c r="D8973" s="11"/>
      <c r="E8973" s="11"/>
      <c r="F8973" s="56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42"/>
      <c r="V8973" s="42"/>
      <c r="W8973" s="42"/>
      <c r="X8973" s="42"/>
      <c r="Y8973" s="42"/>
      <c r="Z8973" s="42"/>
      <c r="AA8973" s="42"/>
      <c r="AB8973" s="42"/>
      <c r="AD8973" s="11"/>
      <c r="AE8973" s="11"/>
      <c r="AF8973" s="11"/>
    </row>
    <row r="8974" spans="3:32">
      <c r="C8974" s="57"/>
      <c r="D8974" s="11"/>
      <c r="E8974" s="11"/>
      <c r="F8974" s="56"/>
      <c r="G8974" s="11"/>
      <c r="H8974" s="11"/>
      <c r="I8974" s="11"/>
      <c r="J8974" s="11"/>
      <c r="K8974" s="11"/>
      <c r="L8974" s="11"/>
      <c r="M8974" s="11"/>
      <c r="O8974" s="11"/>
      <c r="Q8974" s="11"/>
      <c r="R8974" s="11"/>
      <c r="S8974" s="11"/>
      <c r="T8974" s="11"/>
      <c r="U8974" s="42"/>
      <c r="V8974" s="42"/>
      <c r="W8974" s="42"/>
      <c r="X8974" s="42"/>
      <c r="Y8974" s="42"/>
      <c r="Z8974" s="42"/>
      <c r="AA8974" s="42"/>
      <c r="AB8974" s="42"/>
      <c r="AD8974" s="11"/>
      <c r="AE8974" s="11"/>
    </row>
    <row r="8975" spans="3:32">
      <c r="C8975" s="57"/>
      <c r="D8975" s="11"/>
      <c r="E8975" s="11"/>
      <c r="F8975" s="56"/>
      <c r="G8975" s="11"/>
      <c r="H8975" s="11"/>
      <c r="I8975" s="11"/>
      <c r="J8975" s="11"/>
      <c r="K8975" s="11"/>
      <c r="M8975" s="11"/>
      <c r="N8975" s="11"/>
      <c r="O8975" s="11"/>
      <c r="P8975" s="11"/>
      <c r="Q8975" s="11"/>
      <c r="R8975" s="11"/>
      <c r="S8975" s="11"/>
      <c r="T8975" s="11"/>
      <c r="U8975" s="42"/>
      <c r="V8975" s="42"/>
      <c r="W8975" s="42"/>
      <c r="X8975" s="42"/>
      <c r="Y8975" s="42"/>
      <c r="Z8975" s="42"/>
      <c r="AA8975" s="42"/>
      <c r="AB8975" s="42"/>
      <c r="AD8975" s="11"/>
    </row>
    <row r="8976" spans="3:32">
      <c r="C8976" s="57"/>
      <c r="D8976" s="11"/>
      <c r="E8976" s="11"/>
      <c r="F8976" s="56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42"/>
      <c r="V8976" s="42"/>
      <c r="W8976" s="42"/>
      <c r="X8976" s="42"/>
      <c r="Y8976" s="42"/>
      <c r="Z8976" s="42"/>
      <c r="AA8976" s="42"/>
      <c r="AB8976" s="42"/>
      <c r="AD8976" s="11"/>
      <c r="AF8976" s="11"/>
    </row>
    <row r="8977" spans="3:32">
      <c r="C8977" s="57"/>
      <c r="D8977" s="11"/>
      <c r="E8977" s="11"/>
      <c r="F8977" s="56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42"/>
      <c r="V8977" s="42"/>
      <c r="W8977" s="42"/>
      <c r="X8977" s="42"/>
      <c r="Y8977" s="42"/>
      <c r="Z8977" s="42"/>
      <c r="AA8977" s="42"/>
      <c r="AB8977" s="42"/>
      <c r="AD8977" s="11"/>
    </row>
    <row r="8978" spans="3:32">
      <c r="C8978" s="57"/>
      <c r="D8978" s="11"/>
      <c r="E8978" s="11"/>
      <c r="F8978" s="56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42"/>
      <c r="V8978" s="42"/>
      <c r="W8978" s="42"/>
      <c r="X8978" s="42"/>
      <c r="Y8978" s="42"/>
      <c r="Z8978" s="42"/>
      <c r="AA8978" s="42"/>
      <c r="AB8978" s="42"/>
      <c r="AD8978" s="11"/>
    </row>
    <row r="8979" spans="3:32">
      <c r="C8979" s="57"/>
      <c r="D8979" s="11"/>
      <c r="E8979" s="11"/>
      <c r="F8979" s="56"/>
      <c r="G8979" s="11"/>
      <c r="H8979" s="11"/>
      <c r="I8979" s="11"/>
      <c r="J8979" s="11"/>
      <c r="K8979" s="11"/>
      <c r="L8979" s="11"/>
      <c r="M8979" s="11"/>
      <c r="O8979" s="11"/>
      <c r="Q8979" s="11"/>
      <c r="R8979" s="11"/>
      <c r="S8979" s="11"/>
      <c r="T8979" s="11"/>
      <c r="U8979" s="42"/>
      <c r="V8979" s="42"/>
      <c r="W8979" s="42"/>
      <c r="X8979" s="42"/>
      <c r="Y8979" s="42"/>
      <c r="Z8979" s="42"/>
      <c r="AA8979" s="42"/>
      <c r="AB8979" s="42"/>
      <c r="AD8979" s="11"/>
    </row>
    <row r="8980" spans="3:32">
      <c r="C8980" s="57"/>
      <c r="D8980" s="11"/>
      <c r="E8980" s="11"/>
      <c r="F8980" s="56"/>
      <c r="G8980" s="11"/>
      <c r="H8980" s="11"/>
      <c r="I8980" s="11"/>
      <c r="J8980" s="11"/>
      <c r="K8980" s="11"/>
      <c r="L8980" s="11"/>
      <c r="M8980" s="11"/>
      <c r="O8980" s="11"/>
      <c r="Q8980" s="11"/>
      <c r="R8980" s="11"/>
      <c r="S8980" s="11"/>
      <c r="T8980" s="11"/>
      <c r="U8980" s="42"/>
      <c r="V8980" s="42"/>
      <c r="W8980" s="42"/>
      <c r="X8980" s="42"/>
      <c r="Y8980" s="42"/>
      <c r="Z8980" s="42"/>
      <c r="AA8980" s="42"/>
      <c r="AB8980" s="42"/>
      <c r="AD8980" s="11"/>
    </row>
    <row r="8981" spans="3:32">
      <c r="C8981" s="57"/>
      <c r="D8981" s="11"/>
      <c r="E8981" s="11"/>
      <c r="F8981" s="56"/>
      <c r="G8981" s="11"/>
      <c r="H8981" s="11"/>
      <c r="I8981" s="11"/>
      <c r="J8981" s="11"/>
      <c r="K8981" s="11"/>
      <c r="L8981" s="11"/>
      <c r="M8981" s="11"/>
      <c r="O8981" s="11"/>
      <c r="Q8981" s="11"/>
      <c r="R8981" s="11"/>
      <c r="S8981" s="11"/>
      <c r="T8981" s="11"/>
      <c r="U8981" s="42"/>
      <c r="V8981" s="42"/>
      <c r="W8981" s="42"/>
      <c r="X8981" s="42"/>
      <c r="Y8981" s="42"/>
      <c r="Z8981" s="42"/>
      <c r="AA8981" s="42"/>
      <c r="AB8981" s="42"/>
      <c r="AD8981" s="11"/>
      <c r="AF8981" s="11"/>
    </row>
    <row r="8982" spans="3:32">
      <c r="C8982" s="57"/>
      <c r="D8982" s="11"/>
      <c r="E8982" s="11"/>
      <c r="F8982" s="56"/>
      <c r="G8982" s="11"/>
      <c r="H8982" s="11"/>
      <c r="I8982" s="11"/>
      <c r="J8982" s="11"/>
      <c r="K8982" s="11"/>
      <c r="L8982" s="11"/>
      <c r="M8982" s="11"/>
      <c r="O8982" s="11"/>
      <c r="Q8982" s="11"/>
      <c r="R8982" s="11"/>
      <c r="S8982" s="11"/>
      <c r="T8982" s="11"/>
      <c r="U8982" s="42"/>
      <c r="V8982" s="42"/>
      <c r="W8982" s="42"/>
      <c r="X8982" s="42"/>
      <c r="Y8982" s="42"/>
      <c r="Z8982" s="42"/>
      <c r="AA8982" s="42"/>
      <c r="AB8982" s="42"/>
      <c r="AD8982" s="11"/>
      <c r="AF8982" s="11"/>
    </row>
    <row r="8983" spans="3:32">
      <c r="C8983" s="57"/>
      <c r="D8983" s="11"/>
      <c r="E8983" s="11"/>
      <c r="F8983" s="56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42"/>
      <c r="V8983" s="42"/>
      <c r="W8983" s="42"/>
      <c r="X8983" s="42"/>
      <c r="Y8983" s="42"/>
      <c r="Z8983" s="42"/>
      <c r="AA8983" s="42"/>
      <c r="AB8983" s="42"/>
      <c r="AD8983" s="11"/>
      <c r="AF8983" s="11"/>
    </row>
    <row r="8984" spans="3:32">
      <c r="C8984" s="57"/>
      <c r="D8984" s="11"/>
      <c r="E8984" s="11"/>
      <c r="F8984" s="56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42"/>
      <c r="V8984" s="42"/>
      <c r="W8984" s="42"/>
      <c r="X8984" s="42"/>
      <c r="Y8984" s="42"/>
      <c r="Z8984" s="42"/>
      <c r="AA8984" s="42"/>
      <c r="AB8984" s="42"/>
      <c r="AD8984" s="11"/>
      <c r="AF8984" s="11"/>
    </row>
    <row r="8985" spans="3:32">
      <c r="C8985" s="57"/>
      <c r="D8985" s="11"/>
      <c r="E8985" s="11"/>
      <c r="F8985" s="56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42"/>
      <c r="V8985" s="42"/>
      <c r="W8985" s="42"/>
      <c r="X8985" s="42"/>
      <c r="Y8985" s="42"/>
      <c r="Z8985" s="42"/>
      <c r="AA8985" s="42"/>
      <c r="AB8985" s="42"/>
      <c r="AD8985" s="11"/>
      <c r="AF8985" s="11"/>
    </row>
    <row r="8986" spans="3:32">
      <c r="C8986" s="57"/>
      <c r="D8986" s="11"/>
      <c r="E8986" s="11"/>
      <c r="F8986" s="56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42"/>
      <c r="V8986" s="42"/>
      <c r="W8986" s="42"/>
      <c r="X8986" s="42"/>
      <c r="Y8986" s="42"/>
      <c r="Z8986" s="42"/>
      <c r="AA8986" s="42"/>
      <c r="AB8986" s="42"/>
      <c r="AD8986" s="11"/>
    </row>
    <row r="8987" spans="3:32">
      <c r="C8987" s="57"/>
      <c r="D8987" s="11"/>
      <c r="E8987" s="11"/>
      <c r="F8987" s="56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42"/>
      <c r="V8987" s="42"/>
      <c r="W8987" s="42"/>
      <c r="X8987" s="42"/>
      <c r="Y8987" s="42"/>
      <c r="Z8987" s="42"/>
      <c r="AA8987" s="42"/>
      <c r="AB8987" s="42"/>
      <c r="AD8987" s="11"/>
    </row>
    <row r="8988" spans="3:32">
      <c r="C8988" s="57"/>
      <c r="D8988" s="11"/>
      <c r="E8988" s="11"/>
      <c r="F8988" s="56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42"/>
      <c r="V8988" s="42"/>
      <c r="W8988" s="42"/>
      <c r="X8988" s="42"/>
      <c r="Y8988" s="42"/>
      <c r="Z8988" s="42"/>
      <c r="AA8988" s="42"/>
      <c r="AB8988" s="42"/>
      <c r="AD8988" s="11"/>
    </row>
    <row r="8989" spans="3:32">
      <c r="C8989" s="57"/>
      <c r="D8989" s="11"/>
      <c r="E8989" s="11"/>
      <c r="F8989" s="56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42"/>
      <c r="V8989" s="42"/>
      <c r="W8989" s="42"/>
      <c r="X8989" s="42"/>
      <c r="Y8989" s="42"/>
      <c r="Z8989" s="42"/>
      <c r="AA8989" s="42"/>
      <c r="AB8989" s="42"/>
      <c r="AD8989" s="11"/>
    </row>
    <row r="8990" spans="3:32">
      <c r="C8990" s="57"/>
      <c r="D8990" s="11"/>
      <c r="E8990" s="11"/>
      <c r="F8990" s="56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42"/>
      <c r="V8990" s="42"/>
      <c r="W8990" s="42"/>
      <c r="X8990" s="42"/>
      <c r="Y8990" s="42"/>
      <c r="Z8990" s="42"/>
      <c r="AA8990" s="42"/>
      <c r="AB8990" s="42"/>
      <c r="AD8990" s="11"/>
      <c r="AE8990" s="11"/>
    </row>
    <row r="8991" spans="3:32">
      <c r="C8991" s="57"/>
      <c r="D8991" s="11"/>
      <c r="E8991" s="11"/>
      <c r="F8991" s="56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42"/>
      <c r="V8991" s="42"/>
      <c r="W8991" s="42"/>
      <c r="X8991" s="42"/>
      <c r="Y8991" s="42"/>
      <c r="Z8991" s="42"/>
      <c r="AA8991" s="42"/>
      <c r="AB8991" s="42"/>
      <c r="AD8991" s="11"/>
      <c r="AF8991" s="11"/>
    </row>
    <row r="8992" spans="3:32">
      <c r="C8992" s="57"/>
      <c r="D8992" s="11"/>
      <c r="E8992" s="11"/>
      <c r="F8992" s="56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42"/>
      <c r="V8992" s="42"/>
      <c r="W8992" s="42"/>
      <c r="X8992" s="42"/>
      <c r="Y8992" s="42"/>
      <c r="Z8992" s="42"/>
      <c r="AA8992" s="42"/>
      <c r="AB8992" s="42"/>
      <c r="AD8992" s="11"/>
      <c r="AF8992" s="11"/>
    </row>
    <row r="8993" spans="3:32">
      <c r="C8993" s="57"/>
      <c r="D8993" s="11"/>
      <c r="E8993" s="11"/>
      <c r="F8993" s="56"/>
      <c r="G8993" s="11"/>
      <c r="H8993" s="11"/>
      <c r="I8993" s="11"/>
      <c r="J8993" s="11"/>
      <c r="K8993" s="11"/>
      <c r="L8993" s="11"/>
      <c r="M8993" s="11"/>
      <c r="O8993" s="11"/>
      <c r="Q8993" s="11"/>
      <c r="R8993" s="11"/>
      <c r="S8993" s="11"/>
      <c r="T8993" s="11"/>
      <c r="U8993" s="42"/>
      <c r="V8993" s="42"/>
      <c r="W8993" s="42"/>
      <c r="X8993" s="42"/>
      <c r="Y8993" s="42"/>
      <c r="Z8993" s="42"/>
      <c r="AA8993" s="42"/>
      <c r="AB8993" s="42"/>
      <c r="AD8993" s="11"/>
      <c r="AF8993" s="11"/>
    </row>
    <row r="8994" spans="3:32">
      <c r="C8994" s="57"/>
      <c r="D8994" s="11"/>
      <c r="E8994" s="11"/>
      <c r="F8994" s="56"/>
      <c r="G8994" s="11"/>
      <c r="H8994" s="11"/>
      <c r="I8994" s="11"/>
      <c r="J8994" s="11"/>
      <c r="K8994" s="11"/>
      <c r="L8994" s="11"/>
      <c r="M8994" s="11"/>
      <c r="O8994" s="11"/>
      <c r="Q8994" s="11"/>
      <c r="R8994" s="11"/>
      <c r="S8994" s="11"/>
      <c r="T8994" s="11"/>
      <c r="U8994" s="42"/>
      <c r="V8994" s="42"/>
      <c r="W8994" s="42"/>
      <c r="X8994" s="42"/>
      <c r="Y8994" s="42"/>
      <c r="Z8994" s="42"/>
      <c r="AA8994" s="42"/>
      <c r="AB8994" s="42"/>
      <c r="AD8994" s="11"/>
      <c r="AF8994" s="11"/>
    </row>
    <row r="8995" spans="3:32">
      <c r="C8995" s="57"/>
      <c r="D8995" s="11"/>
      <c r="E8995" s="11"/>
      <c r="F8995" s="56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U8995" s="42"/>
      <c r="V8995" s="42"/>
      <c r="W8995" s="42"/>
      <c r="X8995" s="42"/>
      <c r="Y8995" s="42"/>
      <c r="Z8995" s="42"/>
      <c r="AA8995" s="42"/>
      <c r="AB8995" s="42"/>
      <c r="AD8995" s="11"/>
      <c r="AE8995" s="11"/>
      <c r="AF8995" s="11"/>
    </row>
    <row r="8996" spans="3:32">
      <c r="C8996" s="57"/>
      <c r="D8996" s="11"/>
      <c r="E8996" s="11"/>
      <c r="F8996" s="56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42"/>
      <c r="V8996" s="42"/>
      <c r="W8996" s="42"/>
      <c r="X8996" s="42"/>
      <c r="Y8996" s="42"/>
      <c r="Z8996" s="42"/>
      <c r="AA8996" s="42"/>
      <c r="AB8996" s="42"/>
      <c r="AD8996" s="11"/>
      <c r="AE8996" s="11"/>
    </row>
    <row r="8997" spans="3:32">
      <c r="C8997" s="57"/>
      <c r="D8997" s="11"/>
      <c r="E8997" s="11"/>
      <c r="F8997" s="56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42"/>
      <c r="V8997" s="42"/>
      <c r="W8997" s="42"/>
      <c r="X8997" s="42"/>
      <c r="Y8997" s="42"/>
      <c r="Z8997" s="42"/>
      <c r="AA8997" s="42"/>
      <c r="AB8997" s="42"/>
      <c r="AD8997" s="11"/>
      <c r="AE8997" s="11"/>
    </row>
    <row r="8998" spans="3:32">
      <c r="C8998" s="57"/>
      <c r="D8998" s="11"/>
      <c r="E8998" s="11"/>
      <c r="F8998" s="56"/>
      <c r="G8998" s="11"/>
      <c r="H8998" s="11"/>
      <c r="I8998" s="11"/>
      <c r="J8998" s="11"/>
      <c r="K8998" s="11"/>
      <c r="L8998" s="11"/>
      <c r="M8998" s="11"/>
      <c r="N8998" s="11"/>
      <c r="P8998" s="11"/>
      <c r="Q8998" s="11"/>
      <c r="R8998" s="11"/>
      <c r="S8998" s="11"/>
      <c r="T8998" s="11"/>
      <c r="U8998" s="42"/>
      <c r="V8998" s="42"/>
      <c r="W8998" s="42"/>
      <c r="X8998" s="42"/>
      <c r="Y8998" s="42"/>
      <c r="Z8998" s="42"/>
      <c r="AA8998" s="42"/>
      <c r="AB8998" s="42"/>
      <c r="AD8998" s="11"/>
      <c r="AE8998" s="11"/>
    </row>
    <row r="8999" spans="3:32">
      <c r="C8999" s="57"/>
      <c r="D8999" s="11"/>
      <c r="E8999" s="11"/>
      <c r="F8999" s="56"/>
      <c r="G8999" s="11"/>
      <c r="H8999" s="11"/>
      <c r="I8999" s="11"/>
      <c r="J8999" s="11"/>
      <c r="K8999" s="11"/>
      <c r="L8999" s="11"/>
      <c r="M8999" s="11"/>
      <c r="N8999" s="11"/>
      <c r="P8999" s="11"/>
      <c r="Q8999" s="11"/>
      <c r="R8999" s="11"/>
      <c r="S8999" s="11"/>
      <c r="T8999" s="11"/>
      <c r="U8999" s="42"/>
      <c r="V8999" s="42"/>
      <c r="W8999" s="42"/>
      <c r="X8999" s="42"/>
      <c r="Y8999" s="42"/>
      <c r="Z8999" s="42"/>
      <c r="AA8999" s="42"/>
      <c r="AB8999" s="42"/>
      <c r="AD8999" s="11"/>
      <c r="AE8999" s="11"/>
      <c r="AF8999" s="11"/>
    </row>
    <row r="9000" spans="3:32">
      <c r="C9000" s="57"/>
      <c r="D9000" s="11"/>
      <c r="E9000" s="11"/>
      <c r="F9000" s="56"/>
      <c r="G9000" s="11"/>
      <c r="H9000" s="11"/>
      <c r="I9000" s="11"/>
      <c r="J9000" s="11"/>
      <c r="K9000" s="11"/>
      <c r="L9000" s="11"/>
      <c r="M9000" s="11"/>
      <c r="N9000" s="11"/>
      <c r="P9000" s="11"/>
      <c r="Q9000" s="11"/>
      <c r="R9000" s="11"/>
      <c r="S9000" s="11"/>
      <c r="T9000" s="11"/>
      <c r="U9000" s="42"/>
      <c r="V9000" s="42"/>
      <c r="W9000" s="42"/>
      <c r="X9000" s="42"/>
      <c r="Y9000" s="42"/>
      <c r="Z9000" s="42"/>
      <c r="AA9000" s="42"/>
      <c r="AB9000" s="42"/>
      <c r="AD9000" s="11"/>
      <c r="AE9000" s="11"/>
      <c r="AF9000" s="11"/>
    </row>
    <row r="9001" spans="3:32">
      <c r="C9001" s="57"/>
      <c r="D9001" s="11"/>
      <c r="E9001" s="11"/>
      <c r="F9001" s="56"/>
      <c r="G9001" s="11"/>
      <c r="H9001" s="11"/>
      <c r="I9001" s="11"/>
      <c r="J9001" s="11"/>
      <c r="K9001" s="11"/>
      <c r="L9001" s="11"/>
      <c r="M9001" s="11"/>
      <c r="N9001" s="11"/>
      <c r="P9001" s="11"/>
      <c r="Q9001" s="11"/>
      <c r="R9001" s="11"/>
      <c r="S9001" s="11"/>
      <c r="T9001" s="11"/>
      <c r="U9001" s="42"/>
      <c r="V9001" s="42"/>
      <c r="W9001" s="42"/>
      <c r="X9001" s="42"/>
      <c r="Y9001" s="42"/>
      <c r="Z9001" s="42"/>
      <c r="AA9001" s="42"/>
      <c r="AB9001" s="42"/>
      <c r="AD9001" s="11"/>
      <c r="AE9001" s="11"/>
    </row>
    <row r="9002" spans="3:32">
      <c r="C9002" s="57"/>
      <c r="D9002" s="11"/>
      <c r="E9002" s="11"/>
      <c r="F9002" s="56"/>
      <c r="G9002" s="11"/>
      <c r="H9002" s="11"/>
      <c r="I9002" s="11"/>
      <c r="J9002" s="11"/>
      <c r="K9002" s="11"/>
      <c r="L9002" s="11"/>
      <c r="M9002" s="11"/>
      <c r="N9002" s="11"/>
      <c r="P9002" s="11"/>
      <c r="Q9002" s="11"/>
      <c r="R9002" s="11"/>
      <c r="S9002" s="11"/>
      <c r="T9002" s="11"/>
      <c r="U9002" s="42"/>
      <c r="V9002" s="42"/>
      <c r="W9002" s="42"/>
      <c r="X9002" s="42"/>
      <c r="Y9002" s="42"/>
      <c r="Z9002" s="42"/>
      <c r="AA9002" s="42"/>
      <c r="AB9002" s="42"/>
      <c r="AD9002" s="11"/>
      <c r="AE9002" s="11"/>
      <c r="AF9002" s="11"/>
    </row>
    <row r="9003" spans="3:32">
      <c r="C9003" s="57"/>
      <c r="D9003" s="11"/>
      <c r="E9003" s="11"/>
      <c r="F9003" s="56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42"/>
      <c r="V9003" s="42"/>
      <c r="W9003" s="42"/>
      <c r="X9003" s="42"/>
      <c r="Y9003" s="42"/>
      <c r="Z9003" s="42"/>
      <c r="AA9003" s="42"/>
      <c r="AB9003" s="42"/>
      <c r="AD9003" s="11"/>
      <c r="AE9003" s="11"/>
      <c r="AF9003" s="11"/>
    </row>
    <row r="9004" spans="3:32">
      <c r="C9004" s="57"/>
      <c r="D9004" s="11"/>
      <c r="E9004" s="11"/>
      <c r="F9004" s="56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42"/>
      <c r="V9004" s="42"/>
      <c r="W9004" s="42"/>
      <c r="X9004" s="42"/>
      <c r="Y9004" s="42"/>
      <c r="Z9004" s="42"/>
      <c r="AA9004" s="42"/>
      <c r="AB9004" s="42"/>
      <c r="AD9004" s="11"/>
      <c r="AF9004" s="11"/>
    </row>
    <row r="9005" spans="3:32">
      <c r="C9005" s="57"/>
      <c r="D9005" s="11"/>
      <c r="E9005" s="11"/>
      <c r="F9005" s="56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42"/>
      <c r="V9005" s="42"/>
      <c r="W9005" s="42"/>
      <c r="X9005" s="42"/>
      <c r="Y9005" s="42"/>
      <c r="Z9005" s="42"/>
      <c r="AA9005" s="42"/>
      <c r="AB9005" s="42"/>
      <c r="AD9005" s="11"/>
      <c r="AE9005" s="11"/>
      <c r="AF9005" s="11"/>
    </row>
    <row r="9006" spans="3:32">
      <c r="C9006" s="57"/>
      <c r="D9006" s="11"/>
      <c r="E9006" s="11"/>
      <c r="F9006" s="56"/>
      <c r="G9006" s="11"/>
      <c r="H9006" s="11"/>
      <c r="I9006" s="11"/>
      <c r="J9006" s="11"/>
      <c r="K9006" s="11"/>
      <c r="M9006" s="11"/>
      <c r="N9006" s="11"/>
      <c r="P9006" s="11"/>
      <c r="Q9006" s="11"/>
      <c r="R9006" s="11"/>
      <c r="S9006" s="11"/>
      <c r="U9006" s="42"/>
      <c r="V9006" s="42"/>
      <c r="W9006" s="42"/>
      <c r="X9006" s="42"/>
      <c r="Y9006" s="42"/>
      <c r="Z9006" s="42"/>
      <c r="AA9006" s="42"/>
      <c r="AB9006" s="42"/>
      <c r="AD9006" s="11"/>
      <c r="AF9006" s="11"/>
    </row>
    <row r="9007" spans="3:32">
      <c r="C9007" s="57"/>
      <c r="D9007" s="11"/>
      <c r="E9007" s="11"/>
      <c r="F9007" s="56"/>
      <c r="G9007" s="11"/>
      <c r="H9007" s="11"/>
      <c r="I9007" s="11"/>
      <c r="J9007" s="11"/>
      <c r="K9007" s="11"/>
      <c r="L9007" s="11"/>
      <c r="M9007" s="11"/>
      <c r="N9007" s="11"/>
      <c r="O9007" s="11"/>
      <c r="Q9007" s="11"/>
      <c r="R9007" s="11"/>
      <c r="S9007" s="11"/>
      <c r="T9007" s="11"/>
      <c r="U9007" s="42"/>
      <c r="V9007" s="42"/>
      <c r="W9007" s="42"/>
      <c r="X9007" s="42"/>
      <c r="Y9007" s="42"/>
      <c r="Z9007" s="42"/>
      <c r="AA9007" s="42"/>
      <c r="AB9007" s="42"/>
      <c r="AD9007" s="11"/>
      <c r="AF9007" s="11"/>
    </row>
    <row r="9008" spans="3:32">
      <c r="C9008" s="57"/>
      <c r="D9008" s="11"/>
      <c r="E9008" s="11"/>
      <c r="F9008" s="56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42"/>
      <c r="V9008" s="42"/>
      <c r="W9008" s="42"/>
      <c r="X9008" s="42"/>
      <c r="Y9008" s="42"/>
      <c r="Z9008" s="42"/>
      <c r="AA9008" s="42"/>
      <c r="AB9008" s="42"/>
      <c r="AD9008" s="11"/>
      <c r="AE9008" s="11"/>
    </row>
    <row r="9009" spans="3:32">
      <c r="C9009" s="57"/>
      <c r="D9009" s="11"/>
      <c r="E9009" s="11"/>
      <c r="F9009" s="56"/>
      <c r="G9009" s="11"/>
      <c r="H9009" s="11"/>
      <c r="I9009" s="11"/>
      <c r="J9009" s="11"/>
      <c r="K9009" s="11"/>
      <c r="M9009" s="11"/>
      <c r="N9009" s="11"/>
      <c r="O9009" s="11"/>
      <c r="Q9009" s="11"/>
      <c r="R9009" s="11"/>
      <c r="S9009" s="11"/>
      <c r="U9009" s="42"/>
      <c r="V9009" s="42"/>
      <c r="W9009" s="42"/>
      <c r="X9009" s="42"/>
      <c r="Y9009" s="42"/>
      <c r="Z9009" s="42"/>
      <c r="AA9009" s="42"/>
      <c r="AB9009" s="42"/>
      <c r="AD9009" s="11"/>
      <c r="AF9009" s="11"/>
    </row>
    <row r="9010" spans="3:32">
      <c r="C9010" s="57"/>
      <c r="D9010" s="11"/>
      <c r="E9010" s="11"/>
      <c r="F9010" s="56"/>
      <c r="G9010" s="11"/>
      <c r="H9010" s="11"/>
      <c r="I9010" s="11"/>
      <c r="J9010" s="11"/>
      <c r="K9010" s="11"/>
      <c r="M9010" s="11"/>
      <c r="N9010" s="11"/>
      <c r="O9010" s="11"/>
      <c r="Q9010" s="11"/>
      <c r="R9010" s="11"/>
      <c r="S9010" s="11"/>
      <c r="U9010" s="42"/>
      <c r="V9010" s="42"/>
      <c r="W9010" s="42"/>
      <c r="X9010" s="42"/>
      <c r="Y9010" s="42"/>
      <c r="Z9010" s="42"/>
      <c r="AA9010" s="42"/>
      <c r="AB9010" s="42"/>
      <c r="AD9010" s="11"/>
      <c r="AF9010" s="11"/>
    </row>
    <row r="9011" spans="3:32">
      <c r="C9011" s="57"/>
      <c r="D9011" s="11"/>
      <c r="E9011" s="11"/>
      <c r="F9011" s="56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42"/>
      <c r="V9011" s="42"/>
      <c r="W9011" s="42"/>
      <c r="X9011" s="42"/>
      <c r="Y9011" s="42"/>
      <c r="Z9011" s="42"/>
      <c r="AA9011" s="42"/>
      <c r="AB9011" s="42"/>
      <c r="AD9011" s="11"/>
      <c r="AE9011" s="11"/>
      <c r="AF9011" s="11"/>
    </row>
    <row r="9012" spans="3:32">
      <c r="C9012" s="57"/>
      <c r="D9012" s="11"/>
      <c r="E9012" s="11"/>
      <c r="F9012" s="56"/>
      <c r="G9012" s="11"/>
      <c r="H9012" s="11"/>
      <c r="I9012" s="11"/>
      <c r="J9012" s="11"/>
      <c r="K9012" s="11"/>
      <c r="L9012" s="11"/>
      <c r="M9012" s="11"/>
      <c r="N9012" s="11"/>
      <c r="P9012" s="11"/>
      <c r="Q9012" s="11"/>
      <c r="R9012" s="11"/>
      <c r="S9012" s="11"/>
      <c r="T9012" s="11"/>
      <c r="U9012" s="42"/>
      <c r="V9012" s="42"/>
      <c r="W9012" s="42"/>
      <c r="X9012" s="42"/>
      <c r="Y9012" s="42"/>
      <c r="Z9012" s="42"/>
      <c r="AA9012" s="42"/>
      <c r="AB9012" s="42"/>
      <c r="AD9012" s="11"/>
      <c r="AF9012" s="11"/>
    </row>
    <row r="9013" spans="3:32">
      <c r="C9013" s="57"/>
      <c r="D9013" s="11"/>
      <c r="E9013" s="11"/>
      <c r="F9013" s="56"/>
      <c r="G9013" s="11"/>
      <c r="H9013" s="11"/>
      <c r="I9013" s="11"/>
      <c r="J9013" s="11"/>
      <c r="K9013" s="11"/>
      <c r="L9013" s="11"/>
      <c r="M9013" s="11"/>
      <c r="O9013" s="11"/>
      <c r="Q9013" s="11"/>
      <c r="R9013" s="11"/>
      <c r="S9013" s="11"/>
      <c r="T9013" s="11"/>
      <c r="U9013" s="42"/>
      <c r="V9013" s="42"/>
      <c r="W9013" s="42"/>
      <c r="X9013" s="42"/>
      <c r="Y9013" s="42"/>
      <c r="Z9013" s="42"/>
      <c r="AA9013" s="42"/>
      <c r="AB9013" s="42"/>
      <c r="AD9013" s="11"/>
      <c r="AF9013" s="11"/>
    </row>
    <row r="9014" spans="3:32">
      <c r="C9014" s="57"/>
      <c r="D9014" s="11"/>
      <c r="E9014" s="11"/>
      <c r="F9014" s="56"/>
      <c r="G9014" s="11"/>
      <c r="H9014" s="11"/>
      <c r="I9014" s="11"/>
      <c r="J9014" s="11"/>
      <c r="K9014" s="11"/>
      <c r="M9014" s="11"/>
      <c r="O9014" s="11"/>
      <c r="P9014" s="11"/>
      <c r="Q9014" s="11"/>
      <c r="R9014" s="11"/>
      <c r="S9014" s="11"/>
      <c r="T9014" s="11"/>
      <c r="U9014" s="42"/>
      <c r="V9014" s="42"/>
      <c r="W9014" s="42"/>
      <c r="X9014" s="42"/>
      <c r="Y9014" s="42"/>
      <c r="Z9014" s="42"/>
      <c r="AA9014" s="42"/>
      <c r="AB9014" s="42"/>
      <c r="AD9014" s="11"/>
      <c r="AF9014" s="11"/>
    </row>
    <row r="9015" spans="3:32">
      <c r="C9015" s="57"/>
      <c r="D9015" s="11"/>
      <c r="E9015" s="11"/>
      <c r="F9015" s="56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42"/>
      <c r="V9015" s="42"/>
      <c r="W9015" s="42"/>
      <c r="X9015" s="42"/>
      <c r="Y9015" s="42"/>
      <c r="Z9015" s="42"/>
      <c r="AA9015" s="42"/>
      <c r="AB9015" s="42"/>
      <c r="AD9015" s="11"/>
      <c r="AF9015" s="11"/>
    </row>
    <row r="9016" spans="3:32">
      <c r="C9016" s="57"/>
      <c r="D9016" s="11"/>
      <c r="E9016" s="11"/>
      <c r="F9016" s="56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42"/>
      <c r="V9016" s="42"/>
      <c r="W9016" s="42"/>
      <c r="X9016" s="42"/>
      <c r="Y9016" s="42"/>
      <c r="Z9016" s="42"/>
      <c r="AA9016" s="42"/>
      <c r="AB9016" s="42"/>
      <c r="AD9016" s="11"/>
      <c r="AF9016" s="11"/>
    </row>
    <row r="9017" spans="3:32">
      <c r="C9017" s="57"/>
      <c r="D9017" s="11"/>
      <c r="E9017" s="11"/>
      <c r="F9017" s="56"/>
      <c r="G9017" s="11"/>
      <c r="H9017" s="11"/>
      <c r="I9017" s="11"/>
      <c r="J9017" s="11"/>
      <c r="K9017" s="11"/>
      <c r="L9017" s="11"/>
      <c r="M9017" s="11"/>
      <c r="N9017" s="11"/>
      <c r="P9017" s="11"/>
      <c r="Q9017" s="11"/>
      <c r="R9017" s="11"/>
      <c r="S9017" s="11"/>
      <c r="T9017" s="11"/>
      <c r="U9017" s="42"/>
      <c r="V9017" s="42"/>
      <c r="W9017" s="42"/>
      <c r="X9017" s="42"/>
      <c r="Y9017" s="42"/>
      <c r="Z9017" s="42"/>
      <c r="AA9017" s="42"/>
      <c r="AB9017" s="42"/>
      <c r="AD9017" s="11"/>
      <c r="AF9017" s="11"/>
    </row>
    <row r="9018" spans="3:32">
      <c r="C9018" s="57"/>
      <c r="D9018" s="11"/>
      <c r="E9018" s="11"/>
      <c r="F9018" s="56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42"/>
      <c r="V9018" s="42"/>
      <c r="W9018" s="42"/>
      <c r="X9018" s="42"/>
      <c r="Y9018" s="42"/>
      <c r="Z9018" s="42"/>
      <c r="AA9018" s="42"/>
      <c r="AB9018" s="42"/>
      <c r="AD9018" s="11"/>
      <c r="AE9018" s="11"/>
      <c r="AF9018" s="11"/>
    </row>
    <row r="9019" spans="3:32">
      <c r="C9019" s="57"/>
      <c r="D9019" s="11"/>
      <c r="E9019" s="11"/>
      <c r="F9019" s="56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42"/>
      <c r="V9019" s="42"/>
      <c r="W9019" s="42"/>
      <c r="X9019" s="42"/>
      <c r="Y9019" s="42"/>
      <c r="Z9019" s="42"/>
      <c r="AA9019" s="42"/>
      <c r="AB9019" s="42"/>
      <c r="AD9019" s="11"/>
      <c r="AE9019" s="11"/>
      <c r="AF9019" s="11"/>
    </row>
    <row r="9020" spans="3:32">
      <c r="C9020" s="57"/>
      <c r="D9020" s="11"/>
      <c r="E9020" s="11"/>
      <c r="F9020" s="56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42"/>
      <c r="V9020" s="42"/>
      <c r="W9020" s="42"/>
      <c r="X9020" s="42"/>
      <c r="Y9020" s="42"/>
      <c r="Z9020" s="42"/>
      <c r="AA9020" s="42"/>
      <c r="AB9020" s="42"/>
      <c r="AD9020" s="11"/>
      <c r="AE9020" s="11"/>
      <c r="AF9020" s="11"/>
    </row>
    <row r="9021" spans="3:32">
      <c r="C9021" s="57"/>
      <c r="D9021" s="11"/>
      <c r="E9021" s="11"/>
      <c r="F9021" s="56"/>
      <c r="G9021" s="11"/>
      <c r="H9021" s="11"/>
      <c r="I9021" s="11"/>
      <c r="J9021" s="11"/>
      <c r="K9021" s="11"/>
      <c r="L9021" s="11"/>
      <c r="M9021" s="11"/>
      <c r="N9021" s="11"/>
      <c r="Q9021" s="11"/>
      <c r="R9021" s="11"/>
      <c r="S9021" s="11"/>
      <c r="T9021" s="11"/>
      <c r="U9021" s="42"/>
      <c r="V9021" s="42"/>
      <c r="W9021" s="42"/>
      <c r="X9021" s="42"/>
      <c r="Y9021" s="42"/>
      <c r="Z9021" s="42"/>
      <c r="AA9021" s="42"/>
      <c r="AB9021" s="42"/>
      <c r="AD9021" s="11"/>
      <c r="AE9021" s="11"/>
      <c r="AF9021" s="11"/>
    </row>
    <row r="9022" spans="3:32">
      <c r="C9022" s="57"/>
      <c r="D9022" s="11"/>
      <c r="E9022" s="11"/>
      <c r="F9022" s="56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42"/>
      <c r="V9022" s="42"/>
      <c r="W9022" s="42"/>
      <c r="X9022" s="42"/>
      <c r="Y9022" s="42"/>
      <c r="Z9022" s="42"/>
      <c r="AA9022" s="42"/>
      <c r="AB9022" s="42"/>
      <c r="AD9022" s="11"/>
      <c r="AE9022" s="11"/>
    </row>
    <row r="9023" spans="3:32">
      <c r="C9023" s="57"/>
      <c r="D9023" s="11"/>
      <c r="E9023" s="11"/>
      <c r="F9023" s="56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42"/>
      <c r="V9023" s="42"/>
      <c r="W9023" s="42"/>
      <c r="X9023" s="42"/>
      <c r="Y9023" s="42"/>
      <c r="Z9023" s="42"/>
      <c r="AA9023" s="42"/>
      <c r="AB9023" s="42"/>
      <c r="AD9023" s="11"/>
      <c r="AE9023" s="11"/>
    </row>
    <row r="9024" spans="3:32">
      <c r="C9024" s="57"/>
      <c r="D9024" s="11"/>
      <c r="E9024" s="11"/>
      <c r="F9024" s="56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42"/>
      <c r="V9024" s="42"/>
      <c r="W9024" s="42"/>
      <c r="X9024" s="42"/>
      <c r="Y9024" s="42"/>
      <c r="Z9024" s="42"/>
      <c r="AA9024" s="42"/>
      <c r="AB9024" s="42"/>
      <c r="AD9024" s="11"/>
      <c r="AE9024" s="11"/>
    </row>
    <row r="9025" spans="3:32">
      <c r="C9025" s="57"/>
      <c r="D9025" s="11"/>
      <c r="E9025" s="11"/>
      <c r="F9025" s="56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42"/>
      <c r="V9025" s="42"/>
      <c r="W9025" s="42"/>
      <c r="X9025" s="42"/>
      <c r="Y9025" s="42"/>
      <c r="Z9025" s="42"/>
      <c r="AA9025" s="42"/>
      <c r="AB9025" s="42"/>
      <c r="AD9025" s="11"/>
    </row>
    <row r="9026" spans="3:32">
      <c r="C9026" s="57"/>
      <c r="D9026" s="11"/>
      <c r="E9026" s="11"/>
      <c r="F9026" s="56"/>
      <c r="G9026" s="11"/>
      <c r="H9026" s="11"/>
      <c r="I9026" s="11"/>
      <c r="J9026" s="11"/>
      <c r="K9026" s="11"/>
      <c r="L9026" s="11"/>
      <c r="M9026" s="11"/>
      <c r="N9026" s="11"/>
      <c r="P9026" s="11"/>
      <c r="Q9026" s="11"/>
      <c r="R9026" s="11"/>
      <c r="S9026" s="11"/>
      <c r="T9026" s="11"/>
      <c r="U9026" s="42"/>
      <c r="V9026" s="42"/>
      <c r="W9026" s="42"/>
      <c r="X9026" s="42"/>
      <c r="Y9026" s="42"/>
      <c r="Z9026" s="42"/>
      <c r="AA9026" s="42"/>
      <c r="AB9026" s="42"/>
      <c r="AD9026" s="11"/>
    </row>
    <row r="9027" spans="3:32">
      <c r="C9027" s="57"/>
      <c r="D9027" s="11"/>
      <c r="E9027" s="11"/>
      <c r="F9027" s="56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42"/>
      <c r="V9027" s="42"/>
      <c r="W9027" s="42"/>
      <c r="X9027" s="42"/>
      <c r="Y9027" s="42"/>
      <c r="Z9027" s="42"/>
      <c r="AA9027" s="42"/>
      <c r="AB9027" s="42"/>
      <c r="AD9027" s="11"/>
      <c r="AE9027" s="11"/>
    </row>
    <row r="9028" spans="3:32">
      <c r="C9028" s="57"/>
      <c r="D9028" s="11"/>
      <c r="E9028" s="11"/>
      <c r="F9028" s="56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42"/>
      <c r="V9028" s="42"/>
      <c r="W9028" s="42"/>
      <c r="X9028" s="42"/>
      <c r="Y9028" s="42"/>
      <c r="Z9028" s="42"/>
      <c r="AA9028" s="42"/>
      <c r="AB9028" s="42"/>
      <c r="AD9028" s="11"/>
      <c r="AE9028" s="11"/>
    </row>
    <row r="9029" spans="3:32">
      <c r="C9029" s="57"/>
      <c r="D9029" s="11"/>
      <c r="E9029" s="11"/>
      <c r="F9029" s="56"/>
      <c r="G9029" s="11"/>
      <c r="H9029" s="11"/>
      <c r="I9029" s="11"/>
      <c r="J9029" s="11"/>
      <c r="K9029" s="11"/>
      <c r="M9029" s="11"/>
      <c r="N9029" s="11"/>
      <c r="P9029" s="11"/>
      <c r="Q9029" s="11"/>
      <c r="R9029" s="11"/>
      <c r="S9029" s="11"/>
      <c r="U9029" s="42"/>
      <c r="V9029" s="42"/>
      <c r="W9029" s="42"/>
      <c r="X9029" s="42"/>
      <c r="Y9029" s="42"/>
      <c r="Z9029" s="42"/>
      <c r="AA9029" s="42"/>
      <c r="AB9029" s="42"/>
      <c r="AD9029" s="11"/>
      <c r="AE9029" s="11"/>
    </row>
    <row r="9030" spans="3:32">
      <c r="C9030" s="57"/>
      <c r="D9030" s="11"/>
      <c r="E9030" s="11"/>
      <c r="F9030" s="56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42"/>
      <c r="V9030" s="42"/>
      <c r="W9030" s="42"/>
      <c r="X9030" s="42"/>
      <c r="Y9030" s="42"/>
      <c r="Z9030" s="42"/>
      <c r="AA9030" s="42"/>
      <c r="AB9030" s="42"/>
      <c r="AD9030" s="11"/>
      <c r="AE9030" s="11"/>
    </row>
    <row r="9031" spans="3:32">
      <c r="C9031" s="57"/>
      <c r="D9031" s="11"/>
      <c r="E9031" s="11"/>
      <c r="F9031" s="56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42"/>
      <c r="V9031" s="42"/>
      <c r="W9031" s="42"/>
      <c r="X9031" s="42"/>
      <c r="Y9031" s="42"/>
      <c r="Z9031" s="42"/>
      <c r="AA9031" s="42"/>
      <c r="AB9031" s="42"/>
      <c r="AD9031" s="11"/>
      <c r="AE9031" s="11"/>
    </row>
    <row r="9032" spans="3:32">
      <c r="C9032" s="57"/>
      <c r="D9032" s="11"/>
      <c r="E9032" s="11"/>
      <c r="F9032" s="56"/>
      <c r="G9032" s="11"/>
      <c r="H9032" s="11"/>
      <c r="I9032" s="11"/>
      <c r="J9032" s="11"/>
      <c r="K9032" s="11"/>
      <c r="M9032" s="11"/>
      <c r="N9032" s="11"/>
      <c r="P9032" s="11"/>
      <c r="Q9032" s="11"/>
      <c r="R9032" s="11"/>
      <c r="S9032" s="11"/>
      <c r="U9032" s="42"/>
      <c r="V9032" s="42"/>
      <c r="W9032" s="42"/>
      <c r="X9032" s="42"/>
      <c r="Y9032" s="42"/>
      <c r="Z9032" s="42"/>
      <c r="AA9032" s="42"/>
      <c r="AB9032" s="42"/>
      <c r="AD9032" s="11"/>
      <c r="AE9032" s="11"/>
    </row>
    <row r="9033" spans="3:32">
      <c r="C9033" s="57"/>
      <c r="D9033" s="11"/>
      <c r="E9033" s="11"/>
      <c r="F9033" s="56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42"/>
      <c r="V9033" s="42"/>
      <c r="W9033" s="42"/>
      <c r="X9033" s="42"/>
      <c r="Y9033" s="42"/>
      <c r="Z9033" s="42"/>
      <c r="AA9033" s="42"/>
      <c r="AB9033" s="42"/>
      <c r="AD9033" s="11"/>
    </row>
    <row r="9034" spans="3:32">
      <c r="C9034" s="57"/>
      <c r="D9034" s="11"/>
      <c r="E9034" s="11"/>
      <c r="F9034" s="56"/>
      <c r="G9034" s="11"/>
      <c r="H9034" s="11"/>
      <c r="I9034" s="11"/>
      <c r="J9034" s="11"/>
      <c r="K9034" s="11"/>
      <c r="M9034" s="11"/>
      <c r="N9034" s="11"/>
      <c r="P9034" s="11"/>
      <c r="Q9034" s="11"/>
      <c r="R9034" s="11"/>
      <c r="S9034" s="11"/>
      <c r="U9034" s="42"/>
      <c r="V9034" s="42"/>
      <c r="W9034" s="42"/>
      <c r="X9034" s="42"/>
      <c r="Y9034" s="42"/>
      <c r="Z9034" s="42"/>
      <c r="AA9034" s="42"/>
      <c r="AB9034" s="42"/>
      <c r="AD9034" s="11"/>
      <c r="AF9034" s="11"/>
    </row>
    <row r="9035" spans="3:32">
      <c r="C9035" s="57"/>
      <c r="D9035" s="11"/>
      <c r="E9035" s="11"/>
      <c r="F9035" s="56"/>
      <c r="G9035" s="11"/>
      <c r="H9035" s="11"/>
      <c r="I9035" s="11"/>
      <c r="J9035" s="11"/>
      <c r="K9035" s="11"/>
      <c r="M9035" s="11"/>
      <c r="N9035" s="11"/>
      <c r="O9035" s="11"/>
      <c r="P9035" s="11"/>
      <c r="Q9035" s="11"/>
      <c r="R9035" s="11"/>
      <c r="S9035" s="11"/>
      <c r="T9035" s="11"/>
      <c r="U9035" s="42"/>
      <c r="V9035" s="42"/>
      <c r="W9035" s="42"/>
      <c r="X9035" s="42"/>
      <c r="Y9035" s="42"/>
      <c r="Z9035" s="42"/>
      <c r="AA9035" s="42"/>
      <c r="AB9035" s="42"/>
      <c r="AD9035" s="11"/>
      <c r="AE9035" s="11"/>
      <c r="AF9035" s="11"/>
    </row>
    <row r="9036" spans="3:32">
      <c r="C9036" s="57"/>
      <c r="D9036" s="11"/>
      <c r="E9036" s="11"/>
      <c r="F9036" s="56"/>
      <c r="G9036" s="11"/>
      <c r="H9036" s="11"/>
      <c r="I9036" s="11"/>
      <c r="J9036" s="11"/>
      <c r="K9036" s="11"/>
      <c r="M9036" s="11"/>
      <c r="N9036" s="11"/>
      <c r="O9036" s="11"/>
      <c r="P9036" s="11"/>
      <c r="Q9036" s="11"/>
      <c r="R9036" s="11"/>
      <c r="S9036" s="11"/>
      <c r="T9036" s="11"/>
      <c r="U9036" s="42"/>
      <c r="V9036" s="42"/>
      <c r="W9036" s="42"/>
      <c r="X9036" s="42"/>
      <c r="Y9036" s="42"/>
      <c r="Z9036" s="42"/>
      <c r="AA9036" s="42"/>
      <c r="AB9036" s="42"/>
      <c r="AD9036" s="11"/>
      <c r="AE9036" s="11"/>
    </row>
    <row r="9037" spans="3:32">
      <c r="C9037" s="57"/>
      <c r="D9037" s="11"/>
      <c r="E9037" s="11"/>
      <c r="F9037" s="56"/>
      <c r="G9037" s="11"/>
      <c r="H9037" s="11"/>
      <c r="I9037" s="11"/>
      <c r="J9037" s="11"/>
      <c r="K9037" s="11"/>
      <c r="M9037" s="11"/>
      <c r="O9037" s="11"/>
      <c r="P9037" s="11"/>
      <c r="Q9037" s="11"/>
      <c r="R9037" s="11"/>
      <c r="S9037" s="11"/>
      <c r="T9037" s="11"/>
      <c r="U9037" s="42"/>
      <c r="V9037" s="42"/>
      <c r="W9037" s="42"/>
      <c r="X9037" s="42"/>
      <c r="Y9037" s="42"/>
      <c r="Z9037" s="42"/>
      <c r="AA9037" s="42"/>
      <c r="AB9037" s="42"/>
      <c r="AD9037" s="11"/>
      <c r="AE9037" s="11"/>
    </row>
    <row r="9038" spans="3:32">
      <c r="C9038" s="57"/>
      <c r="D9038" s="11"/>
      <c r="E9038" s="11"/>
      <c r="F9038" s="56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42"/>
      <c r="V9038" s="42"/>
      <c r="W9038" s="42"/>
      <c r="X9038" s="42"/>
      <c r="Y9038" s="42"/>
      <c r="Z9038" s="42"/>
      <c r="AA9038" s="42"/>
      <c r="AB9038" s="42"/>
      <c r="AD9038" s="11"/>
      <c r="AE9038" s="11"/>
    </row>
    <row r="9039" spans="3:32">
      <c r="C9039" s="57"/>
      <c r="D9039" s="11"/>
      <c r="E9039" s="11"/>
      <c r="F9039" s="56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42"/>
      <c r="V9039" s="42"/>
      <c r="W9039" s="42"/>
      <c r="X9039" s="42"/>
      <c r="Y9039" s="42"/>
      <c r="Z9039" s="42"/>
      <c r="AA9039" s="42"/>
      <c r="AB9039" s="42"/>
      <c r="AD9039" s="11"/>
      <c r="AE9039" s="11"/>
    </row>
    <row r="9040" spans="3:32">
      <c r="C9040" s="57"/>
      <c r="D9040" s="11"/>
      <c r="E9040" s="11"/>
      <c r="F9040" s="56"/>
      <c r="G9040" s="11"/>
      <c r="H9040" s="11"/>
      <c r="I9040" s="11"/>
      <c r="J9040" s="11"/>
      <c r="K9040" s="11"/>
      <c r="M9040" s="11"/>
      <c r="N9040" s="11"/>
      <c r="P9040" s="11"/>
      <c r="Q9040" s="11"/>
      <c r="R9040" s="11"/>
      <c r="S9040" s="11"/>
      <c r="U9040" s="42"/>
      <c r="V9040" s="42"/>
      <c r="W9040" s="42"/>
      <c r="X9040" s="42"/>
      <c r="Y9040" s="42"/>
      <c r="Z9040" s="42"/>
      <c r="AA9040" s="42"/>
      <c r="AB9040" s="42"/>
      <c r="AD9040" s="11"/>
      <c r="AE9040" s="11"/>
    </row>
    <row r="9041" spans="3:32">
      <c r="C9041" s="57"/>
      <c r="D9041" s="11"/>
      <c r="E9041" s="11"/>
      <c r="F9041" s="56"/>
      <c r="G9041" s="11"/>
      <c r="H9041" s="11"/>
      <c r="I9041" s="11"/>
      <c r="J9041" s="11"/>
      <c r="K9041" s="11"/>
      <c r="M9041" s="11"/>
      <c r="N9041" s="11"/>
      <c r="P9041" s="11"/>
      <c r="Q9041" s="11"/>
      <c r="R9041" s="11"/>
      <c r="S9041" s="11"/>
      <c r="U9041" s="42"/>
      <c r="V9041" s="42"/>
      <c r="W9041" s="42"/>
      <c r="X9041" s="42"/>
      <c r="Y9041" s="42"/>
      <c r="Z9041" s="42"/>
      <c r="AA9041" s="42"/>
      <c r="AB9041" s="42"/>
      <c r="AD9041" s="11"/>
      <c r="AF9041" s="11"/>
    </row>
    <row r="9042" spans="3:32">
      <c r="C9042" s="57"/>
      <c r="D9042" s="11"/>
      <c r="E9042" s="11"/>
      <c r="F9042" s="56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42"/>
      <c r="V9042" s="42"/>
      <c r="W9042" s="42"/>
      <c r="X9042" s="42"/>
      <c r="Y9042" s="42"/>
      <c r="Z9042" s="42"/>
      <c r="AA9042" s="42"/>
      <c r="AB9042" s="42"/>
      <c r="AD9042" s="11"/>
      <c r="AF9042" s="11"/>
    </row>
    <row r="9043" spans="3:32">
      <c r="C9043" s="57"/>
      <c r="D9043" s="11"/>
      <c r="E9043" s="11"/>
      <c r="F9043" s="56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42"/>
      <c r="V9043" s="42"/>
      <c r="W9043" s="42"/>
      <c r="X9043" s="42"/>
      <c r="Y9043" s="42"/>
      <c r="Z9043" s="42"/>
      <c r="AA9043" s="42"/>
      <c r="AB9043" s="42"/>
      <c r="AD9043" s="11"/>
      <c r="AF9043" s="11"/>
    </row>
    <row r="9044" spans="3:32">
      <c r="C9044" s="57"/>
      <c r="D9044" s="11"/>
      <c r="E9044" s="11"/>
      <c r="F9044" s="56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42"/>
      <c r="V9044" s="42"/>
      <c r="W9044" s="42"/>
      <c r="X9044" s="42"/>
      <c r="Y9044" s="42"/>
      <c r="Z9044" s="42"/>
      <c r="AA9044" s="42"/>
      <c r="AB9044" s="42"/>
      <c r="AC9044" s="11"/>
      <c r="AD9044" s="11"/>
      <c r="AF9044" s="11"/>
    </row>
    <row r="9045" spans="3:32">
      <c r="C9045" s="57"/>
      <c r="D9045" s="11"/>
      <c r="E9045" s="11"/>
      <c r="F9045" s="56"/>
      <c r="G9045" s="11"/>
      <c r="H9045" s="11"/>
      <c r="I9045" s="11"/>
      <c r="J9045" s="11"/>
      <c r="K9045" s="11"/>
      <c r="M9045" s="11"/>
      <c r="O9045" s="11"/>
      <c r="P9045" s="11"/>
      <c r="Q9045" s="11"/>
      <c r="R9045" s="11"/>
      <c r="S9045" s="11"/>
      <c r="T9045" s="11"/>
      <c r="U9045" s="42"/>
      <c r="V9045" s="42"/>
      <c r="W9045" s="42"/>
      <c r="X9045" s="42"/>
      <c r="Y9045" s="42"/>
      <c r="Z9045" s="42"/>
      <c r="AA9045" s="42"/>
      <c r="AB9045" s="42"/>
      <c r="AC9045" s="11"/>
      <c r="AD9045" s="11"/>
      <c r="AE9045" s="11"/>
    </row>
    <row r="9046" spans="3:32">
      <c r="C9046" s="57"/>
      <c r="D9046" s="11"/>
      <c r="E9046" s="11"/>
      <c r="F9046" s="56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42"/>
      <c r="V9046" s="42"/>
      <c r="W9046" s="42"/>
      <c r="X9046" s="42"/>
      <c r="Y9046" s="42"/>
      <c r="Z9046" s="42"/>
      <c r="AA9046" s="42"/>
      <c r="AB9046" s="42"/>
      <c r="AC9046" s="11"/>
      <c r="AD9046" s="11"/>
      <c r="AE9046" s="11"/>
      <c r="AF9046" s="11"/>
    </row>
    <row r="9047" spans="3:32">
      <c r="C9047" s="57"/>
      <c r="D9047" s="11"/>
      <c r="E9047" s="11"/>
      <c r="F9047" s="56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42"/>
      <c r="V9047" s="42"/>
      <c r="W9047" s="42"/>
      <c r="X9047" s="42"/>
      <c r="Y9047" s="42"/>
      <c r="Z9047" s="42"/>
      <c r="AA9047" s="42"/>
      <c r="AB9047" s="42"/>
      <c r="AC9047" s="11"/>
      <c r="AD9047" s="11"/>
      <c r="AE9047" s="11"/>
      <c r="AF9047" s="11"/>
    </row>
    <row r="9048" spans="3:32">
      <c r="C9048" s="57"/>
      <c r="D9048" s="11"/>
      <c r="E9048" s="11"/>
      <c r="F9048" s="56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42"/>
      <c r="V9048" s="42"/>
      <c r="W9048" s="42"/>
      <c r="X9048" s="42"/>
      <c r="Y9048" s="42"/>
      <c r="Z9048" s="42"/>
      <c r="AA9048" s="42"/>
      <c r="AB9048" s="42"/>
      <c r="AC9048" s="11"/>
      <c r="AD9048" s="11"/>
      <c r="AE9048" s="11"/>
    </row>
    <row r="9049" spans="3:32">
      <c r="C9049" s="57"/>
      <c r="D9049" s="11"/>
      <c r="E9049" s="11"/>
      <c r="F9049" s="56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42"/>
      <c r="V9049" s="42"/>
      <c r="W9049" s="42"/>
      <c r="X9049" s="42"/>
      <c r="Y9049" s="42"/>
      <c r="Z9049" s="42"/>
      <c r="AA9049" s="42"/>
      <c r="AB9049" s="42"/>
      <c r="AC9049" s="11"/>
      <c r="AD9049" s="11"/>
    </row>
    <row r="9050" spans="3:32">
      <c r="C9050" s="57"/>
      <c r="D9050" s="11"/>
      <c r="E9050" s="11"/>
      <c r="F9050" s="56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42"/>
      <c r="V9050" s="42"/>
      <c r="W9050" s="42"/>
      <c r="X9050" s="42"/>
      <c r="Y9050" s="42"/>
      <c r="Z9050" s="42"/>
      <c r="AA9050" s="42"/>
      <c r="AB9050" s="42"/>
      <c r="AC9050" s="11"/>
      <c r="AD9050" s="11"/>
      <c r="AE9050" s="11"/>
    </row>
    <row r="9051" spans="3:32">
      <c r="C9051" s="57"/>
      <c r="D9051" s="11"/>
      <c r="E9051" s="11"/>
      <c r="F9051" s="56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42"/>
      <c r="V9051" s="42"/>
      <c r="W9051" s="42"/>
      <c r="X9051" s="42"/>
      <c r="Y9051" s="42"/>
      <c r="Z9051" s="42"/>
      <c r="AA9051" s="42"/>
      <c r="AB9051" s="42"/>
      <c r="AC9051" s="11"/>
      <c r="AD9051" s="11"/>
      <c r="AE9051" s="11"/>
    </row>
    <row r="9052" spans="3:32">
      <c r="C9052" s="57"/>
      <c r="D9052" s="11"/>
      <c r="E9052" s="11"/>
      <c r="F9052" s="56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U9052" s="42"/>
      <c r="V9052" s="42"/>
      <c r="W9052" s="42"/>
      <c r="X9052" s="42"/>
      <c r="Y9052" s="42"/>
      <c r="Z9052" s="42"/>
      <c r="AA9052" s="42"/>
      <c r="AB9052" s="42"/>
      <c r="AD9052" s="11"/>
      <c r="AF9052" s="11"/>
    </row>
    <row r="9053" spans="3:32">
      <c r="C9053" s="57"/>
      <c r="D9053" s="11"/>
      <c r="E9053" s="11"/>
      <c r="F9053" s="56"/>
      <c r="G9053" s="11"/>
      <c r="H9053" s="11"/>
      <c r="I9053" s="11"/>
      <c r="J9053" s="11"/>
      <c r="K9053" s="11"/>
      <c r="M9053" s="11"/>
      <c r="N9053" s="11"/>
      <c r="P9053" s="11"/>
      <c r="Q9053" s="11"/>
      <c r="R9053" s="11"/>
      <c r="S9053" s="11"/>
      <c r="T9053" s="11"/>
      <c r="U9053" s="42"/>
      <c r="V9053" s="42"/>
      <c r="W9053" s="42"/>
      <c r="X9053" s="42"/>
      <c r="Y9053" s="42"/>
      <c r="Z9053" s="42"/>
      <c r="AA9053" s="42"/>
      <c r="AB9053" s="42"/>
      <c r="AD9053" s="11"/>
      <c r="AE9053" s="11"/>
      <c r="AF9053" s="11"/>
    </row>
    <row r="9054" spans="3:32">
      <c r="C9054" s="57"/>
      <c r="D9054" s="11"/>
      <c r="E9054" s="11"/>
      <c r="F9054" s="56"/>
      <c r="G9054" s="11"/>
      <c r="H9054" s="11"/>
      <c r="I9054" s="11"/>
      <c r="J9054" s="11"/>
      <c r="K9054" s="11"/>
      <c r="M9054" s="11"/>
      <c r="N9054" s="11"/>
      <c r="Q9054" s="11"/>
      <c r="R9054" s="11"/>
      <c r="S9054" s="11"/>
      <c r="U9054" s="42"/>
      <c r="V9054" s="42"/>
      <c r="W9054" s="42"/>
      <c r="X9054" s="42"/>
      <c r="Y9054" s="42"/>
      <c r="Z9054" s="42"/>
      <c r="AA9054" s="42"/>
      <c r="AB9054" s="42"/>
      <c r="AD9054" s="11"/>
      <c r="AE9054" s="11"/>
    </row>
    <row r="9055" spans="3:32">
      <c r="C9055" s="57"/>
      <c r="D9055" s="11"/>
      <c r="E9055" s="11"/>
      <c r="F9055" s="56"/>
      <c r="G9055" s="11"/>
      <c r="H9055" s="11"/>
      <c r="I9055" s="11"/>
      <c r="J9055" s="11"/>
      <c r="K9055" s="11"/>
      <c r="L9055" s="11"/>
      <c r="M9055" s="11"/>
      <c r="N9055" s="11"/>
      <c r="O9055" s="11"/>
      <c r="Q9055" s="11"/>
      <c r="R9055" s="11"/>
      <c r="S9055" s="11"/>
      <c r="T9055" s="11"/>
      <c r="U9055" s="42"/>
      <c r="V9055" s="42"/>
      <c r="W9055" s="42"/>
      <c r="X9055" s="42"/>
      <c r="Y9055" s="42"/>
      <c r="Z9055" s="42"/>
      <c r="AA9055" s="42"/>
      <c r="AB9055" s="42"/>
      <c r="AD9055" s="11"/>
      <c r="AE9055" s="11"/>
      <c r="AF9055" s="11"/>
    </row>
    <row r="9056" spans="3:32">
      <c r="C9056" s="57"/>
      <c r="D9056" s="11"/>
      <c r="E9056" s="11"/>
      <c r="F9056" s="56"/>
      <c r="G9056" s="11"/>
      <c r="H9056" s="11"/>
      <c r="I9056" s="11"/>
      <c r="J9056" s="11"/>
      <c r="K9056" s="11"/>
      <c r="M9056" s="11"/>
      <c r="N9056" s="11"/>
      <c r="Q9056" s="11"/>
      <c r="R9056" s="11"/>
      <c r="S9056" s="11"/>
      <c r="U9056" s="42"/>
      <c r="V9056" s="42"/>
      <c r="W9056" s="42"/>
      <c r="X9056" s="42"/>
      <c r="Y9056" s="42"/>
      <c r="Z9056" s="42"/>
      <c r="AA9056" s="42"/>
      <c r="AB9056" s="42"/>
      <c r="AD9056" s="11"/>
      <c r="AE9056" s="11"/>
    </row>
    <row r="9057" spans="3:32">
      <c r="C9057" s="57"/>
      <c r="D9057" s="11"/>
      <c r="E9057" s="11"/>
      <c r="F9057" s="56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42"/>
      <c r="V9057" s="42"/>
      <c r="W9057" s="42"/>
      <c r="X9057" s="42"/>
      <c r="Y9057" s="42"/>
      <c r="Z9057" s="42"/>
      <c r="AA9057" s="42"/>
      <c r="AB9057" s="42"/>
      <c r="AD9057" s="11"/>
      <c r="AE9057" s="11"/>
    </row>
    <row r="9058" spans="3:32">
      <c r="C9058" s="57"/>
      <c r="D9058" s="11"/>
      <c r="E9058" s="11"/>
      <c r="F9058" s="56"/>
      <c r="G9058" s="11"/>
      <c r="H9058" s="11"/>
      <c r="I9058" s="11"/>
      <c r="J9058" s="11"/>
      <c r="K9058" s="11"/>
      <c r="L9058" s="11"/>
      <c r="M9058" s="11"/>
      <c r="N9058" s="11"/>
      <c r="P9058" s="11"/>
      <c r="Q9058" s="11"/>
      <c r="R9058" s="11"/>
      <c r="S9058" s="11"/>
      <c r="T9058" s="11"/>
      <c r="U9058" s="42"/>
      <c r="V9058" s="42"/>
      <c r="W9058" s="42"/>
      <c r="X9058" s="42"/>
      <c r="Y9058" s="42"/>
      <c r="Z9058" s="42"/>
      <c r="AA9058" s="42"/>
      <c r="AB9058" s="42"/>
      <c r="AD9058" s="11"/>
      <c r="AE9058" s="11"/>
      <c r="AF9058" s="11"/>
    </row>
    <row r="9059" spans="3:32">
      <c r="C9059" s="57"/>
      <c r="D9059" s="11"/>
      <c r="E9059" s="11"/>
      <c r="F9059" s="56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42"/>
      <c r="V9059" s="42"/>
      <c r="W9059" s="42"/>
      <c r="X9059" s="42"/>
      <c r="Y9059" s="42"/>
      <c r="Z9059" s="42"/>
      <c r="AA9059" s="42"/>
      <c r="AB9059" s="42"/>
      <c r="AD9059" s="11"/>
    </row>
    <row r="9060" spans="3:32">
      <c r="C9060" s="57"/>
      <c r="D9060" s="11"/>
      <c r="E9060" s="11"/>
      <c r="F9060" s="56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42"/>
      <c r="V9060" s="42"/>
      <c r="W9060" s="42"/>
      <c r="X9060" s="42"/>
      <c r="Y9060" s="42"/>
      <c r="Z9060" s="42"/>
      <c r="AA9060" s="42"/>
      <c r="AB9060" s="42"/>
      <c r="AD9060" s="11"/>
      <c r="AE9060" s="11"/>
    </row>
    <row r="9061" spans="3:32">
      <c r="C9061" s="57"/>
      <c r="D9061" s="11"/>
      <c r="E9061" s="11"/>
      <c r="F9061" s="56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42"/>
      <c r="V9061" s="42"/>
      <c r="W9061" s="42"/>
      <c r="X9061" s="42"/>
      <c r="Y9061" s="42"/>
      <c r="Z9061" s="42"/>
      <c r="AA9061" s="42"/>
      <c r="AB9061" s="42"/>
      <c r="AD9061" s="11"/>
      <c r="AF9061" s="11"/>
    </row>
    <row r="9062" spans="3:32">
      <c r="C9062" s="57"/>
      <c r="D9062" s="11"/>
      <c r="E9062" s="11"/>
      <c r="F9062" s="56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42"/>
      <c r="V9062" s="42"/>
      <c r="W9062" s="42"/>
      <c r="X9062" s="42"/>
      <c r="Y9062" s="42"/>
      <c r="Z9062" s="42"/>
      <c r="AA9062" s="42"/>
      <c r="AB9062" s="42"/>
      <c r="AD9062" s="11"/>
      <c r="AF9062" s="11"/>
    </row>
    <row r="9063" spans="3:32">
      <c r="C9063" s="57"/>
      <c r="D9063" s="11"/>
      <c r="E9063" s="11"/>
      <c r="F9063" s="56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42"/>
      <c r="V9063" s="42"/>
      <c r="W9063" s="42"/>
      <c r="X9063" s="42"/>
      <c r="Y9063" s="42"/>
      <c r="Z9063" s="42"/>
      <c r="AA9063" s="42"/>
      <c r="AB9063" s="42"/>
      <c r="AD9063" s="11"/>
      <c r="AE9063" s="11"/>
    </row>
    <row r="9064" spans="3:32">
      <c r="C9064" s="57"/>
      <c r="D9064" s="11"/>
      <c r="E9064" s="11"/>
      <c r="F9064" s="56"/>
      <c r="G9064" s="11"/>
      <c r="H9064" s="11"/>
      <c r="I9064" s="11"/>
      <c r="J9064" s="11"/>
      <c r="K9064" s="11"/>
      <c r="L9064" s="11"/>
      <c r="M9064" s="11"/>
      <c r="N9064" s="11"/>
      <c r="P9064" s="11"/>
      <c r="Q9064" s="11"/>
      <c r="R9064" s="11"/>
      <c r="S9064" s="11"/>
      <c r="T9064" s="11"/>
      <c r="U9064" s="42"/>
      <c r="V9064" s="42"/>
      <c r="W9064" s="42"/>
      <c r="X9064" s="42"/>
      <c r="Y9064" s="42"/>
      <c r="Z9064" s="42"/>
      <c r="AA9064" s="42"/>
      <c r="AB9064" s="42"/>
      <c r="AD9064" s="11"/>
      <c r="AE9064" s="11"/>
    </row>
    <row r="9065" spans="3:32">
      <c r="C9065" s="57"/>
      <c r="D9065" s="11"/>
      <c r="E9065" s="11"/>
      <c r="F9065" s="56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42"/>
      <c r="V9065" s="42"/>
      <c r="W9065" s="42"/>
      <c r="X9065" s="42"/>
      <c r="Y9065" s="42"/>
      <c r="Z9065" s="42"/>
      <c r="AA9065" s="42"/>
      <c r="AB9065" s="42"/>
      <c r="AD9065" s="11"/>
      <c r="AE9065" s="11"/>
    </row>
    <row r="9066" spans="3:32">
      <c r="C9066" s="57"/>
      <c r="D9066" s="11"/>
      <c r="E9066" s="11"/>
      <c r="F9066" s="56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42"/>
      <c r="V9066" s="42"/>
      <c r="W9066" s="42"/>
      <c r="X9066" s="42"/>
      <c r="Y9066" s="42"/>
      <c r="Z9066" s="42"/>
      <c r="AA9066" s="42"/>
      <c r="AB9066" s="42"/>
      <c r="AD9066" s="11"/>
      <c r="AE9066" s="11"/>
    </row>
    <row r="9067" spans="3:32">
      <c r="C9067" s="57"/>
      <c r="D9067" s="11"/>
      <c r="E9067" s="11"/>
      <c r="F9067" s="56"/>
      <c r="G9067" s="11"/>
      <c r="H9067" s="11"/>
      <c r="I9067" s="11"/>
      <c r="J9067" s="11"/>
      <c r="K9067" s="11"/>
      <c r="L9067" s="11"/>
      <c r="M9067" s="11"/>
      <c r="O9067" s="11"/>
      <c r="Q9067" s="11"/>
      <c r="R9067" s="11"/>
      <c r="S9067" s="11"/>
      <c r="T9067" s="11"/>
      <c r="U9067" s="42"/>
      <c r="V9067" s="42"/>
      <c r="W9067" s="42"/>
      <c r="X9067" s="42"/>
      <c r="Y9067" s="42"/>
      <c r="Z9067" s="42"/>
      <c r="AA9067" s="42"/>
      <c r="AB9067" s="42"/>
      <c r="AD9067" s="11"/>
      <c r="AF9067" s="11"/>
    </row>
    <row r="9068" spans="3:32">
      <c r="C9068" s="57"/>
      <c r="D9068" s="11"/>
      <c r="E9068" s="11"/>
      <c r="F9068" s="56"/>
      <c r="G9068" s="11"/>
      <c r="H9068" s="11"/>
      <c r="I9068" s="11"/>
      <c r="J9068" s="11"/>
      <c r="K9068" s="11"/>
      <c r="L9068" s="11"/>
      <c r="M9068" s="11"/>
      <c r="O9068" s="11"/>
      <c r="Q9068" s="11"/>
      <c r="R9068" s="11"/>
      <c r="S9068" s="11"/>
      <c r="T9068" s="11"/>
      <c r="U9068" s="42"/>
      <c r="V9068" s="42"/>
      <c r="W9068" s="42"/>
      <c r="X9068" s="42"/>
      <c r="Y9068" s="42"/>
      <c r="Z9068" s="42"/>
      <c r="AA9068" s="42"/>
      <c r="AB9068" s="42"/>
      <c r="AD9068" s="11"/>
      <c r="AF9068" s="11"/>
    </row>
    <row r="9069" spans="3:32">
      <c r="C9069" s="57"/>
      <c r="D9069" s="11"/>
      <c r="E9069" s="11"/>
      <c r="F9069" s="56"/>
      <c r="G9069" s="11"/>
      <c r="H9069" s="11"/>
      <c r="I9069" s="11"/>
      <c r="J9069" s="11"/>
      <c r="K9069" s="11"/>
      <c r="L9069" s="11"/>
      <c r="M9069" s="11"/>
      <c r="O9069" s="11"/>
      <c r="Q9069" s="11"/>
      <c r="R9069" s="11"/>
      <c r="S9069" s="11"/>
      <c r="T9069" s="11"/>
      <c r="U9069" s="42"/>
      <c r="V9069" s="42"/>
      <c r="W9069" s="42"/>
      <c r="X9069" s="42"/>
      <c r="Y9069" s="42"/>
      <c r="Z9069" s="42"/>
      <c r="AA9069" s="42"/>
      <c r="AB9069" s="42"/>
      <c r="AD9069" s="11"/>
      <c r="AF9069" s="11"/>
    </row>
    <row r="9070" spans="3:32">
      <c r="C9070" s="57"/>
      <c r="D9070" s="11"/>
      <c r="E9070" s="11"/>
      <c r="F9070" s="56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42"/>
      <c r="V9070" s="42"/>
      <c r="W9070" s="42"/>
      <c r="X9070" s="42"/>
      <c r="Y9070" s="42"/>
      <c r="Z9070" s="42"/>
      <c r="AA9070" s="42"/>
      <c r="AB9070" s="42"/>
      <c r="AD9070" s="11"/>
      <c r="AE9070" s="11"/>
    </row>
    <row r="9071" spans="3:32">
      <c r="C9071" s="57"/>
      <c r="D9071" s="11"/>
      <c r="E9071" s="11"/>
      <c r="F9071" s="56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42"/>
      <c r="V9071" s="42"/>
      <c r="W9071" s="42"/>
      <c r="X9071" s="42"/>
      <c r="Y9071" s="42"/>
      <c r="Z9071" s="42"/>
      <c r="AA9071" s="42"/>
      <c r="AB9071" s="42"/>
      <c r="AD9071" s="11"/>
      <c r="AE9071" s="11"/>
      <c r="AF9071" s="11"/>
    </row>
    <row r="9072" spans="3:32">
      <c r="C9072" s="57"/>
      <c r="D9072" s="11"/>
      <c r="E9072" s="11"/>
      <c r="F9072" s="56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42"/>
      <c r="V9072" s="42"/>
      <c r="W9072" s="42"/>
      <c r="X9072" s="42"/>
      <c r="Y9072" s="42"/>
      <c r="Z9072" s="42"/>
      <c r="AA9072" s="42"/>
      <c r="AB9072" s="42"/>
      <c r="AD9072" s="11"/>
      <c r="AE9072" s="11"/>
    </row>
    <row r="9073" spans="3:32">
      <c r="C9073" s="57"/>
      <c r="D9073" s="11"/>
      <c r="E9073" s="11"/>
      <c r="F9073" s="56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42"/>
      <c r="V9073" s="42"/>
      <c r="W9073" s="42"/>
      <c r="X9073" s="42"/>
      <c r="Y9073" s="42"/>
      <c r="Z9073" s="42"/>
      <c r="AA9073" s="42"/>
      <c r="AB9073" s="42"/>
      <c r="AD9073" s="11"/>
      <c r="AE9073" s="11"/>
      <c r="AF9073" s="11"/>
    </row>
    <row r="9074" spans="3:32">
      <c r="C9074" s="57"/>
      <c r="D9074" s="11"/>
      <c r="E9074" s="11"/>
      <c r="F9074" s="56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42"/>
      <c r="V9074" s="42"/>
      <c r="W9074" s="42"/>
      <c r="X9074" s="42"/>
      <c r="Y9074" s="42"/>
      <c r="Z9074" s="42"/>
      <c r="AA9074" s="42"/>
      <c r="AB9074" s="42"/>
      <c r="AD9074" s="11"/>
      <c r="AE9074" s="11"/>
    </row>
    <row r="9075" spans="3:32">
      <c r="C9075" s="57"/>
      <c r="D9075" s="11"/>
      <c r="E9075" s="11"/>
      <c r="F9075" s="56"/>
      <c r="G9075" s="11"/>
      <c r="H9075" s="11"/>
      <c r="I9075" s="11"/>
      <c r="J9075" s="11"/>
      <c r="K9075" s="11"/>
      <c r="M9075" s="11"/>
      <c r="N9075" s="11"/>
      <c r="O9075" s="11"/>
      <c r="P9075" s="11"/>
      <c r="Q9075" s="11"/>
      <c r="R9075" s="11"/>
      <c r="S9075" s="11"/>
      <c r="T9075" s="11"/>
      <c r="U9075" s="42"/>
      <c r="V9075" s="42"/>
      <c r="W9075" s="42"/>
      <c r="X9075" s="42"/>
      <c r="Y9075" s="42"/>
      <c r="Z9075" s="42"/>
      <c r="AA9075" s="42"/>
      <c r="AB9075" s="42"/>
      <c r="AD9075" s="11"/>
      <c r="AE9075" s="11"/>
    </row>
    <row r="9076" spans="3:32">
      <c r="C9076" s="57"/>
      <c r="D9076" s="11"/>
      <c r="E9076" s="11"/>
      <c r="F9076" s="56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42"/>
      <c r="V9076" s="42"/>
      <c r="W9076" s="42"/>
      <c r="X9076" s="42"/>
      <c r="Y9076" s="42"/>
      <c r="Z9076" s="42"/>
      <c r="AA9076" s="42"/>
      <c r="AB9076" s="42"/>
      <c r="AD9076" s="11"/>
    </row>
    <row r="9077" spans="3:32">
      <c r="C9077" s="57"/>
      <c r="D9077" s="11"/>
      <c r="E9077" s="11"/>
      <c r="F9077" s="56"/>
      <c r="G9077" s="11"/>
      <c r="H9077" s="11"/>
      <c r="I9077" s="11"/>
      <c r="J9077" s="11"/>
      <c r="K9077" s="11"/>
      <c r="L9077" s="11"/>
      <c r="M9077" s="11"/>
      <c r="O9077" s="11"/>
      <c r="Q9077" s="11"/>
      <c r="R9077" s="11"/>
      <c r="S9077" s="11"/>
      <c r="T9077" s="11"/>
      <c r="U9077" s="42"/>
      <c r="V9077" s="42"/>
      <c r="W9077" s="42"/>
      <c r="X9077" s="42"/>
      <c r="Y9077" s="42"/>
      <c r="Z9077" s="42"/>
      <c r="AA9077" s="42"/>
      <c r="AB9077" s="42"/>
      <c r="AD9077" s="11"/>
      <c r="AE9077" s="11"/>
      <c r="AF9077" s="11"/>
    </row>
    <row r="9078" spans="3:32">
      <c r="C9078" s="57"/>
      <c r="D9078" s="11"/>
      <c r="E9078" s="11"/>
      <c r="F9078" s="56"/>
      <c r="G9078" s="11"/>
      <c r="H9078" s="11"/>
      <c r="I9078" s="11"/>
      <c r="J9078" s="11"/>
      <c r="K9078" s="11"/>
      <c r="L9078" s="11"/>
      <c r="M9078" s="11"/>
      <c r="O9078" s="11"/>
      <c r="Q9078" s="11"/>
      <c r="R9078" s="11"/>
      <c r="S9078" s="11"/>
      <c r="T9078" s="11"/>
      <c r="U9078" s="42"/>
      <c r="V9078" s="42"/>
      <c r="W9078" s="42"/>
      <c r="X9078" s="42"/>
      <c r="Y9078" s="42"/>
      <c r="Z9078" s="42"/>
      <c r="AA9078" s="42"/>
      <c r="AB9078" s="42"/>
      <c r="AD9078" s="11"/>
      <c r="AE9078" s="11"/>
    </row>
    <row r="9079" spans="3:32">
      <c r="C9079" s="57"/>
      <c r="D9079" s="11"/>
      <c r="E9079" s="11"/>
      <c r="F9079" s="56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42"/>
      <c r="V9079" s="42"/>
      <c r="W9079" s="42"/>
      <c r="X9079" s="42"/>
      <c r="Y9079" s="42"/>
      <c r="Z9079" s="42"/>
      <c r="AA9079" s="42"/>
      <c r="AB9079" s="42"/>
      <c r="AD9079" s="11"/>
      <c r="AF9079" s="11"/>
    </row>
    <row r="9080" spans="3:32">
      <c r="C9080" s="57"/>
      <c r="D9080" s="11"/>
      <c r="E9080" s="11"/>
      <c r="F9080" s="56"/>
      <c r="G9080" s="11"/>
      <c r="H9080" s="11"/>
      <c r="I9080" s="11"/>
      <c r="J9080" s="11"/>
      <c r="K9080" s="11"/>
      <c r="M9080" s="11"/>
      <c r="N9080" s="11"/>
      <c r="O9080" s="11"/>
      <c r="P9080" s="11"/>
      <c r="Q9080" s="11"/>
      <c r="R9080" s="11"/>
      <c r="S9080" s="11"/>
      <c r="T9080" s="11"/>
      <c r="U9080" s="42"/>
      <c r="V9080" s="42"/>
      <c r="W9080" s="42"/>
      <c r="X9080" s="42"/>
      <c r="Y9080" s="42"/>
      <c r="Z9080" s="42"/>
      <c r="AA9080" s="42"/>
      <c r="AB9080" s="42"/>
      <c r="AD9080" s="11"/>
      <c r="AF9080" s="11"/>
    </row>
    <row r="9081" spans="3:32">
      <c r="C9081" s="57"/>
      <c r="D9081" s="11"/>
      <c r="E9081" s="11"/>
      <c r="F9081" s="56"/>
      <c r="G9081" s="11"/>
      <c r="H9081" s="11"/>
      <c r="I9081" s="11"/>
      <c r="J9081" s="11"/>
      <c r="K9081" s="11"/>
      <c r="M9081" s="11"/>
      <c r="N9081" s="11"/>
      <c r="O9081" s="11"/>
      <c r="Q9081" s="11"/>
      <c r="R9081" s="11"/>
      <c r="S9081" s="11"/>
      <c r="U9081" s="42"/>
      <c r="V9081" s="42"/>
      <c r="W9081" s="42"/>
      <c r="X9081" s="42"/>
      <c r="Y9081" s="42"/>
      <c r="Z9081" s="42"/>
      <c r="AA9081" s="42"/>
      <c r="AB9081" s="42"/>
      <c r="AD9081" s="11"/>
      <c r="AE9081" s="11"/>
      <c r="AF9081" s="11"/>
    </row>
    <row r="9082" spans="3:32">
      <c r="C9082" s="57"/>
      <c r="D9082" s="11"/>
      <c r="E9082" s="11"/>
      <c r="F9082" s="56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42"/>
      <c r="V9082" s="42"/>
      <c r="W9082" s="42"/>
      <c r="X9082" s="42"/>
      <c r="Y9082" s="42"/>
      <c r="Z9082" s="42"/>
      <c r="AA9082" s="42"/>
      <c r="AB9082" s="42"/>
      <c r="AD9082" s="11"/>
      <c r="AE9082" s="11"/>
    </row>
    <row r="9083" spans="3:32">
      <c r="C9083" s="57"/>
      <c r="D9083" s="11"/>
      <c r="E9083" s="11"/>
      <c r="F9083" s="56"/>
      <c r="G9083" s="11"/>
      <c r="H9083" s="11"/>
      <c r="I9083" s="11"/>
      <c r="J9083" s="11"/>
      <c r="K9083" s="11"/>
      <c r="M9083" s="11"/>
      <c r="N9083" s="11"/>
      <c r="O9083" s="11"/>
      <c r="Q9083" s="11"/>
      <c r="R9083" s="11"/>
      <c r="S9083" s="11"/>
      <c r="U9083" s="42"/>
      <c r="V9083" s="42"/>
      <c r="W9083" s="42"/>
      <c r="X9083" s="42"/>
      <c r="Y9083" s="42"/>
      <c r="Z9083" s="42"/>
      <c r="AA9083" s="42"/>
      <c r="AB9083" s="42"/>
      <c r="AD9083" s="11"/>
    </row>
    <row r="9084" spans="3:32">
      <c r="C9084" s="57"/>
      <c r="D9084" s="11"/>
      <c r="E9084" s="11"/>
      <c r="F9084" s="56"/>
      <c r="G9084" s="11"/>
      <c r="H9084" s="11"/>
      <c r="I9084" s="11"/>
      <c r="J9084" s="11"/>
      <c r="K9084" s="11"/>
      <c r="M9084" s="11"/>
      <c r="N9084" s="11"/>
      <c r="O9084" s="11"/>
      <c r="P9084" s="11"/>
      <c r="Q9084" s="11"/>
      <c r="R9084" s="11"/>
      <c r="S9084" s="11"/>
      <c r="T9084" s="11"/>
      <c r="U9084" s="42"/>
      <c r="V9084" s="42"/>
      <c r="W9084" s="42"/>
      <c r="X9084" s="42"/>
      <c r="Y9084" s="42"/>
      <c r="Z9084" s="42"/>
      <c r="AA9084" s="42"/>
      <c r="AB9084" s="42"/>
      <c r="AD9084" s="11"/>
      <c r="AE9084" s="11"/>
    </row>
    <row r="9085" spans="3:32">
      <c r="C9085" s="57"/>
      <c r="D9085" s="11"/>
      <c r="E9085" s="11"/>
      <c r="F9085" s="56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42"/>
      <c r="V9085" s="42"/>
      <c r="W9085" s="42"/>
      <c r="X9085" s="42"/>
      <c r="Y9085" s="42"/>
      <c r="Z9085" s="42"/>
      <c r="AA9085" s="42"/>
      <c r="AB9085" s="42"/>
      <c r="AD9085" s="11"/>
      <c r="AE9085" s="11"/>
    </row>
    <row r="9086" spans="3:32">
      <c r="C9086" s="57"/>
      <c r="D9086" s="11"/>
      <c r="E9086" s="11"/>
      <c r="F9086" s="56"/>
      <c r="G9086" s="11"/>
      <c r="H9086" s="11"/>
      <c r="I9086" s="11"/>
      <c r="J9086" s="11"/>
      <c r="K9086" s="11"/>
      <c r="M9086" s="11"/>
      <c r="N9086" s="11"/>
      <c r="O9086" s="11"/>
      <c r="Q9086" s="11"/>
      <c r="R9086" s="11"/>
      <c r="S9086" s="11"/>
      <c r="U9086" s="42"/>
      <c r="V9086" s="42"/>
      <c r="W9086" s="42"/>
      <c r="X9086" s="42"/>
      <c r="Y9086" s="42"/>
      <c r="Z9086" s="42"/>
      <c r="AA9086" s="42"/>
      <c r="AB9086" s="42"/>
      <c r="AD9086" s="11"/>
      <c r="AE9086" s="11"/>
    </row>
    <row r="9087" spans="3:32">
      <c r="C9087" s="57"/>
      <c r="D9087" s="11"/>
      <c r="E9087" s="11"/>
      <c r="F9087" s="56"/>
      <c r="G9087" s="11"/>
      <c r="H9087" s="11"/>
      <c r="I9087" s="11"/>
      <c r="J9087" s="11"/>
      <c r="K9087" s="11"/>
      <c r="M9087" s="11"/>
      <c r="N9087" s="11"/>
      <c r="O9087" s="11"/>
      <c r="P9087" s="11"/>
      <c r="Q9087" s="11"/>
      <c r="R9087" s="11"/>
      <c r="S9087" s="11"/>
      <c r="T9087" s="11"/>
      <c r="U9087" s="42"/>
      <c r="V9087" s="42"/>
      <c r="W9087" s="42"/>
      <c r="X9087" s="42"/>
      <c r="Y9087" s="42"/>
      <c r="Z9087" s="42"/>
      <c r="AA9087" s="42"/>
      <c r="AB9087" s="42"/>
      <c r="AD9087" s="11"/>
      <c r="AE9087" s="11"/>
    </row>
    <row r="9088" spans="3:32">
      <c r="C9088" s="57"/>
      <c r="D9088" s="11"/>
      <c r="E9088" s="11"/>
      <c r="F9088" s="56"/>
      <c r="G9088" s="11"/>
      <c r="H9088" s="11"/>
      <c r="I9088" s="11"/>
      <c r="J9088" s="11"/>
      <c r="K9088" s="11"/>
      <c r="M9088" s="11"/>
      <c r="N9088" s="11"/>
      <c r="P9088" s="11"/>
      <c r="Q9088" s="11"/>
      <c r="R9088" s="11"/>
      <c r="S9088" s="11"/>
      <c r="T9088" s="11"/>
      <c r="U9088" s="42"/>
      <c r="V9088" s="42"/>
      <c r="W9088" s="42"/>
      <c r="X9088" s="42"/>
      <c r="Y9088" s="42"/>
      <c r="Z9088" s="42"/>
      <c r="AA9088" s="42"/>
      <c r="AB9088" s="42"/>
      <c r="AD9088" s="11"/>
      <c r="AE9088" s="11"/>
    </row>
    <row r="9089" spans="3:32">
      <c r="C9089" s="57"/>
      <c r="D9089" s="11"/>
      <c r="E9089" s="11"/>
      <c r="F9089" s="56"/>
      <c r="G9089" s="11"/>
      <c r="H9089" s="11"/>
      <c r="I9089" s="11"/>
      <c r="J9089" s="11"/>
      <c r="K9089" s="11"/>
      <c r="M9089" s="11"/>
      <c r="N9089" s="11"/>
      <c r="Q9089" s="11"/>
      <c r="R9089" s="11"/>
      <c r="S9089" s="11"/>
      <c r="U9089" s="42"/>
      <c r="V9089" s="42"/>
      <c r="W9089" s="42"/>
      <c r="X9089" s="42"/>
      <c r="Y9089" s="42"/>
      <c r="Z9089" s="42"/>
      <c r="AA9089" s="42"/>
      <c r="AB9089" s="42"/>
      <c r="AD9089" s="11"/>
      <c r="AE9089" s="11"/>
    </row>
    <row r="9090" spans="3:32">
      <c r="C9090" s="57"/>
      <c r="D9090" s="11"/>
      <c r="E9090" s="11"/>
      <c r="F9090" s="56"/>
      <c r="G9090" s="11"/>
      <c r="H9090" s="11"/>
      <c r="I9090" s="11"/>
      <c r="J9090" s="11"/>
      <c r="K9090" s="11"/>
      <c r="L9090" s="11"/>
      <c r="M9090" s="11"/>
      <c r="N9090" s="11"/>
      <c r="P9090" s="11"/>
      <c r="Q9090" s="11"/>
      <c r="R9090" s="11"/>
      <c r="S9090" s="11"/>
      <c r="T9090" s="11"/>
      <c r="U9090" s="42"/>
      <c r="V9090" s="42"/>
      <c r="W9090" s="42"/>
      <c r="X9090" s="42"/>
      <c r="Y9090" s="42"/>
      <c r="Z9090" s="42"/>
      <c r="AA9090" s="42"/>
      <c r="AB9090" s="42"/>
      <c r="AD9090" s="11"/>
      <c r="AE9090" s="11"/>
    </row>
    <row r="9091" spans="3:32">
      <c r="C9091" s="57"/>
      <c r="D9091" s="11"/>
      <c r="E9091" s="11"/>
      <c r="F9091" s="56"/>
      <c r="G9091" s="11"/>
      <c r="H9091" s="11"/>
      <c r="I9091" s="11"/>
      <c r="J9091" s="11"/>
      <c r="K9091" s="11"/>
      <c r="L9091" s="11"/>
      <c r="M9091" s="11"/>
      <c r="N9091" s="11"/>
      <c r="P9091" s="11"/>
      <c r="Q9091" s="11"/>
      <c r="R9091" s="11"/>
      <c r="S9091" s="11"/>
      <c r="T9091" s="11"/>
      <c r="U9091" s="42"/>
      <c r="V9091" s="42"/>
      <c r="W9091" s="42"/>
      <c r="X9091" s="42"/>
      <c r="Y9091" s="42"/>
      <c r="Z9091" s="42"/>
      <c r="AA9091" s="42"/>
      <c r="AB9091" s="42"/>
      <c r="AD9091" s="11"/>
      <c r="AE9091" s="11"/>
      <c r="AF9091" s="11"/>
    </row>
    <row r="9092" spans="3:32">
      <c r="C9092" s="57"/>
      <c r="D9092" s="11"/>
      <c r="E9092" s="11"/>
      <c r="F9092" s="56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42"/>
      <c r="V9092" s="42"/>
      <c r="W9092" s="42"/>
      <c r="X9092" s="42"/>
      <c r="Y9092" s="42"/>
      <c r="Z9092" s="42"/>
      <c r="AA9092" s="42"/>
      <c r="AB9092" s="42"/>
      <c r="AD9092" s="11"/>
      <c r="AE9092" s="11"/>
      <c r="AF9092" s="11"/>
    </row>
    <row r="9093" spans="3:32">
      <c r="C9093" s="57"/>
      <c r="D9093" s="11"/>
      <c r="E9093" s="11"/>
      <c r="F9093" s="56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42"/>
      <c r="V9093" s="42"/>
      <c r="W9093" s="42"/>
      <c r="X9093" s="42"/>
      <c r="Y9093" s="42"/>
      <c r="Z9093" s="42"/>
      <c r="AA9093" s="42"/>
      <c r="AB9093" s="42"/>
      <c r="AD9093" s="11"/>
      <c r="AE9093" s="11"/>
    </row>
    <row r="9094" spans="3:32">
      <c r="C9094" s="57"/>
      <c r="D9094" s="11"/>
      <c r="E9094" s="11"/>
      <c r="F9094" s="56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42"/>
      <c r="V9094" s="42"/>
      <c r="W9094" s="42"/>
      <c r="X9094" s="42"/>
      <c r="Y9094" s="42"/>
      <c r="Z9094" s="42"/>
      <c r="AA9094" s="42"/>
      <c r="AB9094" s="42"/>
      <c r="AD9094" s="11"/>
    </row>
    <row r="9095" spans="3:32">
      <c r="C9095" s="57"/>
      <c r="D9095" s="11"/>
      <c r="E9095" s="11"/>
      <c r="F9095" s="56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42"/>
      <c r="V9095" s="42"/>
      <c r="W9095" s="42"/>
      <c r="X9095" s="42"/>
      <c r="Y9095" s="42"/>
      <c r="Z9095" s="42"/>
      <c r="AA9095" s="42"/>
      <c r="AB9095" s="42"/>
      <c r="AD9095" s="11"/>
      <c r="AE9095" s="11"/>
      <c r="AF9095" s="11"/>
    </row>
    <row r="9096" spans="3:32">
      <c r="C9096" s="57"/>
      <c r="D9096" s="11"/>
      <c r="E9096" s="11"/>
      <c r="F9096" s="56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42"/>
      <c r="V9096" s="42"/>
      <c r="W9096" s="42"/>
      <c r="X9096" s="42"/>
      <c r="Y9096" s="42"/>
      <c r="Z9096" s="42"/>
      <c r="AA9096" s="42"/>
      <c r="AB9096" s="42"/>
      <c r="AD9096" s="11"/>
      <c r="AE9096" s="11"/>
      <c r="AF9096" s="11"/>
    </row>
    <row r="9097" spans="3:32">
      <c r="C9097" s="57"/>
      <c r="D9097" s="11"/>
      <c r="E9097" s="11"/>
      <c r="F9097" s="56"/>
      <c r="G9097" s="11"/>
      <c r="H9097" s="11"/>
      <c r="I9097" s="11"/>
      <c r="J9097" s="11"/>
      <c r="K9097" s="11"/>
      <c r="L9097" s="11"/>
      <c r="M9097" s="11"/>
      <c r="N9097" s="11"/>
      <c r="P9097" s="11"/>
      <c r="Q9097" s="11"/>
      <c r="R9097" s="11"/>
      <c r="S9097" s="11"/>
      <c r="T9097" s="11"/>
      <c r="U9097" s="42"/>
      <c r="V9097" s="42"/>
      <c r="W9097" s="42"/>
      <c r="X9097" s="42"/>
      <c r="Y9097" s="42"/>
      <c r="Z9097" s="42"/>
      <c r="AA9097" s="42"/>
      <c r="AB9097" s="42"/>
      <c r="AD9097" s="11"/>
      <c r="AE9097" s="11"/>
    </row>
    <row r="9098" spans="3:32">
      <c r="C9098" s="57"/>
      <c r="D9098" s="11"/>
      <c r="E9098" s="11"/>
      <c r="F9098" s="56"/>
      <c r="G9098" s="11"/>
      <c r="H9098" s="11"/>
      <c r="I9098" s="11"/>
      <c r="J9098" s="11"/>
      <c r="K9098" s="11"/>
      <c r="L9098" s="11"/>
      <c r="M9098" s="11"/>
      <c r="O9098" s="11"/>
      <c r="Q9098" s="11"/>
      <c r="R9098" s="11"/>
      <c r="S9098" s="11"/>
      <c r="T9098" s="11"/>
      <c r="U9098" s="42"/>
      <c r="V9098" s="42"/>
      <c r="W9098" s="42"/>
      <c r="X9098" s="42"/>
      <c r="Y9098" s="42"/>
      <c r="Z9098" s="42"/>
      <c r="AA9098" s="42"/>
      <c r="AB9098" s="42"/>
      <c r="AD9098" s="11"/>
      <c r="AE9098" s="11"/>
    </row>
    <row r="9099" spans="3:32">
      <c r="C9099" s="57"/>
      <c r="D9099" s="11"/>
      <c r="E9099" s="11"/>
      <c r="F9099" s="56"/>
      <c r="G9099" s="11"/>
      <c r="H9099" s="11"/>
      <c r="I9099" s="11"/>
      <c r="J9099" s="11"/>
      <c r="K9099" s="11"/>
      <c r="L9099" s="11"/>
      <c r="M9099" s="11"/>
      <c r="O9099" s="11"/>
      <c r="Q9099" s="11"/>
      <c r="R9099" s="11"/>
      <c r="S9099" s="11"/>
      <c r="T9099" s="11"/>
      <c r="U9099" s="42"/>
      <c r="V9099" s="42"/>
      <c r="W9099" s="42"/>
      <c r="X9099" s="42"/>
      <c r="Y9099" s="42"/>
      <c r="Z9099" s="42"/>
      <c r="AA9099" s="42"/>
      <c r="AB9099" s="42"/>
      <c r="AD9099" s="11"/>
      <c r="AF9099" s="11"/>
    </row>
    <row r="9100" spans="3:32">
      <c r="C9100" s="57"/>
      <c r="D9100" s="11"/>
      <c r="E9100" s="11"/>
      <c r="F9100" s="56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42"/>
      <c r="V9100" s="42"/>
      <c r="W9100" s="42"/>
      <c r="X9100" s="42"/>
      <c r="Y9100" s="42"/>
      <c r="Z9100" s="42"/>
      <c r="AA9100" s="42"/>
      <c r="AB9100" s="42"/>
      <c r="AD9100" s="11"/>
      <c r="AF9100" s="11"/>
    </row>
    <row r="9101" spans="3:32">
      <c r="C9101" s="57"/>
      <c r="D9101" s="11"/>
      <c r="E9101" s="11"/>
      <c r="F9101" s="56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42"/>
      <c r="V9101" s="42"/>
      <c r="W9101" s="42"/>
      <c r="X9101" s="42"/>
      <c r="Y9101" s="42"/>
      <c r="Z9101" s="42"/>
      <c r="AA9101" s="42"/>
      <c r="AB9101" s="42"/>
      <c r="AD9101" s="11"/>
      <c r="AF9101" s="11"/>
    </row>
    <row r="9102" spans="3:32">
      <c r="C9102" s="57"/>
      <c r="D9102" s="11"/>
      <c r="E9102" s="11"/>
      <c r="F9102" s="56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42"/>
      <c r="V9102" s="42"/>
      <c r="W9102" s="42"/>
      <c r="X9102" s="42"/>
      <c r="Y9102" s="42"/>
      <c r="Z9102" s="42"/>
      <c r="AA9102" s="42"/>
      <c r="AB9102" s="42"/>
      <c r="AC9102" s="11"/>
      <c r="AD9102" s="11"/>
      <c r="AF9102" s="11"/>
    </row>
    <row r="9103" spans="3:32">
      <c r="C9103" s="57"/>
      <c r="D9103" s="11"/>
      <c r="E9103" s="11"/>
      <c r="F9103" s="56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U9103" s="42"/>
      <c r="V9103" s="42"/>
      <c r="W9103" s="42"/>
      <c r="X9103" s="42"/>
      <c r="Y9103" s="42"/>
      <c r="Z9103" s="42"/>
      <c r="AA9103" s="42"/>
      <c r="AB9103" s="42"/>
      <c r="AC9103" s="11"/>
      <c r="AD9103" s="11"/>
      <c r="AE9103" s="11"/>
      <c r="AF9103" s="11"/>
    </row>
    <row r="9104" spans="3:32">
      <c r="C9104" s="57"/>
      <c r="D9104" s="11"/>
      <c r="E9104" s="11"/>
      <c r="F9104" s="56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42"/>
      <c r="V9104" s="42"/>
      <c r="W9104" s="42"/>
      <c r="X9104" s="42"/>
      <c r="Y9104" s="42"/>
      <c r="Z9104" s="42"/>
      <c r="AA9104" s="42"/>
      <c r="AB9104" s="42"/>
      <c r="AC9104" s="11"/>
      <c r="AD9104" s="11"/>
    </row>
    <row r="9105" spans="3:32">
      <c r="C9105" s="57"/>
      <c r="D9105" s="11"/>
      <c r="E9105" s="11"/>
      <c r="F9105" s="56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42"/>
      <c r="V9105" s="42"/>
      <c r="W9105" s="42"/>
      <c r="X9105" s="42"/>
      <c r="Y9105" s="42"/>
      <c r="Z9105" s="42"/>
      <c r="AA9105" s="42"/>
      <c r="AB9105" s="42"/>
      <c r="AC9105" s="11"/>
      <c r="AD9105" s="11"/>
    </row>
    <row r="9106" spans="3:32">
      <c r="C9106" s="57"/>
      <c r="D9106" s="11"/>
      <c r="E9106" s="11"/>
      <c r="F9106" s="56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U9106" s="42"/>
      <c r="V9106" s="42"/>
      <c r="W9106" s="42"/>
      <c r="X9106" s="42"/>
      <c r="Y9106" s="42"/>
      <c r="Z9106" s="42"/>
      <c r="AA9106" s="42"/>
      <c r="AB9106" s="42"/>
      <c r="AC9106" s="11"/>
      <c r="AD9106" s="11"/>
      <c r="AE9106" s="11"/>
    </row>
    <row r="9107" spans="3:32">
      <c r="C9107" s="57"/>
      <c r="D9107" s="11"/>
      <c r="E9107" s="11"/>
      <c r="F9107" s="56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42"/>
      <c r="V9107" s="42"/>
      <c r="W9107" s="42"/>
      <c r="X9107" s="42"/>
      <c r="Y9107" s="42"/>
      <c r="Z9107" s="42"/>
      <c r="AA9107" s="42"/>
      <c r="AB9107" s="42"/>
      <c r="AC9107" s="11"/>
      <c r="AD9107" s="11"/>
      <c r="AE9107" s="11"/>
    </row>
    <row r="9108" spans="3:32">
      <c r="C9108" s="57"/>
      <c r="D9108" s="11"/>
      <c r="E9108" s="11"/>
      <c r="F9108" s="56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42"/>
      <c r="V9108" s="42"/>
      <c r="W9108" s="42"/>
      <c r="X9108" s="42"/>
      <c r="Y9108" s="42"/>
      <c r="Z9108" s="42"/>
      <c r="AA9108" s="42"/>
      <c r="AB9108" s="42"/>
      <c r="AC9108" s="11"/>
      <c r="AD9108" s="11"/>
    </row>
    <row r="9109" spans="3:32">
      <c r="C9109" s="57"/>
      <c r="D9109" s="11"/>
      <c r="E9109" s="11"/>
      <c r="F9109" s="56"/>
      <c r="G9109" s="11"/>
      <c r="H9109" s="11"/>
      <c r="I9109" s="11"/>
      <c r="J9109" s="11"/>
      <c r="K9109" s="11"/>
      <c r="L9109" s="11"/>
      <c r="M9109" s="11"/>
      <c r="N9109" s="11"/>
      <c r="Q9109" s="11"/>
      <c r="R9109" s="11"/>
      <c r="S9109" s="11"/>
      <c r="T9109" s="11"/>
      <c r="U9109" s="42"/>
      <c r="V9109" s="42"/>
      <c r="W9109" s="42"/>
      <c r="X9109" s="42"/>
      <c r="Y9109" s="42"/>
      <c r="Z9109" s="42"/>
      <c r="AA9109" s="42"/>
      <c r="AB9109" s="42"/>
      <c r="AC9109" s="11"/>
      <c r="AD9109" s="11"/>
    </row>
    <row r="9110" spans="3:32">
      <c r="C9110" s="57"/>
      <c r="D9110" s="11"/>
      <c r="E9110" s="11"/>
      <c r="F9110" s="56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42"/>
      <c r="V9110" s="42"/>
      <c r="W9110" s="42"/>
      <c r="X9110" s="42"/>
      <c r="Y9110" s="42"/>
      <c r="Z9110" s="42"/>
      <c r="AA9110" s="42"/>
      <c r="AB9110" s="42"/>
      <c r="AC9110" s="11"/>
      <c r="AD9110" s="11"/>
      <c r="AE9110" s="11"/>
    </row>
    <row r="9111" spans="3:32">
      <c r="C9111" s="57"/>
      <c r="D9111" s="11"/>
      <c r="E9111" s="11"/>
      <c r="F9111" s="56"/>
      <c r="G9111" s="11"/>
      <c r="H9111" s="11"/>
      <c r="I9111" s="11"/>
      <c r="J9111" s="11"/>
      <c r="K9111" s="11"/>
      <c r="L9111" s="11"/>
      <c r="M9111" s="11"/>
      <c r="O9111" s="11"/>
      <c r="Q9111" s="11"/>
      <c r="R9111" s="11"/>
      <c r="S9111" s="11"/>
      <c r="T9111" s="11"/>
      <c r="U9111" s="42"/>
      <c r="V9111" s="42"/>
      <c r="W9111" s="42"/>
      <c r="X9111" s="42"/>
      <c r="Y9111" s="42"/>
      <c r="Z9111" s="42"/>
      <c r="AA9111" s="42"/>
      <c r="AB9111" s="42"/>
      <c r="AC9111" s="11"/>
      <c r="AD9111" s="11"/>
      <c r="AE9111" s="11"/>
      <c r="AF9111" s="11"/>
    </row>
    <row r="9112" spans="3:32">
      <c r="C9112" s="57"/>
      <c r="D9112" s="11"/>
      <c r="E9112" s="11"/>
      <c r="F9112" s="56"/>
      <c r="G9112" s="11"/>
      <c r="H9112" s="11"/>
      <c r="I9112" s="11"/>
      <c r="J9112" s="11"/>
      <c r="K9112" s="11"/>
      <c r="M9112" s="11"/>
      <c r="O9112" s="11"/>
      <c r="P9112" s="11"/>
      <c r="Q9112" s="11"/>
      <c r="R9112" s="11"/>
      <c r="S9112" s="11"/>
      <c r="T9112" s="11"/>
      <c r="U9112" s="42"/>
      <c r="V9112" s="42"/>
      <c r="W9112" s="42"/>
      <c r="X9112" s="42"/>
      <c r="Y9112" s="42"/>
      <c r="Z9112" s="42"/>
      <c r="AA9112" s="42"/>
      <c r="AB9112" s="42"/>
      <c r="AC9112" s="11"/>
      <c r="AD9112" s="11"/>
      <c r="AE9112" s="11"/>
    </row>
    <row r="9113" spans="3:32">
      <c r="C9113" s="57"/>
      <c r="D9113" s="11"/>
      <c r="E9113" s="11"/>
      <c r="F9113" s="56"/>
      <c r="G9113" s="11"/>
      <c r="H9113" s="11"/>
      <c r="I9113" s="11"/>
      <c r="J9113" s="11"/>
      <c r="K9113" s="11"/>
      <c r="M9113" s="11"/>
      <c r="O9113" s="11"/>
      <c r="P9113" s="11"/>
      <c r="Q9113" s="11"/>
      <c r="R9113" s="11"/>
      <c r="S9113" s="11"/>
      <c r="T9113" s="11"/>
      <c r="U9113" s="42"/>
      <c r="V9113" s="42"/>
      <c r="W9113" s="42"/>
      <c r="X9113" s="42"/>
      <c r="Y9113" s="42"/>
      <c r="Z9113" s="42"/>
      <c r="AA9113" s="42"/>
      <c r="AB9113" s="42"/>
      <c r="AC9113" s="11"/>
      <c r="AD9113" s="11"/>
      <c r="AF9113" s="11"/>
    </row>
    <row r="9114" spans="3:32">
      <c r="C9114" s="57"/>
      <c r="D9114" s="11"/>
      <c r="E9114" s="11"/>
      <c r="F9114" s="56"/>
      <c r="G9114" s="11"/>
      <c r="H9114" s="11"/>
      <c r="I9114" s="11"/>
      <c r="J9114" s="11"/>
      <c r="K9114" s="11"/>
      <c r="L9114" s="11"/>
      <c r="M9114" s="11"/>
      <c r="N9114" s="11"/>
      <c r="O9114" s="11"/>
      <c r="Q9114" s="11"/>
      <c r="R9114" s="11"/>
      <c r="S9114" s="11"/>
      <c r="T9114" s="11"/>
      <c r="U9114" s="42"/>
      <c r="V9114" s="42"/>
      <c r="W9114" s="42"/>
      <c r="X9114" s="42"/>
      <c r="Y9114" s="42"/>
      <c r="Z9114" s="42"/>
      <c r="AA9114" s="42"/>
      <c r="AB9114" s="42"/>
      <c r="AC9114" s="11"/>
      <c r="AD9114" s="11"/>
      <c r="AE9114" s="11"/>
    </row>
    <row r="9115" spans="3:32">
      <c r="C9115" s="57"/>
      <c r="D9115" s="11"/>
      <c r="E9115" s="11"/>
      <c r="F9115" s="56"/>
      <c r="G9115" s="11"/>
      <c r="H9115" s="11"/>
      <c r="I9115" s="11"/>
      <c r="J9115" s="11"/>
      <c r="K9115" s="11"/>
      <c r="L9115" s="11"/>
      <c r="M9115" s="11"/>
      <c r="N9115" s="11"/>
      <c r="O9115" s="11"/>
      <c r="Q9115" s="11"/>
      <c r="R9115" s="11"/>
      <c r="S9115" s="11"/>
      <c r="T9115" s="11"/>
      <c r="U9115" s="42"/>
      <c r="V9115" s="42"/>
      <c r="W9115" s="42"/>
      <c r="X9115" s="42"/>
      <c r="Y9115" s="42"/>
      <c r="Z9115" s="42"/>
      <c r="AA9115" s="42"/>
      <c r="AB9115" s="42"/>
      <c r="AC9115" s="11"/>
      <c r="AD9115" s="11"/>
      <c r="AE9115" s="11"/>
      <c r="AF9115" s="11"/>
    </row>
    <row r="9116" spans="3:32">
      <c r="C9116" s="57"/>
      <c r="D9116" s="11"/>
      <c r="E9116" s="11"/>
      <c r="F9116" s="56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42"/>
      <c r="V9116" s="42"/>
      <c r="W9116" s="42"/>
      <c r="X9116" s="42"/>
      <c r="Y9116" s="42"/>
      <c r="Z9116" s="42"/>
      <c r="AA9116" s="42"/>
      <c r="AB9116" s="42"/>
      <c r="AC9116" s="11"/>
      <c r="AD9116" s="11"/>
      <c r="AE9116" s="11"/>
      <c r="AF9116" s="11"/>
    </row>
    <row r="9117" spans="3:32">
      <c r="C9117" s="57"/>
      <c r="D9117" s="11"/>
      <c r="E9117" s="11"/>
      <c r="F9117" s="56"/>
      <c r="G9117" s="11"/>
      <c r="H9117" s="11"/>
      <c r="I9117" s="11"/>
      <c r="J9117" s="11"/>
      <c r="K9117" s="11"/>
      <c r="L9117" s="11"/>
      <c r="M9117" s="11"/>
      <c r="N9117" s="11"/>
      <c r="P9117" s="11"/>
      <c r="Q9117" s="11"/>
      <c r="R9117" s="11"/>
      <c r="S9117" s="11"/>
      <c r="T9117" s="11"/>
      <c r="U9117" s="42"/>
      <c r="V9117" s="42"/>
      <c r="W9117" s="42"/>
      <c r="X9117" s="42"/>
      <c r="Y9117" s="42"/>
      <c r="Z9117" s="42"/>
      <c r="AA9117" s="42"/>
      <c r="AB9117" s="42"/>
      <c r="AC9117" s="11"/>
      <c r="AD9117" s="11"/>
      <c r="AE9117" s="11"/>
      <c r="AF9117" s="11"/>
    </row>
    <row r="9118" spans="3:32">
      <c r="C9118" s="57"/>
      <c r="D9118" s="11"/>
      <c r="E9118" s="11"/>
      <c r="F9118" s="56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42"/>
      <c r="V9118" s="42"/>
      <c r="W9118" s="42"/>
      <c r="X9118" s="42"/>
      <c r="Y9118" s="42"/>
      <c r="Z9118" s="42"/>
      <c r="AA9118" s="42"/>
      <c r="AB9118" s="42"/>
      <c r="AC9118" s="11"/>
      <c r="AD9118" s="11"/>
      <c r="AE9118" s="11"/>
    </row>
    <row r="9119" spans="3:32">
      <c r="C9119" s="57"/>
      <c r="D9119" s="11"/>
      <c r="E9119" s="11"/>
      <c r="F9119" s="56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42"/>
      <c r="V9119" s="42"/>
      <c r="W9119" s="42"/>
      <c r="X9119" s="42"/>
      <c r="Y9119" s="42"/>
      <c r="Z9119" s="42"/>
      <c r="AA9119" s="42"/>
      <c r="AB9119" s="42"/>
      <c r="AC9119" s="11"/>
      <c r="AD9119" s="11"/>
      <c r="AE9119" s="11"/>
    </row>
    <row r="9120" spans="3:32">
      <c r="C9120" s="57"/>
      <c r="D9120" s="11"/>
      <c r="E9120" s="11"/>
      <c r="F9120" s="56"/>
      <c r="G9120" s="11"/>
      <c r="H9120" s="11"/>
      <c r="I9120" s="11"/>
      <c r="J9120" s="11"/>
      <c r="K9120" s="11"/>
      <c r="L9120" s="11"/>
      <c r="M9120" s="11"/>
      <c r="N9120" s="11"/>
      <c r="Q9120" s="11"/>
      <c r="R9120" s="11"/>
      <c r="S9120" s="11"/>
      <c r="T9120" s="11"/>
      <c r="U9120" s="42"/>
      <c r="V9120" s="42"/>
      <c r="W9120" s="42"/>
      <c r="X9120" s="42"/>
      <c r="Y9120" s="42"/>
      <c r="Z9120" s="42"/>
      <c r="AA9120" s="42"/>
      <c r="AB9120" s="42"/>
      <c r="AC9120" s="11"/>
      <c r="AD9120" s="11"/>
      <c r="AE9120" s="11"/>
      <c r="AF9120" s="11"/>
    </row>
    <row r="9121" spans="3:32">
      <c r="C9121" s="57"/>
      <c r="D9121" s="11"/>
      <c r="E9121" s="11"/>
      <c r="F9121" s="56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42"/>
      <c r="V9121" s="42"/>
      <c r="W9121" s="42"/>
      <c r="X9121" s="42"/>
      <c r="Y9121" s="42"/>
      <c r="Z9121" s="42"/>
      <c r="AA9121" s="42"/>
      <c r="AB9121" s="42"/>
      <c r="AC9121" s="11"/>
      <c r="AD9121" s="11"/>
      <c r="AE9121" s="11"/>
    </row>
    <row r="9122" spans="3:32">
      <c r="C9122" s="57"/>
      <c r="D9122" s="11"/>
      <c r="E9122" s="11"/>
      <c r="F9122" s="56"/>
      <c r="G9122" s="11"/>
      <c r="H9122" s="11"/>
      <c r="I9122" s="11"/>
      <c r="J9122" s="11"/>
      <c r="K9122" s="11"/>
      <c r="L9122" s="11"/>
      <c r="M9122" s="11"/>
      <c r="N9122" s="11"/>
      <c r="P9122" s="11"/>
      <c r="Q9122" s="11"/>
      <c r="R9122" s="11"/>
      <c r="S9122" s="11"/>
      <c r="T9122" s="11"/>
      <c r="U9122" s="42"/>
      <c r="V9122" s="42"/>
      <c r="W9122" s="42"/>
      <c r="X9122" s="42"/>
      <c r="Y9122" s="42"/>
      <c r="Z9122" s="42"/>
      <c r="AA9122" s="42"/>
      <c r="AB9122" s="42"/>
      <c r="AC9122" s="11"/>
      <c r="AD9122" s="11"/>
      <c r="AE9122" s="11"/>
    </row>
    <row r="9123" spans="3:32">
      <c r="C9123" s="57"/>
      <c r="D9123" s="11"/>
      <c r="E9123" s="11"/>
      <c r="F9123" s="56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42"/>
      <c r="V9123" s="42"/>
      <c r="W9123" s="42"/>
      <c r="X9123" s="42"/>
      <c r="Y9123" s="42"/>
      <c r="Z9123" s="42"/>
      <c r="AA9123" s="42"/>
      <c r="AB9123" s="42"/>
      <c r="AD9123" s="11"/>
      <c r="AE9123" s="11"/>
    </row>
    <row r="9124" spans="3:32">
      <c r="C9124" s="57"/>
      <c r="D9124" s="11"/>
      <c r="E9124" s="11"/>
      <c r="F9124" s="56"/>
      <c r="G9124" s="11"/>
      <c r="H9124" s="11"/>
      <c r="I9124" s="11"/>
      <c r="J9124" s="11"/>
      <c r="K9124" s="11"/>
      <c r="L9124" s="11"/>
      <c r="M9124" s="11"/>
      <c r="O9124" s="11"/>
      <c r="Q9124" s="11"/>
      <c r="R9124" s="11"/>
      <c r="S9124" s="11"/>
      <c r="T9124" s="11"/>
      <c r="U9124" s="42"/>
      <c r="V9124" s="42"/>
      <c r="W9124" s="42"/>
      <c r="X9124" s="42"/>
      <c r="Y9124" s="42"/>
      <c r="Z9124" s="42"/>
      <c r="AA9124" s="42"/>
      <c r="AB9124" s="42"/>
      <c r="AD9124" s="11"/>
      <c r="AE9124" s="11"/>
      <c r="AF9124" s="11"/>
    </row>
    <row r="9125" spans="3:32">
      <c r="C9125" s="57"/>
      <c r="D9125" s="11"/>
      <c r="E9125" s="11"/>
      <c r="F9125" s="56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42"/>
      <c r="V9125" s="42"/>
      <c r="W9125" s="42"/>
      <c r="X9125" s="42"/>
      <c r="Y9125" s="42"/>
      <c r="Z9125" s="42"/>
      <c r="AA9125" s="42"/>
      <c r="AB9125" s="42"/>
      <c r="AD9125" s="11"/>
      <c r="AE9125" s="11"/>
    </row>
    <row r="9126" spans="3:32">
      <c r="C9126" s="57"/>
      <c r="D9126" s="11"/>
      <c r="E9126" s="11"/>
      <c r="F9126" s="56"/>
      <c r="G9126" s="11"/>
      <c r="H9126" s="11"/>
      <c r="I9126" s="11"/>
      <c r="J9126" s="11"/>
      <c r="K9126" s="11"/>
      <c r="M9126" s="11"/>
      <c r="N9126" s="11"/>
      <c r="O9126" s="11"/>
      <c r="P9126" s="11"/>
      <c r="Q9126" s="11"/>
      <c r="R9126" s="11"/>
      <c r="S9126" s="11"/>
      <c r="T9126" s="11"/>
      <c r="U9126" s="42"/>
      <c r="V9126" s="42"/>
      <c r="W9126" s="42"/>
      <c r="X9126" s="42"/>
      <c r="Y9126" s="42"/>
      <c r="Z9126" s="42"/>
      <c r="AA9126" s="42"/>
      <c r="AB9126" s="42"/>
      <c r="AD9126" s="11"/>
      <c r="AE9126" s="11"/>
    </row>
    <row r="9127" spans="3:32">
      <c r="C9127" s="57"/>
      <c r="D9127" s="11"/>
      <c r="E9127" s="11"/>
      <c r="F9127" s="56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42"/>
      <c r="V9127" s="42"/>
      <c r="W9127" s="42"/>
      <c r="X9127" s="42"/>
      <c r="Y9127" s="42"/>
      <c r="Z9127" s="42"/>
      <c r="AA9127" s="42"/>
      <c r="AB9127" s="42"/>
      <c r="AD9127" s="11"/>
      <c r="AF9127" s="11"/>
    </row>
    <row r="9128" spans="3:32">
      <c r="C9128" s="57"/>
      <c r="D9128" s="11"/>
      <c r="E9128" s="11"/>
      <c r="F9128" s="56"/>
      <c r="G9128" s="11"/>
      <c r="H9128" s="11"/>
      <c r="I9128" s="11"/>
      <c r="J9128" s="11"/>
      <c r="K9128" s="11"/>
      <c r="L9128" s="11"/>
      <c r="M9128" s="11"/>
      <c r="N9128" s="11"/>
      <c r="Q9128" s="11"/>
      <c r="R9128" s="11"/>
      <c r="S9128" s="11"/>
      <c r="T9128" s="11"/>
      <c r="U9128" s="42"/>
      <c r="V9128" s="42"/>
      <c r="W9128" s="42"/>
      <c r="X9128" s="42"/>
      <c r="Y9128" s="42"/>
      <c r="Z9128" s="42"/>
      <c r="AA9128" s="42"/>
      <c r="AB9128" s="42"/>
      <c r="AD9128" s="11"/>
      <c r="AF9128" s="11"/>
    </row>
    <row r="9129" spans="3:32">
      <c r="C9129" s="57"/>
      <c r="D9129" s="11"/>
      <c r="E9129" s="11"/>
      <c r="F9129" s="56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42"/>
      <c r="V9129" s="42"/>
      <c r="W9129" s="42"/>
      <c r="X9129" s="42"/>
      <c r="Y9129" s="42"/>
      <c r="Z9129" s="42"/>
      <c r="AA9129" s="42"/>
      <c r="AB9129" s="42"/>
      <c r="AD9129" s="11"/>
      <c r="AF9129" s="11"/>
    </row>
    <row r="9130" spans="3:32">
      <c r="C9130" s="57"/>
      <c r="D9130" s="11"/>
      <c r="E9130" s="11"/>
      <c r="F9130" s="56"/>
      <c r="G9130" s="11"/>
      <c r="H9130" s="11"/>
      <c r="I9130" s="11"/>
      <c r="J9130" s="11"/>
      <c r="K9130" s="11"/>
      <c r="M9130" s="11"/>
      <c r="N9130" s="11"/>
      <c r="O9130" s="11"/>
      <c r="P9130" s="11"/>
      <c r="Q9130" s="11"/>
      <c r="R9130" s="11"/>
      <c r="S9130" s="11"/>
      <c r="T9130" s="11"/>
      <c r="U9130" s="42"/>
      <c r="V9130" s="42"/>
      <c r="W9130" s="42"/>
      <c r="X9130" s="42"/>
      <c r="Y9130" s="42"/>
      <c r="Z9130" s="42"/>
      <c r="AA9130" s="42"/>
      <c r="AB9130" s="42"/>
      <c r="AD9130" s="11"/>
      <c r="AE9130" s="11"/>
    </row>
    <row r="9131" spans="3:32">
      <c r="C9131" s="57"/>
      <c r="D9131" s="11"/>
      <c r="E9131" s="11"/>
      <c r="F9131" s="56"/>
      <c r="G9131" s="11"/>
      <c r="H9131" s="11"/>
      <c r="I9131" s="11"/>
      <c r="J9131" s="11"/>
      <c r="K9131" s="11"/>
      <c r="M9131" s="11"/>
      <c r="N9131" s="11"/>
      <c r="O9131" s="11"/>
      <c r="P9131" s="11"/>
      <c r="Q9131" s="11"/>
      <c r="R9131" s="11"/>
      <c r="S9131" s="11"/>
      <c r="T9131" s="11"/>
      <c r="U9131" s="42"/>
      <c r="V9131" s="42"/>
      <c r="W9131" s="42"/>
      <c r="X9131" s="42"/>
      <c r="Y9131" s="42"/>
      <c r="Z9131" s="42"/>
      <c r="AA9131" s="42"/>
      <c r="AB9131" s="42"/>
      <c r="AD9131" s="11"/>
      <c r="AE9131" s="11"/>
      <c r="AF9131" s="11"/>
    </row>
    <row r="9132" spans="3:32">
      <c r="C9132" s="57"/>
      <c r="D9132" s="11"/>
      <c r="E9132" s="11"/>
      <c r="F9132" s="56"/>
      <c r="G9132" s="11"/>
      <c r="H9132" s="11"/>
      <c r="I9132" s="11"/>
      <c r="J9132" s="11"/>
      <c r="K9132" s="11"/>
      <c r="M9132" s="11"/>
      <c r="O9132" s="11"/>
      <c r="P9132" s="11"/>
      <c r="Q9132" s="11"/>
      <c r="R9132" s="11"/>
      <c r="S9132" s="11"/>
      <c r="T9132" s="11"/>
      <c r="U9132" s="42"/>
      <c r="V9132" s="42"/>
      <c r="W9132" s="42"/>
      <c r="X9132" s="42"/>
      <c r="Y9132" s="42"/>
      <c r="Z9132" s="42"/>
      <c r="AA9132" s="42"/>
      <c r="AB9132" s="42"/>
      <c r="AD9132" s="11"/>
      <c r="AE9132" s="11"/>
      <c r="AF9132" s="11"/>
    </row>
    <row r="9133" spans="3:32">
      <c r="C9133" s="57"/>
      <c r="D9133" s="11"/>
      <c r="E9133" s="11"/>
      <c r="F9133" s="56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42"/>
      <c r="V9133" s="42"/>
      <c r="W9133" s="42"/>
      <c r="X9133" s="42"/>
      <c r="Y9133" s="42"/>
      <c r="Z9133" s="42"/>
      <c r="AA9133" s="42"/>
      <c r="AB9133" s="42"/>
      <c r="AD9133" s="11"/>
      <c r="AE9133" s="11"/>
      <c r="AF9133" s="11"/>
    </row>
    <row r="9134" spans="3:32">
      <c r="C9134" s="57"/>
      <c r="D9134" s="11"/>
      <c r="E9134" s="11"/>
      <c r="F9134" s="56"/>
      <c r="G9134" s="11"/>
      <c r="H9134" s="11"/>
      <c r="I9134" s="11"/>
      <c r="J9134" s="11"/>
      <c r="K9134" s="11"/>
      <c r="L9134" s="11"/>
      <c r="M9134" s="11"/>
      <c r="N9134" s="11"/>
      <c r="P9134" s="11"/>
      <c r="Q9134" s="11"/>
      <c r="R9134" s="11"/>
      <c r="S9134" s="11"/>
      <c r="T9134" s="11"/>
      <c r="U9134" s="42"/>
      <c r="V9134" s="42"/>
      <c r="W9134" s="42"/>
      <c r="X9134" s="42"/>
      <c r="Y9134" s="42"/>
      <c r="Z9134" s="42"/>
      <c r="AA9134" s="42"/>
      <c r="AB9134" s="42"/>
      <c r="AD9134" s="11"/>
      <c r="AE9134" s="11"/>
      <c r="AF9134" s="11"/>
    </row>
    <row r="9135" spans="3:32">
      <c r="C9135" s="57"/>
      <c r="D9135" s="11"/>
      <c r="E9135" s="11"/>
      <c r="F9135" s="56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42"/>
      <c r="V9135" s="42"/>
      <c r="W9135" s="42"/>
      <c r="X9135" s="42"/>
      <c r="Y9135" s="42"/>
      <c r="Z9135" s="42"/>
      <c r="AA9135" s="42"/>
      <c r="AB9135" s="42"/>
      <c r="AD9135" s="11"/>
      <c r="AE9135" s="11"/>
    </row>
    <row r="9136" spans="3:32">
      <c r="C9136" s="57"/>
      <c r="D9136" s="11"/>
      <c r="E9136" s="11"/>
      <c r="F9136" s="56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42"/>
      <c r="V9136" s="42"/>
      <c r="W9136" s="42"/>
      <c r="X9136" s="42"/>
      <c r="Y9136" s="42"/>
      <c r="Z9136" s="42"/>
      <c r="AA9136" s="42"/>
      <c r="AB9136" s="42"/>
      <c r="AD9136" s="11"/>
      <c r="AE9136" s="11"/>
      <c r="AF9136" s="11"/>
    </row>
    <row r="9137" spans="3:32">
      <c r="C9137" s="57"/>
      <c r="D9137" s="11"/>
      <c r="E9137" s="11"/>
      <c r="F9137" s="56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42"/>
      <c r="V9137" s="42"/>
      <c r="W9137" s="42"/>
      <c r="X9137" s="42"/>
      <c r="Y9137" s="42"/>
      <c r="Z9137" s="42"/>
      <c r="AA9137" s="42"/>
      <c r="AB9137" s="42"/>
      <c r="AD9137" s="11"/>
      <c r="AE9137" s="11"/>
    </row>
    <row r="9138" spans="3:32">
      <c r="C9138" s="57"/>
      <c r="D9138" s="11"/>
      <c r="E9138" s="11"/>
      <c r="F9138" s="56"/>
      <c r="G9138" s="11"/>
      <c r="H9138" s="11"/>
      <c r="I9138" s="11"/>
      <c r="J9138" s="11"/>
      <c r="K9138" s="11"/>
      <c r="L9138" s="11"/>
      <c r="M9138" s="11"/>
      <c r="N9138" s="11"/>
      <c r="P9138" s="11"/>
      <c r="Q9138" s="11"/>
      <c r="R9138" s="11"/>
      <c r="S9138" s="11"/>
      <c r="T9138" s="11"/>
      <c r="U9138" s="42"/>
      <c r="V9138" s="42"/>
      <c r="W9138" s="42"/>
      <c r="X9138" s="42"/>
      <c r="Y9138" s="42"/>
      <c r="Z9138" s="42"/>
      <c r="AA9138" s="42"/>
      <c r="AB9138" s="42"/>
      <c r="AD9138" s="11"/>
      <c r="AE9138" s="11"/>
      <c r="AF9138" s="11"/>
    </row>
    <row r="9139" spans="3:32">
      <c r="C9139" s="57"/>
      <c r="D9139" s="11"/>
      <c r="E9139" s="11"/>
      <c r="F9139" s="56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42"/>
      <c r="V9139" s="42"/>
      <c r="W9139" s="42"/>
      <c r="X9139" s="42"/>
      <c r="Y9139" s="42"/>
      <c r="Z9139" s="42"/>
      <c r="AA9139" s="42"/>
      <c r="AB9139" s="42"/>
      <c r="AD9139" s="11"/>
      <c r="AE9139" s="11"/>
      <c r="AF9139" s="11"/>
    </row>
    <row r="9140" spans="3:32">
      <c r="C9140" s="57"/>
      <c r="D9140" s="11"/>
      <c r="E9140" s="11"/>
      <c r="F9140" s="56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42"/>
      <c r="V9140" s="42"/>
      <c r="W9140" s="42"/>
      <c r="X9140" s="42"/>
      <c r="Y9140" s="42"/>
      <c r="Z9140" s="42"/>
      <c r="AA9140" s="42"/>
      <c r="AB9140" s="42"/>
      <c r="AD9140" s="11"/>
      <c r="AE9140" s="11"/>
      <c r="AF9140" s="11"/>
    </row>
    <row r="9141" spans="3:32">
      <c r="C9141" s="57"/>
      <c r="D9141" s="11"/>
      <c r="E9141" s="11"/>
      <c r="F9141" s="56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42"/>
      <c r="V9141" s="42"/>
      <c r="W9141" s="42"/>
      <c r="X9141" s="42"/>
      <c r="Y9141" s="42"/>
      <c r="Z9141" s="42"/>
      <c r="AA9141" s="42"/>
      <c r="AB9141" s="42"/>
      <c r="AD9141" s="11"/>
      <c r="AE9141" s="11"/>
    </row>
    <row r="9142" spans="3:32">
      <c r="C9142" s="57"/>
      <c r="D9142" s="11"/>
      <c r="E9142" s="11"/>
      <c r="F9142" s="56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42"/>
      <c r="V9142" s="42"/>
      <c r="W9142" s="42"/>
      <c r="X9142" s="42"/>
      <c r="Y9142" s="42"/>
      <c r="Z9142" s="42"/>
      <c r="AA9142" s="42"/>
      <c r="AB9142" s="42"/>
      <c r="AD9142" s="11"/>
      <c r="AE9142" s="11"/>
      <c r="AF9142" s="11"/>
    </row>
    <row r="9143" spans="3:32">
      <c r="C9143" s="57"/>
      <c r="D9143" s="11"/>
      <c r="E9143" s="11"/>
      <c r="F9143" s="56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42"/>
      <c r="V9143" s="42"/>
      <c r="W9143" s="42"/>
      <c r="X9143" s="42"/>
      <c r="Y9143" s="42"/>
      <c r="Z9143" s="42"/>
      <c r="AA9143" s="42"/>
      <c r="AB9143" s="42"/>
      <c r="AD9143" s="11"/>
      <c r="AE9143" s="11"/>
    </row>
    <row r="9144" spans="3:32">
      <c r="C9144" s="57"/>
      <c r="D9144" s="11"/>
      <c r="E9144" s="11"/>
      <c r="F9144" s="56"/>
      <c r="G9144" s="11"/>
      <c r="H9144" s="11"/>
      <c r="I9144" s="11"/>
      <c r="J9144" s="11"/>
      <c r="K9144" s="11"/>
      <c r="M9144" s="11"/>
      <c r="N9144" s="11"/>
      <c r="O9144" s="11"/>
      <c r="P9144" s="11"/>
      <c r="Q9144" s="11"/>
      <c r="R9144" s="11"/>
      <c r="S9144" s="11"/>
      <c r="T9144" s="11"/>
      <c r="U9144" s="42"/>
      <c r="V9144" s="42"/>
      <c r="W9144" s="42"/>
      <c r="X9144" s="42"/>
      <c r="Y9144" s="42"/>
      <c r="Z9144" s="42"/>
      <c r="AA9144" s="42"/>
      <c r="AB9144" s="42"/>
      <c r="AD9144" s="11"/>
      <c r="AE9144" s="11"/>
    </row>
    <row r="9145" spans="3:32">
      <c r="C9145" s="57"/>
      <c r="D9145" s="11"/>
      <c r="E9145" s="11"/>
      <c r="F9145" s="56"/>
      <c r="G9145" s="11"/>
      <c r="H9145" s="11"/>
      <c r="I9145" s="11"/>
      <c r="J9145" s="11"/>
      <c r="K9145" s="11"/>
      <c r="L9145" s="11"/>
      <c r="M9145" s="11"/>
      <c r="N9145" s="11"/>
      <c r="P9145" s="11"/>
      <c r="Q9145" s="11"/>
      <c r="R9145" s="11"/>
      <c r="S9145" s="11"/>
      <c r="T9145" s="11"/>
      <c r="U9145" s="42"/>
      <c r="V9145" s="42"/>
      <c r="W9145" s="42"/>
      <c r="X9145" s="42"/>
      <c r="Y9145" s="42"/>
      <c r="Z9145" s="42"/>
      <c r="AA9145" s="42"/>
      <c r="AB9145" s="42"/>
      <c r="AD9145" s="11"/>
      <c r="AE9145" s="11"/>
      <c r="AF9145" s="11"/>
    </row>
    <row r="9146" spans="3:32">
      <c r="C9146" s="57"/>
      <c r="D9146" s="11"/>
      <c r="E9146" s="11"/>
      <c r="F9146" s="56"/>
      <c r="G9146" s="11"/>
      <c r="H9146" s="11"/>
      <c r="I9146" s="11"/>
      <c r="J9146" s="11"/>
      <c r="K9146" s="11"/>
      <c r="L9146" s="11"/>
      <c r="M9146" s="11"/>
      <c r="N9146" s="11"/>
      <c r="P9146" s="11"/>
      <c r="Q9146" s="11"/>
      <c r="R9146" s="11"/>
      <c r="S9146" s="11"/>
      <c r="T9146" s="11"/>
      <c r="U9146" s="42"/>
      <c r="V9146" s="42"/>
      <c r="W9146" s="42"/>
      <c r="X9146" s="42"/>
      <c r="Y9146" s="42"/>
      <c r="Z9146" s="42"/>
      <c r="AA9146" s="42"/>
      <c r="AB9146" s="42"/>
      <c r="AD9146" s="11"/>
      <c r="AE9146" s="11"/>
    </row>
    <row r="9147" spans="3:32">
      <c r="C9147" s="57"/>
      <c r="D9147" s="11"/>
      <c r="E9147" s="11"/>
      <c r="F9147" s="56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42"/>
      <c r="V9147" s="42"/>
      <c r="W9147" s="42"/>
      <c r="X9147" s="42"/>
      <c r="Y9147" s="42"/>
      <c r="Z9147" s="42"/>
      <c r="AA9147" s="42"/>
      <c r="AB9147" s="42"/>
      <c r="AD9147" s="11"/>
      <c r="AE9147" s="11"/>
      <c r="AF9147" s="11"/>
    </row>
    <row r="9148" spans="3:32">
      <c r="C9148" s="57"/>
      <c r="D9148" s="11"/>
      <c r="E9148" s="11"/>
      <c r="F9148" s="56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42"/>
      <c r="V9148" s="42"/>
      <c r="W9148" s="42"/>
      <c r="X9148" s="42"/>
      <c r="Y9148" s="42"/>
      <c r="Z9148" s="42"/>
      <c r="AA9148" s="42"/>
      <c r="AB9148" s="42"/>
      <c r="AD9148" s="11"/>
      <c r="AE9148" s="11"/>
    </row>
    <row r="9149" spans="3:32">
      <c r="C9149" s="57"/>
      <c r="D9149" s="11"/>
      <c r="E9149" s="11"/>
      <c r="F9149" s="56"/>
      <c r="G9149" s="11"/>
      <c r="H9149" s="11"/>
      <c r="I9149" s="11"/>
      <c r="J9149" s="11"/>
      <c r="K9149" s="11"/>
      <c r="M9149" s="11"/>
      <c r="N9149" s="11"/>
      <c r="P9149" s="11"/>
      <c r="Q9149" s="11"/>
      <c r="R9149" s="11"/>
      <c r="S9149" s="11"/>
      <c r="U9149" s="42"/>
      <c r="V9149" s="42"/>
      <c r="W9149" s="42"/>
      <c r="X9149" s="42"/>
      <c r="Y9149" s="42"/>
      <c r="Z9149" s="42"/>
      <c r="AA9149" s="42"/>
      <c r="AB9149" s="42"/>
      <c r="AD9149" s="11"/>
      <c r="AE9149" s="11"/>
      <c r="AF9149" s="11"/>
    </row>
    <row r="9150" spans="3:32">
      <c r="C9150" s="57"/>
      <c r="D9150" s="11"/>
      <c r="E9150" s="11"/>
      <c r="F9150" s="56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42"/>
      <c r="V9150" s="42"/>
      <c r="W9150" s="42"/>
      <c r="X9150" s="42"/>
      <c r="Y9150" s="42"/>
      <c r="Z9150" s="42"/>
      <c r="AA9150" s="42"/>
      <c r="AB9150" s="42"/>
      <c r="AD9150" s="11"/>
      <c r="AE9150" s="11"/>
    </row>
    <row r="9151" spans="3:32">
      <c r="C9151" s="57"/>
      <c r="D9151" s="11"/>
      <c r="E9151" s="11"/>
      <c r="F9151" s="56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42"/>
      <c r="V9151" s="42"/>
      <c r="W9151" s="42"/>
      <c r="X9151" s="42"/>
      <c r="Y9151" s="42"/>
      <c r="Z9151" s="42"/>
      <c r="AA9151" s="42"/>
      <c r="AB9151" s="42"/>
      <c r="AD9151" s="11"/>
      <c r="AF9151" s="11"/>
    </row>
    <row r="9152" spans="3:32">
      <c r="C9152" s="57"/>
      <c r="D9152" s="11"/>
      <c r="E9152" s="11"/>
      <c r="F9152" s="56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42"/>
      <c r="V9152" s="42"/>
      <c r="W9152" s="42"/>
      <c r="X9152" s="42"/>
      <c r="Y9152" s="42"/>
      <c r="Z9152" s="42"/>
      <c r="AA9152" s="42"/>
      <c r="AB9152" s="42"/>
      <c r="AD9152" s="11"/>
      <c r="AF9152" s="11"/>
    </row>
    <row r="9153" spans="3:32">
      <c r="C9153" s="57"/>
      <c r="D9153" s="11"/>
      <c r="E9153" s="11"/>
      <c r="F9153" s="56"/>
      <c r="G9153" s="11"/>
      <c r="H9153" s="11"/>
      <c r="I9153" s="11"/>
      <c r="J9153" s="11"/>
      <c r="K9153" s="11"/>
      <c r="M9153" s="11"/>
      <c r="N9153" s="11"/>
      <c r="Q9153" s="11"/>
      <c r="R9153" s="11"/>
      <c r="S9153" s="11"/>
      <c r="U9153" s="42"/>
      <c r="V9153" s="42"/>
      <c r="W9153" s="42"/>
      <c r="X9153" s="42"/>
      <c r="Y9153" s="42"/>
      <c r="Z9153" s="42"/>
      <c r="AA9153" s="42"/>
      <c r="AB9153" s="42"/>
      <c r="AD9153" s="11"/>
      <c r="AF9153" s="11"/>
    </row>
    <row r="9154" spans="3:32">
      <c r="C9154" s="57"/>
      <c r="D9154" s="11"/>
      <c r="E9154" s="11"/>
      <c r="F9154" s="56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42"/>
      <c r="V9154" s="42"/>
      <c r="W9154" s="42"/>
      <c r="X9154" s="42"/>
      <c r="Y9154" s="42"/>
      <c r="Z9154" s="42"/>
      <c r="AA9154" s="42"/>
      <c r="AB9154" s="42"/>
      <c r="AD9154" s="11"/>
      <c r="AF9154" s="11"/>
    </row>
    <row r="9155" spans="3:32">
      <c r="C9155" s="57"/>
      <c r="D9155" s="11"/>
      <c r="E9155" s="11"/>
      <c r="F9155" s="56"/>
      <c r="G9155" s="11"/>
      <c r="H9155" s="11"/>
      <c r="I9155" s="11"/>
      <c r="J9155" s="11"/>
      <c r="K9155" s="11"/>
      <c r="M9155" s="11"/>
      <c r="N9155" s="11"/>
      <c r="Q9155" s="11"/>
      <c r="R9155" s="11"/>
      <c r="S9155" s="11"/>
      <c r="U9155" s="42"/>
      <c r="V9155" s="42"/>
      <c r="W9155" s="42"/>
      <c r="X9155" s="42"/>
      <c r="Y9155" s="42"/>
      <c r="Z9155" s="42"/>
      <c r="AA9155" s="42"/>
      <c r="AB9155" s="42"/>
      <c r="AD9155" s="11"/>
      <c r="AE9155" s="11"/>
      <c r="AF9155" s="11"/>
    </row>
    <row r="9156" spans="3:32">
      <c r="C9156" s="57"/>
      <c r="D9156" s="11"/>
      <c r="E9156" s="11"/>
      <c r="F9156" s="56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42"/>
      <c r="V9156" s="42"/>
      <c r="W9156" s="42"/>
      <c r="X9156" s="42"/>
      <c r="Y9156" s="42"/>
      <c r="Z9156" s="42"/>
      <c r="AA9156" s="42"/>
      <c r="AB9156" s="42"/>
      <c r="AD9156" s="11"/>
      <c r="AE9156" s="11"/>
    </row>
    <row r="9157" spans="3:32">
      <c r="C9157" s="57"/>
      <c r="D9157" s="11"/>
      <c r="E9157" s="11"/>
      <c r="F9157" s="56"/>
      <c r="G9157" s="11"/>
      <c r="H9157" s="11"/>
      <c r="I9157" s="11"/>
      <c r="J9157" s="11"/>
      <c r="K9157" s="11"/>
      <c r="L9157" s="11"/>
      <c r="M9157" s="11"/>
      <c r="N9157" s="11"/>
      <c r="P9157" s="11"/>
      <c r="Q9157" s="11"/>
      <c r="R9157" s="11"/>
      <c r="S9157" s="11"/>
      <c r="T9157" s="11"/>
      <c r="U9157" s="42"/>
      <c r="V9157" s="42"/>
      <c r="W9157" s="42"/>
      <c r="X9157" s="42"/>
      <c r="Y9157" s="42"/>
      <c r="Z9157" s="42"/>
      <c r="AA9157" s="42"/>
      <c r="AB9157" s="42"/>
      <c r="AD9157" s="11"/>
      <c r="AE9157" s="11"/>
    </row>
    <row r="9158" spans="3:32">
      <c r="C9158" s="57"/>
      <c r="D9158" s="11"/>
      <c r="E9158" s="11"/>
      <c r="F9158" s="56"/>
      <c r="G9158" s="11"/>
      <c r="H9158" s="11"/>
      <c r="I9158" s="11"/>
      <c r="J9158" s="11"/>
      <c r="K9158" s="11"/>
      <c r="L9158" s="11"/>
      <c r="M9158" s="11"/>
      <c r="N9158" s="11"/>
      <c r="P9158" s="11"/>
      <c r="Q9158" s="11"/>
      <c r="R9158" s="11"/>
      <c r="S9158" s="11"/>
      <c r="T9158" s="11"/>
      <c r="U9158" s="42"/>
      <c r="V9158" s="42"/>
      <c r="W9158" s="42"/>
      <c r="X9158" s="42"/>
      <c r="Y9158" s="42"/>
      <c r="Z9158" s="42"/>
      <c r="AA9158" s="42"/>
      <c r="AB9158" s="42"/>
      <c r="AD9158" s="11"/>
      <c r="AE9158" s="11"/>
    </row>
    <row r="9159" spans="3:32">
      <c r="C9159" s="57"/>
      <c r="D9159" s="11"/>
      <c r="E9159" s="11"/>
      <c r="F9159" s="56"/>
      <c r="G9159" s="11"/>
      <c r="H9159" s="11"/>
      <c r="I9159" s="11"/>
      <c r="J9159" s="11"/>
      <c r="K9159" s="11"/>
      <c r="L9159" s="11"/>
      <c r="M9159" s="11"/>
      <c r="N9159" s="11"/>
      <c r="P9159" s="11"/>
      <c r="Q9159" s="11"/>
      <c r="R9159" s="11"/>
      <c r="S9159" s="11"/>
      <c r="T9159" s="11"/>
      <c r="U9159" s="42"/>
      <c r="V9159" s="42"/>
      <c r="W9159" s="42"/>
      <c r="X9159" s="42"/>
      <c r="Y9159" s="42"/>
      <c r="Z9159" s="42"/>
      <c r="AA9159" s="42"/>
      <c r="AB9159" s="42"/>
      <c r="AD9159" s="11"/>
      <c r="AE9159" s="11"/>
    </row>
    <row r="9160" spans="3:32">
      <c r="C9160" s="57"/>
      <c r="D9160" s="11"/>
      <c r="E9160" s="11"/>
      <c r="F9160" s="56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42"/>
      <c r="V9160" s="42"/>
      <c r="W9160" s="42"/>
      <c r="X9160" s="42"/>
      <c r="Y9160" s="42"/>
      <c r="Z9160" s="42"/>
      <c r="AA9160" s="42"/>
      <c r="AB9160" s="42"/>
      <c r="AD9160" s="11"/>
      <c r="AE9160" s="11"/>
      <c r="AF9160" s="11"/>
    </row>
    <row r="9161" spans="3:32">
      <c r="C9161" s="57"/>
      <c r="D9161" s="11"/>
      <c r="E9161" s="11"/>
      <c r="F9161" s="56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42"/>
      <c r="V9161" s="42"/>
      <c r="W9161" s="42"/>
      <c r="X9161" s="42"/>
      <c r="Y9161" s="42"/>
      <c r="Z9161" s="42"/>
      <c r="AA9161" s="42"/>
      <c r="AB9161" s="42"/>
      <c r="AD9161" s="11"/>
      <c r="AE9161" s="11"/>
      <c r="AF9161" s="11"/>
    </row>
    <row r="9162" spans="3:32">
      <c r="C9162" s="57"/>
      <c r="D9162" s="11"/>
      <c r="E9162" s="11"/>
      <c r="F9162" s="56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42"/>
      <c r="V9162" s="42"/>
      <c r="W9162" s="42"/>
      <c r="X9162" s="42"/>
      <c r="Y9162" s="42"/>
      <c r="Z9162" s="42"/>
      <c r="AA9162" s="42"/>
      <c r="AB9162" s="42"/>
      <c r="AD9162" s="11"/>
      <c r="AE9162" s="11"/>
      <c r="AF9162" s="11"/>
    </row>
    <row r="9163" spans="3:32">
      <c r="C9163" s="57"/>
      <c r="D9163" s="11"/>
      <c r="E9163" s="11"/>
      <c r="F9163" s="56"/>
      <c r="G9163" s="11"/>
      <c r="H9163" s="11"/>
      <c r="I9163" s="11"/>
      <c r="J9163" s="11"/>
      <c r="K9163" s="11"/>
      <c r="L9163" s="11"/>
      <c r="M9163" s="11"/>
      <c r="N9163" s="11"/>
      <c r="O9163" s="11"/>
      <c r="Q9163" s="11"/>
      <c r="R9163" s="11"/>
      <c r="S9163" s="11"/>
      <c r="T9163" s="11"/>
      <c r="U9163" s="42"/>
      <c r="V9163" s="42"/>
      <c r="W9163" s="42"/>
      <c r="X9163" s="42"/>
      <c r="Y9163" s="42"/>
      <c r="Z9163" s="42"/>
      <c r="AA9163" s="42"/>
      <c r="AB9163" s="42"/>
      <c r="AD9163" s="11"/>
      <c r="AE9163" s="11"/>
    </row>
    <row r="9164" spans="3:32">
      <c r="C9164" s="57"/>
      <c r="D9164" s="11"/>
      <c r="E9164" s="11"/>
      <c r="F9164" s="56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42"/>
      <c r="V9164" s="42"/>
      <c r="W9164" s="42"/>
      <c r="X9164" s="42"/>
      <c r="Y9164" s="42"/>
      <c r="Z9164" s="42"/>
      <c r="AA9164" s="42"/>
      <c r="AB9164" s="42"/>
      <c r="AD9164" s="11"/>
      <c r="AE9164" s="11"/>
    </row>
    <row r="9165" spans="3:32">
      <c r="C9165" s="57"/>
      <c r="D9165" s="11"/>
      <c r="E9165" s="11"/>
      <c r="F9165" s="56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42"/>
      <c r="V9165" s="42"/>
      <c r="W9165" s="42"/>
      <c r="X9165" s="42"/>
      <c r="Y9165" s="42"/>
      <c r="Z9165" s="42"/>
      <c r="AA9165" s="42"/>
      <c r="AB9165" s="42"/>
      <c r="AD9165" s="11"/>
      <c r="AE9165" s="11"/>
    </row>
    <row r="9166" spans="3:32">
      <c r="C9166" s="57"/>
      <c r="D9166" s="11"/>
      <c r="E9166" s="11"/>
      <c r="F9166" s="56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42"/>
      <c r="V9166" s="42"/>
      <c r="W9166" s="42"/>
      <c r="X9166" s="42"/>
      <c r="Y9166" s="42"/>
      <c r="Z9166" s="42"/>
      <c r="AA9166" s="42"/>
      <c r="AB9166" s="42"/>
      <c r="AD9166" s="11"/>
    </row>
    <row r="9167" spans="3:32">
      <c r="C9167" s="57"/>
      <c r="D9167" s="11"/>
      <c r="E9167" s="11"/>
      <c r="F9167" s="56"/>
      <c r="G9167" s="11"/>
      <c r="H9167" s="11"/>
      <c r="I9167" s="11"/>
      <c r="J9167" s="11"/>
      <c r="K9167" s="11"/>
      <c r="M9167" s="11"/>
      <c r="N9167" s="11"/>
      <c r="O9167" s="11"/>
      <c r="P9167" s="11"/>
      <c r="Q9167" s="11"/>
      <c r="R9167" s="11"/>
      <c r="S9167" s="11"/>
      <c r="T9167" s="11"/>
      <c r="U9167" s="42"/>
      <c r="V9167" s="42"/>
      <c r="W9167" s="42"/>
      <c r="X9167" s="42"/>
      <c r="Y9167" s="42"/>
      <c r="Z9167" s="42"/>
      <c r="AA9167" s="42"/>
      <c r="AB9167" s="42"/>
      <c r="AD9167" s="11"/>
    </row>
    <row r="9168" spans="3:32">
      <c r="C9168" s="57"/>
      <c r="D9168" s="11"/>
      <c r="E9168" s="11"/>
      <c r="F9168" s="56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42"/>
      <c r="V9168" s="42"/>
      <c r="W9168" s="42"/>
      <c r="X9168" s="42"/>
      <c r="Y9168" s="42"/>
      <c r="Z9168" s="42"/>
      <c r="AA9168" s="42"/>
      <c r="AB9168" s="42"/>
      <c r="AD9168" s="11"/>
      <c r="AE9168" s="11"/>
    </row>
    <row r="9169" spans="3:32">
      <c r="C9169" s="57"/>
      <c r="D9169" s="11"/>
      <c r="E9169" s="11"/>
      <c r="F9169" s="56"/>
      <c r="G9169" s="11"/>
      <c r="H9169" s="11"/>
      <c r="I9169" s="11"/>
      <c r="J9169" s="11"/>
      <c r="K9169" s="11"/>
      <c r="M9169" s="11"/>
      <c r="N9169" s="11"/>
      <c r="Q9169" s="11"/>
      <c r="R9169" s="11"/>
      <c r="S9169" s="11"/>
      <c r="U9169" s="42"/>
      <c r="V9169" s="42"/>
      <c r="W9169" s="42"/>
      <c r="X9169" s="42"/>
      <c r="Y9169" s="42"/>
      <c r="Z9169" s="42"/>
      <c r="AA9169" s="42"/>
      <c r="AB9169" s="42"/>
      <c r="AD9169" s="11"/>
      <c r="AF9169" s="11"/>
    </row>
    <row r="9170" spans="3:32">
      <c r="C9170" s="57"/>
      <c r="D9170" s="11"/>
      <c r="E9170" s="11"/>
      <c r="F9170" s="56"/>
      <c r="G9170" s="11"/>
      <c r="H9170" s="11"/>
      <c r="I9170" s="11"/>
      <c r="J9170" s="11"/>
      <c r="K9170" s="11"/>
      <c r="M9170" s="11"/>
      <c r="N9170" s="11"/>
      <c r="Q9170" s="11"/>
      <c r="R9170" s="11"/>
      <c r="S9170" s="11"/>
      <c r="U9170" s="42"/>
      <c r="V9170" s="42"/>
      <c r="W9170" s="42"/>
      <c r="X9170" s="42"/>
      <c r="Y9170" s="42"/>
      <c r="Z9170" s="42"/>
      <c r="AA9170" s="42"/>
      <c r="AB9170" s="42"/>
      <c r="AD9170" s="11"/>
    </row>
    <row r="9171" spans="3:32">
      <c r="C9171" s="57"/>
      <c r="D9171" s="11"/>
      <c r="E9171" s="11"/>
      <c r="F9171" s="56"/>
      <c r="G9171" s="11"/>
      <c r="H9171" s="11"/>
      <c r="I9171" s="11"/>
      <c r="J9171" s="11"/>
      <c r="K9171" s="11"/>
      <c r="M9171" s="11"/>
      <c r="N9171" s="11"/>
      <c r="O9171" s="11"/>
      <c r="P9171" s="11"/>
      <c r="Q9171" s="11"/>
      <c r="R9171" s="11"/>
      <c r="S9171" s="11"/>
      <c r="U9171" s="42"/>
      <c r="V9171" s="42"/>
      <c r="W9171" s="42"/>
      <c r="X9171" s="42"/>
      <c r="Y9171" s="42"/>
      <c r="Z9171" s="42"/>
      <c r="AA9171" s="42"/>
      <c r="AB9171" s="42"/>
      <c r="AD9171" s="11"/>
    </row>
    <row r="9172" spans="3:32">
      <c r="C9172" s="57"/>
      <c r="D9172" s="11"/>
      <c r="E9172" s="11"/>
      <c r="F9172" s="56"/>
      <c r="G9172" s="11"/>
      <c r="H9172" s="11"/>
      <c r="I9172" s="11"/>
      <c r="J9172" s="11"/>
      <c r="K9172" s="11"/>
      <c r="M9172" s="11"/>
      <c r="N9172" s="11"/>
      <c r="O9172" s="11"/>
      <c r="P9172" s="11"/>
      <c r="Q9172" s="11"/>
      <c r="R9172" s="11"/>
      <c r="S9172" s="11"/>
      <c r="T9172" s="11"/>
      <c r="U9172" s="42"/>
      <c r="V9172" s="42"/>
      <c r="W9172" s="42"/>
      <c r="X9172" s="42"/>
      <c r="Y9172" s="42"/>
      <c r="Z9172" s="42"/>
      <c r="AA9172" s="42"/>
      <c r="AB9172" s="42"/>
      <c r="AD9172" s="11"/>
      <c r="AF9172" s="11"/>
    </row>
    <row r="9173" spans="3:32">
      <c r="C9173" s="57"/>
      <c r="D9173" s="11"/>
      <c r="E9173" s="11"/>
      <c r="F9173" s="56"/>
      <c r="G9173" s="11"/>
      <c r="H9173" s="11"/>
      <c r="I9173" s="11"/>
      <c r="J9173" s="11"/>
      <c r="K9173" s="11"/>
      <c r="M9173" s="11"/>
      <c r="N9173" s="11"/>
      <c r="O9173" s="11"/>
      <c r="Q9173" s="11"/>
      <c r="R9173" s="11"/>
      <c r="S9173" s="11"/>
      <c r="U9173" s="42"/>
      <c r="V9173" s="42"/>
      <c r="W9173" s="42"/>
      <c r="X9173" s="42"/>
      <c r="Y9173" s="42"/>
      <c r="Z9173" s="42"/>
      <c r="AA9173" s="42"/>
      <c r="AB9173" s="42"/>
      <c r="AD9173" s="11"/>
      <c r="AF9173" s="11"/>
    </row>
    <row r="9174" spans="3:32">
      <c r="C9174" s="57"/>
      <c r="D9174" s="11"/>
      <c r="E9174" s="11"/>
      <c r="F9174" s="56"/>
      <c r="G9174" s="11"/>
      <c r="H9174" s="11"/>
      <c r="I9174" s="11"/>
      <c r="J9174" s="11"/>
      <c r="K9174" s="11"/>
      <c r="M9174" s="11"/>
      <c r="N9174" s="11"/>
      <c r="O9174" s="11"/>
      <c r="Q9174" s="11"/>
      <c r="R9174" s="11"/>
      <c r="S9174" s="11"/>
      <c r="U9174" s="42"/>
      <c r="V9174" s="42"/>
      <c r="W9174" s="42"/>
      <c r="X9174" s="42"/>
      <c r="Y9174" s="42"/>
      <c r="Z9174" s="42"/>
      <c r="AA9174" s="42"/>
      <c r="AB9174" s="42"/>
      <c r="AD9174" s="11"/>
      <c r="AF9174" s="11"/>
    </row>
    <row r="9175" spans="3:32">
      <c r="C9175" s="57"/>
      <c r="D9175" s="11"/>
      <c r="E9175" s="11"/>
      <c r="F9175" s="56"/>
      <c r="G9175" s="11"/>
      <c r="H9175" s="11"/>
      <c r="I9175" s="11"/>
      <c r="J9175" s="11"/>
      <c r="K9175" s="11"/>
      <c r="M9175" s="11"/>
      <c r="N9175" s="11"/>
      <c r="Q9175" s="11"/>
      <c r="R9175" s="11"/>
      <c r="S9175" s="11"/>
      <c r="U9175" s="42"/>
      <c r="V9175" s="42"/>
      <c r="W9175" s="42"/>
      <c r="X9175" s="42"/>
      <c r="Y9175" s="42"/>
      <c r="Z9175" s="42"/>
      <c r="AA9175" s="42"/>
      <c r="AB9175" s="42"/>
      <c r="AD9175" s="11"/>
      <c r="AF9175" s="11"/>
    </row>
    <row r="9176" spans="3:32">
      <c r="C9176" s="57"/>
      <c r="D9176" s="11"/>
      <c r="E9176" s="11"/>
      <c r="F9176" s="56"/>
      <c r="G9176" s="11"/>
      <c r="H9176" s="11"/>
      <c r="I9176" s="11"/>
      <c r="J9176" s="11"/>
      <c r="K9176" s="11"/>
      <c r="M9176" s="11"/>
      <c r="Q9176" s="11"/>
      <c r="R9176" s="11"/>
      <c r="S9176" s="11"/>
      <c r="T9176" s="11"/>
      <c r="U9176" s="42"/>
      <c r="V9176" s="42"/>
      <c r="W9176" s="42"/>
      <c r="X9176" s="42"/>
      <c r="Y9176" s="42"/>
      <c r="Z9176" s="42"/>
      <c r="AA9176" s="42"/>
      <c r="AB9176" s="42"/>
      <c r="AD9176" s="11"/>
    </row>
    <row r="9177" spans="3:32">
      <c r="C9177" s="57"/>
      <c r="D9177" s="11"/>
      <c r="E9177" s="11"/>
      <c r="F9177" s="56"/>
      <c r="G9177" s="11"/>
      <c r="H9177" s="11"/>
      <c r="I9177" s="11"/>
      <c r="J9177" s="11"/>
      <c r="K9177" s="11"/>
      <c r="M9177" s="11"/>
      <c r="N9177" s="11"/>
      <c r="O9177" s="11"/>
      <c r="P9177" s="11"/>
      <c r="Q9177" s="11"/>
      <c r="R9177" s="11"/>
      <c r="S9177" s="11"/>
      <c r="T9177" s="11"/>
      <c r="U9177" s="42"/>
      <c r="V9177" s="42"/>
      <c r="W9177" s="42"/>
      <c r="X9177" s="42"/>
      <c r="Y9177" s="42"/>
      <c r="Z9177" s="42"/>
      <c r="AA9177" s="42"/>
      <c r="AB9177" s="42"/>
      <c r="AD9177" s="11"/>
      <c r="AF9177" s="11"/>
    </row>
    <row r="9178" spans="3:32">
      <c r="C9178" s="57"/>
      <c r="D9178" s="11"/>
      <c r="E9178" s="11"/>
      <c r="F9178" s="56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42"/>
      <c r="V9178" s="42"/>
      <c r="W9178" s="42"/>
      <c r="X9178" s="42"/>
      <c r="Y9178" s="42"/>
      <c r="Z9178" s="42"/>
      <c r="AA9178" s="42"/>
      <c r="AB9178" s="42"/>
      <c r="AD9178" s="11"/>
      <c r="AE9178" s="11"/>
    </row>
    <row r="9179" spans="3:32">
      <c r="C9179" s="57"/>
      <c r="D9179" s="11"/>
      <c r="E9179" s="11"/>
      <c r="F9179" s="56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42"/>
      <c r="V9179" s="42"/>
      <c r="W9179" s="42"/>
      <c r="X9179" s="42"/>
      <c r="Y9179" s="42"/>
      <c r="Z9179" s="42"/>
      <c r="AA9179" s="42"/>
      <c r="AB9179" s="42"/>
      <c r="AD9179" s="11"/>
      <c r="AE9179" s="11"/>
    </row>
    <row r="9180" spans="3:32">
      <c r="C9180" s="57"/>
      <c r="D9180" s="11"/>
      <c r="E9180" s="11"/>
      <c r="F9180" s="56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42"/>
      <c r="V9180" s="42"/>
      <c r="W9180" s="42"/>
      <c r="X9180" s="42"/>
      <c r="Y9180" s="42"/>
      <c r="Z9180" s="42"/>
      <c r="AA9180" s="42"/>
      <c r="AB9180" s="42"/>
      <c r="AD9180" s="11"/>
    </row>
    <row r="9181" spans="3:32">
      <c r="C9181" s="57"/>
      <c r="D9181" s="11"/>
      <c r="E9181" s="11"/>
      <c r="F9181" s="56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42"/>
      <c r="V9181" s="42"/>
      <c r="W9181" s="42"/>
      <c r="X9181" s="42"/>
      <c r="Y9181" s="42"/>
      <c r="Z9181" s="42"/>
      <c r="AA9181" s="42"/>
      <c r="AB9181" s="42"/>
      <c r="AD9181" s="11"/>
      <c r="AE9181" s="11"/>
    </row>
    <row r="9182" spans="3:32">
      <c r="C9182" s="57"/>
      <c r="D9182" s="11"/>
      <c r="E9182" s="11"/>
      <c r="F9182" s="56"/>
      <c r="G9182" s="11"/>
      <c r="H9182" s="11"/>
      <c r="I9182" s="11"/>
      <c r="J9182" s="11"/>
      <c r="K9182" s="11"/>
      <c r="L9182" s="11"/>
      <c r="M9182" s="11"/>
      <c r="N9182" s="11"/>
      <c r="P9182" s="11"/>
      <c r="Q9182" s="11"/>
      <c r="R9182" s="11"/>
      <c r="S9182" s="11"/>
      <c r="T9182" s="11"/>
      <c r="U9182" s="42"/>
      <c r="V9182" s="42"/>
      <c r="W9182" s="42"/>
      <c r="X9182" s="42"/>
      <c r="Y9182" s="42"/>
      <c r="Z9182" s="42"/>
      <c r="AA9182" s="42"/>
      <c r="AB9182" s="42"/>
      <c r="AD9182" s="11"/>
      <c r="AE9182" s="11"/>
    </row>
    <row r="9183" spans="3:32">
      <c r="C9183" s="57"/>
      <c r="D9183" s="11"/>
      <c r="E9183" s="11"/>
      <c r="F9183" s="56"/>
      <c r="G9183" s="11"/>
      <c r="H9183" s="11"/>
      <c r="I9183" s="11"/>
      <c r="J9183" s="11"/>
      <c r="K9183" s="11"/>
      <c r="L9183" s="11"/>
      <c r="M9183" s="11"/>
      <c r="N9183" s="11"/>
      <c r="P9183" s="11"/>
      <c r="Q9183" s="11"/>
      <c r="R9183" s="11"/>
      <c r="S9183" s="11"/>
      <c r="T9183" s="11"/>
      <c r="U9183" s="42"/>
      <c r="V9183" s="42"/>
      <c r="W9183" s="42"/>
      <c r="X9183" s="42"/>
      <c r="Y9183" s="42"/>
      <c r="Z9183" s="42"/>
      <c r="AA9183" s="42"/>
      <c r="AB9183" s="42"/>
      <c r="AD9183" s="11"/>
      <c r="AE9183" s="11"/>
      <c r="AF9183" s="11"/>
    </row>
    <row r="9184" spans="3:32">
      <c r="C9184" s="57"/>
      <c r="D9184" s="11"/>
      <c r="E9184" s="11"/>
      <c r="F9184" s="56"/>
      <c r="G9184" s="11"/>
      <c r="H9184" s="11"/>
      <c r="I9184" s="11"/>
      <c r="J9184" s="11"/>
      <c r="K9184" s="11"/>
      <c r="M9184" s="11"/>
      <c r="N9184" s="11"/>
      <c r="O9184" s="11"/>
      <c r="P9184" s="11"/>
      <c r="Q9184" s="11"/>
      <c r="R9184" s="11"/>
      <c r="S9184" s="11"/>
      <c r="T9184" s="11"/>
      <c r="U9184" s="42"/>
      <c r="V9184" s="42"/>
      <c r="W9184" s="42"/>
      <c r="X9184" s="42"/>
      <c r="Y9184" s="42"/>
      <c r="Z9184" s="42"/>
      <c r="AA9184" s="42"/>
      <c r="AB9184" s="42"/>
      <c r="AD9184" s="11"/>
      <c r="AF9184" s="11"/>
    </row>
    <row r="9185" spans="3:32">
      <c r="C9185" s="57"/>
      <c r="D9185" s="11"/>
      <c r="E9185" s="11"/>
      <c r="F9185" s="56"/>
      <c r="G9185" s="11"/>
      <c r="H9185" s="11"/>
      <c r="I9185" s="11"/>
      <c r="J9185" s="11"/>
      <c r="K9185" s="11"/>
      <c r="M9185" s="11"/>
      <c r="N9185" s="11"/>
      <c r="O9185" s="11"/>
      <c r="P9185" s="11"/>
      <c r="Q9185" s="11"/>
      <c r="R9185" s="11"/>
      <c r="S9185" s="11"/>
      <c r="T9185" s="11"/>
      <c r="U9185" s="42"/>
      <c r="V9185" s="42"/>
      <c r="W9185" s="42"/>
      <c r="X9185" s="42"/>
      <c r="Y9185" s="42"/>
      <c r="Z9185" s="42"/>
      <c r="AA9185" s="42"/>
      <c r="AB9185" s="42"/>
      <c r="AD9185" s="11"/>
      <c r="AE9185" s="11"/>
    </row>
    <row r="9186" spans="3:32">
      <c r="C9186" s="57"/>
      <c r="D9186" s="11"/>
      <c r="E9186" s="11"/>
      <c r="F9186" s="56"/>
      <c r="G9186" s="11"/>
      <c r="H9186" s="11"/>
      <c r="I9186" s="11"/>
      <c r="J9186" s="11"/>
      <c r="K9186" s="11"/>
      <c r="M9186" s="11"/>
      <c r="N9186" s="11"/>
      <c r="O9186" s="11"/>
      <c r="P9186" s="11"/>
      <c r="Q9186" s="11"/>
      <c r="R9186" s="11"/>
      <c r="S9186" s="11"/>
      <c r="T9186" s="11"/>
      <c r="U9186" s="42"/>
      <c r="V9186" s="42"/>
      <c r="W9186" s="42"/>
      <c r="X9186" s="42"/>
      <c r="Y9186" s="42"/>
      <c r="Z9186" s="42"/>
      <c r="AA9186" s="42"/>
      <c r="AB9186" s="42"/>
      <c r="AD9186" s="11"/>
      <c r="AE9186" s="11"/>
    </row>
    <row r="9187" spans="3:32">
      <c r="C9187" s="57"/>
      <c r="D9187" s="11"/>
      <c r="E9187" s="11"/>
      <c r="F9187" s="56"/>
      <c r="G9187" s="11"/>
      <c r="H9187" s="11"/>
      <c r="I9187" s="11"/>
      <c r="J9187" s="11"/>
      <c r="K9187" s="11"/>
      <c r="M9187" s="11"/>
      <c r="N9187" s="11"/>
      <c r="O9187" s="11"/>
      <c r="P9187" s="11"/>
      <c r="Q9187" s="11"/>
      <c r="R9187" s="11"/>
      <c r="S9187" s="11"/>
      <c r="T9187" s="11"/>
      <c r="U9187" s="42"/>
      <c r="V9187" s="42"/>
      <c r="W9187" s="42"/>
      <c r="X9187" s="42"/>
      <c r="Y9187" s="42"/>
      <c r="Z9187" s="42"/>
      <c r="AA9187" s="42"/>
      <c r="AB9187" s="42"/>
      <c r="AD9187" s="11"/>
      <c r="AE9187" s="11"/>
      <c r="AF9187" s="11"/>
    </row>
    <row r="9188" spans="3:32">
      <c r="C9188" s="57"/>
      <c r="D9188" s="11"/>
      <c r="E9188" s="11"/>
      <c r="F9188" s="56"/>
      <c r="G9188" s="11"/>
      <c r="H9188" s="11"/>
      <c r="I9188" s="11"/>
      <c r="J9188" s="11"/>
      <c r="K9188" s="11"/>
      <c r="M9188" s="11"/>
      <c r="N9188" s="11"/>
      <c r="O9188" s="11"/>
      <c r="P9188" s="11"/>
      <c r="Q9188" s="11"/>
      <c r="R9188" s="11"/>
      <c r="S9188" s="11"/>
      <c r="T9188" s="11"/>
      <c r="U9188" s="42"/>
      <c r="V9188" s="42"/>
      <c r="W9188" s="42"/>
      <c r="X9188" s="42"/>
      <c r="Y9188" s="42"/>
      <c r="Z9188" s="42"/>
      <c r="AA9188" s="42"/>
      <c r="AB9188" s="42"/>
      <c r="AD9188" s="11"/>
      <c r="AE9188" s="11"/>
    </row>
    <row r="9189" spans="3:32">
      <c r="C9189" s="57"/>
      <c r="D9189" s="11"/>
      <c r="E9189" s="11"/>
      <c r="F9189" s="56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42"/>
      <c r="V9189" s="42"/>
      <c r="W9189" s="42"/>
      <c r="X9189" s="42"/>
      <c r="Y9189" s="42"/>
      <c r="Z9189" s="42"/>
      <c r="AA9189" s="42"/>
      <c r="AB9189" s="42"/>
      <c r="AD9189" s="11"/>
      <c r="AE9189" s="11"/>
      <c r="AF9189" s="11"/>
    </row>
    <row r="9190" spans="3:32">
      <c r="C9190" s="57"/>
      <c r="D9190" s="11"/>
      <c r="E9190" s="11"/>
      <c r="F9190" s="56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42"/>
      <c r="V9190" s="42"/>
      <c r="W9190" s="42"/>
      <c r="X9190" s="42"/>
      <c r="Y9190" s="42"/>
      <c r="Z9190" s="42"/>
      <c r="AA9190" s="42"/>
      <c r="AB9190" s="42"/>
      <c r="AD9190" s="11"/>
      <c r="AE9190" s="11"/>
    </row>
    <row r="9191" spans="3:32">
      <c r="C9191" s="57"/>
      <c r="D9191" s="11"/>
      <c r="E9191" s="11"/>
      <c r="F9191" s="56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42"/>
      <c r="V9191" s="42"/>
      <c r="W9191" s="42"/>
      <c r="X9191" s="42"/>
      <c r="Y9191" s="42"/>
      <c r="Z9191" s="42"/>
      <c r="AA9191" s="42"/>
      <c r="AB9191" s="42"/>
      <c r="AD9191" s="11"/>
      <c r="AE9191" s="11"/>
    </row>
    <row r="9192" spans="3:32">
      <c r="C9192" s="57"/>
      <c r="D9192" s="11"/>
      <c r="E9192" s="11"/>
      <c r="F9192" s="56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42"/>
      <c r="V9192" s="42"/>
      <c r="W9192" s="42"/>
      <c r="X9192" s="42"/>
      <c r="Y9192" s="42"/>
      <c r="Z9192" s="42"/>
      <c r="AA9192" s="42"/>
      <c r="AB9192" s="42"/>
      <c r="AD9192" s="11"/>
      <c r="AE9192" s="11"/>
    </row>
    <row r="9193" spans="3:32">
      <c r="C9193" s="57"/>
      <c r="D9193" s="11"/>
      <c r="E9193" s="11"/>
      <c r="F9193" s="56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42"/>
      <c r="V9193" s="42"/>
      <c r="W9193" s="42"/>
      <c r="X9193" s="42"/>
      <c r="Y9193" s="42"/>
      <c r="Z9193" s="42"/>
      <c r="AA9193" s="42"/>
      <c r="AB9193" s="42"/>
      <c r="AD9193" s="11"/>
      <c r="AE9193" s="11"/>
    </row>
    <row r="9194" spans="3:32">
      <c r="C9194" s="57"/>
      <c r="D9194" s="11"/>
      <c r="E9194" s="11"/>
      <c r="F9194" s="56"/>
      <c r="G9194" s="11"/>
      <c r="H9194" s="11"/>
      <c r="I9194" s="11"/>
      <c r="J9194" s="11"/>
      <c r="K9194" s="11"/>
      <c r="M9194" s="11"/>
      <c r="O9194" s="11"/>
      <c r="P9194" s="11"/>
      <c r="Q9194" s="11"/>
      <c r="R9194" s="11"/>
      <c r="S9194" s="11"/>
      <c r="T9194" s="11"/>
      <c r="U9194" s="42"/>
      <c r="V9194" s="42"/>
      <c r="W9194" s="42"/>
      <c r="X9194" s="42"/>
      <c r="Y9194" s="42"/>
      <c r="Z9194" s="42"/>
      <c r="AA9194" s="42"/>
      <c r="AB9194" s="42"/>
      <c r="AD9194" s="11"/>
      <c r="AF9194" s="11"/>
    </row>
    <row r="9195" spans="3:32">
      <c r="C9195" s="57"/>
      <c r="D9195" s="11"/>
      <c r="E9195" s="11"/>
      <c r="F9195" s="56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42"/>
      <c r="V9195" s="42"/>
      <c r="W9195" s="42"/>
      <c r="X9195" s="42"/>
      <c r="Y9195" s="42"/>
      <c r="Z9195" s="42"/>
      <c r="AA9195" s="42"/>
      <c r="AB9195" s="42"/>
      <c r="AD9195" s="11"/>
      <c r="AE9195" s="11"/>
    </row>
    <row r="9196" spans="3:32">
      <c r="C9196" s="57"/>
      <c r="D9196" s="11"/>
      <c r="E9196" s="11"/>
      <c r="F9196" s="56"/>
      <c r="G9196" s="11"/>
      <c r="H9196" s="11"/>
      <c r="I9196" s="11"/>
      <c r="J9196" s="11"/>
      <c r="K9196" s="11"/>
      <c r="M9196" s="11"/>
      <c r="N9196" s="11"/>
      <c r="P9196" s="11"/>
      <c r="Q9196" s="11"/>
      <c r="R9196" s="11"/>
      <c r="S9196" s="11"/>
      <c r="U9196" s="42"/>
      <c r="V9196" s="42"/>
      <c r="W9196" s="42"/>
      <c r="X9196" s="42"/>
      <c r="Y9196" s="42"/>
      <c r="Z9196" s="42"/>
      <c r="AA9196" s="42"/>
      <c r="AB9196" s="42"/>
      <c r="AD9196" s="11"/>
      <c r="AE9196" s="11"/>
    </row>
    <row r="9197" spans="3:32">
      <c r="C9197" s="57"/>
      <c r="D9197" s="11"/>
      <c r="E9197" s="11"/>
      <c r="F9197" s="56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42"/>
      <c r="V9197" s="42"/>
      <c r="W9197" s="42"/>
      <c r="X9197" s="42"/>
      <c r="Y9197" s="42"/>
      <c r="Z9197" s="42"/>
      <c r="AA9197" s="42"/>
      <c r="AB9197" s="42"/>
      <c r="AD9197" s="11"/>
      <c r="AE9197" s="11"/>
      <c r="AF9197" s="11"/>
    </row>
    <row r="9198" spans="3:32">
      <c r="C9198" s="57"/>
      <c r="D9198" s="11"/>
      <c r="E9198" s="11"/>
      <c r="F9198" s="56"/>
      <c r="G9198" s="11"/>
      <c r="H9198" s="11"/>
      <c r="I9198" s="11"/>
      <c r="J9198" s="11"/>
      <c r="K9198" s="11"/>
      <c r="M9198" s="11"/>
      <c r="N9198" s="11"/>
      <c r="P9198" s="11"/>
      <c r="Q9198" s="11"/>
      <c r="R9198" s="11"/>
      <c r="S9198" s="11"/>
      <c r="U9198" s="42"/>
      <c r="V9198" s="42"/>
      <c r="W9198" s="42"/>
      <c r="X9198" s="42"/>
      <c r="Y9198" s="42"/>
      <c r="Z9198" s="42"/>
      <c r="AA9198" s="42"/>
      <c r="AB9198" s="42"/>
      <c r="AD9198" s="11"/>
      <c r="AE9198" s="11"/>
    </row>
    <row r="9199" spans="3:32">
      <c r="C9199" s="57"/>
      <c r="D9199" s="11"/>
      <c r="E9199" s="11"/>
      <c r="F9199" s="56"/>
      <c r="G9199" s="11"/>
      <c r="H9199" s="11"/>
      <c r="I9199" s="11"/>
      <c r="J9199" s="11"/>
      <c r="K9199" s="11"/>
      <c r="M9199" s="11"/>
      <c r="N9199" s="11"/>
      <c r="P9199" s="11"/>
      <c r="Q9199" s="11"/>
      <c r="R9199" s="11"/>
      <c r="S9199" s="11"/>
      <c r="U9199" s="42"/>
      <c r="V9199" s="42"/>
      <c r="W9199" s="42"/>
      <c r="X9199" s="42"/>
      <c r="Y9199" s="42"/>
      <c r="Z9199" s="42"/>
      <c r="AA9199" s="42"/>
      <c r="AB9199" s="42"/>
      <c r="AD9199" s="11"/>
      <c r="AE9199" s="11"/>
      <c r="AF9199" s="11"/>
    </row>
    <row r="9200" spans="3:32">
      <c r="C9200" s="57"/>
      <c r="D9200" s="11"/>
      <c r="E9200" s="11"/>
      <c r="F9200" s="56"/>
      <c r="G9200" s="11"/>
      <c r="H9200" s="11"/>
      <c r="I9200" s="11"/>
      <c r="J9200" s="11"/>
      <c r="K9200" s="11"/>
      <c r="M9200" s="11"/>
      <c r="N9200" s="11"/>
      <c r="P9200" s="11"/>
      <c r="Q9200" s="11"/>
      <c r="R9200" s="11"/>
      <c r="S9200" s="11"/>
      <c r="U9200" s="42"/>
      <c r="V9200" s="42"/>
      <c r="W9200" s="42"/>
      <c r="X9200" s="42"/>
      <c r="Y9200" s="42"/>
      <c r="Z9200" s="42"/>
      <c r="AA9200" s="42"/>
      <c r="AB9200" s="42"/>
      <c r="AD9200" s="11"/>
      <c r="AE9200" s="11"/>
    </row>
    <row r="9201" spans="3:32">
      <c r="C9201" s="57"/>
      <c r="D9201" s="11"/>
      <c r="E9201" s="11"/>
      <c r="F9201" s="56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42"/>
      <c r="V9201" s="42"/>
      <c r="W9201" s="42"/>
      <c r="X9201" s="42"/>
      <c r="Y9201" s="42"/>
      <c r="Z9201" s="42"/>
      <c r="AA9201" s="42"/>
      <c r="AB9201" s="42"/>
      <c r="AD9201" s="11"/>
      <c r="AE9201" s="11"/>
    </row>
    <row r="9202" spans="3:32">
      <c r="C9202" s="57"/>
      <c r="D9202" s="11"/>
      <c r="E9202" s="11"/>
      <c r="F9202" s="56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42"/>
      <c r="V9202" s="42"/>
      <c r="W9202" s="42"/>
      <c r="X9202" s="42"/>
      <c r="Y9202" s="42"/>
      <c r="Z9202" s="42"/>
      <c r="AA9202" s="42"/>
      <c r="AB9202" s="42"/>
      <c r="AD9202" s="11"/>
      <c r="AE9202" s="11"/>
    </row>
    <row r="9203" spans="3:32">
      <c r="C9203" s="57"/>
      <c r="D9203" s="11"/>
      <c r="E9203" s="11"/>
      <c r="F9203" s="56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42"/>
      <c r="V9203" s="42"/>
      <c r="W9203" s="42"/>
      <c r="X9203" s="42"/>
      <c r="Y9203" s="42"/>
      <c r="Z9203" s="42"/>
      <c r="AA9203" s="42"/>
      <c r="AB9203" s="42"/>
      <c r="AD9203" s="11"/>
      <c r="AE9203" s="11"/>
    </row>
    <row r="9204" spans="3:32">
      <c r="C9204" s="57"/>
      <c r="D9204" s="11"/>
      <c r="E9204" s="11"/>
      <c r="F9204" s="56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42"/>
      <c r="V9204" s="42"/>
      <c r="W9204" s="42"/>
      <c r="X9204" s="42"/>
      <c r="Y9204" s="42"/>
      <c r="Z9204" s="42"/>
      <c r="AA9204" s="42"/>
      <c r="AB9204" s="42"/>
      <c r="AD9204" s="11"/>
      <c r="AE9204" s="11"/>
    </row>
    <row r="9205" spans="3:32">
      <c r="C9205" s="57"/>
      <c r="D9205" s="11"/>
      <c r="E9205" s="11"/>
      <c r="F9205" s="56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42"/>
      <c r="V9205" s="42"/>
      <c r="W9205" s="42"/>
      <c r="X9205" s="42"/>
      <c r="Y9205" s="42"/>
      <c r="Z9205" s="42"/>
      <c r="AA9205" s="42"/>
      <c r="AB9205" s="42"/>
      <c r="AD9205" s="11"/>
      <c r="AE9205" s="11"/>
    </row>
    <row r="9206" spans="3:32">
      <c r="C9206" s="57"/>
      <c r="D9206" s="11"/>
      <c r="E9206" s="11"/>
      <c r="F9206" s="56"/>
      <c r="G9206" s="11"/>
      <c r="H9206" s="11"/>
      <c r="I9206" s="11"/>
      <c r="J9206" s="11"/>
      <c r="K9206" s="11"/>
      <c r="M9206" s="11"/>
      <c r="N9206" s="11"/>
      <c r="O9206" s="11"/>
      <c r="P9206" s="11"/>
      <c r="Q9206" s="11"/>
      <c r="R9206" s="11"/>
      <c r="S9206" s="11"/>
      <c r="T9206" s="11"/>
      <c r="U9206" s="42"/>
      <c r="V9206" s="42"/>
      <c r="W9206" s="42"/>
      <c r="X9206" s="42"/>
      <c r="Y9206" s="42"/>
      <c r="Z9206" s="42"/>
      <c r="AA9206" s="42"/>
      <c r="AB9206" s="42"/>
      <c r="AD9206" s="11"/>
      <c r="AF9206" s="11"/>
    </row>
    <row r="9207" spans="3:32">
      <c r="C9207" s="57"/>
      <c r="D9207" s="11"/>
      <c r="E9207" s="11"/>
      <c r="F9207" s="56"/>
      <c r="G9207" s="11"/>
      <c r="H9207" s="11"/>
      <c r="I9207" s="11"/>
      <c r="J9207" s="11"/>
      <c r="K9207" s="11"/>
      <c r="M9207" s="11"/>
      <c r="N9207" s="11"/>
      <c r="O9207" s="11"/>
      <c r="P9207" s="11"/>
      <c r="Q9207" s="11"/>
      <c r="R9207" s="11"/>
      <c r="S9207" s="11"/>
      <c r="T9207" s="11"/>
      <c r="U9207" s="42"/>
      <c r="V9207" s="42"/>
      <c r="W9207" s="42"/>
      <c r="X9207" s="42"/>
      <c r="Y9207" s="42"/>
      <c r="Z9207" s="42"/>
      <c r="AA9207" s="42"/>
      <c r="AB9207" s="42"/>
      <c r="AD9207" s="11"/>
      <c r="AE9207" s="11"/>
      <c r="AF9207" s="11"/>
    </row>
    <row r="9208" spans="3:32">
      <c r="C9208" s="57"/>
      <c r="D9208" s="11"/>
      <c r="E9208" s="11"/>
      <c r="F9208" s="56"/>
      <c r="G9208" s="11"/>
      <c r="H9208" s="11"/>
      <c r="I9208" s="11"/>
      <c r="J9208" s="11"/>
      <c r="K9208" s="11"/>
      <c r="L9208" s="11"/>
      <c r="M9208" s="11"/>
      <c r="N9208" s="11"/>
      <c r="P9208" s="11"/>
      <c r="Q9208" s="11"/>
      <c r="R9208" s="11"/>
      <c r="S9208" s="11"/>
      <c r="T9208" s="11"/>
      <c r="U9208" s="42"/>
      <c r="V9208" s="42"/>
      <c r="W9208" s="42"/>
      <c r="X9208" s="42"/>
      <c r="Y9208" s="42"/>
      <c r="Z9208" s="42"/>
      <c r="AA9208" s="42"/>
      <c r="AB9208" s="42"/>
      <c r="AD9208" s="11"/>
      <c r="AE9208" s="11"/>
    </row>
    <row r="9209" spans="3:32">
      <c r="C9209" s="57"/>
      <c r="D9209" s="11"/>
      <c r="E9209" s="11"/>
      <c r="F9209" s="56"/>
      <c r="G9209" s="11"/>
      <c r="H9209" s="11"/>
      <c r="I9209" s="11"/>
      <c r="J9209" s="11"/>
      <c r="K9209" s="11"/>
      <c r="L9209" s="11"/>
      <c r="M9209" s="11"/>
      <c r="N9209" s="11"/>
      <c r="P9209" s="11"/>
      <c r="Q9209" s="11"/>
      <c r="R9209" s="11"/>
      <c r="S9209" s="11"/>
      <c r="T9209" s="11"/>
      <c r="U9209" s="42"/>
      <c r="V9209" s="42"/>
      <c r="W9209" s="42"/>
      <c r="X9209" s="42"/>
      <c r="Y9209" s="42"/>
      <c r="Z9209" s="42"/>
      <c r="AA9209" s="42"/>
      <c r="AB9209" s="42"/>
      <c r="AD9209" s="11"/>
      <c r="AF9209" s="11"/>
    </row>
    <row r="9210" spans="3:32">
      <c r="C9210" s="57"/>
      <c r="D9210" s="11"/>
      <c r="E9210" s="11"/>
      <c r="F9210" s="56"/>
      <c r="G9210" s="11"/>
      <c r="H9210" s="11"/>
      <c r="I9210" s="11"/>
      <c r="J9210" s="11"/>
      <c r="K9210" s="11"/>
      <c r="L9210" s="11"/>
      <c r="M9210" s="11"/>
      <c r="N9210" s="11"/>
      <c r="P9210" s="11"/>
      <c r="Q9210" s="11"/>
      <c r="R9210" s="11"/>
      <c r="S9210" s="11"/>
      <c r="T9210" s="11"/>
      <c r="U9210" s="42"/>
      <c r="V9210" s="42"/>
      <c r="W9210" s="42"/>
      <c r="X9210" s="42"/>
      <c r="Y9210" s="42"/>
      <c r="Z9210" s="42"/>
      <c r="AA9210" s="42"/>
      <c r="AB9210" s="42"/>
      <c r="AD9210" s="11"/>
      <c r="AF9210" s="11"/>
    </row>
    <row r="9211" spans="3:32">
      <c r="C9211" s="57"/>
      <c r="D9211" s="11"/>
      <c r="E9211" s="11"/>
      <c r="F9211" s="56"/>
      <c r="G9211" s="11"/>
      <c r="H9211" s="11"/>
      <c r="I9211" s="11"/>
      <c r="J9211" s="11"/>
      <c r="K9211" s="11"/>
      <c r="L9211" s="11"/>
      <c r="M9211" s="11"/>
      <c r="N9211" s="11"/>
      <c r="P9211" s="11"/>
      <c r="Q9211" s="11"/>
      <c r="R9211" s="11"/>
      <c r="S9211" s="11"/>
      <c r="T9211" s="11"/>
      <c r="U9211" s="42"/>
      <c r="V9211" s="42"/>
      <c r="W9211" s="42"/>
      <c r="X9211" s="42"/>
      <c r="Y9211" s="42"/>
      <c r="Z9211" s="42"/>
      <c r="AA9211" s="42"/>
      <c r="AB9211" s="42"/>
      <c r="AD9211" s="11"/>
      <c r="AF9211" s="11"/>
    </row>
    <row r="9212" spans="3:32">
      <c r="C9212" s="57"/>
      <c r="D9212" s="11"/>
      <c r="E9212" s="11"/>
      <c r="F9212" s="56"/>
      <c r="G9212" s="11"/>
      <c r="H9212" s="11"/>
      <c r="I9212" s="11"/>
      <c r="J9212" s="11"/>
      <c r="K9212" s="11"/>
      <c r="M9212" s="11"/>
      <c r="N9212" s="11"/>
      <c r="O9212" s="11"/>
      <c r="P9212" s="11"/>
      <c r="Q9212" s="11"/>
      <c r="R9212" s="11"/>
      <c r="S9212" s="11"/>
      <c r="T9212" s="11"/>
      <c r="U9212" s="42"/>
      <c r="V9212" s="42"/>
      <c r="W9212" s="42"/>
      <c r="X9212" s="42"/>
      <c r="Y9212" s="42"/>
      <c r="Z9212" s="42"/>
      <c r="AA9212" s="42"/>
      <c r="AB9212" s="42"/>
      <c r="AD9212" s="11"/>
      <c r="AF9212" s="11"/>
    </row>
    <row r="9213" spans="3:32">
      <c r="C9213" s="57"/>
      <c r="D9213" s="11"/>
      <c r="E9213" s="11"/>
      <c r="F9213" s="56"/>
      <c r="G9213" s="11"/>
      <c r="H9213" s="11"/>
      <c r="I9213" s="11"/>
      <c r="J9213" s="11"/>
      <c r="K9213" s="11"/>
      <c r="M9213" s="11"/>
      <c r="N9213" s="11"/>
      <c r="O9213" s="11"/>
      <c r="P9213" s="11"/>
      <c r="Q9213" s="11"/>
      <c r="R9213" s="11"/>
      <c r="S9213" s="11"/>
      <c r="T9213" s="11"/>
      <c r="U9213" s="42"/>
      <c r="V9213" s="42"/>
      <c r="W9213" s="42"/>
      <c r="X9213" s="42"/>
      <c r="Y9213" s="42"/>
      <c r="Z9213" s="42"/>
      <c r="AA9213" s="42"/>
      <c r="AB9213" s="42"/>
      <c r="AD9213" s="11"/>
      <c r="AF9213" s="11"/>
    </row>
    <row r="9214" spans="3:32">
      <c r="C9214" s="57"/>
      <c r="D9214" s="11"/>
      <c r="E9214" s="11"/>
      <c r="F9214" s="56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42"/>
      <c r="V9214" s="42"/>
      <c r="W9214" s="42"/>
      <c r="X9214" s="42"/>
      <c r="Y9214" s="42"/>
      <c r="Z9214" s="42"/>
      <c r="AA9214" s="42"/>
      <c r="AB9214" s="42"/>
      <c r="AD9214" s="11"/>
      <c r="AE9214" s="11"/>
      <c r="AF9214" s="11"/>
    </row>
    <row r="9215" spans="3:32">
      <c r="C9215" s="57"/>
      <c r="D9215" s="11"/>
      <c r="E9215" s="11"/>
      <c r="F9215" s="56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42"/>
      <c r="V9215" s="42"/>
      <c r="W9215" s="42"/>
      <c r="X9215" s="42"/>
      <c r="Y9215" s="42"/>
      <c r="Z9215" s="42"/>
      <c r="AA9215" s="42"/>
      <c r="AB9215" s="42"/>
      <c r="AD9215" s="11"/>
      <c r="AE9215" s="11"/>
      <c r="AF9215" s="11"/>
    </row>
    <row r="9216" spans="3:32">
      <c r="C9216" s="57"/>
      <c r="D9216" s="11"/>
      <c r="E9216" s="11"/>
      <c r="F9216" s="56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U9216" s="42"/>
      <c r="V9216" s="42"/>
      <c r="W9216" s="42"/>
      <c r="X9216" s="42"/>
      <c r="Y9216" s="42"/>
      <c r="Z9216" s="42"/>
      <c r="AA9216" s="42"/>
      <c r="AB9216" s="42"/>
      <c r="AD9216" s="11"/>
      <c r="AE9216" s="11"/>
      <c r="AF9216" s="11"/>
    </row>
    <row r="9217" spans="3:32">
      <c r="C9217" s="57"/>
      <c r="D9217" s="11"/>
      <c r="E9217" s="11"/>
      <c r="F9217" s="56"/>
      <c r="G9217" s="11"/>
      <c r="H9217" s="11"/>
      <c r="I9217" s="11"/>
      <c r="J9217" s="11"/>
      <c r="K9217" s="11"/>
      <c r="M9217" s="11"/>
      <c r="N9217" s="11"/>
      <c r="O9217" s="11"/>
      <c r="P9217" s="11"/>
      <c r="Q9217" s="11"/>
      <c r="R9217" s="11"/>
      <c r="S9217" s="11"/>
      <c r="T9217" s="11"/>
      <c r="U9217" s="42"/>
      <c r="V9217" s="42"/>
      <c r="W9217" s="42"/>
      <c r="X9217" s="42"/>
      <c r="Y9217" s="42"/>
      <c r="Z9217" s="42"/>
      <c r="AA9217" s="42"/>
      <c r="AB9217" s="42"/>
      <c r="AD9217" s="11"/>
    </row>
    <row r="9218" spans="3:32">
      <c r="C9218" s="57"/>
      <c r="D9218" s="11"/>
      <c r="E9218" s="11"/>
      <c r="F9218" s="56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42"/>
      <c r="V9218" s="42"/>
      <c r="W9218" s="42"/>
      <c r="X9218" s="42"/>
      <c r="Y9218" s="42"/>
      <c r="Z9218" s="42"/>
      <c r="AA9218" s="42"/>
      <c r="AB9218" s="42"/>
      <c r="AD9218" s="11"/>
    </row>
    <row r="9219" spans="3:32">
      <c r="C9219" s="57"/>
      <c r="D9219" s="11"/>
      <c r="E9219" s="11"/>
      <c r="F9219" s="56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42"/>
      <c r="V9219" s="42"/>
      <c r="W9219" s="42"/>
      <c r="X9219" s="42"/>
      <c r="Y9219" s="42"/>
      <c r="Z9219" s="42"/>
      <c r="AA9219" s="42"/>
      <c r="AB9219" s="42"/>
      <c r="AD9219" s="11"/>
      <c r="AE9219" s="11"/>
    </row>
    <row r="9220" spans="3:32">
      <c r="C9220" s="57"/>
      <c r="D9220" s="11"/>
      <c r="E9220" s="11"/>
      <c r="F9220" s="56"/>
      <c r="G9220" s="11"/>
      <c r="H9220" s="11"/>
      <c r="I9220" s="11"/>
      <c r="J9220" s="11"/>
      <c r="K9220" s="11"/>
      <c r="L9220" s="11"/>
      <c r="M9220" s="11"/>
      <c r="N9220" s="11"/>
      <c r="P9220" s="11"/>
      <c r="Q9220" s="11"/>
      <c r="R9220" s="11"/>
      <c r="S9220" s="11"/>
      <c r="T9220" s="11"/>
      <c r="U9220" s="42"/>
      <c r="V9220" s="42"/>
      <c r="W9220" s="42"/>
      <c r="X9220" s="42"/>
      <c r="Y9220" s="42"/>
      <c r="Z9220" s="42"/>
      <c r="AA9220" s="42"/>
      <c r="AB9220" s="42"/>
      <c r="AD9220" s="11"/>
      <c r="AE9220" s="11"/>
    </row>
    <row r="9221" spans="3:32">
      <c r="C9221" s="57"/>
      <c r="D9221" s="11"/>
      <c r="E9221" s="11"/>
      <c r="F9221" s="56"/>
      <c r="G9221" s="11"/>
      <c r="H9221" s="11"/>
      <c r="I9221" s="11"/>
      <c r="J9221" s="11"/>
      <c r="K9221" s="11"/>
      <c r="L9221" s="11"/>
      <c r="M9221" s="11"/>
      <c r="N9221" s="11"/>
      <c r="O9221" s="11"/>
      <c r="Q9221" s="11"/>
      <c r="R9221" s="11"/>
      <c r="S9221" s="11"/>
      <c r="T9221" s="11"/>
      <c r="U9221" s="42"/>
      <c r="V9221" s="42"/>
      <c r="W9221" s="42"/>
      <c r="X9221" s="42"/>
      <c r="Y9221" s="42"/>
      <c r="Z9221" s="42"/>
      <c r="AA9221" s="42"/>
      <c r="AB9221" s="42"/>
      <c r="AD9221" s="11"/>
      <c r="AE9221" s="11"/>
    </row>
    <row r="9222" spans="3:32">
      <c r="C9222" s="57"/>
      <c r="D9222" s="11"/>
      <c r="E9222" s="11"/>
      <c r="F9222" s="56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42"/>
      <c r="V9222" s="42"/>
      <c r="W9222" s="42"/>
      <c r="X9222" s="42"/>
      <c r="Y9222" s="42"/>
      <c r="Z9222" s="42"/>
      <c r="AA9222" s="42"/>
      <c r="AB9222" s="42"/>
      <c r="AD9222" s="11"/>
      <c r="AE9222" s="11"/>
    </row>
    <row r="9223" spans="3:32">
      <c r="C9223" s="57"/>
      <c r="D9223" s="11"/>
      <c r="E9223" s="11"/>
      <c r="F9223" s="56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42"/>
      <c r="V9223" s="42"/>
      <c r="W9223" s="42"/>
      <c r="X9223" s="42"/>
      <c r="Y9223" s="42"/>
      <c r="Z9223" s="42"/>
      <c r="AA9223" s="42"/>
      <c r="AB9223" s="42"/>
      <c r="AD9223" s="11"/>
      <c r="AF9223" s="11"/>
    </row>
    <row r="9224" spans="3:32">
      <c r="C9224" s="57"/>
      <c r="D9224" s="11"/>
      <c r="E9224" s="11"/>
      <c r="F9224" s="56"/>
      <c r="G9224" s="11"/>
      <c r="H9224" s="11"/>
      <c r="I9224" s="11"/>
      <c r="J9224" s="11"/>
      <c r="K9224" s="11"/>
      <c r="L9224" s="11"/>
      <c r="M9224" s="11"/>
      <c r="N9224" s="11"/>
      <c r="O9224" s="11"/>
      <c r="Q9224" s="11"/>
      <c r="R9224" s="11"/>
      <c r="S9224" s="11"/>
      <c r="T9224" s="11"/>
      <c r="U9224" s="42"/>
      <c r="V9224" s="42"/>
      <c r="W9224" s="42"/>
      <c r="X9224" s="42"/>
      <c r="Y9224" s="42"/>
      <c r="Z9224" s="42"/>
      <c r="AA9224" s="42"/>
      <c r="AB9224" s="42"/>
      <c r="AD9224" s="11"/>
      <c r="AE9224" s="11"/>
    </row>
    <row r="9225" spans="3:32">
      <c r="C9225" s="57"/>
      <c r="D9225" s="11"/>
      <c r="E9225" s="11"/>
      <c r="F9225" s="56"/>
      <c r="G9225" s="11"/>
      <c r="H9225" s="11"/>
      <c r="I9225" s="11"/>
      <c r="J9225" s="11"/>
      <c r="K9225" s="11"/>
      <c r="M9225" s="11"/>
      <c r="N9225" s="11"/>
      <c r="O9225" s="11"/>
      <c r="Q9225" s="11"/>
      <c r="R9225" s="11"/>
      <c r="S9225" s="11"/>
      <c r="T9225" s="11"/>
      <c r="U9225" s="42"/>
      <c r="V9225" s="42"/>
      <c r="W9225" s="42"/>
      <c r="X9225" s="42"/>
      <c r="Y9225" s="42"/>
      <c r="Z9225" s="42"/>
      <c r="AA9225" s="42"/>
      <c r="AB9225" s="42"/>
      <c r="AD9225" s="11"/>
    </row>
    <row r="9226" spans="3:32">
      <c r="C9226" s="57"/>
      <c r="D9226" s="11"/>
      <c r="E9226" s="11"/>
      <c r="F9226" s="56"/>
      <c r="G9226" s="11"/>
      <c r="H9226" s="11"/>
      <c r="I9226" s="11"/>
      <c r="J9226" s="11"/>
      <c r="K9226" s="11"/>
      <c r="L9226" s="11"/>
      <c r="M9226" s="11"/>
      <c r="N9226" s="11"/>
      <c r="P9226" s="11"/>
      <c r="Q9226" s="11"/>
      <c r="R9226" s="11"/>
      <c r="S9226" s="11"/>
      <c r="T9226" s="11"/>
      <c r="U9226" s="42"/>
      <c r="V9226" s="42"/>
      <c r="W9226" s="42"/>
      <c r="X9226" s="42"/>
      <c r="Y9226" s="42"/>
      <c r="Z9226" s="42"/>
      <c r="AA9226" s="42"/>
      <c r="AB9226" s="42"/>
      <c r="AD9226" s="11"/>
      <c r="AE9226" s="11"/>
      <c r="AF9226" s="11"/>
    </row>
    <row r="9227" spans="3:32">
      <c r="C9227" s="57"/>
      <c r="D9227" s="11"/>
      <c r="E9227" s="11"/>
      <c r="F9227" s="56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42"/>
      <c r="V9227" s="42"/>
      <c r="W9227" s="42"/>
      <c r="X9227" s="42"/>
      <c r="Y9227" s="42"/>
      <c r="Z9227" s="42"/>
      <c r="AA9227" s="42"/>
      <c r="AB9227" s="42"/>
      <c r="AD9227" s="11"/>
      <c r="AE9227" s="11"/>
      <c r="AF9227" s="11"/>
    </row>
    <row r="9228" spans="3:32">
      <c r="C9228" s="57"/>
      <c r="D9228" s="11"/>
      <c r="E9228" s="11"/>
      <c r="F9228" s="56"/>
      <c r="G9228" s="11"/>
      <c r="H9228" s="11"/>
      <c r="I9228" s="11"/>
      <c r="J9228" s="11"/>
      <c r="K9228" s="11"/>
      <c r="L9228" s="11"/>
      <c r="M9228" s="11"/>
      <c r="O9228" s="11"/>
      <c r="Q9228" s="11"/>
      <c r="R9228" s="11"/>
      <c r="S9228" s="11"/>
      <c r="T9228" s="11"/>
      <c r="U9228" s="42"/>
      <c r="V9228" s="42"/>
      <c r="W9228" s="42"/>
      <c r="X9228" s="42"/>
      <c r="Y9228" s="42"/>
      <c r="Z9228" s="42"/>
      <c r="AA9228" s="42"/>
      <c r="AB9228" s="42"/>
      <c r="AD9228" s="11"/>
      <c r="AF9228" s="11"/>
    </row>
    <row r="9229" spans="3:32">
      <c r="C9229" s="57"/>
      <c r="D9229" s="11"/>
      <c r="E9229" s="11"/>
      <c r="F9229" s="56"/>
      <c r="G9229" s="11"/>
      <c r="H9229" s="11"/>
      <c r="I9229" s="11"/>
      <c r="J9229" s="11"/>
      <c r="K9229" s="11"/>
      <c r="L9229" s="11"/>
      <c r="M9229" s="11"/>
      <c r="N9229" s="11"/>
      <c r="P9229" s="11"/>
      <c r="Q9229" s="11"/>
      <c r="R9229" s="11"/>
      <c r="S9229" s="11"/>
      <c r="T9229" s="11"/>
      <c r="U9229" s="42"/>
      <c r="V9229" s="42"/>
      <c r="W9229" s="42"/>
      <c r="X9229" s="42"/>
      <c r="Y9229" s="42"/>
      <c r="Z9229" s="42"/>
      <c r="AA9229" s="42"/>
      <c r="AB9229" s="42"/>
      <c r="AD9229" s="11"/>
      <c r="AF9229" s="11"/>
    </row>
    <row r="9230" spans="3:32">
      <c r="C9230" s="57"/>
      <c r="D9230" s="11"/>
      <c r="E9230" s="11"/>
      <c r="F9230" s="56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42"/>
      <c r="V9230" s="42"/>
      <c r="W9230" s="42"/>
      <c r="X9230" s="42"/>
      <c r="Y9230" s="42"/>
      <c r="Z9230" s="42"/>
      <c r="AA9230" s="42"/>
      <c r="AB9230" s="42"/>
      <c r="AD9230" s="11"/>
      <c r="AE9230" s="11"/>
    </row>
    <row r="9231" spans="3:32">
      <c r="C9231" s="57"/>
      <c r="D9231" s="11"/>
      <c r="E9231" s="11"/>
      <c r="F9231" s="56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42"/>
      <c r="V9231" s="42"/>
      <c r="W9231" s="42"/>
      <c r="X9231" s="42"/>
      <c r="Y9231" s="42"/>
      <c r="Z9231" s="42"/>
      <c r="AA9231" s="42"/>
      <c r="AB9231" s="42"/>
      <c r="AD9231" s="11"/>
      <c r="AE9231" s="11"/>
      <c r="AF9231" s="11"/>
    </row>
    <row r="9232" spans="3:32">
      <c r="C9232" s="57"/>
      <c r="D9232" s="11"/>
      <c r="E9232" s="11"/>
      <c r="F9232" s="56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42"/>
      <c r="V9232" s="42"/>
      <c r="W9232" s="42"/>
      <c r="X9232" s="42"/>
      <c r="Y9232" s="42"/>
      <c r="Z9232" s="42"/>
      <c r="AA9232" s="42"/>
      <c r="AB9232" s="42"/>
      <c r="AD9232" s="11"/>
      <c r="AE9232" s="11"/>
      <c r="AF9232" s="11"/>
    </row>
    <row r="9233" spans="3:32">
      <c r="C9233" s="57"/>
      <c r="D9233" s="11"/>
      <c r="E9233" s="11"/>
      <c r="F9233" s="56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42"/>
      <c r="V9233" s="42"/>
      <c r="W9233" s="42"/>
      <c r="X9233" s="42"/>
      <c r="Y9233" s="42"/>
      <c r="Z9233" s="42"/>
      <c r="AA9233" s="42"/>
      <c r="AB9233" s="42"/>
      <c r="AD9233" s="11"/>
      <c r="AE9233" s="11"/>
      <c r="AF9233" s="11"/>
    </row>
    <row r="9234" spans="3:32">
      <c r="C9234" s="57"/>
      <c r="D9234" s="11"/>
      <c r="E9234" s="11"/>
      <c r="F9234" s="56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42"/>
      <c r="V9234" s="42"/>
      <c r="W9234" s="42"/>
      <c r="X9234" s="42"/>
      <c r="Y9234" s="42"/>
      <c r="Z9234" s="42"/>
      <c r="AA9234" s="42"/>
      <c r="AB9234" s="42"/>
      <c r="AD9234" s="11"/>
      <c r="AE9234" s="11"/>
      <c r="AF9234" s="11"/>
    </row>
    <row r="9235" spans="3:32">
      <c r="C9235" s="57"/>
      <c r="D9235" s="11"/>
      <c r="E9235" s="11"/>
      <c r="F9235" s="56"/>
      <c r="G9235" s="11"/>
      <c r="H9235" s="11"/>
      <c r="I9235" s="11"/>
      <c r="J9235" s="11"/>
      <c r="K9235" s="11"/>
      <c r="L9235" s="11"/>
      <c r="M9235" s="11"/>
      <c r="N9235" s="11"/>
      <c r="O9235" s="11"/>
      <c r="Q9235" s="11"/>
      <c r="R9235" s="11"/>
      <c r="S9235" s="11"/>
      <c r="T9235" s="11"/>
      <c r="U9235" s="42"/>
      <c r="V9235" s="42"/>
      <c r="W9235" s="42"/>
      <c r="X9235" s="42"/>
      <c r="Y9235" s="42"/>
      <c r="Z9235" s="42"/>
      <c r="AA9235" s="42"/>
      <c r="AB9235" s="42"/>
      <c r="AD9235" s="11"/>
      <c r="AE9235" s="11"/>
      <c r="AF9235" s="11"/>
    </row>
    <row r="9236" spans="3:32">
      <c r="C9236" s="57"/>
      <c r="D9236" s="11"/>
      <c r="E9236" s="11"/>
      <c r="F9236" s="56"/>
      <c r="G9236" s="11"/>
      <c r="H9236" s="11"/>
      <c r="I9236" s="11"/>
      <c r="J9236" s="11"/>
      <c r="K9236" s="11"/>
      <c r="L9236" s="11"/>
      <c r="M9236" s="11"/>
      <c r="N9236" s="11"/>
      <c r="O9236" s="11"/>
      <c r="Q9236" s="11"/>
      <c r="R9236" s="11"/>
      <c r="S9236" s="11"/>
      <c r="T9236" s="11"/>
      <c r="U9236" s="42"/>
      <c r="V9236" s="42"/>
      <c r="W9236" s="42"/>
      <c r="X9236" s="42"/>
      <c r="Y9236" s="42"/>
      <c r="Z9236" s="42"/>
      <c r="AA9236" s="42"/>
      <c r="AB9236" s="42"/>
      <c r="AD9236" s="11"/>
      <c r="AE9236" s="11"/>
      <c r="AF9236" s="11"/>
    </row>
    <row r="9237" spans="3:32">
      <c r="C9237" s="57"/>
      <c r="D9237" s="11"/>
      <c r="E9237" s="11"/>
      <c r="F9237" s="56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42"/>
      <c r="V9237" s="42"/>
      <c r="W9237" s="42"/>
      <c r="X9237" s="42"/>
      <c r="Y9237" s="42"/>
      <c r="Z9237" s="42"/>
      <c r="AA9237" s="42"/>
      <c r="AB9237" s="42"/>
      <c r="AD9237" s="11"/>
      <c r="AF9237" s="11"/>
    </row>
    <row r="9238" spans="3:32">
      <c r="C9238" s="57"/>
      <c r="D9238" s="11"/>
      <c r="E9238" s="11"/>
      <c r="F9238" s="56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42"/>
      <c r="V9238" s="42"/>
      <c r="W9238" s="42"/>
      <c r="X9238" s="42"/>
      <c r="Y9238" s="42"/>
      <c r="Z9238" s="42"/>
      <c r="AA9238" s="42"/>
      <c r="AB9238" s="42"/>
      <c r="AC9238" s="11"/>
      <c r="AD9238" s="11"/>
      <c r="AF9238" s="11"/>
    </row>
    <row r="9239" spans="3:32">
      <c r="C9239" s="57"/>
      <c r="D9239" s="11"/>
      <c r="E9239" s="11"/>
      <c r="F9239" s="56"/>
      <c r="G9239" s="11"/>
      <c r="H9239" s="11"/>
      <c r="I9239" s="11"/>
      <c r="J9239" s="11"/>
      <c r="K9239" s="11"/>
      <c r="L9239" s="11"/>
      <c r="M9239" s="11"/>
      <c r="O9239" s="11"/>
      <c r="Q9239" s="11"/>
      <c r="R9239" s="11"/>
      <c r="S9239" s="11"/>
      <c r="T9239" s="11"/>
      <c r="U9239" s="42"/>
      <c r="V9239" s="42"/>
      <c r="W9239" s="42"/>
      <c r="X9239" s="42"/>
      <c r="Y9239" s="42"/>
      <c r="Z9239" s="42"/>
      <c r="AA9239" s="42"/>
      <c r="AB9239" s="42"/>
      <c r="AC9239" s="11"/>
      <c r="AD9239" s="11"/>
      <c r="AE9239" s="11"/>
      <c r="AF9239" s="11"/>
    </row>
    <row r="9240" spans="3:32">
      <c r="C9240" s="57"/>
      <c r="D9240" s="11"/>
      <c r="E9240" s="11"/>
      <c r="F9240" s="56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42"/>
      <c r="V9240" s="42"/>
      <c r="W9240" s="42"/>
      <c r="X9240" s="42"/>
      <c r="Y9240" s="42"/>
      <c r="Z9240" s="42"/>
      <c r="AA9240" s="42"/>
      <c r="AB9240" s="42"/>
      <c r="AC9240" s="11"/>
      <c r="AD9240" s="11"/>
    </row>
    <row r="9241" spans="3:32">
      <c r="C9241" s="57"/>
      <c r="D9241" s="11"/>
      <c r="E9241" s="11"/>
      <c r="F9241" s="56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42"/>
      <c r="V9241" s="42"/>
      <c r="W9241" s="42"/>
      <c r="X9241" s="42"/>
      <c r="Y9241" s="42"/>
      <c r="Z9241" s="42"/>
      <c r="AA9241" s="42"/>
      <c r="AB9241" s="42"/>
      <c r="AC9241" s="11"/>
      <c r="AD9241" s="11"/>
      <c r="AF9241" s="11"/>
    </row>
    <row r="9242" spans="3:32">
      <c r="C9242" s="57"/>
      <c r="D9242" s="11"/>
      <c r="E9242" s="11"/>
      <c r="F9242" s="56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42"/>
      <c r="V9242" s="42"/>
      <c r="W9242" s="42"/>
      <c r="X9242" s="42"/>
      <c r="Y9242" s="42"/>
      <c r="Z9242" s="42"/>
      <c r="AA9242" s="42"/>
      <c r="AB9242" s="42"/>
      <c r="AC9242" s="11"/>
      <c r="AD9242" s="11"/>
      <c r="AF9242" s="11"/>
    </row>
    <row r="9243" spans="3:32">
      <c r="C9243" s="57"/>
      <c r="D9243" s="11"/>
      <c r="E9243" s="11"/>
      <c r="F9243" s="56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42"/>
      <c r="V9243" s="42"/>
      <c r="W9243" s="42"/>
      <c r="X9243" s="42"/>
      <c r="Y9243" s="42"/>
      <c r="Z9243" s="42"/>
      <c r="AA9243" s="42"/>
      <c r="AB9243" s="42"/>
      <c r="AC9243" s="11"/>
      <c r="AD9243" s="11"/>
    </row>
    <row r="9244" spans="3:32">
      <c r="C9244" s="57"/>
      <c r="D9244" s="11"/>
      <c r="E9244" s="11"/>
      <c r="F9244" s="56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42"/>
      <c r="V9244" s="42"/>
      <c r="W9244" s="42"/>
      <c r="X9244" s="42"/>
      <c r="Y9244" s="42"/>
      <c r="Z9244" s="42"/>
      <c r="AA9244" s="42"/>
      <c r="AB9244" s="42"/>
      <c r="AC9244" s="11"/>
      <c r="AD9244" s="11"/>
      <c r="AE9244" s="11"/>
      <c r="AF9244" s="11"/>
    </row>
    <row r="9245" spans="3:32">
      <c r="C9245" s="57"/>
      <c r="D9245" s="11"/>
      <c r="E9245" s="11"/>
      <c r="F9245" s="56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42"/>
      <c r="V9245" s="42"/>
      <c r="W9245" s="42"/>
      <c r="X9245" s="42"/>
      <c r="Y9245" s="42"/>
      <c r="Z9245" s="42"/>
      <c r="AA9245" s="42"/>
      <c r="AB9245" s="42"/>
      <c r="AC9245" s="11"/>
      <c r="AD9245" s="11"/>
    </row>
    <row r="9246" spans="3:32">
      <c r="C9246" s="57"/>
      <c r="D9246" s="11"/>
      <c r="E9246" s="11"/>
      <c r="F9246" s="56"/>
      <c r="G9246" s="11"/>
      <c r="H9246" s="11"/>
      <c r="I9246" s="11"/>
      <c r="J9246" s="11"/>
      <c r="K9246" s="11"/>
      <c r="L9246" s="11"/>
      <c r="M9246" s="11"/>
      <c r="N9246" s="11"/>
      <c r="P9246" s="11"/>
      <c r="Q9246" s="11"/>
      <c r="R9246" s="11"/>
      <c r="S9246" s="11"/>
      <c r="T9246" s="11"/>
      <c r="U9246" s="42"/>
      <c r="V9246" s="42"/>
      <c r="W9246" s="42"/>
      <c r="X9246" s="42"/>
      <c r="Y9246" s="42"/>
      <c r="Z9246" s="42"/>
      <c r="AA9246" s="42"/>
      <c r="AB9246" s="42"/>
      <c r="AC9246" s="11"/>
      <c r="AD9246" s="11"/>
      <c r="AF9246" s="11"/>
    </row>
    <row r="9247" spans="3:32">
      <c r="C9247" s="57"/>
      <c r="D9247" s="11"/>
      <c r="E9247" s="11"/>
      <c r="F9247" s="56"/>
      <c r="G9247" s="11"/>
      <c r="H9247" s="11"/>
      <c r="I9247" s="11"/>
      <c r="J9247" s="11"/>
      <c r="K9247" s="11"/>
      <c r="L9247" s="11"/>
      <c r="M9247" s="11"/>
      <c r="N9247" s="11"/>
      <c r="P9247" s="11"/>
      <c r="Q9247" s="11"/>
      <c r="R9247" s="11"/>
      <c r="S9247" s="11"/>
      <c r="T9247" s="11"/>
      <c r="U9247" s="42"/>
      <c r="V9247" s="42"/>
      <c r="W9247" s="42"/>
      <c r="X9247" s="42"/>
      <c r="Y9247" s="42"/>
      <c r="Z9247" s="42"/>
      <c r="AA9247" s="42"/>
      <c r="AB9247" s="42"/>
      <c r="AC9247" s="11"/>
      <c r="AD9247" s="11"/>
      <c r="AE9247" s="11"/>
    </row>
    <row r="9248" spans="3:32">
      <c r="C9248" s="57"/>
      <c r="D9248" s="11"/>
      <c r="E9248" s="11"/>
      <c r="F9248" s="56"/>
      <c r="G9248" s="11"/>
      <c r="H9248" s="11"/>
      <c r="I9248" s="11"/>
      <c r="J9248" s="11"/>
      <c r="K9248" s="11"/>
      <c r="L9248" s="11"/>
      <c r="M9248" s="11"/>
      <c r="N9248" s="11"/>
      <c r="P9248" s="11"/>
      <c r="Q9248" s="11"/>
      <c r="R9248" s="11"/>
      <c r="S9248" s="11"/>
      <c r="T9248" s="11"/>
      <c r="U9248" s="42"/>
      <c r="V9248" s="42"/>
      <c r="W9248" s="42"/>
      <c r="X9248" s="42"/>
      <c r="Y9248" s="42"/>
      <c r="Z9248" s="42"/>
      <c r="AA9248" s="42"/>
      <c r="AB9248" s="42"/>
      <c r="AC9248" s="11"/>
      <c r="AD9248" s="11"/>
    </row>
    <row r="9249" spans="3:32">
      <c r="C9249" s="57"/>
      <c r="D9249" s="11"/>
      <c r="E9249" s="11"/>
      <c r="F9249" s="56"/>
      <c r="G9249" s="11"/>
      <c r="H9249" s="11"/>
      <c r="I9249" s="11"/>
      <c r="J9249" s="11"/>
      <c r="K9249" s="11"/>
      <c r="L9249" s="11"/>
      <c r="M9249" s="11"/>
      <c r="N9249" s="11"/>
      <c r="P9249" s="11"/>
      <c r="Q9249" s="11"/>
      <c r="R9249" s="11"/>
      <c r="S9249" s="11"/>
      <c r="T9249" s="11"/>
      <c r="U9249" s="42"/>
      <c r="V9249" s="42"/>
      <c r="W9249" s="42"/>
      <c r="X9249" s="42"/>
      <c r="Y9249" s="42"/>
      <c r="Z9249" s="42"/>
      <c r="AA9249" s="42"/>
      <c r="AB9249" s="42"/>
      <c r="AC9249" s="11"/>
      <c r="AD9249" s="11"/>
      <c r="AE9249" s="11"/>
    </row>
    <row r="9250" spans="3:32">
      <c r="C9250" s="57"/>
      <c r="D9250" s="11"/>
      <c r="E9250" s="11"/>
      <c r="F9250" s="56"/>
      <c r="G9250" s="11"/>
      <c r="H9250" s="11"/>
      <c r="I9250" s="11"/>
      <c r="J9250" s="11"/>
      <c r="K9250" s="11"/>
      <c r="L9250" s="11"/>
      <c r="M9250" s="11"/>
      <c r="N9250" s="11"/>
      <c r="P9250" s="11"/>
      <c r="Q9250" s="11"/>
      <c r="R9250" s="11"/>
      <c r="S9250" s="11"/>
      <c r="T9250" s="11"/>
      <c r="U9250" s="42"/>
      <c r="V9250" s="42"/>
      <c r="W9250" s="42"/>
      <c r="X9250" s="42"/>
      <c r="Y9250" s="42"/>
      <c r="Z9250" s="42"/>
      <c r="AA9250" s="42"/>
      <c r="AB9250" s="42"/>
      <c r="AC9250" s="11"/>
      <c r="AD9250" s="11"/>
      <c r="AE9250" s="11"/>
    </row>
    <row r="9251" spans="3:32">
      <c r="C9251" s="57"/>
      <c r="D9251" s="11"/>
      <c r="E9251" s="11"/>
      <c r="F9251" s="56"/>
      <c r="G9251" s="11"/>
      <c r="H9251" s="11"/>
      <c r="I9251" s="11"/>
      <c r="J9251" s="11"/>
      <c r="K9251" s="11"/>
      <c r="M9251" s="11"/>
      <c r="N9251" s="11"/>
      <c r="Q9251" s="11"/>
      <c r="R9251" s="11"/>
      <c r="S9251" s="11"/>
      <c r="U9251" s="42"/>
      <c r="V9251" s="42"/>
      <c r="W9251" s="42"/>
      <c r="X9251" s="42"/>
      <c r="Y9251" s="42"/>
      <c r="Z9251" s="42"/>
      <c r="AA9251" s="42"/>
      <c r="AB9251" s="42"/>
      <c r="AC9251" s="11"/>
      <c r="AD9251" s="11"/>
    </row>
    <row r="9252" spans="3:32">
      <c r="C9252" s="57"/>
      <c r="D9252" s="11"/>
      <c r="E9252" s="11"/>
      <c r="F9252" s="56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42"/>
      <c r="V9252" s="42"/>
      <c r="W9252" s="42"/>
      <c r="X9252" s="42"/>
      <c r="Y9252" s="42"/>
      <c r="Z9252" s="42"/>
      <c r="AA9252" s="42"/>
      <c r="AB9252" s="42"/>
      <c r="AC9252" s="11"/>
      <c r="AD9252" s="11"/>
    </row>
    <row r="9253" spans="3:32">
      <c r="C9253" s="57"/>
      <c r="D9253" s="11"/>
      <c r="E9253" s="11"/>
      <c r="F9253" s="56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42"/>
      <c r="V9253" s="42"/>
      <c r="W9253" s="42"/>
      <c r="X9253" s="42"/>
      <c r="Y9253" s="42"/>
      <c r="Z9253" s="42"/>
      <c r="AA9253" s="42"/>
      <c r="AB9253" s="42"/>
      <c r="AC9253" s="11"/>
      <c r="AD9253" s="11"/>
      <c r="AE9253" s="11"/>
      <c r="AF9253" s="11"/>
    </row>
    <row r="9254" spans="3:32">
      <c r="C9254" s="57"/>
      <c r="D9254" s="11"/>
      <c r="E9254" s="11"/>
      <c r="F9254" s="56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42"/>
      <c r="V9254" s="42"/>
      <c r="W9254" s="42"/>
      <c r="X9254" s="42"/>
      <c r="Y9254" s="42"/>
      <c r="Z9254" s="42"/>
      <c r="AA9254" s="42"/>
      <c r="AB9254" s="42"/>
      <c r="AD9254" s="11"/>
      <c r="AE9254" s="11"/>
      <c r="AF9254" s="11"/>
    </row>
    <row r="9255" spans="3:32">
      <c r="C9255" s="57"/>
      <c r="D9255" s="11"/>
      <c r="E9255" s="11"/>
      <c r="F9255" s="56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42"/>
      <c r="V9255" s="42"/>
      <c r="W9255" s="42"/>
      <c r="X9255" s="42"/>
      <c r="Y9255" s="42"/>
      <c r="Z9255" s="42"/>
      <c r="AA9255" s="42"/>
      <c r="AB9255" s="42"/>
      <c r="AC9255" s="11"/>
      <c r="AD9255" s="11"/>
      <c r="AE9255" s="11"/>
    </row>
    <row r="9256" spans="3:32">
      <c r="C9256" s="57"/>
      <c r="D9256" s="11"/>
      <c r="E9256" s="11"/>
      <c r="F9256" s="56"/>
      <c r="G9256" s="11"/>
      <c r="H9256" s="11"/>
      <c r="I9256" s="11"/>
      <c r="J9256" s="11"/>
      <c r="K9256" s="11"/>
      <c r="L9256" s="11"/>
      <c r="M9256" s="11"/>
      <c r="N9256" s="11"/>
      <c r="P9256" s="11"/>
      <c r="Q9256" s="11"/>
      <c r="R9256" s="11"/>
      <c r="S9256" s="11"/>
      <c r="T9256" s="11"/>
      <c r="U9256" s="42"/>
      <c r="V9256" s="42"/>
      <c r="W9256" s="42"/>
      <c r="X9256" s="42"/>
      <c r="Y9256" s="42"/>
      <c r="Z9256" s="42"/>
      <c r="AA9256" s="42"/>
      <c r="AB9256" s="42"/>
      <c r="AC9256" s="11"/>
      <c r="AD9256" s="11"/>
    </row>
    <row r="9257" spans="3:32">
      <c r="C9257" s="57"/>
      <c r="D9257" s="11"/>
      <c r="E9257" s="11"/>
      <c r="F9257" s="56"/>
      <c r="G9257" s="11"/>
      <c r="H9257" s="11"/>
      <c r="I9257" s="11"/>
      <c r="J9257" s="11"/>
      <c r="K9257" s="11"/>
      <c r="L9257" s="11"/>
      <c r="M9257" s="11"/>
      <c r="N9257" s="11"/>
      <c r="P9257" s="11"/>
      <c r="Q9257" s="11"/>
      <c r="R9257" s="11"/>
      <c r="S9257" s="11"/>
      <c r="T9257" s="11"/>
      <c r="U9257" s="42"/>
      <c r="V9257" s="42"/>
      <c r="W9257" s="42"/>
      <c r="X9257" s="42"/>
      <c r="Y9257" s="42"/>
      <c r="Z9257" s="42"/>
      <c r="AA9257" s="42"/>
      <c r="AB9257" s="42"/>
      <c r="AC9257" s="11"/>
      <c r="AD9257" s="11"/>
      <c r="AE9257" s="11"/>
      <c r="AF9257" s="11"/>
    </row>
    <row r="9258" spans="3:32">
      <c r="C9258" s="57"/>
      <c r="D9258" s="11"/>
      <c r="E9258" s="11"/>
      <c r="F9258" s="56"/>
      <c r="G9258" s="11"/>
      <c r="H9258" s="11"/>
      <c r="I9258" s="11"/>
      <c r="J9258" s="11"/>
      <c r="K9258" s="11"/>
      <c r="L9258" s="11"/>
      <c r="M9258" s="11"/>
      <c r="N9258" s="11"/>
      <c r="O9258" s="11"/>
      <c r="Q9258" s="11"/>
      <c r="R9258" s="11"/>
      <c r="S9258" s="11"/>
      <c r="T9258" s="11"/>
      <c r="U9258" s="42"/>
      <c r="V9258" s="42"/>
      <c r="W9258" s="42"/>
      <c r="X9258" s="42"/>
      <c r="Y9258" s="42"/>
      <c r="Z9258" s="42"/>
      <c r="AA9258" s="42"/>
      <c r="AB9258" s="42"/>
      <c r="AC9258" s="11"/>
      <c r="AD9258" s="11"/>
      <c r="AE9258" s="11"/>
    </row>
    <row r="9259" spans="3:32">
      <c r="C9259" s="57"/>
      <c r="D9259" s="11"/>
      <c r="E9259" s="11"/>
      <c r="F9259" s="56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42"/>
      <c r="V9259" s="42"/>
      <c r="W9259" s="42"/>
      <c r="X9259" s="42"/>
      <c r="Y9259" s="42"/>
      <c r="Z9259" s="42"/>
      <c r="AA9259" s="42"/>
      <c r="AB9259" s="42"/>
      <c r="AC9259" s="11"/>
      <c r="AD9259" s="11"/>
      <c r="AE9259" s="11"/>
    </row>
    <row r="9260" spans="3:32">
      <c r="C9260" s="57"/>
      <c r="D9260" s="11"/>
      <c r="E9260" s="11"/>
      <c r="F9260" s="56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42"/>
      <c r="V9260" s="42"/>
      <c r="W9260" s="42"/>
      <c r="X9260" s="42"/>
      <c r="Y9260" s="42"/>
      <c r="Z9260" s="42"/>
      <c r="AA9260" s="42"/>
      <c r="AB9260" s="42"/>
      <c r="AC9260" s="11"/>
      <c r="AD9260" s="11"/>
      <c r="AE9260" s="11"/>
    </row>
    <row r="9261" spans="3:32">
      <c r="C9261" s="57"/>
      <c r="D9261" s="11"/>
      <c r="E9261" s="11"/>
      <c r="F9261" s="56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42"/>
      <c r="V9261" s="42"/>
      <c r="W9261" s="42"/>
      <c r="X9261" s="42"/>
      <c r="Y9261" s="42"/>
      <c r="Z9261" s="42"/>
      <c r="AA9261" s="42"/>
      <c r="AB9261" s="42"/>
      <c r="AD9261" s="11"/>
      <c r="AE9261" s="11"/>
    </row>
    <row r="9262" spans="3:32">
      <c r="C9262" s="57"/>
      <c r="D9262" s="11"/>
      <c r="E9262" s="11"/>
      <c r="F9262" s="56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42"/>
      <c r="V9262" s="42"/>
      <c r="W9262" s="42"/>
      <c r="X9262" s="42"/>
      <c r="Y9262" s="42"/>
      <c r="Z9262" s="42"/>
      <c r="AA9262" s="42"/>
      <c r="AB9262" s="42"/>
      <c r="AD9262" s="11"/>
      <c r="AE9262" s="11"/>
    </row>
    <row r="9263" spans="3:32">
      <c r="C9263" s="57"/>
      <c r="D9263" s="11"/>
      <c r="E9263" s="11"/>
      <c r="F9263" s="56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42"/>
      <c r="V9263" s="42"/>
      <c r="W9263" s="42"/>
      <c r="X9263" s="42"/>
      <c r="Y9263" s="42"/>
      <c r="Z9263" s="42"/>
      <c r="AA9263" s="42"/>
      <c r="AB9263" s="42"/>
      <c r="AD9263" s="11"/>
      <c r="AF9263" s="11"/>
    </row>
    <row r="9264" spans="3:32">
      <c r="C9264" s="57"/>
      <c r="D9264" s="11"/>
      <c r="E9264" s="11"/>
      <c r="F9264" s="56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42"/>
      <c r="V9264" s="42"/>
      <c r="W9264" s="42"/>
      <c r="X9264" s="42"/>
      <c r="Y9264" s="42"/>
      <c r="Z9264" s="42"/>
      <c r="AA9264" s="42"/>
      <c r="AB9264" s="42"/>
      <c r="AD9264" s="11"/>
      <c r="AF9264" s="11"/>
    </row>
    <row r="9265" spans="3:32">
      <c r="C9265" s="57"/>
      <c r="D9265" s="11"/>
      <c r="E9265" s="11"/>
      <c r="F9265" s="56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42"/>
      <c r="V9265" s="42"/>
      <c r="W9265" s="42"/>
      <c r="X9265" s="42"/>
      <c r="Y9265" s="42"/>
      <c r="Z9265" s="42"/>
      <c r="AA9265" s="42"/>
      <c r="AB9265" s="42"/>
      <c r="AD9265" s="11"/>
      <c r="AE9265" s="11"/>
      <c r="AF9265" s="11"/>
    </row>
    <row r="9266" spans="3:32">
      <c r="C9266" s="57"/>
      <c r="D9266" s="11"/>
      <c r="E9266" s="11"/>
      <c r="F9266" s="56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42"/>
      <c r="V9266" s="42"/>
      <c r="W9266" s="42"/>
      <c r="X9266" s="42"/>
      <c r="Y9266" s="42"/>
      <c r="Z9266" s="42"/>
      <c r="AA9266" s="42"/>
      <c r="AB9266" s="42"/>
      <c r="AD9266" s="11"/>
      <c r="AF9266" s="11"/>
    </row>
    <row r="9267" spans="3:32">
      <c r="C9267" s="57"/>
      <c r="D9267" s="11"/>
      <c r="E9267" s="11"/>
      <c r="F9267" s="56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42"/>
      <c r="V9267" s="42"/>
      <c r="W9267" s="42"/>
      <c r="X9267" s="42"/>
      <c r="Y9267" s="42"/>
      <c r="Z9267" s="42"/>
      <c r="AA9267" s="42"/>
      <c r="AB9267" s="42"/>
      <c r="AD9267" s="11"/>
      <c r="AE9267" s="11"/>
    </row>
    <row r="9268" spans="3:32">
      <c r="C9268" s="57"/>
      <c r="D9268" s="11"/>
      <c r="E9268" s="11"/>
      <c r="F9268" s="56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42"/>
      <c r="V9268" s="42"/>
      <c r="W9268" s="42"/>
      <c r="X9268" s="42"/>
      <c r="Y9268" s="42"/>
      <c r="Z9268" s="42"/>
      <c r="AA9268" s="42"/>
      <c r="AB9268" s="42"/>
      <c r="AD9268" s="11"/>
      <c r="AE9268" s="11"/>
    </row>
    <row r="9269" spans="3:32">
      <c r="C9269" s="57"/>
      <c r="D9269" s="11"/>
      <c r="E9269" s="11"/>
      <c r="F9269" s="56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42"/>
      <c r="V9269" s="42"/>
      <c r="W9269" s="42"/>
      <c r="X9269" s="42"/>
      <c r="Y9269" s="42"/>
      <c r="Z9269" s="42"/>
      <c r="AA9269" s="42"/>
      <c r="AB9269" s="42"/>
      <c r="AD9269" s="11"/>
      <c r="AE9269" s="11"/>
      <c r="AF9269" s="11"/>
    </row>
    <row r="9270" spans="3:32">
      <c r="C9270" s="57"/>
      <c r="D9270" s="11"/>
      <c r="E9270" s="11"/>
      <c r="F9270" s="56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42"/>
      <c r="V9270" s="42"/>
      <c r="W9270" s="42"/>
      <c r="X9270" s="42"/>
      <c r="Y9270" s="42"/>
      <c r="Z9270" s="42"/>
      <c r="AA9270" s="42"/>
      <c r="AB9270" s="42"/>
      <c r="AD9270" s="11"/>
      <c r="AE9270" s="11"/>
    </row>
    <row r="9271" spans="3:32">
      <c r="C9271" s="57"/>
      <c r="D9271" s="11"/>
      <c r="E9271" s="11"/>
      <c r="F9271" s="56"/>
      <c r="G9271" s="11"/>
      <c r="H9271" s="11"/>
      <c r="I9271" s="11"/>
      <c r="J9271" s="11"/>
      <c r="K9271" s="11"/>
      <c r="M9271" s="11"/>
      <c r="N9271" s="11"/>
      <c r="O9271" s="11"/>
      <c r="P9271" s="11"/>
      <c r="Q9271" s="11"/>
      <c r="R9271" s="11"/>
      <c r="S9271" s="11"/>
      <c r="T9271" s="11"/>
      <c r="U9271" s="42"/>
      <c r="V9271" s="42"/>
      <c r="W9271" s="42"/>
      <c r="X9271" s="42"/>
      <c r="Y9271" s="42"/>
      <c r="Z9271" s="42"/>
      <c r="AA9271" s="42"/>
      <c r="AB9271" s="42"/>
      <c r="AD9271" s="11"/>
      <c r="AE9271" s="11"/>
      <c r="AF9271" s="11"/>
    </row>
    <row r="9272" spans="3:32">
      <c r="C9272" s="57"/>
      <c r="D9272" s="11"/>
      <c r="E9272" s="11"/>
      <c r="F9272" s="56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42"/>
      <c r="V9272" s="42"/>
      <c r="W9272" s="42"/>
      <c r="X9272" s="42"/>
      <c r="Y9272" s="42"/>
      <c r="Z9272" s="42"/>
      <c r="AA9272" s="42"/>
      <c r="AB9272" s="42"/>
      <c r="AD9272" s="11"/>
      <c r="AE9272" s="11"/>
      <c r="AF9272" s="11"/>
    </row>
    <row r="9273" spans="3:32">
      <c r="C9273" s="57"/>
      <c r="D9273" s="11"/>
      <c r="E9273" s="11"/>
      <c r="F9273" s="56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42"/>
      <c r="V9273" s="42"/>
      <c r="W9273" s="42"/>
      <c r="X9273" s="42"/>
      <c r="Y9273" s="42"/>
      <c r="Z9273" s="42"/>
      <c r="AA9273" s="42"/>
      <c r="AB9273" s="42"/>
      <c r="AD9273" s="11"/>
      <c r="AE9273" s="11"/>
      <c r="AF9273" s="11"/>
    </row>
    <row r="9274" spans="3:32">
      <c r="C9274" s="57"/>
      <c r="D9274" s="11"/>
      <c r="E9274" s="11"/>
      <c r="F9274" s="56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42"/>
      <c r="V9274" s="42"/>
      <c r="W9274" s="42"/>
      <c r="X9274" s="42"/>
      <c r="Y9274" s="42"/>
      <c r="Z9274" s="42"/>
      <c r="AA9274" s="42"/>
      <c r="AB9274" s="42"/>
      <c r="AD9274" s="11"/>
      <c r="AE9274" s="11"/>
      <c r="AF9274" s="11"/>
    </row>
    <row r="9275" spans="3:32">
      <c r="C9275" s="57"/>
      <c r="D9275" s="11"/>
      <c r="E9275" s="11"/>
      <c r="F9275" s="56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42"/>
      <c r="V9275" s="42"/>
      <c r="W9275" s="42"/>
      <c r="X9275" s="42"/>
      <c r="Y9275" s="42"/>
      <c r="Z9275" s="42"/>
      <c r="AA9275" s="42"/>
      <c r="AB9275" s="42"/>
      <c r="AD9275" s="11"/>
      <c r="AF9275" s="11"/>
    </row>
    <row r="9276" spans="3:32">
      <c r="C9276" s="57"/>
      <c r="D9276" s="11"/>
      <c r="E9276" s="11"/>
      <c r="F9276" s="56"/>
      <c r="G9276" s="11"/>
      <c r="H9276" s="11"/>
      <c r="I9276" s="11"/>
      <c r="J9276" s="11"/>
      <c r="K9276" s="11"/>
      <c r="M9276" s="11"/>
      <c r="O9276" s="11"/>
      <c r="P9276" s="11"/>
      <c r="Q9276" s="11"/>
      <c r="R9276" s="11"/>
      <c r="S9276" s="11"/>
      <c r="T9276" s="11"/>
      <c r="U9276" s="42"/>
      <c r="V9276" s="42"/>
      <c r="W9276" s="42"/>
      <c r="X9276" s="42"/>
      <c r="Y9276" s="42"/>
      <c r="Z9276" s="42"/>
      <c r="AA9276" s="42"/>
      <c r="AB9276" s="42"/>
      <c r="AD9276" s="11"/>
      <c r="AE9276" s="11"/>
      <c r="AF9276" s="11"/>
    </row>
    <row r="9277" spans="3:32">
      <c r="C9277" s="57"/>
      <c r="D9277" s="11"/>
      <c r="E9277" s="11"/>
      <c r="F9277" s="56"/>
      <c r="G9277" s="11"/>
      <c r="H9277" s="11"/>
      <c r="I9277" s="11"/>
      <c r="J9277" s="11"/>
      <c r="K9277" s="11"/>
      <c r="L9277" s="11"/>
      <c r="M9277" s="11"/>
      <c r="N9277" s="11"/>
      <c r="P9277" s="11"/>
      <c r="Q9277" s="11"/>
      <c r="R9277" s="11"/>
      <c r="S9277" s="11"/>
      <c r="T9277" s="11"/>
      <c r="U9277" s="42"/>
      <c r="V9277" s="42"/>
      <c r="W9277" s="42"/>
      <c r="X9277" s="42"/>
      <c r="Y9277" s="42"/>
      <c r="Z9277" s="42"/>
      <c r="AA9277" s="42"/>
      <c r="AB9277" s="42"/>
      <c r="AD9277" s="11"/>
      <c r="AE9277" s="11"/>
      <c r="AF9277" s="11"/>
    </row>
    <row r="9278" spans="3:32">
      <c r="C9278" s="57"/>
      <c r="D9278" s="11"/>
      <c r="E9278" s="11"/>
      <c r="F9278" s="56"/>
      <c r="G9278" s="11"/>
      <c r="H9278" s="11"/>
      <c r="I9278" s="11"/>
      <c r="J9278" s="11"/>
      <c r="K9278" s="11"/>
      <c r="M9278" s="11"/>
      <c r="N9278" s="11"/>
      <c r="Q9278" s="11"/>
      <c r="R9278" s="11"/>
      <c r="S9278" s="11"/>
      <c r="U9278" s="42"/>
      <c r="V9278" s="42"/>
      <c r="W9278" s="42"/>
      <c r="X9278" s="42"/>
      <c r="Y9278" s="42"/>
      <c r="Z9278" s="42"/>
      <c r="AA9278" s="42"/>
      <c r="AB9278" s="42"/>
      <c r="AD9278" s="11"/>
      <c r="AE9278" s="11"/>
    </row>
    <row r="9279" spans="3:32">
      <c r="C9279" s="57"/>
      <c r="D9279" s="11"/>
      <c r="E9279" s="11"/>
      <c r="F9279" s="56"/>
      <c r="G9279" s="11"/>
      <c r="H9279" s="11"/>
      <c r="I9279" s="11"/>
      <c r="J9279" s="11"/>
      <c r="K9279" s="11"/>
      <c r="M9279" s="11"/>
      <c r="N9279" s="11"/>
      <c r="P9279" s="11"/>
      <c r="Q9279" s="11"/>
      <c r="R9279" s="11"/>
      <c r="S9279" s="11"/>
      <c r="U9279" s="42"/>
      <c r="V9279" s="42"/>
      <c r="W9279" s="42"/>
      <c r="X9279" s="42"/>
      <c r="Y9279" s="42"/>
      <c r="Z9279" s="42"/>
      <c r="AA9279" s="42"/>
      <c r="AB9279" s="42"/>
      <c r="AD9279" s="11"/>
      <c r="AE9279" s="11"/>
    </row>
    <row r="9280" spans="3:32">
      <c r="C9280" s="57"/>
      <c r="D9280" s="11"/>
      <c r="E9280" s="11"/>
      <c r="F9280" s="56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42"/>
      <c r="V9280" s="42"/>
      <c r="W9280" s="42"/>
      <c r="X9280" s="42"/>
      <c r="Y9280" s="42"/>
      <c r="Z9280" s="42"/>
      <c r="AA9280" s="42"/>
      <c r="AB9280" s="42"/>
      <c r="AD9280" s="11"/>
      <c r="AE9280" s="11"/>
    </row>
    <row r="9281" spans="3:32">
      <c r="C9281" s="57"/>
      <c r="D9281" s="11"/>
      <c r="E9281" s="11"/>
      <c r="F9281" s="56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42"/>
      <c r="V9281" s="42"/>
      <c r="W9281" s="42"/>
      <c r="X9281" s="42"/>
      <c r="Y9281" s="42"/>
      <c r="Z9281" s="42"/>
      <c r="AA9281" s="42"/>
      <c r="AB9281" s="42"/>
      <c r="AD9281" s="11"/>
      <c r="AF9281" s="11"/>
    </row>
    <row r="9282" spans="3:32">
      <c r="C9282" s="57"/>
      <c r="D9282" s="11"/>
      <c r="E9282" s="11"/>
      <c r="F9282" s="56"/>
      <c r="G9282" s="11"/>
      <c r="H9282" s="11"/>
      <c r="I9282" s="11"/>
      <c r="J9282" s="11"/>
      <c r="K9282" s="11"/>
      <c r="M9282" s="11"/>
      <c r="O9282" s="11"/>
      <c r="P9282" s="11"/>
      <c r="Q9282" s="11"/>
      <c r="R9282" s="11"/>
      <c r="S9282" s="11"/>
      <c r="T9282" s="11"/>
      <c r="U9282" s="42"/>
      <c r="V9282" s="42"/>
      <c r="W9282" s="42"/>
      <c r="X9282" s="42"/>
      <c r="Y9282" s="42"/>
      <c r="Z9282" s="42"/>
      <c r="AA9282" s="42"/>
      <c r="AB9282" s="42"/>
      <c r="AD9282" s="11"/>
      <c r="AE9282" s="11"/>
    </row>
    <row r="9283" spans="3:32">
      <c r="C9283" s="57"/>
      <c r="D9283" s="11"/>
      <c r="E9283" s="11"/>
      <c r="F9283" s="56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42"/>
      <c r="V9283" s="42"/>
      <c r="W9283" s="42"/>
      <c r="X9283" s="42"/>
      <c r="Y9283" s="42"/>
      <c r="Z9283" s="42"/>
      <c r="AA9283" s="42"/>
      <c r="AB9283" s="42"/>
      <c r="AD9283" s="11"/>
      <c r="AE9283" s="11"/>
      <c r="AF9283" s="11"/>
    </row>
    <row r="9284" spans="3:32">
      <c r="C9284" s="57"/>
      <c r="D9284" s="11"/>
      <c r="E9284" s="11"/>
      <c r="F9284" s="56"/>
      <c r="G9284" s="11"/>
      <c r="H9284" s="11"/>
      <c r="I9284" s="11"/>
      <c r="J9284" s="11"/>
      <c r="K9284" s="11"/>
      <c r="L9284" s="11"/>
      <c r="M9284" s="11"/>
      <c r="N9284" s="11"/>
      <c r="O9284" s="11"/>
      <c r="Q9284" s="11"/>
      <c r="R9284" s="11"/>
      <c r="S9284" s="11"/>
      <c r="T9284" s="11"/>
      <c r="U9284" s="42"/>
      <c r="V9284" s="42"/>
      <c r="W9284" s="42"/>
      <c r="X9284" s="42"/>
      <c r="Y9284" s="42"/>
      <c r="Z9284" s="42"/>
      <c r="AA9284" s="42"/>
      <c r="AB9284" s="42"/>
      <c r="AD9284" s="11"/>
      <c r="AE9284" s="11"/>
      <c r="AF9284" s="11"/>
    </row>
    <row r="9285" spans="3:32">
      <c r="C9285" s="57"/>
      <c r="D9285" s="11"/>
      <c r="E9285" s="11"/>
      <c r="F9285" s="56"/>
      <c r="G9285" s="11"/>
      <c r="H9285" s="11"/>
      <c r="I9285" s="11"/>
      <c r="J9285" s="11"/>
      <c r="K9285" s="11"/>
      <c r="L9285" s="11"/>
      <c r="M9285" s="11"/>
      <c r="O9285" s="11"/>
      <c r="Q9285" s="11"/>
      <c r="R9285" s="11"/>
      <c r="S9285" s="11"/>
      <c r="T9285" s="11"/>
      <c r="U9285" s="42"/>
      <c r="V9285" s="42"/>
      <c r="W9285" s="42"/>
      <c r="X9285" s="42"/>
      <c r="Y9285" s="42"/>
      <c r="Z9285" s="42"/>
      <c r="AA9285" s="42"/>
      <c r="AB9285" s="42"/>
      <c r="AD9285" s="11"/>
      <c r="AE9285" s="11"/>
      <c r="AF9285" s="11"/>
    </row>
    <row r="9286" spans="3:32">
      <c r="C9286" s="57"/>
      <c r="D9286" s="11"/>
      <c r="E9286" s="11"/>
      <c r="F9286" s="56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42"/>
      <c r="V9286" s="42"/>
      <c r="W9286" s="42"/>
      <c r="X9286" s="42"/>
      <c r="Y9286" s="42"/>
      <c r="Z9286" s="42"/>
      <c r="AA9286" s="42"/>
      <c r="AB9286" s="42"/>
      <c r="AD9286" s="11"/>
      <c r="AE9286" s="11"/>
    </row>
    <row r="9287" spans="3:32">
      <c r="C9287" s="57"/>
      <c r="D9287" s="11"/>
      <c r="E9287" s="11"/>
      <c r="F9287" s="56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42"/>
      <c r="V9287" s="42"/>
      <c r="W9287" s="42"/>
      <c r="X9287" s="42"/>
      <c r="Y9287" s="42"/>
      <c r="Z9287" s="42"/>
      <c r="AA9287" s="42"/>
      <c r="AB9287" s="42"/>
      <c r="AD9287" s="11"/>
      <c r="AE9287" s="11"/>
      <c r="AF9287" s="11"/>
    </row>
    <row r="9288" spans="3:32">
      <c r="C9288" s="57"/>
      <c r="D9288" s="11"/>
      <c r="E9288" s="11"/>
      <c r="F9288" s="56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42"/>
      <c r="V9288" s="42"/>
      <c r="W9288" s="42"/>
      <c r="X9288" s="42"/>
      <c r="Y9288" s="42"/>
      <c r="Z9288" s="42"/>
      <c r="AA9288" s="42"/>
      <c r="AB9288" s="42"/>
      <c r="AD9288" s="11"/>
      <c r="AE9288" s="11"/>
    </row>
    <row r="9289" spans="3:32">
      <c r="C9289" s="57"/>
      <c r="D9289" s="11"/>
      <c r="E9289" s="11"/>
      <c r="F9289" s="56"/>
      <c r="G9289" s="11"/>
      <c r="H9289" s="11"/>
      <c r="I9289" s="11"/>
      <c r="J9289" s="11"/>
      <c r="K9289" s="11"/>
      <c r="L9289" s="11"/>
      <c r="M9289" s="11"/>
      <c r="N9289" s="11"/>
      <c r="P9289" s="11"/>
      <c r="Q9289" s="11"/>
      <c r="R9289" s="11"/>
      <c r="S9289" s="11"/>
      <c r="T9289" s="11"/>
      <c r="U9289" s="42"/>
      <c r="V9289" s="42"/>
      <c r="W9289" s="42"/>
      <c r="X9289" s="42"/>
      <c r="Y9289" s="42"/>
      <c r="Z9289" s="42"/>
      <c r="AA9289" s="42"/>
      <c r="AB9289" s="42"/>
      <c r="AD9289" s="11"/>
      <c r="AE9289" s="11"/>
    </row>
    <row r="9290" spans="3:32">
      <c r="C9290" s="57"/>
      <c r="D9290" s="11"/>
      <c r="E9290" s="11"/>
      <c r="F9290" s="56"/>
      <c r="G9290" s="11"/>
      <c r="H9290" s="11"/>
      <c r="I9290" s="11"/>
      <c r="J9290" s="11"/>
      <c r="K9290" s="11"/>
      <c r="L9290" s="11"/>
      <c r="M9290" s="11"/>
      <c r="N9290" s="11"/>
      <c r="P9290" s="11"/>
      <c r="Q9290" s="11"/>
      <c r="R9290" s="11"/>
      <c r="S9290" s="11"/>
      <c r="T9290" s="11"/>
      <c r="U9290" s="42"/>
      <c r="V9290" s="42"/>
      <c r="W9290" s="42"/>
      <c r="X9290" s="42"/>
      <c r="Y9290" s="42"/>
      <c r="Z9290" s="42"/>
      <c r="AA9290" s="42"/>
      <c r="AB9290" s="42"/>
      <c r="AD9290" s="11"/>
      <c r="AE9290" s="11"/>
      <c r="AF9290" s="11"/>
    </row>
    <row r="9291" spans="3:32">
      <c r="C9291" s="57"/>
      <c r="D9291" s="11"/>
      <c r="E9291" s="11"/>
      <c r="F9291" s="56"/>
      <c r="G9291" s="11"/>
      <c r="H9291" s="11"/>
      <c r="I9291" s="11"/>
      <c r="J9291" s="11"/>
      <c r="K9291" s="11"/>
      <c r="L9291" s="11"/>
      <c r="M9291" s="11"/>
      <c r="N9291" s="11"/>
      <c r="P9291" s="11"/>
      <c r="Q9291" s="11"/>
      <c r="R9291" s="11"/>
      <c r="S9291" s="11"/>
      <c r="T9291" s="11"/>
      <c r="U9291" s="42"/>
      <c r="V9291" s="42"/>
      <c r="W9291" s="42"/>
      <c r="X9291" s="42"/>
      <c r="Y9291" s="42"/>
      <c r="Z9291" s="42"/>
      <c r="AA9291" s="42"/>
      <c r="AB9291" s="42"/>
      <c r="AD9291" s="11"/>
      <c r="AF9291" s="11"/>
    </row>
    <row r="9292" spans="3:32">
      <c r="C9292" s="57"/>
      <c r="D9292" s="11"/>
      <c r="E9292" s="11"/>
      <c r="F9292" s="56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42"/>
      <c r="V9292" s="42"/>
      <c r="W9292" s="42"/>
      <c r="X9292" s="42"/>
      <c r="Y9292" s="42"/>
      <c r="Z9292" s="42"/>
      <c r="AA9292" s="42"/>
      <c r="AB9292" s="42"/>
      <c r="AD9292" s="11"/>
    </row>
    <row r="9293" spans="3:32">
      <c r="C9293" s="57"/>
      <c r="D9293" s="11"/>
      <c r="E9293" s="11"/>
      <c r="F9293" s="56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42"/>
      <c r="V9293" s="42"/>
      <c r="W9293" s="42"/>
      <c r="X9293" s="42"/>
      <c r="Y9293" s="42"/>
      <c r="Z9293" s="42"/>
      <c r="AA9293" s="42"/>
      <c r="AB9293" s="42"/>
      <c r="AD9293" s="11"/>
      <c r="AE9293" s="11"/>
      <c r="AF9293" s="11"/>
    </row>
    <row r="9294" spans="3:32">
      <c r="C9294" s="57"/>
      <c r="D9294" s="11"/>
      <c r="E9294" s="11"/>
      <c r="F9294" s="56"/>
      <c r="G9294" s="11"/>
      <c r="H9294" s="11"/>
      <c r="I9294" s="11"/>
      <c r="J9294" s="11"/>
      <c r="K9294" s="11"/>
      <c r="L9294" s="11"/>
      <c r="M9294" s="11"/>
      <c r="N9294" s="11"/>
      <c r="P9294" s="11"/>
      <c r="Q9294" s="11"/>
      <c r="R9294" s="11"/>
      <c r="S9294" s="11"/>
      <c r="T9294" s="11"/>
      <c r="U9294" s="42"/>
      <c r="V9294" s="42"/>
      <c r="W9294" s="42"/>
      <c r="X9294" s="42"/>
      <c r="Y9294" s="42"/>
      <c r="Z9294" s="42"/>
      <c r="AA9294" s="42"/>
      <c r="AB9294" s="42"/>
      <c r="AD9294" s="11"/>
      <c r="AE9294" s="11"/>
    </row>
    <row r="9295" spans="3:32">
      <c r="C9295" s="57"/>
      <c r="D9295" s="11"/>
      <c r="E9295" s="11"/>
      <c r="F9295" s="56"/>
      <c r="G9295" s="11"/>
      <c r="H9295" s="11"/>
      <c r="I9295" s="11"/>
      <c r="J9295" s="11"/>
      <c r="K9295" s="11"/>
      <c r="L9295" s="11"/>
      <c r="M9295" s="11"/>
      <c r="N9295" s="11"/>
      <c r="P9295" s="11"/>
      <c r="Q9295" s="11"/>
      <c r="R9295" s="11"/>
      <c r="S9295" s="11"/>
      <c r="T9295" s="11"/>
      <c r="U9295" s="42"/>
      <c r="V9295" s="42"/>
      <c r="W9295" s="42"/>
      <c r="X9295" s="42"/>
      <c r="Y9295" s="42"/>
      <c r="Z9295" s="42"/>
      <c r="AA9295" s="42"/>
      <c r="AB9295" s="42"/>
      <c r="AD9295" s="11"/>
      <c r="AE9295" s="11"/>
    </row>
    <row r="9296" spans="3:32">
      <c r="C9296" s="57"/>
      <c r="D9296" s="11"/>
      <c r="E9296" s="11"/>
      <c r="F9296" s="56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42"/>
      <c r="V9296" s="42"/>
      <c r="W9296" s="42"/>
      <c r="X9296" s="42"/>
      <c r="Y9296" s="42"/>
      <c r="Z9296" s="42"/>
      <c r="AA9296" s="42"/>
      <c r="AB9296" s="42"/>
      <c r="AD9296" s="11"/>
      <c r="AE9296" s="11"/>
    </row>
    <row r="9297" spans="3:32">
      <c r="C9297" s="57"/>
      <c r="D9297" s="11"/>
      <c r="E9297" s="11"/>
      <c r="F9297" s="56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42"/>
      <c r="V9297" s="42"/>
      <c r="W9297" s="42"/>
      <c r="X9297" s="42"/>
      <c r="Y9297" s="42"/>
      <c r="Z9297" s="42"/>
      <c r="AA9297" s="42"/>
      <c r="AB9297" s="42"/>
      <c r="AD9297" s="11"/>
      <c r="AE9297" s="11"/>
    </row>
    <row r="9298" spans="3:32">
      <c r="C9298" s="57"/>
      <c r="D9298" s="11"/>
      <c r="E9298" s="11"/>
      <c r="F9298" s="56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42"/>
      <c r="V9298" s="42"/>
      <c r="W9298" s="42"/>
      <c r="X9298" s="42"/>
      <c r="Y9298" s="42"/>
      <c r="Z9298" s="42"/>
      <c r="AA9298" s="42"/>
      <c r="AB9298" s="42"/>
      <c r="AD9298" s="11"/>
      <c r="AE9298" s="11"/>
    </row>
    <row r="9299" spans="3:32">
      <c r="C9299" s="57"/>
      <c r="D9299" s="11"/>
      <c r="E9299" s="11"/>
      <c r="F9299" s="56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42"/>
      <c r="V9299" s="42"/>
      <c r="W9299" s="42"/>
      <c r="X9299" s="42"/>
      <c r="Y9299" s="42"/>
      <c r="Z9299" s="42"/>
      <c r="AA9299" s="42"/>
      <c r="AB9299" s="42"/>
      <c r="AD9299" s="11"/>
      <c r="AE9299" s="11"/>
    </row>
    <row r="9300" spans="3:32">
      <c r="C9300" s="57"/>
      <c r="D9300" s="11"/>
      <c r="E9300" s="11"/>
      <c r="F9300" s="56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42"/>
      <c r="V9300" s="42"/>
      <c r="W9300" s="42"/>
      <c r="X9300" s="42"/>
      <c r="Y9300" s="42"/>
      <c r="Z9300" s="42"/>
      <c r="AA9300" s="42"/>
      <c r="AB9300" s="42"/>
      <c r="AD9300" s="11"/>
      <c r="AE9300" s="11"/>
      <c r="AF9300" s="11"/>
    </row>
    <row r="9301" spans="3:32">
      <c r="C9301" s="57"/>
      <c r="D9301" s="11"/>
      <c r="E9301" s="11"/>
      <c r="F9301" s="56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42"/>
      <c r="V9301" s="42"/>
      <c r="W9301" s="42"/>
      <c r="X9301" s="42"/>
      <c r="Y9301" s="42"/>
      <c r="Z9301" s="42"/>
      <c r="AA9301" s="42"/>
      <c r="AB9301" s="42"/>
      <c r="AD9301" s="11"/>
      <c r="AF9301" s="11"/>
    </row>
    <row r="9302" spans="3:32">
      <c r="C9302" s="57"/>
      <c r="D9302" s="11"/>
      <c r="E9302" s="11"/>
      <c r="F9302" s="56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42"/>
      <c r="V9302" s="42"/>
      <c r="W9302" s="42"/>
      <c r="X9302" s="42"/>
      <c r="Y9302" s="42"/>
      <c r="Z9302" s="42"/>
      <c r="AA9302" s="42"/>
      <c r="AB9302" s="42"/>
      <c r="AD9302" s="11"/>
      <c r="AF9302" s="11"/>
    </row>
    <row r="9303" spans="3:32">
      <c r="C9303" s="57"/>
      <c r="D9303" s="11"/>
      <c r="E9303" s="11"/>
      <c r="F9303" s="56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42"/>
      <c r="V9303" s="42"/>
      <c r="W9303" s="42"/>
      <c r="X9303" s="42"/>
      <c r="Y9303" s="42"/>
      <c r="Z9303" s="42"/>
      <c r="AA9303" s="42"/>
      <c r="AB9303" s="42"/>
      <c r="AD9303" s="11"/>
      <c r="AF9303" s="11"/>
    </row>
    <row r="9304" spans="3:32">
      <c r="C9304" s="57"/>
      <c r="D9304" s="11"/>
      <c r="E9304" s="11"/>
      <c r="F9304" s="56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42"/>
      <c r="V9304" s="42"/>
      <c r="W9304" s="42"/>
      <c r="X9304" s="42"/>
      <c r="Y9304" s="42"/>
      <c r="Z9304" s="42"/>
      <c r="AA9304" s="42"/>
      <c r="AB9304" s="42"/>
      <c r="AD9304" s="11"/>
      <c r="AE9304" s="11"/>
      <c r="AF9304" s="11"/>
    </row>
    <row r="9305" spans="3:32">
      <c r="C9305" s="57"/>
      <c r="D9305" s="11"/>
      <c r="E9305" s="11"/>
      <c r="F9305" s="56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42"/>
      <c r="V9305" s="42"/>
      <c r="W9305" s="42"/>
      <c r="X9305" s="42"/>
      <c r="Y9305" s="42"/>
      <c r="Z9305" s="42"/>
      <c r="AA9305" s="42"/>
      <c r="AB9305" s="42"/>
      <c r="AD9305" s="11"/>
      <c r="AE9305" s="11"/>
    </row>
    <row r="9306" spans="3:32">
      <c r="C9306" s="57"/>
      <c r="D9306" s="11"/>
      <c r="E9306" s="11"/>
      <c r="F9306" s="56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42"/>
      <c r="V9306" s="42"/>
      <c r="W9306" s="42"/>
      <c r="X9306" s="42"/>
      <c r="Y9306" s="42"/>
      <c r="Z9306" s="42"/>
      <c r="AA9306" s="42"/>
      <c r="AB9306" s="42"/>
      <c r="AD9306" s="11"/>
      <c r="AE9306" s="11"/>
      <c r="AF9306" s="11"/>
    </row>
    <row r="9307" spans="3:32">
      <c r="C9307" s="57"/>
      <c r="D9307" s="11"/>
      <c r="E9307" s="11"/>
      <c r="F9307" s="56"/>
      <c r="G9307" s="11"/>
      <c r="H9307" s="11"/>
      <c r="I9307" s="11"/>
      <c r="J9307" s="11"/>
      <c r="K9307" s="11"/>
      <c r="L9307" s="11"/>
      <c r="M9307" s="11"/>
      <c r="O9307" s="11"/>
      <c r="Q9307" s="11"/>
      <c r="R9307" s="11"/>
      <c r="S9307" s="11"/>
      <c r="T9307" s="11"/>
      <c r="U9307" s="42"/>
      <c r="V9307" s="42"/>
      <c r="W9307" s="42"/>
      <c r="X9307" s="42"/>
      <c r="Y9307" s="42"/>
      <c r="Z9307" s="42"/>
      <c r="AA9307" s="42"/>
      <c r="AB9307" s="42"/>
      <c r="AD9307" s="11"/>
      <c r="AE9307" s="11"/>
      <c r="AF9307" s="11"/>
    </row>
    <row r="9308" spans="3:32">
      <c r="C9308" s="57"/>
      <c r="D9308" s="11"/>
      <c r="E9308" s="11"/>
      <c r="F9308" s="56"/>
      <c r="G9308" s="11"/>
      <c r="H9308" s="11"/>
      <c r="I9308" s="11"/>
      <c r="J9308" s="11"/>
      <c r="K9308" s="11"/>
      <c r="L9308" s="11"/>
      <c r="M9308" s="11"/>
      <c r="N9308" s="11"/>
      <c r="Q9308" s="11"/>
      <c r="R9308" s="11"/>
      <c r="S9308" s="11"/>
      <c r="T9308" s="11"/>
      <c r="U9308" s="42"/>
      <c r="V9308" s="42"/>
      <c r="W9308" s="42"/>
      <c r="X9308" s="42"/>
      <c r="Y9308" s="42"/>
      <c r="Z9308" s="42"/>
      <c r="AA9308" s="42"/>
      <c r="AB9308" s="42"/>
      <c r="AD9308" s="11"/>
      <c r="AF9308" s="11"/>
    </row>
    <row r="9309" spans="3:32">
      <c r="C9309" s="57"/>
      <c r="D9309" s="11"/>
      <c r="E9309" s="11"/>
      <c r="F9309" s="56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42"/>
      <c r="V9309" s="42"/>
      <c r="W9309" s="42"/>
      <c r="X9309" s="42"/>
      <c r="Y9309" s="42"/>
      <c r="Z9309" s="42"/>
      <c r="AA9309" s="42"/>
      <c r="AB9309" s="42"/>
      <c r="AD9309" s="11"/>
      <c r="AE9309" s="11"/>
    </row>
    <row r="9310" spans="3:32">
      <c r="C9310" s="57"/>
      <c r="D9310" s="11"/>
      <c r="E9310" s="11"/>
      <c r="F9310" s="56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42"/>
      <c r="V9310" s="42"/>
      <c r="W9310" s="42"/>
      <c r="X9310" s="42"/>
      <c r="Y9310" s="42"/>
      <c r="Z9310" s="42"/>
      <c r="AA9310" s="42"/>
      <c r="AB9310" s="42"/>
      <c r="AD9310" s="11"/>
      <c r="AE9310" s="11"/>
    </row>
    <row r="9311" spans="3:32">
      <c r="C9311" s="57"/>
      <c r="D9311" s="11"/>
      <c r="E9311" s="11"/>
      <c r="F9311" s="56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42"/>
      <c r="V9311" s="42"/>
      <c r="W9311" s="42"/>
      <c r="X9311" s="42"/>
      <c r="Y9311" s="42"/>
      <c r="Z9311" s="42"/>
      <c r="AA9311" s="42"/>
      <c r="AB9311" s="42"/>
      <c r="AD9311" s="11"/>
      <c r="AE9311" s="11"/>
      <c r="AF9311" s="11"/>
    </row>
    <row r="9312" spans="3:32">
      <c r="C9312" s="57"/>
      <c r="D9312" s="11"/>
      <c r="E9312" s="11"/>
      <c r="F9312" s="56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42"/>
      <c r="V9312" s="42"/>
      <c r="W9312" s="42"/>
      <c r="X9312" s="42"/>
      <c r="Y9312" s="42"/>
      <c r="Z9312" s="42"/>
      <c r="AA9312" s="42"/>
      <c r="AB9312" s="42"/>
      <c r="AD9312" s="11"/>
      <c r="AE9312" s="11"/>
    </row>
    <row r="9313" spans="3:32">
      <c r="C9313" s="57"/>
      <c r="D9313" s="11"/>
      <c r="E9313" s="11"/>
      <c r="F9313" s="56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42"/>
      <c r="V9313" s="42"/>
      <c r="W9313" s="42"/>
      <c r="X9313" s="42"/>
      <c r="Y9313" s="42"/>
      <c r="Z9313" s="42"/>
      <c r="AA9313" s="42"/>
      <c r="AB9313" s="42"/>
      <c r="AD9313" s="11"/>
      <c r="AE9313" s="11"/>
      <c r="AF9313" s="11"/>
    </row>
    <row r="9314" spans="3:32">
      <c r="C9314" s="57"/>
      <c r="D9314" s="11"/>
      <c r="E9314" s="11"/>
      <c r="F9314" s="56"/>
      <c r="G9314" s="11"/>
      <c r="H9314" s="11"/>
      <c r="I9314" s="11"/>
      <c r="J9314" s="11"/>
      <c r="K9314" s="11"/>
      <c r="M9314" s="11"/>
      <c r="N9314" s="11"/>
      <c r="O9314" s="11"/>
      <c r="P9314" s="11"/>
      <c r="Q9314" s="11"/>
      <c r="R9314" s="11"/>
      <c r="S9314" s="11"/>
      <c r="T9314" s="11"/>
      <c r="U9314" s="42"/>
      <c r="V9314" s="42"/>
      <c r="W9314" s="42"/>
      <c r="X9314" s="42"/>
      <c r="Y9314" s="42"/>
      <c r="Z9314" s="42"/>
      <c r="AA9314" s="42"/>
      <c r="AB9314" s="42"/>
      <c r="AD9314" s="11"/>
      <c r="AE9314" s="11"/>
      <c r="AF9314" s="11"/>
    </row>
    <row r="9315" spans="3:32">
      <c r="C9315" s="57"/>
      <c r="D9315" s="11"/>
      <c r="E9315" s="11"/>
      <c r="F9315" s="56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42"/>
      <c r="V9315" s="42"/>
      <c r="W9315" s="42"/>
      <c r="X9315" s="42"/>
      <c r="Y9315" s="42"/>
      <c r="Z9315" s="42"/>
      <c r="AA9315" s="42"/>
      <c r="AB9315" s="42"/>
      <c r="AD9315" s="11"/>
      <c r="AE9315" s="11"/>
      <c r="AF9315" s="11"/>
    </row>
    <row r="9316" spans="3:32">
      <c r="C9316" s="57"/>
      <c r="D9316" s="11"/>
      <c r="E9316" s="11"/>
      <c r="F9316" s="56"/>
      <c r="G9316" s="11"/>
      <c r="H9316" s="11"/>
      <c r="I9316" s="11"/>
      <c r="J9316" s="11"/>
      <c r="K9316" s="11"/>
      <c r="L9316" s="11"/>
      <c r="M9316" s="11"/>
      <c r="N9316" s="11"/>
      <c r="P9316" s="11"/>
      <c r="Q9316" s="11"/>
      <c r="R9316" s="11"/>
      <c r="S9316" s="11"/>
      <c r="T9316" s="11"/>
      <c r="U9316" s="42"/>
      <c r="V9316" s="42"/>
      <c r="W9316" s="42"/>
      <c r="X9316" s="42"/>
      <c r="Y9316" s="42"/>
      <c r="Z9316" s="42"/>
      <c r="AA9316" s="42"/>
      <c r="AB9316" s="42"/>
      <c r="AD9316" s="11"/>
      <c r="AE9316" s="11"/>
    </row>
    <row r="9317" spans="3:32">
      <c r="C9317" s="57"/>
      <c r="D9317" s="11"/>
      <c r="E9317" s="11"/>
      <c r="F9317" s="56"/>
      <c r="G9317" s="11"/>
      <c r="H9317" s="11"/>
      <c r="I9317" s="11"/>
      <c r="J9317" s="11"/>
      <c r="K9317" s="11"/>
      <c r="M9317" s="11"/>
      <c r="N9317" s="11"/>
      <c r="O9317" s="11"/>
      <c r="Q9317" s="11"/>
      <c r="R9317" s="11"/>
      <c r="S9317" s="11"/>
      <c r="T9317" s="11"/>
      <c r="U9317" s="42"/>
      <c r="V9317" s="42"/>
      <c r="W9317" s="42"/>
      <c r="X9317" s="42"/>
      <c r="Y9317" s="42"/>
      <c r="Z9317" s="42"/>
      <c r="AA9317" s="42"/>
      <c r="AB9317" s="42"/>
      <c r="AD9317" s="11"/>
      <c r="AE9317" s="11"/>
      <c r="AF9317" s="11"/>
    </row>
    <row r="9318" spans="3:32">
      <c r="C9318" s="57"/>
      <c r="D9318" s="11"/>
      <c r="E9318" s="11"/>
      <c r="F9318" s="56"/>
      <c r="G9318" s="11"/>
      <c r="H9318" s="11"/>
      <c r="I9318" s="11"/>
      <c r="J9318" s="11"/>
      <c r="K9318" s="11"/>
      <c r="L9318" s="11"/>
      <c r="M9318" s="11"/>
      <c r="N9318" s="11"/>
      <c r="P9318" s="11"/>
      <c r="Q9318" s="11"/>
      <c r="R9318" s="11"/>
      <c r="S9318" s="11"/>
      <c r="T9318" s="11"/>
      <c r="U9318" s="42"/>
      <c r="V9318" s="42"/>
      <c r="W9318" s="42"/>
      <c r="X9318" s="42"/>
      <c r="Y9318" s="42"/>
      <c r="Z9318" s="42"/>
      <c r="AA9318" s="42"/>
      <c r="AB9318" s="42"/>
      <c r="AD9318" s="11"/>
      <c r="AE9318" s="11"/>
      <c r="AF9318" s="11"/>
    </row>
    <row r="9319" spans="3:32">
      <c r="C9319" s="57"/>
      <c r="D9319" s="11"/>
      <c r="E9319" s="11"/>
      <c r="F9319" s="56"/>
      <c r="G9319" s="11"/>
      <c r="H9319" s="11"/>
      <c r="I9319" s="11"/>
      <c r="J9319" s="11"/>
      <c r="K9319" s="11"/>
      <c r="L9319" s="11"/>
      <c r="M9319" s="11"/>
      <c r="O9319" s="11"/>
      <c r="Q9319" s="11"/>
      <c r="R9319" s="11"/>
      <c r="S9319" s="11"/>
      <c r="T9319" s="11"/>
      <c r="U9319" s="42"/>
      <c r="V9319" s="42"/>
      <c r="W9319" s="42"/>
      <c r="X9319" s="42"/>
      <c r="Y9319" s="42"/>
      <c r="Z9319" s="42"/>
      <c r="AA9319" s="42"/>
      <c r="AB9319" s="42"/>
      <c r="AD9319" s="11"/>
      <c r="AE9319" s="11"/>
      <c r="AF9319" s="11"/>
    </row>
    <row r="9320" spans="3:32">
      <c r="C9320" s="57"/>
      <c r="D9320" s="11"/>
      <c r="E9320" s="11"/>
      <c r="F9320" s="56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42"/>
      <c r="V9320" s="42"/>
      <c r="W9320" s="42"/>
      <c r="X9320" s="42"/>
      <c r="Y9320" s="42"/>
      <c r="Z9320" s="42"/>
      <c r="AA9320" s="42"/>
      <c r="AB9320" s="42"/>
      <c r="AD9320" s="11"/>
      <c r="AF9320" s="11"/>
    </row>
    <row r="9321" spans="3:32">
      <c r="C9321" s="57"/>
      <c r="D9321" s="11"/>
      <c r="E9321" s="11"/>
      <c r="F9321" s="56"/>
      <c r="G9321" s="11"/>
      <c r="H9321" s="11"/>
      <c r="I9321" s="11"/>
      <c r="J9321" s="11"/>
      <c r="K9321" s="11"/>
      <c r="M9321" s="11"/>
      <c r="N9321" s="11"/>
      <c r="P9321" s="11"/>
      <c r="Q9321" s="11"/>
      <c r="R9321" s="11"/>
      <c r="S9321" s="11"/>
      <c r="U9321" s="42"/>
      <c r="V9321" s="42"/>
      <c r="W9321" s="42"/>
      <c r="X9321" s="42"/>
      <c r="Y9321" s="42"/>
      <c r="Z9321" s="42"/>
      <c r="AA9321" s="42"/>
      <c r="AB9321" s="42"/>
      <c r="AD9321" s="11"/>
      <c r="AE9321" s="11"/>
      <c r="AF9321" s="11"/>
    </row>
    <row r="9322" spans="3:32">
      <c r="C9322" s="57"/>
      <c r="D9322" s="11"/>
      <c r="E9322" s="11"/>
      <c r="F9322" s="56"/>
      <c r="G9322" s="11"/>
      <c r="H9322" s="11"/>
      <c r="I9322" s="11"/>
      <c r="J9322" s="11"/>
      <c r="K9322" s="11"/>
      <c r="M9322" s="11"/>
      <c r="Q9322" s="11"/>
      <c r="R9322" s="11"/>
      <c r="S9322" s="11"/>
      <c r="T9322" s="11"/>
      <c r="U9322" s="42"/>
      <c r="V9322" s="42"/>
      <c r="W9322" s="42"/>
      <c r="X9322" s="42"/>
      <c r="Y9322" s="42"/>
      <c r="Z9322" s="42"/>
      <c r="AA9322" s="42"/>
      <c r="AB9322" s="42"/>
      <c r="AD9322" s="11"/>
      <c r="AE9322" s="11"/>
    </row>
    <row r="9323" spans="3:32">
      <c r="C9323" s="57"/>
      <c r="D9323" s="11"/>
      <c r="E9323" s="11"/>
      <c r="F9323" s="56"/>
      <c r="G9323" s="11"/>
      <c r="H9323" s="11"/>
      <c r="I9323" s="11"/>
      <c r="J9323" s="11"/>
      <c r="K9323" s="11"/>
      <c r="M9323" s="11"/>
      <c r="N9323" s="11"/>
      <c r="O9323" s="11"/>
      <c r="Q9323" s="11"/>
      <c r="R9323" s="11"/>
      <c r="S9323" s="11"/>
      <c r="U9323" s="42"/>
      <c r="V9323" s="42"/>
      <c r="W9323" s="42"/>
      <c r="X9323" s="42"/>
      <c r="Y9323" s="42"/>
      <c r="Z9323" s="42"/>
      <c r="AA9323" s="42"/>
      <c r="AB9323" s="42"/>
      <c r="AD9323" s="11"/>
    </row>
    <row r="9324" spans="3:32">
      <c r="C9324" s="57"/>
      <c r="D9324" s="11"/>
      <c r="E9324" s="11"/>
      <c r="F9324" s="56"/>
      <c r="G9324" s="11"/>
      <c r="H9324" s="11"/>
      <c r="I9324" s="11"/>
      <c r="J9324" s="11"/>
      <c r="K9324" s="11"/>
      <c r="M9324" s="11"/>
      <c r="N9324" s="11"/>
      <c r="O9324" s="11"/>
      <c r="Q9324" s="11"/>
      <c r="R9324" s="11"/>
      <c r="S9324" s="11"/>
      <c r="U9324" s="42"/>
      <c r="V9324" s="42"/>
      <c r="W9324" s="42"/>
      <c r="X9324" s="42"/>
      <c r="Y9324" s="42"/>
      <c r="Z9324" s="42"/>
      <c r="AA9324" s="42"/>
      <c r="AB9324" s="42"/>
      <c r="AD9324" s="11"/>
    </row>
    <row r="9325" spans="3:32">
      <c r="C9325" s="57"/>
      <c r="D9325" s="11"/>
      <c r="E9325" s="11"/>
      <c r="F9325" s="56"/>
      <c r="G9325" s="11"/>
      <c r="H9325" s="11"/>
      <c r="I9325" s="11"/>
      <c r="J9325" s="11"/>
      <c r="K9325" s="11"/>
      <c r="M9325" s="11"/>
      <c r="N9325" s="11"/>
      <c r="P9325" s="11"/>
      <c r="Q9325" s="11"/>
      <c r="R9325" s="11"/>
      <c r="S9325" s="11"/>
      <c r="U9325" s="42"/>
      <c r="V9325" s="42"/>
      <c r="W9325" s="42"/>
      <c r="X9325" s="42"/>
      <c r="Y9325" s="42"/>
      <c r="Z9325" s="42"/>
      <c r="AA9325" s="42"/>
      <c r="AB9325" s="42"/>
      <c r="AD9325" s="11"/>
      <c r="AE9325" s="11"/>
    </row>
    <row r="9326" spans="3:32">
      <c r="C9326" s="57"/>
      <c r="D9326" s="11"/>
      <c r="E9326" s="11"/>
      <c r="F9326" s="56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42"/>
      <c r="V9326" s="42"/>
      <c r="W9326" s="42"/>
      <c r="X9326" s="42"/>
      <c r="Y9326" s="42"/>
      <c r="Z9326" s="42"/>
      <c r="AA9326" s="42"/>
      <c r="AB9326" s="42"/>
      <c r="AD9326" s="11"/>
      <c r="AE9326" s="11"/>
    </row>
    <row r="9327" spans="3:32">
      <c r="C9327" s="57"/>
      <c r="D9327" s="11"/>
      <c r="E9327" s="11"/>
      <c r="F9327" s="56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42"/>
      <c r="V9327" s="42"/>
      <c r="W9327" s="42"/>
      <c r="X9327" s="42"/>
      <c r="Y9327" s="42"/>
      <c r="Z9327" s="42"/>
      <c r="AA9327" s="42"/>
      <c r="AB9327" s="42"/>
      <c r="AD9327" s="11"/>
      <c r="AE9327" s="11"/>
      <c r="AF9327" s="11"/>
    </row>
    <row r="9328" spans="3:32">
      <c r="C9328" s="57"/>
      <c r="D9328" s="11"/>
      <c r="E9328" s="11"/>
      <c r="F9328" s="56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42"/>
      <c r="V9328" s="42"/>
      <c r="W9328" s="42"/>
      <c r="X9328" s="42"/>
      <c r="Y9328" s="42"/>
      <c r="Z9328" s="42"/>
      <c r="AA9328" s="42"/>
      <c r="AB9328" s="42"/>
      <c r="AD9328" s="11"/>
      <c r="AF9328" s="11"/>
    </row>
    <row r="9329" spans="3:32">
      <c r="C9329" s="57"/>
      <c r="D9329" s="11"/>
      <c r="E9329" s="11"/>
      <c r="F9329" s="56"/>
      <c r="G9329" s="11"/>
      <c r="H9329" s="11"/>
      <c r="I9329" s="11"/>
      <c r="J9329" s="11"/>
      <c r="K9329" s="11"/>
      <c r="M9329" s="11"/>
      <c r="N9329" s="11"/>
      <c r="O9329" s="11"/>
      <c r="Q9329" s="11"/>
      <c r="R9329" s="11"/>
      <c r="S9329" s="11"/>
      <c r="U9329" s="42"/>
      <c r="V9329" s="42"/>
      <c r="W9329" s="42"/>
      <c r="X9329" s="42"/>
      <c r="Y9329" s="42"/>
      <c r="Z9329" s="42"/>
      <c r="AA9329" s="42"/>
      <c r="AB9329" s="42"/>
      <c r="AD9329" s="11"/>
      <c r="AE9329" s="11"/>
    </row>
    <row r="9330" spans="3:32">
      <c r="C9330" s="57"/>
      <c r="D9330" s="11"/>
      <c r="E9330" s="11"/>
      <c r="F9330" s="56"/>
      <c r="G9330" s="11"/>
      <c r="H9330" s="11"/>
      <c r="I9330" s="11"/>
      <c r="J9330" s="11"/>
      <c r="K9330" s="11"/>
      <c r="M9330" s="11"/>
      <c r="N9330" s="11"/>
      <c r="O9330" s="11"/>
      <c r="Q9330" s="11"/>
      <c r="R9330" s="11"/>
      <c r="S9330" s="11"/>
      <c r="U9330" s="42"/>
      <c r="V9330" s="42"/>
      <c r="W9330" s="42"/>
      <c r="X9330" s="42"/>
      <c r="Y9330" s="42"/>
      <c r="Z9330" s="42"/>
      <c r="AA9330" s="42"/>
      <c r="AB9330" s="42"/>
      <c r="AD9330" s="11"/>
      <c r="AE9330" s="11"/>
      <c r="AF9330" s="11"/>
    </row>
    <row r="9331" spans="3:32">
      <c r="C9331" s="57"/>
      <c r="D9331" s="11"/>
      <c r="E9331" s="11"/>
      <c r="F9331" s="56"/>
      <c r="G9331" s="11"/>
      <c r="H9331" s="11"/>
      <c r="I9331" s="11"/>
      <c r="J9331" s="11"/>
      <c r="K9331" s="11"/>
      <c r="M9331" s="11"/>
      <c r="N9331" s="11"/>
      <c r="P9331" s="11"/>
      <c r="Q9331" s="11"/>
      <c r="R9331" s="11"/>
      <c r="S9331" s="11"/>
      <c r="U9331" s="42"/>
      <c r="V9331" s="42"/>
      <c r="W9331" s="42"/>
      <c r="X9331" s="42"/>
      <c r="Y9331" s="42"/>
      <c r="Z9331" s="42"/>
      <c r="AA9331" s="42"/>
      <c r="AB9331" s="42"/>
      <c r="AD9331" s="11"/>
      <c r="AF9331" s="11"/>
    </row>
    <row r="9332" spans="3:32">
      <c r="C9332" s="57"/>
      <c r="D9332" s="11"/>
      <c r="E9332" s="11"/>
      <c r="F9332" s="56"/>
      <c r="G9332" s="11"/>
      <c r="H9332" s="11"/>
      <c r="I9332" s="11"/>
      <c r="J9332" s="11"/>
      <c r="K9332" s="11"/>
      <c r="L9332" s="11"/>
      <c r="M9332" s="11"/>
      <c r="O9332" s="11"/>
      <c r="Q9332" s="11"/>
      <c r="R9332" s="11"/>
      <c r="S9332" s="11"/>
      <c r="T9332" s="11"/>
      <c r="U9332" s="42"/>
      <c r="V9332" s="42"/>
      <c r="W9332" s="42"/>
      <c r="X9332" s="42"/>
      <c r="Y9332" s="42"/>
      <c r="Z9332" s="42"/>
      <c r="AA9332" s="42"/>
      <c r="AB9332" s="42"/>
      <c r="AD9332" s="11"/>
      <c r="AF9332" s="11"/>
    </row>
    <row r="9333" spans="3:32">
      <c r="C9333" s="57"/>
      <c r="D9333" s="11"/>
      <c r="E9333" s="11"/>
      <c r="F9333" s="56"/>
      <c r="G9333" s="11"/>
      <c r="H9333" s="11"/>
      <c r="I9333" s="11"/>
      <c r="J9333" s="11"/>
      <c r="K9333" s="11"/>
      <c r="L9333" s="11"/>
      <c r="M9333" s="11"/>
      <c r="O9333" s="11"/>
      <c r="Q9333" s="11"/>
      <c r="R9333" s="11"/>
      <c r="S9333" s="11"/>
      <c r="T9333" s="11"/>
      <c r="U9333" s="42"/>
      <c r="V9333" s="42"/>
      <c r="W9333" s="42"/>
      <c r="X9333" s="42"/>
      <c r="Y9333" s="42"/>
      <c r="Z9333" s="42"/>
      <c r="AA9333" s="42"/>
      <c r="AB9333" s="42"/>
      <c r="AD9333" s="11"/>
      <c r="AF9333" s="11"/>
    </row>
    <row r="9334" spans="3:32">
      <c r="C9334" s="57"/>
      <c r="D9334" s="11"/>
      <c r="E9334" s="11"/>
      <c r="F9334" s="56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42"/>
      <c r="V9334" s="42"/>
      <c r="W9334" s="42"/>
      <c r="X9334" s="42"/>
      <c r="Y9334" s="42"/>
      <c r="Z9334" s="42"/>
      <c r="AA9334" s="42"/>
      <c r="AB9334" s="42"/>
      <c r="AD9334" s="11"/>
      <c r="AE9334" s="11"/>
      <c r="AF9334" s="11"/>
    </row>
    <row r="9335" spans="3:32">
      <c r="C9335" s="57"/>
      <c r="D9335" s="11"/>
      <c r="E9335" s="11"/>
      <c r="F9335" s="56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42"/>
      <c r="V9335" s="42"/>
      <c r="W9335" s="42"/>
      <c r="X9335" s="42"/>
      <c r="Y9335" s="42"/>
      <c r="Z9335" s="42"/>
      <c r="AA9335" s="42"/>
      <c r="AB9335" s="42"/>
      <c r="AD9335" s="11"/>
      <c r="AE9335" s="11"/>
    </row>
    <row r="9336" spans="3:32">
      <c r="C9336" s="57"/>
      <c r="D9336" s="11"/>
      <c r="E9336" s="11"/>
      <c r="F9336" s="56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42"/>
      <c r="V9336" s="42"/>
      <c r="W9336" s="42"/>
      <c r="X9336" s="42"/>
      <c r="Y9336" s="42"/>
      <c r="Z9336" s="42"/>
      <c r="AA9336" s="42"/>
      <c r="AB9336" s="42"/>
      <c r="AD9336" s="11"/>
      <c r="AE9336" s="11"/>
      <c r="AF9336" s="11"/>
    </row>
    <row r="9337" spans="3:32">
      <c r="C9337" s="57"/>
      <c r="D9337" s="11"/>
      <c r="E9337" s="11"/>
      <c r="F9337" s="56"/>
      <c r="G9337" s="11"/>
      <c r="H9337" s="11"/>
      <c r="I9337" s="11"/>
      <c r="J9337" s="11"/>
      <c r="K9337" s="11"/>
      <c r="L9337" s="11"/>
      <c r="M9337" s="11"/>
      <c r="N9337" s="11"/>
      <c r="P9337" s="11"/>
      <c r="Q9337" s="11"/>
      <c r="R9337" s="11"/>
      <c r="S9337" s="11"/>
      <c r="T9337" s="11"/>
      <c r="U9337" s="42"/>
      <c r="V9337" s="42"/>
      <c r="W9337" s="42"/>
      <c r="X9337" s="42"/>
      <c r="Y9337" s="42"/>
      <c r="Z9337" s="42"/>
      <c r="AA9337" s="42"/>
      <c r="AB9337" s="42"/>
      <c r="AD9337" s="11"/>
      <c r="AE9337" s="11"/>
    </row>
    <row r="9338" spans="3:32">
      <c r="C9338" s="57"/>
      <c r="D9338" s="11"/>
      <c r="E9338" s="11"/>
      <c r="F9338" s="56"/>
      <c r="G9338" s="11"/>
      <c r="H9338" s="11"/>
      <c r="I9338" s="11"/>
      <c r="J9338" s="11"/>
      <c r="K9338" s="11"/>
      <c r="L9338" s="11"/>
      <c r="M9338" s="11"/>
      <c r="N9338" s="11"/>
      <c r="P9338" s="11"/>
      <c r="Q9338" s="11"/>
      <c r="R9338" s="11"/>
      <c r="S9338" s="11"/>
      <c r="T9338" s="11"/>
      <c r="U9338" s="42"/>
      <c r="V9338" s="42"/>
      <c r="W9338" s="42"/>
      <c r="X9338" s="42"/>
      <c r="Y9338" s="42"/>
      <c r="Z9338" s="42"/>
      <c r="AA9338" s="42"/>
      <c r="AB9338" s="42"/>
      <c r="AD9338" s="11"/>
      <c r="AE9338" s="11"/>
      <c r="AF9338" s="11"/>
    </row>
    <row r="9339" spans="3:32">
      <c r="C9339" s="57"/>
      <c r="D9339" s="11"/>
      <c r="E9339" s="11"/>
      <c r="F9339" s="56"/>
      <c r="G9339" s="11"/>
      <c r="H9339" s="11"/>
      <c r="I9339" s="11"/>
      <c r="J9339" s="11"/>
      <c r="K9339" s="11"/>
      <c r="L9339" s="11"/>
      <c r="M9339" s="11"/>
      <c r="N9339" s="11"/>
      <c r="P9339" s="11"/>
      <c r="Q9339" s="11"/>
      <c r="R9339" s="11"/>
      <c r="S9339" s="11"/>
      <c r="T9339" s="11"/>
      <c r="U9339" s="42"/>
      <c r="V9339" s="42"/>
      <c r="W9339" s="42"/>
      <c r="X9339" s="42"/>
      <c r="Y9339" s="42"/>
      <c r="Z9339" s="42"/>
      <c r="AA9339" s="42"/>
      <c r="AB9339" s="42"/>
      <c r="AD9339" s="11"/>
      <c r="AF9339" s="11"/>
    </row>
    <row r="9340" spans="3:32">
      <c r="C9340" s="57"/>
      <c r="D9340" s="11"/>
      <c r="E9340" s="11"/>
      <c r="F9340" s="56"/>
      <c r="G9340" s="11"/>
      <c r="H9340" s="11"/>
      <c r="I9340" s="11"/>
      <c r="J9340" s="11"/>
      <c r="K9340" s="11"/>
      <c r="L9340" s="11"/>
      <c r="M9340" s="11"/>
      <c r="N9340" s="11"/>
      <c r="P9340" s="11"/>
      <c r="Q9340" s="11"/>
      <c r="R9340" s="11"/>
      <c r="S9340" s="11"/>
      <c r="T9340" s="11"/>
      <c r="U9340" s="42"/>
      <c r="V9340" s="42"/>
      <c r="W9340" s="42"/>
      <c r="X9340" s="42"/>
      <c r="Y9340" s="42"/>
      <c r="Z9340" s="42"/>
      <c r="AA9340" s="42"/>
      <c r="AB9340" s="42"/>
      <c r="AD9340" s="11"/>
      <c r="AE9340" s="11"/>
      <c r="AF9340" s="11"/>
    </row>
    <row r="9341" spans="3:32">
      <c r="C9341" s="57"/>
      <c r="D9341" s="11"/>
      <c r="E9341" s="11"/>
      <c r="F9341" s="56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42"/>
      <c r="V9341" s="42"/>
      <c r="W9341" s="42"/>
      <c r="X9341" s="42"/>
      <c r="Y9341" s="42"/>
      <c r="Z9341" s="42"/>
      <c r="AA9341" s="42"/>
      <c r="AB9341" s="42"/>
      <c r="AD9341" s="11"/>
      <c r="AE9341" s="11"/>
    </row>
    <row r="9342" spans="3:32">
      <c r="C9342" s="57"/>
      <c r="D9342" s="11"/>
      <c r="E9342" s="11"/>
      <c r="F9342" s="56"/>
      <c r="G9342" s="11"/>
      <c r="H9342" s="11"/>
      <c r="I9342" s="11"/>
      <c r="J9342" s="11"/>
      <c r="K9342" s="11"/>
      <c r="L9342" s="11"/>
      <c r="M9342" s="11"/>
      <c r="N9342" s="11"/>
      <c r="P9342" s="11"/>
      <c r="Q9342" s="11"/>
      <c r="R9342" s="11"/>
      <c r="S9342" s="11"/>
      <c r="T9342" s="11"/>
      <c r="U9342" s="42"/>
      <c r="V9342" s="42"/>
      <c r="W9342" s="42"/>
      <c r="X9342" s="42"/>
      <c r="Y9342" s="42"/>
      <c r="Z9342" s="42"/>
      <c r="AA9342" s="42"/>
      <c r="AB9342" s="42"/>
      <c r="AD9342" s="11"/>
      <c r="AE9342" s="11"/>
    </row>
    <row r="9343" spans="3:32">
      <c r="C9343" s="57"/>
      <c r="D9343" s="11"/>
      <c r="E9343" s="11"/>
      <c r="F9343" s="56"/>
      <c r="G9343" s="11"/>
      <c r="H9343" s="11"/>
      <c r="I9343" s="11"/>
      <c r="J9343" s="11"/>
      <c r="K9343" s="11"/>
      <c r="L9343" s="11"/>
      <c r="M9343" s="11"/>
      <c r="N9343" s="11"/>
      <c r="P9343" s="11"/>
      <c r="Q9343" s="11"/>
      <c r="R9343" s="11"/>
      <c r="S9343" s="11"/>
      <c r="T9343" s="11"/>
      <c r="U9343" s="42"/>
      <c r="V9343" s="42"/>
      <c r="W9343" s="42"/>
      <c r="X9343" s="42"/>
      <c r="Y9343" s="42"/>
      <c r="Z9343" s="42"/>
      <c r="AA9343" s="42"/>
      <c r="AB9343" s="42"/>
      <c r="AD9343" s="11"/>
    </row>
    <row r="9344" spans="3:32">
      <c r="C9344" s="57"/>
      <c r="D9344" s="11"/>
      <c r="E9344" s="11"/>
      <c r="F9344" s="56"/>
      <c r="G9344" s="11"/>
      <c r="H9344" s="11"/>
      <c r="I9344" s="11"/>
      <c r="J9344" s="11"/>
      <c r="K9344" s="11"/>
      <c r="L9344" s="11"/>
      <c r="M9344" s="11"/>
      <c r="N9344" s="11"/>
      <c r="P9344" s="11"/>
      <c r="Q9344" s="11"/>
      <c r="R9344" s="11"/>
      <c r="S9344" s="11"/>
      <c r="T9344" s="11"/>
      <c r="U9344" s="42"/>
      <c r="V9344" s="42"/>
      <c r="W9344" s="42"/>
      <c r="X9344" s="42"/>
      <c r="Y9344" s="42"/>
      <c r="Z9344" s="42"/>
      <c r="AA9344" s="42"/>
      <c r="AB9344" s="42"/>
      <c r="AD9344" s="11"/>
      <c r="AF9344" s="11"/>
    </row>
    <row r="9345" spans="3:32">
      <c r="C9345" s="57"/>
      <c r="D9345" s="11"/>
      <c r="E9345" s="11"/>
      <c r="F9345" s="56"/>
      <c r="G9345" s="11"/>
      <c r="H9345" s="11"/>
      <c r="I9345" s="11"/>
      <c r="J9345" s="11"/>
      <c r="K9345" s="11"/>
      <c r="L9345" s="11"/>
      <c r="M9345" s="11"/>
      <c r="O9345" s="11"/>
      <c r="Q9345" s="11"/>
      <c r="R9345" s="11"/>
      <c r="S9345" s="11"/>
      <c r="T9345" s="11"/>
      <c r="U9345" s="42"/>
      <c r="V9345" s="42"/>
      <c r="W9345" s="42"/>
      <c r="X9345" s="42"/>
      <c r="Y9345" s="42"/>
      <c r="Z9345" s="42"/>
      <c r="AA9345" s="42"/>
      <c r="AB9345" s="42"/>
      <c r="AD9345" s="11"/>
      <c r="AF9345" s="11"/>
    </row>
    <row r="9346" spans="3:32">
      <c r="C9346" s="57"/>
      <c r="D9346" s="11"/>
      <c r="E9346" s="11"/>
      <c r="F9346" s="56"/>
      <c r="G9346" s="11"/>
      <c r="H9346" s="11"/>
      <c r="I9346" s="11"/>
      <c r="J9346" s="11"/>
      <c r="K9346" s="11"/>
      <c r="L9346" s="11"/>
      <c r="M9346" s="11"/>
      <c r="N9346" s="11"/>
      <c r="O9346" s="11"/>
      <c r="Q9346" s="11"/>
      <c r="R9346" s="11"/>
      <c r="S9346" s="11"/>
      <c r="T9346" s="11"/>
      <c r="U9346" s="42"/>
      <c r="V9346" s="42"/>
      <c r="W9346" s="42"/>
      <c r="X9346" s="42"/>
      <c r="Y9346" s="42"/>
      <c r="Z9346" s="42"/>
      <c r="AA9346" s="42"/>
      <c r="AB9346" s="42"/>
      <c r="AD9346" s="11"/>
      <c r="AE9346" s="11"/>
      <c r="AF9346" s="11"/>
    </row>
    <row r="9347" spans="3:32">
      <c r="C9347" s="57"/>
      <c r="D9347" s="11"/>
      <c r="E9347" s="11"/>
      <c r="F9347" s="56"/>
      <c r="G9347" s="11"/>
      <c r="H9347" s="11"/>
      <c r="I9347" s="11"/>
      <c r="J9347" s="11"/>
      <c r="K9347" s="11"/>
      <c r="M9347" s="11"/>
      <c r="N9347" s="11"/>
      <c r="O9347" s="11"/>
      <c r="P9347" s="11"/>
      <c r="Q9347" s="11"/>
      <c r="R9347" s="11"/>
      <c r="S9347" s="11"/>
      <c r="T9347" s="11"/>
      <c r="U9347" s="42"/>
      <c r="V9347" s="42"/>
      <c r="W9347" s="42"/>
      <c r="X9347" s="42"/>
      <c r="Y9347" s="42"/>
      <c r="Z9347" s="42"/>
      <c r="AA9347" s="42"/>
      <c r="AB9347" s="42"/>
      <c r="AD9347" s="11"/>
      <c r="AE9347" s="11"/>
      <c r="AF9347" s="11"/>
    </row>
    <row r="9348" spans="3:32">
      <c r="C9348" s="57"/>
      <c r="D9348" s="11"/>
      <c r="E9348" s="11"/>
      <c r="F9348" s="56"/>
      <c r="G9348" s="11"/>
      <c r="H9348" s="11"/>
      <c r="I9348" s="11"/>
      <c r="J9348" s="11"/>
      <c r="K9348" s="11"/>
      <c r="L9348" s="11"/>
      <c r="M9348" s="11"/>
      <c r="N9348" s="11"/>
      <c r="O9348" s="11"/>
      <c r="Q9348" s="11"/>
      <c r="R9348" s="11"/>
      <c r="S9348" s="11"/>
      <c r="T9348" s="11"/>
      <c r="U9348" s="42"/>
      <c r="V9348" s="42"/>
      <c r="W9348" s="42"/>
      <c r="X9348" s="42"/>
      <c r="Y9348" s="42"/>
      <c r="Z9348" s="42"/>
      <c r="AA9348" s="42"/>
      <c r="AB9348" s="42"/>
      <c r="AD9348" s="11"/>
      <c r="AE9348" s="11"/>
    </row>
    <row r="9349" spans="3:32">
      <c r="C9349" s="57"/>
      <c r="D9349" s="11"/>
      <c r="E9349" s="11"/>
      <c r="F9349" s="56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42"/>
      <c r="V9349" s="42"/>
      <c r="W9349" s="42"/>
      <c r="X9349" s="42"/>
      <c r="Y9349" s="42"/>
      <c r="Z9349" s="42"/>
      <c r="AA9349" s="42"/>
      <c r="AB9349" s="42"/>
      <c r="AD9349" s="11"/>
      <c r="AF9349" s="11"/>
    </row>
    <row r="9350" spans="3:32">
      <c r="C9350" s="57"/>
      <c r="D9350" s="11"/>
      <c r="E9350" s="11"/>
      <c r="F9350" s="56"/>
      <c r="G9350" s="11"/>
      <c r="H9350" s="11"/>
      <c r="I9350" s="11"/>
      <c r="J9350" s="11"/>
      <c r="K9350" s="11"/>
      <c r="L9350" s="11"/>
      <c r="M9350" s="11"/>
      <c r="O9350" s="11"/>
      <c r="Q9350" s="11"/>
      <c r="R9350" s="11"/>
      <c r="S9350" s="11"/>
      <c r="T9350" s="11"/>
      <c r="U9350" s="42"/>
      <c r="V9350" s="42"/>
      <c r="W9350" s="42"/>
      <c r="X9350" s="42"/>
      <c r="Y9350" s="42"/>
      <c r="Z9350" s="42"/>
      <c r="AA9350" s="42"/>
      <c r="AB9350" s="42"/>
      <c r="AD9350" s="11"/>
      <c r="AE9350" s="11"/>
    </row>
    <row r="9351" spans="3:32">
      <c r="C9351" s="57"/>
      <c r="D9351" s="11"/>
      <c r="E9351" s="11"/>
      <c r="F9351" s="56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42"/>
      <c r="V9351" s="42"/>
      <c r="W9351" s="42"/>
      <c r="X9351" s="42"/>
      <c r="Y9351" s="42"/>
      <c r="Z9351" s="42"/>
      <c r="AA9351" s="42"/>
      <c r="AB9351" s="42"/>
      <c r="AD9351" s="11"/>
      <c r="AE9351" s="11"/>
      <c r="AF9351" s="11"/>
    </row>
    <row r="9352" spans="3:32">
      <c r="C9352" s="57"/>
      <c r="D9352" s="11"/>
      <c r="E9352" s="11"/>
      <c r="F9352" s="56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42"/>
      <c r="V9352" s="42"/>
      <c r="W9352" s="42"/>
      <c r="X9352" s="42"/>
      <c r="Y9352" s="42"/>
      <c r="Z9352" s="42"/>
      <c r="AA9352" s="42"/>
      <c r="AB9352" s="42"/>
      <c r="AD9352" s="11"/>
      <c r="AE9352" s="11"/>
    </row>
    <row r="9353" spans="3:32">
      <c r="C9353" s="57"/>
      <c r="D9353" s="11"/>
      <c r="E9353" s="11"/>
      <c r="F9353" s="56"/>
      <c r="G9353" s="11"/>
      <c r="H9353" s="11"/>
      <c r="I9353" s="11"/>
      <c r="J9353" s="11"/>
      <c r="K9353" s="11"/>
      <c r="L9353" s="11"/>
      <c r="M9353" s="11"/>
      <c r="O9353" s="11"/>
      <c r="Q9353" s="11"/>
      <c r="R9353" s="11"/>
      <c r="S9353" s="11"/>
      <c r="T9353" s="11"/>
      <c r="U9353" s="42"/>
      <c r="V9353" s="42"/>
      <c r="W9353" s="42"/>
      <c r="X9353" s="42"/>
      <c r="Y9353" s="42"/>
      <c r="Z9353" s="42"/>
      <c r="AA9353" s="42"/>
      <c r="AB9353" s="42"/>
      <c r="AD9353" s="11"/>
      <c r="AE9353" s="11"/>
    </row>
    <row r="9354" spans="3:32">
      <c r="C9354" s="57"/>
      <c r="D9354" s="11"/>
      <c r="E9354" s="11"/>
      <c r="F9354" s="56"/>
      <c r="G9354" s="11"/>
      <c r="H9354" s="11"/>
      <c r="I9354" s="11"/>
      <c r="J9354" s="11"/>
      <c r="K9354" s="11"/>
      <c r="L9354" s="11"/>
      <c r="M9354" s="11"/>
      <c r="O9354" s="11"/>
      <c r="Q9354" s="11"/>
      <c r="R9354" s="11"/>
      <c r="S9354" s="11"/>
      <c r="T9354" s="11"/>
      <c r="U9354" s="42"/>
      <c r="V9354" s="42"/>
      <c r="W9354" s="42"/>
      <c r="X9354" s="42"/>
      <c r="Y9354" s="42"/>
      <c r="Z9354" s="42"/>
      <c r="AA9354" s="42"/>
      <c r="AB9354" s="42"/>
      <c r="AD9354" s="11"/>
      <c r="AE9354" s="11"/>
      <c r="AF9354" s="11"/>
    </row>
    <row r="9355" spans="3:32">
      <c r="C9355" s="57"/>
      <c r="D9355" s="11"/>
      <c r="E9355" s="11"/>
      <c r="F9355" s="56"/>
      <c r="G9355" s="11"/>
      <c r="H9355" s="11"/>
      <c r="I9355" s="11"/>
      <c r="J9355" s="11"/>
      <c r="K9355" s="11"/>
      <c r="L9355" s="11"/>
      <c r="M9355" s="11"/>
      <c r="O9355" s="11"/>
      <c r="Q9355" s="11"/>
      <c r="R9355" s="11"/>
      <c r="S9355" s="11"/>
      <c r="T9355" s="11"/>
      <c r="U9355" s="42"/>
      <c r="V9355" s="42"/>
      <c r="W9355" s="42"/>
      <c r="X9355" s="42"/>
      <c r="Y9355" s="42"/>
      <c r="Z9355" s="42"/>
      <c r="AA9355" s="42"/>
      <c r="AB9355" s="42"/>
      <c r="AD9355" s="11"/>
      <c r="AE9355" s="11"/>
    </row>
    <row r="9356" spans="3:32">
      <c r="C9356" s="57"/>
      <c r="D9356" s="11"/>
      <c r="E9356" s="11"/>
      <c r="F9356" s="56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42"/>
      <c r="V9356" s="42"/>
      <c r="W9356" s="42"/>
      <c r="X9356" s="42"/>
      <c r="Y9356" s="42"/>
      <c r="Z9356" s="42"/>
      <c r="AA9356" s="42"/>
      <c r="AB9356" s="42"/>
      <c r="AD9356" s="11"/>
      <c r="AF9356" s="11"/>
    </row>
    <row r="9357" spans="3:32">
      <c r="C9357" s="57"/>
      <c r="D9357" s="11"/>
      <c r="E9357" s="11"/>
      <c r="F9357" s="56"/>
      <c r="G9357" s="11"/>
      <c r="H9357" s="11"/>
      <c r="I9357" s="11"/>
      <c r="J9357" s="11"/>
      <c r="K9357" s="11"/>
      <c r="L9357" s="11"/>
      <c r="M9357" s="11"/>
      <c r="N9357" s="11"/>
      <c r="P9357" s="11"/>
      <c r="Q9357" s="11"/>
      <c r="R9357" s="11"/>
      <c r="S9357" s="11"/>
      <c r="T9357" s="11"/>
      <c r="U9357" s="42"/>
      <c r="V9357" s="42"/>
      <c r="W9357" s="42"/>
      <c r="X9357" s="42"/>
      <c r="Y9357" s="42"/>
      <c r="Z9357" s="42"/>
      <c r="AA9357" s="42"/>
      <c r="AB9357" s="42"/>
      <c r="AD9357" s="11"/>
      <c r="AF9357" s="11"/>
    </row>
    <row r="9358" spans="3:32">
      <c r="C9358" s="57"/>
      <c r="D9358" s="11"/>
      <c r="E9358" s="11"/>
      <c r="F9358" s="56"/>
      <c r="G9358" s="11"/>
      <c r="H9358" s="11"/>
      <c r="I9358" s="11"/>
      <c r="J9358" s="11"/>
      <c r="K9358" s="11"/>
      <c r="L9358" s="11"/>
      <c r="M9358" s="11"/>
      <c r="N9358" s="11"/>
      <c r="P9358" s="11"/>
      <c r="Q9358" s="11"/>
      <c r="R9358" s="11"/>
      <c r="S9358" s="11"/>
      <c r="T9358" s="11"/>
      <c r="U9358" s="42"/>
      <c r="V9358" s="42"/>
      <c r="W9358" s="42"/>
      <c r="X9358" s="42"/>
      <c r="Y9358" s="42"/>
      <c r="Z9358" s="42"/>
      <c r="AA9358" s="42"/>
      <c r="AB9358" s="42"/>
      <c r="AD9358" s="11"/>
      <c r="AE9358" s="11"/>
    </row>
    <row r="9359" spans="3:32">
      <c r="C9359" s="57"/>
      <c r="D9359" s="11"/>
      <c r="E9359" s="11"/>
      <c r="F9359" s="56"/>
      <c r="G9359" s="11"/>
      <c r="H9359" s="11"/>
      <c r="I9359" s="11"/>
      <c r="J9359" s="11"/>
      <c r="K9359" s="11"/>
      <c r="L9359" s="11"/>
      <c r="M9359" s="11"/>
      <c r="N9359" s="11"/>
      <c r="P9359" s="11"/>
      <c r="Q9359" s="11"/>
      <c r="R9359" s="11"/>
      <c r="S9359" s="11"/>
      <c r="T9359" s="11"/>
      <c r="U9359" s="42"/>
      <c r="V9359" s="42"/>
      <c r="W9359" s="42"/>
      <c r="X9359" s="42"/>
      <c r="Y9359" s="42"/>
      <c r="Z9359" s="42"/>
      <c r="AA9359" s="42"/>
      <c r="AB9359" s="42"/>
      <c r="AD9359" s="11"/>
      <c r="AE9359" s="11"/>
      <c r="AF9359" s="11"/>
    </row>
    <row r="9360" spans="3:32">
      <c r="C9360" s="57"/>
      <c r="D9360" s="11"/>
      <c r="E9360" s="11"/>
      <c r="F9360" s="56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42"/>
      <c r="V9360" s="42"/>
      <c r="W9360" s="42"/>
      <c r="X9360" s="42"/>
      <c r="Y9360" s="42"/>
      <c r="Z9360" s="42"/>
      <c r="AA9360" s="42"/>
      <c r="AB9360" s="42"/>
      <c r="AD9360" s="11"/>
      <c r="AE9360" s="11"/>
      <c r="AF9360" s="11"/>
    </row>
    <row r="9361" spans="3:32">
      <c r="C9361" s="57"/>
      <c r="D9361" s="11"/>
      <c r="E9361" s="11"/>
      <c r="F9361" s="56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42"/>
      <c r="V9361" s="42"/>
      <c r="W9361" s="42"/>
      <c r="X9361" s="42"/>
      <c r="Y9361" s="42"/>
      <c r="Z9361" s="42"/>
      <c r="AA9361" s="42"/>
      <c r="AB9361" s="42"/>
      <c r="AD9361" s="11"/>
    </row>
    <row r="9362" spans="3:32">
      <c r="C9362" s="57"/>
      <c r="D9362" s="11"/>
      <c r="E9362" s="11"/>
      <c r="F9362" s="56"/>
      <c r="G9362" s="11"/>
      <c r="H9362" s="11"/>
      <c r="I9362" s="11"/>
      <c r="J9362" s="11"/>
      <c r="K9362" s="11"/>
      <c r="M9362" s="11"/>
      <c r="N9362" s="11"/>
      <c r="O9362" s="11"/>
      <c r="P9362" s="11"/>
      <c r="Q9362" s="11"/>
      <c r="R9362" s="11"/>
      <c r="S9362" s="11"/>
      <c r="T9362" s="11"/>
      <c r="U9362" s="42"/>
      <c r="V9362" s="42"/>
      <c r="W9362" s="42"/>
      <c r="X9362" s="42"/>
      <c r="Y9362" s="42"/>
      <c r="Z9362" s="42"/>
      <c r="AA9362" s="42"/>
      <c r="AB9362" s="42"/>
      <c r="AD9362" s="11"/>
    </row>
    <row r="9363" spans="3:32">
      <c r="C9363" s="57"/>
      <c r="D9363" s="11"/>
      <c r="E9363" s="11"/>
      <c r="F9363" s="56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42"/>
      <c r="V9363" s="42"/>
      <c r="W9363" s="42"/>
      <c r="X9363" s="42"/>
      <c r="Y9363" s="42"/>
      <c r="Z9363" s="42"/>
      <c r="AA9363" s="42"/>
      <c r="AB9363" s="42"/>
      <c r="AD9363" s="11"/>
    </row>
    <row r="9364" spans="3:32">
      <c r="C9364" s="57"/>
      <c r="D9364" s="11"/>
      <c r="E9364" s="11"/>
      <c r="F9364" s="56"/>
      <c r="G9364" s="11"/>
      <c r="H9364" s="11"/>
      <c r="I9364" s="11"/>
      <c r="J9364" s="11"/>
      <c r="K9364" s="11"/>
      <c r="M9364" s="11"/>
      <c r="N9364" s="11"/>
      <c r="O9364" s="11"/>
      <c r="Q9364" s="11"/>
      <c r="R9364" s="11"/>
      <c r="S9364" s="11"/>
      <c r="U9364" s="42"/>
      <c r="V9364" s="42"/>
      <c r="W9364" s="42"/>
      <c r="X9364" s="42"/>
      <c r="Y9364" s="42"/>
      <c r="Z9364" s="42"/>
      <c r="AA9364" s="42"/>
      <c r="AB9364" s="42"/>
      <c r="AD9364" s="11"/>
    </row>
    <row r="9365" spans="3:32">
      <c r="C9365" s="57"/>
      <c r="D9365" s="11"/>
      <c r="E9365" s="11"/>
      <c r="F9365" s="56"/>
      <c r="G9365" s="11"/>
      <c r="H9365" s="11"/>
      <c r="I9365" s="11"/>
      <c r="J9365" s="11"/>
      <c r="K9365" s="11"/>
      <c r="M9365" s="11"/>
      <c r="N9365" s="11"/>
      <c r="O9365" s="11"/>
      <c r="Q9365" s="11"/>
      <c r="R9365" s="11"/>
      <c r="S9365" s="11"/>
      <c r="U9365" s="42"/>
      <c r="V9365" s="42"/>
      <c r="W9365" s="42"/>
      <c r="X9365" s="42"/>
      <c r="Y9365" s="42"/>
      <c r="Z9365" s="42"/>
      <c r="AA9365" s="42"/>
      <c r="AB9365" s="42"/>
      <c r="AD9365" s="11"/>
      <c r="AE9365" s="11"/>
    </row>
    <row r="9366" spans="3:32">
      <c r="C9366" s="57"/>
      <c r="D9366" s="11"/>
      <c r="E9366" s="11"/>
      <c r="F9366" s="56"/>
      <c r="G9366" s="11"/>
      <c r="H9366" s="11"/>
      <c r="I9366" s="11"/>
      <c r="J9366" s="11"/>
      <c r="K9366" s="11"/>
      <c r="L9366" s="11"/>
      <c r="M9366" s="11"/>
      <c r="N9366" s="11"/>
      <c r="O9366" s="11"/>
      <c r="Q9366" s="11"/>
      <c r="R9366" s="11"/>
      <c r="S9366" s="11"/>
      <c r="T9366" s="11"/>
      <c r="U9366" s="42"/>
      <c r="V9366" s="42"/>
      <c r="W9366" s="42"/>
      <c r="X9366" s="42"/>
      <c r="Y9366" s="42"/>
      <c r="Z9366" s="42"/>
      <c r="AA9366" s="42"/>
      <c r="AB9366" s="42"/>
      <c r="AD9366" s="11"/>
      <c r="AE9366" s="11"/>
    </row>
    <row r="9367" spans="3:32">
      <c r="C9367" s="57"/>
      <c r="D9367" s="11"/>
      <c r="E9367" s="11"/>
      <c r="F9367" s="56"/>
      <c r="G9367" s="11"/>
      <c r="H9367" s="11"/>
      <c r="I9367" s="11"/>
      <c r="J9367" s="11"/>
      <c r="K9367" s="11"/>
      <c r="M9367" s="11"/>
      <c r="N9367" s="11"/>
      <c r="O9367" s="11"/>
      <c r="P9367" s="11"/>
      <c r="Q9367" s="11"/>
      <c r="R9367" s="11"/>
      <c r="S9367" s="11"/>
      <c r="T9367" s="11"/>
      <c r="U9367" s="42"/>
      <c r="V9367" s="42"/>
      <c r="W9367" s="42"/>
      <c r="X9367" s="42"/>
      <c r="Y9367" s="42"/>
      <c r="Z9367" s="42"/>
      <c r="AA9367" s="42"/>
      <c r="AB9367" s="42"/>
      <c r="AD9367" s="11"/>
      <c r="AE9367" s="11"/>
      <c r="AF9367" s="11"/>
    </row>
    <row r="9368" spans="3:32">
      <c r="C9368" s="57"/>
      <c r="D9368" s="11"/>
      <c r="E9368" s="11"/>
      <c r="F9368" s="56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42"/>
      <c r="V9368" s="42"/>
      <c r="W9368" s="42"/>
      <c r="X9368" s="42"/>
      <c r="Y9368" s="42"/>
      <c r="Z9368" s="42"/>
      <c r="AA9368" s="42"/>
      <c r="AB9368" s="42"/>
      <c r="AD9368" s="11"/>
      <c r="AF9368" s="11"/>
    </row>
    <row r="9369" spans="3:32">
      <c r="C9369" s="57"/>
      <c r="D9369" s="11"/>
      <c r="E9369" s="11"/>
      <c r="F9369" s="56"/>
      <c r="G9369" s="11"/>
      <c r="H9369" s="11"/>
      <c r="I9369" s="11"/>
      <c r="J9369" s="11"/>
      <c r="K9369" s="11"/>
      <c r="L9369" s="11"/>
      <c r="M9369" s="11"/>
      <c r="N9369" s="11"/>
      <c r="P9369" s="11"/>
      <c r="Q9369" s="11"/>
      <c r="R9369" s="11"/>
      <c r="S9369" s="11"/>
      <c r="T9369" s="11"/>
      <c r="U9369" s="42"/>
      <c r="V9369" s="42"/>
      <c r="W9369" s="42"/>
      <c r="X9369" s="42"/>
      <c r="Y9369" s="42"/>
      <c r="Z9369" s="42"/>
      <c r="AA9369" s="42"/>
      <c r="AB9369" s="42"/>
      <c r="AD9369" s="11"/>
      <c r="AF9369" s="11"/>
    </row>
    <row r="9370" spans="3:32">
      <c r="C9370" s="57"/>
      <c r="D9370" s="11"/>
      <c r="E9370" s="11"/>
      <c r="F9370" s="56"/>
      <c r="G9370" s="11"/>
      <c r="H9370" s="11"/>
      <c r="I9370" s="11"/>
      <c r="J9370" s="11"/>
      <c r="K9370" s="11"/>
      <c r="L9370" s="11"/>
      <c r="M9370" s="11"/>
      <c r="N9370" s="11"/>
      <c r="P9370" s="11"/>
      <c r="Q9370" s="11"/>
      <c r="R9370" s="11"/>
      <c r="S9370" s="11"/>
      <c r="T9370" s="11"/>
      <c r="U9370" s="42"/>
      <c r="V9370" s="42"/>
      <c r="W9370" s="42"/>
      <c r="X9370" s="42"/>
      <c r="Y9370" s="42"/>
      <c r="Z9370" s="42"/>
      <c r="AA9370" s="42"/>
      <c r="AB9370" s="42"/>
      <c r="AD9370" s="11"/>
      <c r="AF9370" s="11"/>
    </row>
    <row r="9371" spans="3:32">
      <c r="C9371" s="57"/>
      <c r="D9371" s="11"/>
      <c r="E9371" s="11"/>
      <c r="F9371" s="56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42"/>
      <c r="V9371" s="42"/>
      <c r="W9371" s="42"/>
      <c r="X9371" s="42"/>
      <c r="Y9371" s="42"/>
      <c r="Z9371" s="42"/>
      <c r="AA9371" s="42"/>
      <c r="AB9371" s="42"/>
      <c r="AD9371" s="11"/>
      <c r="AF9371" s="11"/>
    </row>
    <row r="9372" spans="3:32">
      <c r="C9372" s="57"/>
      <c r="D9372" s="11"/>
      <c r="E9372" s="11"/>
      <c r="F9372" s="56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42"/>
      <c r="V9372" s="42"/>
      <c r="W9372" s="42"/>
      <c r="X9372" s="42"/>
      <c r="Y9372" s="42"/>
      <c r="Z9372" s="42"/>
      <c r="AA9372" s="42"/>
      <c r="AB9372" s="42"/>
      <c r="AD9372" s="11"/>
      <c r="AE9372" s="11"/>
      <c r="AF9372" s="11"/>
    </row>
    <row r="9373" spans="3:32">
      <c r="C9373" s="57"/>
      <c r="D9373" s="11"/>
      <c r="E9373" s="11"/>
      <c r="F9373" s="56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42"/>
      <c r="V9373" s="42"/>
      <c r="W9373" s="42"/>
      <c r="X9373" s="42"/>
      <c r="Y9373" s="42"/>
      <c r="Z9373" s="42"/>
      <c r="AA9373" s="42"/>
      <c r="AB9373" s="42"/>
      <c r="AD9373" s="11"/>
      <c r="AE9373" s="11"/>
      <c r="AF9373" s="11"/>
    </row>
    <row r="9374" spans="3:32">
      <c r="C9374" s="57"/>
      <c r="D9374" s="11"/>
      <c r="E9374" s="11"/>
      <c r="F9374" s="56"/>
      <c r="G9374" s="11"/>
      <c r="H9374" s="11"/>
      <c r="I9374" s="11"/>
      <c r="J9374" s="11"/>
      <c r="K9374" s="11"/>
      <c r="M9374" s="11"/>
      <c r="N9374" s="11"/>
      <c r="O9374" s="11"/>
      <c r="P9374" s="11"/>
      <c r="Q9374" s="11"/>
      <c r="R9374" s="11"/>
      <c r="S9374" s="11"/>
      <c r="T9374" s="11"/>
      <c r="U9374" s="42"/>
      <c r="V9374" s="42"/>
      <c r="W9374" s="42"/>
      <c r="X9374" s="42"/>
      <c r="Y9374" s="42"/>
      <c r="Z9374" s="42"/>
      <c r="AA9374" s="42"/>
      <c r="AB9374" s="42"/>
      <c r="AD9374" s="11"/>
      <c r="AE9374" s="11"/>
    </row>
    <row r="9375" spans="3:32">
      <c r="C9375" s="57"/>
      <c r="D9375" s="11"/>
      <c r="E9375" s="11"/>
      <c r="F9375" s="56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42"/>
      <c r="V9375" s="42"/>
      <c r="W9375" s="42"/>
      <c r="X9375" s="42"/>
      <c r="Y9375" s="42"/>
      <c r="Z9375" s="42"/>
      <c r="AA9375" s="42"/>
      <c r="AB9375" s="42"/>
      <c r="AD9375" s="11"/>
      <c r="AE9375" s="11"/>
      <c r="AF9375" s="11"/>
    </row>
    <row r="9376" spans="3:32">
      <c r="C9376" s="57"/>
      <c r="D9376" s="11"/>
      <c r="E9376" s="11"/>
      <c r="F9376" s="56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42"/>
      <c r="V9376" s="42"/>
      <c r="W9376" s="42"/>
      <c r="X9376" s="42"/>
      <c r="Y9376" s="42"/>
      <c r="Z9376" s="42"/>
      <c r="AA9376" s="42"/>
      <c r="AB9376" s="42"/>
      <c r="AD9376" s="11"/>
      <c r="AE9376" s="11"/>
      <c r="AF9376" s="11"/>
    </row>
    <row r="9377" spans="3:32">
      <c r="C9377" s="57"/>
      <c r="D9377" s="11"/>
      <c r="E9377" s="11"/>
      <c r="F9377" s="56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42"/>
      <c r="V9377" s="42"/>
      <c r="W9377" s="42"/>
      <c r="X9377" s="42"/>
      <c r="Y9377" s="42"/>
      <c r="Z9377" s="42"/>
      <c r="AA9377" s="42"/>
      <c r="AB9377" s="42"/>
      <c r="AD9377" s="11"/>
      <c r="AE9377" s="11"/>
      <c r="AF9377" s="11"/>
    </row>
    <row r="9378" spans="3:32">
      <c r="C9378" s="57"/>
      <c r="D9378" s="11"/>
      <c r="E9378" s="11"/>
      <c r="F9378" s="56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42"/>
      <c r="V9378" s="42"/>
      <c r="W9378" s="42"/>
      <c r="X9378" s="42"/>
      <c r="Y9378" s="42"/>
      <c r="Z9378" s="42"/>
      <c r="AA9378" s="42"/>
      <c r="AB9378" s="42"/>
      <c r="AD9378" s="11"/>
      <c r="AE9378" s="11"/>
    </row>
    <row r="9379" spans="3:32">
      <c r="C9379" s="57"/>
      <c r="D9379" s="11"/>
      <c r="E9379" s="11"/>
      <c r="F9379" s="56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42"/>
      <c r="V9379" s="42"/>
      <c r="W9379" s="42"/>
      <c r="X9379" s="42"/>
      <c r="Y9379" s="42"/>
      <c r="Z9379" s="42"/>
      <c r="AA9379" s="42"/>
      <c r="AB9379" s="42"/>
      <c r="AD9379" s="11"/>
      <c r="AE9379" s="11"/>
      <c r="AF9379" s="11"/>
    </row>
    <row r="9380" spans="3:32">
      <c r="C9380" s="57"/>
      <c r="D9380" s="11"/>
      <c r="E9380" s="11"/>
      <c r="F9380" s="56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42"/>
      <c r="V9380" s="42"/>
      <c r="W9380" s="42"/>
      <c r="X9380" s="42"/>
      <c r="Y9380" s="42"/>
      <c r="Z9380" s="42"/>
      <c r="AA9380" s="42"/>
      <c r="AB9380" s="42"/>
      <c r="AD9380" s="11"/>
    </row>
    <row r="9381" spans="3:32">
      <c r="C9381" s="57"/>
      <c r="D9381" s="11"/>
      <c r="E9381" s="11"/>
      <c r="F9381" s="56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42"/>
      <c r="V9381" s="42"/>
      <c r="W9381" s="42"/>
      <c r="X9381" s="42"/>
      <c r="Y9381" s="42"/>
      <c r="Z9381" s="42"/>
      <c r="AA9381" s="42"/>
      <c r="AB9381" s="42"/>
      <c r="AD9381" s="11"/>
    </row>
    <row r="9382" spans="3:32">
      <c r="C9382" s="57"/>
      <c r="D9382" s="11"/>
      <c r="E9382" s="11"/>
      <c r="F9382" s="56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42"/>
      <c r="V9382" s="42"/>
      <c r="W9382" s="42"/>
      <c r="X9382" s="42"/>
      <c r="Y9382" s="42"/>
      <c r="Z9382" s="42"/>
      <c r="AA9382" s="42"/>
      <c r="AB9382" s="42"/>
      <c r="AD9382" s="11"/>
      <c r="AE9382" s="11"/>
      <c r="AF9382" s="11"/>
    </row>
    <row r="9383" spans="3:32">
      <c r="C9383" s="57"/>
      <c r="D9383" s="11"/>
      <c r="E9383" s="11"/>
      <c r="F9383" s="56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42"/>
      <c r="V9383" s="42"/>
      <c r="W9383" s="42"/>
      <c r="X9383" s="42"/>
      <c r="Y9383" s="42"/>
      <c r="Z9383" s="42"/>
      <c r="AA9383" s="42"/>
      <c r="AB9383" s="42"/>
      <c r="AD9383" s="11"/>
      <c r="AE9383" s="11"/>
    </row>
    <row r="9384" spans="3:32">
      <c r="C9384" s="57"/>
      <c r="D9384" s="11"/>
      <c r="E9384" s="11"/>
      <c r="F9384" s="56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42"/>
      <c r="V9384" s="42"/>
      <c r="W9384" s="42"/>
      <c r="X9384" s="42"/>
      <c r="Y9384" s="42"/>
      <c r="Z9384" s="42"/>
      <c r="AA9384" s="42"/>
      <c r="AB9384" s="42"/>
      <c r="AD9384" s="11"/>
      <c r="AE9384" s="11"/>
    </row>
    <row r="9385" spans="3:32">
      <c r="C9385" s="57"/>
      <c r="D9385" s="11"/>
      <c r="E9385" s="11"/>
      <c r="F9385" s="56"/>
      <c r="G9385" s="11"/>
      <c r="H9385" s="11"/>
      <c r="I9385" s="11"/>
      <c r="J9385" s="11"/>
      <c r="K9385" s="11"/>
      <c r="M9385" s="11"/>
      <c r="N9385" s="11"/>
      <c r="P9385" s="11"/>
      <c r="Q9385" s="11"/>
      <c r="R9385" s="11"/>
      <c r="S9385" s="11"/>
      <c r="T9385" s="11"/>
      <c r="U9385" s="42"/>
      <c r="V9385" s="42"/>
      <c r="W9385" s="42"/>
      <c r="X9385" s="42"/>
      <c r="Y9385" s="42"/>
      <c r="Z9385" s="42"/>
      <c r="AA9385" s="42"/>
      <c r="AB9385" s="42"/>
      <c r="AD9385" s="11"/>
      <c r="AE9385" s="11"/>
    </row>
    <row r="9386" spans="3:32">
      <c r="C9386" s="57"/>
      <c r="D9386" s="11"/>
      <c r="E9386" s="11"/>
      <c r="F9386" s="56"/>
      <c r="G9386" s="11"/>
      <c r="H9386" s="11"/>
      <c r="I9386" s="11"/>
      <c r="J9386" s="11"/>
      <c r="K9386" s="11"/>
      <c r="L9386" s="11"/>
      <c r="M9386" s="11"/>
      <c r="N9386" s="11"/>
      <c r="P9386" s="11"/>
      <c r="Q9386" s="11"/>
      <c r="R9386" s="11"/>
      <c r="S9386" s="11"/>
      <c r="T9386" s="11"/>
      <c r="U9386" s="42"/>
      <c r="V9386" s="42"/>
      <c r="W9386" s="42"/>
      <c r="X9386" s="42"/>
      <c r="Y9386" s="42"/>
      <c r="Z9386" s="42"/>
      <c r="AA9386" s="42"/>
      <c r="AB9386" s="42"/>
      <c r="AD9386" s="11"/>
    </row>
    <row r="9387" spans="3:32">
      <c r="C9387" s="57"/>
      <c r="D9387" s="11"/>
      <c r="E9387" s="11"/>
      <c r="F9387" s="56"/>
      <c r="G9387" s="11"/>
      <c r="H9387" s="11"/>
      <c r="I9387" s="11"/>
      <c r="J9387" s="11"/>
      <c r="K9387" s="11"/>
      <c r="L9387" s="11"/>
      <c r="M9387" s="11"/>
      <c r="N9387" s="11"/>
      <c r="P9387" s="11"/>
      <c r="Q9387" s="11"/>
      <c r="R9387" s="11"/>
      <c r="S9387" s="11"/>
      <c r="T9387" s="11"/>
      <c r="U9387" s="42"/>
      <c r="V9387" s="42"/>
      <c r="W9387" s="42"/>
      <c r="X9387" s="42"/>
      <c r="Y9387" s="42"/>
      <c r="Z9387" s="42"/>
      <c r="AA9387" s="42"/>
      <c r="AB9387" s="42"/>
      <c r="AD9387" s="11"/>
    </row>
    <row r="9388" spans="3:32">
      <c r="C9388" s="57"/>
      <c r="D9388" s="11"/>
      <c r="E9388" s="11"/>
      <c r="F9388" s="56"/>
      <c r="G9388" s="11"/>
      <c r="H9388" s="11"/>
      <c r="I9388" s="11"/>
      <c r="J9388" s="11"/>
      <c r="K9388" s="11"/>
      <c r="L9388" s="11"/>
      <c r="M9388" s="11"/>
      <c r="N9388" s="11"/>
      <c r="P9388" s="11"/>
      <c r="Q9388" s="11"/>
      <c r="R9388" s="11"/>
      <c r="S9388" s="11"/>
      <c r="T9388" s="11"/>
      <c r="U9388" s="42"/>
      <c r="V9388" s="42"/>
      <c r="W9388" s="42"/>
      <c r="X9388" s="42"/>
      <c r="Y9388" s="42"/>
      <c r="Z9388" s="42"/>
      <c r="AA9388" s="42"/>
      <c r="AB9388" s="42"/>
      <c r="AC9388" s="11"/>
      <c r="AD9388" s="11"/>
    </row>
    <row r="9389" spans="3:32">
      <c r="C9389" s="57"/>
      <c r="D9389" s="11"/>
      <c r="E9389" s="11"/>
      <c r="F9389" s="56"/>
      <c r="G9389" s="11"/>
      <c r="H9389" s="11"/>
      <c r="I9389" s="11"/>
      <c r="J9389" s="11"/>
      <c r="K9389" s="11"/>
      <c r="L9389" s="11"/>
      <c r="M9389" s="11"/>
      <c r="N9389" s="11"/>
      <c r="P9389" s="11"/>
      <c r="Q9389" s="11"/>
      <c r="R9389" s="11"/>
      <c r="S9389" s="11"/>
      <c r="T9389" s="11"/>
      <c r="U9389" s="42"/>
      <c r="V9389" s="42"/>
      <c r="W9389" s="42"/>
      <c r="X9389" s="42"/>
      <c r="Y9389" s="42"/>
      <c r="Z9389" s="42"/>
      <c r="AA9389" s="42"/>
      <c r="AB9389" s="42"/>
      <c r="AD9389" s="11"/>
      <c r="AE9389" s="11"/>
    </row>
    <row r="9390" spans="3:32">
      <c r="C9390" s="57"/>
      <c r="D9390" s="11"/>
      <c r="E9390" s="11"/>
      <c r="F9390" s="56"/>
      <c r="G9390" s="11"/>
      <c r="H9390" s="11"/>
      <c r="I9390" s="11"/>
      <c r="J9390" s="11"/>
      <c r="K9390" s="11"/>
      <c r="L9390" s="11"/>
      <c r="M9390" s="11"/>
      <c r="N9390" s="11"/>
      <c r="P9390" s="11"/>
      <c r="Q9390" s="11"/>
      <c r="R9390" s="11"/>
      <c r="S9390" s="11"/>
      <c r="T9390" s="11"/>
      <c r="U9390" s="42"/>
      <c r="V9390" s="42"/>
      <c r="W9390" s="42"/>
      <c r="X9390" s="42"/>
      <c r="Y9390" s="42"/>
      <c r="Z9390" s="42"/>
      <c r="AA9390" s="42"/>
      <c r="AB9390" s="42"/>
      <c r="AD9390" s="11"/>
      <c r="AE9390" s="11"/>
    </row>
    <row r="9391" spans="3:32">
      <c r="C9391" s="57"/>
      <c r="D9391" s="11"/>
      <c r="E9391" s="11"/>
      <c r="F9391" s="56"/>
      <c r="G9391" s="11"/>
      <c r="H9391" s="11"/>
      <c r="I9391" s="11"/>
      <c r="J9391" s="11"/>
      <c r="K9391" s="11"/>
      <c r="L9391" s="11"/>
      <c r="M9391" s="11"/>
      <c r="N9391" s="11"/>
      <c r="P9391" s="11"/>
      <c r="Q9391" s="11"/>
      <c r="R9391" s="11"/>
      <c r="S9391" s="11"/>
      <c r="T9391" s="11"/>
      <c r="U9391" s="42"/>
      <c r="V9391" s="42"/>
      <c r="W9391" s="42"/>
      <c r="X9391" s="42"/>
      <c r="Y9391" s="42"/>
      <c r="Z9391" s="42"/>
      <c r="AA9391" s="42"/>
      <c r="AB9391" s="42"/>
      <c r="AD9391" s="11"/>
      <c r="AE9391" s="11"/>
    </row>
    <row r="9392" spans="3:32">
      <c r="C9392" s="57"/>
      <c r="D9392" s="11"/>
      <c r="E9392" s="11"/>
      <c r="F9392" s="56"/>
      <c r="G9392" s="11"/>
      <c r="H9392" s="11"/>
      <c r="I9392" s="11"/>
      <c r="J9392" s="11"/>
      <c r="K9392" s="11"/>
      <c r="L9392" s="11"/>
      <c r="M9392" s="11"/>
      <c r="O9392" s="11"/>
      <c r="Q9392" s="11"/>
      <c r="R9392" s="11"/>
      <c r="S9392" s="11"/>
      <c r="T9392" s="11"/>
      <c r="U9392" s="42"/>
      <c r="V9392" s="42"/>
      <c r="W9392" s="42"/>
      <c r="X9392" s="42"/>
      <c r="Y9392" s="42"/>
      <c r="Z9392" s="42"/>
      <c r="AA9392" s="42"/>
      <c r="AB9392" s="42"/>
      <c r="AD9392" s="11"/>
      <c r="AE9392" s="11"/>
      <c r="AF9392" s="11"/>
    </row>
    <row r="9393" spans="3:32">
      <c r="C9393" s="57"/>
      <c r="D9393" s="11"/>
      <c r="E9393" s="11"/>
      <c r="F9393" s="56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42"/>
      <c r="V9393" s="42"/>
      <c r="W9393" s="42"/>
      <c r="X9393" s="42"/>
      <c r="Y9393" s="42"/>
      <c r="Z9393" s="42"/>
      <c r="AA9393" s="42"/>
      <c r="AB9393" s="42"/>
      <c r="AD9393" s="11"/>
      <c r="AF9393" s="11"/>
    </row>
    <row r="9394" spans="3:32">
      <c r="C9394" s="57"/>
      <c r="D9394" s="11"/>
      <c r="E9394" s="11"/>
      <c r="F9394" s="56"/>
      <c r="G9394" s="11"/>
      <c r="H9394" s="11"/>
      <c r="I9394" s="11"/>
      <c r="J9394" s="11"/>
      <c r="K9394" s="11"/>
      <c r="L9394" s="11"/>
      <c r="M9394" s="11"/>
      <c r="O9394" s="11"/>
      <c r="Q9394" s="11"/>
      <c r="R9394" s="11"/>
      <c r="S9394" s="11"/>
      <c r="T9394" s="11"/>
      <c r="U9394" s="42"/>
      <c r="V9394" s="42"/>
      <c r="W9394" s="42"/>
      <c r="X9394" s="42"/>
      <c r="Y9394" s="42"/>
      <c r="Z9394" s="42"/>
      <c r="AA9394" s="42"/>
      <c r="AB9394" s="42"/>
      <c r="AD9394" s="11"/>
      <c r="AF9394" s="11"/>
    </row>
    <row r="9395" spans="3:32">
      <c r="C9395" s="57"/>
      <c r="D9395" s="11"/>
      <c r="E9395" s="11"/>
      <c r="F9395" s="56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42"/>
      <c r="V9395" s="42"/>
      <c r="W9395" s="42"/>
      <c r="X9395" s="42"/>
      <c r="Y9395" s="42"/>
      <c r="Z9395" s="42"/>
      <c r="AA9395" s="42"/>
      <c r="AB9395" s="42"/>
      <c r="AD9395" s="11"/>
      <c r="AE9395" s="11"/>
    </row>
    <row r="9396" spans="3:32">
      <c r="C9396" s="57"/>
      <c r="D9396" s="11"/>
      <c r="E9396" s="11"/>
      <c r="F9396" s="56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42"/>
      <c r="V9396" s="42"/>
      <c r="W9396" s="42"/>
      <c r="X9396" s="42"/>
      <c r="Y9396" s="42"/>
      <c r="Z9396" s="42"/>
      <c r="AA9396" s="42"/>
      <c r="AB9396" s="42"/>
      <c r="AD9396" s="11"/>
      <c r="AE9396" s="11"/>
    </row>
    <row r="9397" spans="3:32">
      <c r="C9397" s="57"/>
      <c r="D9397" s="11"/>
      <c r="E9397" s="11"/>
      <c r="F9397" s="56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42"/>
      <c r="V9397" s="42"/>
      <c r="W9397" s="42"/>
      <c r="X9397" s="42"/>
      <c r="Y9397" s="42"/>
      <c r="Z9397" s="42"/>
      <c r="AA9397" s="42"/>
      <c r="AB9397" s="42"/>
      <c r="AD9397" s="11"/>
      <c r="AE9397" s="11"/>
    </row>
    <row r="9398" spans="3:32">
      <c r="C9398" s="57"/>
      <c r="D9398" s="11"/>
      <c r="E9398" s="11"/>
      <c r="F9398" s="56"/>
      <c r="G9398" s="11"/>
      <c r="H9398" s="11"/>
      <c r="I9398" s="11"/>
      <c r="J9398" s="11"/>
      <c r="K9398" s="11"/>
      <c r="L9398" s="11"/>
      <c r="M9398" s="11"/>
      <c r="N9398" s="11"/>
      <c r="P9398" s="11"/>
      <c r="Q9398" s="11"/>
      <c r="R9398" s="11"/>
      <c r="S9398" s="11"/>
      <c r="T9398" s="11"/>
      <c r="U9398" s="42"/>
      <c r="V9398" s="42"/>
      <c r="W9398" s="42"/>
      <c r="X9398" s="42"/>
      <c r="Y9398" s="42"/>
      <c r="Z9398" s="42"/>
      <c r="AA9398" s="42"/>
      <c r="AB9398" s="42"/>
      <c r="AD9398" s="11"/>
      <c r="AE9398" s="11"/>
    </row>
    <row r="9399" spans="3:32">
      <c r="C9399" s="57"/>
      <c r="D9399" s="11"/>
      <c r="E9399" s="11"/>
      <c r="F9399" s="56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42"/>
      <c r="V9399" s="42"/>
      <c r="W9399" s="42"/>
      <c r="X9399" s="42"/>
      <c r="Y9399" s="42"/>
      <c r="Z9399" s="42"/>
      <c r="AA9399" s="42"/>
      <c r="AB9399" s="42"/>
      <c r="AD9399" s="11"/>
      <c r="AE9399" s="11"/>
    </row>
    <row r="9400" spans="3:32">
      <c r="C9400" s="57"/>
      <c r="D9400" s="11"/>
      <c r="E9400" s="11"/>
      <c r="F9400" s="56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42"/>
      <c r="V9400" s="42"/>
      <c r="W9400" s="42"/>
      <c r="X9400" s="42"/>
      <c r="Y9400" s="42"/>
      <c r="Z9400" s="42"/>
      <c r="AA9400" s="42"/>
      <c r="AB9400" s="42"/>
      <c r="AC9400" s="11"/>
      <c r="AD9400" s="11"/>
      <c r="AE9400" s="11"/>
      <c r="AF9400" s="11"/>
    </row>
    <row r="9401" spans="3:32">
      <c r="C9401" s="57"/>
      <c r="D9401" s="11"/>
      <c r="E9401" s="11"/>
      <c r="F9401" s="56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42"/>
      <c r="V9401" s="42"/>
      <c r="W9401" s="42"/>
      <c r="X9401" s="42"/>
      <c r="Y9401" s="42"/>
      <c r="Z9401" s="42"/>
      <c r="AA9401" s="42"/>
      <c r="AB9401" s="42"/>
      <c r="AC9401" s="11"/>
      <c r="AD9401" s="11"/>
      <c r="AE9401" s="11"/>
    </row>
    <row r="9402" spans="3:32">
      <c r="C9402" s="57"/>
      <c r="D9402" s="11"/>
      <c r="E9402" s="11"/>
      <c r="F9402" s="56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42"/>
      <c r="V9402" s="42"/>
      <c r="W9402" s="42"/>
      <c r="X9402" s="42"/>
      <c r="Y9402" s="42"/>
      <c r="Z9402" s="42"/>
      <c r="AA9402" s="42"/>
      <c r="AB9402" s="42"/>
      <c r="AC9402" s="11"/>
      <c r="AD9402" s="11"/>
      <c r="AE9402" s="11"/>
      <c r="AF9402" s="11"/>
    </row>
    <row r="9403" spans="3:32">
      <c r="C9403" s="57"/>
      <c r="D9403" s="11"/>
      <c r="E9403" s="11"/>
      <c r="F9403" s="56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42"/>
      <c r="V9403" s="42"/>
      <c r="W9403" s="42"/>
      <c r="X9403" s="42"/>
      <c r="Y9403" s="42"/>
      <c r="Z9403" s="42"/>
      <c r="AA9403" s="42"/>
      <c r="AB9403" s="42"/>
      <c r="AC9403" s="11"/>
      <c r="AD9403" s="11"/>
      <c r="AE9403" s="11"/>
      <c r="AF9403" s="11"/>
    </row>
    <row r="9404" spans="3:32">
      <c r="C9404" s="57"/>
      <c r="D9404" s="11"/>
      <c r="E9404" s="11"/>
      <c r="F9404" s="56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42"/>
      <c r="V9404" s="42"/>
      <c r="W9404" s="42"/>
      <c r="X9404" s="42"/>
      <c r="Y9404" s="42"/>
      <c r="Z9404" s="42"/>
      <c r="AA9404" s="42"/>
      <c r="AB9404" s="42"/>
      <c r="AC9404" s="11"/>
      <c r="AD9404" s="11"/>
      <c r="AE9404" s="11"/>
      <c r="AF9404" s="11"/>
    </row>
    <row r="9405" spans="3:32">
      <c r="C9405" s="57"/>
      <c r="D9405" s="11"/>
      <c r="E9405" s="11"/>
      <c r="F9405" s="56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42"/>
      <c r="V9405" s="42"/>
      <c r="W9405" s="42"/>
      <c r="X9405" s="42"/>
      <c r="Y9405" s="42"/>
      <c r="Z9405" s="42"/>
      <c r="AA9405" s="42"/>
      <c r="AB9405" s="42"/>
      <c r="AC9405" s="11"/>
      <c r="AD9405" s="11"/>
    </row>
    <row r="9406" spans="3:32">
      <c r="C9406" s="57"/>
      <c r="D9406" s="11"/>
      <c r="E9406" s="11"/>
      <c r="F9406" s="56"/>
      <c r="G9406" s="11"/>
      <c r="H9406" s="11"/>
      <c r="I9406" s="11"/>
      <c r="J9406" s="11"/>
      <c r="K9406" s="11"/>
      <c r="L9406" s="11"/>
      <c r="M9406" s="11"/>
      <c r="N9406" s="11"/>
      <c r="P9406" s="11"/>
      <c r="Q9406" s="11"/>
      <c r="R9406" s="11"/>
      <c r="S9406" s="11"/>
      <c r="T9406" s="11"/>
      <c r="U9406" s="42"/>
      <c r="V9406" s="42"/>
      <c r="W9406" s="42"/>
      <c r="X9406" s="42"/>
      <c r="Y9406" s="42"/>
      <c r="Z9406" s="42"/>
      <c r="AA9406" s="42"/>
      <c r="AB9406" s="42"/>
      <c r="AC9406" s="11"/>
      <c r="AD9406" s="11"/>
      <c r="AE9406" s="11"/>
      <c r="AF9406" s="11"/>
    </row>
    <row r="9407" spans="3:32">
      <c r="C9407" s="57"/>
      <c r="D9407" s="11"/>
      <c r="E9407" s="11"/>
      <c r="F9407" s="56"/>
      <c r="G9407" s="11"/>
      <c r="H9407" s="11"/>
      <c r="I9407" s="11"/>
      <c r="J9407" s="11"/>
      <c r="K9407" s="11"/>
      <c r="L9407" s="11"/>
      <c r="M9407" s="11"/>
      <c r="N9407" s="11"/>
      <c r="P9407" s="11"/>
      <c r="Q9407" s="11"/>
      <c r="R9407" s="11"/>
      <c r="S9407" s="11"/>
      <c r="T9407" s="11"/>
      <c r="U9407" s="42"/>
      <c r="V9407" s="42"/>
      <c r="W9407" s="42"/>
      <c r="X9407" s="42"/>
      <c r="Y9407" s="42"/>
      <c r="Z9407" s="42"/>
      <c r="AA9407" s="42"/>
      <c r="AB9407" s="42"/>
      <c r="AC9407" s="11"/>
      <c r="AD9407" s="11"/>
      <c r="AF9407" s="11"/>
    </row>
    <row r="9408" spans="3:32">
      <c r="C9408" s="57"/>
      <c r="D9408" s="11"/>
      <c r="E9408" s="11"/>
      <c r="F9408" s="56"/>
      <c r="G9408" s="11"/>
      <c r="H9408" s="11"/>
      <c r="I9408" s="11"/>
      <c r="J9408" s="11"/>
      <c r="K9408" s="11"/>
      <c r="L9408" s="11"/>
      <c r="M9408" s="11"/>
      <c r="N9408" s="11"/>
      <c r="P9408" s="11"/>
      <c r="Q9408" s="11"/>
      <c r="R9408" s="11"/>
      <c r="S9408" s="11"/>
      <c r="T9408" s="11"/>
      <c r="U9408" s="42"/>
      <c r="V9408" s="42"/>
      <c r="W9408" s="42"/>
      <c r="X9408" s="42"/>
      <c r="Y9408" s="42"/>
      <c r="Z9408" s="42"/>
      <c r="AA9408" s="42"/>
      <c r="AB9408" s="42"/>
      <c r="AC9408" s="11"/>
      <c r="AD9408" s="11"/>
      <c r="AE9408" s="11"/>
      <c r="AF9408" s="11"/>
    </row>
    <row r="9409" spans="3:32">
      <c r="C9409" s="57"/>
      <c r="D9409" s="11"/>
      <c r="E9409" s="11"/>
      <c r="F9409" s="56"/>
      <c r="G9409" s="11"/>
      <c r="H9409" s="11"/>
      <c r="I9409" s="11"/>
      <c r="J9409" s="11"/>
      <c r="K9409" s="11"/>
      <c r="L9409" s="11"/>
      <c r="M9409" s="11"/>
      <c r="N9409" s="11"/>
      <c r="P9409" s="11"/>
      <c r="Q9409" s="11"/>
      <c r="R9409" s="11"/>
      <c r="S9409" s="11"/>
      <c r="T9409" s="11"/>
      <c r="U9409" s="42"/>
      <c r="V9409" s="42"/>
      <c r="W9409" s="42"/>
      <c r="X9409" s="42"/>
      <c r="Y9409" s="42"/>
      <c r="Z9409" s="42"/>
      <c r="AA9409" s="42"/>
      <c r="AB9409" s="42"/>
      <c r="AC9409" s="11"/>
      <c r="AD9409" s="11"/>
      <c r="AF9409" s="11"/>
    </row>
    <row r="9410" spans="3:32">
      <c r="C9410" s="57"/>
      <c r="D9410" s="11"/>
      <c r="E9410" s="11"/>
      <c r="F9410" s="56"/>
      <c r="G9410" s="11"/>
      <c r="H9410" s="11"/>
      <c r="I9410" s="11"/>
      <c r="J9410" s="11"/>
      <c r="K9410" s="11"/>
      <c r="L9410" s="11"/>
      <c r="M9410" s="11"/>
      <c r="N9410" s="11"/>
      <c r="P9410" s="11"/>
      <c r="Q9410" s="11"/>
      <c r="R9410" s="11"/>
      <c r="S9410" s="11"/>
      <c r="T9410" s="11"/>
      <c r="U9410" s="42"/>
      <c r="V9410" s="42"/>
      <c r="W9410" s="42"/>
      <c r="X9410" s="42"/>
      <c r="Y9410" s="42"/>
      <c r="Z9410" s="42"/>
      <c r="AA9410" s="42"/>
      <c r="AB9410" s="42"/>
      <c r="AC9410" s="11"/>
      <c r="AD9410" s="11"/>
    </row>
    <row r="9411" spans="3:32">
      <c r="C9411" s="57"/>
      <c r="D9411" s="11"/>
      <c r="E9411" s="11"/>
      <c r="F9411" s="56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42"/>
      <c r="V9411" s="42"/>
      <c r="W9411" s="42"/>
      <c r="X9411" s="42"/>
      <c r="Y9411" s="42"/>
      <c r="Z9411" s="42"/>
      <c r="AA9411" s="42"/>
      <c r="AB9411" s="42"/>
      <c r="AC9411" s="11"/>
      <c r="AD9411" s="11"/>
    </row>
    <row r="9412" spans="3:32">
      <c r="C9412" s="57"/>
      <c r="D9412" s="11"/>
      <c r="E9412" s="11"/>
      <c r="F9412" s="56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42"/>
      <c r="V9412" s="42"/>
      <c r="W9412" s="42"/>
      <c r="X9412" s="42"/>
      <c r="Y9412" s="42"/>
      <c r="Z9412" s="42"/>
      <c r="AA9412" s="42"/>
      <c r="AB9412" s="42"/>
      <c r="AC9412" s="11"/>
      <c r="AD9412" s="11"/>
      <c r="AE9412" s="11"/>
    </row>
    <row r="9413" spans="3:32">
      <c r="C9413" s="57"/>
      <c r="D9413" s="11"/>
      <c r="E9413" s="11"/>
      <c r="F9413" s="56"/>
      <c r="G9413" s="11"/>
      <c r="H9413" s="11"/>
      <c r="I9413" s="11"/>
      <c r="J9413" s="11"/>
      <c r="K9413" s="11"/>
      <c r="L9413" s="11"/>
      <c r="M9413" s="11"/>
      <c r="O9413" s="11"/>
      <c r="Q9413" s="11"/>
      <c r="R9413" s="11"/>
      <c r="S9413" s="11"/>
      <c r="T9413" s="11"/>
      <c r="U9413" s="42"/>
      <c r="V9413" s="42"/>
      <c r="W9413" s="42"/>
      <c r="X9413" s="42"/>
      <c r="Y9413" s="42"/>
      <c r="Z9413" s="42"/>
      <c r="AA9413" s="42"/>
      <c r="AB9413" s="42"/>
      <c r="AD9413" s="11"/>
      <c r="AE9413" s="11"/>
    </row>
    <row r="9414" spans="3:32">
      <c r="C9414" s="57"/>
      <c r="D9414" s="11"/>
      <c r="E9414" s="11"/>
      <c r="F9414" s="56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42"/>
      <c r="V9414" s="42"/>
      <c r="W9414" s="42"/>
      <c r="X9414" s="42"/>
      <c r="Y9414" s="42"/>
      <c r="Z9414" s="42"/>
      <c r="AA9414" s="42"/>
      <c r="AB9414" s="42"/>
      <c r="AD9414" s="11"/>
      <c r="AE9414" s="11"/>
      <c r="AF9414" s="11"/>
    </row>
    <row r="9415" spans="3:32">
      <c r="C9415" s="57"/>
      <c r="D9415" s="11"/>
      <c r="E9415" s="11"/>
      <c r="F9415" s="56"/>
      <c r="G9415" s="11"/>
      <c r="H9415" s="11"/>
      <c r="I9415" s="11"/>
      <c r="J9415" s="11"/>
      <c r="K9415" s="11"/>
      <c r="L9415" s="11"/>
      <c r="M9415" s="11"/>
      <c r="O9415" s="11"/>
      <c r="Q9415" s="11"/>
      <c r="R9415" s="11"/>
      <c r="S9415" s="11"/>
      <c r="T9415" s="11"/>
      <c r="U9415" s="42"/>
      <c r="V9415" s="42"/>
      <c r="W9415" s="42"/>
      <c r="X9415" s="42"/>
      <c r="Y9415" s="42"/>
      <c r="Z9415" s="42"/>
      <c r="AA9415" s="42"/>
      <c r="AB9415" s="42"/>
      <c r="AD9415" s="11"/>
      <c r="AE9415" s="11"/>
    </row>
    <row r="9416" spans="3:32">
      <c r="C9416" s="57"/>
      <c r="D9416" s="11"/>
      <c r="E9416" s="11"/>
      <c r="F9416" s="56"/>
      <c r="G9416" s="11"/>
      <c r="H9416" s="11"/>
      <c r="I9416" s="11"/>
      <c r="J9416" s="11"/>
      <c r="K9416" s="11"/>
      <c r="L9416" s="11"/>
      <c r="M9416" s="11"/>
      <c r="N9416" s="11"/>
      <c r="O9416" s="11"/>
      <c r="Q9416" s="11"/>
      <c r="R9416" s="11"/>
      <c r="S9416" s="11"/>
      <c r="T9416" s="11"/>
      <c r="U9416" s="42"/>
      <c r="V9416" s="42"/>
      <c r="W9416" s="42"/>
      <c r="X9416" s="42"/>
      <c r="Y9416" s="42"/>
      <c r="Z9416" s="42"/>
      <c r="AA9416" s="42"/>
      <c r="AB9416" s="42"/>
      <c r="AD9416" s="11"/>
      <c r="AE9416" s="11"/>
    </row>
    <row r="9417" spans="3:32">
      <c r="C9417" s="57"/>
      <c r="D9417" s="11"/>
      <c r="E9417" s="11"/>
      <c r="F9417" s="56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42"/>
      <c r="V9417" s="42"/>
      <c r="W9417" s="42"/>
      <c r="X9417" s="42"/>
      <c r="Y9417" s="42"/>
      <c r="Z9417" s="42"/>
      <c r="AA9417" s="42"/>
      <c r="AB9417" s="42"/>
      <c r="AD9417" s="11"/>
      <c r="AF9417" s="11"/>
    </row>
    <row r="9418" spans="3:32">
      <c r="C9418" s="57"/>
      <c r="D9418" s="11"/>
      <c r="E9418" s="11"/>
      <c r="F9418" s="56"/>
      <c r="G9418" s="11"/>
      <c r="H9418" s="11"/>
      <c r="I9418" s="11"/>
      <c r="J9418" s="11"/>
      <c r="K9418" s="11"/>
      <c r="L9418" s="11"/>
      <c r="M9418" s="11"/>
      <c r="O9418" s="11"/>
      <c r="Q9418" s="11"/>
      <c r="R9418" s="11"/>
      <c r="S9418" s="11"/>
      <c r="T9418" s="11"/>
      <c r="U9418" s="42"/>
      <c r="V9418" s="42"/>
      <c r="W9418" s="42"/>
      <c r="X9418" s="42"/>
      <c r="Y9418" s="42"/>
      <c r="Z9418" s="42"/>
      <c r="AA9418" s="42"/>
      <c r="AB9418" s="42"/>
      <c r="AD9418" s="11"/>
      <c r="AE9418" s="11"/>
    </row>
    <row r="9419" spans="3:32">
      <c r="C9419" s="57"/>
      <c r="D9419" s="11"/>
      <c r="E9419" s="11"/>
      <c r="F9419" s="56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42"/>
      <c r="V9419" s="42"/>
      <c r="W9419" s="42"/>
      <c r="X9419" s="42"/>
      <c r="Y9419" s="42"/>
      <c r="Z9419" s="42"/>
      <c r="AA9419" s="42"/>
      <c r="AB9419" s="42"/>
      <c r="AD9419" s="11"/>
      <c r="AF9419" s="11"/>
    </row>
    <row r="9420" spans="3:32">
      <c r="C9420" s="57"/>
      <c r="D9420" s="11"/>
      <c r="E9420" s="11"/>
      <c r="F9420" s="56"/>
      <c r="G9420" s="11"/>
      <c r="H9420" s="11"/>
      <c r="I9420" s="11"/>
      <c r="J9420" s="11"/>
      <c r="K9420" s="11"/>
      <c r="L9420" s="11"/>
      <c r="M9420" s="11"/>
      <c r="O9420" s="11"/>
      <c r="Q9420" s="11"/>
      <c r="R9420" s="11"/>
      <c r="S9420" s="11"/>
      <c r="T9420" s="11"/>
      <c r="U9420" s="42"/>
      <c r="V9420" s="42"/>
      <c r="W9420" s="42"/>
      <c r="X9420" s="42"/>
      <c r="Y9420" s="42"/>
      <c r="Z9420" s="42"/>
      <c r="AA9420" s="42"/>
      <c r="AB9420" s="42"/>
      <c r="AD9420" s="11"/>
      <c r="AF9420" s="11"/>
    </row>
    <row r="9421" spans="3:32">
      <c r="C9421" s="57"/>
      <c r="D9421" s="11"/>
      <c r="E9421" s="11"/>
      <c r="F9421" s="56"/>
      <c r="G9421" s="11"/>
      <c r="H9421" s="11"/>
      <c r="I9421" s="11"/>
      <c r="J9421" s="11"/>
      <c r="K9421" s="11"/>
      <c r="L9421" s="11"/>
      <c r="M9421" s="11"/>
      <c r="O9421" s="11"/>
      <c r="Q9421" s="11"/>
      <c r="R9421" s="11"/>
      <c r="S9421" s="11"/>
      <c r="T9421" s="11"/>
      <c r="U9421" s="42"/>
      <c r="V9421" s="42"/>
      <c r="W9421" s="42"/>
      <c r="X9421" s="42"/>
      <c r="Y9421" s="42"/>
      <c r="Z9421" s="42"/>
      <c r="AA9421" s="42"/>
      <c r="AB9421" s="42"/>
      <c r="AD9421" s="11"/>
      <c r="AF9421" s="11"/>
    </row>
    <row r="9422" spans="3:32">
      <c r="C9422" s="57"/>
      <c r="D9422" s="11"/>
      <c r="E9422" s="11"/>
      <c r="F9422" s="56"/>
      <c r="G9422" s="11"/>
      <c r="H9422" s="11"/>
      <c r="I9422" s="11"/>
      <c r="J9422" s="11"/>
      <c r="K9422" s="11"/>
      <c r="L9422" s="11"/>
      <c r="M9422" s="11"/>
      <c r="O9422" s="11"/>
      <c r="Q9422" s="11"/>
      <c r="R9422" s="11"/>
      <c r="S9422" s="11"/>
      <c r="T9422" s="11"/>
      <c r="U9422" s="42"/>
      <c r="V9422" s="42"/>
      <c r="W9422" s="42"/>
      <c r="X9422" s="42"/>
      <c r="Y9422" s="42"/>
      <c r="Z9422" s="42"/>
      <c r="AA9422" s="42"/>
      <c r="AB9422" s="42"/>
      <c r="AD9422" s="11"/>
      <c r="AF9422" s="11"/>
    </row>
    <row r="9423" spans="3:32">
      <c r="C9423" s="57"/>
      <c r="D9423" s="11"/>
      <c r="E9423" s="11"/>
      <c r="F9423" s="56"/>
      <c r="G9423" s="11"/>
      <c r="H9423" s="11"/>
      <c r="I9423" s="11"/>
      <c r="J9423" s="11"/>
      <c r="K9423" s="11"/>
      <c r="M9423" s="11"/>
      <c r="O9423" s="11"/>
      <c r="P9423" s="11"/>
      <c r="Q9423" s="11"/>
      <c r="R9423" s="11"/>
      <c r="S9423" s="11"/>
      <c r="T9423" s="11"/>
      <c r="U9423" s="42"/>
      <c r="V9423" s="42"/>
      <c r="W9423" s="42"/>
      <c r="X9423" s="42"/>
      <c r="Y9423" s="42"/>
      <c r="Z9423" s="42"/>
      <c r="AA9423" s="42"/>
      <c r="AB9423" s="42"/>
      <c r="AD9423" s="11"/>
      <c r="AE9423" s="11"/>
    </row>
    <row r="9424" spans="3:32">
      <c r="C9424" s="57"/>
      <c r="D9424" s="11"/>
      <c r="E9424" s="11"/>
      <c r="F9424" s="56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42"/>
      <c r="V9424" s="42"/>
      <c r="W9424" s="42"/>
      <c r="X9424" s="42"/>
      <c r="Y9424" s="42"/>
      <c r="Z9424" s="42"/>
      <c r="AA9424" s="42"/>
      <c r="AB9424" s="42"/>
      <c r="AD9424" s="11"/>
      <c r="AE9424" s="11"/>
    </row>
    <row r="9425" spans="3:32">
      <c r="C9425" s="57"/>
      <c r="D9425" s="11"/>
      <c r="E9425" s="11"/>
      <c r="F9425" s="56"/>
      <c r="G9425" s="11"/>
      <c r="H9425" s="11"/>
      <c r="I9425" s="11"/>
      <c r="J9425" s="11"/>
      <c r="K9425" s="11"/>
      <c r="M9425" s="11"/>
      <c r="N9425" s="11"/>
      <c r="O9425" s="11"/>
      <c r="Q9425" s="11"/>
      <c r="R9425" s="11"/>
      <c r="S9425" s="11"/>
      <c r="U9425" s="42"/>
      <c r="V9425" s="42"/>
      <c r="W9425" s="42"/>
      <c r="X9425" s="42"/>
      <c r="Y9425" s="42"/>
      <c r="Z9425" s="42"/>
      <c r="AA9425" s="42"/>
      <c r="AB9425" s="42"/>
      <c r="AD9425" s="11"/>
      <c r="AE9425" s="11"/>
      <c r="AF9425" s="11"/>
    </row>
    <row r="9426" spans="3:32">
      <c r="C9426" s="57"/>
      <c r="D9426" s="11"/>
      <c r="E9426" s="11"/>
      <c r="F9426" s="56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42"/>
      <c r="V9426" s="42"/>
      <c r="W9426" s="42"/>
      <c r="X9426" s="42"/>
      <c r="Y9426" s="42"/>
      <c r="Z9426" s="42"/>
      <c r="AA9426" s="42"/>
      <c r="AB9426" s="42"/>
      <c r="AD9426" s="11"/>
      <c r="AE9426" s="11"/>
      <c r="AF9426" s="11"/>
    </row>
    <row r="9427" spans="3:32">
      <c r="C9427" s="57"/>
      <c r="D9427" s="11"/>
      <c r="E9427" s="11"/>
      <c r="F9427" s="56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42"/>
      <c r="V9427" s="42"/>
      <c r="W9427" s="42"/>
      <c r="X9427" s="42"/>
      <c r="Y9427" s="42"/>
      <c r="Z9427" s="42"/>
      <c r="AA9427" s="42"/>
      <c r="AB9427" s="42"/>
      <c r="AD9427" s="11"/>
      <c r="AF9427" s="11"/>
    </row>
    <row r="9428" spans="3:32">
      <c r="C9428" s="57"/>
      <c r="D9428" s="11"/>
      <c r="E9428" s="11"/>
      <c r="F9428" s="56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42"/>
      <c r="V9428" s="42"/>
      <c r="W9428" s="42"/>
      <c r="X9428" s="42"/>
      <c r="Y9428" s="42"/>
      <c r="Z9428" s="42"/>
      <c r="AA9428" s="42"/>
      <c r="AB9428" s="42"/>
      <c r="AD9428" s="11"/>
      <c r="AF9428" s="11"/>
    </row>
    <row r="9429" spans="3:32">
      <c r="C9429" s="57"/>
      <c r="D9429" s="11"/>
      <c r="E9429" s="11"/>
      <c r="F9429" s="56"/>
      <c r="G9429" s="11"/>
      <c r="H9429" s="11"/>
      <c r="I9429" s="11"/>
      <c r="J9429" s="11"/>
      <c r="K9429" s="11"/>
      <c r="M9429" s="11"/>
      <c r="N9429" s="11"/>
      <c r="P9429" s="11"/>
      <c r="Q9429" s="11"/>
      <c r="R9429" s="11"/>
      <c r="S9429" s="11"/>
      <c r="U9429" s="42"/>
      <c r="V9429" s="42"/>
      <c r="W9429" s="42"/>
      <c r="X9429" s="42"/>
      <c r="Y9429" s="42"/>
      <c r="Z9429" s="42"/>
      <c r="AA9429" s="42"/>
      <c r="AB9429" s="42"/>
      <c r="AD9429" s="11"/>
      <c r="AE9429" s="11"/>
    </row>
    <row r="9430" spans="3:32">
      <c r="C9430" s="57"/>
      <c r="D9430" s="11"/>
      <c r="E9430" s="11"/>
      <c r="F9430" s="56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42"/>
      <c r="V9430" s="42"/>
      <c r="W9430" s="42"/>
      <c r="X9430" s="42"/>
      <c r="Y9430" s="42"/>
      <c r="Z9430" s="42"/>
      <c r="AA9430" s="42"/>
      <c r="AB9430" s="42"/>
      <c r="AD9430" s="11"/>
      <c r="AF9430" s="11"/>
    </row>
    <row r="9431" spans="3:32">
      <c r="C9431" s="57"/>
      <c r="D9431" s="11"/>
      <c r="E9431" s="11"/>
      <c r="F9431" s="56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42"/>
      <c r="V9431" s="42"/>
      <c r="W9431" s="42"/>
      <c r="X9431" s="42"/>
      <c r="Y9431" s="42"/>
      <c r="Z9431" s="42"/>
      <c r="AA9431" s="42"/>
      <c r="AB9431" s="42"/>
      <c r="AD9431" s="11"/>
      <c r="AF9431" s="11"/>
    </row>
    <row r="9432" spans="3:32">
      <c r="C9432" s="57"/>
      <c r="D9432" s="11"/>
      <c r="E9432" s="11"/>
      <c r="F9432" s="56"/>
      <c r="G9432" s="11"/>
      <c r="H9432" s="11"/>
      <c r="I9432" s="11"/>
      <c r="J9432" s="11"/>
      <c r="K9432" s="11"/>
      <c r="L9432" s="11"/>
      <c r="M9432" s="11"/>
      <c r="O9432" s="11"/>
      <c r="Q9432" s="11"/>
      <c r="R9432" s="11"/>
      <c r="S9432" s="11"/>
      <c r="T9432" s="11"/>
      <c r="U9432" s="42"/>
      <c r="V9432" s="42"/>
      <c r="W9432" s="42"/>
      <c r="X9432" s="42"/>
      <c r="Y9432" s="42"/>
      <c r="Z9432" s="42"/>
      <c r="AA9432" s="42"/>
      <c r="AB9432" s="42"/>
      <c r="AD9432" s="11"/>
      <c r="AE9432" s="11"/>
    </row>
    <row r="9433" spans="3:32">
      <c r="C9433" s="57"/>
      <c r="D9433" s="11"/>
      <c r="E9433" s="11"/>
      <c r="F9433" s="56"/>
      <c r="G9433" s="11"/>
      <c r="H9433" s="11"/>
      <c r="I9433" s="11"/>
      <c r="J9433" s="11"/>
      <c r="K9433" s="11"/>
      <c r="L9433" s="11"/>
      <c r="M9433" s="11"/>
      <c r="O9433" s="11"/>
      <c r="Q9433" s="11"/>
      <c r="R9433" s="11"/>
      <c r="S9433" s="11"/>
      <c r="T9433" s="11"/>
      <c r="U9433" s="42"/>
      <c r="V9433" s="42"/>
      <c r="W9433" s="42"/>
      <c r="X9433" s="42"/>
      <c r="Y9433" s="42"/>
      <c r="Z9433" s="42"/>
      <c r="AA9433" s="42"/>
      <c r="AB9433" s="42"/>
      <c r="AD9433" s="11"/>
      <c r="AE9433" s="11"/>
    </row>
    <row r="9434" spans="3:32">
      <c r="C9434" s="57"/>
      <c r="D9434" s="11"/>
      <c r="E9434" s="11"/>
      <c r="F9434" s="56"/>
      <c r="G9434" s="11"/>
      <c r="H9434" s="11"/>
      <c r="I9434" s="11"/>
      <c r="J9434" s="11"/>
      <c r="K9434" s="11"/>
      <c r="L9434" s="11"/>
      <c r="M9434" s="11"/>
      <c r="O9434" s="11"/>
      <c r="Q9434" s="11"/>
      <c r="R9434" s="11"/>
      <c r="S9434" s="11"/>
      <c r="T9434" s="11"/>
      <c r="U9434" s="42"/>
      <c r="V9434" s="42"/>
      <c r="W9434" s="42"/>
      <c r="X9434" s="42"/>
      <c r="Y9434" s="42"/>
      <c r="Z9434" s="42"/>
      <c r="AA9434" s="42"/>
      <c r="AB9434" s="42"/>
      <c r="AD9434" s="11"/>
      <c r="AE9434" s="11"/>
    </row>
    <row r="9435" spans="3:32">
      <c r="C9435" s="57"/>
      <c r="D9435" s="11"/>
      <c r="E9435" s="11"/>
      <c r="F9435" s="56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42"/>
      <c r="V9435" s="42"/>
      <c r="W9435" s="42"/>
      <c r="X9435" s="42"/>
      <c r="Y9435" s="42"/>
      <c r="Z9435" s="42"/>
      <c r="AA9435" s="42"/>
      <c r="AB9435" s="42"/>
      <c r="AD9435" s="11"/>
      <c r="AF9435" s="11"/>
    </row>
    <row r="9436" spans="3:32">
      <c r="C9436" s="57"/>
      <c r="D9436" s="11"/>
      <c r="E9436" s="11"/>
      <c r="F9436" s="56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42"/>
      <c r="V9436" s="42"/>
      <c r="W9436" s="42"/>
      <c r="X9436" s="42"/>
      <c r="Y9436" s="42"/>
      <c r="Z9436" s="42"/>
      <c r="AA9436" s="42"/>
      <c r="AB9436" s="42"/>
      <c r="AD9436" s="11"/>
      <c r="AF9436" s="11"/>
    </row>
    <row r="9437" spans="3:32">
      <c r="C9437" s="57"/>
      <c r="D9437" s="11"/>
      <c r="E9437" s="11"/>
      <c r="F9437" s="56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42"/>
      <c r="V9437" s="42"/>
      <c r="W9437" s="42"/>
      <c r="X9437" s="42"/>
      <c r="Y9437" s="42"/>
      <c r="Z9437" s="42"/>
      <c r="AA9437" s="42"/>
      <c r="AB9437" s="42"/>
      <c r="AD9437" s="11"/>
      <c r="AF9437" s="11"/>
    </row>
    <row r="9438" spans="3:32">
      <c r="C9438" s="57"/>
      <c r="D9438" s="11"/>
      <c r="E9438" s="11"/>
      <c r="F9438" s="56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42"/>
      <c r="V9438" s="42"/>
      <c r="W9438" s="42"/>
      <c r="X9438" s="42"/>
      <c r="Y9438" s="42"/>
      <c r="Z9438" s="42"/>
      <c r="AA9438" s="42"/>
      <c r="AB9438" s="42"/>
      <c r="AD9438" s="11"/>
      <c r="AE9438" s="11"/>
      <c r="AF9438" s="11"/>
    </row>
    <row r="9439" spans="3:32">
      <c r="C9439" s="57"/>
      <c r="D9439" s="11"/>
      <c r="E9439" s="11"/>
      <c r="F9439" s="56"/>
      <c r="G9439" s="11"/>
      <c r="H9439" s="11"/>
      <c r="I9439" s="11"/>
      <c r="J9439" s="11"/>
      <c r="K9439" s="11"/>
      <c r="M9439" s="11"/>
      <c r="O9439" s="11"/>
      <c r="P9439" s="11"/>
      <c r="Q9439" s="11"/>
      <c r="R9439" s="11"/>
      <c r="S9439" s="11"/>
      <c r="T9439" s="11"/>
      <c r="U9439" s="42"/>
      <c r="V9439" s="42"/>
      <c r="W9439" s="42"/>
      <c r="X9439" s="42"/>
      <c r="Y9439" s="42"/>
      <c r="Z9439" s="42"/>
      <c r="AA9439" s="42"/>
      <c r="AB9439" s="42"/>
      <c r="AD9439" s="11"/>
      <c r="AE9439" s="11"/>
    </row>
    <row r="9440" spans="3:32">
      <c r="C9440" s="57"/>
      <c r="D9440" s="11"/>
      <c r="E9440" s="11"/>
      <c r="F9440" s="56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42"/>
      <c r="V9440" s="42"/>
      <c r="W9440" s="42"/>
      <c r="X9440" s="42"/>
      <c r="Y9440" s="42"/>
      <c r="Z9440" s="42"/>
      <c r="AA9440" s="42"/>
      <c r="AB9440" s="42"/>
      <c r="AD9440" s="11"/>
      <c r="AF9440" s="11"/>
    </row>
    <row r="9441" spans="3:32">
      <c r="C9441" s="57"/>
      <c r="D9441" s="11"/>
      <c r="E9441" s="11"/>
      <c r="F9441" s="56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42"/>
      <c r="V9441" s="42"/>
      <c r="W9441" s="42"/>
      <c r="X9441" s="42"/>
      <c r="Y9441" s="42"/>
      <c r="Z9441" s="42"/>
      <c r="AA9441" s="42"/>
      <c r="AB9441" s="42"/>
      <c r="AD9441" s="11"/>
      <c r="AF9441" s="11"/>
    </row>
    <row r="9442" spans="3:32">
      <c r="C9442" s="57"/>
      <c r="D9442" s="11"/>
      <c r="E9442" s="11"/>
      <c r="F9442" s="56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42"/>
      <c r="V9442" s="42"/>
      <c r="W9442" s="42"/>
      <c r="X9442" s="42"/>
      <c r="Y9442" s="42"/>
      <c r="Z9442" s="42"/>
      <c r="AA9442" s="42"/>
      <c r="AB9442" s="42"/>
      <c r="AD9442" s="11"/>
      <c r="AE9442" s="11"/>
    </row>
    <row r="9443" spans="3:32">
      <c r="C9443" s="57"/>
      <c r="D9443" s="11"/>
      <c r="E9443" s="11"/>
      <c r="F9443" s="56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42"/>
      <c r="V9443" s="42"/>
      <c r="W9443" s="42"/>
      <c r="X9443" s="42"/>
      <c r="Y9443" s="42"/>
      <c r="Z9443" s="42"/>
      <c r="AA9443" s="42"/>
      <c r="AB9443" s="42"/>
      <c r="AD9443" s="11"/>
      <c r="AE9443" s="11"/>
    </row>
    <row r="9444" spans="3:32">
      <c r="C9444" s="57"/>
      <c r="D9444" s="11"/>
      <c r="E9444" s="11"/>
      <c r="F9444" s="56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42"/>
      <c r="V9444" s="42"/>
      <c r="W9444" s="42"/>
      <c r="X9444" s="42"/>
      <c r="Y9444" s="42"/>
      <c r="Z9444" s="42"/>
      <c r="AA9444" s="42"/>
      <c r="AB9444" s="42"/>
      <c r="AD9444" s="11"/>
      <c r="AE9444" s="11"/>
    </row>
    <row r="9445" spans="3:32">
      <c r="C9445" s="57"/>
      <c r="D9445" s="11"/>
      <c r="E9445" s="11"/>
      <c r="F9445" s="56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42"/>
      <c r="V9445" s="42"/>
      <c r="W9445" s="42"/>
      <c r="X9445" s="42"/>
      <c r="Y9445" s="42"/>
      <c r="Z9445" s="42"/>
      <c r="AA9445" s="42"/>
      <c r="AB9445" s="42"/>
      <c r="AD9445" s="11"/>
      <c r="AE9445" s="11"/>
      <c r="AF9445" s="11"/>
    </row>
    <row r="9446" spans="3:32">
      <c r="C9446" s="57"/>
      <c r="D9446" s="11"/>
      <c r="E9446" s="11"/>
      <c r="F9446" s="56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42"/>
      <c r="V9446" s="42"/>
      <c r="W9446" s="42"/>
      <c r="X9446" s="42"/>
      <c r="Y9446" s="42"/>
      <c r="Z9446" s="42"/>
      <c r="AA9446" s="42"/>
      <c r="AB9446" s="42"/>
      <c r="AD9446" s="11"/>
      <c r="AF9446" s="11"/>
    </row>
    <row r="9447" spans="3:32">
      <c r="C9447" s="57"/>
      <c r="D9447" s="11"/>
      <c r="E9447" s="11"/>
      <c r="F9447" s="56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42"/>
      <c r="V9447" s="42"/>
      <c r="W9447" s="42"/>
      <c r="X9447" s="42"/>
      <c r="Y9447" s="42"/>
      <c r="Z9447" s="42"/>
      <c r="AA9447" s="42"/>
      <c r="AB9447" s="42"/>
      <c r="AD9447" s="11"/>
      <c r="AF9447" s="11"/>
    </row>
    <row r="9448" spans="3:32">
      <c r="C9448" s="57"/>
      <c r="D9448" s="11"/>
      <c r="E9448" s="11"/>
      <c r="F9448" s="56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42"/>
      <c r="V9448" s="42"/>
      <c r="W9448" s="42"/>
      <c r="X9448" s="42"/>
      <c r="Y9448" s="42"/>
      <c r="Z9448" s="42"/>
      <c r="AA9448" s="42"/>
      <c r="AB9448" s="42"/>
      <c r="AD9448" s="11"/>
      <c r="AE9448" s="11"/>
    </row>
    <row r="9449" spans="3:32">
      <c r="C9449" s="57"/>
      <c r="D9449" s="11"/>
      <c r="E9449" s="11"/>
      <c r="F9449" s="56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42"/>
      <c r="V9449" s="42"/>
      <c r="W9449" s="42"/>
      <c r="X9449" s="42"/>
      <c r="Y9449" s="42"/>
      <c r="Z9449" s="42"/>
      <c r="AA9449" s="42"/>
      <c r="AB9449" s="42"/>
      <c r="AD9449" s="11"/>
      <c r="AE9449" s="11"/>
      <c r="AF9449" s="11"/>
    </row>
    <row r="9450" spans="3:32">
      <c r="C9450" s="57"/>
      <c r="D9450" s="11"/>
      <c r="E9450" s="11"/>
      <c r="F9450" s="56"/>
      <c r="G9450" s="11"/>
      <c r="H9450" s="11"/>
      <c r="I9450" s="11"/>
      <c r="J9450" s="11"/>
      <c r="K9450" s="11"/>
      <c r="L9450" s="11"/>
      <c r="M9450" s="11"/>
      <c r="N9450" s="11"/>
      <c r="P9450" s="11"/>
      <c r="Q9450" s="11"/>
      <c r="R9450" s="11"/>
      <c r="S9450" s="11"/>
      <c r="T9450" s="11"/>
      <c r="U9450" s="42"/>
      <c r="V9450" s="42"/>
      <c r="W9450" s="42"/>
      <c r="X9450" s="42"/>
      <c r="Y9450" s="42"/>
      <c r="Z9450" s="42"/>
      <c r="AA9450" s="42"/>
      <c r="AB9450" s="42"/>
      <c r="AD9450" s="11"/>
      <c r="AE9450" s="11"/>
    </row>
    <row r="9451" spans="3:32">
      <c r="C9451" s="57"/>
      <c r="D9451" s="11"/>
      <c r="E9451" s="11"/>
      <c r="F9451" s="56"/>
      <c r="G9451" s="11"/>
      <c r="H9451" s="11"/>
      <c r="I9451" s="11"/>
      <c r="J9451" s="11"/>
      <c r="K9451" s="11"/>
      <c r="L9451" s="11"/>
      <c r="M9451" s="11"/>
      <c r="N9451" s="11"/>
      <c r="P9451" s="11"/>
      <c r="Q9451" s="11"/>
      <c r="R9451" s="11"/>
      <c r="S9451" s="11"/>
      <c r="T9451" s="11"/>
      <c r="U9451" s="42"/>
      <c r="V9451" s="42"/>
      <c r="W9451" s="42"/>
      <c r="X9451" s="42"/>
      <c r="Y9451" s="42"/>
      <c r="Z9451" s="42"/>
      <c r="AA9451" s="42"/>
      <c r="AB9451" s="42"/>
      <c r="AD9451" s="11"/>
      <c r="AE9451" s="11"/>
      <c r="AF9451" s="11"/>
    </row>
    <row r="9452" spans="3:32">
      <c r="C9452" s="57"/>
      <c r="D9452" s="11"/>
      <c r="E9452" s="11"/>
      <c r="F9452" s="56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42"/>
      <c r="V9452" s="42"/>
      <c r="W9452" s="42"/>
      <c r="X9452" s="42"/>
      <c r="Y9452" s="42"/>
      <c r="Z9452" s="42"/>
      <c r="AA9452" s="42"/>
      <c r="AB9452" s="42"/>
      <c r="AD9452" s="11"/>
      <c r="AE9452" s="11"/>
    </row>
    <row r="9453" spans="3:32">
      <c r="C9453" s="57"/>
      <c r="D9453" s="11"/>
      <c r="E9453" s="11"/>
      <c r="F9453" s="56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U9453" s="42"/>
      <c r="V9453" s="42"/>
      <c r="W9453" s="42"/>
      <c r="X9453" s="42"/>
      <c r="Y9453" s="42"/>
      <c r="Z9453" s="42"/>
      <c r="AA9453" s="42"/>
      <c r="AB9453" s="42"/>
      <c r="AD9453" s="11"/>
      <c r="AE9453" s="11"/>
      <c r="AF9453" s="11"/>
    </row>
    <row r="9454" spans="3:32">
      <c r="C9454" s="57"/>
      <c r="D9454" s="11"/>
      <c r="E9454" s="11"/>
      <c r="F9454" s="56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42"/>
      <c r="V9454" s="42"/>
      <c r="W9454" s="42"/>
      <c r="X9454" s="42"/>
      <c r="Y9454" s="42"/>
      <c r="Z9454" s="42"/>
      <c r="AA9454" s="42"/>
      <c r="AB9454" s="42"/>
      <c r="AD9454" s="11"/>
      <c r="AE9454" s="11"/>
    </row>
    <row r="9455" spans="3:32">
      <c r="C9455" s="57"/>
      <c r="D9455" s="11"/>
      <c r="E9455" s="11"/>
      <c r="F9455" s="56"/>
      <c r="G9455" s="11"/>
      <c r="H9455" s="11"/>
      <c r="I9455" s="11"/>
      <c r="J9455" s="11"/>
      <c r="K9455" s="11"/>
      <c r="L9455" s="11"/>
      <c r="M9455" s="11"/>
      <c r="N9455" s="11"/>
      <c r="Q9455" s="11"/>
      <c r="R9455" s="11"/>
      <c r="S9455" s="11"/>
      <c r="T9455" s="11"/>
      <c r="U9455" s="42"/>
      <c r="V9455" s="42"/>
      <c r="W9455" s="42"/>
      <c r="X9455" s="42"/>
      <c r="Y9455" s="42"/>
      <c r="Z9455" s="42"/>
      <c r="AA9455" s="42"/>
      <c r="AB9455" s="42"/>
      <c r="AD9455" s="11"/>
      <c r="AE9455" s="11"/>
    </row>
    <row r="9456" spans="3:32">
      <c r="C9456" s="57"/>
      <c r="D9456" s="11"/>
      <c r="E9456" s="11"/>
      <c r="F9456" s="56"/>
      <c r="G9456" s="11"/>
      <c r="H9456" s="11"/>
      <c r="I9456" s="11"/>
      <c r="J9456" s="11"/>
      <c r="K9456" s="11"/>
      <c r="L9456" s="11"/>
      <c r="M9456" s="11"/>
      <c r="N9456" s="11"/>
      <c r="Q9456" s="11"/>
      <c r="R9456" s="11"/>
      <c r="S9456" s="11"/>
      <c r="T9456" s="11"/>
      <c r="U9456" s="42"/>
      <c r="V9456" s="42"/>
      <c r="W9456" s="42"/>
      <c r="X9456" s="42"/>
      <c r="Y9456" s="42"/>
      <c r="Z9456" s="42"/>
      <c r="AA9456" s="42"/>
      <c r="AB9456" s="42"/>
      <c r="AD9456" s="11"/>
      <c r="AF9456" s="11"/>
    </row>
    <row r="9457" spans="3:32">
      <c r="C9457" s="57"/>
      <c r="D9457" s="11"/>
      <c r="E9457" s="11"/>
      <c r="F9457" s="56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42"/>
      <c r="V9457" s="42"/>
      <c r="W9457" s="42"/>
      <c r="X9457" s="42"/>
      <c r="Y9457" s="42"/>
      <c r="Z9457" s="42"/>
      <c r="AA9457" s="42"/>
      <c r="AB9457" s="42"/>
      <c r="AD9457" s="11"/>
      <c r="AF9457" s="11"/>
    </row>
    <row r="9458" spans="3:32">
      <c r="C9458" s="57"/>
      <c r="D9458" s="11"/>
      <c r="E9458" s="11"/>
      <c r="F9458" s="56"/>
      <c r="G9458" s="11"/>
      <c r="H9458" s="11"/>
      <c r="I9458" s="11"/>
      <c r="J9458" s="11"/>
      <c r="K9458" s="11"/>
      <c r="L9458" s="11"/>
      <c r="M9458" s="11"/>
      <c r="N9458" s="11"/>
      <c r="P9458" s="11"/>
      <c r="Q9458" s="11"/>
      <c r="R9458" s="11"/>
      <c r="S9458" s="11"/>
      <c r="T9458" s="11"/>
      <c r="U9458" s="42"/>
      <c r="V9458" s="42"/>
      <c r="W9458" s="42"/>
      <c r="X9458" s="42"/>
      <c r="Y9458" s="42"/>
      <c r="Z9458" s="42"/>
      <c r="AA9458" s="42"/>
      <c r="AB9458" s="42"/>
      <c r="AD9458" s="11"/>
      <c r="AF9458" s="11"/>
    </row>
    <row r="9459" spans="3:32">
      <c r="C9459" s="57"/>
      <c r="D9459" s="11"/>
      <c r="E9459" s="11"/>
      <c r="F9459" s="56"/>
      <c r="G9459" s="11"/>
      <c r="H9459" s="11"/>
      <c r="I9459" s="11"/>
      <c r="J9459" s="11"/>
      <c r="K9459" s="11"/>
      <c r="L9459" s="11"/>
      <c r="M9459" s="11"/>
      <c r="N9459" s="11"/>
      <c r="P9459" s="11"/>
      <c r="Q9459" s="11"/>
      <c r="R9459" s="11"/>
      <c r="S9459" s="11"/>
      <c r="T9459" s="11"/>
      <c r="U9459" s="42"/>
      <c r="V9459" s="42"/>
      <c r="W9459" s="42"/>
      <c r="X9459" s="42"/>
      <c r="Y9459" s="42"/>
      <c r="Z9459" s="42"/>
      <c r="AA9459" s="42"/>
      <c r="AB9459" s="42"/>
      <c r="AD9459" s="11"/>
      <c r="AF9459" s="11"/>
    </row>
    <row r="9460" spans="3:32">
      <c r="C9460" s="57"/>
      <c r="D9460" s="11"/>
      <c r="E9460" s="11"/>
      <c r="F9460" s="56"/>
      <c r="G9460" s="11"/>
      <c r="H9460" s="11"/>
      <c r="I9460" s="11"/>
      <c r="J9460" s="11"/>
      <c r="K9460" s="11"/>
      <c r="L9460" s="11"/>
      <c r="M9460" s="11"/>
      <c r="O9460" s="11"/>
      <c r="Q9460" s="11"/>
      <c r="R9460" s="11"/>
      <c r="S9460" s="11"/>
      <c r="T9460" s="11"/>
      <c r="U9460" s="42"/>
      <c r="V9460" s="42"/>
      <c r="W9460" s="42"/>
      <c r="X9460" s="42"/>
      <c r="Y9460" s="42"/>
      <c r="Z9460" s="42"/>
      <c r="AA9460" s="42"/>
      <c r="AB9460" s="42"/>
      <c r="AD9460" s="11"/>
      <c r="AF9460" s="11"/>
    </row>
    <row r="9461" spans="3:32">
      <c r="C9461" s="57"/>
      <c r="D9461" s="11"/>
      <c r="E9461" s="11"/>
      <c r="F9461" s="56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U9461" s="42"/>
      <c r="V9461" s="42"/>
      <c r="W9461" s="42"/>
      <c r="X9461" s="42"/>
      <c r="Y9461" s="42"/>
      <c r="Z9461" s="42"/>
      <c r="AA9461" s="42"/>
      <c r="AB9461" s="42"/>
      <c r="AD9461" s="11"/>
      <c r="AF9461" s="11"/>
    </row>
    <row r="9462" spans="3:32">
      <c r="C9462" s="57"/>
      <c r="D9462" s="11"/>
      <c r="E9462" s="11"/>
      <c r="F9462" s="56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42"/>
      <c r="V9462" s="42"/>
      <c r="W9462" s="42"/>
      <c r="X9462" s="42"/>
      <c r="Y9462" s="42"/>
      <c r="Z9462" s="42"/>
      <c r="AA9462" s="42"/>
      <c r="AB9462" s="42"/>
      <c r="AD9462" s="11"/>
    </row>
    <row r="9463" spans="3:32">
      <c r="C9463" s="57"/>
      <c r="D9463" s="11"/>
      <c r="E9463" s="11"/>
      <c r="F9463" s="56"/>
      <c r="G9463" s="11"/>
      <c r="H9463" s="11"/>
      <c r="I9463" s="11"/>
      <c r="J9463" s="11"/>
      <c r="K9463" s="11"/>
      <c r="L9463" s="11"/>
      <c r="M9463" s="11"/>
      <c r="O9463" s="11"/>
      <c r="Q9463" s="11"/>
      <c r="R9463" s="11"/>
      <c r="S9463" s="11"/>
      <c r="T9463" s="11"/>
      <c r="U9463" s="42"/>
      <c r="V9463" s="42"/>
      <c r="W9463" s="42"/>
      <c r="X9463" s="42"/>
      <c r="Y9463" s="42"/>
      <c r="Z9463" s="42"/>
      <c r="AA9463" s="42"/>
      <c r="AB9463" s="42"/>
      <c r="AD9463" s="11"/>
      <c r="AE9463" s="11"/>
      <c r="AF9463" s="11"/>
    </row>
    <row r="9464" spans="3:32">
      <c r="C9464" s="57"/>
      <c r="D9464" s="11"/>
      <c r="E9464" s="11"/>
      <c r="F9464" s="56"/>
      <c r="G9464" s="11"/>
      <c r="H9464" s="11"/>
      <c r="I9464" s="11"/>
      <c r="J9464" s="11"/>
      <c r="K9464" s="11"/>
      <c r="L9464" s="11"/>
      <c r="M9464" s="11"/>
      <c r="O9464" s="11"/>
      <c r="Q9464" s="11"/>
      <c r="R9464" s="11"/>
      <c r="S9464" s="11"/>
      <c r="T9464" s="11"/>
      <c r="U9464" s="42"/>
      <c r="V9464" s="42"/>
      <c r="W9464" s="42"/>
      <c r="X9464" s="42"/>
      <c r="Y9464" s="42"/>
      <c r="Z9464" s="42"/>
      <c r="AA9464" s="42"/>
      <c r="AB9464" s="42"/>
      <c r="AD9464" s="11"/>
      <c r="AE9464" s="11"/>
    </row>
    <row r="9465" spans="3:32">
      <c r="C9465" s="57"/>
      <c r="D9465" s="11"/>
      <c r="E9465" s="11"/>
      <c r="F9465" s="56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42"/>
      <c r="V9465" s="42"/>
      <c r="W9465" s="42"/>
      <c r="X9465" s="42"/>
      <c r="Y9465" s="42"/>
      <c r="Z9465" s="42"/>
      <c r="AA9465" s="42"/>
      <c r="AB9465" s="42"/>
      <c r="AD9465" s="11"/>
      <c r="AE9465" s="11"/>
      <c r="AF9465" s="11"/>
    </row>
    <row r="9466" spans="3:32">
      <c r="C9466" s="57"/>
      <c r="D9466" s="11"/>
      <c r="E9466" s="11"/>
      <c r="F9466" s="56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42"/>
      <c r="V9466" s="42"/>
      <c r="W9466" s="42"/>
      <c r="X9466" s="42"/>
      <c r="Y9466" s="42"/>
      <c r="Z9466" s="42"/>
      <c r="AA9466" s="42"/>
      <c r="AB9466" s="42"/>
      <c r="AD9466" s="11"/>
      <c r="AE9466" s="11"/>
      <c r="AF9466" s="11"/>
    </row>
    <row r="9467" spans="3:32">
      <c r="C9467" s="57"/>
      <c r="D9467" s="11"/>
      <c r="E9467" s="11"/>
      <c r="F9467" s="56"/>
      <c r="G9467" s="11"/>
      <c r="H9467" s="11"/>
      <c r="I9467" s="11"/>
      <c r="J9467" s="11"/>
      <c r="K9467" s="11"/>
      <c r="L9467" s="11"/>
      <c r="M9467" s="11"/>
      <c r="N9467" s="11"/>
      <c r="P9467" s="11"/>
      <c r="Q9467" s="11"/>
      <c r="R9467" s="11"/>
      <c r="S9467" s="11"/>
      <c r="T9467" s="11"/>
      <c r="U9467" s="42"/>
      <c r="V9467" s="42"/>
      <c r="W9467" s="42"/>
      <c r="X9467" s="42"/>
      <c r="Y9467" s="42"/>
      <c r="Z9467" s="42"/>
      <c r="AA9467" s="42"/>
      <c r="AB9467" s="42"/>
      <c r="AD9467" s="11"/>
      <c r="AF9467" s="11"/>
    </row>
    <row r="9468" spans="3:32">
      <c r="C9468" s="57"/>
      <c r="D9468" s="11"/>
      <c r="E9468" s="11"/>
      <c r="F9468" s="56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42"/>
      <c r="V9468" s="42"/>
      <c r="W9468" s="42"/>
      <c r="X9468" s="42"/>
      <c r="Y9468" s="42"/>
      <c r="Z9468" s="42"/>
      <c r="AA9468" s="42"/>
      <c r="AB9468" s="42"/>
      <c r="AD9468" s="11"/>
      <c r="AF9468" s="11"/>
    </row>
    <row r="9469" spans="3:32">
      <c r="C9469" s="57"/>
      <c r="D9469" s="11"/>
      <c r="E9469" s="11"/>
      <c r="F9469" s="56"/>
      <c r="G9469" s="11"/>
      <c r="H9469" s="11"/>
      <c r="I9469" s="11"/>
      <c r="J9469" s="11"/>
      <c r="K9469" s="11"/>
      <c r="M9469" s="11"/>
      <c r="O9469" s="11"/>
      <c r="P9469" s="11"/>
      <c r="Q9469" s="11"/>
      <c r="R9469" s="11"/>
      <c r="S9469" s="11"/>
      <c r="T9469" s="11"/>
      <c r="U9469" s="42"/>
      <c r="V9469" s="42"/>
      <c r="W9469" s="42"/>
      <c r="X9469" s="42"/>
      <c r="Y9469" s="42"/>
      <c r="Z9469" s="42"/>
      <c r="AA9469" s="42"/>
      <c r="AB9469" s="42"/>
      <c r="AD9469" s="11"/>
      <c r="AE9469" s="11"/>
    </row>
    <row r="9470" spans="3:32">
      <c r="C9470" s="57"/>
      <c r="D9470" s="11"/>
      <c r="E9470" s="11"/>
      <c r="F9470" s="56"/>
      <c r="G9470" s="11"/>
      <c r="H9470" s="11"/>
      <c r="I9470" s="11"/>
      <c r="J9470" s="11"/>
      <c r="K9470" s="11"/>
      <c r="L9470" s="11"/>
      <c r="M9470" s="11"/>
      <c r="N9470" s="11"/>
      <c r="P9470" s="11"/>
      <c r="Q9470" s="11"/>
      <c r="R9470" s="11"/>
      <c r="S9470" s="11"/>
      <c r="T9470" s="11"/>
      <c r="U9470" s="42"/>
      <c r="V9470" s="42"/>
      <c r="W9470" s="42"/>
      <c r="X9470" s="42"/>
      <c r="Y9470" s="42"/>
      <c r="Z9470" s="42"/>
      <c r="AA9470" s="42"/>
      <c r="AB9470" s="42"/>
      <c r="AD9470" s="11"/>
      <c r="AE9470" s="11"/>
      <c r="AF9470" s="11"/>
    </row>
    <row r="9471" spans="3:32">
      <c r="C9471" s="57"/>
      <c r="D9471" s="11"/>
      <c r="E9471" s="11"/>
      <c r="F9471" s="56"/>
      <c r="G9471" s="11"/>
      <c r="H9471" s="11"/>
      <c r="I9471" s="11"/>
      <c r="J9471" s="11"/>
      <c r="K9471" s="11"/>
      <c r="L9471" s="11"/>
      <c r="M9471" s="11"/>
      <c r="N9471" s="11"/>
      <c r="P9471" s="11"/>
      <c r="Q9471" s="11"/>
      <c r="R9471" s="11"/>
      <c r="S9471" s="11"/>
      <c r="T9471" s="11"/>
      <c r="U9471" s="42"/>
      <c r="V9471" s="42"/>
      <c r="W9471" s="42"/>
      <c r="X9471" s="42"/>
      <c r="Y9471" s="42"/>
      <c r="Z9471" s="42"/>
      <c r="AA9471" s="42"/>
      <c r="AB9471" s="42"/>
      <c r="AD9471" s="11"/>
      <c r="AE9471" s="11"/>
      <c r="AF9471" s="11"/>
    </row>
    <row r="9472" spans="3:32">
      <c r="C9472" s="57"/>
      <c r="D9472" s="11"/>
      <c r="E9472" s="11"/>
      <c r="F9472" s="56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42"/>
      <c r="V9472" s="42"/>
      <c r="W9472" s="42"/>
      <c r="X9472" s="42"/>
      <c r="Y9472" s="42"/>
      <c r="Z9472" s="42"/>
      <c r="AA9472" s="42"/>
      <c r="AB9472" s="42"/>
      <c r="AD9472" s="11"/>
      <c r="AE9472" s="11"/>
      <c r="AF9472" s="11"/>
    </row>
    <row r="9473" spans="3:32">
      <c r="C9473" s="57"/>
      <c r="D9473" s="11"/>
      <c r="E9473" s="11"/>
      <c r="F9473" s="56"/>
      <c r="G9473" s="11"/>
      <c r="H9473" s="11"/>
      <c r="I9473" s="11"/>
      <c r="J9473" s="11"/>
      <c r="K9473" s="11"/>
      <c r="L9473" s="11"/>
      <c r="M9473" s="11"/>
      <c r="O9473" s="11"/>
      <c r="Q9473" s="11"/>
      <c r="R9473" s="11"/>
      <c r="S9473" s="11"/>
      <c r="T9473" s="11"/>
      <c r="U9473" s="42"/>
      <c r="V9473" s="42"/>
      <c r="W9473" s="42"/>
      <c r="X9473" s="42"/>
      <c r="Y9473" s="42"/>
      <c r="Z9473" s="42"/>
      <c r="AA9473" s="42"/>
      <c r="AB9473" s="42"/>
      <c r="AD9473" s="11"/>
      <c r="AE9473" s="11"/>
      <c r="AF9473" s="11"/>
    </row>
    <row r="9474" spans="3:32">
      <c r="C9474" s="57"/>
      <c r="D9474" s="11"/>
      <c r="E9474" s="11"/>
      <c r="F9474" s="56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42"/>
      <c r="V9474" s="42"/>
      <c r="W9474" s="42"/>
      <c r="X9474" s="42"/>
      <c r="Y9474" s="42"/>
      <c r="Z9474" s="42"/>
      <c r="AA9474" s="42"/>
      <c r="AB9474" s="42"/>
      <c r="AD9474" s="11"/>
      <c r="AE9474" s="11"/>
    </row>
    <row r="9475" spans="3:32">
      <c r="C9475" s="57"/>
      <c r="D9475" s="11"/>
      <c r="E9475" s="11"/>
      <c r="F9475" s="56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42"/>
      <c r="V9475" s="42"/>
      <c r="W9475" s="42"/>
      <c r="X9475" s="42"/>
      <c r="Y9475" s="42"/>
      <c r="Z9475" s="42"/>
      <c r="AA9475" s="42"/>
      <c r="AB9475" s="42"/>
      <c r="AD9475" s="11"/>
      <c r="AE9475" s="11"/>
    </row>
    <row r="9476" spans="3:32">
      <c r="C9476" s="57"/>
      <c r="D9476" s="11"/>
      <c r="E9476" s="11"/>
      <c r="F9476" s="56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42"/>
      <c r="V9476" s="42"/>
      <c r="W9476" s="42"/>
      <c r="X9476" s="42"/>
      <c r="Y9476" s="42"/>
      <c r="Z9476" s="42"/>
      <c r="AA9476" s="42"/>
      <c r="AB9476" s="42"/>
      <c r="AD9476" s="11"/>
      <c r="AE9476" s="11"/>
      <c r="AF9476" s="11"/>
    </row>
    <row r="9477" spans="3:32">
      <c r="C9477" s="57"/>
      <c r="D9477" s="11"/>
      <c r="E9477" s="11"/>
      <c r="F9477" s="56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42"/>
      <c r="V9477" s="42"/>
      <c r="W9477" s="42"/>
      <c r="X9477" s="42"/>
      <c r="Y9477" s="42"/>
      <c r="Z9477" s="42"/>
      <c r="AA9477" s="42"/>
      <c r="AB9477" s="42"/>
      <c r="AC9477" s="11"/>
      <c r="AD9477" s="11"/>
      <c r="AF9477" s="11"/>
    </row>
    <row r="9478" spans="3:32">
      <c r="C9478" s="57"/>
      <c r="D9478" s="11"/>
      <c r="E9478" s="11"/>
      <c r="F9478" s="56"/>
      <c r="G9478" s="11"/>
      <c r="H9478" s="11"/>
      <c r="I9478" s="11"/>
      <c r="J9478" s="11"/>
      <c r="K9478" s="11"/>
      <c r="M9478" s="11"/>
      <c r="N9478" s="11"/>
      <c r="O9478" s="11"/>
      <c r="P9478" s="11"/>
      <c r="Q9478" s="11"/>
      <c r="R9478" s="11"/>
      <c r="S9478" s="11"/>
      <c r="T9478" s="11"/>
      <c r="U9478" s="42"/>
      <c r="V9478" s="42"/>
      <c r="W9478" s="42"/>
      <c r="X9478" s="42"/>
      <c r="Y9478" s="42"/>
      <c r="Z9478" s="42"/>
      <c r="AA9478" s="42"/>
      <c r="AB9478" s="42"/>
      <c r="AC9478" s="11"/>
      <c r="AD9478" s="11"/>
      <c r="AF9478" s="11"/>
    </row>
    <row r="9479" spans="3:32">
      <c r="C9479" s="57"/>
      <c r="D9479" s="11"/>
      <c r="E9479" s="11"/>
      <c r="F9479" s="56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42"/>
      <c r="V9479" s="42"/>
      <c r="W9479" s="42"/>
      <c r="X9479" s="42"/>
      <c r="Y9479" s="42"/>
      <c r="Z9479" s="42"/>
      <c r="AA9479" s="42"/>
      <c r="AB9479" s="42"/>
      <c r="AC9479" s="11"/>
      <c r="AD9479" s="11"/>
      <c r="AF9479" s="11"/>
    </row>
    <row r="9480" spans="3:32">
      <c r="C9480" s="57"/>
      <c r="D9480" s="11"/>
      <c r="E9480" s="11"/>
      <c r="F9480" s="56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42"/>
      <c r="V9480" s="42"/>
      <c r="W9480" s="42"/>
      <c r="X9480" s="42"/>
      <c r="Y9480" s="42"/>
      <c r="Z9480" s="42"/>
      <c r="AA9480" s="42"/>
      <c r="AB9480" s="42"/>
      <c r="AD9480" s="11"/>
      <c r="AE9480" s="11"/>
    </row>
    <row r="9481" spans="3:32">
      <c r="C9481" s="57"/>
      <c r="D9481" s="11"/>
      <c r="E9481" s="11"/>
      <c r="F9481" s="56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42"/>
      <c r="V9481" s="42"/>
      <c r="W9481" s="42"/>
      <c r="X9481" s="42"/>
      <c r="Y9481" s="42"/>
      <c r="Z9481" s="42"/>
      <c r="AA9481" s="42"/>
      <c r="AB9481" s="42"/>
      <c r="AD9481" s="11"/>
      <c r="AE9481" s="11"/>
    </row>
    <row r="9482" spans="3:32">
      <c r="C9482" s="57"/>
      <c r="D9482" s="11"/>
      <c r="E9482" s="11"/>
      <c r="F9482" s="56"/>
      <c r="G9482" s="11"/>
      <c r="H9482" s="11"/>
      <c r="I9482" s="11"/>
      <c r="J9482" s="11"/>
      <c r="K9482" s="11"/>
      <c r="L9482" s="11"/>
      <c r="M9482" s="11"/>
      <c r="O9482" s="11"/>
      <c r="Q9482" s="11"/>
      <c r="R9482" s="11"/>
      <c r="S9482" s="11"/>
      <c r="T9482" s="11"/>
      <c r="U9482" s="42"/>
      <c r="V9482" s="42"/>
      <c r="W9482" s="42"/>
      <c r="X9482" s="42"/>
      <c r="Y9482" s="42"/>
      <c r="Z9482" s="42"/>
      <c r="AA9482" s="42"/>
      <c r="AB9482" s="42"/>
      <c r="AD9482" s="11"/>
      <c r="AE9482" s="11"/>
    </row>
    <row r="9483" spans="3:32">
      <c r="C9483" s="57"/>
      <c r="D9483" s="11"/>
      <c r="E9483" s="11"/>
      <c r="F9483" s="56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42"/>
      <c r="V9483" s="42"/>
      <c r="W9483" s="42"/>
      <c r="X9483" s="42"/>
      <c r="Y9483" s="42"/>
      <c r="Z9483" s="42"/>
      <c r="AA9483" s="42"/>
      <c r="AB9483" s="42"/>
      <c r="AD9483" s="11"/>
      <c r="AE9483" s="11"/>
      <c r="AF9483" s="11"/>
    </row>
    <row r="9484" spans="3:32">
      <c r="C9484" s="57"/>
      <c r="D9484" s="11"/>
      <c r="E9484" s="11"/>
      <c r="F9484" s="56"/>
      <c r="G9484" s="11"/>
      <c r="H9484" s="11"/>
      <c r="I9484" s="11"/>
      <c r="J9484" s="11"/>
      <c r="K9484" s="11"/>
      <c r="L9484" s="11"/>
      <c r="M9484" s="11"/>
      <c r="O9484" s="11"/>
      <c r="Q9484" s="11"/>
      <c r="R9484" s="11"/>
      <c r="S9484" s="11"/>
      <c r="T9484" s="11"/>
      <c r="U9484" s="42"/>
      <c r="V9484" s="42"/>
      <c r="W9484" s="42"/>
      <c r="X9484" s="42"/>
      <c r="Y9484" s="42"/>
      <c r="Z9484" s="42"/>
      <c r="AA9484" s="42"/>
      <c r="AB9484" s="42"/>
      <c r="AD9484" s="11"/>
      <c r="AE9484" s="11"/>
      <c r="AF9484" s="11"/>
    </row>
    <row r="9485" spans="3:32">
      <c r="C9485" s="57"/>
      <c r="D9485" s="11"/>
      <c r="E9485" s="11"/>
      <c r="F9485" s="56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42"/>
      <c r="V9485" s="42"/>
      <c r="W9485" s="42"/>
      <c r="X9485" s="42"/>
      <c r="Y9485" s="42"/>
      <c r="Z9485" s="42"/>
      <c r="AA9485" s="42"/>
      <c r="AB9485" s="42"/>
      <c r="AD9485" s="11"/>
      <c r="AE9485" s="11"/>
    </row>
    <row r="9486" spans="3:32">
      <c r="C9486" s="57"/>
      <c r="D9486" s="11"/>
      <c r="E9486" s="11"/>
      <c r="F9486" s="56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42"/>
      <c r="V9486" s="42"/>
      <c r="W9486" s="42"/>
      <c r="X9486" s="42"/>
      <c r="Y9486" s="42"/>
      <c r="Z9486" s="42"/>
      <c r="AA9486" s="42"/>
      <c r="AB9486" s="42"/>
      <c r="AD9486" s="11"/>
      <c r="AE9486" s="11"/>
      <c r="AF9486" s="11"/>
    </row>
    <row r="9487" spans="3:32">
      <c r="C9487" s="57"/>
      <c r="D9487" s="11"/>
      <c r="E9487" s="11"/>
      <c r="F9487" s="56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42"/>
      <c r="V9487" s="42"/>
      <c r="W9487" s="42"/>
      <c r="X9487" s="42"/>
      <c r="Y9487" s="42"/>
      <c r="Z9487" s="42"/>
      <c r="AA9487" s="42"/>
      <c r="AB9487" s="42"/>
      <c r="AD9487" s="11"/>
    </row>
    <row r="9488" spans="3:32">
      <c r="C9488" s="57"/>
      <c r="D9488" s="11"/>
      <c r="E9488" s="11"/>
      <c r="F9488" s="56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42"/>
      <c r="V9488" s="42"/>
      <c r="W9488" s="42"/>
      <c r="X9488" s="42"/>
      <c r="Y9488" s="42"/>
      <c r="Z9488" s="42"/>
      <c r="AA9488" s="42"/>
      <c r="AB9488" s="42"/>
      <c r="AD9488" s="11"/>
      <c r="AF9488" s="11"/>
    </row>
    <row r="9489" spans="3:32">
      <c r="C9489" s="57"/>
      <c r="D9489" s="11"/>
      <c r="E9489" s="11"/>
      <c r="F9489" s="56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42"/>
      <c r="V9489" s="42"/>
      <c r="W9489" s="42"/>
      <c r="X9489" s="42"/>
      <c r="Y9489" s="42"/>
      <c r="Z9489" s="42"/>
      <c r="AA9489" s="42"/>
      <c r="AB9489" s="42"/>
      <c r="AD9489" s="11"/>
      <c r="AE9489" s="11"/>
    </row>
    <row r="9490" spans="3:32">
      <c r="C9490" s="57"/>
      <c r="D9490" s="11"/>
      <c r="E9490" s="11"/>
      <c r="F9490" s="56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42"/>
      <c r="V9490" s="42"/>
      <c r="W9490" s="42"/>
      <c r="X9490" s="42"/>
      <c r="Y9490" s="42"/>
      <c r="Z9490" s="42"/>
      <c r="AA9490" s="42"/>
      <c r="AB9490" s="42"/>
      <c r="AD9490" s="11"/>
      <c r="AF9490" s="11"/>
    </row>
    <row r="9491" spans="3:32">
      <c r="C9491" s="57"/>
      <c r="D9491" s="11"/>
      <c r="E9491" s="11"/>
      <c r="F9491" s="56"/>
      <c r="G9491" s="11"/>
      <c r="H9491" s="11"/>
      <c r="I9491" s="11"/>
      <c r="J9491" s="11"/>
      <c r="K9491" s="11"/>
      <c r="M9491" s="11"/>
      <c r="O9491" s="11"/>
      <c r="P9491" s="11"/>
      <c r="Q9491" s="11"/>
      <c r="R9491" s="11"/>
      <c r="S9491" s="11"/>
      <c r="T9491" s="11"/>
      <c r="U9491" s="42"/>
      <c r="V9491" s="42"/>
      <c r="W9491" s="42"/>
      <c r="X9491" s="42"/>
      <c r="Y9491" s="42"/>
      <c r="Z9491" s="42"/>
      <c r="AA9491" s="42"/>
      <c r="AB9491" s="42"/>
      <c r="AD9491" s="11"/>
      <c r="AE9491" s="11"/>
      <c r="AF9491" s="11"/>
    </row>
    <row r="9492" spans="3:32">
      <c r="C9492" s="57"/>
      <c r="D9492" s="11"/>
      <c r="E9492" s="11"/>
      <c r="F9492" s="56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42"/>
      <c r="V9492" s="42"/>
      <c r="W9492" s="42"/>
      <c r="X9492" s="42"/>
      <c r="Y9492" s="42"/>
      <c r="Z9492" s="42"/>
      <c r="AA9492" s="42"/>
      <c r="AB9492" s="42"/>
      <c r="AD9492" s="11"/>
      <c r="AE9492" s="11"/>
      <c r="AF9492" s="11"/>
    </row>
    <row r="9493" spans="3:32">
      <c r="C9493" s="57"/>
      <c r="D9493" s="11"/>
      <c r="E9493" s="11"/>
      <c r="F9493" s="56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42"/>
      <c r="V9493" s="42"/>
      <c r="W9493" s="42"/>
      <c r="X9493" s="42"/>
      <c r="Y9493" s="42"/>
      <c r="Z9493" s="42"/>
      <c r="AA9493" s="42"/>
      <c r="AB9493" s="42"/>
      <c r="AD9493" s="11"/>
    </row>
    <row r="9494" spans="3:32">
      <c r="C9494" s="57"/>
      <c r="D9494" s="11"/>
      <c r="E9494" s="11"/>
      <c r="F9494" s="56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42"/>
      <c r="V9494" s="42"/>
      <c r="W9494" s="42"/>
      <c r="X9494" s="42"/>
      <c r="Y9494" s="42"/>
      <c r="Z9494" s="42"/>
      <c r="AA9494" s="42"/>
      <c r="AB9494" s="42"/>
      <c r="AD9494" s="11"/>
      <c r="AE9494" s="11"/>
    </row>
    <row r="9495" spans="3:32">
      <c r="C9495" s="57"/>
      <c r="D9495" s="11"/>
      <c r="E9495" s="11"/>
      <c r="F9495" s="56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42"/>
      <c r="V9495" s="42"/>
      <c r="W9495" s="42"/>
      <c r="X9495" s="42"/>
      <c r="Y9495" s="42"/>
      <c r="Z9495" s="42"/>
      <c r="AA9495" s="42"/>
      <c r="AB9495" s="42"/>
      <c r="AD9495" s="11"/>
      <c r="AE9495" s="11"/>
    </row>
    <row r="9496" spans="3:32">
      <c r="C9496" s="57"/>
      <c r="D9496" s="11"/>
      <c r="E9496" s="11"/>
      <c r="F9496" s="56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42"/>
      <c r="V9496" s="42"/>
      <c r="W9496" s="42"/>
      <c r="X9496" s="42"/>
      <c r="Y9496" s="42"/>
      <c r="Z9496" s="42"/>
      <c r="AA9496" s="42"/>
      <c r="AB9496" s="42"/>
      <c r="AD9496" s="11"/>
      <c r="AE9496" s="11"/>
    </row>
    <row r="9497" spans="3:32">
      <c r="C9497" s="57"/>
      <c r="D9497" s="11"/>
      <c r="E9497" s="11"/>
      <c r="F9497" s="56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42"/>
      <c r="V9497" s="42"/>
      <c r="W9497" s="42"/>
      <c r="X9497" s="42"/>
      <c r="Y9497" s="42"/>
      <c r="Z9497" s="42"/>
      <c r="AA9497" s="42"/>
      <c r="AB9497" s="42"/>
      <c r="AD9497" s="11"/>
      <c r="AE9497" s="11"/>
      <c r="AF9497" s="11"/>
    </row>
    <row r="9498" spans="3:32">
      <c r="C9498" s="57"/>
      <c r="D9498" s="11"/>
      <c r="E9498" s="11"/>
      <c r="F9498" s="56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42"/>
      <c r="V9498" s="42"/>
      <c r="W9498" s="42"/>
      <c r="X9498" s="42"/>
      <c r="Y9498" s="42"/>
      <c r="Z9498" s="42"/>
      <c r="AA9498" s="42"/>
      <c r="AB9498" s="42"/>
      <c r="AD9498" s="11"/>
      <c r="AE9498" s="11"/>
      <c r="AF9498" s="11"/>
    </row>
    <row r="9499" spans="3:32">
      <c r="C9499" s="57"/>
      <c r="D9499" s="11"/>
      <c r="E9499" s="11"/>
      <c r="F9499" s="56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42"/>
      <c r="V9499" s="42"/>
      <c r="W9499" s="42"/>
      <c r="X9499" s="42"/>
      <c r="Y9499" s="42"/>
      <c r="Z9499" s="42"/>
      <c r="AA9499" s="42"/>
      <c r="AB9499" s="42"/>
      <c r="AD9499" s="11"/>
      <c r="AE9499" s="11"/>
      <c r="AF9499" s="11"/>
    </row>
    <row r="9500" spans="3:32">
      <c r="C9500" s="57"/>
      <c r="D9500" s="11"/>
      <c r="E9500" s="11"/>
      <c r="F9500" s="56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42"/>
      <c r="V9500" s="42"/>
      <c r="W9500" s="42"/>
      <c r="X9500" s="42"/>
      <c r="Y9500" s="42"/>
      <c r="Z9500" s="42"/>
      <c r="AA9500" s="42"/>
      <c r="AB9500" s="42"/>
      <c r="AD9500" s="11"/>
      <c r="AF9500" s="11"/>
    </row>
    <row r="9501" spans="3:32">
      <c r="C9501" s="57"/>
      <c r="D9501" s="11"/>
      <c r="E9501" s="11"/>
      <c r="F9501" s="56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42"/>
      <c r="V9501" s="42"/>
      <c r="W9501" s="42"/>
      <c r="X9501" s="42"/>
      <c r="Y9501" s="42"/>
      <c r="Z9501" s="42"/>
      <c r="AA9501" s="42"/>
      <c r="AB9501" s="42"/>
      <c r="AD9501" s="11"/>
      <c r="AF9501" s="11"/>
    </row>
    <row r="9502" spans="3:32">
      <c r="C9502" s="57"/>
      <c r="D9502" s="11"/>
      <c r="E9502" s="11"/>
      <c r="F9502" s="56"/>
      <c r="G9502" s="11"/>
      <c r="H9502" s="11"/>
      <c r="I9502" s="11"/>
      <c r="J9502" s="11"/>
      <c r="K9502" s="11"/>
      <c r="L9502" s="11"/>
      <c r="M9502" s="11"/>
      <c r="O9502" s="11"/>
      <c r="Q9502" s="11"/>
      <c r="R9502" s="11"/>
      <c r="S9502" s="11"/>
      <c r="T9502" s="11"/>
      <c r="U9502" s="42"/>
      <c r="V9502" s="42"/>
      <c r="W9502" s="42"/>
      <c r="X9502" s="42"/>
      <c r="Y9502" s="42"/>
      <c r="Z9502" s="42"/>
      <c r="AA9502" s="42"/>
      <c r="AB9502" s="42"/>
      <c r="AD9502" s="11"/>
      <c r="AF9502" s="11"/>
    </row>
    <row r="9503" spans="3:32">
      <c r="C9503" s="57"/>
      <c r="D9503" s="11"/>
      <c r="E9503" s="11"/>
      <c r="F9503" s="56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42"/>
      <c r="V9503" s="42"/>
      <c r="W9503" s="42"/>
      <c r="X9503" s="42"/>
      <c r="Y9503" s="42"/>
      <c r="Z9503" s="42"/>
      <c r="AA9503" s="42"/>
      <c r="AB9503" s="42"/>
      <c r="AD9503" s="11"/>
      <c r="AE9503" s="11"/>
    </row>
    <row r="9504" spans="3:32">
      <c r="C9504" s="57"/>
      <c r="D9504" s="11"/>
      <c r="E9504" s="11"/>
      <c r="F9504" s="56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42"/>
      <c r="V9504" s="42"/>
      <c r="W9504" s="42"/>
      <c r="X9504" s="42"/>
      <c r="Y9504" s="42"/>
      <c r="Z9504" s="42"/>
      <c r="AA9504" s="42"/>
      <c r="AB9504" s="42"/>
      <c r="AD9504" s="11"/>
      <c r="AE9504" s="11"/>
    </row>
    <row r="9505" spans="3:32">
      <c r="C9505" s="57"/>
      <c r="D9505" s="11"/>
      <c r="E9505" s="11"/>
      <c r="F9505" s="56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42"/>
      <c r="V9505" s="42"/>
      <c r="W9505" s="42"/>
      <c r="X9505" s="42"/>
      <c r="Y9505" s="42"/>
      <c r="Z9505" s="42"/>
      <c r="AA9505" s="42"/>
      <c r="AB9505" s="42"/>
      <c r="AD9505" s="11"/>
      <c r="AF9505" s="11"/>
    </row>
    <row r="9506" spans="3:32">
      <c r="C9506" s="57"/>
      <c r="D9506" s="11"/>
      <c r="E9506" s="11"/>
      <c r="F9506" s="56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42"/>
      <c r="V9506" s="42"/>
      <c r="W9506" s="42"/>
      <c r="X9506" s="42"/>
      <c r="Y9506" s="42"/>
      <c r="Z9506" s="42"/>
      <c r="AA9506" s="42"/>
      <c r="AB9506" s="42"/>
      <c r="AD9506" s="11"/>
      <c r="AF9506" s="11"/>
    </row>
    <row r="9507" spans="3:32">
      <c r="C9507" s="57"/>
      <c r="D9507" s="11"/>
      <c r="E9507" s="11"/>
      <c r="F9507" s="56"/>
      <c r="G9507" s="11"/>
      <c r="H9507" s="11"/>
      <c r="I9507" s="11"/>
      <c r="J9507" s="11"/>
      <c r="K9507" s="11"/>
      <c r="L9507" s="11"/>
      <c r="M9507" s="11"/>
      <c r="O9507" s="11"/>
      <c r="Q9507" s="11"/>
      <c r="R9507" s="11"/>
      <c r="S9507" s="11"/>
      <c r="T9507" s="11"/>
      <c r="U9507" s="42"/>
      <c r="V9507" s="42"/>
      <c r="W9507" s="42"/>
      <c r="X9507" s="42"/>
      <c r="Y9507" s="42"/>
      <c r="Z9507" s="42"/>
      <c r="AA9507" s="42"/>
      <c r="AB9507" s="42"/>
      <c r="AD9507" s="11"/>
      <c r="AF9507" s="11"/>
    </row>
    <row r="9508" spans="3:32">
      <c r="C9508" s="57"/>
      <c r="D9508" s="11"/>
      <c r="E9508" s="11"/>
      <c r="F9508" s="56"/>
      <c r="G9508" s="11"/>
      <c r="H9508" s="11"/>
      <c r="I9508" s="11"/>
      <c r="J9508" s="11"/>
      <c r="K9508" s="11"/>
      <c r="L9508" s="11"/>
      <c r="M9508" s="11"/>
      <c r="O9508" s="11"/>
      <c r="Q9508" s="11"/>
      <c r="R9508" s="11"/>
      <c r="S9508" s="11"/>
      <c r="T9508" s="11"/>
      <c r="U9508" s="42"/>
      <c r="V9508" s="42"/>
      <c r="W9508" s="42"/>
      <c r="X9508" s="42"/>
      <c r="Y9508" s="42"/>
      <c r="Z9508" s="42"/>
      <c r="AA9508" s="42"/>
      <c r="AB9508" s="42"/>
      <c r="AD9508" s="11"/>
      <c r="AE9508" s="11"/>
    </row>
    <row r="9509" spans="3:32">
      <c r="C9509" s="57"/>
      <c r="D9509" s="11"/>
      <c r="E9509" s="11"/>
      <c r="F9509" s="56"/>
      <c r="G9509" s="11"/>
      <c r="H9509" s="11"/>
      <c r="I9509" s="11"/>
      <c r="J9509" s="11"/>
      <c r="K9509" s="11"/>
      <c r="M9509" s="11"/>
      <c r="N9509" s="11"/>
      <c r="Q9509" s="11"/>
      <c r="R9509" s="11"/>
      <c r="S9509" s="11"/>
      <c r="U9509" s="42"/>
      <c r="V9509" s="42"/>
      <c r="W9509" s="42"/>
      <c r="X9509" s="42"/>
      <c r="Y9509" s="42"/>
      <c r="Z9509" s="42"/>
      <c r="AA9509" s="42"/>
      <c r="AB9509" s="42"/>
      <c r="AD9509" s="11"/>
      <c r="AE9509" s="11"/>
      <c r="AF9509" s="11"/>
    </row>
    <row r="9510" spans="3:32">
      <c r="C9510" s="57"/>
      <c r="D9510" s="11"/>
      <c r="E9510" s="11"/>
      <c r="F9510" s="56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42"/>
      <c r="V9510" s="42"/>
      <c r="W9510" s="42"/>
      <c r="X9510" s="42"/>
      <c r="Y9510" s="42"/>
      <c r="Z9510" s="42"/>
      <c r="AA9510" s="42"/>
      <c r="AB9510" s="42"/>
      <c r="AD9510" s="11"/>
      <c r="AE9510" s="11"/>
      <c r="AF9510" s="11"/>
    </row>
    <row r="9511" spans="3:32">
      <c r="C9511" s="57"/>
      <c r="D9511" s="11"/>
      <c r="E9511" s="11"/>
      <c r="F9511" s="56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42"/>
      <c r="V9511" s="42"/>
      <c r="W9511" s="42"/>
      <c r="X9511" s="42"/>
      <c r="Y9511" s="42"/>
      <c r="Z9511" s="42"/>
      <c r="AA9511" s="42"/>
      <c r="AB9511" s="42"/>
      <c r="AD9511" s="11"/>
      <c r="AE9511" s="11"/>
    </row>
    <row r="9512" spans="3:32">
      <c r="C9512" s="57"/>
      <c r="D9512" s="11"/>
      <c r="E9512" s="11"/>
      <c r="F9512" s="56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42"/>
      <c r="V9512" s="42"/>
      <c r="W9512" s="42"/>
      <c r="X9512" s="42"/>
      <c r="Y9512" s="42"/>
      <c r="Z9512" s="42"/>
      <c r="AA9512" s="42"/>
      <c r="AB9512" s="42"/>
      <c r="AD9512" s="11"/>
      <c r="AE9512" s="11"/>
      <c r="AF9512" s="11"/>
    </row>
    <row r="9513" spans="3:32">
      <c r="C9513" s="57"/>
      <c r="D9513" s="11"/>
      <c r="E9513" s="11"/>
      <c r="F9513" s="56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42"/>
      <c r="V9513" s="42"/>
      <c r="W9513" s="42"/>
      <c r="X9513" s="42"/>
      <c r="Y9513" s="42"/>
      <c r="Z9513" s="42"/>
      <c r="AA9513" s="42"/>
      <c r="AB9513" s="42"/>
      <c r="AD9513" s="11"/>
      <c r="AE9513" s="11"/>
    </row>
    <row r="9514" spans="3:32">
      <c r="C9514" s="57"/>
      <c r="D9514" s="11"/>
      <c r="E9514" s="11"/>
      <c r="F9514" s="56"/>
      <c r="G9514" s="11"/>
      <c r="H9514" s="11"/>
      <c r="I9514" s="11"/>
      <c r="J9514" s="11"/>
      <c r="K9514" s="11"/>
      <c r="L9514" s="11"/>
      <c r="M9514" s="11"/>
      <c r="N9514" s="11"/>
      <c r="P9514" s="11"/>
      <c r="Q9514" s="11"/>
      <c r="R9514" s="11"/>
      <c r="S9514" s="11"/>
      <c r="T9514" s="11"/>
      <c r="U9514" s="42"/>
      <c r="V9514" s="42"/>
      <c r="W9514" s="42"/>
      <c r="X9514" s="42"/>
      <c r="Y9514" s="42"/>
      <c r="Z9514" s="42"/>
      <c r="AA9514" s="42"/>
      <c r="AB9514" s="42"/>
      <c r="AD9514" s="11"/>
    </row>
    <row r="9515" spans="3:32">
      <c r="C9515" s="57"/>
      <c r="D9515" s="11"/>
      <c r="E9515" s="11"/>
      <c r="F9515" s="56"/>
      <c r="G9515" s="11"/>
      <c r="H9515" s="11"/>
      <c r="I9515" s="11"/>
      <c r="J9515" s="11"/>
      <c r="K9515" s="11"/>
      <c r="L9515" s="11"/>
      <c r="M9515" s="11"/>
      <c r="N9515" s="11"/>
      <c r="P9515" s="11"/>
      <c r="Q9515" s="11"/>
      <c r="R9515" s="11"/>
      <c r="S9515" s="11"/>
      <c r="T9515" s="11"/>
      <c r="U9515" s="42"/>
      <c r="V9515" s="42"/>
      <c r="W9515" s="42"/>
      <c r="X9515" s="42"/>
      <c r="Y9515" s="42"/>
      <c r="Z9515" s="42"/>
      <c r="AA9515" s="42"/>
      <c r="AB9515" s="42"/>
      <c r="AD9515" s="11"/>
      <c r="AF9515" s="11"/>
    </row>
    <row r="9516" spans="3:32">
      <c r="C9516" s="57"/>
      <c r="D9516" s="11"/>
      <c r="E9516" s="11"/>
      <c r="F9516" s="56"/>
      <c r="G9516" s="11"/>
      <c r="H9516" s="11"/>
      <c r="I9516" s="11"/>
      <c r="J9516" s="11"/>
      <c r="K9516" s="11"/>
      <c r="M9516" s="11"/>
      <c r="Q9516" s="11"/>
      <c r="R9516" s="11"/>
      <c r="S9516" s="11"/>
      <c r="T9516" s="11"/>
      <c r="U9516" s="42"/>
      <c r="V9516" s="42"/>
      <c r="W9516" s="42"/>
      <c r="X9516" s="42"/>
      <c r="Y9516" s="42"/>
      <c r="Z9516" s="42"/>
      <c r="AA9516" s="42"/>
      <c r="AB9516" s="42"/>
      <c r="AD9516" s="11"/>
    </row>
    <row r="9517" spans="3:32">
      <c r="C9517" s="57"/>
      <c r="D9517" s="11"/>
      <c r="E9517" s="11"/>
      <c r="F9517" s="56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42"/>
      <c r="V9517" s="42"/>
      <c r="W9517" s="42"/>
      <c r="X9517" s="42"/>
      <c r="Y9517" s="42"/>
      <c r="Z9517" s="42"/>
      <c r="AA9517" s="42"/>
      <c r="AB9517" s="42"/>
      <c r="AD9517" s="11"/>
      <c r="AF9517" s="11"/>
    </row>
    <row r="9518" spans="3:32">
      <c r="C9518" s="57"/>
      <c r="D9518" s="11"/>
      <c r="E9518" s="11"/>
      <c r="F9518" s="56"/>
      <c r="G9518" s="11"/>
      <c r="H9518" s="11"/>
      <c r="I9518" s="11"/>
      <c r="J9518" s="11"/>
      <c r="K9518" s="11"/>
      <c r="M9518" s="11"/>
      <c r="Q9518" s="11"/>
      <c r="R9518" s="11"/>
      <c r="S9518" s="11"/>
      <c r="T9518" s="11"/>
      <c r="U9518" s="42"/>
      <c r="V9518" s="42"/>
      <c r="W9518" s="42"/>
      <c r="X9518" s="42"/>
      <c r="Y9518" s="42"/>
      <c r="Z9518" s="42"/>
      <c r="AA9518" s="42"/>
      <c r="AB9518" s="42"/>
      <c r="AD9518" s="11"/>
    </row>
    <row r="9519" spans="3:32">
      <c r="C9519" s="57"/>
      <c r="D9519" s="11"/>
      <c r="E9519" s="11"/>
      <c r="F9519" s="56"/>
      <c r="G9519" s="11"/>
      <c r="H9519" s="11"/>
      <c r="I9519" s="11"/>
      <c r="J9519" s="11"/>
      <c r="K9519" s="11"/>
      <c r="L9519" s="11"/>
      <c r="M9519" s="11"/>
      <c r="O9519" s="11"/>
      <c r="Q9519" s="11"/>
      <c r="R9519" s="11"/>
      <c r="S9519" s="11"/>
      <c r="T9519" s="11"/>
      <c r="U9519" s="42"/>
      <c r="V9519" s="42"/>
      <c r="W9519" s="42"/>
      <c r="X9519" s="42"/>
      <c r="Y9519" s="42"/>
      <c r="Z9519" s="42"/>
      <c r="AA9519" s="42"/>
      <c r="AB9519" s="42"/>
      <c r="AD9519" s="11"/>
      <c r="AF9519" s="11"/>
    </row>
    <row r="9520" spans="3:32">
      <c r="C9520" s="57"/>
      <c r="D9520" s="11"/>
      <c r="E9520" s="11"/>
      <c r="F9520" s="56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42"/>
      <c r="V9520" s="42"/>
      <c r="W9520" s="42"/>
      <c r="X9520" s="42"/>
      <c r="Y9520" s="42"/>
      <c r="Z9520" s="42"/>
      <c r="AA9520" s="42"/>
      <c r="AB9520" s="42"/>
      <c r="AD9520" s="11"/>
      <c r="AF9520" s="11"/>
    </row>
    <row r="9521" spans="3:32">
      <c r="C9521" s="57"/>
      <c r="D9521" s="11"/>
      <c r="E9521" s="11"/>
      <c r="F9521" s="56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42"/>
      <c r="V9521" s="42"/>
      <c r="W9521" s="42"/>
      <c r="X9521" s="42"/>
      <c r="Y9521" s="42"/>
      <c r="Z9521" s="42"/>
      <c r="AA9521" s="42"/>
      <c r="AB9521" s="42"/>
      <c r="AD9521" s="11"/>
      <c r="AF9521" s="11"/>
    </row>
    <row r="9522" spans="3:32">
      <c r="C9522" s="57"/>
      <c r="D9522" s="11"/>
      <c r="E9522" s="11"/>
      <c r="F9522" s="56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42"/>
      <c r="V9522" s="42"/>
      <c r="W9522" s="42"/>
      <c r="X9522" s="42"/>
      <c r="Y9522" s="42"/>
      <c r="Z9522" s="42"/>
      <c r="AA9522" s="42"/>
      <c r="AB9522" s="42"/>
      <c r="AD9522" s="11"/>
    </row>
    <row r="9523" spans="3:32">
      <c r="C9523" s="57"/>
      <c r="D9523" s="11"/>
      <c r="E9523" s="11"/>
      <c r="F9523" s="56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42"/>
      <c r="V9523" s="42"/>
      <c r="W9523" s="42"/>
      <c r="X9523" s="42"/>
      <c r="Y9523" s="42"/>
      <c r="Z9523" s="42"/>
      <c r="AA9523" s="42"/>
      <c r="AB9523" s="42"/>
      <c r="AD9523" s="11"/>
    </row>
    <row r="9524" spans="3:32">
      <c r="C9524" s="57"/>
      <c r="D9524" s="11"/>
      <c r="E9524" s="11"/>
      <c r="F9524" s="56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42"/>
      <c r="V9524" s="42"/>
      <c r="W9524" s="42"/>
      <c r="X9524" s="42"/>
      <c r="Y9524" s="42"/>
      <c r="Z9524" s="42"/>
      <c r="AA9524" s="42"/>
      <c r="AB9524" s="42"/>
      <c r="AD9524" s="11"/>
      <c r="AE9524" s="11"/>
      <c r="AF9524" s="11"/>
    </row>
    <row r="9525" spans="3:32">
      <c r="C9525" s="57"/>
      <c r="D9525" s="11"/>
      <c r="E9525" s="11"/>
      <c r="F9525" s="56"/>
      <c r="G9525" s="11"/>
      <c r="H9525" s="11"/>
      <c r="I9525" s="11"/>
      <c r="J9525" s="11"/>
      <c r="K9525" s="11"/>
      <c r="L9525" s="11"/>
      <c r="M9525" s="11"/>
      <c r="N9525" s="11"/>
      <c r="O9525" s="11"/>
      <c r="Q9525" s="11"/>
      <c r="R9525" s="11"/>
      <c r="S9525" s="11"/>
      <c r="T9525" s="11"/>
      <c r="U9525" s="42"/>
      <c r="V9525" s="42"/>
      <c r="W9525" s="42"/>
      <c r="X9525" s="42"/>
      <c r="Y9525" s="42"/>
      <c r="Z9525" s="42"/>
      <c r="AA9525" s="42"/>
      <c r="AB9525" s="42"/>
      <c r="AD9525" s="11"/>
      <c r="AE9525" s="11"/>
    </row>
    <row r="9526" spans="3:32">
      <c r="C9526" s="57"/>
      <c r="D9526" s="11"/>
      <c r="E9526" s="11"/>
      <c r="F9526" s="56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42"/>
      <c r="V9526" s="42"/>
      <c r="W9526" s="42"/>
      <c r="X9526" s="42"/>
      <c r="Y9526" s="42"/>
      <c r="Z9526" s="42"/>
      <c r="AA9526" s="42"/>
      <c r="AB9526" s="42"/>
      <c r="AD9526" s="11"/>
      <c r="AE9526" s="11"/>
    </row>
    <row r="9527" spans="3:32">
      <c r="C9527" s="57"/>
      <c r="D9527" s="11"/>
      <c r="E9527" s="11"/>
      <c r="F9527" s="56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42"/>
      <c r="V9527" s="42"/>
      <c r="W9527" s="42"/>
      <c r="X9527" s="42"/>
      <c r="Y9527" s="42"/>
      <c r="Z9527" s="42"/>
      <c r="AA9527" s="42"/>
      <c r="AB9527" s="42"/>
      <c r="AD9527" s="11"/>
      <c r="AF9527" s="11"/>
    </row>
    <row r="9528" spans="3:32">
      <c r="C9528" s="57"/>
      <c r="D9528" s="11"/>
      <c r="E9528" s="11"/>
      <c r="F9528" s="56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42"/>
      <c r="V9528" s="42"/>
      <c r="W9528" s="42"/>
      <c r="X9528" s="42"/>
      <c r="Y9528" s="42"/>
      <c r="Z9528" s="42"/>
      <c r="AA9528" s="42"/>
      <c r="AB9528" s="42"/>
      <c r="AD9528" s="11"/>
      <c r="AF9528" s="11"/>
    </row>
    <row r="9529" spans="3:32">
      <c r="C9529" s="57"/>
      <c r="D9529" s="11"/>
      <c r="E9529" s="11"/>
      <c r="F9529" s="56"/>
      <c r="G9529" s="11"/>
      <c r="H9529" s="11"/>
      <c r="I9529" s="11"/>
      <c r="J9529" s="11"/>
      <c r="K9529" s="11"/>
      <c r="L9529" s="11"/>
      <c r="M9529" s="11"/>
      <c r="N9529" s="11"/>
      <c r="P9529" s="11"/>
      <c r="Q9529" s="11"/>
      <c r="R9529" s="11"/>
      <c r="S9529" s="11"/>
      <c r="T9529" s="11"/>
      <c r="U9529" s="42"/>
      <c r="V9529" s="42"/>
      <c r="W9529" s="42"/>
      <c r="X9529" s="42"/>
      <c r="Y9529" s="42"/>
      <c r="Z9529" s="42"/>
      <c r="AA9529" s="42"/>
      <c r="AB9529" s="42"/>
      <c r="AD9529" s="11"/>
      <c r="AF9529" s="11"/>
    </row>
    <row r="9530" spans="3:32">
      <c r="C9530" s="57"/>
      <c r="D9530" s="11"/>
      <c r="E9530" s="11"/>
      <c r="F9530" s="56"/>
      <c r="G9530" s="11"/>
      <c r="H9530" s="11"/>
      <c r="I9530" s="11"/>
      <c r="J9530" s="11"/>
      <c r="K9530" s="11"/>
      <c r="L9530" s="11"/>
      <c r="M9530" s="11"/>
      <c r="O9530" s="11"/>
      <c r="Q9530" s="11"/>
      <c r="R9530" s="11"/>
      <c r="S9530" s="11"/>
      <c r="T9530" s="11"/>
      <c r="U9530" s="42"/>
      <c r="V9530" s="42"/>
      <c r="W9530" s="42"/>
      <c r="X9530" s="42"/>
      <c r="Y9530" s="42"/>
      <c r="Z9530" s="42"/>
      <c r="AA9530" s="42"/>
      <c r="AB9530" s="42"/>
      <c r="AD9530" s="11"/>
      <c r="AE9530" s="11"/>
    </row>
    <row r="9531" spans="3:32">
      <c r="C9531" s="57"/>
      <c r="D9531" s="11"/>
      <c r="E9531" s="11"/>
      <c r="F9531" s="56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42"/>
      <c r="V9531" s="42"/>
      <c r="W9531" s="42"/>
      <c r="X9531" s="42"/>
      <c r="Y9531" s="42"/>
      <c r="Z9531" s="42"/>
      <c r="AA9531" s="42"/>
      <c r="AB9531" s="42"/>
      <c r="AD9531" s="11"/>
      <c r="AE9531" s="11"/>
      <c r="AF9531" s="11"/>
    </row>
    <row r="9532" spans="3:32">
      <c r="C9532" s="57"/>
      <c r="D9532" s="11"/>
      <c r="E9532" s="11"/>
      <c r="F9532" s="56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42"/>
      <c r="V9532" s="42"/>
      <c r="W9532" s="42"/>
      <c r="X9532" s="42"/>
      <c r="Y9532" s="42"/>
      <c r="Z9532" s="42"/>
      <c r="AA9532" s="42"/>
      <c r="AB9532" s="42"/>
      <c r="AD9532" s="11"/>
    </row>
    <row r="9533" spans="3:32">
      <c r="C9533" s="57"/>
      <c r="D9533" s="11"/>
      <c r="E9533" s="11"/>
      <c r="F9533" s="56"/>
      <c r="G9533" s="11"/>
      <c r="H9533" s="11"/>
      <c r="I9533" s="11"/>
      <c r="J9533" s="11"/>
      <c r="K9533" s="11"/>
      <c r="L9533" s="11"/>
      <c r="M9533" s="11"/>
      <c r="N9533" s="11"/>
      <c r="P9533" s="11"/>
      <c r="Q9533" s="11"/>
      <c r="R9533" s="11"/>
      <c r="S9533" s="11"/>
      <c r="T9533" s="11"/>
      <c r="U9533" s="42"/>
      <c r="V9533" s="42"/>
      <c r="W9533" s="42"/>
      <c r="X9533" s="42"/>
      <c r="Y9533" s="42"/>
      <c r="Z9533" s="42"/>
      <c r="AA9533" s="42"/>
      <c r="AB9533" s="42"/>
      <c r="AD9533" s="11"/>
    </row>
    <row r="9534" spans="3:32">
      <c r="C9534" s="57"/>
      <c r="D9534" s="11"/>
      <c r="E9534" s="11"/>
      <c r="F9534" s="56"/>
      <c r="G9534" s="11"/>
      <c r="H9534" s="11"/>
      <c r="I9534" s="11"/>
      <c r="J9534" s="11"/>
      <c r="K9534" s="11"/>
      <c r="L9534" s="11"/>
      <c r="M9534" s="11"/>
      <c r="O9534" s="11"/>
      <c r="Q9534" s="11"/>
      <c r="R9534" s="11"/>
      <c r="S9534" s="11"/>
      <c r="T9534" s="11"/>
      <c r="U9534" s="42"/>
      <c r="V9534" s="42"/>
      <c r="W9534" s="42"/>
      <c r="X9534" s="42"/>
      <c r="Y9534" s="42"/>
      <c r="Z9534" s="42"/>
      <c r="AA9534" s="42"/>
      <c r="AB9534" s="42"/>
      <c r="AD9534" s="11"/>
      <c r="AE9534" s="11"/>
    </row>
    <row r="9535" spans="3:32">
      <c r="C9535" s="57"/>
      <c r="D9535" s="11"/>
      <c r="E9535" s="11"/>
      <c r="F9535" s="56"/>
      <c r="G9535" s="11"/>
      <c r="H9535" s="11"/>
      <c r="I9535" s="11"/>
      <c r="J9535" s="11"/>
      <c r="K9535" s="11"/>
      <c r="L9535" s="11"/>
      <c r="M9535" s="11"/>
      <c r="O9535" s="11"/>
      <c r="Q9535" s="11"/>
      <c r="R9535" s="11"/>
      <c r="S9535" s="11"/>
      <c r="T9535" s="11"/>
      <c r="U9535" s="42"/>
      <c r="V9535" s="42"/>
      <c r="W9535" s="42"/>
      <c r="X9535" s="42"/>
      <c r="Y9535" s="42"/>
      <c r="Z9535" s="42"/>
      <c r="AA9535" s="42"/>
      <c r="AB9535" s="42"/>
      <c r="AD9535" s="11"/>
      <c r="AE9535" s="11"/>
    </row>
    <row r="9536" spans="3:32">
      <c r="C9536" s="57"/>
      <c r="D9536" s="11"/>
      <c r="E9536" s="11"/>
      <c r="F9536" s="56"/>
      <c r="G9536" s="11"/>
      <c r="H9536" s="11"/>
      <c r="I9536" s="11"/>
      <c r="J9536" s="11"/>
      <c r="K9536" s="11"/>
      <c r="L9536" s="11"/>
      <c r="M9536" s="11"/>
      <c r="N9536" s="11"/>
      <c r="O9536" s="11"/>
      <c r="Q9536" s="11"/>
      <c r="R9536" s="11"/>
      <c r="S9536" s="11"/>
      <c r="T9536" s="11"/>
      <c r="U9536" s="42"/>
      <c r="V9536" s="42"/>
      <c r="W9536" s="42"/>
      <c r="X9536" s="42"/>
      <c r="Y9536" s="42"/>
      <c r="Z9536" s="42"/>
      <c r="AA9536" s="42"/>
      <c r="AB9536" s="42"/>
      <c r="AD9536" s="11"/>
      <c r="AE9536" s="11"/>
    </row>
    <row r="9537" spans="3:32">
      <c r="C9537" s="57"/>
      <c r="D9537" s="11"/>
      <c r="E9537" s="11"/>
      <c r="F9537" s="56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42"/>
      <c r="V9537" s="42"/>
      <c r="W9537" s="42"/>
      <c r="X9537" s="42"/>
      <c r="Y9537" s="42"/>
      <c r="Z9537" s="42"/>
      <c r="AA9537" s="42"/>
      <c r="AB9537" s="42"/>
      <c r="AD9537" s="11"/>
      <c r="AF9537" s="11"/>
    </row>
    <row r="9538" spans="3:32">
      <c r="C9538" s="57"/>
      <c r="D9538" s="11"/>
      <c r="E9538" s="11"/>
      <c r="F9538" s="56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42"/>
      <c r="V9538" s="42"/>
      <c r="W9538" s="42"/>
      <c r="X9538" s="42"/>
      <c r="Y9538" s="42"/>
      <c r="Z9538" s="42"/>
      <c r="AA9538" s="42"/>
      <c r="AB9538" s="42"/>
      <c r="AD9538" s="11"/>
      <c r="AF9538" s="11"/>
    </row>
    <row r="9539" spans="3:32">
      <c r="C9539" s="57"/>
      <c r="D9539" s="11"/>
      <c r="E9539" s="11"/>
      <c r="F9539" s="56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42"/>
      <c r="V9539" s="42"/>
      <c r="W9539" s="42"/>
      <c r="X9539" s="42"/>
      <c r="Y9539" s="42"/>
      <c r="Z9539" s="42"/>
      <c r="AA9539" s="42"/>
      <c r="AB9539" s="42"/>
      <c r="AD9539" s="11"/>
      <c r="AE9539" s="11"/>
    </row>
    <row r="9540" spans="3:32">
      <c r="C9540" s="57"/>
      <c r="D9540" s="11"/>
      <c r="E9540" s="11"/>
      <c r="F9540" s="56"/>
      <c r="G9540" s="11"/>
      <c r="H9540" s="11"/>
      <c r="I9540" s="11"/>
      <c r="J9540" s="11"/>
      <c r="K9540" s="11"/>
      <c r="L9540" s="11"/>
      <c r="M9540" s="11"/>
      <c r="O9540" s="11"/>
      <c r="Q9540" s="11"/>
      <c r="R9540" s="11"/>
      <c r="S9540" s="11"/>
      <c r="T9540" s="11"/>
      <c r="U9540" s="42"/>
      <c r="V9540" s="42"/>
      <c r="W9540" s="42"/>
      <c r="X9540" s="42"/>
      <c r="Y9540" s="42"/>
      <c r="Z9540" s="42"/>
      <c r="AA9540" s="42"/>
      <c r="AB9540" s="42"/>
      <c r="AD9540" s="11"/>
      <c r="AE9540" s="11"/>
    </row>
    <row r="9541" spans="3:32">
      <c r="C9541" s="57"/>
      <c r="D9541" s="11"/>
      <c r="E9541" s="11"/>
      <c r="F9541" s="56"/>
      <c r="G9541" s="11"/>
      <c r="H9541" s="11"/>
      <c r="I9541" s="11"/>
      <c r="J9541" s="11"/>
      <c r="K9541" s="11"/>
      <c r="L9541" s="11"/>
      <c r="M9541" s="11"/>
      <c r="O9541" s="11"/>
      <c r="Q9541" s="11"/>
      <c r="R9541" s="11"/>
      <c r="S9541" s="11"/>
      <c r="T9541" s="11"/>
      <c r="U9541" s="42"/>
      <c r="V9541" s="42"/>
      <c r="W9541" s="42"/>
      <c r="X9541" s="42"/>
      <c r="Y9541" s="42"/>
      <c r="Z9541" s="42"/>
      <c r="AA9541" s="42"/>
      <c r="AB9541" s="42"/>
      <c r="AD9541" s="11"/>
      <c r="AE9541" s="11"/>
    </row>
    <row r="9542" spans="3:32">
      <c r="C9542" s="57"/>
      <c r="D9542" s="11"/>
      <c r="E9542" s="11"/>
      <c r="F9542" s="56"/>
      <c r="G9542" s="11"/>
      <c r="H9542" s="11"/>
      <c r="I9542" s="11"/>
      <c r="J9542" s="11"/>
      <c r="K9542" s="11"/>
      <c r="L9542" s="11"/>
      <c r="M9542" s="11"/>
      <c r="O9542" s="11"/>
      <c r="Q9542" s="11"/>
      <c r="R9542" s="11"/>
      <c r="S9542" s="11"/>
      <c r="T9542" s="11"/>
      <c r="U9542" s="42"/>
      <c r="V9542" s="42"/>
      <c r="W9542" s="42"/>
      <c r="X9542" s="42"/>
      <c r="Y9542" s="42"/>
      <c r="Z9542" s="42"/>
      <c r="AA9542" s="42"/>
      <c r="AB9542" s="42"/>
      <c r="AD9542" s="11"/>
      <c r="AE9542" s="11"/>
    </row>
    <row r="9543" spans="3:32">
      <c r="C9543" s="57"/>
      <c r="D9543" s="11"/>
      <c r="E9543" s="11"/>
      <c r="F9543" s="56"/>
      <c r="G9543" s="11"/>
      <c r="H9543" s="11"/>
      <c r="I9543" s="11"/>
      <c r="J9543" s="11"/>
      <c r="K9543" s="11"/>
      <c r="M9543" s="11"/>
      <c r="O9543" s="11"/>
      <c r="P9543" s="11"/>
      <c r="Q9543" s="11"/>
      <c r="R9543" s="11"/>
      <c r="S9543" s="11"/>
      <c r="T9543" s="11"/>
      <c r="U9543" s="42"/>
      <c r="V9543" s="42"/>
      <c r="W9543" s="42"/>
      <c r="X9543" s="42"/>
      <c r="Y9543" s="42"/>
      <c r="Z9543" s="42"/>
      <c r="AA9543" s="42"/>
      <c r="AB9543" s="42"/>
      <c r="AD9543" s="11"/>
      <c r="AE9543" s="11"/>
    </row>
    <row r="9544" spans="3:32">
      <c r="C9544" s="57"/>
      <c r="D9544" s="11"/>
      <c r="E9544" s="11"/>
      <c r="F9544" s="56"/>
      <c r="G9544" s="11"/>
      <c r="H9544" s="11"/>
      <c r="I9544" s="11"/>
      <c r="J9544" s="11"/>
      <c r="K9544" s="11"/>
      <c r="M9544" s="11"/>
      <c r="N9544" s="11"/>
      <c r="O9544" s="11"/>
      <c r="P9544" s="11"/>
      <c r="Q9544" s="11"/>
      <c r="R9544" s="11"/>
      <c r="S9544" s="11"/>
      <c r="T9544" s="11"/>
      <c r="U9544" s="42"/>
      <c r="V9544" s="42"/>
      <c r="W9544" s="42"/>
      <c r="X9544" s="42"/>
      <c r="Y9544" s="42"/>
      <c r="Z9544" s="42"/>
      <c r="AA9544" s="42"/>
      <c r="AB9544" s="42"/>
      <c r="AD9544" s="11"/>
      <c r="AE9544" s="11"/>
    </row>
    <row r="9545" spans="3:32">
      <c r="C9545" s="57"/>
      <c r="D9545" s="11"/>
      <c r="E9545" s="11"/>
      <c r="F9545" s="56"/>
      <c r="G9545" s="11"/>
      <c r="H9545" s="11"/>
      <c r="I9545" s="11"/>
      <c r="J9545" s="11"/>
      <c r="K9545" s="11"/>
      <c r="L9545" s="11"/>
      <c r="M9545" s="11"/>
      <c r="O9545" s="11"/>
      <c r="Q9545" s="11"/>
      <c r="R9545" s="11"/>
      <c r="S9545" s="11"/>
      <c r="T9545" s="11"/>
      <c r="U9545" s="42"/>
      <c r="V9545" s="42"/>
      <c r="W9545" s="42"/>
      <c r="X9545" s="42"/>
      <c r="Y9545" s="42"/>
      <c r="Z9545" s="42"/>
      <c r="AA9545" s="42"/>
      <c r="AB9545" s="42"/>
      <c r="AD9545" s="11"/>
      <c r="AE9545" s="11"/>
    </row>
    <row r="9546" spans="3:32">
      <c r="C9546" s="57"/>
      <c r="D9546" s="11"/>
      <c r="E9546" s="11"/>
      <c r="F9546" s="56"/>
      <c r="G9546" s="11"/>
      <c r="H9546" s="11"/>
      <c r="I9546" s="11"/>
      <c r="J9546" s="11"/>
      <c r="K9546" s="11"/>
      <c r="M9546" s="11"/>
      <c r="N9546" s="11"/>
      <c r="O9546" s="11"/>
      <c r="P9546" s="11"/>
      <c r="Q9546" s="11"/>
      <c r="R9546" s="11"/>
      <c r="S9546" s="11"/>
      <c r="T9546" s="11"/>
      <c r="U9546" s="42"/>
      <c r="V9546" s="42"/>
      <c r="W9546" s="42"/>
      <c r="X9546" s="42"/>
      <c r="Y9546" s="42"/>
      <c r="Z9546" s="42"/>
      <c r="AA9546" s="42"/>
      <c r="AB9546" s="42"/>
      <c r="AD9546" s="11"/>
      <c r="AE9546" s="11"/>
    </row>
    <row r="9547" spans="3:32">
      <c r="C9547" s="57"/>
      <c r="D9547" s="11"/>
      <c r="E9547" s="11"/>
      <c r="F9547" s="56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42"/>
      <c r="V9547" s="42"/>
      <c r="W9547" s="42"/>
      <c r="X9547" s="42"/>
      <c r="Y9547" s="42"/>
      <c r="Z9547" s="42"/>
      <c r="AA9547" s="42"/>
      <c r="AB9547" s="42"/>
      <c r="AD9547" s="11"/>
      <c r="AF9547" s="11"/>
    </row>
    <row r="9548" spans="3:32">
      <c r="C9548" s="57"/>
      <c r="D9548" s="11"/>
      <c r="E9548" s="11"/>
      <c r="F9548" s="56"/>
      <c r="G9548" s="11"/>
      <c r="H9548" s="11"/>
      <c r="I9548" s="11"/>
      <c r="J9548" s="11"/>
      <c r="K9548" s="11"/>
      <c r="L9548" s="11"/>
      <c r="M9548" s="11"/>
      <c r="N9548" s="11"/>
      <c r="P9548" s="11"/>
      <c r="Q9548" s="11"/>
      <c r="R9548" s="11"/>
      <c r="S9548" s="11"/>
      <c r="T9548" s="11"/>
      <c r="U9548" s="42"/>
      <c r="V9548" s="42"/>
      <c r="W9548" s="42"/>
      <c r="X9548" s="42"/>
      <c r="Y9548" s="42"/>
      <c r="Z9548" s="42"/>
      <c r="AA9548" s="42"/>
      <c r="AB9548" s="42"/>
      <c r="AD9548" s="11"/>
      <c r="AF9548" s="11"/>
    </row>
    <row r="9549" spans="3:32">
      <c r="C9549" s="57"/>
      <c r="D9549" s="11"/>
      <c r="E9549" s="11"/>
      <c r="F9549" s="56"/>
      <c r="G9549" s="11"/>
      <c r="H9549" s="11"/>
      <c r="I9549" s="11"/>
      <c r="J9549" s="11"/>
      <c r="K9549" s="11"/>
      <c r="L9549" s="11"/>
      <c r="M9549" s="11"/>
      <c r="N9549" s="11"/>
      <c r="O9549" s="11"/>
      <c r="Q9549" s="11"/>
      <c r="R9549" s="11"/>
      <c r="S9549" s="11"/>
      <c r="T9549" s="11"/>
      <c r="U9549" s="42"/>
      <c r="V9549" s="42"/>
      <c r="W9549" s="42"/>
      <c r="X9549" s="42"/>
      <c r="Y9549" s="42"/>
      <c r="Z9549" s="42"/>
      <c r="AA9549" s="42"/>
      <c r="AB9549" s="42"/>
      <c r="AD9549" s="11"/>
      <c r="AF9549" s="11"/>
    </row>
    <row r="9550" spans="3:32">
      <c r="C9550" s="57"/>
      <c r="D9550" s="11"/>
      <c r="E9550" s="11"/>
      <c r="F9550" s="56"/>
      <c r="G9550" s="11"/>
      <c r="H9550" s="11"/>
      <c r="I9550" s="11"/>
      <c r="J9550" s="11"/>
      <c r="K9550" s="11"/>
      <c r="M9550" s="11"/>
      <c r="N9550" s="11"/>
      <c r="Q9550" s="11"/>
      <c r="R9550" s="11"/>
      <c r="S9550" s="11"/>
      <c r="U9550" s="42"/>
      <c r="V9550" s="42"/>
      <c r="W9550" s="42"/>
      <c r="X9550" s="42"/>
      <c r="Y9550" s="42"/>
      <c r="Z9550" s="42"/>
      <c r="AA9550" s="42"/>
      <c r="AB9550" s="42"/>
      <c r="AD9550" s="11"/>
      <c r="AF9550" s="11"/>
    </row>
    <row r="9551" spans="3:32">
      <c r="C9551" s="57"/>
      <c r="D9551" s="11"/>
      <c r="E9551" s="11"/>
      <c r="F9551" s="56"/>
      <c r="G9551" s="11"/>
      <c r="H9551" s="11"/>
      <c r="I9551" s="11"/>
      <c r="J9551" s="11"/>
      <c r="K9551" s="11"/>
      <c r="L9551" s="11"/>
      <c r="M9551" s="11"/>
      <c r="O9551" s="11"/>
      <c r="Q9551" s="11"/>
      <c r="R9551" s="11"/>
      <c r="S9551" s="11"/>
      <c r="T9551" s="11"/>
      <c r="U9551" s="42"/>
      <c r="V9551" s="42"/>
      <c r="W9551" s="42"/>
      <c r="X9551" s="42"/>
      <c r="Y9551" s="42"/>
      <c r="Z9551" s="42"/>
      <c r="AA9551" s="42"/>
      <c r="AB9551" s="42"/>
      <c r="AD9551" s="11"/>
      <c r="AF9551" s="11"/>
    </row>
    <row r="9552" spans="3:32">
      <c r="C9552" s="57"/>
      <c r="D9552" s="11"/>
      <c r="E9552" s="11"/>
      <c r="F9552" s="56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42"/>
      <c r="V9552" s="42"/>
      <c r="W9552" s="42"/>
      <c r="X9552" s="42"/>
      <c r="Y9552" s="42"/>
      <c r="Z9552" s="42"/>
      <c r="AA9552" s="42"/>
      <c r="AB9552" s="42"/>
      <c r="AD9552" s="11"/>
      <c r="AF9552" s="11"/>
    </row>
    <row r="9553" spans="3:32">
      <c r="C9553" s="57"/>
      <c r="D9553" s="11"/>
      <c r="E9553" s="11"/>
      <c r="F9553" s="56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42"/>
      <c r="V9553" s="42"/>
      <c r="W9553" s="42"/>
      <c r="X9553" s="42"/>
      <c r="Y9553" s="42"/>
      <c r="Z9553" s="42"/>
      <c r="AA9553" s="42"/>
      <c r="AB9553" s="42"/>
      <c r="AD9553" s="11"/>
      <c r="AF9553" s="11"/>
    </row>
    <row r="9554" spans="3:32">
      <c r="C9554" s="57"/>
      <c r="D9554" s="11"/>
      <c r="E9554" s="11"/>
      <c r="F9554" s="56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42"/>
      <c r="V9554" s="42"/>
      <c r="W9554" s="42"/>
      <c r="X9554" s="42"/>
      <c r="Y9554" s="42"/>
      <c r="Z9554" s="42"/>
      <c r="AA9554" s="42"/>
      <c r="AB9554" s="42"/>
      <c r="AD9554" s="11"/>
      <c r="AF9554" s="11"/>
    </row>
    <row r="9555" spans="3:32">
      <c r="C9555" s="57"/>
      <c r="D9555" s="11"/>
      <c r="E9555" s="11"/>
      <c r="F9555" s="56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42"/>
      <c r="V9555" s="42"/>
      <c r="W9555" s="42"/>
      <c r="X9555" s="42"/>
      <c r="Y9555" s="42"/>
      <c r="Z9555" s="42"/>
      <c r="AA9555" s="42"/>
      <c r="AB9555" s="42"/>
      <c r="AD9555" s="11"/>
      <c r="AF9555" s="11"/>
    </row>
    <row r="9556" spans="3:32">
      <c r="C9556" s="57"/>
      <c r="D9556" s="11"/>
      <c r="E9556" s="11"/>
      <c r="F9556" s="56"/>
      <c r="G9556" s="11"/>
      <c r="H9556" s="11"/>
      <c r="I9556" s="11"/>
      <c r="J9556" s="11"/>
      <c r="K9556" s="11"/>
      <c r="L9556" s="11"/>
      <c r="M9556" s="11"/>
      <c r="N9556" s="11"/>
      <c r="P9556" s="11"/>
      <c r="Q9556" s="11"/>
      <c r="R9556" s="11"/>
      <c r="S9556" s="11"/>
      <c r="T9556" s="11"/>
      <c r="U9556" s="42"/>
      <c r="V9556" s="42"/>
      <c r="W9556" s="42"/>
      <c r="X9556" s="42"/>
      <c r="Y9556" s="42"/>
      <c r="Z9556" s="42"/>
      <c r="AA9556" s="42"/>
      <c r="AB9556" s="42"/>
      <c r="AD9556" s="11"/>
      <c r="AE9556" s="11"/>
    </row>
    <row r="9557" spans="3:32">
      <c r="C9557" s="57"/>
      <c r="D9557" s="11"/>
      <c r="E9557" s="11"/>
      <c r="F9557" s="56"/>
      <c r="G9557" s="11"/>
      <c r="H9557" s="11"/>
      <c r="I9557" s="11"/>
      <c r="J9557" s="11"/>
      <c r="K9557" s="11"/>
      <c r="L9557" s="11"/>
      <c r="M9557" s="11"/>
      <c r="N9557" s="11"/>
      <c r="P9557" s="11"/>
      <c r="Q9557" s="11"/>
      <c r="R9557" s="11"/>
      <c r="S9557" s="11"/>
      <c r="T9557" s="11"/>
      <c r="U9557" s="42"/>
      <c r="V9557" s="42"/>
      <c r="W9557" s="42"/>
      <c r="X9557" s="42"/>
      <c r="Y9557" s="42"/>
      <c r="Z9557" s="42"/>
      <c r="AA9557" s="42"/>
      <c r="AB9557" s="42"/>
      <c r="AD9557" s="11"/>
    </row>
    <row r="9558" spans="3:32">
      <c r="C9558" s="57"/>
      <c r="D9558" s="11"/>
      <c r="E9558" s="11"/>
      <c r="F9558" s="56"/>
      <c r="G9558" s="11"/>
      <c r="H9558" s="11"/>
      <c r="I9558" s="11"/>
      <c r="J9558" s="11"/>
      <c r="K9558" s="11"/>
      <c r="L9558" s="11"/>
      <c r="M9558" s="11"/>
      <c r="N9558" s="11"/>
      <c r="P9558" s="11"/>
      <c r="Q9558" s="11"/>
      <c r="R9558" s="11"/>
      <c r="S9558" s="11"/>
      <c r="T9558" s="11"/>
      <c r="U9558" s="42"/>
      <c r="V9558" s="42"/>
      <c r="W9558" s="42"/>
      <c r="X9558" s="42"/>
      <c r="Y9558" s="42"/>
      <c r="Z9558" s="42"/>
      <c r="AA9558" s="42"/>
      <c r="AB9558" s="42"/>
      <c r="AD9558" s="11"/>
      <c r="AE9558" s="11"/>
    </row>
    <row r="9559" spans="3:32">
      <c r="C9559" s="57"/>
      <c r="D9559" s="11"/>
      <c r="E9559" s="11"/>
      <c r="F9559" s="56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42"/>
      <c r="V9559" s="42"/>
      <c r="W9559" s="42"/>
      <c r="X9559" s="42"/>
      <c r="Y9559" s="42"/>
      <c r="Z9559" s="42"/>
      <c r="AA9559" s="42"/>
      <c r="AB9559" s="42"/>
      <c r="AD9559" s="11"/>
      <c r="AF9559" s="11"/>
    </row>
    <row r="9560" spans="3:32">
      <c r="C9560" s="57"/>
      <c r="D9560" s="11"/>
      <c r="E9560" s="11"/>
      <c r="F9560" s="56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42"/>
      <c r="V9560" s="42"/>
      <c r="W9560" s="42"/>
      <c r="X9560" s="42"/>
      <c r="Y9560" s="42"/>
      <c r="Z9560" s="42"/>
      <c r="AA9560" s="42"/>
      <c r="AB9560" s="42"/>
      <c r="AD9560" s="11"/>
      <c r="AE9560" s="11"/>
      <c r="AF9560" s="11"/>
    </row>
    <row r="9561" spans="3:32">
      <c r="C9561" s="57"/>
      <c r="D9561" s="11"/>
      <c r="E9561" s="11"/>
      <c r="F9561" s="56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42"/>
      <c r="V9561" s="42"/>
      <c r="W9561" s="42"/>
      <c r="X9561" s="42"/>
      <c r="Y9561" s="42"/>
      <c r="Z9561" s="42"/>
      <c r="AA9561" s="42"/>
      <c r="AB9561" s="42"/>
      <c r="AD9561" s="11"/>
      <c r="AE9561" s="11"/>
    </row>
    <row r="9562" spans="3:32">
      <c r="C9562" s="57"/>
      <c r="D9562" s="11"/>
      <c r="E9562" s="11"/>
      <c r="F9562" s="56"/>
      <c r="G9562" s="11"/>
      <c r="H9562" s="11"/>
      <c r="I9562" s="11"/>
      <c r="J9562" s="11"/>
      <c r="K9562" s="11"/>
      <c r="M9562" s="11"/>
      <c r="O9562" s="11"/>
      <c r="P9562" s="11"/>
      <c r="Q9562" s="11"/>
      <c r="R9562" s="11"/>
      <c r="S9562" s="11"/>
      <c r="T9562" s="11"/>
      <c r="U9562" s="42"/>
      <c r="V9562" s="42"/>
      <c r="W9562" s="42"/>
      <c r="X9562" s="42"/>
      <c r="Y9562" s="42"/>
      <c r="Z9562" s="42"/>
      <c r="AA9562" s="42"/>
      <c r="AB9562" s="42"/>
      <c r="AD9562" s="11"/>
      <c r="AE9562" s="11"/>
      <c r="AF9562" s="11"/>
    </row>
    <row r="9563" spans="3:32">
      <c r="C9563" s="57"/>
      <c r="D9563" s="11"/>
      <c r="E9563" s="11"/>
      <c r="F9563" s="56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42"/>
      <c r="V9563" s="42"/>
      <c r="W9563" s="42"/>
      <c r="X9563" s="42"/>
      <c r="Y9563" s="42"/>
      <c r="Z9563" s="42"/>
      <c r="AA9563" s="42"/>
      <c r="AB9563" s="42"/>
      <c r="AD9563" s="11"/>
      <c r="AE9563" s="11"/>
    </row>
    <row r="9564" spans="3:32">
      <c r="C9564" s="57"/>
      <c r="D9564" s="11"/>
      <c r="E9564" s="11"/>
      <c r="F9564" s="56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42"/>
      <c r="V9564" s="42"/>
      <c r="W9564" s="42"/>
      <c r="X9564" s="42"/>
      <c r="Y9564" s="42"/>
      <c r="Z9564" s="42"/>
      <c r="AA9564" s="42"/>
      <c r="AB9564" s="42"/>
      <c r="AD9564" s="11"/>
      <c r="AE9564" s="11"/>
    </row>
    <row r="9565" spans="3:32">
      <c r="C9565" s="57"/>
      <c r="D9565" s="11"/>
      <c r="E9565" s="11"/>
      <c r="F9565" s="56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42"/>
      <c r="V9565" s="42"/>
      <c r="W9565" s="42"/>
      <c r="X9565" s="42"/>
      <c r="Y9565" s="42"/>
      <c r="Z9565" s="42"/>
      <c r="AA9565" s="42"/>
      <c r="AB9565" s="42"/>
      <c r="AD9565" s="11"/>
      <c r="AE9565" s="11"/>
    </row>
    <row r="9566" spans="3:32">
      <c r="C9566" s="57"/>
      <c r="D9566" s="11"/>
      <c r="E9566" s="11"/>
      <c r="F9566" s="56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42"/>
      <c r="V9566" s="42"/>
      <c r="W9566" s="42"/>
      <c r="X9566" s="42"/>
      <c r="Y9566" s="42"/>
      <c r="Z9566" s="42"/>
      <c r="AA9566" s="42"/>
      <c r="AB9566" s="42"/>
      <c r="AD9566" s="11"/>
      <c r="AE9566" s="11"/>
    </row>
    <row r="9567" spans="3:32">
      <c r="C9567" s="57"/>
      <c r="D9567" s="11"/>
      <c r="E9567" s="11"/>
      <c r="F9567" s="56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42"/>
      <c r="V9567" s="42"/>
      <c r="W9567" s="42"/>
      <c r="X9567" s="42"/>
      <c r="Y9567" s="42"/>
      <c r="Z9567" s="42"/>
      <c r="AA9567" s="42"/>
      <c r="AB9567" s="42"/>
      <c r="AD9567" s="11"/>
      <c r="AF9567" s="11"/>
    </row>
    <row r="9568" spans="3:32">
      <c r="C9568" s="57"/>
      <c r="D9568" s="11"/>
      <c r="E9568" s="11"/>
      <c r="F9568" s="56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42"/>
      <c r="V9568" s="42"/>
      <c r="W9568" s="42"/>
      <c r="X9568" s="42"/>
      <c r="Y9568" s="42"/>
      <c r="Z9568" s="42"/>
      <c r="AA9568" s="42"/>
      <c r="AB9568" s="42"/>
      <c r="AD9568" s="11"/>
      <c r="AF9568" s="11"/>
    </row>
    <row r="9569" spans="3:32">
      <c r="C9569" s="57"/>
      <c r="D9569" s="11"/>
      <c r="E9569" s="11"/>
      <c r="F9569" s="56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42"/>
      <c r="V9569" s="42"/>
      <c r="W9569" s="42"/>
      <c r="X9569" s="42"/>
      <c r="Y9569" s="42"/>
      <c r="Z9569" s="42"/>
      <c r="AA9569" s="42"/>
      <c r="AB9569" s="42"/>
      <c r="AD9569" s="11"/>
      <c r="AF9569" s="11"/>
    </row>
    <row r="9570" spans="3:32">
      <c r="C9570" s="57"/>
      <c r="D9570" s="11"/>
      <c r="E9570" s="11"/>
      <c r="F9570" s="56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42"/>
      <c r="V9570" s="42"/>
      <c r="W9570" s="42"/>
      <c r="X9570" s="42"/>
      <c r="Y9570" s="42"/>
      <c r="Z9570" s="42"/>
      <c r="AA9570" s="42"/>
      <c r="AB9570" s="42"/>
      <c r="AD9570" s="11"/>
      <c r="AF9570" s="11"/>
    </row>
    <row r="9571" spans="3:32">
      <c r="C9571" s="57"/>
      <c r="D9571" s="11"/>
      <c r="E9571" s="11"/>
      <c r="F9571" s="56"/>
      <c r="G9571" s="11"/>
      <c r="H9571" s="11"/>
      <c r="I9571" s="11"/>
      <c r="J9571" s="11"/>
      <c r="K9571" s="11"/>
      <c r="M9571" s="11"/>
      <c r="N9571" s="11"/>
      <c r="P9571" s="11"/>
      <c r="Q9571" s="11"/>
      <c r="R9571" s="11"/>
      <c r="S9571" s="11"/>
      <c r="U9571" s="42"/>
      <c r="V9571" s="42"/>
      <c r="W9571" s="42"/>
      <c r="X9571" s="42"/>
      <c r="Y9571" s="42"/>
      <c r="Z9571" s="42"/>
      <c r="AA9571" s="42"/>
      <c r="AB9571" s="42"/>
      <c r="AD9571" s="11"/>
      <c r="AF9571" s="11"/>
    </row>
    <row r="9572" spans="3:32">
      <c r="C9572" s="57"/>
      <c r="D9572" s="11"/>
      <c r="E9572" s="11"/>
      <c r="F9572" s="56"/>
      <c r="G9572" s="11"/>
      <c r="H9572" s="11"/>
      <c r="I9572" s="11"/>
      <c r="J9572" s="11"/>
      <c r="K9572" s="11"/>
      <c r="L9572" s="11"/>
      <c r="M9572" s="11"/>
      <c r="N9572" s="11"/>
      <c r="P9572" s="11"/>
      <c r="Q9572" s="11"/>
      <c r="R9572" s="11"/>
      <c r="S9572" s="11"/>
      <c r="T9572" s="11"/>
      <c r="U9572" s="42"/>
      <c r="V9572" s="42"/>
      <c r="W9572" s="42"/>
      <c r="X9572" s="42"/>
      <c r="Y9572" s="42"/>
      <c r="Z9572" s="42"/>
      <c r="AA9572" s="42"/>
      <c r="AB9572" s="42"/>
      <c r="AD9572" s="11"/>
      <c r="AE9572" s="11"/>
      <c r="AF9572" s="11"/>
    </row>
    <row r="9573" spans="3:32">
      <c r="C9573" s="57"/>
      <c r="D9573" s="11"/>
      <c r="E9573" s="11"/>
      <c r="F9573" s="56"/>
      <c r="G9573" s="11"/>
      <c r="H9573" s="11"/>
      <c r="I9573" s="11"/>
      <c r="J9573" s="11"/>
      <c r="K9573" s="11"/>
      <c r="L9573" s="11"/>
      <c r="M9573" s="11"/>
      <c r="N9573" s="11"/>
      <c r="P9573" s="11"/>
      <c r="Q9573" s="11"/>
      <c r="R9573" s="11"/>
      <c r="S9573" s="11"/>
      <c r="T9573" s="11"/>
      <c r="U9573" s="42"/>
      <c r="V9573" s="42"/>
      <c r="W9573" s="42"/>
      <c r="X9573" s="42"/>
      <c r="Y9573" s="42"/>
      <c r="Z9573" s="42"/>
      <c r="AA9573" s="42"/>
      <c r="AB9573" s="42"/>
      <c r="AD9573" s="11"/>
      <c r="AE9573" s="11"/>
    </row>
    <row r="9574" spans="3:32">
      <c r="C9574" s="57"/>
      <c r="D9574" s="11"/>
      <c r="E9574" s="11"/>
      <c r="F9574" s="56"/>
      <c r="G9574" s="11"/>
      <c r="H9574" s="11"/>
      <c r="I9574" s="11"/>
      <c r="J9574" s="11"/>
      <c r="K9574" s="11"/>
      <c r="L9574" s="11"/>
      <c r="M9574" s="11"/>
      <c r="N9574" s="11"/>
      <c r="P9574" s="11"/>
      <c r="Q9574" s="11"/>
      <c r="R9574" s="11"/>
      <c r="S9574" s="11"/>
      <c r="T9574" s="11"/>
      <c r="U9574" s="42"/>
      <c r="V9574" s="42"/>
      <c r="W9574" s="42"/>
      <c r="X9574" s="42"/>
      <c r="Y9574" s="42"/>
      <c r="Z9574" s="42"/>
      <c r="AA9574" s="42"/>
      <c r="AB9574" s="42"/>
      <c r="AD9574" s="11"/>
      <c r="AE9574" s="11"/>
      <c r="AF9574" s="11"/>
    </row>
    <row r="9575" spans="3:32">
      <c r="C9575" s="57"/>
      <c r="D9575" s="11"/>
      <c r="E9575" s="11"/>
      <c r="F9575" s="56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42"/>
      <c r="V9575" s="42"/>
      <c r="W9575" s="42"/>
      <c r="X9575" s="42"/>
      <c r="Y9575" s="42"/>
      <c r="Z9575" s="42"/>
      <c r="AA9575" s="42"/>
      <c r="AB9575" s="42"/>
      <c r="AC9575" s="11"/>
      <c r="AD9575" s="11"/>
      <c r="AE9575" s="11"/>
    </row>
    <row r="9576" spans="3:32">
      <c r="C9576" s="57"/>
      <c r="D9576" s="11"/>
      <c r="E9576" s="11"/>
      <c r="F9576" s="56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42"/>
      <c r="V9576" s="42"/>
      <c r="W9576" s="42"/>
      <c r="X9576" s="42"/>
      <c r="Y9576" s="42"/>
      <c r="Z9576" s="42"/>
      <c r="AA9576" s="42"/>
      <c r="AB9576" s="42"/>
      <c r="AC9576" s="11"/>
      <c r="AD9576" s="11"/>
      <c r="AE9576" s="11"/>
    </row>
    <row r="9577" spans="3:32">
      <c r="C9577" s="57"/>
      <c r="D9577" s="11"/>
      <c r="E9577" s="11"/>
      <c r="F9577" s="56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42"/>
      <c r="V9577" s="42"/>
      <c r="W9577" s="42"/>
      <c r="X9577" s="42"/>
      <c r="Y9577" s="42"/>
      <c r="Z9577" s="42"/>
      <c r="AA9577" s="42"/>
      <c r="AB9577" s="42"/>
      <c r="AC9577" s="11"/>
      <c r="AD9577" s="11"/>
      <c r="AE9577" s="11"/>
      <c r="AF9577" s="11"/>
    </row>
    <row r="9578" spans="3:32">
      <c r="C9578" s="57"/>
      <c r="D9578" s="11"/>
      <c r="E9578" s="11"/>
      <c r="F9578" s="56"/>
      <c r="G9578" s="11"/>
      <c r="H9578" s="11"/>
      <c r="I9578" s="11"/>
      <c r="J9578" s="11"/>
      <c r="K9578" s="11"/>
      <c r="M9578" s="11"/>
      <c r="N9578" s="11"/>
      <c r="O9578" s="11"/>
      <c r="Q9578" s="11"/>
      <c r="R9578" s="11"/>
      <c r="S9578" s="11"/>
      <c r="U9578" s="42"/>
      <c r="V9578" s="42"/>
      <c r="W9578" s="42"/>
      <c r="X9578" s="42"/>
      <c r="Y9578" s="42"/>
      <c r="Z9578" s="42"/>
      <c r="AA9578" s="42"/>
      <c r="AB9578" s="42"/>
      <c r="AC9578" s="11"/>
      <c r="AD9578" s="11"/>
      <c r="AE9578" s="11"/>
    </row>
    <row r="9579" spans="3:32">
      <c r="C9579" s="57"/>
      <c r="D9579" s="11"/>
      <c r="E9579" s="11"/>
      <c r="F9579" s="56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42"/>
      <c r="V9579" s="42"/>
      <c r="W9579" s="42"/>
      <c r="X9579" s="42"/>
      <c r="Y9579" s="42"/>
      <c r="Z9579" s="42"/>
      <c r="AA9579" s="42"/>
      <c r="AB9579" s="42"/>
      <c r="AC9579" s="11"/>
      <c r="AD9579" s="11"/>
      <c r="AF9579" s="11"/>
    </row>
    <row r="9580" spans="3:32">
      <c r="C9580" s="57"/>
      <c r="D9580" s="11"/>
      <c r="E9580" s="11"/>
      <c r="F9580" s="56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42"/>
      <c r="V9580" s="42"/>
      <c r="W9580" s="42"/>
      <c r="X9580" s="42"/>
      <c r="Y9580" s="42"/>
      <c r="Z9580" s="42"/>
      <c r="AA9580" s="42"/>
      <c r="AB9580" s="42"/>
      <c r="AC9580" s="11"/>
      <c r="AD9580" s="11"/>
      <c r="AF9580" s="11"/>
    </row>
    <row r="9581" spans="3:32">
      <c r="C9581" s="57"/>
      <c r="D9581" s="11"/>
      <c r="E9581" s="11"/>
      <c r="F9581" s="56"/>
      <c r="G9581" s="11"/>
      <c r="H9581" s="11"/>
      <c r="I9581" s="11"/>
      <c r="J9581" s="11"/>
      <c r="K9581" s="11"/>
      <c r="L9581" s="11"/>
      <c r="M9581" s="11"/>
      <c r="N9581" s="11"/>
      <c r="P9581" s="11"/>
      <c r="Q9581" s="11"/>
      <c r="R9581" s="11"/>
      <c r="S9581" s="11"/>
      <c r="T9581" s="11"/>
      <c r="U9581" s="42"/>
      <c r="V9581" s="42"/>
      <c r="W9581" s="42"/>
      <c r="X9581" s="42"/>
      <c r="Y9581" s="42"/>
      <c r="Z9581" s="42"/>
      <c r="AA9581" s="42"/>
      <c r="AB9581" s="42"/>
      <c r="AD9581" s="11"/>
      <c r="AF9581" s="11"/>
    </row>
    <row r="9582" spans="3:32">
      <c r="C9582" s="57"/>
      <c r="D9582" s="11"/>
      <c r="E9582" s="11"/>
      <c r="F9582" s="56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42"/>
      <c r="V9582" s="42"/>
      <c r="W9582" s="42"/>
      <c r="X9582" s="42"/>
      <c r="Y9582" s="42"/>
      <c r="Z9582" s="42"/>
      <c r="AA9582" s="42"/>
      <c r="AB9582" s="42"/>
      <c r="AD9582" s="11"/>
      <c r="AF9582" s="11"/>
    </row>
    <row r="9583" spans="3:32">
      <c r="C9583" s="57"/>
      <c r="D9583" s="11"/>
      <c r="E9583" s="11"/>
      <c r="F9583" s="56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42"/>
      <c r="V9583" s="42"/>
      <c r="W9583" s="42"/>
      <c r="X9583" s="42"/>
      <c r="Y9583" s="42"/>
      <c r="Z9583" s="42"/>
      <c r="AA9583" s="42"/>
      <c r="AB9583" s="42"/>
      <c r="AD9583" s="11"/>
      <c r="AE9583" s="11"/>
      <c r="AF9583" s="11"/>
    </row>
    <row r="9584" spans="3:32">
      <c r="C9584" s="57"/>
      <c r="D9584" s="11"/>
      <c r="E9584" s="11"/>
      <c r="F9584" s="56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42"/>
      <c r="V9584" s="42"/>
      <c r="W9584" s="42"/>
      <c r="X9584" s="42"/>
      <c r="Y9584" s="42"/>
      <c r="Z9584" s="42"/>
      <c r="AA9584" s="42"/>
      <c r="AB9584" s="42"/>
      <c r="AD9584" s="11"/>
      <c r="AE9584" s="11"/>
      <c r="AF9584" s="11"/>
    </row>
    <row r="9585" spans="3:32">
      <c r="C9585" s="57"/>
      <c r="D9585" s="11"/>
      <c r="E9585" s="11"/>
      <c r="F9585" s="56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42"/>
      <c r="V9585" s="42"/>
      <c r="W9585" s="42"/>
      <c r="X9585" s="42"/>
      <c r="Y9585" s="42"/>
      <c r="Z9585" s="42"/>
      <c r="AA9585" s="42"/>
      <c r="AB9585" s="42"/>
      <c r="AD9585" s="11"/>
      <c r="AE9585" s="11"/>
    </row>
    <row r="9586" spans="3:32">
      <c r="C9586" s="57"/>
      <c r="D9586" s="11"/>
      <c r="E9586" s="11"/>
      <c r="F9586" s="56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42"/>
      <c r="V9586" s="42"/>
      <c r="W9586" s="42"/>
      <c r="X9586" s="42"/>
      <c r="Y9586" s="42"/>
      <c r="Z9586" s="42"/>
      <c r="AA9586" s="42"/>
      <c r="AB9586" s="42"/>
      <c r="AD9586" s="11"/>
      <c r="AE9586" s="11"/>
    </row>
    <row r="9587" spans="3:32">
      <c r="C9587" s="57"/>
      <c r="D9587" s="11"/>
      <c r="E9587" s="11"/>
      <c r="F9587" s="56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42"/>
      <c r="V9587" s="42"/>
      <c r="W9587" s="42"/>
      <c r="X9587" s="42"/>
      <c r="Y9587" s="42"/>
      <c r="Z9587" s="42"/>
      <c r="AA9587" s="42"/>
      <c r="AB9587" s="42"/>
      <c r="AD9587" s="11"/>
      <c r="AE9587" s="11"/>
      <c r="AF9587" s="11"/>
    </row>
    <row r="9588" spans="3:32">
      <c r="C9588" s="57"/>
      <c r="D9588" s="11"/>
      <c r="E9588" s="11"/>
      <c r="F9588" s="56"/>
      <c r="G9588" s="11"/>
      <c r="H9588" s="11"/>
      <c r="I9588" s="11"/>
      <c r="J9588" s="11"/>
      <c r="K9588" s="11"/>
      <c r="L9588" s="11"/>
      <c r="M9588" s="11"/>
      <c r="N9588" s="11"/>
      <c r="P9588" s="11"/>
      <c r="Q9588" s="11"/>
      <c r="R9588" s="11"/>
      <c r="S9588" s="11"/>
      <c r="T9588" s="11"/>
      <c r="U9588" s="42"/>
      <c r="V9588" s="42"/>
      <c r="W9588" s="42"/>
      <c r="X9588" s="42"/>
      <c r="Y9588" s="42"/>
      <c r="Z9588" s="42"/>
      <c r="AA9588" s="42"/>
      <c r="AB9588" s="42"/>
      <c r="AD9588" s="11"/>
      <c r="AE9588" s="11"/>
    </row>
    <row r="9589" spans="3:32">
      <c r="C9589" s="57"/>
      <c r="D9589" s="11"/>
      <c r="E9589" s="11"/>
      <c r="F9589" s="56"/>
      <c r="G9589" s="11"/>
      <c r="H9589" s="11"/>
      <c r="I9589" s="11"/>
      <c r="J9589" s="11"/>
      <c r="K9589" s="11"/>
      <c r="L9589" s="11"/>
      <c r="M9589" s="11"/>
      <c r="N9589" s="11"/>
      <c r="P9589" s="11"/>
      <c r="Q9589" s="11"/>
      <c r="R9589" s="11"/>
      <c r="S9589" s="11"/>
      <c r="T9589" s="11"/>
      <c r="U9589" s="42"/>
      <c r="V9589" s="42"/>
      <c r="W9589" s="42"/>
      <c r="X9589" s="42"/>
      <c r="Y9589" s="42"/>
      <c r="Z9589" s="42"/>
      <c r="AA9589" s="42"/>
      <c r="AB9589" s="42"/>
      <c r="AD9589" s="11"/>
      <c r="AE9589" s="11"/>
      <c r="AF9589" s="11"/>
    </row>
    <row r="9590" spans="3:32">
      <c r="C9590" s="57"/>
      <c r="D9590" s="11"/>
      <c r="E9590" s="11"/>
      <c r="F9590" s="56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42"/>
      <c r="V9590" s="42"/>
      <c r="W9590" s="42"/>
      <c r="X9590" s="42"/>
      <c r="Y9590" s="42"/>
      <c r="Z9590" s="42"/>
      <c r="AA9590" s="42"/>
      <c r="AB9590" s="42"/>
      <c r="AD9590" s="11"/>
      <c r="AE9590" s="11"/>
      <c r="AF9590" s="11"/>
    </row>
    <row r="9591" spans="3:32">
      <c r="C9591" s="57"/>
      <c r="D9591" s="11"/>
      <c r="E9591" s="11"/>
      <c r="F9591" s="56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42"/>
      <c r="V9591" s="42"/>
      <c r="W9591" s="42"/>
      <c r="X9591" s="42"/>
      <c r="Y9591" s="42"/>
      <c r="Z9591" s="42"/>
      <c r="AA9591" s="42"/>
      <c r="AB9591" s="42"/>
      <c r="AD9591" s="11"/>
      <c r="AE9591" s="11"/>
      <c r="AF9591" s="11"/>
    </row>
    <row r="9592" spans="3:32">
      <c r="C9592" s="57"/>
      <c r="D9592" s="11"/>
      <c r="E9592" s="11"/>
      <c r="F9592" s="56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42"/>
      <c r="V9592" s="42"/>
      <c r="W9592" s="42"/>
      <c r="X9592" s="42"/>
      <c r="Y9592" s="42"/>
      <c r="Z9592" s="42"/>
      <c r="AA9592" s="42"/>
      <c r="AB9592" s="42"/>
      <c r="AD9592" s="11"/>
      <c r="AE9592" s="11"/>
      <c r="AF9592" s="11"/>
    </row>
    <row r="9593" spans="3:32">
      <c r="C9593" s="57"/>
      <c r="D9593" s="11"/>
      <c r="E9593" s="11"/>
      <c r="F9593" s="56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42"/>
      <c r="V9593" s="42"/>
      <c r="W9593" s="42"/>
      <c r="X9593" s="42"/>
      <c r="Y9593" s="42"/>
      <c r="Z9593" s="42"/>
      <c r="AA9593" s="42"/>
      <c r="AB9593" s="42"/>
      <c r="AD9593" s="11"/>
      <c r="AE9593" s="11"/>
    </row>
    <row r="9594" spans="3:32">
      <c r="C9594" s="57"/>
      <c r="D9594" s="11"/>
      <c r="E9594" s="11"/>
      <c r="F9594" s="56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42"/>
      <c r="V9594" s="42"/>
      <c r="W9594" s="42"/>
      <c r="X9594" s="42"/>
      <c r="Y9594" s="42"/>
      <c r="Z9594" s="42"/>
      <c r="AA9594" s="42"/>
      <c r="AB9594" s="42"/>
      <c r="AD9594" s="11"/>
      <c r="AE9594" s="11"/>
    </row>
    <row r="9595" spans="3:32">
      <c r="C9595" s="57"/>
      <c r="D9595" s="11"/>
      <c r="E9595" s="11"/>
      <c r="F9595" s="56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42"/>
      <c r="V9595" s="42"/>
      <c r="W9595" s="42"/>
      <c r="X9595" s="42"/>
      <c r="Y9595" s="42"/>
      <c r="Z9595" s="42"/>
      <c r="AA9595" s="42"/>
      <c r="AB9595" s="42"/>
      <c r="AD9595" s="11"/>
      <c r="AE9595" s="11"/>
      <c r="AF9595" s="11"/>
    </row>
    <row r="9596" spans="3:32">
      <c r="C9596" s="57"/>
      <c r="D9596" s="11"/>
      <c r="E9596" s="11"/>
      <c r="F9596" s="56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42"/>
      <c r="V9596" s="42"/>
      <c r="W9596" s="42"/>
      <c r="X9596" s="42"/>
      <c r="Y9596" s="42"/>
      <c r="Z9596" s="42"/>
      <c r="AA9596" s="42"/>
      <c r="AB9596" s="42"/>
      <c r="AD9596" s="11"/>
      <c r="AE9596" s="11"/>
    </row>
    <row r="9597" spans="3:32">
      <c r="C9597" s="57"/>
      <c r="D9597" s="11"/>
      <c r="E9597" s="11"/>
      <c r="F9597" s="56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42"/>
      <c r="V9597" s="42"/>
      <c r="W9597" s="42"/>
      <c r="X9597" s="42"/>
      <c r="Y9597" s="42"/>
      <c r="Z9597" s="42"/>
      <c r="AA9597" s="42"/>
      <c r="AB9597" s="42"/>
      <c r="AD9597" s="11"/>
      <c r="AF9597" s="11"/>
    </row>
    <row r="9598" spans="3:32">
      <c r="C9598" s="57"/>
      <c r="D9598" s="11"/>
      <c r="E9598" s="11"/>
      <c r="F9598" s="56"/>
      <c r="G9598" s="11"/>
      <c r="H9598" s="11"/>
      <c r="I9598" s="11"/>
      <c r="J9598" s="11"/>
      <c r="K9598" s="11"/>
      <c r="M9598" s="11"/>
      <c r="O9598" s="11"/>
      <c r="P9598" s="11"/>
      <c r="Q9598" s="11"/>
      <c r="R9598" s="11"/>
      <c r="S9598" s="11"/>
      <c r="T9598" s="11"/>
      <c r="U9598" s="42"/>
      <c r="V9598" s="42"/>
      <c r="W9598" s="42"/>
      <c r="X9598" s="42"/>
      <c r="Y9598" s="42"/>
      <c r="Z9598" s="42"/>
      <c r="AA9598" s="42"/>
      <c r="AB9598" s="42"/>
      <c r="AD9598" s="11"/>
      <c r="AF9598" s="11"/>
    </row>
    <row r="9599" spans="3:32">
      <c r="C9599" s="57"/>
      <c r="D9599" s="11"/>
      <c r="E9599" s="11"/>
      <c r="F9599" s="56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42"/>
      <c r="V9599" s="42"/>
      <c r="W9599" s="42"/>
      <c r="X9599" s="42"/>
      <c r="Y9599" s="42"/>
      <c r="Z9599" s="42"/>
      <c r="AA9599" s="42"/>
      <c r="AB9599" s="42"/>
      <c r="AD9599" s="11"/>
      <c r="AF9599" s="11"/>
    </row>
    <row r="9600" spans="3:32">
      <c r="C9600" s="57"/>
      <c r="D9600" s="11"/>
      <c r="E9600" s="11"/>
      <c r="F9600" s="56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42"/>
      <c r="V9600" s="42"/>
      <c r="W9600" s="42"/>
      <c r="X9600" s="42"/>
      <c r="Y9600" s="42"/>
      <c r="Z9600" s="42"/>
      <c r="AA9600" s="42"/>
      <c r="AB9600" s="42"/>
      <c r="AD9600" s="11"/>
      <c r="AF9600" s="11"/>
    </row>
    <row r="9601" spans="3:32">
      <c r="C9601" s="57"/>
      <c r="D9601" s="11"/>
      <c r="E9601" s="11"/>
      <c r="F9601" s="56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42"/>
      <c r="V9601" s="42"/>
      <c r="W9601" s="42"/>
      <c r="X9601" s="42"/>
      <c r="Y9601" s="42"/>
      <c r="Z9601" s="42"/>
      <c r="AA9601" s="42"/>
      <c r="AB9601" s="42"/>
      <c r="AD9601" s="11"/>
      <c r="AF9601" s="11"/>
    </row>
    <row r="9602" spans="3:32">
      <c r="C9602" s="57"/>
      <c r="D9602" s="11"/>
      <c r="E9602" s="11"/>
      <c r="F9602" s="56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42"/>
      <c r="V9602" s="42"/>
      <c r="W9602" s="42"/>
      <c r="X9602" s="42"/>
      <c r="Y9602" s="42"/>
      <c r="Z9602" s="42"/>
      <c r="AA9602" s="42"/>
      <c r="AB9602" s="42"/>
      <c r="AD9602" s="11"/>
      <c r="AF9602" s="11"/>
    </row>
    <row r="9603" spans="3:32">
      <c r="C9603" s="57"/>
      <c r="D9603" s="11"/>
      <c r="E9603" s="11"/>
      <c r="F9603" s="56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42"/>
      <c r="V9603" s="42"/>
      <c r="W9603" s="42"/>
      <c r="X9603" s="42"/>
      <c r="Y9603" s="42"/>
      <c r="Z9603" s="42"/>
      <c r="AA9603" s="42"/>
      <c r="AB9603" s="42"/>
      <c r="AD9603" s="11"/>
      <c r="AE9603" s="11"/>
    </row>
    <row r="9604" spans="3:32">
      <c r="C9604" s="57"/>
      <c r="D9604" s="11"/>
      <c r="E9604" s="11"/>
      <c r="F9604" s="56"/>
      <c r="G9604" s="11"/>
      <c r="H9604" s="11"/>
      <c r="I9604" s="11"/>
      <c r="J9604" s="11"/>
      <c r="K9604" s="11"/>
      <c r="L9604" s="11"/>
      <c r="M9604" s="11"/>
      <c r="O9604" s="11"/>
      <c r="Q9604" s="11"/>
      <c r="R9604" s="11"/>
      <c r="S9604" s="11"/>
      <c r="T9604" s="11"/>
      <c r="U9604" s="42"/>
      <c r="V9604" s="42"/>
      <c r="W9604" s="42"/>
      <c r="X9604" s="42"/>
      <c r="Y9604" s="42"/>
      <c r="Z9604" s="42"/>
      <c r="AA9604" s="42"/>
      <c r="AB9604" s="42"/>
      <c r="AD9604" s="11"/>
      <c r="AE9604" s="11"/>
      <c r="AF9604" s="11"/>
    </row>
    <row r="9605" spans="3:32">
      <c r="C9605" s="57"/>
      <c r="D9605" s="11"/>
      <c r="E9605" s="11"/>
      <c r="F9605" s="56"/>
      <c r="G9605" s="11"/>
      <c r="H9605" s="11"/>
      <c r="I9605" s="11"/>
      <c r="J9605" s="11"/>
      <c r="K9605" s="11"/>
      <c r="L9605" s="11"/>
      <c r="M9605" s="11"/>
      <c r="N9605" s="11"/>
      <c r="P9605" s="11"/>
      <c r="Q9605" s="11"/>
      <c r="R9605" s="11"/>
      <c r="S9605" s="11"/>
      <c r="T9605" s="11"/>
      <c r="U9605" s="42"/>
      <c r="V9605" s="42"/>
      <c r="W9605" s="42"/>
      <c r="X9605" s="42"/>
      <c r="Y9605" s="42"/>
      <c r="Z9605" s="42"/>
      <c r="AA9605" s="42"/>
      <c r="AB9605" s="42"/>
      <c r="AD9605" s="11"/>
      <c r="AE9605" s="11"/>
    </row>
    <row r="9606" spans="3:32">
      <c r="C9606" s="57"/>
      <c r="D9606" s="11"/>
      <c r="E9606" s="11"/>
      <c r="F9606" s="56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42"/>
      <c r="V9606" s="42"/>
      <c r="W9606" s="42"/>
      <c r="X9606" s="42"/>
      <c r="Y9606" s="42"/>
      <c r="Z9606" s="42"/>
      <c r="AA9606" s="42"/>
      <c r="AB9606" s="42"/>
      <c r="AD9606" s="11"/>
      <c r="AE9606" s="11"/>
      <c r="AF9606" s="11"/>
    </row>
    <row r="9607" spans="3:32">
      <c r="C9607" s="57"/>
      <c r="D9607" s="11"/>
      <c r="E9607" s="11"/>
      <c r="F9607" s="56"/>
      <c r="G9607" s="11"/>
      <c r="H9607" s="11"/>
      <c r="I9607" s="11"/>
      <c r="J9607" s="11"/>
      <c r="K9607" s="11"/>
      <c r="M9607" s="11"/>
      <c r="N9607" s="11"/>
      <c r="O9607" s="11"/>
      <c r="Q9607" s="11"/>
      <c r="R9607" s="11"/>
      <c r="S9607" s="11"/>
      <c r="U9607" s="42"/>
      <c r="V9607" s="42"/>
      <c r="W9607" s="42"/>
      <c r="X9607" s="42"/>
      <c r="Y9607" s="42"/>
      <c r="Z9607" s="42"/>
      <c r="AA9607" s="42"/>
      <c r="AB9607" s="42"/>
      <c r="AD9607" s="11"/>
      <c r="AE9607" s="11"/>
      <c r="AF9607" s="11"/>
    </row>
    <row r="9608" spans="3:32">
      <c r="C9608" s="57"/>
      <c r="D9608" s="11"/>
      <c r="E9608" s="11"/>
      <c r="F9608" s="56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42"/>
      <c r="V9608" s="42"/>
      <c r="W9608" s="42"/>
      <c r="X9608" s="42"/>
      <c r="Y9608" s="42"/>
      <c r="Z9608" s="42"/>
      <c r="AA9608" s="42"/>
      <c r="AB9608" s="42"/>
      <c r="AD9608" s="11"/>
      <c r="AE9608" s="11"/>
    </row>
    <row r="9609" spans="3:32">
      <c r="C9609" s="57"/>
      <c r="D9609" s="11"/>
      <c r="E9609" s="11"/>
      <c r="F9609" s="56"/>
      <c r="G9609" s="11"/>
      <c r="H9609" s="11"/>
      <c r="I9609" s="11"/>
      <c r="J9609" s="11"/>
      <c r="K9609" s="11"/>
      <c r="M9609" s="11"/>
      <c r="N9609" s="11"/>
      <c r="O9609" s="11"/>
      <c r="P9609" s="11"/>
      <c r="Q9609" s="11"/>
      <c r="R9609" s="11"/>
      <c r="S9609" s="11"/>
      <c r="T9609" s="11"/>
      <c r="U9609" s="42"/>
      <c r="V9609" s="42"/>
      <c r="W9609" s="42"/>
      <c r="X9609" s="42"/>
      <c r="Y9609" s="42"/>
      <c r="Z9609" s="42"/>
      <c r="AA9609" s="42"/>
      <c r="AB9609" s="42"/>
      <c r="AD9609" s="11"/>
      <c r="AF9609" s="11"/>
    </row>
    <row r="9610" spans="3:32">
      <c r="C9610" s="57"/>
      <c r="D9610" s="11"/>
      <c r="E9610" s="11"/>
      <c r="F9610" s="56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42"/>
      <c r="V9610" s="42"/>
      <c r="W9610" s="42"/>
      <c r="X9610" s="42"/>
      <c r="Y9610" s="42"/>
      <c r="Z9610" s="42"/>
      <c r="AA9610" s="42"/>
      <c r="AB9610" s="42"/>
      <c r="AD9610" s="11"/>
      <c r="AF9610" s="11"/>
    </row>
    <row r="9611" spans="3:32">
      <c r="C9611" s="57"/>
      <c r="D9611" s="11"/>
      <c r="E9611" s="11"/>
      <c r="F9611" s="56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42"/>
      <c r="V9611" s="42"/>
      <c r="W9611" s="42"/>
      <c r="X9611" s="42"/>
      <c r="Y9611" s="42"/>
      <c r="Z9611" s="42"/>
      <c r="AA9611" s="42"/>
      <c r="AB9611" s="42"/>
      <c r="AD9611" s="11"/>
      <c r="AF9611" s="11"/>
    </row>
    <row r="9612" spans="3:32">
      <c r="C9612" s="57"/>
      <c r="D9612" s="11"/>
      <c r="E9612" s="11"/>
      <c r="F9612" s="56"/>
      <c r="G9612" s="11"/>
      <c r="H9612" s="11"/>
      <c r="I9612" s="11"/>
      <c r="J9612" s="11"/>
      <c r="K9612" s="11"/>
      <c r="L9612" s="11"/>
      <c r="M9612" s="11"/>
      <c r="N9612" s="11"/>
      <c r="P9612" s="11"/>
      <c r="Q9612" s="11"/>
      <c r="R9612" s="11"/>
      <c r="S9612" s="11"/>
      <c r="T9612" s="11"/>
      <c r="U9612" s="42"/>
      <c r="V9612" s="42"/>
      <c r="W9612" s="42"/>
      <c r="X9612" s="42"/>
      <c r="Y9612" s="42"/>
      <c r="Z9612" s="42"/>
      <c r="AA9612" s="42"/>
      <c r="AB9612" s="42"/>
      <c r="AD9612" s="11"/>
      <c r="AF9612" s="11"/>
    </row>
    <row r="9613" spans="3:32">
      <c r="C9613" s="57"/>
      <c r="D9613" s="11"/>
      <c r="E9613" s="11"/>
      <c r="F9613" s="56"/>
      <c r="G9613" s="11"/>
      <c r="H9613" s="11"/>
      <c r="I9613" s="11"/>
      <c r="J9613" s="11"/>
      <c r="K9613" s="11"/>
      <c r="L9613" s="11"/>
      <c r="M9613" s="11"/>
      <c r="N9613" s="11"/>
      <c r="Q9613" s="11"/>
      <c r="R9613" s="11"/>
      <c r="S9613" s="11"/>
      <c r="T9613" s="11"/>
      <c r="U9613" s="42"/>
      <c r="V9613" s="42"/>
      <c r="W9613" s="42"/>
      <c r="X9613" s="42"/>
      <c r="Y9613" s="42"/>
      <c r="Z9613" s="42"/>
      <c r="AA9613" s="42"/>
      <c r="AB9613" s="42"/>
      <c r="AD9613" s="11"/>
      <c r="AF9613" s="11"/>
    </row>
    <row r="9614" spans="3:32">
      <c r="C9614" s="57"/>
      <c r="D9614" s="11"/>
      <c r="E9614" s="11"/>
      <c r="F9614" s="56"/>
      <c r="G9614" s="11"/>
      <c r="H9614" s="11"/>
      <c r="I9614" s="11"/>
      <c r="J9614" s="11"/>
      <c r="K9614" s="11"/>
      <c r="L9614" s="11"/>
      <c r="M9614" s="11"/>
      <c r="O9614" s="11"/>
      <c r="Q9614" s="11"/>
      <c r="R9614" s="11"/>
      <c r="S9614" s="11"/>
      <c r="T9614" s="11"/>
      <c r="U9614" s="42"/>
      <c r="V9614" s="42"/>
      <c r="W9614" s="42"/>
      <c r="X9614" s="42"/>
      <c r="Y9614" s="42"/>
      <c r="Z9614" s="42"/>
      <c r="AA9614" s="42"/>
      <c r="AB9614" s="42"/>
      <c r="AD9614" s="11"/>
      <c r="AF9614" s="11"/>
    </row>
    <row r="9615" spans="3:32">
      <c r="C9615" s="57"/>
      <c r="D9615" s="11"/>
      <c r="E9615" s="11"/>
      <c r="F9615" s="56"/>
      <c r="G9615" s="11"/>
      <c r="H9615" s="11"/>
      <c r="I9615" s="11"/>
      <c r="J9615" s="11"/>
      <c r="K9615" s="11"/>
      <c r="L9615" s="11"/>
      <c r="M9615" s="11"/>
      <c r="O9615" s="11"/>
      <c r="Q9615" s="11"/>
      <c r="R9615" s="11"/>
      <c r="S9615" s="11"/>
      <c r="T9615" s="11"/>
      <c r="U9615" s="42"/>
      <c r="V9615" s="42"/>
      <c r="W9615" s="42"/>
      <c r="X9615" s="42"/>
      <c r="Y9615" s="42"/>
      <c r="Z9615" s="42"/>
      <c r="AA9615" s="42"/>
      <c r="AB9615" s="42"/>
      <c r="AD9615" s="11"/>
      <c r="AE9615" s="11"/>
      <c r="AF9615" s="11"/>
    </row>
    <row r="9616" spans="3:32">
      <c r="C9616" s="57"/>
      <c r="D9616" s="11"/>
      <c r="E9616" s="11"/>
      <c r="F9616" s="56"/>
      <c r="G9616" s="11"/>
      <c r="H9616" s="11"/>
      <c r="I9616" s="11"/>
      <c r="J9616" s="11"/>
      <c r="K9616" s="11"/>
      <c r="L9616" s="11"/>
      <c r="M9616" s="11"/>
      <c r="O9616" s="11"/>
      <c r="Q9616" s="11"/>
      <c r="R9616" s="11"/>
      <c r="S9616" s="11"/>
      <c r="T9616" s="11"/>
      <c r="U9616" s="42"/>
      <c r="V9616" s="42"/>
      <c r="W9616" s="42"/>
      <c r="X9616" s="42"/>
      <c r="Y9616" s="42"/>
      <c r="Z9616" s="42"/>
      <c r="AA9616" s="42"/>
      <c r="AB9616" s="42"/>
      <c r="AD9616" s="11"/>
      <c r="AE9616" s="11"/>
    </row>
    <row r="9617" spans="3:32">
      <c r="C9617" s="57"/>
      <c r="D9617" s="11"/>
      <c r="E9617" s="11"/>
      <c r="F9617" s="56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42"/>
      <c r="V9617" s="42"/>
      <c r="W9617" s="42"/>
      <c r="X9617" s="42"/>
      <c r="Y9617" s="42"/>
      <c r="Z9617" s="42"/>
      <c r="AA9617" s="42"/>
      <c r="AB9617" s="42"/>
      <c r="AD9617" s="11"/>
      <c r="AF9617" s="11"/>
    </row>
    <row r="9618" spans="3:32">
      <c r="C9618" s="57"/>
      <c r="D9618" s="11"/>
      <c r="E9618" s="11"/>
      <c r="F9618" s="56"/>
      <c r="G9618" s="11"/>
      <c r="H9618" s="11"/>
      <c r="I9618" s="11"/>
      <c r="J9618" s="11"/>
      <c r="K9618" s="11"/>
      <c r="M9618" s="11"/>
      <c r="N9618" s="11"/>
      <c r="O9618" s="11"/>
      <c r="P9618" s="11"/>
      <c r="Q9618" s="11"/>
      <c r="R9618" s="11"/>
      <c r="S9618" s="11"/>
      <c r="T9618" s="11"/>
      <c r="U9618" s="42"/>
      <c r="V9618" s="42"/>
      <c r="W9618" s="42"/>
      <c r="X9618" s="42"/>
      <c r="Y9618" s="42"/>
      <c r="Z9618" s="42"/>
      <c r="AA9618" s="42"/>
      <c r="AB9618" s="42"/>
      <c r="AD9618" s="11"/>
      <c r="AF9618" s="11"/>
    </row>
    <row r="9619" spans="3:32">
      <c r="C9619" s="57"/>
      <c r="D9619" s="11"/>
      <c r="E9619" s="11"/>
      <c r="F9619" s="56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42"/>
      <c r="V9619" s="42"/>
      <c r="W9619" s="42"/>
      <c r="X9619" s="42"/>
      <c r="Y9619" s="42"/>
      <c r="Z9619" s="42"/>
      <c r="AA9619" s="42"/>
      <c r="AB9619" s="42"/>
      <c r="AD9619" s="11"/>
      <c r="AF9619" s="11"/>
    </row>
    <row r="9620" spans="3:32">
      <c r="C9620" s="57"/>
      <c r="D9620" s="11"/>
      <c r="E9620" s="11"/>
      <c r="F9620" s="56"/>
      <c r="G9620" s="11"/>
      <c r="H9620" s="11"/>
      <c r="I9620" s="11"/>
      <c r="J9620" s="11"/>
      <c r="K9620" s="11"/>
      <c r="L9620" s="11"/>
      <c r="M9620" s="11"/>
      <c r="O9620" s="11"/>
      <c r="Q9620" s="11"/>
      <c r="R9620" s="11"/>
      <c r="S9620" s="11"/>
      <c r="T9620" s="11"/>
      <c r="U9620" s="42"/>
      <c r="V9620" s="42"/>
      <c r="W9620" s="42"/>
      <c r="X9620" s="42"/>
      <c r="Y9620" s="42"/>
      <c r="Z9620" s="42"/>
      <c r="AA9620" s="42"/>
      <c r="AB9620" s="42"/>
      <c r="AD9620" s="11"/>
      <c r="AF9620" s="11"/>
    </row>
    <row r="9621" spans="3:32">
      <c r="C9621" s="57"/>
      <c r="D9621" s="11"/>
      <c r="E9621" s="11"/>
      <c r="F9621" s="56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42"/>
      <c r="V9621" s="42"/>
      <c r="W9621" s="42"/>
      <c r="X9621" s="42"/>
      <c r="Y9621" s="42"/>
      <c r="Z9621" s="42"/>
      <c r="AA9621" s="42"/>
      <c r="AB9621" s="42"/>
      <c r="AD9621" s="11"/>
      <c r="AF9621" s="11"/>
    </row>
    <row r="9622" spans="3:32">
      <c r="C9622" s="57"/>
      <c r="D9622" s="11"/>
      <c r="E9622" s="11"/>
      <c r="F9622" s="56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42"/>
      <c r="V9622" s="42"/>
      <c r="W9622" s="42"/>
      <c r="X9622" s="42"/>
      <c r="Y9622" s="42"/>
      <c r="Z9622" s="42"/>
      <c r="AA9622" s="42"/>
      <c r="AB9622" s="42"/>
      <c r="AD9622" s="11"/>
      <c r="AE9622" s="11"/>
    </row>
    <row r="9623" spans="3:32">
      <c r="C9623" s="57"/>
      <c r="D9623" s="11"/>
      <c r="E9623" s="11"/>
      <c r="F9623" s="56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42"/>
      <c r="V9623" s="42"/>
      <c r="W9623" s="42"/>
      <c r="X9623" s="42"/>
      <c r="Y9623" s="42"/>
      <c r="Z9623" s="42"/>
      <c r="AA9623" s="42"/>
      <c r="AB9623" s="42"/>
      <c r="AD9623" s="11"/>
      <c r="AE9623" s="11"/>
    </row>
    <row r="9624" spans="3:32">
      <c r="C9624" s="57"/>
      <c r="D9624" s="11"/>
      <c r="E9624" s="11"/>
      <c r="F9624" s="56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42"/>
      <c r="V9624" s="42"/>
      <c r="W9624" s="42"/>
      <c r="X9624" s="42"/>
      <c r="Y9624" s="42"/>
      <c r="Z9624" s="42"/>
      <c r="AA9624" s="42"/>
      <c r="AB9624" s="42"/>
      <c r="AD9624" s="11"/>
      <c r="AE9624" s="11"/>
    </row>
    <row r="9625" spans="3:32">
      <c r="C9625" s="57"/>
      <c r="D9625" s="11"/>
      <c r="E9625" s="11"/>
      <c r="F9625" s="56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42"/>
      <c r="V9625" s="42"/>
      <c r="W9625" s="42"/>
      <c r="X9625" s="42"/>
      <c r="Y9625" s="42"/>
      <c r="Z9625" s="42"/>
      <c r="AA9625" s="42"/>
      <c r="AB9625" s="42"/>
      <c r="AD9625" s="11"/>
      <c r="AE9625" s="11"/>
      <c r="AF9625" s="11"/>
    </row>
    <row r="9626" spans="3:32">
      <c r="C9626" s="57"/>
      <c r="D9626" s="11"/>
      <c r="E9626" s="11"/>
      <c r="F9626" s="56"/>
      <c r="G9626" s="11"/>
      <c r="H9626" s="11"/>
      <c r="I9626" s="11"/>
      <c r="J9626" s="11"/>
      <c r="K9626" s="11"/>
      <c r="M9626" s="11"/>
      <c r="N9626" s="11"/>
      <c r="P9626" s="11"/>
      <c r="Q9626" s="11"/>
      <c r="R9626" s="11"/>
      <c r="S9626" s="11"/>
      <c r="U9626" s="42"/>
      <c r="V9626" s="42"/>
      <c r="W9626" s="42"/>
      <c r="X9626" s="42"/>
      <c r="Y9626" s="42"/>
      <c r="Z9626" s="42"/>
      <c r="AA9626" s="42"/>
      <c r="AB9626" s="42"/>
      <c r="AD9626" s="11"/>
      <c r="AE9626" s="11"/>
    </row>
    <row r="9627" spans="3:32">
      <c r="C9627" s="57"/>
      <c r="D9627" s="11"/>
      <c r="E9627" s="11"/>
      <c r="F9627" s="56"/>
      <c r="G9627" s="11"/>
      <c r="H9627" s="11"/>
      <c r="I9627" s="11"/>
      <c r="J9627" s="11"/>
      <c r="K9627" s="11"/>
      <c r="L9627" s="11"/>
      <c r="M9627" s="11"/>
      <c r="N9627" s="11"/>
      <c r="P9627" s="11"/>
      <c r="Q9627" s="11"/>
      <c r="R9627" s="11"/>
      <c r="S9627" s="11"/>
      <c r="T9627" s="11"/>
      <c r="U9627" s="42"/>
      <c r="V9627" s="42"/>
      <c r="W9627" s="42"/>
      <c r="X9627" s="42"/>
      <c r="Y9627" s="42"/>
      <c r="Z9627" s="42"/>
      <c r="AA9627" s="42"/>
      <c r="AB9627" s="42"/>
      <c r="AD9627" s="11"/>
      <c r="AE9627" s="11"/>
    </row>
    <row r="9628" spans="3:32">
      <c r="C9628" s="57"/>
      <c r="D9628" s="11"/>
      <c r="E9628" s="11"/>
      <c r="F9628" s="56"/>
      <c r="G9628" s="11"/>
      <c r="H9628" s="11"/>
      <c r="I9628" s="11"/>
      <c r="J9628" s="11"/>
      <c r="K9628" s="11"/>
      <c r="M9628" s="11"/>
      <c r="O9628" s="11"/>
      <c r="P9628" s="11"/>
      <c r="Q9628" s="11"/>
      <c r="R9628" s="11"/>
      <c r="S9628" s="11"/>
      <c r="T9628" s="11"/>
      <c r="U9628" s="42"/>
      <c r="V9628" s="42"/>
      <c r="W9628" s="42"/>
      <c r="X9628" s="42"/>
      <c r="Y9628" s="42"/>
      <c r="Z9628" s="42"/>
      <c r="AA9628" s="42"/>
      <c r="AB9628" s="42"/>
      <c r="AD9628" s="11"/>
      <c r="AE9628" s="11"/>
      <c r="AF9628" s="11"/>
    </row>
    <row r="9629" spans="3:32">
      <c r="C9629" s="57"/>
      <c r="D9629" s="11"/>
      <c r="E9629" s="11"/>
      <c r="F9629" s="56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42"/>
      <c r="V9629" s="42"/>
      <c r="W9629" s="42"/>
      <c r="X9629" s="42"/>
      <c r="Y9629" s="42"/>
      <c r="Z9629" s="42"/>
      <c r="AA9629" s="42"/>
      <c r="AB9629" s="42"/>
      <c r="AD9629" s="11"/>
      <c r="AE9629" s="11"/>
    </row>
    <row r="9630" spans="3:32">
      <c r="C9630" s="57"/>
      <c r="D9630" s="11"/>
      <c r="E9630" s="11"/>
      <c r="F9630" s="56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42"/>
      <c r="V9630" s="42"/>
      <c r="W9630" s="42"/>
      <c r="X9630" s="42"/>
      <c r="Y9630" s="42"/>
      <c r="Z9630" s="42"/>
      <c r="AA9630" s="42"/>
      <c r="AB9630" s="42"/>
      <c r="AC9630" s="11"/>
      <c r="AD9630" s="11"/>
      <c r="AE9630" s="11"/>
    </row>
    <row r="9631" spans="3:32">
      <c r="C9631" s="57"/>
      <c r="D9631" s="11"/>
      <c r="E9631" s="11"/>
      <c r="F9631" s="56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42"/>
      <c r="V9631" s="42"/>
      <c r="W9631" s="42"/>
      <c r="X9631" s="42"/>
      <c r="Y9631" s="42"/>
      <c r="Z9631" s="42"/>
      <c r="AA9631" s="42"/>
      <c r="AB9631" s="42"/>
      <c r="AC9631" s="11"/>
      <c r="AD9631" s="11"/>
      <c r="AE9631" s="11"/>
    </row>
    <row r="9632" spans="3:32">
      <c r="C9632" s="57"/>
      <c r="D9632" s="11"/>
      <c r="E9632" s="11"/>
      <c r="F9632" s="56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42"/>
      <c r="V9632" s="42"/>
      <c r="W9632" s="42"/>
      <c r="X9632" s="42"/>
      <c r="Y9632" s="42"/>
      <c r="Z9632" s="42"/>
      <c r="AA9632" s="42"/>
      <c r="AB9632" s="42"/>
      <c r="AC9632" s="11"/>
      <c r="AD9632" s="11"/>
      <c r="AE9632" s="11"/>
    </row>
    <row r="9633" spans="3:32">
      <c r="C9633" s="57"/>
      <c r="D9633" s="11"/>
      <c r="E9633" s="11"/>
      <c r="F9633" s="56"/>
      <c r="G9633" s="11"/>
      <c r="H9633" s="11"/>
      <c r="I9633" s="11"/>
      <c r="J9633" s="11"/>
      <c r="K9633" s="11"/>
      <c r="M9633" s="11"/>
      <c r="N9633" s="11"/>
      <c r="Q9633" s="11"/>
      <c r="R9633" s="11"/>
      <c r="S9633" s="11"/>
      <c r="U9633" s="42"/>
      <c r="V9633" s="42"/>
      <c r="W9633" s="42"/>
      <c r="X9633" s="42"/>
      <c r="Y9633" s="42"/>
      <c r="Z9633" s="42"/>
      <c r="AA9633" s="42"/>
      <c r="AB9633" s="42"/>
      <c r="AC9633" s="11"/>
      <c r="AD9633" s="11"/>
      <c r="AE9633" s="11"/>
    </row>
    <row r="9634" spans="3:32">
      <c r="C9634" s="57"/>
      <c r="D9634" s="11"/>
      <c r="E9634" s="11"/>
      <c r="F9634" s="56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42"/>
      <c r="V9634" s="42"/>
      <c r="W9634" s="42"/>
      <c r="X9634" s="42"/>
      <c r="Y9634" s="42"/>
      <c r="Z9634" s="42"/>
      <c r="AA9634" s="42"/>
      <c r="AB9634" s="42"/>
      <c r="AC9634" s="11"/>
      <c r="AD9634" s="11"/>
    </row>
    <row r="9635" spans="3:32">
      <c r="C9635" s="57"/>
      <c r="D9635" s="11"/>
      <c r="E9635" s="11"/>
      <c r="F9635" s="56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42"/>
      <c r="V9635" s="42"/>
      <c r="W9635" s="42"/>
      <c r="X9635" s="42"/>
      <c r="Y9635" s="42"/>
      <c r="Z9635" s="42"/>
      <c r="AA9635" s="42"/>
      <c r="AB9635" s="42"/>
      <c r="AC9635" s="11"/>
      <c r="AD9635" s="11"/>
      <c r="AE9635" s="11"/>
      <c r="AF9635" s="11"/>
    </row>
    <row r="9636" spans="3:32">
      <c r="C9636" s="57"/>
      <c r="D9636" s="11"/>
      <c r="E9636" s="11"/>
      <c r="F9636" s="56"/>
      <c r="G9636" s="11"/>
      <c r="H9636" s="11"/>
      <c r="I9636" s="11"/>
      <c r="J9636" s="11"/>
      <c r="K9636" s="11"/>
      <c r="M9636" s="11"/>
      <c r="N9636" s="11"/>
      <c r="O9636" s="11"/>
      <c r="Q9636" s="11"/>
      <c r="R9636" s="11"/>
      <c r="S9636" s="11"/>
      <c r="U9636" s="42"/>
      <c r="V9636" s="42"/>
      <c r="W9636" s="42"/>
      <c r="X9636" s="42"/>
      <c r="Y9636" s="42"/>
      <c r="Z9636" s="42"/>
      <c r="AA9636" s="42"/>
      <c r="AB9636" s="42"/>
      <c r="AC9636" s="11"/>
      <c r="AD9636" s="11"/>
      <c r="AE9636" s="11"/>
    </row>
    <row r="9637" spans="3:32">
      <c r="C9637" s="57"/>
      <c r="D9637" s="11"/>
      <c r="E9637" s="11"/>
      <c r="F9637" s="56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42"/>
      <c r="V9637" s="42"/>
      <c r="W9637" s="42"/>
      <c r="X9637" s="42"/>
      <c r="Y9637" s="42"/>
      <c r="Z9637" s="42"/>
      <c r="AA9637" s="42"/>
      <c r="AB9637" s="42"/>
      <c r="AC9637" s="11"/>
      <c r="AD9637" s="11"/>
      <c r="AF9637" s="11"/>
    </row>
    <row r="9638" spans="3:32">
      <c r="C9638" s="57"/>
      <c r="D9638" s="11"/>
      <c r="E9638" s="11"/>
      <c r="F9638" s="56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42"/>
      <c r="V9638" s="42"/>
      <c r="W9638" s="42"/>
      <c r="X9638" s="42"/>
      <c r="Y9638" s="42"/>
      <c r="Z9638" s="42"/>
      <c r="AA9638" s="42"/>
      <c r="AB9638" s="42"/>
      <c r="AC9638" s="11"/>
      <c r="AD9638" s="11"/>
      <c r="AF9638" s="11"/>
    </row>
    <row r="9639" spans="3:32">
      <c r="C9639" s="57"/>
      <c r="D9639" s="11"/>
      <c r="E9639" s="11"/>
      <c r="F9639" s="56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42"/>
      <c r="V9639" s="42"/>
      <c r="W9639" s="42"/>
      <c r="X9639" s="42"/>
      <c r="Y9639" s="42"/>
      <c r="Z9639" s="42"/>
      <c r="AA9639" s="42"/>
      <c r="AB9639" s="42"/>
      <c r="AC9639" s="11"/>
      <c r="AD9639" s="11"/>
      <c r="AE9639" s="11"/>
      <c r="AF9639" s="11"/>
    </row>
    <row r="9640" spans="3:32">
      <c r="C9640" s="57"/>
      <c r="D9640" s="11"/>
      <c r="E9640" s="11"/>
      <c r="F9640" s="56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42"/>
      <c r="V9640" s="42"/>
      <c r="W9640" s="42"/>
      <c r="X9640" s="42"/>
      <c r="Y9640" s="42"/>
      <c r="Z9640" s="42"/>
      <c r="AA9640" s="42"/>
      <c r="AB9640" s="42"/>
      <c r="AC9640" s="11"/>
      <c r="AD9640" s="11"/>
    </row>
    <row r="9641" spans="3:32">
      <c r="C9641" s="57"/>
      <c r="D9641" s="11"/>
      <c r="E9641" s="11"/>
      <c r="F9641" s="56"/>
      <c r="G9641" s="11"/>
      <c r="H9641" s="11"/>
      <c r="I9641" s="11"/>
      <c r="J9641" s="11"/>
      <c r="K9641" s="11"/>
      <c r="M9641" s="11"/>
      <c r="O9641" s="11"/>
      <c r="P9641" s="11"/>
      <c r="Q9641" s="11"/>
      <c r="R9641" s="11"/>
      <c r="S9641" s="11"/>
      <c r="T9641" s="11"/>
      <c r="U9641" s="42"/>
      <c r="V9641" s="42"/>
      <c r="W9641" s="42"/>
      <c r="X9641" s="42"/>
      <c r="Y9641" s="42"/>
      <c r="Z9641" s="42"/>
      <c r="AA9641" s="42"/>
      <c r="AB9641" s="42"/>
      <c r="AD9641" s="11"/>
      <c r="AE9641" s="11"/>
      <c r="AF9641" s="11"/>
    </row>
    <row r="9642" spans="3:32">
      <c r="C9642" s="57"/>
      <c r="D9642" s="11"/>
      <c r="E9642" s="11"/>
      <c r="F9642" s="56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42"/>
      <c r="V9642" s="42"/>
      <c r="W9642" s="42"/>
      <c r="X9642" s="42"/>
      <c r="Y9642" s="42"/>
      <c r="Z9642" s="42"/>
      <c r="AA9642" s="42"/>
      <c r="AB9642" s="42"/>
      <c r="AD9642" s="11"/>
      <c r="AE9642" s="11"/>
      <c r="AF9642" s="11"/>
    </row>
    <row r="9643" spans="3:32">
      <c r="C9643" s="57"/>
      <c r="D9643" s="11"/>
      <c r="E9643" s="11"/>
      <c r="F9643" s="56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42"/>
      <c r="V9643" s="42"/>
      <c r="W9643" s="42"/>
      <c r="X9643" s="42"/>
      <c r="Y9643" s="42"/>
      <c r="Z9643" s="42"/>
      <c r="AA9643" s="42"/>
      <c r="AB9643" s="42"/>
      <c r="AD9643" s="11"/>
      <c r="AE9643" s="11"/>
    </row>
    <row r="9644" spans="3:32">
      <c r="C9644" s="57"/>
      <c r="D9644" s="11"/>
      <c r="E9644" s="11"/>
      <c r="F9644" s="56"/>
      <c r="G9644" s="11"/>
      <c r="H9644" s="11"/>
      <c r="I9644" s="11"/>
      <c r="J9644" s="11"/>
      <c r="K9644" s="11"/>
      <c r="M9644" s="11"/>
      <c r="N9644" s="11"/>
      <c r="P9644" s="11"/>
      <c r="Q9644" s="11"/>
      <c r="R9644" s="11"/>
      <c r="S9644" s="11"/>
      <c r="U9644" s="42"/>
      <c r="V9644" s="42"/>
      <c r="W9644" s="42"/>
      <c r="X9644" s="42"/>
      <c r="Y9644" s="42"/>
      <c r="Z9644" s="42"/>
      <c r="AA9644" s="42"/>
      <c r="AB9644" s="42"/>
      <c r="AD9644" s="11"/>
      <c r="AE9644" s="11"/>
    </row>
    <row r="9645" spans="3:32">
      <c r="C9645" s="57"/>
      <c r="D9645" s="11"/>
      <c r="E9645" s="11"/>
      <c r="F9645" s="56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42"/>
      <c r="V9645" s="42"/>
      <c r="W9645" s="42"/>
      <c r="X9645" s="42"/>
      <c r="Y9645" s="42"/>
      <c r="Z9645" s="42"/>
      <c r="AA9645" s="42"/>
      <c r="AB9645" s="42"/>
      <c r="AD9645" s="11"/>
      <c r="AE9645" s="11"/>
    </row>
    <row r="9646" spans="3:32">
      <c r="C9646" s="57"/>
      <c r="D9646" s="11"/>
      <c r="E9646" s="11"/>
      <c r="F9646" s="56"/>
      <c r="G9646" s="11"/>
      <c r="H9646" s="11"/>
      <c r="I9646" s="11"/>
      <c r="J9646" s="11"/>
      <c r="K9646" s="11"/>
      <c r="L9646" s="11"/>
      <c r="M9646" s="11"/>
      <c r="O9646" s="11"/>
      <c r="Q9646" s="11"/>
      <c r="R9646" s="11"/>
      <c r="S9646" s="11"/>
      <c r="T9646" s="11"/>
      <c r="U9646" s="42"/>
      <c r="V9646" s="42"/>
      <c r="W9646" s="42"/>
      <c r="X9646" s="42"/>
      <c r="Y9646" s="42"/>
      <c r="Z9646" s="42"/>
      <c r="AA9646" s="42"/>
      <c r="AB9646" s="42"/>
      <c r="AD9646" s="11"/>
      <c r="AE9646" s="11"/>
      <c r="AF9646" s="11"/>
    </row>
    <row r="9647" spans="3:32">
      <c r="C9647" s="57"/>
      <c r="D9647" s="11"/>
      <c r="E9647" s="11"/>
      <c r="F9647" s="56"/>
      <c r="G9647" s="11"/>
      <c r="H9647" s="11"/>
      <c r="I9647" s="11"/>
      <c r="J9647" s="11"/>
      <c r="K9647" s="11"/>
      <c r="L9647" s="11"/>
      <c r="M9647" s="11"/>
      <c r="O9647" s="11"/>
      <c r="Q9647" s="11"/>
      <c r="R9647" s="11"/>
      <c r="S9647" s="11"/>
      <c r="T9647" s="11"/>
      <c r="U9647" s="42"/>
      <c r="V9647" s="42"/>
      <c r="W9647" s="42"/>
      <c r="X9647" s="42"/>
      <c r="Y9647" s="42"/>
      <c r="Z9647" s="42"/>
      <c r="AA9647" s="42"/>
      <c r="AB9647" s="42"/>
      <c r="AD9647" s="11"/>
      <c r="AE9647" s="11"/>
    </row>
    <row r="9648" spans="3:32">
      <c r="C9648" s="57"/>
      <c r="D9648" s="11"/>
      <c r="E9648" s="11"/>
      <c r="F9648" s="56"/>
      <c r="G9648" s="11"/>
      <c r="H9648" s="11"/>
      <c r="I9648" s="11"/>
      <c r="J9648" s="11"/>
      <c r="K9648" s="11"/>
      <c r="M9648" s="11"/>
      <c r="O9648" s="11"/>
      <c r="P9648" s="11"/>
      <c r="Q9648" s="11"/>
      <c r="R9648" s="11"/>
      <c r="S9648" s="11"/>
      <c r="T9648" s="11"/>
      <c r="U9648" s="42"/>
      <c r="V9648" s="42"/>
      <c r="W9648" s="42"/>
      <c r="X9648" s="42"/>
      <c r="Y9648" s="42"/>
      <c r="Z9648" s="42"/>
      <c r="AA9648" s="42"/>
      <c r="AB9648" s="42"/>
      <c r="AD9648" s="11"/>
      <c r="AF9648" s="11"/>
    </row>
    <row r="9649" spans="3:32">
      <c r="C9649" s="57"/>
      <c r="D9649" s="11"/>
      <c r="E9649" s="11"/>
      <c r="F9649" s="56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42"/>
      <c r="V9649" s="42"/>
      <c r="W9649" s="42"/>
      <c r="X9649" s="42"/>
      <c r="Y9649" s="42"/>
      <c r="Z9649" s="42"/>
      <c r="AA9649" s="42"/>
      <c r="AB9649" s="42"/>
      <c r="AD9649" s="11"/>
      <c r="AE9649" s="11"/>
    </row>
    <row r="9650" spans="3:32">
      <c r="C9650" s="57"/>
      <c r="D9650" s="11"/>
      <c r="E9650" s="11"/>
      <c r="F9650" s="56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42"/>
      <c r="V9650" s="42"/>
      <c r="W9650" s="42"/>
      <c r="X9650" s="42"/>
      <c r="Y9650" s="42"/>
      <c r="Z9650" s="42"/>
      <c r="AA9650" s="42"/>
      <c r="AB9650" s="42"/>
      <c r="AC9650" s="11"/>
      <c r="AD9650" s="11"/>
    </row>
    <row r="9651" spans="3:32">
      <c r="C9651" s="57"/>
      <c r="D9651" s="11"/>
      <c r="E9651" s="11"/>
      <c r="F9651" s="56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42"/>
      <c r="V9651" s="42"/>
      <c r="W9651" s="42"/>
      <c r="X9651" s="42"/>
      <c r="Y9651" s="42"/>
      <c r="Z9651" s="42"/>
      <c r="AA9651" s="42"/>
      <c r="AB9651" s="42"/>
      <c r="AC9651" s="11"/>
      <c r="AD9651" s="11"/>
      <c r="AE9651" s="11"/>
    </row>
    <row r="9652" spans="3:32">
      <c r="C9652" s="57"/>
      <c r="D9652" s="11"/>
      <c r="E9652" s="11"/>
      <c r="F9652" s="56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42"/>
      <c r="V9652" s="42"/>
      <c r="W9652" s="42"/>
      <c r="X9652" s="42"/>
      <c r="Y9652" s="42"/>
      <c r="Z9652" s="42"/>
      <c r="AA9652" s="42"/>
      <c r="AB9652" s="42"/>
      <c r="AC9652" s="11"/>
      <c r="AD9652" s="11"/>
      <c r="AE9652" s="11"/>
    </row>
    <row r="9653" spans="3:32">
      <c r="C9653" s="57"/>
      <c r="D9653" s="11"/>
      <c r="E9653" s="11"/>
      <c r="F9653" s="56"/>
      <c r="G9653" s="11"/>
      <c r="H9653" s="11"/>
      <c r="I9653" s="11"/>
      <c r="J9653" s="11"/>
      <c r="K9653" s="11"/>
      <c r="M9653" s="11"/>
      <c r="O9653" s="11"/>
      <c r="P9653" s="11"/>
      <c r="Q9653" s="11"/>
      <c r="R9653" s="11"/>
      <c r="S9653" s="11"/>
      <c r="T9653" s="11"/>
      <c r="U9653" s="42"/>
      <c r="V9653" s="42"/>
      <c r="W9653" s="42"/>
      <c r="X9653" s="42"/>
      <c r="Y9653" s="42"/>
      <c r="Z9653" s="42"/>
      <c r="AA9653" s="42"/>
      <c r="AB9653" s="42"/>
      <c r="AC9653" s="11"/>
      <c r="AD9653" s="11"/>
      <c r="AE9653" s="11"/>
    </row>
    <row r="9654" spans="3:32">
      <c r="C9654" s="57"/>
      <c r="D9654" s="11"/>
      <c r="E9654" s="11"/>
      <c r="F9654" s="56"/>
      <c r="G9654" s="11"/>
      <c r="H9654" s="11"/>
      <c r="I9654" s="11"/>
      <c r="J9654" s="11"/>
      <c r="K9654" s="11"/>
      <c r="L9654" s="11"/>
      <c r="M9654" s="11"/>
      <c r="O9654" s="11"/>
      <c r="Q9654" s="11"/>
      <c r="R9654" s="11"/>
      <c r="S9654" s="11"/>
      <c r="T9654" s="11"/>
      <c r="U9654" s="42"/>
      <c r="V9654" s="42"/>
      <c r="W9654" s="42"/>
      <c r="X9654" s="42"/>
      <c r="Y9654" s="42"/>
      <c r="Z9654" s="42"/>
      <c r="AA9654" s="42"/>
      <c r="AB9654" s="42"/>
      <c r="AC9654" s="11"/>
      <c r="AD9654" s="11"/>
      <c r="AE9654" s="11"/>
      <c r="AF9654" s="11"/>
    </row>
    <row r="9655" spans="3:32">
      <c r="C9655" s="57"/>
      <c r="D9655" s="11"/>
      <c r="E9655" s="11"/>
      <c r="F9655" s="56"/>
      <c r="G9655" s="11"/>
      <c r="H9655" s="11"/>
      <c r="I9655" s="11"/>
      <c r="J9655" s="11"/>
      <c r="K9655" s="11"/>
      <c r="L9655" s="11"/>
      <c r="M9655" s="11"/>
      <c r="O9655" s="11"/>
      <c r="Q9655" s="11"/>
      <c r="R9655" s="11"/>
      <c r="S9655" s="11"/>
      <c r="T9655" s="11"/>
      <c r="U9655" s="42"/>
      <c r="V9655" s="42"/>
      <c r="W9655" s="42"/>
      <c r="X9655" s="42"/>
      <c r="Y9655" s="42"/>
      <c r="Z9655" s="42"/>
      <c r="AA9655" s="42"/>
      <c r="AB9655" s="42"/>
      <c r="AC9655" s="11"/>
      <c r="AD9655" s="11"/>
      <c r="AE9655" s="11"/>
      <c r="AF9655" s="11"/>
    </row>
    <row r="9656" spans="3:32">
      <c r="C9656" s="57"/>
      <c r="D9656" s="11"/>
      <c r="E9656" s="11"/>
      <c r="F9656" s="56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42"/>
      <c r="V9656" s="42"/>
      <c r="W9656" s="42"/>
      <c r="X9656" s="42"/>
      <c r="Y9656" s="42"/>
      <c r="Z9656" s="42"/>
      <c r="AA9656" s="42"/>
      <c r="AB9656" s="42"/>
      <c r="AC9656" s="11"/>
      <c r="AD9656" s="11"/>
      <c r="AE9656" s="11"/>
      <c r="AF9656" s="11"/>
    </row>
    <row r="9657" spans="3:32">
      <c r="C9657" s="57"/>
      <c r="D9657" s="11"/>
      <c r="E9657" s="11"/>
      <c r="F9657" s="56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42"/>
      <c r="V9657" s="42"/>
      <c r="W9657" s="42"/>
      <c r="X9657" s="42"/>
      <c r="Y9657" s="42"/>
      <c r="Z9657" s="42"/>
      <c r="AA9657" s="42"/>
      <c r="AB9657" s="42"/>
      <c r="AD9657" s="11"/>
      <c r="AE9657" s="11"/>
      <c r="AF9657" s="11"/>
    </row>
    <row r="9658" spans="3:32">
      <c r="C9658" s="57"/>
      <c r="D9658" s="11"/>
      <c r="E9658" s="11"/>
      <c r="F9658" s="56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42"/>
      <c r="V9658" s="42"/>
      <c r="W9658" s="42"/>
      <c r="X9658" s="42"/>
      <c r="Y9658" s="42"/>
      <c r="Z9658" s="42"/>
      <c r="AA9658" s="42"/>
      <c r="AB9658" s="42"/>
      <c r="AD9658" s="11"/>
      <c r="AE9658" s="11"/>
      <c r="AF9658" s="11"/>
    </row>
    <row r="9659" spans="3:32">
      <c r="C9659" s="57"/>
      <c r="D9659" s="11"/>
      <c r="E9659" s="11"/>
      <c r="F9659" s="56"/>
      <c r="G9659" s="11"/>
      <c r="H9659" s="11"/>
      <c r="I9659" s="11"/>
      <c r="J9659" s="11"/>
      <c r="K9659" s="11"/>
      <c r="L9659" s="11"/>
      <c r="M9659" s="11"/>
      <c r="N9659" s="11"/>
      <c r="P9659" s="11"/>
      <c r="Q9659" s="11"/>
      <c r="R9659" s="11"/>
      <c r="S9659" s="11"/>
      <c r="T9659" s="11"/>
      <c r="U9659" s="42"/>
      <c r="V9659" s="42"/>
      <c r="W9659" s="42"/>
      <c r="X9659" s="42"/>
      <c r="Y9659" s="42"/>
      <c r="Z9659" s="42"/>
      <c r="AA9659" s="42"/>
      <c r="AB9659" s="42"/>
      <c r="AD9659" s="11"/>
      <c r="AE9659" s="11"/>
    </row>
    <row r="9660" spans="3:32">
      <c r="C9660" s="57"/>
      <c r="D9660" s="11"/>
      <c r="E9660" s="11"/>
      <c r="F9660" s="56"/>
      <c r="G9660" s="11"/>
      <c r="H9660" s="11"/>
      <c r="I9660" s="11"/>
      <c r="J9660" s="11"/>
      <c r="K9660" s="11"/>
      <c r="L9660" s="11"/>
      <c r="M9660" s="11"/>
      <c r="N9660" s="11"/>
      <c r="P9660" s="11"/>
      <c r="Q9660" s="11"/>
      <c r="R9660" s="11"/>
      <c r="S9660" s="11"/>
      <c r="T9660" s="11"/>
      <c r="U9660" s="42"/>
      <c r="V9660" s="42"/>
      <c r="W9660" s="42"/>
      <c r="X9660" s="42"/>
      <c r="Y9660" s="42"/>
      <c r="Z9660" s="42"/>
      <c r="AA9660" s="42"/>
      <c r="AB9660" s="42"/>
      <c r="AD9660" s="11"/>
      <c r="AE9660" s="11"/>
      <c r="AF9660" s="11"/>
    </row>
    <row r="9661" spans="3:32">
      <c r="C9661" s="57"/>
      <c r="D9661" s="11"/>
      <c r="E9661" s="11"/>
      <c r="F9661" s="56"/>
      <c r="G9661" s="11"/>
      <c r="H9661" s="11"/>
      <c r="I9661" s="11"/>
      <c r="J9661" s="11"/>
      <c r="K9661" s="11"/>
      <c r="L9661" s="11"/>
      <c r="M9661" s="11"/>
      <c r="N9661" s="11"/>
      <c r="P9661" s="11"/>
      <c r="Q9661" s="11"/>
      <c r="R9661" s="11"/>
      <c r="S9661" s="11"/>
      <c r="T9661" s="11"/>
      <c r="U9661" s="42"/>
      <c r="V9661" s="42"/>
      <c r="W9661" s="42"/>
      <c r="X9661" s="42"/>
      <c r="Y9661" s="42"/>
      <c r="Z9661" s="42"/>
      <c r="AA9661" s="42"/>
      <c r="AB9661" s="42"/>
      <c r="AD9661" s="11"/>
      <c r="AF9661" s="11"/>
    </row>
    <row r="9662" spans="3:32">
      <c r="C9662" s="57"/>
      <c r="D9662" s="11"/>
      <c r="E9662" s="11"/>
      <c r="F9662" s="56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42"/>
      <c r="V9662" s="42"/>
      <c r="W9662" s="42"/>
      <c r="X9662" s="42"/>
      <c r="Y9662" s="42"/>
      <c r="Z9662" s="42"/>
      <c r="AA9662" s="42"/>
      <c r="AB9662" s="42"/>
      <c r="AD9662" s="11"/>
      <c r="AF9662" s="11"/>
    </row>
    <row r="9663" spans="3:32">
      <c r="C9663" s="57"/>
      <c r="D9663" s="11"/>
      <c r="E9663" s="11"/>
      <c r="F9663" s="56"/>
      <c r="G9663" s="11"/>
      <c r="H9663" s="11"/>
      <c r="I9663" s="11"/>
      <c r="J9663" s="11"/>
      <c r="K9663" s="11"/>
      <c r="L9663" s="11"/>
      <c r="M9663" s="11"/>
      <c r="O9663" s="11"/>
      <c r="Q9663" s="11"/>
      <c r="R9663" s="11"/>
      <c r="S9663" s="11"/>
      <c r="T9663" s="11"/>
      <c r="U9663" s="42"/>
      <c r="V9663" s="42"/>
      <c r="W9663" s="42"/>
      <c r="X9663" s="42"/>
      <c r="Y9663" s="42"/>
      <c r="Z9663" s="42"/>
      <c r="AA9663" s="42"/>
      <c r="AB9663" s="42"/>
      <c r="AD9663" s="11"/>
      <c r="AF9663" s="11"/>
    </row>
    <row r="9664" spans="3:32">
      <c r="C9664" s="57"/>
      <c r="D9664" s="11"/>
      <c r="E9664" s="11"/>
      <c r="F9664" s="56"/>
      <c r="G9664" s="11"/>
      <c r="H9664" s="11"/>
      <c r="I9664" s="11"/>
      <c r="J9664" s="11"/>
      <c r="K9664" s="11"/>
      <c r="M9664" s="11"/>
      <c r="O9664" s="11"/>
      <c r="P9664" s="11"/>
      <c r="Q9664" s="11"/>
      <c r="R9664" s="11"/>
      <c r="S9664" s="11"/>
      <c r="T9664" s="11"/>
      <c r="U9664" s="42"/>
      <c r="V9664" s="42"/>
      <c r="W9664" s="42"/>
      <c r="X9664" s="42"/>
      <c r="Y9664" s="42"/>
      <c r="Z9664" s="42"/>
      <c r="AA9664" s="42"/>
      <c r="AB9664" s="42"/>
      <c r="AD9664" s="11"/>
      <c r="AF9664" s="11"/>
    </row>
    <row r="9665" spans="3:32">
      <c r="C9665" s="57"/>
      <c r="D9665" s="11"/>
      <c r="E9665" s="11"/>
      <c r="F9665" s="56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42"/>
      <c r="V9665" s="42"/>
      <c r="W9665" s="42"/>
      <c r="X9665" s="42"/>
      <c r="Y9665" s="42"/>
      <c r="Z9665" s="42"/>
      <c r="AA9665" s="42"/>
      <c r="AB9665" s="42"/>
      <c r="AD9665" s="11"/>
      <c r="AE9665" s="11"/>
    </row>
    <row r="9666" spans="3:32">
      <c r="C9666" s="57"/>
      <c r="D9666" s="11"/>
      <c r="E9666" s="11"/>
      <c r="F9666" s="56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42"/>
      <c r="V9666" s="42"/>
      <c r="W9666" s="42"/>
      <c r="X9666" s="42"/>
      <c r="Y9666" s="42"/>
      <c r="Z9666" s="42"/>
      <c r="AA9666" s="42"/>
      <c r="AB9666" s="42"/>
      <c r="AD9666" s="11"/>
      <c r="AF9666" s="11"/>
    </row>
    <row r="9667" spans="3:32">
      <c r="C9667" s="57"/>
      <c r="D9667" s="11"/>
      <c r="E9667" s="11"/>
      <c r="F9667" s="56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42"/>
      <c r="V9667" s="42"/>
      <c r="W9667" s="42"/>
      <c r="X9667" s="42"/>
      <c r="Y9667" s="42"/>
      <c r="Z9667" s="42"/>
      <c r="AA9667" s="42"/>
      <c r="AB9667" s="42"/>
      <c r="AD9667" s="11"/>
      <c r="AF9667" s="11"/>
    </row>
    <row r="9668" spans="3:32">
      <c r="C9668" s="57"/>
      <c r="D9668" s="11"/>
      <c r="E9668" s="11"/>
      <c r="F9668" s="56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42"/>
      <c r="V9668" s="42"/>
      <c r="W9668" s="42"/>
      <c r="X9668" s="42"/>
      <c r="Y9668" s="42"/>
      <c r="Z9668" s="42"/>
      <c r="AA9668" s="42"/>
      <c r="AB9668" s="42"/>
      <c r="AD9668" s="11"/>
      <c r="AE9668" s="11"/>
      <c r="AF9668" s="11"/>
    </row>
    <row r="9669" spans="3:32">
      <c r="C9669" s="57"/>
      <c r="D9669" s="11"/>
      <c r="E9669" s="11"/>
      <c r="F9669" s="56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42"/>
      <c r="V9669" s="42"/>
      <c r="W9669" s="42"/>
      <c r="X9669" s="42"/>
      <c r="Y9669" s="42"/>
      <c r="Z9669" s="42"/>
      <c r="AA9669" s="42"/>
      <c r="AB9669" s="42"/>
      <c r="AD9669" s="11"/>
      <c r="AF9669" s="11"/>
    </row>
    <row r="9670" spans="3:32">
      <c r="C9670" s="57"/>
      <c r="D9670" s="11"/>
      <c r="E9670" s="11"/>
      <c r="F9670" s="56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U9670" s="42"/>
      <c r="V9670" s="42"/>
      <c r="W9670" s="42"/>
      <c r="X9670" s="42"/>
      <c r="Y9670" s="42"/>
      <c r="Z9670" s="42"/>
      <c r="AA9670" s="42"/>
      <c r="AB9670" s="42"/>
      <c r="AD9670" s="11"/>
      <c r="AF9670" s="11"/>
    </row>
    <row r="9671" spans="3:32">
      <c r="C9671" s="57"/>
      <c r="D9671" s="11"/>
      <c r="E9671" s="11"/>
      <c r="F9671" s="56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42"/>
      <c r="V9671" s="42"/>
      <c r="W9671" s="42"/>
      <c r="X9671" s="42"/>
      <c r="Y9671" s="42"/>
      <c r="Z9671" s="42"/>
      <c r="AA9671" s="42"/>
      <c r="AB9671" s="42"/>
      <c r="AD9671" s="11"/>
      <c r="AE9671" s="11"/>
    </row>
    <row r="9672" spans="3:32">
      <c r="C9672" s="57"/>
      <c r="D9672" s="11"/>
      <c r="E9672" s="11"/>
      <c r="F9672" s="56"/>
      <c r="G9672" s="11"/>
      <c r="H9672" s="11"/>
      <c r="I9672" s="11"/>
      <c r="J9672" s="11"/>
      <c r="K9672" s="11"/>
      <c r="L9672" s="11"/>
      <c r="M9672" s="11"/>
      <c r="O9672" s="11"/>
      <c r="Q9672" s="11"/>
      <c r="R9672" s="11"/>
      <c r="S9672" s="11"/>
      <c r="T9672" s="11"/>
      <c r="U9672" s="42"/>
      <c r="V9672" s="42"/>
      <c r="W9672" s="42"/>
      <c r="X9672" s="42"/>
      <c r="Y9672" s="42"/>
      <c r="Z9672" s="42"/>
      <c r="AA9672" s="42"/>
      <c r="AB9672" s="42"/>
      <c r="AD9672" s="11"/>
      <c r="AE9672" s="11"/>
      <c r="AF9672" s="11"/>
    </row>
    <row r="9673" spans="3:32">
      <c r="C9673" s="57"/>
      <c r="D9673" s="11"/>
      <c r="E9673" s="11"/>
      <c r="F9673" s="56"/>
      <c r="G9673" s="11"/>
      <c r="H9673" s="11"/>
      <c r="I9673" s="11"/>
      <c r="J9673" s="11"/>
      <c r="K9673" s="11"/>
      <c r="L9673" s="11"/>
      <c r="M9673" s="11"/>
      <c r="N9673" s="11"/>
      <c r="P9673" s="11"/>
      <c r="Q9673" s="11"/>
      <c r="R9673" s="11"/>
      <c r="S9673" s="11"/>
      <c r="T9673" s="11"/>
      <c r="U9673" s="42"/>
      <c r="V9673" s="42"/>
      <c r="W9673" s="42"/>
      <c r="X9673" s="42"/>
      <c r="Y9673" s="42"/>
      <c r="Z9673" s="42"/>
      <c r="AA9673" s="42"/>
      <c r="AB9673" s="42"/>
      <c r="AD9673" s="11"/>
      <c r="AE9673" s="11"/>
      <c r="AF9673" s="11"/>
    </row>
    <row r="9674" spans="3:32">
      <c r="C9674" s="57"/>
      <c r="D9674" s="11"/>
      <c r="E9674" s="11"/>
      <c r="F9674" s="56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42"/>
      <c r="V9674" s="42"/>
      <c r="W9674" s="42"/>
      <c r="X9674" s="42"/>
      <c r="Y9674" s="42"/>
      <c r="Z9674" s="42"/>
      <c r="AA9674" s="42"/>
      <c r="AB9674" s="42"/>
      <c r="AD9674" s="11"/>
      <c r="AE9674" s="11"/>
    </row>
    <row r="9675" spans="3:32">
      <c r="C9675" s="57"/>
      <c r="D9675" s="11"/>
      <c r="E9675" s="11"/>
      <c r="F9675" s="56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42"/>
      <c r="V9675" s="42"/>
      <c r="W9675" s="42"/>
      <c r="X9675" s="42"/>
      <c r="Y9675" s="42"/>
      <c r="Z9675" s="42"/>
      <c r="AA9675" s="42"/>
      <c r="AB9675" s="42"/>
      <c r="AD9675" s="11"/>
      <c r="AE9675" s="11"/>
    </row>
    <row r="9676" spans="3:32">
      <c r="C9676" s="57"/>
      <c r="D9676" s="11"/>
      <c r="E9676" s="11"/>
      <c r="F9676" s="56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42"/>
      <c r="V9676" s="42"/>
      <c r="W9676" s="42"/>
      <c r="X9676" s="42"/>
      <c r="Y9676" s="42"/>
      <c r="Z9676" s="42"/>
      <c r="AA9676" s="42"/>
      <c r="AB9676" s="42"/>
      <c r="AD9676" s="11"/>
      <c r="AE9676" s="11"/>
      <c r="AF9676" s="11"/>
    </row>
    <row r="9677" spans="3:32">
      <c r="C9677" s="57"/>
      <c r="D9677" s="11"/>
      <c r="E9677" s="11"/>
      <c r="F9677" s="56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42"/>
      <c r="V9677" s="42"/>
      <c r="W9677" s="42"/>
      <c r="X9677" s="42"/>
      <c r="Y9677" s="42"/>
      <c r="Z9677" s="42"/>
      <c r="AA9677" s="42"/>
      <c r="AB9677" s="42"/>
      <c r="AD9677" s="11"/>
      <c r="AE9677" s="11"/>
      <c r="AF9677" s="11"/>
    </row>
    <row r="9678" spans="3:32">
      <c r="C9678" s="57"/>
      <c r="D9678" s="11"/>
      <c r="E9678" s="11"/>
      <c r="F9678" s="56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42"/>
      <c r="V9678" s="42"/>
      <c r="W9678" s="42"/>
      <c r="X9678" s="42"/>
      <c r="Y9678" s="42"/>
      <c r="Z9678" s="42"/>
      <c r="AA9678" s="42"/>
      <c r="AB9678" s="42"/>
      <c r="AD9678" s="11"/>
      <c r="AE9678" s="11"/>
      <c r="AF9678" s="11"/>
    </row>
    <row r="9679" spans="3:32">
      <c r="C9679" s="57"/>
      <c r="D9679" s="11"/>
      <c r="E9679" s="11"/>
      <c r="F9679" s="56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42"/>
      <c r="V9679" s="42"/>
      <c r="W9679" s="42"/>
      <c r="X9679" s="42"/>
      <c r="Y9679" s="42"/>
      <c r="Z9679" s="42"/>
      <c r="AA9679" s="42"/>
      <c r="AB9679" s="42"/>
      <c r="AC9679" s="11"/>
      <c r="AD9679" s="11"/>
      <c r="AE9679" s="11"/>
      <c r="AF9679" s="11"/>
    </row>
    <row r="9680" spans="3:32">
      <c r="C9680" s="57"/>
      <c r="D9680" s="11"/>
      <c r="E9680" s="11"/>
      <c r="F9680" s="56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42"/>
      <c r="V9680" s="42"/>
      <c r="W9680" s="42"/>
      <c r="X9680" s="42"/>
      <c r="Y9680" s="42"/>
      <c r="Z9680" s="42"/>
      <c r="AA9680" s="42"/>
      <c r="AB9680" s="42"/>
      <c r="AC9680" s="11"/>
      <c r="AD9680" s="11"/>
    </row>
    <row r="9681" spans="3:32">
      <c r="C9681" s="57"/>
      <c r="D9681" s="11"/>
      <c r="E9681" s="11"/>
      <c r="F9681" s="56"/>
      <c r="G9681" s="11"/>
      <c r="H9681" s="11"/>
      <c r="I9681" s="11"/>
      <c r="J9681" s="11"/>
      <c r="K9681" s="11"/>
      <c r="L9681" s="11"/>
      <c r="M9681" s="11"/>
      <c r="N9681" s="11"/>
      <c r="P9681" s="11"/>
      <c r="Q9681" s="11"/>
      <c r="R9681" s="11"/>
      <c r="S9681" s="11"/>
      <c r="T9681" s="11"/>
      <c r="U9681" s="42"/>
      <c r="V9681" s="42"/>
      <c r="W9681" s="42"/>
      <c r="X9681" s="42"/>
      <c r="Y9681" s="42"/>
      <c r="Z9681" s="42"/>
      <c r="AA9681" s="42"/>
      <c r="AB9681" s="42"/>
      <c r="AC9681" s="11"/>
      <c r="AD9681" s="11"/>
      <c r="AF9681" s="11"/>
    </row>
    <row r="9682" spans="3:32">
      <c r="C9682" s="57"/>
      <c r="D9682" s="11"/>
      <c r="E9682" s="11"/>
      <c r="F9682" s="56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42"/>
      <c r="V9682" s="42"/>
      <c r="W9682" s="42"/>
      <c r="X9682" s="42"/>
      <c r="Y9682" s="42"/>
      <c r="Z9682" s="42"/>
      <c r="AA9682" s="42"/>
      <c r="AB9682" s="42"/>
      <c r="AD9682" s="11"/>
      <c r="AF9682" s="11"/>
    </row>
    <row r="9683" spans="3:32">
      <c r="C9683" s="57"/>
      <c r="D9683" s="11"/>
      <c r="E9683" s="11"/>
      <c r="F9683" s="56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42"/>
      <c r="V9683" s="42"/>
      <c r="W9683" s="42"/>
      <c r="X9683" s="42"/>
      <c r="Y9683" s="42"/>
      <c r="Z9683" s="42"/>
      <c r="AA9683" s="42"/>
      <c r="AB9683" s="42"/>
      <c r="AD9683" s="11"/>
      <c r="AE9683" s="11"/>
    </row>
    <row r="9684" spans="3:32">
      <c r="C9684" s="57"/>
      <c r="D9684" s="11"/>
      <c r="E9684" s="11"/>
      <c r="F9684" s="56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42"/>
      <c r="V9684" s="42"/>
      <c r="W9684" s="42"/>
      <c r="X9684" s="42"/>
      <c r="Y9684" s="42"/>
      <c r="Z9684" s="42"/>
      <c r="AA9684" s="42"/>
      <c r="AB9684" s="42"/>
      <c r="AD9684" s="11"/>
      <c r="AE9684" s="11"/>
    </row>
    <row r="9685" spans="3:32">
      <c r="C9685" s="57"/>
      <c r="D9685" s="11"/>
      <c r="E9685" s="11"/>
      <c r="F9685" s="56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42"/>
      <c r="V9685" s="42"/>
      <c r="W9685" s="42"/>
      <c r="X9685" s="42"/>
      <c r="Y9685" s="42"/>
      <c r="Z9685" s="42"/>
      <c r="AA9685" s="42"/>
      <c r="AB9685" s="42"/>
      <c r="AD9685" s="11"/>
      <c r="AE9685" s="11"/>
    </row>
    <row r="9686" spans="3:32">
      <c r="C9686" s="57"/>
      <c r="D9686" s="11"/>
      <c r="E9686" s="11"/>
      <c r="F9686" s="56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42"/>
      <c r="V9686" s="42"/>
      <c r="W9686" s="42"/>
      <c r="X9686" s="42"/>
      <c r="Y9686" s="42"/>
      <c r="Z9686" s="42"/>
      <c r="AA9686" s="42"/>
      <c r="AB9686" s="42"/>
      <c r="AD9686" s="11"/>
      <c r="AE9686" s="11"/>
      <c r="AF9686" s="11"/>
    </row>
    <row r="9687" spans="3:32">
      <c r="C9687" s="57"/>
      <c r="D9687" s="11"/>
      <c r="E9687" s="11"/>
      <c r="F9687" s="56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42"/>
      <c r="V9687" s="42"/>
      <c r="W9687" s="42"/>
      <c r="X9687" s="42"/>
      <c r="Y9687" s="42"/>
      <c r="Z9687" s="42"/>
      <c r="AA9687" s="42"/>
      <c r="AB9687" s="42"/>
      <c r="AD9687" s="11"/>
      <c r="AE9687" s="11"/>
    </row>
    <row r="9688" spans="3:32">
      <c r="C9688" s="57"/>
      <c r="D9688" s="11"/>
      <c r="E9688" s="11"/>
      <c r="F9688" s="56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42"/>
      <c r="V9688" s="42"/>
      <c r="W9688" s="42"/>
      <c r="X9688" s="42"/>
      <c r="Y9688" s="42"/>
      <c r="Z9688" s="42"/>
      <c r="AA9688" s="42"/>
      <c r="AB9688" s="42"/>
      <c r="AD9688" s="11"/>
      <c r="AE9688" s="11"/>
      <c r="AF9688" s="11"/>
    </row>
    <row r="9689" spans="3:32">
      <c r="C9689" s="57"/>
      <c r="D9689" s="11"/>
      <c r="E9689" s="11"/>
      <c r="F9689" s="56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42"/>
      <c r="V9689" s="42"/>
      <c r="W9689" s="42"/>
      <c r="X9689" s="42"/>
      <c r="Y9689" s="42"/>
      <c r="Z9689" s="42"/>
      <c r="AA9689" s="42"/>
      <c r="AB9689" s="42"/>
      <c r="AD9689" s="11"/>
      <c r="AE9689" s="11"/>
    </row>
    <row r="9690" spans="3:32">
      <c r="C9690" s="57"/>
      <c r="D9690" s="11"/>
      <c r="E9690" s="11"/>
      <c r="F9690" s="56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42"/>
      <c r="V9690" s="42"/>
      <c r="W9690" s="42"/>
      <c r="X9690" s="42"/>
      <c r="Y9690" s="42"/>
      <c r="Z9690" s="42"/>
      <c r="AA9690" s="42"/>
      <c r="AB9690" s="42"/>
      <c r="AC9690" s="11"/>
      <c r="AD9690" s="11"/>
      <c r="AE9690" s="11"/>
    </row>
    <row r="9691" spans="3:32">
      <c r="C9691" s="57"/>
      <c r="D9691" s="11"/>
      <c r="E9691" s="11"/>
      <c r="F9691" s="56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42"/>
      <c r="V9691" s="42"/>
      <c r="W9691" s="42"/>
      <c r="X9691" s="42"/>
      <c r="Y9691" s="42"/>
      <c r="Z9691" s="42"/>
      <c r="AA9691" s="42"/>
      <c r="AB9691" s="42"/>
      <c r="AC9691" s="11"/>
      <c r="AD9691" s="11"/>
    </row>
    <row r="9692" spans="3:32">
      <c r="C9692" s="57"/>
      <c r="D9692" s="11"/>
      <c r="E9692" s="11"/>
      <c r="F9692" s="56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42"/>
      <c r="V9692" s="42"/>
      <c r="W9692" s="42"/>
      <c r="X9692" s="42"/>
      <c r="Y9692" s="42"/>
      <c r="Z9692" s="42"/>
      <c r="AA9692" s="42"/>
      <c r="AB9692" s="42"/>
      <c r="AC9692" s="11"/>
      <c r="AD9692" s="11"/>
      <c r="AE9692" s="11"/>
    </row>
    <row r="9693" spans="3:32">
      <c r="C9693" s="57"/>
      <c r="D9693" s="11"/>
      <c r="E9693" s="11"/>
      <c r="F9693" s="56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42"/>
      <c r="V9693" s="42"/>
      <c r="W9693" s="42"/>
      <c r="X9693" s="42"/>
      <c r="Y9693" s="42"/>
      <c r="Z9693" s="42"/>
      <c r="AA9693" s="42"/>
      <c r="AB9693" s="42"/>
      <c r="AC9693" s="11"/>
      <c r="AD9693" s="11"/>
      <c r="AE9693" s="11"/>
    </row>
    <row r="9694" spans="3:32">
      <c r="C9694" s="57"/>
      <c r="D9694" s="11"/>
      <c r="E9694" s="11"/>
      <c r="F9694" s="56"/>
      <c r="G9694" s="11"/>
      <c r="H9694" s="11"/>
      <c r="I9694" s="11"/>
      <c r="J9694" s="11"/>
      <c r="K9694" s="11"/>
      <c r="M9694" s="11"/>
      <c r="N9694" s="11"/>
      <c r="O9694" s="11"/>
      <c r="P9694" s="11"/>
      <c r="Q9694" s="11"/>
      <c r="R9694" s="11"/>
      <c r="S9694" s="11"/>
      <c r="T9694" s="11"/>
      <c r="U9694" s="42"/>
      <c r="V9694" s="42"/>
      <c r="W9694" s="42"/>
      <c r="X9694" s="42"/>
      <c r="Y9694" s="42"/>
      <c r="Z9694" s="42"/>
      <c r="AA9694" s="42"/>
      <c r="AB9694" s="42"/>
      <c r="AC9694" s="11"/>
      <c r="AD9694" s="11"/>
      <c r="AE9694" s="11"/>
      <c r="AF9694" s="11"/>
    </row>
    <row r="9695" spans="3:32">
      <c r="C9695" s="57"/>
      <c r="D9695" s="11"/>
      <c r="E9695" s="11"/>
      <c r="F9695" s="56"/>
      <c r="G9695" s="11"/>
      <c r="H9695" s="11"/>
      <c r="I9695" s="11"/>
      <c r="J9695" s="11"/>
      <c r="K9695" s="11"/>
      <c r="M9695" s="11"/>
      <c r="O9695" s="11"/>
      <c r="P9695" s="11"/>
      <c r="Q9695" s="11"/>
      <c r="R9695" s="11"/>
      <c r="S9695" s="11"/>
      <c r="T9695" s="11"/>
      <c r="U9695" s="42"/>
      <c r="V9695" s="42"/>
      <c r="W9695" s="42"/>
      <c r="X9695" s="42"/>
      <c r="Y9695" s="42"/>
      <c r="Z9695" s="42"/>
      <c r="AA9695" s="42"/>
      <c r="AB9695" s="42"/>
      <c r="AC9695" s="11"/>
      <c r="AD9695" s="11"/>
      <c r="AE9695" s="11"/>
    </row>
    <row r="9696" spans="3:32">
      <c r="C9696" s="57"/>
      <c r="D9696" s="11"/>
      <c r="E9696" s="11"/>
      <c r="F9696" s="56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42"/>
      <c r="V9696" s="42"/>
      <c r="W9696" s="42"/>
      <c r="X9696" s="42"/>
      <c r="Y9696" s="42"/>
      <c r="Z9696" s="42"/>
      <c r="AA9696" s="42"/>
      <c r="AB9696" s="42"/>
      <c r="AC9696" s="11"/>
      <c r="AD9696" s="11"/>
      <c r="AE9696" s="11"/>
      <c r="AF9696" s="11"/>
    </row>
    <row r="9697" spans="3:32">
      <c r="C9697" s="57"/>
      <c r="D9697" s="11"/>
      <c r="E9697" s="11"/>
      <c r="F9697" s="56"/>
      <c r="G9697" s="11"/>
      <c r="H9697" s="11"/>
      <c r="I9697" s="11"/>
      <c r="J9697" s="11"/>
      <c r="K9697" s="11"/>
      <c r="L9697" s="11"/>
      <c r="M9697" s="11"/>
      <c r="O9697" s="11"/>
      <c r="Q9697" s="11"/>
      <c r="R9697" s="11"/>
      <c r="S9697" s="11"/>
      <c r="T9697" s="11"/>
      <c r="U9697" s="42"/>
      <c r="V9697" s="42"/>
      <c r="W9697" s="42"/>
      <c r="X9697" s="42"/>
      <c r="Y9697" s="42"/>
      <c r="Z9697" s="42"/>
      <c r="AA9697" s="42"/>
      <c r="AB9697" s="42"/>
      <c r="AC9697" s="11"/>
      <c r="AD9697" s="11"/>
      <c r="AE9697" s="11"/>
      <c r="AF9697" s="11"/>
    </row>
    <row r="9698" spans="3:32">
      <c r="C9698" s="57"/>
      <c r="D9698" s="11"/>
      <c r="E9698" s="11"/>
      <c r="F9698" s="56"/>
      <c r="G9698" s="11"/>
      <c r="H9698" s="11"/>
      <c r="I9698" s="11"/>
      <c r="J9698" s="11"/>
      <c r="K9698" s="11"/>
      <c r="L9698" s="11"/>
      <c r="M9698" s="11"/>
      <c r="O9698" s="11"/>
      <c r="Q9698" s="11"/>
      <c r="R9698" s="11"/>
      <c r="S9698" s="11"/>
      <c r="T9698" s="11"/>
      <c r="U9698" s="42"/>
      <c r="V9698" s="42"/>
      <c r="W9698" s="42"/>
      <c r="X9698" s="42"/>
      <c r="Y9698" s="42"/>
      <c r="Z9698" s="42"/>
      <c r="AA9698" s="42"/>
      <c r="AB9698" s="42"/>
      <c r="AC9698" s="11"/>
      <c r="AD9698" s="11"/>
      <c r="AE9698" s="11"/>
      <c r="AF9698" s="11"/>
    </row>
    <row r="9699" spans="3:32">
      <c r="C9699" s="57"/>
      <c r="D9699" s="11"/>
      <c r="E9699" s="11"/>
      <c r="F9699" s="56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42"/>
      <c r="V9699" s="42"/>
      <c r="W9699" s="42"/>
      <c r="X9699" s="42"/>
      <c r="Y9699" s="42"/>
      <c r="Z9699" s="42"/>
      <c r="AA9699" s="42"/>
      <c r="AB9699" s="42"/>
      <c r="AC9699" s="11"/>
      <c r="AD9699" s="11"/>
      <c r="AE9699" s="11"/>
    </row>
    <row r="9700" spans="3:32">
      <c r="C9700" s="57"/>
      <c r="D9700" s="11"/>
      <c r="E9700" s="11"/>
      <c r="F9700" s="56"/>
      <c r="G9700" s="11"/>
      <c r="H9700" s="11"/>
      <c r="I9700" s="11"/>
      <c r="J9700" s="11"/>
      <c r="K9700" s="11"/>
      <c r="L9700" s="11"/>
      <c r="M9700" s="11"/>
      <c r="O9700" s="11"/>
      <c r="Q9700" s="11"/>
      <c r="R9700" s="11"/>
      <c r="S9700" s="11"/>
      <c r="T9700" s="11"/>
      <c r="U9700" s="42"/>
      <c r="V9700" s="42"/>
      <c r="W9700" s="42"/>
      <c r="X9700" s="42"/>
      <c r="Y9700" s="42"/>
      <c r="Z9700" s="42"/>
      <c r="AA9700" s="42"/>
      <c r="AB9700" s="42"/>
      <c r="AC9700" s="11"/>
      <c r="AD9700" s="11"/>
      <c r="AE9700" s="11"/>
      <c r="AF9700" s="11"/>
    </row>
    <row r="9701" spans="3:32">
      <c r="C9701" s="57"/>
      <c r="D9701" s="11"/>
      <c r="E9701" s="11"/>
      <c r="F9701" s="56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42"/>
      <c r="V9701" s="42"/>
      <c r="W9701" s="42"/>
      <c r="X9701" s="42"/>
      <c r="Y9701" s="42"/>
      <c r="Z9701" s="42"/>
      <c r="AA9701" s="42"/>
      <c r="AB9701" s="42"/>
      <c r="AC9701" s="11"/>
      <c r="AD9701" s="11"/>
      <c r="AE9701" s="11"/>
      <c r="AF9701" s="11"/>
    </row>
    <row r="9702" spans="3:32">
      <c r="C9702" s="57"/>
      <c r="D9702" s="11"/>
      <c r="E9702" s="11"/>
      <c r="F9702" s="56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42"/>
      <c r="V9702" s="42"/>
      <c r="W9702" s="42"/>
      <c r="X9702" s="42"/>
      <c r="Y9702" s="42"/>
      <c r="Z9702" s="42"/>
      <c r="AA9702" s="42"/>
      <c r="AB9702" s="42"/>
      <c r="AC9702" s="11"/>
      <c r="AD9702" s="11"/>
    </row>
    <row r="9703" spans="3:32">
      <c r="C9703" s="57"/>
      <c r="D9703" s="11"/>
      <c r="E9703" s="11"/>
      <c r="F9703" s="56"/>
      <c r="G9703" s="11"/>
      <c r="H9703" s="11"/>
      <c r="I9703" s="11"/>
      <c r="J9703" s="11"/>
      <c r="K9703" s="11"/>
      <c r="M9703" s="11"/>
      <c r="N9703" s="11"/>
      <c r="O9703" s="11"/>
      <c r="P9703" s="11"/>
      <c r="Q9703" s="11"/>
      <c r="R9703" s="11"/>
      <c r="S9703" s="11"/>
      <c r="T9703" s="11"/>
      <c r="U9703" s="42"/>
      <c r="V9703" s="42"/>
      <c r="W9703" s="42"/>
      <c r="X9703" s="42"/>
      <c r="Y9703" s="42"/>
      <c r="Z9703" s="42"/>
      <c r="AA9703" s="42"/>
      <c r="AB9703" s="42"/>
      <c r="AC9703" s="11"/>
      <c r="AD9703" s="11"/>
      <c r="AE9703" s="11"/>
      <c r="AF9703" s="11"/>
    </row>
    <row r="9704" spans="3:32">
      <c r="C9704" s="57"/>
      <c r="D9704" s="11"/>
      <c r="E9704" s="11"/>
      <c r="F9704" s="56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42"/>
      <c r="V9704" s="42"/>
      <c r="W9704" s="42"/>
      <c r="X9704" s="42"/>
      <c r="Y9704" s="42"/>
      <c r="Z9704" s="42"/>
      <c r="AA9704" s="42"/>
      <c r="AB9704" s="42"/>
      <c r="AC9704" s="11"/>
      <c r="AD9704" s="11"/>
      <c r="AE9704" s="11"/>
      <c r="AF9704" s="11"/>
    </row>
    <row r="9705" spans="3:32">
      <c r="C9705" s="57"/>
      <c r="D9705" s="11"/>
      <c r="E9705" s="11"/>
      <c r="F9705" s="56"/>
      <c r="G9705" s="11"/>
      <c r="H9705" s="11"/>
      <c r="I9705" s="11"/>
      <c r="J9705" s="11"/>
      <c r="K9705" s="11"/>
      <c r="L9705" s="11"/>
      <c r="M9705" s="11"/>
      <c r="N9705" s="11"/>
      <c r="P9705" s="11"/>
      <c r="Q9705" s="11"/>
      <c r="R9705" s="11"/>
      <c r="S9705" s="11"/>
      <c r="T9705" s="11"/>
      <c r="U9705" s="42"/>
      <c r="V9705" s="42"/>
      <c r="W9705" s="42"/>
      <c r="X9705" s="42"/>
      <c r="Y9705" s="42"/>
      <c r="Z9705" s="42"/>
      <c r="AA9705" s="42"/>
      <c r="AB9705" s="42"/>
      <c r="AC9705" s="11"/>
      <c r="AD9705" s="11"/>
      <c r="AE9705" s="11"/>
      <c r="AF9705" s="11"/>
    </row>
    <row r="9706" spans="3:32">
      <c r="C9706" s="57"/>
      <c r="D9706" s="11"/>
      <c r="E9706" s="11"/>
      <c r="F9706" s="56"/>
      <c r="G9706" s="11"/>
      <c r="H9706" s="11"/>
      <c r="I9706" s="11"/>
      <c r="J9706" s="11"/>
      <c r="K9706" s="11"/>
      <c r="L9706" s="11"/>
      <c r="M9706" s="11"/>
      <c r="O9706" s="11"/>
      <c r="Q9706" s="11"/>
      <c r="R9706" s="11"/>
      <c r="S9706" s="11"/>
      <c r="T9706" s="11"/>
      <c r="U9706" s="42"/>
      <c r="V9706" s="42"/>
      <c r="W9706" s="42"/>
      <c r="X9706" s="42"/>
      <c r="Y9706" s="42"/>
      <c r="Z9706" s="42"/>
      <c r="AA9706" s="42"/>
      <c r="AB9706" s="42"/>
      <c r="AC9706" s="11"/>
      <c r="AD9706" s="11"/>
      <c r="AE9706" s="11"/>
      <c r="AF9706" s="11"/>
    </row>
    <row r="9707" spans="3:32">
      <c r="C9707" s="57"/>
      <c r="D9707" s="11"/>
      <c r="E9707" s="11"/>
      <c r="F9707" s="56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42"/>
      <c r="V9707" s="42"/>
      <c r="W9707" s="42"/>
      <c r="X9707" s="42"/>
      <c r="Y9707" s="42"/>
      <c r="Z9707" s="42"/>
      <c r="AA9707" s="42"/>
      <c r="AB9707" s="42"/>
      <c r="AD9707" s="11"/>
      <c r="AE9707" s="11"/>
      <c r="AF9707" s="11"/>
    </row>
    <row r="9708" spans="3:32">
      <c r="C9708" s="57"/>
      <c r="D9708" s="11"/>
      <c r="E9708" s="11"/>
      <c r="F9708" s="56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42"/>
      <c r="V9708" s="42"/>
      <c r="W9708" s="42"/>
      <c r="X9708" s="42"/>
      <c r="Y9708" s="42"/>
      <c r="Z9708" s="42"/>
      <c r="AA9708" s="42"/>
      <c r="AB9708" s="42"/>
      <c r="AD9708" s="11"/>
      <c r="AE9708" s="11"/>
      <c r="AF9708" s="11"/>
    </row>
    <row r="9709" spans="3:32">
      <c r="C9709" s="57"/>
      <c r="D9709" s="11"/>
      <c r="E9709" s="11"/>
      <c r="F9709" s="56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42"/>
      <c r="V9709" s="42"/>
      <c r="W9709" s="42"/>
      <c r="X9709" s="42"/>
      <c r="Y9709" s="42"/>
      <c r="Z9709" s="42"/>
      <c r="AA9709" s="42"/>
      <c r="AB9709" s="42"/>
      <c r="AD9709" s="11"/>
      <c r="AE9709" s="11"/>
      <c r="AF9709" s="11"/>
    </row>
    <row r="9710" spans="3:32">
      <c r="C9710" s="57"/>
      <c r="D9710" s="11"/>
      <c r="E9710" s="11"/>
      <c r="F9710" s="56"/>
      <c r="G9710" s="11"/>
      <c r="H9710" s="11"/>
      <c r="I9710" s="11"/>
      <c r="J9710" s="11"/>
      <c r="K9710" s="11"/>
      <c r="L9710" s="11"/>
      <c r="M9710" s="11"/>
      <c r="N9710" s="11"/>
      <c r="O9710" s="11"/>
      <c r="Q9710" s="11"/>
      <c r="R9710" s="11"/>
      <c r="S9710" s="11"/>
      <c r="T9710" s="11"/>
      <c r="U9710" s="42"/>
      <c r="V9710" s="42"/>
      <c r="W9710" s="42"/>
      <c r="X9710" s="42"/>
      <c r="Y9710" s="42"/>
      <c r="Z9710" s="42"/>
      <c r="AA9710" s="42"/>
      <c r="AB9710" s="42"/>
      <c r="AD9710" s="11"/>
      <c r="AE9710" s="11"/>
    </row>
    <row r="9711" spans="3:32">
      <c r="C9711" s="57"/>
      <c r="D9711" s="11"/>
      <c r="E9711" s="11"/>
      <c r="F9711" s="56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42"/>
      <c r="V9711" s="42"/>
      <c r="W9711" s="42"/>
      <c r="X9711" s="42"/>
      <c r="Y9711" s="42"/>
      <c r="Z9711" s="42"/>
      <c r="AA9711" s="42"/>
      <c r="AB9711" s="42"/>
      <c r="AD9711" s="11"/>
      <c r="AE9711" s="11"/>
      <c r="AF9711" s="11"/>
    </row>
    <row r="9712" spans="3:32">
      <c r="C9712" s="57"/>
      <c r="D9712" s="11"/>
      <c r="E9712" s="11"/>
      <c r="F9712" s="56"/>
      <c r="G9712" s="11"/>
      <c r="H9712" s="11"/>
      <c r="I9712" s="11"/>
      <c r="J9712" s="11"/>
      <c r="K9712" s="11"/>
      <c r="L9712" s="11"/>
      <c r="M9712" s="11"/>
      <c r="O9712" s="11"/>
      <c r="Q9712" s="11"/>
      <c r="R9712" s="11"/>
      <c r="S9712" s="11"/>
      <c r="T9712" s="11"/>
      <c r="U9712" s="42"/>
      <c r="V9712" s="42"/>
      <c r="W9712" s="42"/>
      <c r="X9712" s="42"/>
      <c r="Y9712" s="42"/>
      <c r="Z9712" s="42"/>
      <c r="AA9712" s="42"/>
      <c r="AB9712" s="42"/>
      <c r="AD9712" s="11"/>
      <c r="AE9712" s="11"/>
      <c r="AF9712" s="11"/>
    </row>
    <row r="9713" spans="3:32">
      <c r="C9713" s="57"/>
      <c r="D9713" s="11"/>
      <c r="E9713" s="11"/>
      <c r="F9713" s="56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42"/>
      <c r="V9713" s="42"/>
      <c r="W9713" s="42"/>
      <c r="X9713" s="42"/>
      <c r="Y9713" s="42"/>
      <c r="Z9713" s="42"/>
      <c r="AA9713" s="42"/>
      <c r="AB9713" s="42"/>
      <c r="AD9713" s="11"/>
      <c r="AE9713" s="11"/>
    </row>
    <row r="9714" spans="3:32">
      <c r="C9714" s="57"/>
      <c r="D9714" s="11"/>
      <c r="E9714" s="11"/>
      <c r="F9714" s="56"/>
      <c r="G9714" s="11"/>
      <c r="H9714" s="11"/>
      <c r="I9714" s="11"/>
      <c r="J9714" s="11"/>
      <c r="K9714" s="11"/>
      <c r="L9714" s="11"/>
      <c r="M9714" s="11"/>
      <c r="O9714" s="11"/>
      <c r="Q9714" s="11"/>
      <c r="R9714" s="11"/>
      <c r="S9714" s="11"/>
      <c r="T9714" s="11"/>
      <c r="U9714" s="42"/>
      <c r="V9714" s="42"/>
      <c r="W9714" s="42"/>
      <c r="X9714" s="42"/>
      <c r="Y9714" s="42"/>
      <c r="Z9714" s="42"/>
      <c r="AA9714" s="42"/>
      <c r="AB9714" s="42"/>
      <c r="AD9714" s="11"/>
      <c r="AE9714" s="11"/>
    </row>
    <row r="9715" spans="3:32">
      <c r="C9715" s="57"/>
      <c r="D9715" s="11"/>
      <c r="E9715" s="11"/>
      <c r="F9715" s="56"/>
      <c r="G9715" s="11"/>
      <c r="H9715" s="11"/>
      <c r="I9715" s="11"/>
      <c r="J9715" s="11"/>
      <c r="K9715" s="11"/>
      <c r="L9715" s="11"/>
      <c r="M9715" s="11"/>
      <c r="O9715" s="11"/>
      <c r="Q9715" s="11"/>
      <c r="R9715" s="11"/>
      <c r="S9715" s="11"/>
      <c r="T9715" s="11"/>
      <c r="U9715" s="42"/>
      <c r="V9715" s="42"/>
      <c r="W9715" s="42"/>
      <c r="X9715" s="42"/>
      <c r="Y9715" s="42"/>
      <c r="Z9715" s="42"/>
      <c r="AA9715" s="42"/>
      <c r="AB9715" s="42"/>
      <c r="AD9715" s="11"/>
      <c r="AE9715" s="11"/>
    </row>
    <row r="9716" spans="3:32">
      <c r="C9716" s="57"/>
      <c r="D9716" s="11"/>
      <c r="E9716" s="11"/>
      <c r="F9716" s="56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42"/>
      <c r="V9716" s="42"/>
      <c r="W9716" s="42"/>
      <c r="X9716" s="42"/>
      <c r="Y9716" s="42"/>
      <c r="Z9716" s="42"/>
      <c r="AA9716" s="42"/>
      <c r="AB9716" s="42"/>
      <c r="AD9716" s="11"/>
      <c r="AE9716" s="11"/>
    </row>
    <row r="9717" spans="3:32">
      <c r="C9717" s="57"/>
      <c r="D9717" s="11"/>
      <c r="E9717" s="11"/>
      <c r="F9717" s="56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42"/>
      <c r="V9717" s="42"/>
      <c r="W9717" s="42"/>
      <c r="X9717" s="42"/>
      <c r="Y9717" s="42"/>
      <c r="Z9717" s="42"/>
      <c r="AA9717" s="42"/>
      <c r="AB9717" s="42"/>
      <c r="AD9717" s="11"/>
      <c r="AF9717" s="11"/>
    </row>
    <row r="9718" spans="3:32">
      <c r="C9718" s="57"/>
      <c r="D9718" s="11"/>
      <c r="E9718" s="11"/>
      <c r="F9718" s="56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42"/>
      <c r="V9718" s="42"/>
      <c r="W9718" s="42"/>
      <c r="X9718" s="42"/>
      <c r="Y9718" s="42"/>
      <c r="Z9718" s="42"/>
      <c r="AA9718" s="42"/>
      <c r="AB9718" s="42"/>
      <c r="AD9718" s="11"/>
      <c r="AE9718" s="11"/>
    </row>
    <row r="9719" spans="3:32">
      <c r="C9719" s="57"/>
      <c r="D9719" s="11"/>
      <c r="E9719" s="11"/>
      <c r="F9719" s="56"/>
      <c r="G9719" s="11"/>
      <c r="H9719" s="11"/>
      <c r="I9719" s="11"/>
      <c r="J9719" s="11"/>
      <c r="K9719" s="11"/>
      <c r="L9719" s="11"/>
      <c r="M9719" s="11"/>
      <c r="O9719" s="11"/>
      <c r="Q9719" s="11"/>
      <c r="R9719" s="11"/>
      <c r="S9719" s="11"/>
      <c r="T9719" s="11"/>
      <c r="U9719" s="42"/>
      <c r="V9719" s="42"/>
      <c r="W9719" s="42"/>
      <c r="X9719" s="42"/>
      <c r="Y9719" s="42"/>
      <c r="Z9719" s="42"/>
      <c r="AA9719" s="42"/>
      <c r="AB9719" s="42"/>
      <c r="AD9719" s="11"/>
      <c r="AE9719" s="11"/>
    </row>
    <row r="9720" spans="3:32">
      <c r="C9720" s="57"/>
      <c r="D9720" s="11"/>
      <c r="E9720" s="11"/>
      <c r="F9720" s="56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42"/>
      <c r="V9720" s="42"/>
      <c r="W9720" s="42"/>
      <c r="X9720" s="42"/>
      <c r="Y9720" s="42"/>
      <c r="Z9720" s="42"/>
      <c r="AA9720" s="42"/>
      <c r="AB9720" s="42"/>
      <c r="AD9720" s="11"/>
    </row>
    <row r="9721" spans="3:32">
      <c r="C9721" s="57"/>
      <c r="D9721" s="11"/>
      <c r="E9721" s="11"/>
      <c r="F9721" s="56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42"/>
      <c r="V9721" s="42"/>
      <c r="W9721" s="42"/>
      <c r="X9721" s="42"/>
      <c r="Y9721" s="42"/>
      <c r="Z9721" s="42"/>
      <c r="AA9721" s="42"/>
      <c r="AB9721" s="42"/>
      <c r="AD9721" s="11"/>
      <c r="AE9721" s="11"/>
    </row>
    <row r="9722" spans="3:32">
      <c r="C9722" s="57"/>
      <c r="D9722" s="11"/>
      <c r="E9722" s="11"/>
      <c r="F9722" s="56"/>
      <c r="G9722" s="11"/>
      <c r="H9722" s="11"/>
      <c r="I9722" s="11"/>
      <c r="J9722" s="11"/>
      <c r="K9722" s="11"/>
      <c r="L9722" s="11"/>
      <c r="M9722" s="11"/>
      <c r="N9722" s="11"/>
      <c r="P9722" s="11"/>
      <c r="Q9722" s="11"/>
      <c r="R9722" s="11"/>
      <c r="S9722" s="11"/>
      <c r="T9722" s="11"/>
      <c r="U9722" s="42"/>
      <c r="V9722" s="42"/>
      <c r="W9722" s="42"/>
      <c r="X9722" s="42"/>
      <c r="Y9722" s="42"/>
      <c r="Z9722" s="42"/>
      <c r="AA9722" s="42"/>
      <c r="AB9722" s="42"/>
      <c r="AD9722" s="11"/>
      <c r="AE9722" s="11"/>
      <c r="AF9722" s="11"/>
    </row>
    <row r="9723" spans="3:32">
      <c r="C9723" s="57"/>
      <c r="D9723" s="11"/>
      <c r="E9723" s="11"/>
      <c r="F9723" s="56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42"/>
      <c r="V9723" s="42"/>
      <c r="W9723" s="42"/>
      <c r="X9723" s="42"/>
      <c r="Y9723" s="42"/>
      <c r="Z9723" s="42"/>
      <c r="AA9723" s="42"/>
      <c r="AB9723" s="42"/>
      <c r="AD9723" s="11"/>
      <c r="AE9723" s="11"/>
      <c r="AF9723" s="11"/>
    </row>
    <row r="9724" spans="3:32">
      <c r="C9724" s="57"/>
      <c r="D9724" s="11"/>
      <c r="E9724" s="11"/>
      <c r="F9724" s="56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42"/>
      <c r="V9724" s="42"/>
      <c r="W9724" s="42"/>
      <c r="X9724" s="42"/>
      <c r="Y9724" s="42"/>
      <c r="Z9724" s="42"/>
      <c r="AA9724" s="42"/>
      <c r="AB9724" s="42"/>
      <c r="AD9724" s="11"/>
      <c r="AF9724" s="11"/>
    </row>
    <row r="9725" spans="3:32">
      <c r="C9725" s="57"/>
      <c r="D9725" s="11"/>
      <c r="E9725" s="11"/>
      <c r="F9725" s="56"/>
      <c r="G9725" s="11"/>
      <c r="H9725" s="11"/>
      <c r="I9725" s="11"/>
      <c r="J9725" s="11"/>
      <c r="K9725" s="11"/>
      <c r="L9725" s="11"/>
      <c r="M9725" s="11"/>
      <c r="O9725" s="11"/>
      <c r="Q9725" s="11"/>
      <c r="R9725" s="11"/>
      <c r="S9725" s="11"/>
      <c r="T9725" s="11"/>
      <c r="U9725" s="42"/>
      <c r="V9725" s="42"/>
      <c r="W9725" s="42"/>
      <c r="X9725" s="42"/>
      <c r="Y9725" s="42"/>
      <c r="Z9725" s="42"/>
      <c r="AA9725" s="42"/>
      <c r="AB9725" s="42"/>
      <c r="AD9725" s="11"/>
      <c r="AF9725" s="11"/>
    </row>
    <row r="9726" spans="3:32">
      <c r="C9726" s="57"/>
      <c r="D9726" s="11"/>
      <c r="E9726" s="11"/>
      <c r="F9726" s="56"/>
      <c r="G9726" s="11"/>
      <c r="H9726" s="11"/>
      <c r="I9726" s="11"/>
      <c r="J9726" s="11"/>
      <c r="K9726" s="11"/>
      <c r="L9726" s="11"/>
      <c r="M9726" s="11"/>
      <c r="O9726" s="11"/>
      <c r="Q9726" s="11"/>
      <c r="R9726" s="11"/>
      <c r="S9726" s="11"/>
      <c r="T9726" s="11"/>
      <c r="U9726" s="42"/>
      <c r="V9726" s="42"/>
      <c r="W9726" s="42"/>
      <c r="X9726" s="42"/>
      <c r="Y9726" s="42"/>
      <c r="Z9726" s="42"/>
      <c r="AA9726" s="42"/>
      <c r="AB9726" s="42"/>
      <c r="AD9726" s="11"/>
      <c r="AF9726" s="11"/>
    </row>
    <row r="9727" spans="3:32">
      <c r="C9727" s="57"/>
      <c r="D9727" s="11"/>
      <c r="E9727" s="11"/>
      <c r="F9727" s="56"/>
      <c r="G9727" s="11"/>
      <c r="H9727" s="11"/>
      <c r="I9727" s="11"/>
      <c r="J9727" s="11"/>
      <c r="K9727" s="11"/>
      <c r="L9727" s="11"/>
      <c r="M9727" s="11"/>
      <c r="O9727" s="11"/>
      <c r="Q9727" s="11"/>
      <c r="R9727" s="11"/>
      <c r="S9727" s="11"/>
      <c r="T9727" s="11"/>
      <c r="U9727" s="42"/>
      <c r="V9727" s="42"/>
      <c r="W9727" s="42"/>
      <c r="X9727" s="42"/>
      <c r="Y9727" s="42"/>
      <c r="Z9727" s="42"/>
      <c r="AA9727" s="42"/>
      <c r="AB9727" s="42"/>
      <c r="AD9727" s="11"/>
    </row>
    <row r="9728" spans="3:32">
      <c r="C9728" s="57"/>
      <c r="D9728" s="11"/>
      <c r="E9728" s="11"/>
      <c r="F9728" s="56"/>
      <c r="G9728" s="11"/>
      <c r="H9728" s="11"/>
      <c r="I9728" s="11"/>
      <c r="J9728" s="11"/>
      <c r="K9728" s="11"/>
      <c r="L9728" s="11"/>
      <c r="M9728" s="11"/>
      <c r="N9728" s="11"/>
      <c r="P9728" s="11"/>
      <c r="Q9728" s="11"/>
      <c r="R9728" s="11"/>
      <c r="S9728" s="11"/>
      <c r="T9728" s="11"/>
      <c r="U9728" s="42"/>
      <c r="V9728" s="42"/>
      <c r="W9728" s="42"/>
      <c r="X9728" s="42"/>
      <c r="Y9728" s="42"/>
      <c r="Z9728" s="42"/>
      <c r="AA9728" s="42"/>
      <c r="AB9728" s="42"/>
      <c r="AD9728" s="11"/>
      <c r="AE9728" s="11"/>
      <c r="AF9728" s="11"/>
    </row>
    <row r="9729" spans="3:32">
      <c r="C9729" s="57"/>
      <c r="D9729" s="11"/>
      <c r="E9729" s="11"/>
      <c r="F9729" s="56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42"/>
      <c r="V9729" s="42"/>
      <c r="W9729" s="42"/>
      <c r="X9729" s="42"/>
      <c r="Y9729" s="42"/>
      <c r="Z9729" s="42"/>
      <c r="AA9729" s="42"/>
      <c r="AB9729" s="42"/>
      <c r="AD9729" s="11"/>
      <c r="AE9729" s="11"/>
    </row>
    <row r="9730" spans="3:32">
      <c r="C9730" s="57"/>
      <c r="D9730" s="11"/>
      <c r="E9730" s="11"/>
      <c r="F9730" s="56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42"/>
      <c r="V9730" s="42"/>
      <c r="W9730" s="42"/>
      <c r="X9730" s="42"/>
      <c r="Y9730" s="42"/>
      <c r="Z9730" s="42"/>
      <c r="AA9730" s="42"/>
      <c r="AB9730" s="42"/>
      <c r="AD9730" s="11"/>
      <c r="AE9730" s="11"/>
    </row>
    <row r="9731" spans="3:32">
      <c r="C9731" s="57"/>
      <c r="D9731" s="11"/>
      <c r="E9731" s="11"/>
      <c r="F9731" s="56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U9731" s="42"/>
      <c r="V9731" s="42"/>
      <c r="W9731" s="42"/>
      <c r="X9731" s="42"/>
      <c r="Y9731" s="42"/>
      <c r="Z9731" s="42"/>
      <c r="AA9731" s="42"/>
      <c r="AB9731" s="42"/>
      <c r="AD9731" s="11"/>
      <c r="AE9731" s="11"/>
    </row>
    <row r="9732" spans="3:32">
      <c r="C9732" s="57"/>
      <c r="D9732" s="11"/>
      <c r="E9732" s="11"/>
      <c r="F9732" s="56"/>
      <c r="G9732" s="11"/>
      <c r="H9732" s="11"/>
      <c r="I9732" s="11"/>
      <c r="J9732" s="11"/>
      <c r="K9732" s="11"/>
      <c r="L9732" s="11"/>
      <c r="M9732" s="11"/>
      <c r="N9732" s="11"/>
      <c r="Q9732" s="11"/>
      <c r="R9732" s="11"/>
      <c r="S9732" s="11"/>
      <c r="T9732" s="11"/>
      <c r="U9732" s="42"/>
      <c r="V9732" s="42"/>
      <c r="W9732" s="42"/>
      <c r="X9732" s="42"/>
      <c r="Y9732" s="42"/>
      <c r="Z9732" s="42"/>
      <c r="AA9732" s="42"/>
      <c r="AB9732" s="42"/>
      <c r="AD9732" s="11"/>
      <c r="AE9732" s="11"/>
      <c r="AF9732" s="11"/>
    </row>
    <row r="9733" spans="3:32">
      <c r="C9733" s="57"/>
      <c r="D9733" s="11"/>
      <c r="E9733" s="11"/>
      <c r="F9733" s="56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42"/>
      <c r="V9733" s="42"/>
      <c r="W9733" s="42"/>
      <c r="X9733" s="42"/>
      <c r="Y9733" s="42"/>
      <c r="Z9733" s="42"/>
      <c r="AA9733" s="42"/>
      <c r="AB9733" s="42"/>
      <c r="AD9733" s="11"/>
      <c r="AE9733" s="11"/>
      <c r="AF9733" s="11"/>
    </row>
    <row r="9734" spans="3:32">
      <c r="C9734" s="57"/>
      <c r="D9734" s="11"/>
      <c r="E9734" s="11"/>
      <c r="F9734" s="56"/>
      <c r="G9734" s="11"/>
      <c r="H9734" s="11"/>
      <c r="I9734" s="11"/>
      <c r="J9734" s="11"/>
      <c r="K9734" s="11"/>
      <c r="L9734" s="11"/>
      <c r="M9734" s="11"/>
      <c r="O9734" s="11"/>
      <c r="Q9734" s="11"/>
      <c r="R9734" s="11"/>
      <c r="S9734" s="11"/>
      <c r="T9734" s="11"/>
      <c r="U9734" s="42"/>
      <c r="V9734" s="42"/>
      <c r="W9734" s="42"/>
      <c r="X9734" s="42"/>
      <c r="Y9734" s="42"/>
      <c r="Z9734" s="42"/>
      <c r="AA9734" s="42"/>
      <c r="AB9734" s="42"/>
      <c r="AD9734" s="11"/>
      <c r="AF9734" s="11"/>
    </row>
    <row r="9735" spans="3:32">
      <c r="C9735" s="57"/>
      <c r="D9735" s="11"/>
      <c r="E9735" s="11"/>
      <c r="F9735" s="56"/>
      <c r="G9735" s="11"/>
      <c r="H9735" s="11"/>
      <c r="I9735" s="11"/>
      <c r="J9735" s="11"/>
      <c r="K9735" s="11"/>
      <c r="L9735" s="11"/>
      <c r="M9735" s="11"/>
      <c r="O9735" s="11"/>
      <c r="Q9735" s="11"/>
      <c r="R9735" s="11"/>
      <c r="S9735" s="11"/>
      <c r="T9735" s="11"/>
      <c r="U9735" s="42"/>
      <c r="V9735" s="42"/>
      <c r="W9735" s="42"/>
      <c r="X9735" s="42"/>
      <c r="Y9735" s="42"/>
      <c r="Z9735" s="42"/>
      <c r="AA9735" s="42"/>
      <c r="AB9735" s="42"/>
      <c r="AD9735" s="11"/>
      <c r="AE9735" s="11"/>
      <c r="AF9735" s="11"/>
    </row>
    <row r="9736" spans="3:32">
      <c r="C9736" s="57"/>
      <c r="D9736" s="11"/>
      <c r="E9736" s="11"/>
      <c r="F9736" s="56"/>
      <c r="G9736" s="11"/>
      <c r="H9736" s="11"/>
      <c r="I9736" s="11"/>
      <c r="J9736" s="11"/>
      <c r="K9736" s="11"/>
      <c r="L9736" s="11"/>
      <c r="M9736" s="11"/>
      <c r="O9736" s="11"/>
      <c r="Q9736" s="11"/>
      <c r="R9736" s="11"/>
      <c r="S9736" s="11"/>
      <c r="T9736" s="11"/>
      <c r="U9736" s="42"/>
      <c r="V9736" s="42"/>
      <c r="W9736" s="42"/>
      <c r="X9736" s="42"/>
      <c r="Y9736" s="42"/>
      <c r="Z9736" s="42"/>
      <c r="AA9736" s="42"/>
      <c r="AB9736" s="42"/>
      <c r="AD9736" s="11"/>
      <c r="AF9736" s="11"/>
    </row>
    <row r="9737" spans="3:32">
      <c r="C9737" s="57"/>
      <c r="D9737" s="11"/>
      <c r="E9737" s="11"/>
      <c r="F9737" s="56"/>
      <c r="G9737" s="11"/>
      <c r="H9737" s="11"/>
      <c r="I9737" s="11"/>
      <c r="J9737" s="11"/>
      <c r="K9737" s="11"/>
      <c r="M9737" s="11"/>
      <c r="O9737" s="11"/>
      <c r="P9737" s="11"/>
      <c r="Q9737" s="11"/>
      <c r="R9737" s="11"/>
      <c r="S9737" s="11"/>
      <c r="T9737" s="11"/>
      <c r="U9737" s="42"/>
      <c r="V9737" s="42"/>
      <c r="W9737" s="42"/>
      <c r="X9737" s="42"/>
      <c r="Y9737" s="42"/>
      <c r="Z9737" s="42"/>
      <c r="AA9737" s="42"/>
      <c r="AB9737" s="42"/>
      <c r="AD9737" s="11"/>
      <c r="AE9737" s="11"/>
      <c r="AF9737" s="11"/>
    </row>
    <row r="9738" spans="3:32">
      <c r="C9738" s="57"/>
      <c r="D9738" s="11"/>
      <c r="E9738" s="11"/>
      <c r="F9738" s="56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U9738" s="42"/>
      <c r="V9738" s="42"/>
      <c r="W9738" s="42"/>
      <c r="X9738" s="42"/>
      <c r="Y9738" s="42"/>
      <c r="Z9738" s="42"/>
      <c r="AA9738" s="42"/>
      <c r="AB9738" s="42"/>
      <c r="AD9738" s="11"/>
      <c r="AE9738" s="11"/>
    </row>
    <row r="9739" spans="3:32">
      <c r="C9739" s="57"/>
      <c r="D9739" s="11"/>
      <c r="E9739" s="11"/>
      <c r="F9739" s="56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42"/>
      <c r="V9739" s="42"/>
      <c r="W9739" s="42"/>
      <c r="X9739" s="42"/>
      <c r="Y9739" s="42"/>
      <c r="Z9739" s="42"/>
      <c r="AA9739" s="42"/>
      <c r="AB9739" s="42"/>
      <c r="AD9739" s="11"/>
      <c r="AE9739" s="11"/>
      <c r="AF9739" s="11"/>
    </row>
    <row r="9740" spans="3:32">
      <c r="C9740" s="57"/>
      <c r="D9740" s="11"/>
      <c r="E9740" s="11"/>
      <c r="F9740" s="56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42"/>
      <c r="V9740" s="42"/>
      <c r="W9740" s="42"/>
      <c r="X9740" s="42"/>
      <c r="Y9740" s="42"/>
      <c r="Z9740" s="42"/>
      <c r="AA9740" s="42"/>
      <c r="AB9740" s="42"/>
      <c r="AD9740" s="11"/>
      <c r="AF9740" s="11"/>
    </row>
    <row r="9741" spans="3:32">
      <c r="C9741" s="57"/>
      <c r="D9741" s="11"/>
      <c r="E9741" s="11"/>
      <c r="F9741" s="56"/>
      <c r="G9741" s="11"/>
      <c r="H9741" s="11"/>
      <c r="I9741" s="11"/>
      <c r="J9741" s="11"/>
      <c r="K9741" s="11"/>
      <c r="L9741" s="11"/>
      <c r="M9741" s="11"/>
      <c r="O9741" s="11"/>
      <c r="Q9741" s="11"/>
      <c r="R9741" s="11"/>
      <c r="S9741" s="11"/>
      <c r="T9741" s="11"/>
      <c r="U9741" s="42"/>
      <c r="V9741" s="42"/>
      <c r="W9741" s="42"/>
      <c r="X9741" s="42"/>
      <c r="Y9741" s="42"/>
      <c r="Z9741" s="42"/>
      <c r="AA9741" s="42"/>
      <c r="AB9741" s="42"/>
      <c r="AD9741" s="11"/>
      <c r="AE9741" s="11"/>
    </row>
    <row r="9742" spans="3:32">
      <c r="C9742" s="57"/>
      <c r="D9742" s="11"/>
      <c r="E9742" s="11"/>
      <c r="F9742" s="56"/>
      <c r="G9742" s="11"/>
      <c r="H9742" s="11"/>
      <c r="I9742" s="11"/>
      <c r="J9742" s="11"/>
      <c r="K9742" s="11"/>
      <c r="L9742" s="11"/>
      <c r="M9742" s="11"/>
      <c r="O9742" s="11"/>
      <c r="Q9742" s="11"/>
      <c r="R9742" s="11"/>
      <c r="S9742" s="11"/>
      <c r="T9742" s="11"/>
      <c r="U9742" s="42"/>
      <c r="V9742" s="42"/>
      <c r="W9742" s="42"/>
      <c r="X9742" s="42"/>
      <c r="Y9742" s="42"/>
      <c r="Z9742" s="42"/>
      <c r="AA9742" s="42"/>
      <c r="AB9742" s="42"/>
      <c r="AD9742" s="11"/>
      <c r="AE9742" s="11"/>
    </row>
    <row r="9743" spans="3:32">
      <c r="C9743" s="57"/>
      <c r="D9743" s="11"/>
      <c r="E9743" s="11"/>
      <c r="F9743" s="56"/>
      <c r="G9743" s="11"/>
      <c r="H9743" s="11"/>
      <c r="I9743" s="11"/>
      <c r="J9743" s="11"/>
      <c r="K9743" s="11"/>
      <c r="L9743" s="11"/>
      <c r="M9743" s="11"/>
      <c r="N9743" s="11"/>
      <c r="P9743" s="11"/>
      <c r="Q9743" s="11"/>
      <c r="R9743" s="11"/>
      <c r="S9743" s="11"/>
      <c r="T9743" s="11"/>
      <c r="U9743" s="42"/>
      <c r="V9743" s="42"/>
      <c r="W9743" s="42"/>
      <c r="X9743" s="42"/>
      <c r="Y9743" s="42"/>
      <c r="Z9743" s="42"/>
      <c r="AA9743" s="42"/>
      <c r="AB9743" s="42"/>
      <c r="AD9743" s="11"/>
      <c r="AE9743" s="11"/>
    </row>
    <row r="9744" spans="3:32">
      <c r="C9744" s="57"/>
      <c r="D9744" s="11"/>
      <c r="E9744" s="11"/>
      <c r="F9744" s="56"/>
      <c r="G9744" s="11"/>
      <c r="H9744" s="11"/>
      <c r="I9744" s="11"/>
      <c r="J9744" s="11"/>
      <c r="K9744" s="11"/>
      <c r="L9744" s="11"/>
      <c r="M9744" s="11"/>
      <c r="N9744" s="11"/>
      <c r="P9744" s="11"/>
      <c r="Q9744" s="11"/>
      <c r="R9744" s="11"/>
      <c r="S9744" s="11"/>
      <c r="T9744" s="11"/>
      <c r="U9744" s="42"/>
      <c r="V9744" s="42"/>
      <c r="W9744" s="42"/>
      <c r="X9744" s="42"/>
      <c r="Y9744" s="42"/>
      <c r="Z9744" s="42"/>
      <c r="AA9744" s="42"/>
      <c r="AB9744" s="42"/>
      <c r="AD9744" s="11"/>
      <c r="AF9744" s="11"/>
    </row>
    <row r="9745" spans="3:32">
      <c r="C9745" s="57"/>
      <c r="D9745" s="11"/>
      <c r="E9745" s="11"/>
      <c r="F9745" s="56"/>
      <c r="G9745" s="11"/>
      <c r="H9745" s="11"/>
      <c r="I9745" s="11"/>
      <c r="J9745" s="11"/>
      <c r="K9745" s="11"/>
      <c r="L9745" s="11"/>
      <c r="M9745" s="11"/>
      <c r="N9745" s="11"/>
      <c r="P9745" s="11"/>
      <c r="Q9745" s="11"/>
      <c r="R9745" s="11"/>
      <c r="S9745" s="11"/>
      <c r="T9745" s="11"/>
      <c r="U9745" s="42"/>
      <c r="V9745" s="42"/>
      <c r="W9745" s="42"/>
      <c r="X9745" s="42"/>
      <c r="Y9745" s="42"/>
      <c r="Z9745" s="42"/>
      <c r="AA9745" s="42"/>
      <c r="AB9745" s="42"/>
      <c r="AD9745" s="11"/>
      <c r="AE9745" s="11"/>
    </row>
    <row r="9746" spans="3:32">
      <c r="C9746" s="57"/>
      <c r="D9746" s="11"/>
      <c r="E9746" s="11"/>
      <c r="F9746" s="56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42"/>
      <c r="V9746" s="42"/>
      <c r="W9746" s="42"/>
      <c r="X9746" s="42"/>
      <c r="Y9746" s="42"/>
      <c r="Z9746" s="42"/>
      <c r="AA9746" s="42"/>
      <c r="AB9746" s="42"/>
      <c r="AD9746" s="11"/>
      <c r="AE9746" s="11"/>
    </row>
    <row r="9747" spans="3:32">
      <c r="C9747" s="57"/>
      <c r="D9747" s="11"/>
      <c r="E9747" s="11"/>
      <c r="F9747" s="56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U9747" s="42"/>
      <c r="V9747" s="42"/>
      <c r="W9747" s="42"/>
      <c r="X9747" s="42"/>
      <c r="Y9747" s="42"/>
      <c r="Z9747" s="42"/>
      <c r="AA9747" s="42"/>
      <c r="AB9747" s="42"/>
      <c r="AD9747" s="11"/>
      <c r="AF9747" s="11"/>
    </row>
    <row r="9748" spans="3:32">
      <c r="C9748" s="57"/>
      <c r="D9748" s="11"/>
      <c r="E9748" s="11"/>
      <c r="F9748" s="56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42"/>
      <c r="V9748" s="42"/>
      <c r="W9748" s="42"/>
      <c r="X9748" s="42"/>
      <c r="Y9748" s="42"/>
      <c r="Z9748" s="42"/>
      <c r="AA9748" s="42"/>
      <c r="AB9748" s="42"/>
      <c r="AC9748" s="11"/>
      <c r="AD9748" s="11"/>
      <c r="AE9748" s="11"/>
    </row>
    <row r="9749" spans="3:32">
      <c r="C9749" s="57"/>
      <c r="D9749" s="11"/>
      <c r="E9749" s="11"/>
      <c r="F9749" s="56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42"/>
      <c r="V9749" s="42"/>
      <c r="W9749" s="42"/>
      <c r="X9749" s="42"/>
      <c r="Y9749" s="42"/>
      <c r="Z9749" s="42"/>
      <c r="AA9749" s="42"/>
      <c r="AB9749" s="42"/>
      <c r="AC9749" s="11"/>
      <c r="AD9749" s="11"/>
      <c r="AE9749" s="11"/>
      <c r="AF9749" s="11"/>
    </row>
    <row r="9750" spans="3:32">
      <c r="C9750" s="57"/>
      <c r="D9750" s="11"/>
      <c r="E9750" s="11"/>
      <c r="F9750" s="56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42"/>
      <c r="V9750" s="42"/>
      <c r="W9750" s="42"/>
      <c r="X9750" s="42"/>
      <c r="Y9750" s="42"/>
      <c r="Z9750" s="42"/>
      <c r="AA9750" s="42"/>
      <c r="AB9750" s="42"/>
      <c r="AC9750" s="11"/>
      <c r="AD9750" s="11"/>
      <c r="AE9750" s="11"/>
      <c r="AF9750" s="11"/>
    </row>
    <row r="9751" spans="3:32">
      <c r="C9751" s="57"/>
      <c r="D9751" s="11"/>
      <c r="E9751" s="11"/>
      <c r="F9751" s="56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42"/>
      <c r="V9751" s="42"/>
      <c r="W9751" s="42"/>
      <c r="X9751" s="42"/>
      <c r="Y9751" s="42"/>
      <c r="Z9751" s="42"/>
      <c r="AA9751" s="42"/>
      <c r="AB9751" s="42"/>
      <c r="AC9751" s="11"/>
      <c r="AD9751" s="11"/>
      <c r="AE9751" s="11"/>
    </row>
    <row r="9752" spans="3:32">
      <c r="C9752" s="57"/>
      <c r="D9752" s="11"/>
      <c r="E9752" s="11"/>
      <c r="F9752" s="56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42"/>
      <c r="V9752" s="42"/>
      <c r="W9752" s="42"/>
      <c r="X9752" s="42"/>
      <c r="Y9752" s="42"/>
      <c r="Z9752" s="42"/>
      <c r="AA9752" s="42"/>
      <c r="AB9752" s="42"/>
      <c r="AC9752" s="11"/>
      <c r="AD9752" s="11"/>
      <c r="AE9752" s="11"/>
    </row>
    <row r="9753" spans="3:32">
      <c r="C9753" s="57"/>
      <c r="D9753" s="11"/>
      <c r="E9753" s="11"/>
      <c r="F9753" s="56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42"/>
      <c r="V9753" s="42"/>
      <c r="W9753" s="42"/>
      <c r="X9753" s="42"/>
      <c r="Y9753" s="42"/>
      <c r="Z9753" s="42"/>
      <c r="AA9753" s="42"/>
      <c r="AB9753" s="42"/>
      <c r="AC9753" s="11"/>
      <c r="AD9753" s="11"/>
      <c r="AE9753" s="11"/>
    </row>
    <row r="9754" spans="3:32">
      <c r="C9754" s="57"/>
      <c r="D9754" s="11"/>
      <c r="E9754" s="11"/>
      <c r="F9754" s="56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42"/>
      <c r="V9754" s="42"/>
      <c r="W9754" s="42"/>
      <c r="X9754" s="42"/>
      <c r="Y9754" s="42"/>
      <c r="Z9754" s="42"/>
      <c r="AA9754" s="42"/>
      <c r="AB9754" s="42"/>
      <c r="AC9754" s="11"/>
      <c r="AD9754" s="11"/>
    </row>
    <row r="9755" spans="3:32">
      <c r="C9755" s="57"/>
      <c r="D9755" s="11"/>
      <c r="E9755" s="11"/>
      <c r="F9755" s="56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42"/>
      <c r="V9755" s="42"/>
      <c r="W9755" s="42"/>
      <c r="X9755" s="42"/>
      <c r="Y9755" s="42"/>
      <c r="Z9755" s="42"/>
      <c r="AA9755" s="42"/>
      <c r="AB9755" s="42"/>
      <c r="AC9755" s="11"/>
      <c r="AD9755" s="11"/>
      <c r="AE9755" s="11"/>
    </row>
    <row r="9756" spans="3:32">
      <c r="C9756" s="57"/>
      <c r="D9756" s="11"/>
      <c r="E9756" s="11"/>
      <c r="F9756" s="56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42"/>
      <c r="V9756" s="42"/>
      <c r="W9756" s="42"/>
      <c r="X9756" s="42"/>
      <c r="Y9756" s="42"/>
      <c r="Z9756" s="42"/>
      <c r="AA9756" s="42"/>
      <c r="AB9756" s="42"/>
      <c r="AD9756" s="11"/>
      <c r="AE9756" s="11"/>
    </row>
    <row r="9757" spans="3:32">
      <c r="C9757" s="57"/>
      <c r="D9757" s="11"/>
      <c r="E9757" s="11"/>
      <c r="F9757" s="56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42"/>
      <c r="V9757" s="42"/>
      <c r="W9757" s="42"/>
      <c r="X9757" s="42"/>
      <c r="Y9757" s="42"/>
      <c r="Z9757" s="42"/>
      <c r="AA9757" s="42"/>
      <c r="AB9757" s="42"/>
      <c r="AD9757" s="11"/>
      <c r="AF9757" s="11"/>
    </row>
    <row r="9758" spans="3:32">
      <c r="C9758" s="57"/>
      <c r="D9758" s="11"/>
      <c r="E9758" s="11"/>
      <c r="F9758" s="56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42"/>
      <c r="V9758" s="42"/>
      <c r="W9758" s="42"/>
      <c r="X9758" s="42"/>
      <c r="Y9758" s="42"/>
      <c r="Z9758" s="42"/>
      <c r="AA9758" s="42"/>
      <c r="AB9758" s="42"/>
      <c r="AD9758" s="11"/>
      <c r="AF9758" s="11"/>
    </row>
    <row r="9759" spans="3:32">
      <c r="C9759" s="57"/>
      <c r="D9759" s="11"/>
      <c r="E9759" s="11"/>
      <c r="F9759" s="56"/>
      <c r="G9759" s="11"/>
      <c r="H9759" s="11"/>
      <c r="I9759" s="11"/>
      <c r="J9759" s="11"/>
      <c r="K9759" s="11"/>
      <c r="L9759" s="11"/>
      <c r="M9759" s="11"/>
      <c r="N9759" s="11"/>
      <c r="P9759" s="11"/>
      <c r="Q9759" s="11"/>
      <c r="R9759" s="11"/>
      <c r="S9759" s="11"/>
      <c r="T9759" s="11"/>
      <c r="U9759" s="42"/>
      <c r="V9759" s="42"/>
      <c r="W9759" s="42"/>
      <c r="X9759" s="42"/>
      <c r="Y9759" s="42"/>
      <c r="Z9759" s="42"/>
      <c r="AA9759" s="42"/>
      <c r="AB9759" s="42"/>
      <c r="AD9759" s="11"/>
      <c r="AF9759" s="11"/>
    </row>
    <row r="9760" spans="3:32">
      <c r="C9760" s="57"/>
      <c r="D9760" s="11"/>
      <c r="E9760" s="11"/>
      <c r="F9760" s="56"/>
      <c r="G9760" s="11"/>
      <c r="H9760" s="11"/>
      <c r="I9760" s="11"/>
      <c r="J9760" s="11"/>
      <c r="K9760" s="11"/>
      <c r="L9760" s="11"/>
      <c r="M9760" s="11"/>
      <c r="N9760" s="11"/>
      <c r="P9760" s="11"/>
      <c r="Q9760" s="11"/>
      <c r="R9760" s="11"/>
      <c r="S9760" s="11"/>
      <c r="T9760" s="11"/>
      <c r="U9760" s="42"/>
      <c r="V9760" s="42"/>
      <c r="W9760" s="42"/>
      <c r="X9760" s="42"/>
      <c r="Y9760" s="42"/>
      <c r="Z9760" s="42"/>
      <c r="AA9760" s="42"/>
      <c r="AB9760" s="42"/>
      <c r="AD9760" s="11"/>
      <c r="AF9760" s="11"/>
    </row>
    <row r="9761" spans="3:32">
      <c r="C9761" s="57"/>
      <c r="D9761" s="11"/>
      <c r="E9761" s="11"/>
      <c r="F9761" s="56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42"/>
      <c r="V9761" s="42"/>
      <c r="W9761" s="42"/>
      <c r="X9761" s="42"/>
      <c r="Y9761" s="42"/>
      <c r="Z9761" s="42"/>
      <c r="AA9761" s="42"/>
      <c r="AB9761" s="42"/>
      <c r="AD9761" s="11"/>
      <c r="AF9761" s="11"/>
    </row>
    <row r="9762" spans="3:32">
      <c r="C9762" s="57"/>
      <c r="D9762" s="11"/>
      <c r="E9762" s="11"/>
      <c r="F9762" s="56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42"/>
      <c r="V9762" s="42"/>
      <c r="W9762" s="42"/>
      <c r="X9762" s="42"/>
      <c r="Y9762" s="42"/>
      <c r="Z9762" s="42"/>
      <c r="AA9762" s="42"/>
      <c r="AB9762" s="42"/>
      <c r="AD9762" s="11"/>
      <c r="AE9762" s="11"/>
    </row>
    <row r="9763" spans="3:32">
      <c r="C9763" s="57"/>
      <c r="D9763" s="11"/>
      <c r="E9763" s="11"/>
      <c r="F9763" s="56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42"/>
      <c r="V9763" s="42"/>
      <c r="W9763" s="42"/>
      <c r="X9763" s="42"/>
      <c r="Y9763" s="42"/>
      <c r="Z9763" s="42"/>
      <c r="AA9763" s="42"/>
      <c r="AB9763" s="42"/>
      <c r="AD9763" s="11"/>
      <c r="AE9763" s="11"/>
    </row>
    <row r="9764" spans="3:32">
      <c r="C9764" s="57"/>
      <c r="D9764" s="11"/>
      <c r="E9764" s="11"/>
      <c r="F9764" s="56"/>
      <c r="G9764" s="11"/>
      <c r="H9764" s="11"/>
      <c r="I9764" s="11"/>
      <c r="J9764" s="11"/>
      <c r="K9764" s="11"/>
      <c r="M9764" s="11"/>
      <c r="N9764" s="11"/>
      <c r="P9764" s="11"/>
      <c r="Q9764" s="11"/>
      <c r="R9764" s="11"/>
      <c r="S9764" s="11"/>
      <c r="U9764" s="42"/>
      <c r="V9764" s="42"/>
      <c r="W9764" s="42"/>
      <c r="X9764" s="42"/>
      <c r="Y9764" s="42"/>
      <c r="Z9764" s="42"/>
      <c r="AA9764" s="42"/>
      <c r="AB9764" s="42"/>
      <c r="AD9764" s="11"/>
      <c r="AE9764" s="11"/>
      <c r="AF9764" s="11"/>
    </row>
    <row r="9765" spans="3:32">
      <c r="C9765" s="57"/>
      <c r="D9765" s="11"/>
      <c r="E9765" s="11"/>
      <c r="F9765" s="56"/>
      <c r="G9765" s="11"/>
      <c r="H9765" s="11"/>
      <c r="I9765" s="11"/>
      <c r="J9765" s="11"/>
      <c r="K9765" s="11"/>
      <c r="L9765" s="11"/>
      <c r="M9765" s="11"/>
      <c r="N9765" s="11"/>
      <c r="O9765" s="11"/>
      <c r="Q9765" s="11"/>
      <c r="R9765" s="11"/>
      <c r="S9765" s="11"/>
      <c r="U9765" s="42"/>
      <c r="V9765" s="42"/>
      <c r="W9765" s="42"/>
      <c r="X9765" s="42"/>
      <c r="Y9765" s="42"/>
      <c r="Z9765" s="42"/>
      <c r="AA9765" s="42"/>
      <c r="AB9765" s="42"/>
      <c r="AC9765" s="11"/>
      <c r="AD9765" s="11"/>
      <c r="AE9765" s="11"/>
    </row>
    <row r="9766" spans="3:32">
      <c r="C9766" s="57"/>
      <c r="D9766" s="11"/>
      <c r="E9766" s="11"/>
      <c r="F9766" s="56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42"/>
      <c r="V9766" s="42"/>
      <c r="W9766" s="42"/>
      <c r="X9766" s="42"/>
      <c r="Y9766" s="42"/>
      <c r="Z9766" s="42"/>
      <c r="AA9766" s="42"/>
      <c r="AB9766" s="42"/>
      <c r="AC9766" s="11"/>
      <c r="AD9766" s="11"/>
      <c r="AF9766" s="11"/>
    </row>
    <row r="9767" spans="3:32">
      <c r="C9767" s="57"/>
      <c r="D9767" s="11"/>
      <c r="E9767" s="11"/>
      <c r="F9767" s="56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42"/>
      <c r="V9767" s="42"/>
      <c r="W9767" s="42"/>
      <c r="X9767" s="42"/>
      <c r="Y9767" s="42"/>
      <c r="Z9767" s="42"/>
      <c r="AA9767" s="42"/>
      <c r="AB9767" s="42"/>
      <c r="AC9767" s="11"/>
      <c r="AD9767" s="11"/>
      <c r="AF9767" s="11"/>
    </row>
    <row r="9768" spans="3:32">
      <c r="C9768" s="57"/>
      <c r="D9768" s="11"/>
      <c r="E9768" s="11"/>
      <c r="F9768" s="56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42"/>
      <c r="V9768" s="42"/>
      <c r="W9768" s="42"/>
      <c r="X9768" s="42"/>
      <c r="Y9768" s="42"/>
      <c r="Z9768" s="42"/>
      <c r="AA9768" s="42"/>
      <c r="AB9768" s="42"/>
      <c r="AC9768" s="11"/>
      <c r="AD9768" s="11"/>
      <c r="AF9768" s="11"/>
    </row>
    <row r="9769" spans="3:32">
      <c r="C9769" s="57"/>
      <c r="D9769" s="11"/>
      <c r="E9769" s="11"/>
      <c r="F9769" s="56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U9769" s="42"/>
      <c r="V9769" s="42"/>
      <c r="W9769" s="42"/>
      <c r="X9769" s="42"/>
      <c r="Y9769" s="42"/>
      <c r="Z9769" s="42"/>
      <c r="AA9769" s="42"/>
      <c r="AB9769" s="42"/>
      <c r="AC9769" s="11"/>
      <c r="AD9769" s="11"/>
      <c r="AF9769" s="11"/>
    </row>
    <row r="9770" spans="3:32">
      <c r="C9770" s="57"/>
      <c r="D9770" s="11"/>
      <c r="E9770" s="11"/>
      <c r="F9770" s="56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42"/>
      <c r="V9770" s="42"/>
      <c r="W9770" s="42"/>
      <c r="X9770" s="42"/>
      <c r="Y9770" s="42"/>
      <c r="Z9770" s="42"/>
      <c r="AA9770" s="42"/>
      <c r="AB9770" s="42"/>
      <c r="AC9770" s="11"/>
      <c r="AD9770" s="11"/>
      <c r="AE9770" s="11"/>
    </row>
    <row r="9771" spans="3:32">
      <c r="C9771" s="57"/>
      <c r="D9771" s="11"/>
      <c r="E9771" s="11"/>
      <c r="F9771" s="56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42"/>
      <c r="V9771" s="42"/>
      <c r="W9771" s="42"/>
      <c r="X9771" s="42"/>
      <c r="Y9771" s="42"/>
      <c r="Z9771" s="42"/>
      <c r="AA9771" s="42"/>
      <c r="AB9771" s="42"/>
      <c r="AC9771" s="11"/>
      <c r="AD9771" s="11"/>
      <c r="AE9771" s="11"/>
      <c r="AF9771" s="11"/>
    </row>
    <row r="9772" spans="3:32">
      <c r="C9772" s="57"/>
      <c r="D9772" s="11"/>
      <c r="E9772" s="11"/>
      <c r="F9772" s="56"/>
      <c r="G9772" s="11"/>
      <c r="H9772" s="11"/>
      <c r="I9772" s="11"/>
      <c r="J9772" s="11"/>
      <c r="K9772" s="11"/>
      <c r="L9772" s="11"/>
      <c r="M9772" s="11"/>
      <c r="N9772" s="11"/>
      <c r="P9772" s="11"/>
      <c r="Q9772" s="11"/>
      <c r="R9772" s="11"/>
      <c r="S9772" s="11"/>
      <c r="T9772" s="11"/>
      <c r="U9772" s="42"/>
      <c r="V9772" s="42"/>
      <c r="W9772" s="42"/>
      <c r="X9772" s="42"/>
      <c r="Y9772" s="42"/>
      <c r="Z9772" s="42"/>
      <c r="AA9772" s="42"/>
      <c r="AB9772" s="42"/>
      <c r="AC9772" s="11"/>
      <c r="AD9772" s="11"/>
      <c r="AE9772" s="11"/>
      <c r="AF9772" s="11"/>
    </row>
    <row r="9773" spans="3:32">
      <c r="C9773" s="57"/>
      <c r="D9773" s="11"/>
      <c r="E9773" s="11"/>
      <c r="F9773" s="56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42"/>
      <c r="V9773" s="42"/>
      <c r="W9773" s="42"/>
      <c r="X9773" s="42"/>
      <c r="Y9773" s="42"/>
      <c r="Z9773" s="42"/>
      <c r="AA9773" s="42"/>
      <c r="AB9773" s="42"/>
      <c r="AC9773" s="11"/>
      <c r="AD9773" s="11"/>
    </row>
    <row r="9774" spans="3:32">
      <c r="C9774" s="57"/>
      <c r="D9774" s="11"/>
      <c r="E9774" s="11"/>
      <c r="F9774" s="56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42"/>
      <c r="V9774" s="42"/>
      <c r="W9774" s="42"/>
      <c r="X9774" s="42"/>
      <c r="Y9774" s="42"/>
      <c r="Z9774" s="42"/>
      <c r="AA9774" s="42"/>
      <c r="AB9774" s="42"/>
      <c r="AC9774" s="11"/>
      <c r="AD9774" s="11"/>
      <c r="AE9774" s="11"/>
    </row>
    <row r="9775" spans="3:32">
      <c r="C9775" s="57"/>
      <c r="D9775" s="11"/>
      <c r="E9775" s="11"/>
      <c r="F9775" s="56"/>
      <c r="G9775" s="11"/>
      <c r="H9775" s="11"/>
      <c r="I9775" s="11"/>
      <c r="J9775" s="11"/>
      <c r="K9775" s="11"/>
      <c r="L9775" s="11"/>
      <c r="M9775" s="11"/>
      <c r="O9775" s="11"/>
      <c r="Q9775" s="11"/>
      <c r="R9775" s="11"/>
      <c r="S9775" s="11"/>
      <c r="T9775" s="11"/>
      <c r="U9775" s="42"/>
      <c r="V9775" s="42"/>
      <c r="W9775" s="42"/>
      <c r="X9775" s="42"/>
      <c r="Y9775" s="42"/>
      <c r="Z9775" s="42"/>
      <c r="AA9775" s="42"/>
      <c r="AB9775" s="42"/>
      <c r="AD9775" s="11"/>
      <c r="AE9775" s="11"/>
      <c r="AF9775" s="11"/>
    </row>
    <row r="9776" spans="3:32">
      <c r="C9776" s="57"/>
      <c r="D9776" s="11"/>
      <c r="E9776" s="11"/>
      <c r="F9776" s="56"/>
      <c r="G9776" s="11"/>
      <c r="H9776" s="11"/>
      <c r="I9776" s="11"/>
      <c r="J9776" s="11"/>
      <c r="K9776" s="11"/>
      <c r="L9776" s="11"/>
      <c r="M9776" s="11"/>
      <c r="O9776" s="11"/>
      <c r="Q9776" s="11"/>
      <c r="R9776" s="11"/>
      <c r="S9776" s="11"/>
      <c r="T9776" s="11"/>
      <c r="U9776" s="42"/>
      <c r="V9776" s="42"/>
      <c r="W9776" s="42"/>
      <c r="X9776" s="42"/>
      <c r="Y9776" s="42"/>
      <c r="Z9776" s="42"/>
      <c r="AA9776" s="42"/>
      <c r="AB9776" s="42"/>
      <c r="AD9776" s="11"/>
      <c r="AE9776" s="11"/>
    </row>
    <row r="9777" spans="3:32">
      <c r="C9777" s="57"/>
      <c r="D9777" s="11"/>
      <c r="E9777" s="11"/>
      <c r="F9777" s="56"/>
      <c r="G9777" s="11"/>
      <c r="H9777" s="11"/>
      <c r="I9777" s="11"/>
      <c r="J9777" s="11"/>
      <c r="K9777" s="11"/>
      <c r="M9777" s="11"/>
      <c r="O9777" s="11"/>
      <c r="P9777" s="11"/>
      <c r="Q9777" s="11"/>
      <c r="R9777" s="11"/>
      <c r="S9777" s="11"/>
      <c r="T9777" s="11"/>
      <c r="U9777" s="42"/>
      <c r="V9777" s="42"/>
      <c r="W9777" s="42"/>
      <c r="X9777" s="42"/>
      <c r="Y9777" s="42"/>
      <c r="Z9777" s="42"/>
      <c r="AA9777" s="42"/>
      <c r="AB9777" s="42"/>
      <c r="AD9777" s="11"/>
      <c r="AE9777" s="11"/>
    </row>
    <row r="9778" spans="3:32">
      <c r="C9778" s="57"/>
      <c r="D9778" s="11"/>
      <c r="E9778" s="11"/>
      <c r="F9778" s="56"/>
      <c r="G9778" s="11"/>
      <c r="H9778" s="11"/>
      <c r="I9778" s="11"/>
      <c r="J9778" s="11"/>
      <c r="K9778" s="11"/>
      <c r="M9778" s="11"/>
      <c r="N9778" s="11"/>
      <c r="P9778" s="11"/>
      <c r="Q9778" s="11"/>
      <c r="R9778" s="11"/>
      <c r="S9778" s="11"/>
      <c r="U9778" s="42"/>
      <c r="V9778" s="42"/>
      <c r="W9778" s="42"/>
      <c r="X9778" s="42"/>
      <c r="Y9778" s="42"/>
      <c r="Z9778" s="42"/>
      <c r="AA9778" s="42"/>
      <c r="AB9778" s="42"/>
      <c r="AD9778" s="11"/>
      <c r="AE9778" s="11"/>
      <c r="AF9778" s="11"/>
    </row>
    <row r="9779" spans="3:32">
      <c r="C9779" s="57"/>
      <c r="D9779" s="11"/>
      <c r="E9779" s="11"/>
      <c r="F9779" s="56"/>
      <c r="G9779" s="11"/>
      <c r="H9779" s="11"/>
      <c r="I9779" s="11"/>
      <c r="J9779" s="11"/>
      <c r="K9779" s="11"/>
      <c r="M9779" s="11"/>
      <c r="N9779" s="11"/>
      <c r="O9779" s="11"/>
      <c r="Q9779" s="11"/>
      <c r="R9779" s="11"/>
      <c r="S9779" s="11"/>
      <c r="U9779" s="42"/>
      <c r="V9779" s="42"/>
      <c r="W9779" s="42"/>
      <c r="X9779" s="42"/>
      <c r="Y9779" s="42"/>
      <c r="Z9779" s="42"/>
      <c r="AA9779" s="42"/>
      <c r="AB9779" s="42"/>
      <c r="AD9779" s="11"/>
      <c r="AE9779" s="11"/>
      <c r="AF9779" s="11"/>
    </row>
    <row r="9780" spans="3:32">
      <c r="C9780" s="57"/>
      <c r="D9780" s="11"/>
      <c r="E9780" s="11"/>
      <c r="F9780" s="56"/>
      <c r="G9780" s="11"/>
      <c r="H9780" s="11"/>
      <c r="I9780" s="11"/>
      <c r="J9780" s="11"/>
      <c r="K9780" s="11"/>
      <c r="M9780" s="11"/>
      <c r="N9780" s="11"/>
      <c r="O9780" s="11"/>
      <c r="P9780" s="11"/>
      <c r="Q9780" s="11"/>
      <c r="R9780" s="11"/>
      <c r="S9780" s="11"/>
      <c r="T9780" s="11"/>
      <c r="U9780" s="42"/>
      <c r="V9780" s="42"/>
      <c r="W9780" s="42"/>
      <c r="X9780" s="42"/>
      <c r="Y9780" s="42"/>
      <c r="Z9780" s="42"/>
      <c r="AA9780" s="42"/>
      <c r="AB9780" s="42"/>
      <c r="AD9780" s="11"/>
      <c r="AE9780" s="11"/>
      <c r="AF9780" s="11"/>
    </row>
    <row r="9781" spans="3:32">
      <c r="C9781" s="57"/>
      <c r="D9781" s="11"/>
      <c r="E9781" s="11"/>
      <c r="F9781" s="56"/>
      <c r="G9781" s="11"/>
      <c r="H9781" s="11"/>
      <c r="I9781" s="11"/>
      <c r="J9781" s="11"/>
      <c r="K9781" s="11"/>
      <c r="L9781" s="11"/>
      <c r="M9781" s="11"/>
      <c r="O9781" s="11"/>
      <c r="Q9781" s="11"/>
      <c r="R9781" s="11"/>
      <c r="S9781" s="11"/>
      <c r="T9781" s="11"/>
      <c r="U9781" s="42"/>
      <c r="V9781" s="42"/>
      <c r="W9781" s="42"/>
      <c r="X9781" s="42"/>
      <c r="Y9781" s="42"/>
      <c r="Z9781" s="42"/>
      <c r="AA9781" s="42"/>
      <c r="AB9781" s="42"/>
      <c r="AD9781" s="11"/>
      <c r="AF9781" s="11"/>
    </row>
    <row r="9782" spans="3:32">
      <c r="C9782" s="57"/>
      <c r="D9782" s="11"/>
      <c r="E9782" s="11"/>
      <c r="F9782" s="56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42"/>
      <c r="V9782" s="42"/>
      <c r="W9782" s="42"/>
      <c r="X9782" s="42"/>
      <c r="Y9782" s="42"/>
      <c r="Z9782" s="42"/>
      <c r="AA9782" s="42"/>
      <c r="AB9782" s="42"/>
      <c r="AD9782" s="11"/>
    </row>
    <row r="9783" spans="3:32">
      <c r="C9783" s="57"/>
      <c r="D9783" s="11"/>
      <c r="E9783" s="11"/>
      <c r="F9783" s="56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42"/>
      <c r="V9783" s="42"/>
      <c r="W9783" s="42"/>
      <c r="X9783" s="42"/>
      <c r="Y9783" s="42"/>
      <c r="Z9783" s="42"/>
      <c r="AA9783" s="42"/>
      <c r="AB9783" s="42"/>
      <c r="AD9783" s="11"/>
      <c r="AF9783" s="11"/>
    </row>
    <row r="9784" spans="3:32">
      <c r="C9784" s="57"/>
      <c r="D9784" s="11"/>
      <c r="E9784" s="11"/>
      <c r="F9784" s="56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42"/>
      <c r="V9784" s="42"/>
      <c r="W9784" s="42"/>
      <c r="X9784" s="42"/>
      <c r="Y9784" s="42"/>
      <c r="Z9784" s="42"/>
      <c r="AA9784" s="42"/>
      <c r="AB9784" s="42"/>
      <c r="AD9784" s="11"/>
      <c r="AF9784" s="11"/>
    </row>
    <row r="9785" spans="3:32">
      <c r="C9785" s="57"/>
      <c r="D9785" s="11"/>
      <c r="E9785" s="11"/>
      <c r="F9785" s="56"/>
      <c r="G9785" s="11"/>
      <c r="H9785" s="11"/>
      <c r="I9785" s="11"/>
      <c r="J9785" s="11"/>
      <c r="K9785" s="11"/>
      <c r="L9785" s="11"/>
      <c r="M9785" s="11"/>
      <c r="N9785" s="11"/>
      <c r="P9785" s="11"/>
      <c r="Q9785" s="11"/>
      <c r="R9785" s="11"/>
      <c r="S9785" s="11"/>
      <c r="T9785" s="11"/>
      <c r="U9785" s="42"/>
      <c r="V9785" s="42"/>
      <c r="W9785" s="42"/>
      <c r="X9785" s="42"/>
      <c r="Y9785" s="42"/>
      <c r="Z9785" s="42"/>
      <c r="AA9785" s="42"/>
      <c r="AB9785" s="42"/>
      <c r="AD9785" s="11"/>
      <c r="AF9785" s="11"/>
    </row>
    <row r="9786" spans="3:32">
      <c r="C9786" s="57"/>
      <c r="D9786" s="11"/>
      <c r="E9786" s="11"/>
      <c r="F9786" s="56"/>
      <c r="G9786" s="11"/>
      <c r="H9786" s="11"/>
      <c r="I9786" s="11"/>
      <c r="J9786" s="11"/>
      <c r="K9786" s="11"/>
      <c r="L9786" s="11"/>
      <c r="M9786" s="11"/>
      <c r="N9786" s="11"/>
      <c r="P9786" s="11"/>
      <c r="Q9786" s="11"/>
      <c r="R9786" s="11"/>
      <c r="S9786" s="11"/>
      <c r="T9786" s="11"/>
      <c r="U9786" s="42"/>
      <c r="V9786" s="42"/>
      <c r="W9786" s="42"/>
      <c r="X9786" s="42"/>
      <c r="Y9786" s="42"/>
      <c r="Z9786" s="42"/>
      <c r="AA9786" s="42"/>
      <c r="AB9786" s="42"/>
      <c r="AD9786" s="11"/>
      <c r="AF9786" s="11"/>
    </row>
    <row r="9787" spans="3:32">
      <c r="C9787" s="57"/>
      <c r="D9787" s="11"/>
      <c r="E9787" s="11"/>
      <c r="F9787" s="56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42"/>
      <c r="V9787" s="42"/>
      <c r="W9787" s="42"/>
      <c r="X9787" s="42"/>
      <c r="Y9787" s="42"/>
      <c r="Z9787" s="42"/>
      <c r="AA9787" s="42"/>
      <c r="AB9787" s="42"/>
      <c r="AD9787" s="11"/>
      <c r="AE9787" s="11"/>
    </row>
    <row r="9788" spans="3:32">
      <c r="C9788" s="57"/>
      <c r="D9788" s="11"/>
      <c r="E9788" s="11"/>
      <c r="F9788" s="56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42"/>
      <c r="V9788" s="42"/>
      <c r="W9788" s="42"/>
      <c r="X9788" s="42"/>
      <c r="Y9788" s="42"/>
      <c r="Z9788" s="42"/>
      <c r="AA9788" s="42"/>
      <c r="AB9788" s="42"/>
      <c r="AD9788" s="11"/>
      <c r="AE9788" s="11"/>
    </row>
    <row r="9789" spans="3:32">
      <c r="C9789" s="57"/>
      <c r="D9789" s="11"/>
      <c r="E9789" s="11"/>
      <c r="F9789" s="56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42"/>
      <c r="V9789" s="42"/>
      <c r="W9789" s="42"/>
      <c r="X9789" s="42"/>
      <c r="Y9789" s="42"/>
      <c r="Z9789" s="42"/>
      <c r="AA9789" s="42"/>
      <c r="AB9789" s="42"/>
      <c r="AD9789" s="11"/>
      <c r="AE9789" s="11"/>
    </row>
    <row r="9790" spans="3:32">
      <c r="C9790" s="57"/>
      <c r="D9790" s="11"/>
      <c r="E9790" s="11"/>
      <c r="F9790" s="56"/>
      <c r="G9790" s="11"/>
      <c r="H9790" s="11"/>
      <c r="I9790" s="11"/>
      <c r="J9790" s="11"/>
      <c r="K9790" s="11"/>
      <c r="L9790" s="11"/>
      <c r="M9790" s="11"/>
      <c r="N9790" s="11"/>
      <c r="P9790" s="11"/>
      <c r="Q9790" s="11"/>
      <c r="R9790" s="11"/>
      <c r="S9790" s="11"/>
      <c r="T9790" s="11"/>
      <c r="U9790" s="42"/>
      <c r="V9790" s="42"/>
      <c r="W9790" s="42"/>
      <c r="X9790" s="42"/>
      <c r="Y9790" s="42"/>
      <c r="Z9790" s="42"/>
      <c r="AA9790" s="42"/>
      <c r="AB9790" s="42"/>
      <c r="AD9790" s="11"/>
      <c r="AE9790" s="11"/>
      <c r="AF9790" s="11"/>
    </row>
    <row r="9791" spans="3:32">
      <c r="C9791" s="57"/>
      <c r="D9791" s="11"/>
      <c r="E9791" s="11"/>
      <c r="F9791" s="56"/>
      <c r="G9791" s="11"/>
      <c r="H9791" s="11"/>
      <c r="I9791" s="11"/>
      <c r="J9791" s="11"/>
      <c r="K9791" s="11"/>
      <c r="L9791" s="11"/>
      <c r="M9791" s="11"/>
      <c r="N9791" s="11"/>
      <c r="P9791" s="11"/>
      <c r="Q9791" s="11"/>
      <c r="R9791" s="11"/>
      <c r="S9791" s="11"/>
      <c r="T9791" s="11"/>
      <c r="U9791" s="42"/>
      <c r="V9791" s="42"/>
      <c r="W9791" s="42"/>
      <c r="X9791" s="42"/>
      <c r="Y9791" s="42"/>
      <c r="Z9791" s="42"/>
      <c r="AA9791" s="42"/>
      <c r="AB9791" s="42"/>
      <c r="AD9791" s="11"/>
      <c r="AF9791" s="11"/>
    </row>
    <row r="9792" spans="3:32">
      <c r="C9792" s="57"/>
      <c r="D9792" s="11"/>
      <c r="E9792" s="11"/>
      <c r="F9792" s="56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42"/>
      <c r="V9792" s="42"/>
      <c r="W9792" s="42"/>
      <c r="X9792" s="42"/>
      <c r="Y9792" s="42"/>
      <c r="Z9792" s="42"/>
      <c r="AA9792" s="42"/>
      <c r="AB9792" s="42"/>
      <c r="AD9792" s="11"/>
      <c r="AF9792" s="11"/>
    </row>
    <row r="9793" spans="3:32">
      <c r="C9793" s="57"/>
      <c r="D9793" s="11"/>
      <c r="E9793" s="11"/>
      <c r="F9793" s="56"/>
      <c r="G9793" s="11"/>
      <c r="H9793" s="11"/>
      <c r="I9793" s="11"/>
      <c r="J9793" s="11"/>
      <c r="K9793" s="11"/>
      <c r="M9793" s="11"/>
      <c r="N9793" s="11"/>
      <c r="O9793" s="11"/>
      <c r="P9793" s="11"/>
      <c r="Q9793" s="11"/>
      <c r="R9793" s="11"/>
      <c r="S9793" s="11"/>
      <c r="T9793" s="11"/>
      <c r="U9793" s="42"/>
      <c r="V9793" s="42"/>
      <c r="W9793" s="42"/>
      <c r="X9793" s="42"/>
      <c r="Y9793" s="42"/>
      <c r="Z9793" s="42"/>
      <c r="AA9793" s="42"/>
      <c r="AB9793" s="42"/>
      <c r="AD9793" s="11"/>
      <c r="AE9793" s="11"/>
    </row>
    <row r="9794" spans="3:32">
      <c r="C9794" s="57"/>
      <c r="D9794" s="11"/>
      <c r="E9794" s="11"/>
      <c r="F9794" s="56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42"/>
      <c r="V9794" s="42"/>
      <c r="W9794" s="42"/>
      <c r="X9794" s="42"/>
      <c r="Y9794" s="42"/>
      <c r="Z9794" s="42"/>
      <c r="AA9794" s="42"/>
      <c r="AB9794" s="42"/>
      <c r="AD9794" s="11"/>
      <c r="AE9794" s="11"/>
    </row>
    <row r="9795" spans="3:32">
      <c r="C9795" s="57"/>
      <c r="D9795" s="11"/>
      <c r="E9795" s="11"/>
      <c r="F9795" s="56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42"/>
      <c r="V9795" s="42"/>
      <c r="W9795" s="42"/>
      <c r="X9795" s="42"/>
      <c r="Y9795" s="42"/>
      <c r="Z9795" s="42"/>
      <c r="AA9795" s="42"/>
      <c r="AB9795" s="42"/>
      <c r="AD9795" s="11"/>
      <c r="AE9795" s="11"/>
      <c r="AF9795" s="11"/>
    </row>
    <row r="9796" spans="3:32">
      <c r="C9796" s="57"/>
      <c r="D9796" s="11"/>
      <c r="E9796" s="11"/>
      <c r="F9796" s="56"/>
      <c r="G9796" s="11"/>
      <c r="H9796" s="11"/>
      <c r="I9796" s="11"/>
      <c r="J9796" s="11"/>
      <c r="K9796" s="11"/>
      <c r="L9796" s="11"/>
      <c r="M9796" s="11"/>
      <c r="N9796" s="11"/>
      <c r="P9796" s="11"/>
      <c r="Q9796" s="11"/>
      <c r="R9796" s="11"/>
      <c r="S9796" s="11"/>
      <c r="T9796" s="11"/>
      <c r="U9796" s="42"/>
      <c r="V9796" s="42"/>
      <c r="W9796" s="42"/>
      <c r="X9796" s="42"/>
      <c r="Y9796" s="42"/>
      <c r="Z9796" s="42"/>
      <c r="AA9796" s="42"/>
      <c r="AB9796" s="42"/>
      <c r="AD9796" s="11"/>
      <c r="AE9796" s="11"/>
    </row>
    <row r="9797" spans="3:32">
      <c r="C9797" s="57"/>
      <c r="D9797" s="11"/>
      <c r="E9797" s="11"/>
      <c r="F9797" s="56"/>
      <c r="G9797" s="11"/>
      <c r="H9797" s="11"/>
      <c r="I9797" s="11"/>
      <c r="J9797" s="11"/>
      <c r="K9797" s="11"/>
      <c r="L9797" s="11"/>
      <c r="M9797" s="11"/>
      <c r="N9797" s="11"/>
      <c r="P9797" s="11"/>
      <c r="Q9797" s="11"/>
      <c r="R9797" s="11"/>
      <c r="S9797" s="11"/>
      <c r="T9797" s="11"/>
      <c r="U9797" s="42"/>
      <c r="V9797" s="42"/>
      <c r="W9797" s="42"/>
      <c r="X9797" s="42"/>
      <c r="Y9797" s="42"/>
      <c r="Z9797" s="42"/>
      <c r="AA9797" s="42"/>
      <c r="AB9797" s="42"/>
      <c r="AD9797" s="11"/>
      <c r="AE9797" s="11"/>
    </row>
    <row r="9798" spans="3:32">
      <c r="C9798" s="57"/>
      <c r="D9798" s="11"/>
      <c r="E9798" s="11"/>
      <c r="F9798" s="56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42"/>
      <c r="V9798" s="42"/>
      <c r="W9798" s="42"/>
      <c r="X9798" s="42"/>
      <c r="Y9798" s="42"/>
      <c r="Z9798" s="42"/>
      <c r="AA9798" s="42"/>
      <c r="AB9798" s="42"/>
      <c r="AD9798" s="11"/>
      <c r="AE9798" s="11"/>
      <c r="AF9798" s="11"/>
    </row>
    <row r="9799" spans="3:32">
      <c r="C9799" s="57"/>
      <c r="D9799" s="11"/>
      <c r="E9799" s="11"/>
      <c r="F9799" s="56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42"/>
      <c r="V9799" s="42"/>
      <c r="W9799" s="42"/>
      <c r="X9799" s="42"/>
      <c r="Y9799" s="42"/>
      <c r="Z9799" s="42"/>
      <c r="AA9799" s="42"/>
      <c r="AB9799" s="42"/>
      <c r="AD9799" s="11"/>
      <c r="AF9799" s="11"/>
    </row>
    <row r="9800" spans="3:32">
      <c r="C9800" s="57"/>
      <c r="D9800" s="11"/>
      <c r="E9800" s="11"/>
      <c r="F9800" s="56"/>
      <c r="G9800" s="11"/>
      <c r="H9800" s="11"/>
      <c r="I9800" s="11"/>
      <c r="J9800" s="11"/>
      <c r="K9800" s="11"/>
      <c r="L9800" s="11"/>
      <c r="M9800" s="11"/>
      <c r="O9800" s="11"/>
      <c r="Q9800" s="11"/>
      <c r="R9800" s="11"/>
      <c r="S9800" s="11"/>
      <c r="T9800" s="11"/>
      <c r="U9800" s="42"/>
      <c r="V9800" s="42"/>
      <c r="W9800" s="42"/>
      <c r="X9800" s="42"/>
      <c r="Y9800" s="42"/>
      <c r="Z9800" s="42"/>
      <c r="AA9800" s="42"/>
      <c r="AB9800" s="42"/>
      <c r="AD9800" s="11"/>
      <c r="AF9800" s="11"/>
    </row>
    <row r="9801" spans="3:32">
      <c r="C9801" s="57"/>
      <c r="D9801" s="11"/>
      <c r="E9801" s="11"/>
      <c r="F9801" s="56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42"/>
      <c r="V9801" s="42"/>
      <c r="W9801" s="42"/>
      <c r="X9801" s="42"/>
      <c r="Y9801" s="42"/>
      <c r="Z9801" s="42"/>
      <c r="AA9801" s="42"/>
      <c r="AB9801" s="42"/>
      <c r="AD9801" s="11"/>
      <c r="AF9801" s="11"/>
    </row>
    <row r="9802" spans="3:32">
      <c r="C9802" s="57"/>
      <c r="D9802" s="11"/>
      <c r="E9802" s="11"/>
      <c r="F9802" s="56"/>
      <c r="G9802" s="11"/>
      <c r="H9802" s="11"/>
      <c r="I9802" s="11"/>
      <c r="J9802" s="11"/>
      <c r="K9802" s="11"/>
      <c r="L9802" s="11"/>
      <c r="M9802" s="11"/>
      <c r="O9802" s="11"/>
      <c r="Q9802" s="11"/>
      <c r="R9802" s="11"/>
      <c r="S9802" s="11"/>
      <c r="T9802" s="11"/>
      <c r="U9802" s="42"/>
      <c r="V9802" s="42"/>
      <c r="W9802" s="42"/>
      <c r="X9802" s="42"/>
      <c r="Y9802" s="42"/>
      <c r="Z9802" s="42"/>
      <c r="AA9802" s="42"/>
      <c r="AB9802" s="42"/>
      <c r="AD9802" s="11"/>
      <c r="AF9802" s="11"/>
    </row>
    <row r="9803" spans="3:32">
      <c r="C9803" s="57"/>
      <c r="D9803" s="11"/>
      <c r="E9803" s="11"/>
      <c r="F9803" s="56"/>
      <c r="G9803" s="11"/>
      <c r="H9803" s="11"/>
      <c r="I9803" s="11"/>
      <c r="J9803" s="11"/>
      <c r="K9803" s="11"/>
      <c r="L9803" s="11"/>
      <c r="M9803" s="11"/>
      <c r="O9803" s="11"/>
      <c r="Q9803" s="11"/>
      <c r="R9803" s="11"/>
      <c r="S9803" s="11"/>
      <c r="T9803" s="11"/>
      <c r="U9803" s="42"/>
      <c r="V9803" s="42"/>
      <c r="W9803" s="42"/>
      <c r="X9803" s="42"/>
      <c r="Y9803" s="42"/>
      <c r="Z9803" s="42"/>
      <c r="AA9803" s="42"/>
      <c r="AB9803" s="42"/>
      <c r="AD9803" s="11"/>
      <c r="AF9803" s="11"/>
    </row>
    <row r="9804" spans="3:32">
      <c r="C9804" s="57"/>
      <c r="D9804" s="11"/>
      <c r="E9804" s="11"/>
      <c r="F9804" s="56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42"/>
      <c r="V9804" s="42"/>
      <c r="W9804" s="42"/>
      <c r="X9804" s="42"/>
      <c r="Y9804" s="42"/>
      <c r="Z9804" s="42"/>
      <c r="AA9804" s="42"/>
      <c r="AB9804" s="42"/>
      <c r="AD9804" s="11"/>
      <c r="AE9804" s="11"/>
      <c r="AF9804" s="11"/>
    </row>
    <row r="9805" spans="3:32">
      <c r="C9805" s="57"/>
      <c r="D9805" s="11"/>
      <c r="E9805" s="11"/>
      <c r="F9805" s="56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42"/>
      <c r="V9805" s="42"/>
      <c r="W9805" s="42"/>
      <c r="X9805" s="42"/>
      <c r="Y9805" s="42"/>
      <c r="Z9805" s="42"/>
      <c r="AA9805" s="42"/>
      <c r="AB9805" s="42"/>
      <c r="AD9805" s="11"/>
      <c r="AE9805" s="11"/>
    </row>
    <row r="9806" spans="3:32">
      <c r="C9806" s="57"/>
      <c r="D9806" s="11"/>
      <c r="E9806" s="11"/>
      <c r="F9806" s="56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42"/>
      <c r="V9806" s="42"/>
      <c r="W9806" s="42"/>
      <c r="X9806" s="42"/>
      <c r="Y9806" s="42"/>
      <c r="Z9806" s="42"/>
      <c r="AA9806" s="42"/>
      <c r="AB9806" s="42"/>
      <c r="AD9806" s="11"/>
      <c r="AE9806" s="11"/>
    </row>
    <row r="9807" spans="3:32">
      <c r="C9807" s="57"/>
      <c r="D9807" s="11"/>
      <c r="E9807" s="11"/>
      <c r="F9807" s="56"/>
      <c r="G9807" s="11"/>
      <c r="H9807" s="11"/>
      <c r="I9807" s="11"/>
      <c r="J9807" s="11"/>
      <c r="K9807" s="11"/>
      <c r="L9807" s="11"/>
      <c r="M9807" s="11"/>
      <c r="O9807" s="11"/>
      <c r="Q9807" s="11"/>
      <c r="R9807" s="11"/>
      <c r="S9807" s="11"/>
      <c r="T9807" s="11"/>
      <c r="U9807" s="42"/>
      <c r="V9807" s="42"/>
      <c r="W9807" s="42"/>
      <c r="X9807" s="42"/>
      <c r="Y9807" s="42"/>
      <c r="Z9807" s="42"/>
      <c r="AA9807" s="42"/>
      <c r="AB9807" s="42"/>
      <c r="AD9807" s="11"/>
      <c r="AE9807" s="11"/>
    </row>
    <row r="9808" spans="3:32">
      <c r="C9808" s="57"/>
      <c r="D9808" s="11"/>
      <c r="E9808" s="11"/>
      <c r="F9808" s="56"/>
      <c r="G9808" s="11"/>
      <c r="H9808" s="11"/>
      <c r="I9808" s="11"/>
      <c r="J9808" s="11"/>
      <c r="K9808" s="11"/>
      <c r="L9808" s="11"/>
      <c r="M9808" s="11"/>
      <c r="O9808" s="11"/>
      <c r="Q9808" s="11"/>
      <c r="R9808" s="11"/>
      <c r="S9808" s="11"/>
      <c r="T9808" s="11"/>
      <c r="U9808" s="42"/>
      <c r="V9808" s="42"/>
      <c r="W9808" s="42"/>
      <c r="X9808" s="42"/>
      <c r="Y9808" s="42"/>
      <c r="Z9808" s="42"/>
      <c r="AA9808" s="42"/>
      <c r="AB9808" s="42"/>
      <c r="AD9808" s="11"/>
      <c r="AE9808" s="11"/>
    </row>
    <row r="9809" spans="3:32">
      <c r="C9809" s="57"/>
      <c r="D9809" s="11"/>
      <c r="E9809" s="11"/>
      <c r="F9809" s="56"/>
      <c r="G9809" s="11"/>
      <c r="H9809" s="11"/>
      <c r="I9809" s="11"/>
      <c r="J9809" s="11"/>
      <c r="K9809" s="11"/>
      <c r="L9809" s="11"/>
      <c r="M9809" s="11"/>
      <c r="O9809" s="11"/>
      <c r="Q9809" s="11"/>
      <c r="R9809" s="11"/>
      <c r="S9809" s="11"/>
      <c r="T9809" s="11"/>
      <c r="U9809" s="42"/>
      <c r="V9809" s="42"/>
      <c r="W9809" s="42"/>
      <c r="X9809" s="42"/>
      <c r="Y9809" s="42"/>
      <c r="Z9809" s="42"/>
      <c r="AA9809" s="42"/>
      <c r="AB9809" s="42"/>
      <c r="AD9809" s="11"/>
    </row>
    <row r="9810" spans="3:32">
      <c r="C9810" s="57"/>
      <c r="D9810" s="11"/>
      <c r="E9810" s="11"/>
      <c r="F9810" s="56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42"/>
      <c r="V9810" s="42"/>
      <c r="W9810" s="42"/>
      <c r="X9810" s="42"/>
      <c r="Y9810" s="42"/>
      <c r="Z9810" s="42"/>
      <c r="AA9810" s="42"/>
      <c r="AB9810" s="42"/>
      <c r="AD9810" s="11"/>
      <c r="AE9810" s="11"/>
    </row>
    <row r="9811" spans="3:32">
      <c r="C9811" s="57"/>
      <c r="D9811" s="11"/>
      <c r="E9811" s="11"/>
      <c r="F9811" s="56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42"/>
      <c r="V9811" s="42"/>
      <c r="W9811" s="42"/>
      <c r="X9811" s="42"/>
      <c r="Y9811" s="42"/>
      <c r="Z9811" s="42"/>
      <c r="AA9811" s="42"/>
      <c r="AB9811" s="42"/>
      <c r="AD9811" s="11"/>
      <c r="AE9811" s="11"/>
      <c r="AF9811" s="11"/>
    </row>
    <row r="9812" spans="3:32">
      <c r="C9812" s="57"/>
      <c r="D9812" s="11"/>
      <c r="E9812" s="11"/>
      <c r="F9812" s="56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42"/>
      <c r="V9812" s="42"/>
      <c r="W9812" s="42"/>
      <c r="X9812" s="42"/>
      <c r="Y9812" s="42"/>
      <c r="Z9812" s="42"/>
      <c r="AA9812" s="42"/>
      <c r="AB9812" s="42"/>
      <c r="AD9812" s="11"/>
      <c r="AE9812" s="11"/>
    </row>
    <row r="9813" spans="3:32">
      <c r="C9813" s="57"/>
      <c r="D9813" s="11"/>
      <c r="E9813" s="11"/>
      <c r="F9813" s="56"/>
      <c r="G9813" s="11"/>
      <c r="H9813" s="11"/>
      <c r="I9813" s="11"/>
      <c r="J9813" s="11"/>
      <c r="K9813" s="11"/>
      <c r="L9813" s="11"/>
      <c r="M9813" s="11"/>
      <c r="N9813" s="11"/>
      <c r="P9813" s="11"/>
      <c r="Q9813" s="11"/>
      <c r="R9813" s="11"/>
      <c r="S9813" s="11"/>
      <c r="T9813" s="11"/>
      <c r="U9813" s="42"/>
      <c r="V9813" s="42"/>
      <c r="W9813" s="42"/>
      <c r="X9813" s="42"/>
      <c r="Y9813" s="42"/>
      <c r="Z9813" s="42"/>
      <c r="AA9813" s="42"/>
      <c r="AB9813" s="42"/>
      <c r="AD9813" s="11"/>
      <c r="AE9813" s="11"/>
    </row>
    <row r="9814" spans="3:32">
      <c r="C9814" s="57"/>
      <c r="D9814" s="11"/>
      <c r="E9814" s="11"/>
      <c r="F9814" s="56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42"/>
      <c r="V9814" s="42"/>
      <c r="W9814" s="42"/>
      <c r="X9814" s="42"/>
      <c r="Y9814" s="42"/>
      <c r="Z9814" s="42"/>
      <c r="AA9814" s="42"/>
      <c r="AB9814" s="42"/>
      <c r="AD9814" s="11"/>
      <c r="AE9814" s="11"/>
      <c r="AF9814" s="11"/>
    </row>
    <row r="9815" spans="3:32">
      <c r="C9815" s="57"/>
      <c r="D9815" s="11"/>
      <c r="E9815" s="11"/>
      <c r="F9815" s="56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42"/>
      <c r="V9815" s="42"/>
      <c r="W9815" s="42"/>
      <c r="X9815" s="42"/>
      <c r="Y9815" s="42"/>
      <c r="Z9815" s="42"/>
      <c r="AA9815" s="42"/>
      <c r="AB9815" s="42"/>
      <c r="AD9815" s="11"/>
      <c r="AE9815" s="11"/>
    </row>
    <row r="9816" spans="3:32">
      <c r="C9816" s="57"/>
      <c r="D9816" s="11"/>
      <c r="E9816" s="11"/>
      <c r="F9816" s="56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42"/>
      <c r="V9816" s="42"/>
      <c r="W9816" s="42"/>
      <c r="X9816" s="42"/>
      <c r="Y9816" s="42"/>
      <c r="Z9816" s="42"/>
      <c r="AA9816" s="42"/>
      <c r="AB9816" s="42"/>
      <c r="AD9816" s="11"/>
      <c r="AF9816" s="11"/>
    </row>
    <row r="9817" spans="3:32">
      <c r="C9817" s="57"/>
      <c r="D9817" s="11"/>
      <c r="E9817" s="11"/>
      <c r="F9817" s="56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42"/>
      <c r="V9817" s="42"/>
      <c r="W9817" s="42"/>
      <c r="X9817" s="42"/>
      <c r="Y9817" s="42"/>
      <c r="Z9817" s="42"/>
      <c r="AA9817" s="42"/>
      <c r="AB9817" s="42"/>
      <c r="AD9817" s="11"/>
      <c r="AE9817" s="11"/>
    </row>
    <row r="9818" spans="3:32">
      <c r="C9818" s="57"/>
      <c r="D9818" s="11"/>
      <c r="E9818" s="11"/>
      <c r="F9818" s="56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42"/>
      <c r="V9818" s="42"/>
      <c r="W9818" s="42"/>
      <c r="X9818" s="42"/>
      <c r="Y9818" s="42"/>
      <c r="Z9818" s="42"/>
      <c r="AA9818" s="42"/>
      <c r="AB9818" s="42"/>
      <c r="AD9818" s="11"/>
      <c r="AE9818" s="11"/>
    </row>
    <row r="9819" spans="3:32">
      <c r="C9819" s="57"/>
      <c r="D9819" s="11"/>
      <c r="E9819" s="11"/>
      <c r="F9819" s="56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42"/>
      <c r="V9819" s="42"/>
      <c r="W9819" s="42"/>
      <c r="X9819" s="42"/>
      <c r="Y9819" s="42"/>
      <c r="Z9819" s="42"/>
      <c r="AA9819" s="42"/>
      <c r="AB9819" s="42"/>
      <c r="AD9819" s="11"/>
      <c r="AE9819" s="11"/>
    </row>
    <row r="9820" spans="3:32">
      <c r="C9820" s="57"/>
      <c r="D9820" s="11"/>
      <c r="E9820" s="11"/>
      <c r="F9820" s="56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42"/>
      <c r="V9820" s="42"/>
      <c r="W9820" s="42"/>
      <c r="X9820" s="42"/>
      <c r="Y9820" s="42"/>
      <c r="Z9820" s="42"/>
      <c r="AA9820" s="42"/>
      <c r="AB9820" s="42"/>
      <c r="AD9820" s="11"/>
      <c r="AF9820" s="11"/>
    </row>
    <row r="9821" spans="3:32">
      <c r="C9821" s="57"/>
      <c r="D9821" s="11"/>
      <c r="E9821" s="11"/>
      <c r="F9821" s="56"/>
      <c r="G9821" s="11"/>
      <c r="H9821" s="11"/>
      <c r="I9821" s="11"/>
      <c r="J9821" s="11"/>
      <c r="K9821" s="11"/>
      <c r="L9821" s="11"/>
      <c r="M9821" s="11"/>
      <c r="O9821" s="11"/>
      <c r="Q9821" s="11"/>
      <c r="R9821" s="11"/>
      <c r="S9821" s="11"/>
      <c r="T9821" s="11"/>
      <c r="U9821" s="42"/>
      <c r="V9821" s="42"/>
      <c r="W9821" s="42"/>
      <c r="X9821" s="42"/>
      <c r="Y9821" s="42"/>
      <c r="Z9821" s="42"/>
      <c r="AA9821" s="42"/>
      <c r="AB9821" s="42"/>
      <c r="AD9821" s="11"/>
      <c r="AF9821" s="11"/>
    </row>
    <row r="9822" spans="3:32">
      <c r="C9822" s="57"/>
      <c r="D9822" s="11"/>
      <c r="E9822" s="11"/>
      <c r="F9822" s="56"/>
      <c r="G9822" s="11"/>
      <c r="H9822" s="11"/>
      <c r="I9822" s="11"/>
      <c r="J9822" s="11"/>
      <c r="K9822" s="11"/>
      <c r="L9822" s="11"/>
      <c r="M9822" s="11"/>
      <c r="N9822" s="11"/>
      <c r="P9822" s="11"/>
      <c r="Q9822" s="11"/>
      <c r="R9822" s="11"/>
      <c r="S9822" s="11"/>
      <c r="T9822" s="11"/>
      <c r="U9822" s="42"/>
      <c r="V9822" s="42"/>
      <c r="W9822" s="42"/>
      <c r="X9822" s="42"/>
      <c r="Y9822" s="42"/>
      <c r="Z9822" s="42"/>
      <c r="AA9822" s="42"/>
      <c r="AB9822" s="42"/>
      <c r="AD9822" s="11"/>
      <c r="AE9822" s="11"/>
      <c r="AF9822" s="11"/>
    </row>
    <row r="9823" spans="3:32">
      <c r="C9823" s="57"/>
      <c r="D9823" s="11"/>
      <c r="E9823" s="11"/>
      <c r="F9823" s="56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42"/>
      <c r="V9823" s="42"/>
      <c r="W9823" s="42"/>
      <c r="X9823" s="42"/>
      <c r="Y9823" s="42"/>
      <c r="Z9823" s="42"/>
      <c r="AA9823" s="42"/>
      <c r="AB9823" s="42"/>
      <c r="AD9823" s="11"/>
      <c r="AF9823" s="11"/>
    </row>
    <row r="9824" spans="3:32">
      <c r="C9824" s="57"/>
      <c r="D9824" s="11"/>
      <c r="E9824" s="11"/>
      <c r="F9824" s="56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42"/>
      <c r="V9824" s="42"/>
      <c r="W9824" s="42"/>
      <c r="X9824" s="42"/>
      <c r="Y9824" s="42"/>
      <c r="Z9824" s="42"/>
      <c r="AA9824" s="42"/>
      <c r="AB9824" s="42"/>
      <c r="AD9824" s="11"/>
      <c r="AF9824" s="11"/>
    </row>
    <row r="9825" spans="3:32">
      <c r="C9825" s="57"/>
      <c r="D9825" s="11"/>
      <c r="E9825" s="11"/>
      <c r="F9825" s="56"/>
      <c r="G9825" s="11"/>
      <c r="H9825" s="11"/>
      <c r="I9825" s="11"/>
      <c r="J9825" s="11"/>
      <c r="K9825" s="11"/>
      <c r="L9825" s="11"/>
      <c r="M9825" s="11"/>
      <c r="O9825" s="11"/>
      <c r="Q9825" s="11"/>
      <c r="R9825" s="11"/>
      <c r="S9825" s="11"/>
      <c r="T9825" s="11"/>
      <c r="U9825" s="42"/>
      <c r="V9825" s="42"/>
      <c r="W9825" s="42"/>
      <c r="X9825" s="42"/>
      <c r="Y9825" s="42"/>
      <c r="Z9825" s="42"/>
      <c r="AA9825" s="42"/>
      <c r="AB9825" s="42"/>
      <c r="AD9825" s="11"/>
      <c r="AE9825" s="11"/>
    </row>
    <row r="9826" spans="3:32">
      <c r="C9826" s="57"/>
      <c r="D9826" s="11"/>
      <c r="E9826" s="11"/>
      <c r="F9826" s="56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42"/>
      <c r="V9826" s="42"/>
      <c r="W9826" s="42"/>
      <c r="X9826" s="42"/>
      <c r="Y9826" s="42"/>
      <c r="Z9826" s="42"/>
      <c r="AA9826" s="42"/>
      <c r="AB9826" s="42"/>
      <c r="AD9826" s="11"/>
      <c r="AE9826" s="11"/>
    </row>
    <row r="9827" spans="3:32">
      <c r="C9827" s="57"/>
      <c r="D9827" s="11"/>
      <c r="E9827" s="11"/>
      <c r="F9827" s="56"/>
      <c r="G9827" s="11"/>
      <c r="H9827" s="11"/>
      <c r="I9827" s="11"/>
      <c r="J9827" s="11"/>
      <c r="K9827" s="11"/>
      <c r="L9827" s="11"/>
      <c r="M9827" s="11"/>
      <c r="O9827" s="11"/>
      <c r="Q9827" s="11"/>
      <c r="R9827" s="11"/>
      <c r="S9827" s="11"/>
      <c r="T9827" s="11"/>
      <c r="U9827" s="42"/>
      <c r="V9827" s="42"/>
      <c r="W9827" s="42"/>
      <c r="X9827" s="42"/>
      <c r="Y9827" s="42"/>
      <c r="Z9827" s="42"/>
      <c r="AA9827" s="42"/>
      <c r="AB9827" s="42"/>
      <c r="AD9827" s="11"/>
      <c r="AE9827" s="11"/>
    </row>
    <row r="9828" spans="3:32">
      <c r="C9828" s="57"/>
      <c r="D9828" s="11"/>
      <c r="E9828" s="11"/>
      <c r="F9828" s="56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42"/>
      <c r="V9828" s="42"/>
      <c r="W9828" s="42"/>
      <c r="X9828" s="42"/>
      <c r="Y9828" s="42"/>
      <c r="Z9828" s="42"/>
      <c r="AA9828" s="42"/>
      <c r="AB9828" s="42"/>
      <c r="AD9828" s="11"/>
      <c r="AF9828" s="11"/>
    </row>
    <row r="9829" spans="3:32">
      <c r="C9829" s="57"/>
      <c r="D9829" s="11"/>
      <c r="E9829" s="11"/>
      <c r="F9829" s="56"/>
      <c r="G9829" s="11"/>
      <c r="H9829" s="11"/>
      <c r="I9829" s="11"/>
      <c r="J9829" s="11"/>
      <c r="K9829" s="11"/>
      <c r="L9829" s="11"/>
      <c r="M9829" s="11"/>
      <c r="N9829" s="11"/>
      <c r="P9829" s="11"/>
      <c r="Q9829" s="11"/>
      <c r="R9829" s="11"/>
      <c r="S9829" s="11"/>
      <c r="T9829" s="11"/>
      <c r="U9829" s="42"/>
      <c r="V9829" s="42"/>
      <c r="W9829" s="42"/>
      <c r="X9829" s="42"/>
      <c r="Y9829" s="42"/>
      <c r="Z9829" s="42"/>
      <c r="AA9829" s="42"/>
      <c r="AB9829" s="42"/>
      <c r="AD9829" s="11"/>
      <c r="AE9829" s="11"/>
    </row>
    <row r="9830" spans="3:32">
      <c r="C9830" s="57"/>
      <c r="D9830" s="11"/>
      <c r="E9830" s="11"/>
      <c r="F9830" s="56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42"/>
      <c r="V9830" s="42"/>
      <c r="W9830" s="42"/>
      <c r="X9830" s="42"/>
      <c r="Y9830" s="42"/>
      <c r="Z9830" s="42"/>
      <c r="AA9830" s="42"/>
      <c r="AB9830" s="42"/>
      <c r="AD9830" s="11"/>
      <c r="AE9830" s="11"/>
    </row>
    <row r="9831" spans="3:32">
      <c r="C9831" s="57"/>
      <c r="D9831" s="11"/>
      <c r="E9831" s="11"/>
      <c r="F9831" s="56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42"/>
      <c r="V9831" s="42"/>
      <c r="W9831" s="42"/>
      <c r="X9831" s="42"/>
      <c r="Y9831" s="42"/>
      <c r="Z9831" s="42"/>
      <c r="AA9831" s="42"/>
      <c r="AB9831" s="42"/>
      <c r="AD9831" s="11"/>
      <c r="AE9831" s="11"/>
    </row>
    <row r="9832" spans="3:32">
      <c r="C9832" s="57"/>
      <c r="D9832" s="11"/>
      <c r="E9832" s="11"/>
      <c r="F9832" s="56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42"/>
      <c r="V9832" s="42"/>
      <c r="W9832" s="42"/>
      <c r="X9832" s="42"/>
      <c r="Y9832" s="42"/>
      <c r="Z9832" s="42"/>
      <c r="AA9832" s="42"/>
      <c r="AB9832" s="42"/>
      <c r="AD9832" s="11"/>
      <c r="AE9832" s="11"/>
      <c r="AF9832" s="11"/>
    </row>
    <row r="9833" spans="3:32">
      <c r="C9833" s="57"/>
      <c r="D9833" s="11"/>
      <c r="E9833" s="11"/>
      <c r="F9833" s="56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42"/>
      <c r="V9833" s="42"/>
      <c r="W9833" s="42"/>
      <c r="X9833" s="42"/>
      <c r="Y9833" s="42"/>
      <c r="Z9833" s="42"/>
      <c r="AA9833" s="42"/>
      <c r="AB9833" s="42"/>
      <c r="AD9833" s="11"/>
      <c r="AF9833" s="11"/>
    </row>
    <row r="9834" spans="3:32">
      <c r="C9834" s="57"/>
      <c r="D9834" s="11"/>
      <c r="E9834" s="11"/>
      <c r="F9834" s="56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42"/>
      <c r="V9834" s="42"/>
      <c r="W9834" s="42"/>
      <c r="X9834" s="42"/>
      <c r="Y9834" s="42"/>
      <c r="Z9834" s="42"/>
      <c r="AA9834" s="42"/>
      <c r="AB9834" s="42"/>
      <c r="AD9834" s="11"/>
      <c r="AF9834" s="11"/>
    </row>
    <row r="9835" spans="3:32">
      <c r="C9835" s="57"/>
      <c r="D9835" s="11"/>
      <c r="E9835" s="11"/>
      <c r="F9835" s="56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42"/>
      <c r="V9835" s="42"/>
      <c r="W9835" s="42"/>
      <c r="X9835" s="42"/>
      <c r="Y9835" s="42"/>
      <c r="Z9835" s="42"/>
      <c r="AA9835" s="42"/>
      <c r="AB9835" s="42"/>
      <c r="AD9835" s="11"/>
      <c r="AE9835" s="11"/>
      <c r="AF9835" s="11"/>
    </row>
    <row r="9836" spans="3:32">
      <c r="C9836" s="57"/>
      <c r="D9836" s="11"/>
      <c r="E9836" s="11"/>
      <c r="F9836" s="56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42"/>
      <c r="V9836" s="42"/>
      <c r="W9836" s="42"/>
      <c r="X9836" s="42"/>
      <c r="Y9836" s="42"/>
      <c r="Z9836" s="42"/>
      <c r="AA9836" s="42"/>
      <c r="AB9836" s="42"/>
      <c r="AD9836" s="11"/>
      <c r="AE9836" s="11"/>
    </row>
    <row r="9837" spans="3:32">
      <c r="C9837" s="57"/>
      <c r="D9837" s="11"/>
      <c r="E9837" s="11"/>
      <c r="F9837" s="56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42"/>
      <c r="V9837" s="42"/>
      <c r="W9837" s="42"/>
      <c r="X9837" s="42"/>
      <c r="Y9837" s="42"/>
      <c r="Z9837" s="42"/>
      <c r="AA9837" s="42"/>
      <c r="AB9837" s="42"/>
      <c r="AD9837" s="11"/>
      <c r="AF9837" s="11"/>
    </row>
    <row r="9838" spans="3:32">
      <c r="C9838" s="57"/>
      <c r="D9838" s="11"/>
      <c r="E9838" s="11"/>
      <c r="F9838" s="56"/>
      <c r="G9838" s="11"/>
      <c r="H9838" s="11"/>
      <c r="I9838" s="11"/>
      <c r="J9838" s="11"/>
      <c r="K9838" s="11"/>
      <c r="M9838" s="11"/>
      <c r="O9838" s="11"/>
      <c r="P9838" s="11"/>
      <c r="Q9838" s="11"/>
      <c r="R9838" s="11"/>
      <c r="S9838" s="11"/>
      <c r="T9838" s="11"/>
      <c r="U9838" s="42"/>
      <c r="V9838" s="42"/>
      <c r="W9838" s="42"/>
      <c r="X9838" s="42"/>
      <c r="Y9838" s="42"/>
      <c r="Z9838" s="42"/>
      <c r="AA9838" s="42"/>
      <c r="AB9838" s="42"/>
      <c r="AD9838" s="11"/>
      <c r="AE9838" s="11"/>
      <c r="AF9838" s="11"/>
    </row>
    <row r="9839" spans="3:32">
      <c r="C9839" s="57"/>
      <c r="D9839" s="11"/>
      <c r="E9839" s="11"/>
      <c r="F9839" s="56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42"/>
      <c r="V9839" s="42"/>
      <c r="W9839" s="42"/>
      <c r="X9839" s="42"/>
      <c r="Y9839" s="42"/>
      <c r="Z9839" s="42"/>
      <c r="AA9839" s="42"/>
      <c r="AB9839" s="42"/>
      <c r="AC9839" s="11"/>
      <c r="AD9839" s="11"/>
    </row>
    <row r="9840" spans="3:32">
      <c r="C9840" s="57"/>
      <c r="D9840" s="11"/>
      <c r="E9840" s="11"/>
      <c r="F9840" s="56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42"/>
      <c r="V9840" s="42"/>
      <c r="W9840" s="42"/>
      <c r="X9840" s="42"/>
      <c r="Y9840" s="42"/>
      <c r="Z9840" s="42"/>
      <c r="AA9840" s="42"/>
      <c r="AB9840" s="42"/>
      <c r="AC9840" s="11"/>
      <c r="AD9840" s="11"/>
      <c r="AE9840" s="11"/>
      <c r="AF9840" s="11"/>
    </row>
    <row r="9841" spans="3:32">
      <c r="C9841" s="57"/>
      <c r="D9841" s="11"/>
      <c r="E9841" s="11"/>
      <c r="F9841" s="56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42"/>
      <c r="V9841" s="42"/>
      <c r="W9841" s="42"/>
      <c r="X9841" s="42"/>
      <c r="Y9841" s="42"/>
      <c r="Z9841" s="42"/>
      <c r="AA9841" s="42"/>
      <c r="AB9841" s="42"/>
      <c r="AC9841" s="11"/>
      <c r="AD9841" s="11"/>
      <c r="AE9841" s="11"/>
    </row>
    <row r="9842" spans="3:32">
      <c r="C9842" s="57"/>
      <c r="D9842" s="11"/>
      <c r="E9842" s="11"/>
      <c r="F9842" s="56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42"/>
      <c r="V9842" s="42"/>
      <c r="W9842" s="42"/>
      <c r="X9842" s="42"/>
      <c r="Y9842" s="42"/>
      <c r="Z9842" s="42"/>
      <c r="AA9842" s="42"/>
      <c r="AB9842" s="42"/>
      <c r="AC9842" s="11"/>
      <c r="AD9842" s="11"/>
      <c r="AE9842" s="11"/>
      <c r="AF9842" s="11"/>
    </row>
    <row r="9843" spans="3:32">
      <c r="C9843" s="57"/>
      <c r="D9843" s="11"/>
      <c r="E9843" s="11"/>
      <c r="F9843" s="56"/>
      <c r="G9843" s="11"/>
      <c r="H9843" s="11"/>
      <c r="I9843" s="11"/>
      <c r="J9843" s="11"/>
      <c r="K9843" s="11"/>
      <c r="L9843" s="11"/>
      <c r="M9843" s="11"/>
      <c r="N9843" s="11"/>
      <c r="P9843" s="11"/>
      <c r="Q9843" s="11"/>
      <c r="R9843" s="11"/>
      <c r="S9843" s="11"/>
      <c r="T9843" s="11"/>
      <c r="U9843" s="42"/>
      <c r="V9843" s="42"/>
      <c r="W9843" s="42"/>
      <c r="X9843" s="42"/>
      <c r="Y9843" s="42"/>
      <c r="Z9843" s="42"/>
      <c r="AA9843" s="42"/>
      <c r="AB9843" s="42"/>
      <c r="AD9843" s="11"/>
      <c r="AE9843" s="11"/>
      <c r="AF9843" s="11"/>
    </row>
    <row r="9844" spans="3:32">
      <c r="C9844" s="57"/>
      <c r="D9844" s="11"/>
      <c r="E9844" s="11"/>
      <c r="F9844" s="56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42"/>
      <c r="V9844" s="42"/>
      <c r="W9844" s="42"/>
      <c r="X9844" s="42"/>
      <c r="Y9844" s="42"/>
      <c r="Z9844" s="42"/>
      <c r="AA9844" s="42"/>
      <c r="AB9844" s="42"/>
      <c r="AD9844" s="11"/>
    </row>
    <row r="9845" spans="3:32">
      <c r="C9845" s="57"/>
      <c r="D9845" s="11"/>
      <c r="E9845" s="11"/>
      <c r="F9845" s="56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42"/>
      <c r="V9845" s="42"/>
      <c r="W9845" s="42"/>
      <c r="X9845" s="42"/>
      <c r="Y9845" s="42"/>
      <c r="Z9845" s="42"/>
      <c r="AA9845" s="42"/>
      <c r="AB9845" s="42"/>
      <c r="AD9845" s="11"/>
      <c r="AF9845" s="11"/>
    </row>
    <row r="9846" spans="3:32">
      <c r="C9846" s="57"/>
      <c r="D9846" s="11"/>
      <c r="E9846" s="11"/>
      <c r="F9846" s="56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42"/>
      <c r="V9846" s="42"/>
      <c r="W9846" s="42"/>
      <c r="X9846" s="42"/>
      <c r="Y9846" s="42"/>
      <c r="Z9846" s="42"/>
      <c r="AA9846" s="42"/>
      <c r="AB9846" s="42"/>
      <c r="AD9846" s="11"/>
      <c r="AF9846" s="11"/>
    </row>
    <row r="9847" spans="3:32">
      <c r="C9847" s="57"/>
      <c r="D9847" s="11"/>
      <c r="E9847" s="11"/>
      <c r="F9847" s="56"/>
      <c r="G9847" s="11"/>
      <c r="H9847" s="11"/>
      <c r="I9847" s="11"/>
      <c r="J9847" s="11"/>
      <c r="K9847" s="11"/>
      <c r="L9847" s="11"/>
      <c r="M9847" s="11"/>
      <c r="N9847" s="11"/>
      <c r="P9847" s="11"/>
      <c r="Q9847" s="11"/>
      <c r="R9847" s="11"/>
      <c r="S9847" s="11"/>
      <c r="T9847" s="11"/>
      <c r="U9847" s="42"/>
      <c r="V9847" s="42"/>
      <c r="W9847" s="42"/>
      <c r="X9847" s="42"/>
      <c r="Y9847" s="42"/>
      <c r="Z9847" s="42"/>
      <c r="AA9847" s="42"/>
      <c r="AB9847" s="42"/>
      <c r="AD9847" s="11"/>
      <c r="AF9847" s="11"/>
    </row>
    <row r="9848" spans="3:32">
      <c r="C9848" s="57"/>
      <c r="D9848" s="11"/>
      <c r="E9848" s="11"/>
      <c r="F9848" s="56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42"/>
      <c r="V9848" s="42"/>
      <c r="W9848" s="42"/>
      <c r="X9848" s="42"/>
      <c r="Y9848" s="42"/>
      <c r="Z9848" s="42"/>
      <c r="AA9848" s="42"/>
      <c r="AB9848" s="42"/>
      <c r="AD9848" s="11"/>
      <c r="AF9848" s="11"/>
    </row>
    <row r="9849" spans="3:32">
      <c r="C9849" s="57"/>
      <c r="D9849" s="11"/>
      <c r="E9849" s="11"/>
      <c r="F9849" s="56"/>
      <c r="G9849" s="11"/>
      <c r="H9849" s="11"/>
      <c r="I9849" s="11"/>
      <c r="J9849" s="11"/>
      <c r="K9849" s="11"/>
      <c r="M9849" s="11"/>
      <c r="N9849" s="11"/>
      <c r="Q9849" s="11"/>
      <c r="R9849" s="11"/>
      <c r="S9849" s="11"/>
      <c r="U9849" s="42"/>
      <c r="V9849" s="42"/>
      <c r="W9849" s="42"/>
      <c r="X9849" s="42"/>
      <c r="Y9849" s="42"/>
      <c r="Z9849" s="42"/>
      <c r="AA9849" s="42"/>
      <c r="AB9849" s="42"/>
      <c r="AD9849" s="11"/>
      <c r="AE9849" s="11"/>
    </row>
    <row r="9850" spans="3:32">
      <c r="C9850" s="57"/>
      <c r="D9850" s="11"/>
      <c r="E9850" s="11"/>
      <c r="F9850" s="56"/>
      <c r="G9850" s="11"/>
      <c r="H9850" s="11"/>
      <c r="I9850" s="11"/>
      <c r="J9850" s="11"/>
      <c r="K9850" s="11"/>
      <c r="L9850" s="11"/>
      <c r="M9850" s="11"/>
      <c r="N9850" s="11"/>
      <c r="P9850" s="11"/>
      <c r="Q9850" s="11"/>
      <c r="R9850" s="11"/>
      <c r="S9850" s="11"/>
      <c r="T9850" s="11"/>
      <c r="U9850" s="42"/>
      <c r="V9850" s="42"/>
      <c r="W9850" s="42"/>
      <c r="X9850" s="42"/>
      <c r="Y9850" s="42"/>
      <c r="Z9850" s="42"/>
      <c r="AA9850" s="42"/>
      <c r="AB9850" s="42"/>
      <c r="AD9850" s="11"/>
      <c r="AE9850" s="11"/>
      <c r="AF9850" s="11"/>
    </row>
    <row r="9851" spans="3:32">
      <c r="C9851" s="57"/>
      <c r="D9851" s="11"/>
      <c r="E9851" s="11"/>
      <c r="F9851" s="56"/>
      <c r="G9851" s="11"/>
      <c r="H9851" s="11"/>
      <c r="I9851" s="11"/>
      <c r="J9851" s="11"/>
      <c r="K9851" s="11"/>
      <c r="L9851" s="11"/>
      <c r="M9851" s="11"/>
      <c r="N9851" s="11"/>
      <c r="P9851" s="11"/>
      <c r="Q9851" s="11"/>
      <c r="R9851" s="11"/>
      <c r="S9851" s="11"/>
      <c r="T9851" s="11"/>
      <c r="U9851" s="42"/>
      <c r="V9851" s="42"/>
      <c r="W9851" s="42"/>
      <c r="X9851" s="42"/>
      <c r="Y9851" s="42"/>
      <c r="Z9851" s="42"/>
      <c r="AA9851" s="42"/>
      <c r="AB9851" s="42"/>
      <c r="AD9851" s="11"/>
      <c r="AE9851" s="11"/>
      <c r="AF9851" s="11"/>
    </row>
    <row r="9852" spans="3:32">
      <c r="C9852" s="57"/>
      <c r="D9852" s="11"/>
      <c r="E9852" s="11"/>
      <c r="F9852" s="56"/>
      <c r="G9852" s="11"/>
      <c r="H9852" s="11"/>
      <c r="I9852" s="11"/>
      <c r="J9852" s="11"/>
      <c r="K9852" s="11"/>
      <c r="L9852" s="11"/>
      <c r="M9852" s="11"/>
      <c r="O9852" s="11"/>
      <c r="Q9852" s="11"/>
      <c r="R9852" s="11"/>
      <c r="S9852" s="11"/>
      <c r="T9852" s="11"/>
      <c r="U9852" s="42"/>
      <c r="V9852" s="42"/>
      <c r="W9852" s="42"/>
      <c r="X9852" s="42"/>
      <c r="Y9852" s="42"/>
      <c r="Z9852" s="42"/>
      <c r="AA9852" s="42"/>
      <c r="AB9852" s="42"/>
      <c r="AD9852" s="11"/>
    </row>
    <row r="9853" spans="3:32">
      <c r="C9853" s="57"/>
      <c r="D9853" s="11"/>
      <c r="E9853" s="11"/>
      <c r="F9853" s="56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42"/>
      <c r="V9853" s="42"/>
      <c r="W9853" s="42"/>
      <c r="X9853" s="42"/>
      <c r="Y9853" s="42"/>
      <c r="Z9853" s="42"/>
      <c r="AA9853" s="42"/>
      <c r="AB9853" s="42"/>
      <c r="AD9853" s="11"/>
      <c r="AF9853" s="11"/>
    </row>
    <row r="9854" spans="3:32">
      <c r="C9854" s="57"/>
      <c r="D9854" s="11"/>
      <c r="E9854" s="11"/>
      <c r="F9854" s="56"/>
      <c r="G9854" s="11"/>
      <c r="H9854" s="11"/>
      <c r="I9854" s="11"/>
      <c r="J9854" s="11"/>
      <c r="K9854" s="11"/>
      <c r="L9854" s="11"/>
      <c r="M9854" s="11"/>
      <c r="O9854" s="11"/>
      <c r="Q9854" s="11"/>
      <c r="R9854" s="11"/>
      <c r="S9854" s="11"/>
      <c r="T9854" s="11"/>
      <c r="U9854" s="42"/>
      <c r="V9854" s="42"/>
      <c r="W9854" s="42"/>
      <c r="X9854" s="42"/>
      <c r="Y9854" s="42"/>
      <c r="Z9854" s="42"/>
      <c r="AA9854" s="42"/>
      <c r="AB9854" s="42"/>
      <c r="AD9854" s="11"/>
      <c r="AE9854" s="11"/>
      <c r="AF9854" s="11"/>
    </row>
    <row r="9855" spans="3:32">
      <c r="C9855" s="57"/>
      <c r="D9855" s="11"/>
      <c r="E9855" s="11"/>
      <c r="F9855" s="56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42"/>
      <c r="V9855" s="42"/>
      <c r="W9855" s="42"/>
      <c r="X9855" s="42"/>
      <c r="Y9855" s="42"/>
      <c r="Z9855" s="42"/>
      <c r="AA9855" s="42"/>
      <c r="AB9855" s="42"/>
      <c r="AD9855" s="11"/>
    </row>
    <row r="9856" spans="3:32">
      <c r="C9856" s="57"/>
      <c r="D9856" s="11"/>
      <c r="E9856" s="11"/>
      <c r="F9856" s="56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42"/>
      <c r="V9856" s="42"/>
      <c r="W9856" s="42"/>
      <c r="X9856" s="42"/>
      <c r="Y9856" s="42"/>
      <c r="Z9856" s="42"/>
      <c r="AA9856" s="42"/>
      <c r="AB9856" s="42"/>
      <c r="AD9856" s="11"/>
      <c r="AE9856" s="11"/>
    </row>
    <row r="9857" spans="3:32">
      <c r="C9857" s="57"/>
      <c r="D9857" s="11"/>
      <c r="E9857" s="11"/>
      <c r="F9857" s="56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42"/>
      <c r="V9857" s="42"/>
      <c r="W9857" s="42"/>
      <c r="X9857" s="42"/>
      <c r="Y9857" s="42"/>
      <c r="Z9857" s="42"/>
      <c r="AA9857" s="42"/>
      <c r="AB9857" s="42"/>
      <c r="AD9857" s="11"/>
      <c r="AE9857" s="11"/>
    </row>
    <row r="9858" spans="3:32">
      <c r="C9858" s="57"/>
      <c r="D9858" s="11"/>
      <c r="E9858" s="11"/>
      <c r="F9858" s="56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42"/>
      <c r="V9858" s="42"/>
      <c r="W9858" s="42"/>
      <c r="X9858" s="42"/>
      <c r="Y9858" s="42"/>
      <c r="Z9858" s="42"/>
      <c r="AA9858" s="42"/>
      <c r="AB9858" s="42"/>
      <c r="AD9858" s="11"/>
      <c r="AE9858" s="11"/>
    </row>
    <row r="9859" spans="3:32">
      <c r="C9859" s="57"/>
      <c r="D9859" s="11"/>
      <c r="E9859" s="11"/>
      <c r="F9859" s="56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42"/>
      <c r="V9859" s="42"/>
      <c r="W9859" s="42"/>
      <c r="X9859" s="42"/>
      <c r="Y9859" s="42"/>
      <c r="Z9859" s="42"/>
      <c r="AA9859" s="42"/>
      <c r="AB9859" s="42"/>
      <c r="AD9859" s="11"/>
    </row>
    <row r="9860" spans="3:32">
      <c r="C9860" s="57"/>
      <c r="D9860" s="11"/>
      <c r="E9860" s="11"/>
      <c r="F9860" s="56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42"/>
      <c r="V9860" s="42"/>
      <c r="W9860" s="42"/>
      <c r="X9860" s="42"/>
      <c r="Y9860" s="42"/>
      <c r="Z9860" s="42"/>
      <c r="AA9860" s="42"/>
      <c r="AB9860" s="42"/>
      <c r="AD9860" s="11"/>
      <c r="AE9860" s="11"/>
      <c r="AF9860" s="11"/>
    </row>
    <row r="9861" spans="3:32">
      <c r="C9861" s="57"/>
      <c r="D9861" s="11"/>
      <c r="E9861" s="11"/>
      <c r="F9861" s="56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42"/>
      <c r="V9861" s="42"/>
      <c r="W9861" s="42"/>
      <c r="X9861" s="42"/>
      <c r="Y9861" s="42"/>
      <c r="Z9861" s="42"/>
      <c r="AA9861" s="42"/>
      <c r="AB9861" s="42"/>
      <c r="AD9861" s="11"/>
      <c r="AE9861" s="11"/>
      <c r="AF9861" s="11"/>
    </row>
    <row r="9862" spans="3:32">
      <c r="C9862" s="57"/>
      <c r="D9862" s="11"/>
      <c r="E9862" s="11"/>
      <c r="F9862" s="56"/>
      <c r="G9862" s="11"/>
      <c r="H9862" s="11"/>
      <c r="I9862" s="11"/>
      <c r="J9862" s="11"/>
      <c r="K9862" s="11"/>
      <c r="M9862" s="11"/>
      <c r="N9862" s="11"/>
      <c r="Q9862" s="11"/>
      <c r="R9862" s="11"/>
      <c r="S9862" s="11"/>
      <c r="U9862" s="42"/>
      <c r="V9862" s="42"/>
      <c r="W9862" s="42"/>
      <c r="X9862" s="42"/>
      <c r="Y9862" s="42"/>
      <c r="Z9862" s="42"/>
      <c r="AA9862" s="42"/>
      <c r="AB9862" s="42"/>
      <c r="AD9862" s="11"/>
      <c r="AE9862" s="11"/>
    </row>
    <row r="9863" spans="3:32">
      <c r="C9863" s="57"/>
      <c r="D9863" s="11"/>
      <c r="E9863" s="11"/>
      <c r="F9863" s="56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42"/>
      <c r="V9863" s="42"/>
      <c r="W9863" s="42"/>
      <c r="X9863" s="42"/>
      <c r="Y9863" s="42"/>
      <c r="Z9863" s="42"/>
      <c r="AA9863" s="42"/>
      <c r="AB9863" s="42"/>
      <c r="AD9863" s="11"/>
      <c r="AE9863" s="11"/>
      <c r="AF9863" s="11"/>
    </row>
    <row r="9864" spans="3:32">
      <c r="C9864" s="57"/>
      <c r="D9864" s="11"/>
      <c r="E9864" s="11"/>
      <c r="F9864" s="56"/>
      <c r="G9864" s="11"/>
      <c r="H9864" s="11"/>
      <c r="I9864" s="11"/>
      <c r="J9864" s="11"/>
      <c r="K9864" s="11"/>
      <c r="L9864" s="11"/>
      <c r="M9864" s="11"/>
      <c r="N9864" s="11"/>
      <c r="P9864" s="11"/>
      <c r="Q9864" s="11"/>
      <c r="R9864" s="11"/>
      <c r="S9864" s="11"/>
      <c r="T9864" s="11"/>
      <c r="U9864" s="42"/>
      <c r="V9864" s="42"/>
      <c r="W9864" s="42"/>
      <c r="X9864" s="42"/>
      <c r="Y9864" s="42"/>
      <c r="Z9864" s="42"/>
      <c r="AA9864" s="42"/>
      <c r="AB9864" s="42"/>
      <c r="AD9864" s="11"/>
    </row>
    <row r="9865" spans="3:32">
      <c r="C9865" s="57"/>
      <c r="D9865" s="11"/>
      <c r="E9865" s="11"/>
      <c r="F9865" s="56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42"/>
      <c r="V9865" s="42"/>
      <c r="W9865" s="42"/>
      <c r="X9865" s="42"/>
      <c r="Y9865" s="42"/>
      <c r="Z9865" s="42"/>
      <c r="AA9865" s="42"/>
      <c r="AB9865" s="42"/>
      <c r="AD9865" s="11"/>
      <c r="AE9865" s="11"/>
    </row>
    <row r="9866" spans="3:32">
      <c r="C9866" s="57"/>
      <c r="D9866" s="11"/>
      <c r="E9866" s="11"/>
      <c r="F9866" s="56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42"/>
      <c r="V9866" s="42"/>
      <c r="W9866" s="42"/>
      <c r="X9866" s="42"/>
      <c r="Y9866" s="42"/>
      <c r="Z9866" s="42"/>
      <c r="AA9866" s="42"/>
      <c r="AB9866" s="42"/>
      <c r="AD9866" s="11"/>
      <c r="AE9866" s="11"/>
    </row>
    <row r="9867" spans="3:32">
      <c r="C9867" s="57"/>
      <c r="D9867" s="11"/>
      <c r="E9867" s="11"/>
      <c r="F9867" s="56"/>
      <c r="G9867" s="11"/>
      <c r="H9867" s="11"/>
      <c r="I9867" s="11"/>
      <c r="J9867" s="11"/>
      <c r="K9867" s="11"/>
      <c r="L9867" s="11"/>
      <c r="M9867" s="11"/>
      <c r="O9867" s="11"/>
      <c r="Q9867" s="11"/>
      <c r="R9867" s="11"/>
      <c r="S9867" s="11"/>
      <c r="T9867" s="11"/>
      <c r="U9867" s="42"/>
      <c r="V9867" s="42"/>
      <c r="W9867" s="42"/>
      <c r="X9867" s="42"/>
      <c r="Y9867" s="42"/>
      <c r="Z9867" s="42"/>
      <c r="AA9867" s="42"/>
      <c r="AB9867" s="42"/>
      <c r="AD9867" s="11"/>
      <c r="AE9867" s="11"/>
    </row>
    <row r="9868" spans="3:32">
      <c r="C9868" s="57"/>
      <c r="D9868" s="11"/>
      <c r="E9868" s="11"/>
      <c r="F9868" s="56"/>
      <c r="G9868" s="11"/>
      <c r="H9868" s="11"/>
      <c r="I9868" s="11"/>
      <c r="J9868" s="11"/>
      <c r="K9868" s="11"/>
      <c r="L9868" s="11"/>
      <c r="M9868" s="11"/>
      <c r="O9868" s="11"/>
      <c r="Q9868" s="11"/>
      <c r="R9868" s="11"/>
      <c r="S9868" s="11"/>
      <c r="T9868" s="11"/>
      <c r="U9868" s="42"/>
      <c r="V9868" s="42"/>
      <c r="W9868" s="42"/>
      <c r="X9868" s="42"/>
      <c r="Y9868" s="42"/>
      <c r="Z9868" s="42"/>
      <c r="AA9868" s="42"/>
      <c r="AB9868" s="42"/>
      <c r="AD9868" s="11"/>
      <c r="AE9868" s="11"/>
      <c r="AF9868" s="11"/>
    </row>
    <row r="9869" spans="3:32">
      <c r="C9869" s="57"/>
      <c r="D9869" s="11"/>
      <c r="E9869" s="11"/>
      <c r="F9869" s="56"/>
      <c r="G9869" s="11"/>
      <c r="H9869" s="11"/>
      <c r="I9869" s="11"/>
      <c r="J9869" s="11"/>
      <c r="K9869" s="11"/>
      <c r="L9869" s="11"/>
      <c r="M9869" s="11"/>
      <c r="O9869" s="11"/>
      <c r="Q9869" s="11"/>
      <c r="R9869" s="11"/>
      <c r="S9869" s="11"/>
      <c r="T9869" s="11"/>
      <c r="U9869" s="42"/>
      <c r="V9869" s="42"/>
      <c r="W9869" s="42"/>
      <c r="X9869" s="42"/>
      <c r="Y9869" s="42"/>
      <c r="Z9869" s="42"/>
      <c r="AA9869" s="42"/>
      <c r="AB9869" s="42"/>
      <c r="AD9869" s="11"/>
      <c r="AE9869" s="11"/>
      <c r="AF9869" s="11"/>
    </row>
    <row r="9870" spans="3:32">
      <c r="C9870" s="57"/>
      <c r="D9870" s="11"/>
      <c r="E9870" s="11"/>
      <c r="F9870" s="56"/>
      <c r="G9870" s="11"/>
      <c r="H9870" s="11"/>
      <c r="I9870" s="11"/>
      <c r="J9870" s="11"/>
      <c r="K9870" s="11"/>
      <c r="M9870" s="11"/>
      <c r="O9870" s="11"/>
      <c r="P9870" s="11"/>
      <c r="Q9870" s="11"/>
      <c r="R9870" s="11"/>
      <c r="S9870" s="11"/>
      <c r="T9870" s="11"/>
      <c r="U9870" s="42"/>
      <c r="V9870" s="42"/>
      <c r="W9870" s="42"/>
      <c r="X9870" s="42"/>
      <c r="Y9870" s="42"/>
      <c r="Z9870" s="42"/>
      <c r="AA9870" s="42"/>
      <c r="AB9870" s="42"/>
      <c r="AD9870" s="11"/>
      <c r="AF9870" s="11"/>
    </row>
    <row r="9871" spans="3:32">
      <c r="C9871" s="57"/>
      <c r="D9871" s="11"/>
      <c r="E9871" s="11"/>
      <c r="F9871" s="56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42"/>
      <c r="V9871" s="42"/>
      <c r="W9871" s="42"/>
      <c r="X9871" s="42"/>
      <c r="Y9871" s="42"/>
      <c r="Z9871" s="42"/>
      <c r="AA9871" s="42"/>
      <c r="AB9871" s="42"/>
      <c r="AD9871" s="11"/>
      <c r="AF9871" s="11"/>
    </row>
    <row r="9872" spans="3:32">
      <c r="C9872" s="57"/>
      <c r="D9872" s="11"/>
      <c r="E9872" s="11"/>
      <c r="F9872" s="56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42"/>
      <c r="V9872" s="42"/>
      <c r="W9872" s="42"/>
      <c r="X9872" s="42"/>
      <c r="Y9872" s="42"/>
      <c r="Z9872" s="42"/>
      <c r="AA9872" s="42"/>
      <c r="AB9872" s="42"/>
      <c r="AD9872" s="11"/>
      <c r="AF9872" s="11"/>
    </row>
    <row r="9873" spans="3:32">
      <c r="C9873" s="57"/>
      <c r="D9873" s="11"/>
      <c r="E9873" s="11"/>
      <c r="F9873" s="56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42"/>
      <c r="V9873" s="42"/>
      <c r="W9873" s="42"/>
      <c r="X9873" s="42"/>
      <c r="Y9873" s="42"/>
      <c r="Z9873" s="42"/>
      <c r="AA9873" s="42"/>
      <c r="AB9873" s="42"/>
      <c r="AD9873" s="11"/>
      <c r="AE9873" s="11"/>
    </row>
    <row r="9874" spans="3:32">
      <c r="C9874" s="57"/>
      <c r="D9874" s="11"/>
      <c r="E9874" s="11"/>
      <c r="F9874" s="56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42"/>
      <c r="V9874" s="42"/>
      <c r="W9874" s="42"/>
      <c r="X9874" s="42"/>
      <c r="Y9874" s="42"/>
      <c r="Z9874" s="42"/>
      <c r="AA9874" s="42"/>
      <c r="AB9874" s="42"/>
      <c r="AD9874" s="11"/>
      <c r="AE9874" s="11"/>
    </row>
    <row r="9875" spans="3:32">
      <c r="C9875" s="57"/>
      <c r="D9875" s="11"/>
      <c r="E9875" s="11"/>
      <c r="F9875" s="56"/>
      <c r="G9875" s="11"/>
      <c r="H9875" s="11"/>
      <c r="I9875" s="11"/>
      <c r="J9875" s="11"/>
      <c r="K9875" s="11"/>
      <c r="L9875" s="11"/>
      <c r="M9875" s="11"/>
      <c r="N9875" s="11"/>
      <c r="Q9875" s="11"/>
      <c r="R9875" s="11"/>
      <c r="S9875" s="11"/>
      <c r="T9875" s="11"/>
      <c r="U9875" s="42"/>
      <c r="V9875" s="42"/>
      <c r="W9875" s="42"/>
      <c r="X9875" s="42"/>
      <c r="Y9875" s="42"/>
      <c r="Z9875" s="42"/>
      <c r="AA9875" s="42"/>
      <c r="AB9875" s="42"/>
      <c r="AD9875" s="11"/>
    </row>
    <row r="9876" spans="3:32">
      <c r="C9876" s="57"/>
      <c r="D9876" s="11"/>
      <c r="E9876" s="11"/>
      <c r="F9876" s="56"/>
      <c r="G9876" s="11"/>
      <c r="H9876" s="11"/>
      <c r="I9876" s="11"/>
      <c r="J9876" s="11"/>
      <c r="K9876" s="11"/>
      <c r="L9876" s="11"/>
      <c r="M9876" s="11"/>
      <c r="N9876" s="11"/>
      <c r="P9876" s="11"/>
      <c r="Q9876" s="11"/>
      <c r="R9876" s="11"/>
      <c r="S9876" s="11"/>
      <c r="T9876" s="11"/>
      <c r="U9876" s="42"/>
      <c r="V9876" s="42"/>
      <c r="W9876" s="42"/>
      <c r="X9876" s="42"/>
      <c r="Y9876" s="42"/>
      <c r="Z9876" s="42"/>
      <c r="AA9876" s="42"/>
      <c r="AB9876" s="42"/>
      <c r="AD9876" s="11"/>
      <c r="AE9876" s="11"/>
      <c r="AF9876" s="11"/>
    </row>
    <row r="9877" spans="3:32">
      <c r="C9877" s="57"/>
      <c r="D9877" s="11"/>
      <c r="E9877" s="11"/>
      <c r="F9877" s="56"/>
      <c r="G9877" s="11"/>
      <c r="H9877" s="11"/>
      <c r="I9877" s="11"/>
      <c r="J9877" s="11"/>
      <c r="K9877" s="11"/>
      <c r="L9877" s="11"/>
      <c r="M9877" s="11"/>
      <c r="N9877" s="11"/>
      <c r="P9877" s="11"/>
      <c r="Q9877" s="11"/>
      <c r="R9877" s="11"/>
      <c r="S9877" s="11"/>
      <c r="T9877" s="11"/>
      <c r="U9877" s="42"/>
      <c r="V9877" s="42"/>
      <c r="W9877" s="42"/>
      <c r="X9877" s="42"/>
      <c r="Y9877" s="42"/>
      <c r="Z9877" s="42"/>
      <c r="AA9877" s="42"/>
      <c r="AB9877" s="42"/>
      <c r="AD9877" s="11"/>
      <c r="AE9877" s="11"/>
      <c r="AF9877" s="11"/>
    </row>
    <row r="9878" spans="3:32">
      <c r="C9878" s="57"/>
      <c r="D9878" s="11"/>
      <c r="E9878" s="11"/>
      <c r="F9878" s="56"/>
      <c r="G9878" s="11"/>
      <c r="H9878" s="11"/>
      <c r="I9878" s="11"/>
      <c r="J9878" s="11"/>
      <c r="K9878" s="11"/>
      <c r="L9878" s="11"/>
      <c r="M9878" s="11"/>
      <c r="N9878" s="11"/>
      <c r="Q9878" s="11"/>
      <c r="R9878" s="11"/>
      <c r="S9878" s="11"/>
      <c r="T9878" s="11"/>
      <c r="U9878" s="42"/>
      <c r="V9878" s="42"/>
      <c r="W9878" s="42"/>
      <c r="X9878" s="42"/>
      <c r="Y9878" s="42"/>
      <c r="Z9878" s="42"/>
      <c r="AA9878" s="42"/>
      <c r="AB9878" s="42"/>
      <c r="AD9878" s="11"/>
      <c r="AE9878" s="11"/>
      <c r="AF9878" s="11"/>
    </row>
    <row r="9879" spans="3:32">
      <c r="C9879" s="57"/>
      <c r="D9879" s="11"/>
      <c r="E9879" s="11"/>
      <c r="F9879" s="56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42"/>
      <c r="V9879" s="42"/>
      <c r="W9879" s="42"/>
      <c r="X9879" s="42"/>
      <c r="Y9879" s="42"/>
      <c r="Z9879" s="42"/>
      <c r="AA9879" s="42"/>
      <c r="AB9879" s="42"/>
      <c r="AD9879" s="11"/>
      <c r="AE9879" s="11"/>
    </row>
    <row r="9880" spans="3:32">
      <c r="C9880" s="57"/>
      <c r="D9880" s="11"/>
      <c r="E9880" s="11"/>
      <c r="F9880" s="56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42"/>
      <c r="V9880" s="42"/>
      <c r="W9880" s="42"/>
      <c r="X9880" s="42"/>
      <c r="Y9880" s="42"/>
      <c r="Z9880" s="42"/>
      <c r="AA9880" s="42"/>
      <c r="AB9880" s="42"/>
      <c r="AD9880" s="11"/>
      <c r="AE9880" s="11"/>
    </row>
    <row r="9881" spans="3:32">
      <c r="C9881" s="57"/>
      <c r="D9881" s="11"/>
      <c r="E9881" s="11"/>
      <c r="F9881" s="56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42"/>
      <c r="V9881" s="42"/>
      <c r="W9881" s="42"/>
      <c r="X9881" s="42"/>
      <c r="Y9881" s="42"/>
      <c r="Z9881" s="42"/>
      <c r="AA9881" s="42"/>
      <c r="AB9881" s="42"/>
      <c r="AD9881" s="11"/>
      <c r="AE9881" s="11"/>
      <c r="AF9881" s="11"/>
    </row>
    <row r="9882" spans="3:32">
      <c r="C9882" s="57"/>
      <c r="D9882" s="11"/>
      <c r="E9882" s="11"/>
      <c r="F9882" s="56"/>
      <c r="G9882" s="11"/>
      <c r="H9882" s="11"/>
      <c r="I9882" s="11"/>
      <c r="J9882" s="11"/>
      <c r="K9882" s="11"/>
      <c r="L9882" s="11"/>
      <c r="M9882" s="11"/>
      <c r="O9882" s="11"/>
      <c r="Q9882" s="11"/>
      <c r="R9882" s="11"/>
      <c r="S9882" s="11"/>
      <c r="T9882" s="11"/>
      <c r="U9882" s="42"/>
      <c r="V9882" s="42"/>
      <c r="W9882" s="42"/>
      <c r="X9882" s="42"/>
      <c r="Y9882" s="42"/>
      <c r="Z9882" s="42"/>
      <c r="AA9882" s="42"/>
      <c r="AB9882" s="42"/>
      <c r="AD9882" s="11"/>
      <c r="AE9882" s="11"/>
    </row>
    <row r="9883" spans="3:32">
      <c r="C9883" s="57"/>
      <c r="D9883" s="11"/>
      <c r="E9883" s="11"/>
      <c r="F9883" s="56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42"/>
      <c r="V9883" s="42"/>
      <c r="W9883" s="42"/>
      <c r="X9883" s="42"/>
      <c r="Y9883" s="42"/>
      <c r="Z9883" s="42"/>
      <c r="AA9883" s="42"/>
      <c r="AB9883" s="42"/>
      <c r="AD9883" s="11"/>
      <c r="AE9883" s="11"/>
    </row>
    <row r="9884" spans="3:32">
      <c r="C9884" s="57"/>
      <c r="D9884" s="11"/>
      <c r="E9884" s="11"/>
      <c r="F9884" s="56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42"/>
      <c r="V9884" s="42"/>
      <c r="W9884" s="42"/>
      <c r="X9884" s="42"/>
      <c r="Y9884" s="42"/>
      <c r="Z9884" s="42"/>
      <c r="AA9884" s="42"/>
      <c r="AB9884" s="42"/>
      <c r="AD9884" s="11"/>
      <c r="AE9884" s="11"/>
      <c r="AF9884" s="11"/>
    </row>
    <row r="9885" spans="3:32">
      <c r="C9885" s="57"/>
      <c r="D9885" s="11"/>
      <c r="E9885" s="11"/>
      <c r="F9885" s="56"/>
      <c r="G9885" s="11"/>
      <c r="H9885" s="11"/>
      <c r="I9885" s="11"/>
      <c r="J9885" s="11"/>
      <c r="K9885" s="11"/>
      <c r="M9885" s="11"/>
      <c r="N9885" s="11"/>
      <c r="O9885" s="11"/>
      <c r="P9885" s="11"/>
      <c r="Q9885" s="11"/>
      <c r="R9885" s="11"/>
      <c r="S9885" s="11"/>
      <c r="T9885" s="11"/>
      <c r="U9885" s="42"/>
      <c r="V9885" s="42"/>
      <c r="W9885" s="42"/>
      <c r="X9885" s="42"/>
      <c r="Y9885" s="42"/>
      <c r="Z9885" s="42"/>
      <c r="AA9885" s="42"/>
      <c r="AB9885" s="42"/>
      <c r="AD9885" s="11"/>
      <c r="AF9885" s="11"/>
    </row>
    <row r="9886" spans="3:32">
      <c r="C9886" s="57"/>
      <c r="D9886" s="11"/>
      <c r="E9886" s="11"/>
      <c r="F9886" s="56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42"/>
      <c r="V9886" s="42"/>
      <c r="W9886" s="42"/>
      <c r="X9886" s="42"/>
      <c r="Y9886" s="42"/>
      <c r="Z9886" s="42"/>
      <c r="AA9886" s="42"/>
      <c r="AB9886" s="42"/>
      <c r="AD9886" s="11"/>
      <c r="AE9886" s="11"/>
    </row>
    <row r="9887" spans="3:32">
      <c r="C9887" s="57"/>
      <c r="D9887" s="11"/>
      <c r="E9887" s="11"/>
      <c r="F9887" s="56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42"/>
      <c r="V9887" s="42"/>
      <c r="W9887" s="42"/>
      <c r="X9887" s="42"/>
      <c r="Y9887" s="42"/>
      <c r="Z9887" s="42"/>
      <c r="AA9887" s="42"/>
      <c r="AB9887" s="42"/>
      <c r="AD9887" s="11"/>
      <c r="AE9887" s="11"/>
    </row>
    <row r="9888" spans="3:32">
      <c r="C9888" s="57"/>
      <c r="D9888" s="11"/>
      <c r="E9888" s="11"/>
      <c r="F9888" s="56"/>
      <c r="G9888" s="11"/>
      <c r="H9888" s="11"/>
      <c r="I9888" s="11"/>
      <c r="J9888" s="11"/>
      <c r="K9888" s="11"/>
      <c r="L9888" s="11"/>
      <c r="M9888" s="11"/>
      <c r="N9888" s="11"/>
      <c r="P9888" s="11"/>
      <c r="Q9888" s="11"/>
      <c r="R9888" s="11"/>
      <c r="S9888" s="11"/>
      <c r="T9888" s="11"/>
      <c r="U9888" s="42"/>
      <c r="V9888" s="42"/>
      <c r="W9888" s="42"/>
      <c r="X9888" s="42"/>
      <c r="Y9888" s="42"/>
      <c r="Z9888" s="42"/>
      <c r="AA9888" s="42"/>
      <c r="AB9888" s="42"/>
      <c r="AD9888" s="11"/>
      <c r="AF9888" s="11"/>
    </row>
    <row r="9889" spans="3:32">
      <c r="C9889" s="57"/>
      <c r="D9889" s="11"/>
      <c r="E9889" s="11"/>
      <c r="F9889" s="56"/>
      <c r="G9889" s="11"/>
      <c r="H9889" s="11"/>
      <c r="I9889" s="11"/>
      <c r="J9889" s="11"/>
      <c r="K9889" s="11"/>
      <c r="L9889" s="11"/>
      <c r="M9889" s="11"/>
      <c r="N9889" s="11"/>
      <c r="P9889" s="11"/>
      <c r="Q9889" s="11"/>
      <c r="R9889" s="11"/>
      <c r="S9889" s="11"/>
      <c r="T9889" s="11"/>
      <c r="U9889" s="42"/>
      <c r="V9889" s="42"/>
      <c r="W9889" s="42"/>
      <c r="X9889" s="42"/>
      <c r="Y9889" s="42"/>
      <c r="Z9889" s="42"/>
      <c r="AA9889" s="42"/>
      <c r="AB9889" s="42"/>
      <c r="AD9889" s="11"/>
      <c r="AE9889" s="11"/>
      <c r="AF9889" s="11"/>
    </row>
    <row r="9890" spans="3:32">
      <c r="C9890" s="57"/>
      <c r="D9890" s="11"/>
      <c r="E9890" s="11"/>
      <c r="F9890" s="56"/>
      <c r="G9890" s="11"/>
      <c r="H9890" s="11"/>
      <c r="I9890" s="11"/>
      <c r="J9890" s="11"/>
      <c r="K9890" s="11"/>
      <c r="M9890" s="11"/>
      <c r="N9890" s="11"/>
      <c r="O9890" s="11"/>
      <c r="Q9890" s="11"/>
      <c r="R9890" s="11"/>
      <c r="S9890" s="11"/>
      <c r="U9890" s="42"/>
      <c r="V9890" s="42"/>
      <c r="W9890" s="42"/>
      <c r="X9890" s="42"/>
      <c r="Y9890" s="42"/>
      <c r="Z9890" s="42"/>
      <c r="AA9890" s="42"/>
      <c r="AB9890" s="42"/>
      <c r="AD9890" s="11"/>
      <c r="AE9890" s="11"/>
    </row>
    <row r="9891" spans="3:32">
      <c r="C9891" s="57"/>
      <c r="D9891" s="11"/>
      <c r="E9891" s="11"/>
      <c r="F9891" s="56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42"/>
      <c r="V9891" s="42"/>
      <c r="W9891" s="42"/>
      <c r="X9891" s="42"/>
      <c r="Y9891" s="42"/>
      <c r="Z9891" s="42"/>
      <c r="AA9891" s="42"/>
      <c r="AB9891" s="42"/>
      <c r="AD9891" s="11"/>
      <c r="AE9891" s="11"/>
      <c r="AF9891" s="11"/>
    </row>
    <row r="9892" spans="3:32">
      <c r="C9892" s="57"/>
      <c r="D9892" s="11"/>
      <c r="E9892" s="11"/>
      <c r="F9892" s="56"/>
      <c r="G9892" s="11"/>
      <c r="H9892" s="11"/>
      <c r="I9892" s="11"/>
      <c r="J9892" s="11"/>
      <c r="K9892" s="11"/>
      <c r="L9892" s="11"/>
      <c r="M9892" s="11"/>
      <c r="N9892" s="11"/>
      <c r="P9892" s="11"/>
      <c r="Q9892" s="11"/>
      <c r="R9892" s="11"/>
      <c r="S9892" s="11"/>
      <c r="T9892" s="11"/>
      <c r="U9892" s="42"/>
      <c r="V9892" s="42"/>
      <c r="W9892" s="42"/>
      <c r="X9892" s="42"/>
      <c r="Y9892" s="42"/>
      <c r="Z9892" s="42"/>
      <c r="AA9892" s="42"/>
      <c r="AB9892" s="42"/>
      <c r="AD9892" s="11"/>
      <c r="AF9892" s="11"/>
    </row>
    <row r="9893" spans="3:32">
      <c r="C9893" s="57"/>
      <c r="D9893" s="11"/>
      <c r="E9893" s="11"/>
      <c r="F9893" s="56"/>
      <c r="G9893" s="11"/>
      <c r="H9893" s="11"/>
      <c r="I9893" s="11"/>
      <c r="J9893" s="11"/>
      <c r="K9893" s="11"/>
      <c r="L9893" s="11"/>
      <c r="M9893" s="11"/>
      <c r="N9893" s="11"/>
      <c r="P9893" s="11"/>
      <c r="Q9893" s="11"/>
      <c r="R9893" s="11"/>
      <c r="S9893" s="11"/>
      <c r="T9893" s="11"/>
      <c r="U9893" s="42"/>
      <c r="V9893" s="42"/>
      <c r="W9893" s="42"/>
      <c r="X9893" s="42"/>
      <c r="Y9893" s="42"/>
      <c r="Z9893" s="42"/>
      <c r="AA9893" s="42"/>
      <c r="AB9893" s="42"/>
      <c r="AD9893" s="11"/>
      <c r="AE9893" s="11"/>
    </row>
    <row r="9894" spans="3:32">
      <c r="C9894" s="57"/>
      <c r="D9894" s="11"/>
      <c r="E9894" s="11"/>
      <c r="F9894" s="56"/>
      <c r="G9894" s="11"/>
      <c r="H9894" s="11"/>
      <c r="I9894" s="11"/>
      <c r="J9894" s="11"/>
      <c r="K9894" s="11"/>
      <c r="M9894" s="11"/>
      <c r="N9894" s="11"/>
      <c r="O9894" s="11"/>
      <c r="P9894" s="11"/>
      <c r="Q9894" s="11"/>
      <c r="R9894" s="11"/>
      <c r="S9894" s="11"/>
      <c r="T9894" s="11"/>
      <c r="U9894" s="42"/>
      <c r="V9894" s="42"/>
      <c r="W9894" s="42"/>
      <c r="X9894" s="42"/>
      <c r="Y9894" s="42"/>
      <c r="Z9894" s="42"/>
      <c r="AA9894" s="42"/>
      <c r="AB9894" s="42"/>
      <c r="AD9894" s="11"/>
      <c r="AE9894" s="11"/>
    </row>
    <row r="9895" spans="3:32">
      <c r="C9895" s="57"/>
      <c r="D9895" s="11"/>
      <c r="E9895" s="11"/>
      <c r="F9895" s="56"/>
      <c r="G9895" s="11"/>
      <c r="H9895" s="11"/>
      <c r="I9895" s="11"/>
      <c r="J9895" s="11"/>
      <c r="K9895" s="11"/>
      <c r="M9895" s="11"/>
      <c r="N9895" s="11"/>
      <c r="O9895" s="11"/>
      <c r="P9895" s="11"/>
      <c r="Q9895" s="11"/>
      <c r="R9895" s="11"/>
      <c r="S9895" s="11"/>
      <c r="T9895" s="11"/>
      <c r="U9895" s="42"/>
      <c r="V9895" s="42"/>
      <c r="W9895" s="42"/>
      <c r="X9895" s="42"/>
      <c r="Y9895" s="42"/>
      <c r="Z9895" s="42"/>
      <c r="AA9895" s="42"/>
      <c r="AB9895" s="42"/>
      <c r="AD9895" s="11"/>
      <c r="AE9895" s="11"/>
    </row>
    <row r="9896" spans="3:32">
      <c r="C9896" s="57"/>
      <c r="D9896" s="11"/>
      <c r="E9896" s="11"/>
      <c r="F9896" s="56"/>
      <c r="G9896" s="11"/>
      <c r="H9896" s="11"/>
      <c r="I9896" s="11"/>
      <c r="J9896" s="11"/>
      <c r="K9896" s="11"/>
      <c r="M9896" s="11"/>
      <c r="N9896" s="11"/>
      <c r="Q9896" s="11"/>
      <c r="R9896" s="11"/>
      <c r="S9896" s="11"/>
      <c r="U9896" s="42"/>
      <c r="V9896" s="42"/>
      <c r="W9896" s="42"/>
      <c r="X9896" s="42"/>
      <c r="Y9896" s="42"/>
      <c r="Z9896" s="42"/>
      <c r="AA9896" s="42"/>
      <c r="AB9896" s="42"/>
      <c r="AD9896" s="11"/>
      <c r="AE9896" s="11"/>
      <c r="AF9896" s="11"/>
    </row>
    <row r="9897" spans="3:32">
      <c r="C9897" s="57"/>
      <c r="D9897" s="11"/>
      <c r="E9897" s="11"/>
      <c r="F9897" s="56"/>
      <c r="G9897" s="11"/>
      <c r="H9897" s="11"/>
      <c r="I9897" s="11"/>
      <c r="J9897" s="11"/>
      <c r="K9897" s="11"/>
      <c r="M9897" s="11"/>
      <c r="N9897" s="11"/>
      <c r="O9897" s="11"/>
      <c r="P9897" s="11"/>
      <c r="Q9897" s="11"/>
      <c r="R9897" s="11"/>
      <c r="S9897" s="11"/>
      <c r="T9897" s="11"/>
      <c r="U9897" s="42"/>
      <c r="V9897" s="42"/>
      <c r="W9897" s="42"/>
      <c r="X9897" s="42"/>
      <c r="Y9897" s="42"/>
      <c r="Z9897" s="42"/>
      <c r="AA9897" s="42"/>
      <c r="AB9897" s="42"/>
      <c r="AD9897" s="11"/>
      <c r="AE9897" s="11"/>
    </row>
    <row r="9898" spans="3:32">
      <c r="C9898" s="57"/>
      <c r="D9898" s="11"/>
      <c r="E9898" s="11"/>
      <c r="F9898" s="56"/>
      <c r="G9898" s="11"/>
      <c r="H9898" s="11"/>
      <c r="I9898" s="11"/>
      <c r="J9898" s="11"/>
      <c r="K9898" s="11"/>
      <c r="M9898" s="11"/>
      <c r="N9898" s="11"/>
      <c r="O9898" s="11"/>
      <c r="P9898" s="11"/>
      <c r="Q9898" s="11"/>
      <c r="R9898" s="11"/>
      <c r="S9898" s="11"/>
      <c r="T9898" s="11"/>
      <c r="U9898" s="42"/>
      <c r="V9898" s="42"/>
      <c r="W9898" s="42"/>
      <c r="X9898" s="42"/>
      <c r="Y9898" s="42"/>
      <c r="Z9898" s="42"/>
      <c r="AA9898" s="42"/>
      <c r="AB9898" s="42"/>
      <c r="AD9898" s="11"/>
      <c r="AE9898" s="11"/>
    </row>
    <row r="9899" spans="3:32">
      <c r="C9899" s="57"/>
      <c r="D9899" s="11"/>
      <c r="E9899" s="11"/>
      <c r="F9899" s="56"/>
      <c r="G9899" s="11"/>
      <c r="H9899" s="11"/>
      <c r="I9899" s="11"/>
      <c r="J9899" s="11"/>
      <c r="K9899" s="11"/>
      <c r="M9899" s="11"/>
      <c r="O9899" s="11"/>
      <c r="P9899" s="11"/>
      <c r="Q9899" s="11"/>
      <c r="R9899" s="11"/>
      <c r="S9899" s="11"/>
      <c r="T9899" s="11"/>
      <c r="U9899" s="42"/>
      <c r="V9899" s="42"/>
      <c r="W9899" s="42"/>
      <c r="X9899" s="42"/>
      <c r="Y9899" s="42"/>
      <c r="Z9899" s="42"/>
      <c r="AA9899" s="42"/>
      <c r="AB9899" s="42"/>
      <c r="AD9899" s="11"/>
      <c r="AE9899" s="11"/>
      <c r="AF9899" s="11"/>
    </row>
    <row r="9900" spans="3:32">
      <c r="C9900" s="57"/>
      <c r="D9900" s="11"/>
      <c r="E9900" s="11"/>
      <c r="F9900" s="56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42"/>
      <c r="V9900" s="42"/>
      <c r="W9900" s="42"/>
      <c r="X9900" s="42"/>
      <c r="Y9900" s="42"/>
      <c r="Z9900" s="42"/>
      <c r="AA9900" s="42"/>
      <c r="AB9900" s="42"/>
      <c r="AD9900" s="11"/>
      <c r="AE9900" s="11"/>
    </row>
    <row r="9901" spans="3:32">
      <c r="C9901" s="57"/>
      <c r="D9901" s="11"/>
      <c r="E9901" s="11"/>
      <c r="F9901" s="56"/>
      <c r="G9901" s="11"/>
      <c r="H9901" s="11"/>
      <c r="I9901" s="11"/>
      <c r="J9901" s="11"/>
      <c r="K9901" s="11"/>
      <c r="L9901" s="11"/>
      <c r="M9901" s="11"/>
      <c r="N9901" s="11"/>
      <c r="P9901" s="11"/>
      <c r="Q9901" s="11"/>
      <c r="R9901" s="11"/>
      <c r="S9901" s="11"/>
      <c r="T9901" s="11"/>
      <c r="U9901" s="42"/>
      <c r="V9901" s="42"/>
      <c r="W9901" s="42"/>
      <c r="X9901" s="42"/>
      <c r="Y9901" s="42"/>
      <c r="Z9901" s="42"/>
      <c r="AA9901" s="42"/>
      <c r="AB9901" s="42"/>
      <c r="AD9901" s="11"/>
      <c r="AF9901" s="11"/>
    </row>
    <row r="9902" spans="3:32">
      <c r="C9902" s="57"/>
      <c r="D9902" s="11"/>
      <c r="E9902" s="11"/>
      <c r="F9902" s="56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42"/>
      <c r="V9902" s="42"/>
      <c r="W9902" s="42"/>
      <c r="X9902" s="42"/>
      <c r="Y9902" s="42"/>
      <c r="Z9902" s="42"/>
      <c r="AA9902" s="42"/>
      <c r="AB9902" s="42"/>
      <c r="AD9902" s="11"/>
      <c r="AE9902" s="11"/>
    </row>
    <row r="9903" spans="3:32">
      <c r="C9903" s="57"/>
      <c r="D9903" s="11"/>
      <c r="E9903" s="11"/>
      <c r="F9903" s="56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42"/>
      <c r="V9903" s="42"/>
      <c r="W9903" s="42"/>
      <c r="X9903" s="42"/>
      <c r="Y9903" s="42"/>
      <c r="Z9903" s="42"/>
      <c r="AA9903" s="42"/>
      <c r="AB9903" s="42"/>
      <c r="AD9903" s="11"/>
      <c r="AE9903" s="11"/>
    </row>
    <row r="9904" spans="3:32">
      <c r="C9904" s="57"/>
      <c r="D9904" s="11"/>
      <c r="E9904" s="11"/>
      <c r="F9904" s="56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42"/>
      <c r="V9904" s="42"/>
      <c r="W9904" s="42"/>
      <c r="X9904" s="42"/>
      <c r="Y9904" s="42"/>
      <c r="Z9904" s="42"/>
      <c r="AA9904" s="42"/>
      <c r="AB9904" s="42"/>
      <c r="AD9904" s="11"/>
      <c r="AE9904" s="11"/>
    </row>
    <row r="9905" spans="3:32">
      <c r="C9905" s="57"/>
      <c r="D9905" s="11"/>
      <c r="E9905" s="11"/>
      <c r="F9905" s="56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42"/>
      <c r="V9905" s="42"/>
      <c r="W9905" s="42"/>
      <c r="X9905" s="42"/>
      <c r="Y9905" s="42"/>
      <c r="Z9905" s="42"/>
      <c r="AA9905" s="42"/>
      <c r="AB9905" s="42"/>
      <c r="AD9905" s="11"/>
      <c r="AF9905" s="11"/>
    </row>
    <row r="9906" spans="3:32">
      <c r="C9906" s="57"/>
      <c r="D9906" s="11"/>
      <c r="E9906" s="11"/>
      <c r="F9906" s="56"/>
      <c r="G9906" s="11"/>
      <c r="H9906" s="11"/>
      <c r="I9906" s="11"/>
      <c r="J9906" s="11"/>
      <c r="K9906" s="11"/>
      <c r="L9906" s="11"/>
      <c r="M9906" s="11"/>
      <c r="N9906" s="11"/>
      <c r="P9906" s="11"/>
      <c r="Q9906" s="11"/>
      <c r="R9906" s="11"/>
      <c r="S9906" s="11"/>
      <c r="T9906" s="11"/>
      <c r="U9906" s="42"/>
      <c r="V9906" s="42"/>
      <c r="W9906" s="42"/>
      <c r="X9906" s="42"/>
      <c r="Y9906" s="42"/>
      <c r="Z9906" s="42"/>
      <c r="AA9906" s="42"/>
      <c r="AB9906" s="42"/>
      <c r="AD9906" s="11"/>
    </row>
    <row r="9907" spans="3:32">
      <c r="C9907" s="57"/>
      <c r="D9907" s="11"/>
      <c r="E9907" s="11"/>
      <c r="F9907" s="56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42"/>
      <c r="V9907" s="42"/>
      <c r="W9907" s="42"/>
      <c r="X9907" s="42"/>
      <c r="Y9907" s="42"/>
      <c r="Z9907" s="42"/>
      <c r="AA9907" s="42"/>
      <c r="AB9907" s="42"/>
      <c r="AD9907" s="11"/>
      <c r="AE9907" s="11"/>
    </row>
    <row r="9908" spans="3:32">
      <c r="C9908" s="57"/>
      <c r="D9908" s="11"/>
      <c r="E9908" s="11"/>
      <c r="F9908" s="56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42"/>
      <c r="V9908" s="42"/>
      <c r="W9908" s="42"/>
      <c r="X9908" s="42"/>
      <c r="Y9908" s="42"/>
      <c r="Z9908" s="42"/>
      <c r="AA9908" s="42"/>
      <c r="AB9908" s="42"/>
      <c r="AD9908" s="11"/>
      <c r="AE9908" s="11"/>
    </row>
    <row r="9909" spans="3:32">
      <c r="C9909" s="57"/>
      <c r="D9909" s="11"/>
      <c r="E9909" s="11"/>
      <c r="F9909" s="56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42"/>
      <c r="V9909" s="42"/>
      <c r="W9909" s="42"/>
      <c r="X9909" s="42"/>
      <c r="Y9909" s="42"/>
      <c r="Z9909" s="42"/>
      <c r="AA9909" s="42"/>
      <c r="AB9909" s="42"/>
      <c r="AD9909" s="11"/>
      <c r="AE9909" s="11"/>
    </row>
    <row r="9910" spans="3:32">
      <c r="C9910" s="57"/>
      <c r="D9910" s="11"/>
      <c r="E9910" s="11"/>
      <c r="F9910" s="56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42"/>
      <c r="V9910" s="42"/>
      <c r="W9910" s="42"/>
      <c r="X9910" s="42"/>
      <c r="Y9910" s="42"/>
      <c r="Z9910" s="42"/>
      <c r="AA9910" s="42"/>
      <c r="AB9910" s="42"/>
      <c r="AD9910" s="11"/>
      <c r="AE9910" s="11"/>
      <c r="AF9910" s="11"/>
    </row>
    <row r="9911" spans="3:32">
      <c r="C9911" s="57"/>
      <c r="D9911" s="11"/>
      <c r="E9911" s="11"/>
      <c r="F9911" s="56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42"/>
      <c r="V9911" s="42"/>
      <c r="W9911" s="42"/>
      <c r="X9911" s="42"/>
      <c r="Y9911" s="42"/>
      <c r="Z9911" s="42"/>
      <c r="AA9911" s="42"/>
      <c r="AB9911" s="42"/>
      <c r="AD9911" s="11"/>
      <c r="AE9911" s="11"/>
    </row>
    <row r="9912" spans="3:32">
      <c r="C9912" s="57"/>
      <c r="D9912" s="11"/>
      <c r="E9912" s="11"/>
      <c r="F9912" s="56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42"/>
      <c r="V9912" s="42"/>
      <c r="W9912" s="42"/>
      <c r="X9912" s="42"/>
      <c r="Y9912" s="42"/>
      <c r="Z9912" s="42"/>
      <c r="AA9912" s="42"/>
      <c r="AB9912" s="42"/>
      <c r="AD9912" s="11"/>
      <c r="AE9912" s="11"/>
    </row>
    <row r="9913" spans="3:32">
      <c r="C9913" s="57"/>
      <c r="D9913" s="11"/>
      <c r="E9913" s="11"/>
      <c r="F9913" s="56"/>
      <c r="G9913" s="11"/>
      <c r="H9913" s="11"/>
      <c r="I9913" s="11"/>
      <c r="J9913" s="11"/>
      <c r="K9913" s="11"/>
      <c r="M9913" s="11"/>
      <c r="N9913" s="11"/>
      <c r="O9913" s="11"/>
      <c r="Q9913" s="11"/>
      <c r="R9913" s="11"/>
      <c r="S9913" s="11"/>
      <c r="U9913" s="42"/>
      <c r="V9913" s="42"/>
      <c r="W9913" s="42"/>
      <c r="X9913" s="42"/>
      <c r="Y9913" s="42"/>
      <c r="Z9913" s="42"/>
      <c r="AA9913" s="42"/>
      <c r="AB9913" s="42"/>
      <c r="AD9913" s="11"/>
      <c r="AE9913" s="11"/>
    </row>
    <row r="9914" spans="3:32">
      <c r="C9914" s="57"/>
      <c r="D9914" s="11"/>
      <c r="E9914" s="11"/>
      <c r="F9914" s="56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42"/>
      <c r="V9914" s="42"/>
      <c r="W9914" s="42"/>
      <c r="X9914" s="42"/>
      <c r="Y9914" s="42"/>
      <c r="Z9914" s="42"/>
      <c r="AA9914" s="42"/>
      <c r="AB9914" s="42"/>
      <c r="AD9914" s="11"/>
      <c r="AF9914" s="11"/>
    </row>
    <row r="9915" spans="3:32">
      <c r="C9915" s="57"/>
      <c r="D9915" s="11"/>
      <c r="E9915" s="11"/>
      <c r="F9915" s="56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42"/>
      <c r="V9915" s="42"/>
      <c r="W9915" s="42"/>
      <c r="X9915" s="42"/>
      <c r="Y9915" s="42"/>
      <c r="Z9915" s="42"/>
      <c r="AA9915" s="42"/>
      <c r="AB9915" s="42"/>
      <c r="AD9915" s="11"/>
      <c r="AE9915" s="11"/>
      <c r="AF9915" s="11"/>
    </row>
    <row r="9916" spans="3:32">
      <c r="C9916" s="57"/>
      <c r="D9916" s="11"/>
      <c r="E9916" s="11"/>
      <c r="F9916" s="56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42"/>
      <c r="V9916" s="42"/>
      <c r="W9916" s="42"/>
      <c r="X9916" s="42"/>
      <c r="Y9916" s="42"/>
      <c r="Z9916" s="42"/>
      <c r="AA9916" s="42"/>
      <c r="AB9916" s="42"/>
      <c r="AD9916" s="11"/>
      <c r="AF9916" s="11"/>
    </row>
    <row r="9917" spans="3:32">
      <c r="C9917" s="57"/>
      <c r="D9917" s="11"/>
      <c r="E9917" s="11"/>
      <c r="F9917" s="56"/>
      <c r="G9917" s="11"/>
      <c r="H9917" s="11"/>
      <c r="I9917" s="11"/>
      <c r="J9917" s="11"/>
      <c r="K9917" s="11"/>
      <c r="L9917" s="11"/>
      <c r="M9917" s="11"/>
      <c r="N9917" s="11"/>
      <c r="P9917" s="11"/>
      <c r="Q9917" s="11"/>
      <c r="R9917" s="11"/>
      <c r="S9917" s="11"/>
      <c r="T9917" s="11"/>
      <c r="U9917" s="42"/>
      <c r="V9917" s="42"/>
      <c r="W9917" s="42"/>
      <c r="X9917" s="42"/>
      <c r="Y9917" s="42"/>
      <c r="Z9917" s="42"/>
      <c r="AA9917" s="42"/>
      <c r="AB9917" s="42"/>
      <c r="AD9917" s="11"/>
      <c r="AE9917" s="11"/>
    </row>
    <row r="9918" spans="3:32">
      <c r="C9918" s="57"/>
      <c r="D9918" s="11"/>
      <c r="E9918" s="11"/>
      <c r="F9918" s="56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42"/>
      <c r="V9918" s="42"/>
      <c r="W9918" s="42"/>
      <c r="X9918" s="42"/>
      <c r="Y9918" s="42"/>
      <c r="Z9918" s="42"/>
      <c r="AA9918" s="42"/>
      <c r="AB9918" s="42"/>
      <c r="AD9918" s="11"/>
      <c r="AE9918" s="11"/>
    </row>
    <row r="9919" spans="3:32">
      <c r="C9919" s="57"/>
      <c r="D9919" s="11"/>
      <c r="E9919" s="11"/>
      <c r="F9919" s="56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42"/>
      <c r="V9919" s="42"/>
      <c r="W9919" s="42"/>
      <c r="X9919" s="42"/>
      <c r="Y9919" s="42"/>
      <c r="Z9919" s="42"/>
      <c r="AA9919" s="42"/>
      <c r="AB9919" s="42"/>
      <c r="AD9919" s="11"/>
      <c r="AE9919" s="11"/>
    </row>
    <row r="9920" spans="3:32">
      <c r="C9920" s="57"/>
      <c r="D9920" s="11"/>
      <c r="E9920" s="11"/>
      <c r="F9920" s="56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42"/>
      <c r="V9920" s="42"/>
      <c r="W9920" s="42"/>
      <c r="X9920" s="42"/>
      <c r="Y9920" s="42"/>
      <c r="Z9920" s="42"/>
      <c r="AA9920" s="42"/>
      <c r="AB9920" s="42"/>
      <c r="AD9920" s="11"/>
      <c r="AE9920" s="11"/>
    </row>
    <row r="9921" spans="3:32">
      <c r="C9921" s="57"/>
      <c r="D9921" s="11"/>
      <c r="E9921" s="11"/>
      <c r="F9921" s="56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42"/>
      <c r="V9921" s="42"/>
      <c r="W9921" s="42"/>
      <c r="X9921" s="42"/>
      <c r="Y9921" s="42"/>
      <c r="Z9921" s="42"/>
      <c r="AA9921" s="42"/>
      <c r="AB9921" s="42"/>
      <c r="AD9921" s="11"/>
      <c r="AF9921" s="11"/>
    </row>
    <row r="9922" spans="3:32">
      <c r="C9922" s="57"/>
      <c r="D9922" s="11"/>
      <c r="E9922" s="11"/>
      <c r="F9922" s="56"/>
      <c r="G9922" s="11"/>
      <c r="H9922" s="11"/>
      <c r="I9922" s="11"/>
      <c r="J9922" s="11"/>
      <c r="K9922" s="11"/>
      <c r="L9922" s="11"/>
      <c r="M9922" s="11"/>
      <c r="N9922" s="11"/>
      <c r="P9922" s="11"/>
      <c r="Q9922" s="11"/>
      <c r="R9922" s="11"/>
      <c r="S9922" s="11"/>
      <c r="T9922" s="11"/>
      <c r="U9922" s="42"/>
      <c r="V9922" s="42"/>
      <c r="W9922" s="42"/>
      <c r="X9922" s="42"/>
      <c r="Y9922" s="42"/>
      <c r="Z9922" s="42"/>
      <c r="AA9922" s="42"/>
      <c r="AB9922" s="42"/>
      <c r="AD9922" s="11"/>
      <c r="AE9922" s="11"/>
    </row>
    <row r="9923" spans="3:32">
      <c r="C9923" s="57"/>
      <c r="D9923" s="11"/>
      <c r="E9923" s="11"/>
      <c r="F9923" s="56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42"/>
      <c r="V9923" s="42"/>
      <c r="W9923" s="42"/>
      <c r="X9923" s="42"/>
      <c r="Y9923" s="42"/>
      <c r="Z9923" s="42"/>
      <c r="AA9923" s="42"/>
      <c r="AB9923" s="42"/>
      <c r="AD9923" s="11"/>
      <c r="AE9923" s="11"/>
    </row>
    <row r="9924" spans="3:32">
      <c r="C9924" s="57"/>
      <c r="D9924" s="11"/>
      <c r="E9924" s="11"/>
      <c r="F9924" s="56"/>
      <c r="G9924" s="11"/>
      <c r="H9924" s="11"/>
      <c r="I9924" s="11"/>
      <c r="J9924" s="11"/>
      <c r="K9924" s="11"/>
      <c r="M9924" s="11"/>
      <c r="N9924" s="11"/>
      <c r="Q9924" s="11"/>
      <c r="R9924" s="11"/>
      <c r="S9924" s="11"/>
      <c r="U9924" s="42"/>
      <c r="V9924" s="42"/>
      <c r="W9924" s="42"/>
      <c r="X9924" s="42"/>
      <c r="Y9924" s="42"/>
      <c r="Z9924" s="42"/>
      <c r="AA9924" s="42"/>
      <c r="AB9924" s="42"/>
      <c r="AD9924" s="11"/>
      <c r="AE9924" s="11"/>
    </row>
    <row r="9925" spans="3:32">
      <c r="C9925" s="57"/>
      <c r="D9925" s="11"/>
      <c r="E9925" s="11"/>
      <c r="F9925" s="56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42"/>
      <c r="V9925" s="42"/>
      <c r="W9925" s="42"/>
      <c r="X9925" s="42"/>
      <c r="Y9925" s="42"/>
      <c r="Z9925" s="42"/>
      <c r="AA9925" s="42"/>
      <c r="AB9925" s="42"/>
      <c r="AD9925" s="11"/>
      <c r="AE9925" s="11"/>
    </row>
    <row r="9926" spans="3:32">
      <c r="C9926" s="57"/>
      <c r="D9926" s="11"/>
      <c r="E9926" s="11"/>
      <c r="F9926" s="56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42"/>
      <c r="V9926" s="42"/>
      <c r="W9926" s="42"/>
      <c r="X9926" s="42"/>
      <c r="Y9926" s="42"/>
      <c r="Z9926" s="42"/>
      <c r="AA9926" s="42"/>
      <c r="AB9926" s="42"/>
      <c r="AD9926" s="11"/>
      <c r="AE9926" s="11"/>
    </row>
    <row r="9927" spans="3:32">
      <c r="C9927" s="57"/>
      <c r="D9927" s="11"/>
      <c r="E9927" s="11"/>
      <c r="F9927" s="56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42"/>
      <c r="V9927" s="42"/>
      <c r="W9927" s="42"/>
      <c r="X9927" s="42"/>
      <c r="Y9927" s="42"/>
      <c r="Z9927" s="42"/>
      <c r="AA9927" s="42"/>
      <c r="AB9927" s="42"/>
      <c r="AD9927" s="11"/>
      <c r="AE9927" s="11"/>
      <c r="AF9927" s="11"/>
    </row>
    <row r="9928" spans="3:32">
      <c r="C9928" s="57"/>
      <c r="D9928" s="11"/>
      <c r="E9928" s="11"/>
      <c r="F9928" s="56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42"/>
      <c r="V9928" s="42"/>
      <c r="W9928" s="42"/>
      <c r="X9928" s="42"/>
      <c r="Y9928" s="42"/>
      <c r="Z9928" s="42"/>
      <c r="AA9928" s="42"/>
      <c r="AB9928" s="42"/>
      <c r="AD9928" s="11"/>
      <c r="AE9928" s="11"/>
      <c r="AF9928" s="11"/>
    </row>
    <row r="9929" spans="3:32">
      <c r="C9929" s="57"/>
      <c r="D9929" s="11"/>
      <c r="E9929" s="11"/>
      <c r="F9929" s="56"/>
      <c r="G9929" s="11"/>
      <c r="H9929" s="11"/>
      <c r="I9929" s="11"/>
      <c r="J9929" s="11"/>
      <c r="K9929" s="11"/>
      <c r="L9929" s="11"/>
      <c r="M9929" s="11"/>
      <c r="N9929" s="11"/>
      <c r="P9929" s="11"/>
      <c r="Q9929" s="11"/>
      <c r="R9929" s="11"/>
      <c r="S9929" s="11"/>
      <c r="T9929" s="11"/>
      <c r="U9929" s="42"/>
      <c r="V9929" s="42"/>
      <c r="W9929" s="42"/>
      <c r="X9929" s="42"/>
      <c r="Y9929" s="42"/>
      <c r="Z9929" s="42"/>
      <c r="AA9929" s="42"/>
      <c r="AB9929" s="42"/>
      <c r="AD9929" s="11"/>
      <c r="AE9929" s="11"/>
    </row>
    <row r="9930" spans="3:32">
      <c r="C9930" s="57"/>
      <c r="D9930" s="11"/>
      <c r="E9930" s="11"/>
      <c r="F9930" s="56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42"/>
      <c r="V9930" s="42"/>
      <c r="W9930" s="42"/>
      <c r="X9930" s="42"/>
      <c r="Y9930" s="42"/>
      <c r="Z9930" s="42"/>
      <c r="AA9930" s="42"/>
      <c r="AB9930" s="42"/>
      <c r="AD9930" s="11"/>
      <c r="AE9930" s="11"/>
    </row>
    <row r="9931" spans="3:32">
      <c r="C9931" s="57"/>
      <c r="D9931" s="11"/>
      <c r="E9931" s="11"/>
      <c r="F9931" s="56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42"/>
      <c r="V9931" s="42"/>
      <c r="W9931" s="42"/>
      <c r="X9931" s="42"/>
      <c r="Y9931" s="42"/>
      <c r="Z9931" s="42"/>
      <c r="AA9931" s="42"/>
      <c r="AB9931" s="42"/>
      <c r="AD9931" s="11"/>
      <c r="AE9931" s="11"/>
      <c r="AF9931" s="11"/>
    </row>
    <row r="9932" spans="3:32">
      <c r="C9932" s="57"/>
      <c r="D9932" s="11"/>
      <c r="E9932" s="11"/>
      <c r="F9932" s="56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42"/>
      <c r="V9932" s="42"/>
      <c r="W9932" s="42"/>
      <c r="X9932" s="42"/>
      <c r="Y9932" s="42"/>
      <c r="Z9932" s="42"/>
      <c r="AA9932" s="42"/>
      <c r="AB9932" s="42"/>
      <c r="AD9932" s="11"/>
      <c r="AE9932" s="11"/>
    </row>
    <row r="9933" spans="3:32">
      <c r="C9933" s="57"/>
      <c r="D9933" s="11"/>
      <c r="E9933" s="11"/>
      <c r="F9933" s="56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42"/>
      <c r="V9933" s="42"/>
      <c r="W9933" s="42"/>
      <c r="X9933" s="42"/>
      <c r="Y9933" s="42"/>
      <c r="Z9933" s="42"/>
      <c r="AA9933" s="42"/>
      <c r="AB9933" s="42"/>
      <c r="AD9933" s="11"/>
      <c r="AF9933" s="11"/>
    </row>
    <row r="9934" spans="3:32">
      <c r="C9934" s="57"/>
      <c r="D9934" s="11"/>
      <c r="E9934" s="11"/>
      <c r="F9934" s="56"/>
      <c r="G9934" s="11"/>
      <c r="H9934" s="11"/>
      <c r="I9934" s="11"/>
      <c r="J9934" s="11"/>
      <c r="K9934" s="11"/>
      <c r="M9934" s="11"/>
      <c r="N9934" s="11"/>
      <c r="O9934" s="11"/>
      <c r="P9934" s="11"/>
      <c r="Q9934" s="11"/>
      <c r="R9934" s="11"/>
      <c r="S9934" s="11"/>
      <c r="T9934" s="11"/>
      <c r="U9934" s="42"/>
      <c r="V9934" s="42"/>
      <c r="W9934" s="42"/>
      <c r="X9934" s="42"/>
      <c r="Y9934" s="42"/>
      <c r="Z9934" s="42"/>
      <c r="AA9934" s="42"/>
      <c r="AB9934" s="42"/>
      <c r="AD9934" s="11"/>
      <c r="AE9934" s="11"/>
      <c r="AF9934" s="11"/>
    </row>
    <row r="9935" spans="3:32">
      <c r="C9935" s="57"/>
      <c r="D9935" s="11"/>
      <c r="E9935" s="11"/>
      <c r="F9935" s="56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42"/>
      <c r="V9935" s="42"/>
      <c r="W9935" s="42"/>
      <c r="X9935" s="42"/>
      <c r="Y9935" s="42"/>
      <c r="Z9935" s="42"/>
      <c r="AA9935" s="42"/>
      <c r="AB9935" s="42"/>
      <c r="AD9935" s="11"/>
      <c r="AE9935" s="11"/>
      <c r="AF9935" s="11"/>
    </row>
    <row r="9936" spans="3:32">
      <c r="C9936" s="57"/>
      <c r="D9936" s="11"/>
      <c r="E9936" s="11"/>
      <c r="F9936" s="56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42"/>
      <c r="V9936" s="42"/>
      <c r="W9936" s="42"/>
      <c r="X9936" s="42"/>
      <c r="Y9936" s="42"/>
      <c r="Z9936" s="42"/>
      <c r="AA9936" s="42"/>
      <c r="AB9936" s="42"/>
      <c r="AD9936" s="11"/>
      <c r="AE9936" s="11"/>
    </row>
    <row r="9937" spans="3:32">
      <c r="C9937" s="57"/>
      <c r="D9937" s="11"/>
      <c r="E9937" s="11"/>
      <c r="F9937" s="56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42"/>
      <c r="V9937" s="42"/>
      <c r="W9937" s="42"/>
      <c r="X9937" s="42"/>
      <c r="Y9937" s="42"/>
      <c r="Z9937" s="42"/>
      <c r="AA9937" s="42"/>
      <c r="AB9937" s="42"/>
      <c r="AD9937" s="11"/>
      <c r="AE9937" s="11"/>
    </row>
    <row r="9938" spans="3:32">
      <c r="C9938" s="57"/>
      <c r="D9938" s="11"/>
      <c r="E9938" s="11"/>
      <c r="F9938" s="56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42"/>
      <c r="V9938" s="42"/>
      <c r="W9938" s="42"/>
      <c r="X9938" s="42"/>
      <c r="Y9938" s="42"/>
      <c r="Z9938" s="42"/>
      <c r="AA9938" s="42"/>
      <c r="AB9938" s="42"/>
      <c r="AD9938" s="11"/>
      <c r="AE9938" s="11"/>
    </row>
    <row r="9939" spans="3:32">
      <c r="C9939" s="57"/>
      <c r="D9939" s="11"/>
      <c r="E9939" s="11"/>
      <c r="F9939" s="56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42"/>
      <c r="V9939" s="42"/>
      <c r="W9939" s="42"/>
      <c r="X9939" s="42"/>
      <c r="Y9939" s="42"/>
      <c r="Z9939" s="42"/>
      <c r="AA9939" s="42"/>
      <c r="AB9939" s="42"/>
      <c r="AD9939" s="11"/>
      <c r="AF9939" s="11"/>
    </row>
    <row r="9940" spans="3:32">
      <c r="C9940" s="57"/>
      <c r="D9940" s="11"/>
      <c r="E9940" s="11"/>
      <c r="F9940" s="56"/>
      <c r="G9940" s="11"/>
      <c r="H9940" s="11"/>
      <c r="I9940" s="11"/>
      <c r="J9940" s="11"/>
      <c r="K9940" s="11"/>
      <c r="L9940" s="11"/>
      <c r="M9940" s="11"/>
      <c r="N9940" s="11"/>
      <c r="P9940" s="11"/>
      <c r="Q9940" s="11"/>
      <c r="R9940" s="11"/>
      <c r="S9940" s="11"/>
      <c r="T9940" s="11"/>
      <c r="U9940" s="42"/>
      <c r="V9940" s="42"/>
      <c r="W9940" s="42"/>
      <c r="X9940" s="42"/>
      <c r="Y9940" s="42"/>
      <c r="Z9940" s="42"/>
      <c r="AA9940" s="42"/>
      <c r="AB9940" s="42"/>
      <c r="AD9940" s="11"/>
      <c r="AF9940" s="11"/>
    </row>
    <row r="9941" spans="3:32">
      <c r="C9941" s="57"/>
      <c r="D9941" s="11"/>
      <c r="E9941" s="11"/>
      <c r="F9941" s="56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42"/>
      <c r="V9941" s="42"/>
      <c r="W9941" s="42"/>
      <c r="X9941" s="42"/>
      <c r="Y9941" s="42"/>
      <c r="Z9941" s="42"/>
      <c r="AA9941" s="42"/>
      <c r="AB9941" s="42"/>
      <c r="AD9941" s="11"/>
      <c r="AE9941" s="11"/>
    </row>
    <row r="9942" spans="3:32">
      <c r="C9942" s="57"/>
      <c r="D9942" s="11"/>
      <c r="E9942" s="11"/>
      <c r="F9942" s="56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42"/>
      <c r="V9942" s="42"/>
      <c r="W9942" s="42"/>
      <c r="X9942" s="42"/>
      <c r="Y9942" s="42"/>
      <c r="Z9942" s="42"/>
      <c r="AA9942" s="42"/>
      <c r="AB9942" s="42"/>
      <c r="AD9942" s="11"/>
      <c r="AE9942" s="11"/>
      <c r="AF9942" s="11"/>
    </row>
    <row r="9943" spans="3:32">
      <c r="C9943" s="57"/>
      <c r="D9943" s="11"/>
      <c r="E9943" s="11"/>
      <c r="F9943" s="56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42"/>
      <c r="V9943" s="42"/>
      <c r="W9943" s="42"/>
      <c r="X9943" s="42"/>
      <c r="Y9943" s="42"/>
      <c r="Z9943" s="42"/>
      <c r="AA9943" s="42"/>
      <c r="AB9943" s="42"/>
      <c r="AD9943" s="11"/>
      <c r="AF9943" s="11"/>
    </row>
    <row r="9944" spans="3:32">
      <c r="C9944" s="57"/>
      <c r="D9944" s="11"/>
      <c r="E9944" s="11"/>
      <c r="F9944" s="56"/>
      <c r="G9944" s="11"/>
      <c r="H9944" s="11"/>
      <c r="I9944" s="11"/>
      <c r="J9944" s="11"/>
      <c r="K9944" s="11"/>
      <c r="M9944" s="11"/>
      <c r="O9944" s="11"/>
      <c r="P9944" s="11"/>
      <c r="Q9944" s="11"/>
      <c r="R9944" s="11"/>
      <c r="S9944" s="11"/>
      <c r="T9944" s="11"/>
      <c r="U9944" s="42"/>
      <c r="V9944" s="42"/>
      <c r="W9944" s="42"/>
      <c r="X9944" s="42"/>
      <c r="Y9944" s="42"/>
      <c r="Z9944" s="42"/>
      <c r="AA9944" s="42"/>
      <c r="AB9944" s="42"/>
      <c r="AD9944" s="11"/>
      <c r="AE9944" s="11"/>
    </row>
    <row r="9945" spans="3:32">
      <c r="C9945" s="57"/>
      <c r="D9945" s="11"/>
      <c r="E9945" s="11"/>
      <c r="F9945" s="56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42"/>
      <c r="V9945" s="42"/>
      <c r="W9945" s="42"/>
      <c r="X9945" s="42"/>
      <c r="Y9945" s="42"/>
      <c r="Z9945" s="42"/>
      <c r="AA9945" s="42"/>
      <c r="AB9945" s="42"/>
      <c r="AD9945" s="11"/>
      <c r="AE9945" s="11"/>
    </row>
    <row r="9946" spans="3:32">
      <c r="C9946" s="57"/>
      <c r="D9946" s="11"/>
      <c r="E9946" s="11"/>
      <c r="F9946" s="56"/>
      <c r="G9946" s="11"/>
      <c r="H9946" s="11"/>
      <c r="I9946" s="11"/>
      <c r="J9946" s="11"/>
      <c r="K9946" s="11"/>
      <c r="M9946" s="11"/>
      <c r="N9946" s="11"/>
      <c r="O9946" s="11"/>
      <c r="P9946" s="11"/>
      <c r="Q9946" s="11"/>
      <c r="R9946" s="11"/>
      <c r="S9946" s="11"/>
      <c r="T9946" s="11"/>
      <c r="U9946" s="42"/>
      <c r="V9946" s="42"/>
      <c r="W9946" s="42"/>
      <c r="X9946" s="42"/>
      <c r="Y9946" s="42"/>
      <c r="Z9946" s="42"/>
      <c r="AA9946" s="42"/>
      <c r="AB9946" s="42"/>
      <c r="AD9946" s="11"/>
      <c r="AE9946" s="11"/>
    </row>
    <row r="9947" spans="3:32">
      <c r="C9947" s="57"/>
      <c r="D9947" s="11"/>
      <c r="E9947" s="11"/>
      <c r="F9947" s="56"/>
      <c r="G9947" s="11"/>
      <c r="H9947" s="11"/>
      <c r="I9947" s="11"/>
      <c r="J9947" s="11"/>
      <c r="K9947" s="11"/>
      <c r="M9947" s="11"/>
      <c r="N9947" s="11"/>
      <c r="O9947" s="11"/>
      <c r="P9947" s="11"/>
      <c r="Q9947" s="11"/>
      <c r="R9947" s="11"/>
      <c r="S9947" s="11"/>
      <c r="T9947" s="11"/>
      <c r="U9947" s="42"/>
      <c r="V9947" s="42"/>
      <c r="W9947" s="42"/>
      <c r="X9947" s="42"/>
      <c r="Y9947" s="42"/>
      <c r="Z9947" s="42"/>
      <c r="AA9947" s="42"/>
      <c r="AB9947" s="42"/>
      <c r="AD9947" s="11"/>
      <c r="AE9947" s="11"/>
    </row>
    <row r="9948" spans="3:32">
      <c r="C9948" s="57"/>
      <c r="D9948" s="11"/>
      <c r="E9948" s="11"/>
      <c r="F9948" s="56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42"/>
      <c r="V9948" s="42"/>
      <c r="W9948" s="42"/>
      <c r="X9948" s="42"/>
      <c r="Y9948" s="42"/>
      <c r="Z9948" s="42"/>
      <c r="AA9948" s="42"/>
      <c r="AB9948" s="42"/>
      <c r="AD9948" s="11"/>
    </row>
    <row r="9949" spans="3:32">
      <c r="C9949" s="57"/>
      <c r="D9949" s="11"/>
      <c r="E9949" s="11"/>
      <c r="F9949" s="56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42"/>
      <c r="V9949" s="42"/>
      <c r="W9949" s="42"/>
      <c r="X9949" s="42"/>
      <c r="Y9949" s="42"/>
      <c r="Z9949" s="42"/>
      <c r="AA9949" s="42"/>
      <c r="AB9949" s="42"/>
      <c r="AD9949" s="11"/>
      <c r="AE9949" s="11"/>
      <c r="AF9949" s="11"/>
    </row>
    <row r="9950" spans="3:32">
      <c r="C9950" s="57"/>
      <c r="D9950" s="11"/>
      <c r="E9950" s="11"/>
      <c r="F9950" s="56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42"/>
      <c r="V9950" s="42"/>
      <c r="W9950" s="42"/>
      <c r="X9950" s="42"/>
      <c r="Y9950" s="42"/>
      <c r="Z9950" s="42"/>
      <c r="AA9950" s="42"/>
      <c r="AB9950" s="42"/>
      <c r="AD9950" s="11"/>
      <c r="AE9950" s="11"/>
      <c r="AF9950" s="11"/>
    </row>
    <row r="9951" spans="3:32">
      <c r="C9951" s="57"/>
      <c r="D9951" s="11"/>
      <c r="E9951" s="11"/>
      <c r="F9951" s="56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42"/>
      <c r="V9951" s="42"/>
      <c r="W9951" s="42"/>
      <c r="X9951" s="42"/>
      <c r="Y9951" s="42"/>
      <c r="Z9951" s="42"/>
      <c r="AA9951" s="42"/>
      <c r="AB9951" s="42"/>
      <c r="AD9951" s="11"/>
      <c r="AE9951" s="11"/>
      <c r="AF9951" s="11"/>
    </row>
    <row r="9952" spans="3:32">
      <c r="C9952" s="57"/>
      <c r="D9952" s="11"/>
      <c r="E9952" s="11"/>
      <c r="F9952" s="56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42"/>
      <c r="V9952" s="42"/>
      <c r="W9952" s="42"/>
      <c r="X9952" s="42"/>
      <c r="Y9952" s="42"/>
      <c r="Z9952" s="42"/>
      <c r="AA9952" s="42"/>
      <c r="AB9952" s="42"/>
      <c r="AD9952" s="11"/>
      <c r="AE9952" s="11"/>
    </row>
    <row r="9953" spans="3:32">
      <c r="C9953" s="57"/>
      <c r="D9953" s="11"/>
      <c r="E9953" s="11"/>
      <c r="F9953" s="56"/>
      <c r="G9953" s="11"/>
      <c r="H9953" s="11"/>
      <c r="I9953" s="11"/>
      <c r="J9953" s="11"/>
      <c r="K9953" s="11"/>
      <c r="M9953" s="11"/>
      <c r="N9953" s="11"/>
      <c r="O9953" s="11"/>
      <c r="Q9953" s="11"/>
      <c r="R9953" s="11"/>
      <c r="S9953" s="11"/>
      <c r="U9953" s="42"/>
      <c r="V9953" s="42"/>
      <c r="W9953" s="42"/>
      <c r="X9953" s="42"/>
      <c r="Y9953" s="42"/>
      <c r="Z9953" s="42"/>
      <c r="AA9953" s="42"/>
      <c r="AB9953" s="42"/>
      <c r="AD9953" s="11"/>
      <c r="AE9953" s="11"/>
    </row>
    <row r="9954" spans="3:32">
      <c r="C9954" s="57"/>
      <c r="D9954" s="11"/>
      <c r="E9954" s="11"/>
      <c r="F9954" s="56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42"/>
      <c r="V9954" s="42"/>
      <c r="W9954" s="42"/>
      <c r="X9954" s="42"/>
      <c r="Y9954" s="42"/>
      <c r="Z9954" s="42"/>
      <c r="AA9954" s="42"/>
      <c r="AB9954" s="42"/>
      <c r="AD9954" s="11"/>
      <c r="AF9954" s="11"/>
    </row>
    <row r="9955" spans="3:32">
      <c r="C9955" s="57"/>
      <c r="D9955" s="11"/>
      <c r="E9955" s="11"/>
      <c r="F9955" s="56"/>
      <c r="G9955" s="11"/>
      <c r="H9955" s="11"/>
      <c r="I9955" s="11"/>
      <c r="J9955" s="11"/>
      <c r="K9955" s="11"/>
      <c r="M9955" s="11"/>
      <c r="N9955" s="11"/>
      <c r="P9955" s="11"/>
      <c r="Q9955" s="11"/>
      <c r="R9955" s="11"/>
      <c r="S9955" s="11"/>
      <c r="U9955" s="42"/>
      <c r="V9955" s="42"/>
      <c r="W9955" s="42"/>
      <c r="X9955" s="42"/>
      <c r="Y9955" s="42"/>
      <c r="Z9955" s="42"/>
      <c r="AA9955" s="42"/>
      <c r="AB9955" s="42"/>
      <c r="AD9955" s="11"/>
      <c r="AF9955" s="11"/>
    </row>
    <row r="9956" spans="3:32">
      <c r="C9956" s="57"/>
      <c r="D9956" s="11"/>
      <c r="E9956" s="11"/>
      <c r="F9956" s="56"/>
      <c r="G9956" s="11"/>
      <c r="H9956" s="11"/>
      <c r="I9956" s="11"/>
      <c r="J9956" s="11"/>
      <c r="K9956" s="11"/>
      <c r="M9956" s="11"/>
      <c r="N9956" s="11"/>
      <c r="O9956" s="11"/>
      <c r="P9956" s="11"/>
      <c r="Q9956" s="11"/>
      <c r="R9956" s="11"/>
      <c r="S9956" s="11"/>
      <c r="T9956" s="11"/>
      <c r="U9956" s="42"/>
      <c r="V9956" s="42"/>
      <c r="W9956" s="42"/>
      <c r="X9956" s="42"/>
      <c r="Y9956" s="42"/>
      <c r="Z9956" s="42"/>
      <c r="AA9956" s="42"/>
      <c r="AB9956" s="42"/>
      <c r="AD9956" s="11"/>
      <c r="AF9956" s="11"/>
    </row>
    <row r="9957" spans="3:32">
      <c r="C9957" s="57"/>
      <c r="D9957" s="11"/>
      <c r="E9957" s="11"/>
      <c r="F9957" s="56"/>
      <c r="G9957" s="11"/>
      <c r="H9957" s="11"/>
      <c r="I9957" s="11"/>
      <c r="J9957" s="11"/>
      <c r="K9957" s="11"/>
      <c r="M9957" s="11"/>
      <c r="O9957" s="11"/>
      <c r="P9957" s="11"/>
      <c r="Q9957" s="11"/>
      <c r="R9957" s="11"/>
      <c r="S9957" s="11"/>
      <c r="T9957" s="11"/>
      <c r="U9957" s="42"/>
      <c r="V9957" s="42"/>
      <c r="W9957" s="42"/>
      <c r="X9957" s="42"/>
      <c r="Y9957" s="42"/>
      <c r="Z9957" s="42"/>
      <c r="AA9957" s="42"/>
      <c r="AB9957" s="42"/>
      <c r="AD9957" s="11"/>
      <c r="AF9957" s="11"/>
    </row>
    <row r="9958" spans="3:32">
      <c r="C9958" s="57"/>
      <c r="D9958" s="11"/>
      <c r="E9958" s="11"/>
      <c r="F9958" s="56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42"/>
      <c r="V9958" s="42"/>
      <c r="W9958" s="42"/>
      <c r="X9958" s="42"/>
      <c r="Y9958" s="42"/>
      <c r="Z9958" s="42"/>
      <c r="AA9958" s="42"/>
      <c r="AB9958" s="42"/>
      <c r="AD9958" s="11"/>
      <c r="AE9958" s="11"/>
      <c r="AF9958" s="11"/>
    </row>
    <row r="9959" spans="3:32">
      <c r="C9959" s="57"/>
      <c r="D9959" s="11"/>
      <c r="E9959" s="11"/>
      <c r="F9959" s="56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42"/>
      <c r="V9959" s="42"/>
      <c r="W9959" s="42"/>
      <c r="X9959" s="42"/>
      <c r="Y9959" s="42"/>
      <c r="Z9959" s="42"/>
      <c r="AA9959" s="42"/>
      <c r="AB9959" s="42"/>
      <c r="AD9959" s="11"/>
      <c r="AE9959" s="11"/>
    </row>
    <row r="9960" spans="3:32">
      <c r="C9960" s="57"/>
      <c r="D9960" s="11"/>
      <c r="E9960" s="11"/>
      <c r="F9960" s="56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42"/>
      <c r="V9960" s="42"/>
      <c r="W9960" s="42"/>
      <c r="X9960" s="42"/>
      <c r="Y9960" s="42"/>
      <c r="Z9960" s="42"/>
      <c r="AA9960" s="42"/>
      <c r="AB9960" s="42"/>
      <c r="AD9960" s="11"/>
      <c r="AE9960" s="11"/>
    </row>
    <row r="9961" spans="3:32">
      <c r="C9961" s="57"/>
      <c r="D9961" s="11"/>
      <c r="E9961" s="11"/>
      <c r="F9961" s="56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42"/>
      <c r="V9961" s="42"/>
      <c r="W9961" s="42"/>
      <c r="X9961" s="42"/>
      <c r="Y9961" s="42"/>
      <c r="Z9961" s="42"/>
      <c r="AA9961" s="42"/>
      <c r="AB9961" s="42"/>
      <c r="AD9961" s="11"/>
      <c r="AF9961" s="11"/>
    </row>
    <row r="9962" spans="3:32">
      <c r="C9962" s="57"/>
      <c r="D9962" s="11"/>
      <c r="E9962" s="11"/>
      <c r="F9962" s="56"/>
      <c r="G9962" s="11"/>
      <c r="H9962" s="11"/>
      <c r="I9962" s="11"/>
      <c r="J9962" s="11"/>
      <c r="K9962" s="11"/>
      <c r="M9962" s="11"/>
      <c r="N9962" s="11"/>
      <c r="O9962" s="11"/>
      <c r="Q9962" s="11"/>
      <c r="R9962" s="11"/>
      <c r="S9962" s="11"/>
      <c r="U9962" s="42"/>
      <c r="V9962" s="42"/>
      <c r="W9962" s="42"/>
      <c r="X9962" s="42"/>
      <c r="Y9962" s="42"/>
      <c r="Z9962" s="42"/>
      <c r="AA9962" s="42"/>
      <c r="AB9962" s="42"/>
      <c r="AD9962" s="11"/>
      <c r="AE9962" s="11"/>
    </row>
    <row r="9963" spans="3:32">
      <c r="C9963" s="57"/>
      <c r="D9963" s="11"/>
      <c r="E9963" s="11"/>
      <c r="F9963" s="56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42"/>
      <c r="V9963" s="42"/>
      <c r="W9963" s="42"/>
      <c r="X9963" s="42"/>
      <c r="Y9963" s="42"/>
      <c r="Z9963" s="42"/>
      <c r="AA9963" s="42"/>
      <c r="AB9963" s="42"/>
      <c r="AD9963" s="11"/>
      <c r="AE9963" s="11"/>
      <c r="AF9963" s="11"/>
    </row>
    <row r="9964" spans="3:32">
      <c r="C9964" s="57"/>
      <c r="D9964" s="11"/>
      <c r="E9964" s="11"/>
      <c r="F9964" s="56"/>
      <c r="G9964" s="11"/>
      <c r="H9964" s="11"/>
      <c r="I9964" s="11"/>
      <c r="J9964" s="11"/>
      <c r="K9964" s="11"/>
      <c r="L9964" s="11"/>
      <c r="M9964" s="11"/>
      <c r="N9964" s="11"/>
      <c r="P9964" s="11"/>
      <c r="Q9964" s="11"/>
      <c r="R9964" s="11"/>
      <c r="S9964" s="11"/>
      <c r="T9964" s="11"/>
      <c r="U9964" s="42"/>
      <c r="V9964" s="42"/>
      <c r="W9964" s="42"/>
      <c r="X9964" s="42"/>
      <c r="Y9964" s="42"/>
      <c r="Z9964" s="42"/>
      <c r="AA9964" s="42"/>
      <c r="AB9964" s="42"/>
      <c r="AD9964" s="11"/>
      <c r="AE9964" s="11"/>
      <c r="AF9964" s="11"/>
    </row>
    <row r="9965" spans="3:32">
      <c r="C9965" s="57"/>
      <c r="D9965" s="11"/>
      <c r="E9965" s="11"/>
      <c r="F9965" s="56"/>
      <c r="G9965" s="11"/>
      <c r="H9965" s="11"/>
      <c r="I9965" s="11"/>
      <c r="J9965" s="11"/>
      <c r="K9965" s="11"/>
      <c r="L9965" s="11"/>
      <c r="M9965" s="11"/>
      <c r="N9965" s="11"/>
      <c r="P9965" s="11"/>
      <c r="Q9965" s="11"/>
      <c r="R9965" s="11"/>
      <c r="S9965" s="11"/>
      <c r="T9965" s="11"/>
      <c r="U9965" s="42"/>
      <c r="V9965" s="42"/>
      <c r="W9965" s="42"/>
      <c r="X9965" s="42"/>
      <c r="Y9965" s="42"/>
      <c r="Z9965" s="42"/>
      <c r="AA9965" s="42"/>
      <c r="AB9965" s="42"/>
      <c r="AD9965" s="11"/>
      <c r="AE9965" s="11"/>
    </row>
    <row r="9966" spans="3:32">
      <c r="C9966" s="57"/>
      <c r="D9966" s="11"/>
      <c r="E9966" s="11"/>
      <c r="F9966" s="56"/>
      <c r="G9966" s="11"/>
      <c r="H9966" s="11"/>
      <c r="I9966" s="11"/>
      <c r="J9966" s="11"/>
      <c r="K9966" s="11"/>
      <c r="L9966" s="11"/>
      <c r="M9966" s="11"/>
      <c r="N9966" s="11"/>
      <c r="P9966" s="11"/>
      <c r="Q9966" s="11"/>
      <c r="R9966" s="11"/>
      <c r="S9966" s="11"/>
      <c r="T9966" s="11"/>
      <c r="U9966" s="42"/>
      <c r="V9966" s="42"/>
      <c r="W9966" s="42"/>
      <c r="X9966" s="42"/>
      <c r="Y9966" s="42"/>
      <c r="Z9966" s="42"/>
      <c r="AA9966" s="42"/>
      <c r="AB9966" s="42"/>
      <c r="AD9966" s="11"/>
      <c r="AE9966" s="11"/>
    </row>
    <row r="9967" spans="3:32">
      <c r="C9967" s="57"/>
      <c r="D9967" s="11"/>
      <c r="E9967" s="11"/>
      <c r="F9967" s="56"/>
      <c r="G9967" s="11"/>
      <c r="H9967" s="11"/>
      <c r="I9967" s="11"/>
      <c r="J9967" s="11"/>
      <c r="K9967" s="11"/>
      <c r="L9967" s="11"/>
      <c r="M9967" s="11"/>
      <c r="N9967" s="11"/>
      <c r="P9967" s="11"/>
      <c r="Q9967" s="11"/>
      <c r="R9967" s="11"/>
      <c r="S9967" s="11"/>
      <c r="T9967" s="11"/>
      <c r="U9967" s="42"/>
      <c r="V9967" s="42"/>
      <c r="W9967" s="42"/>
      <c r="X9967" s="42"/>
      <c r="Y9967" s="42"/>
      <c r="Z9967" s="42"/>
      <c r="AA9967" s="42"/>
      <c r="AB9967" s="42"/>
      <c r="AD9967" s="11"/>
      <c r="AE9967" s="11"/>
    </row>
    <row r="9968" spans="3:32">
      <c r="C9968" s="57"/>
      <c r="D9968" s="11"/>
      <c r="E9968" s="11"/>
      <c r="F9968" s="56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42"/>
      <c r="V9968" s="42"/>
      <c r="W9968" s="42"/>
      <c r="X9968" s="42"/>
      <c r="Y9968" s="42"/>
      <c r="Z9968" s="42"/>
      <c r="AA9968" s="42"/>
      <c r="AB9968" s="42"/>
      <c r="AD9968" s="11"/>
      <c r="AE9968" s="11"/>
      <c r="AF9968" s="11"/>
    </row>
    <row r="9969" spans="3:32">
      <c r="C9969" s="57"/>
      <c r="D9969" s="11"/>
      <c r="E9969" s="11"/>
      <c r="F9969" s="56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42"/>
      <c r="V9969" s="42"/>
      <c r="W9969" s="42"/>
      <c r="X9969" s="42"/>
      <c r="Y9969" s="42"/>
      <c r="Z9969" s="42"/>
      <c r="AA9969" s="42"/>
      <c r="AB9969" s="42"/>
      <c r="AD9969" s="11"/>
      <c r="AE9969" s="11"/>
      <c r="AF9969" s="11"/>
    </row>
    <row r="9970" spans="3:32">
      <c r="C9970" s="57"/>
      <c r="D9970" s="11"/>
      <c r="E9970" s="11"/>
      <c r="F9970" s="56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42"/>
      <c r="V9970" s="42"/>
      <c r="W9970" s="42"/>
      <c r="X9970" s="42"/>
      <c r="Y9970" s="42"/>
      <c r="Z9970" s="42"/>
      <c r="AA9970" s="42"/>
      <c r="AB9970" s="42"/>
      <c r="AD9970" s="11"/>
      <c r="AF9970" s="11"/>
    </row>
    <row r="9971" spans="3:32">
      <c r="C9971" s="57"/>
      <c r="D9971" s="11"/>
      <c r="E9971" s="11"/>
      <c r="F9971" s="56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42"/>
      <c r="V9971" s="42"/>
      <c r="W9971" s="42"/>
      <c r="X9971" s="42"/>
      <c r="Y9971" s="42"/>
      <c r="Z9971" s="42"/>
      <c r="AA9971" s="42"/>
      <c r="AB9971" s="42"/>
      <c r="AD9971" s="11"/>
      <c r="AF9971" s="11"/>
    </row>
    <row r="9972" spans="3:32">
      <c r="C9972" s="57"/>
      <c r="D9972" s="11"/>
      <c r="E9972" s="11"/>
      <c r="F9972" s="56"/>
      <c r="G9972" s="11"/>
      <c r="H9972" s="11"/>
      <c r="I9972" s="11"/>
      <c r="J9972" s="11"/>
      <c r="K9972" s="11"/>
      <c r="L9972" s="11"/>
      <c r="M9972" s="11"/>
      <c r="O9972" s="11"/>
      <c r="Q9972" s="11"/>
      <c r="R9972" s="11"/>
      <c r="S9972" s="11"/>
      <c r="T9972" s="11"/>
      <c r="U9972" s="42"/>
      <c r="V9972" s="42"/>
      <c r="W9972" s="42"/>
      <c r="X9972" s="42"/>
      <c r="Y9972" s="42"/>
      <c r="Z9972" s="42"/>
      <c r="AA9972" s="42"/>
      <c r="AB9972" s="42"/>
      <c r="AD9972" s="11"/>
      <c r="AE9972" s="11"/>
      <c r="AF9972" s="11"/>
    </row>
    <row r="9973" spans="3:32">
      <c r="C9973" s="57"/>
      <c r="D9973" s="11"/>
      <c r="E9973" s="11"/>
      <c r="F9973" s="56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42"/>
      <c r="V9973" s="42"/>
      <c r="W9973" s="42"/>
      <c r="X9973" s="42"/>
      <c r="Y9973" s="42"/>
      <c r="Z9973" s="42"/>
      <c r="AA9973" s="42"/>
      <c r="AB9973" s="42"/>
      <c r="AD9973" s="11"/>
      <c r="AE9973" s="11"/>
      <c r="AF9973" s="11"/>
    </row>
    <row r="9974" spans="3:32">
      <c r="C9974" s="57"/>
      <c r="D9974" s="11"/>
      <c r="E9974" s="11"/>
      <c r="F9974" s="56"/>
      <c r="G9974" s="11"/>
      <c r="H9974" s="11"/>
      <c r="I9974" s="11"/>
      <c r="J9974" s="11"/>
      <c r="K9974" s="11"/>
      <c r="M9974" s="11"/>
      <c r="Q9974" s="11"/>
      <c r="R9974" s="11"/>
      <c r="S9974" s="11"/>
      <c r="T9974" s="11"/>
      <c r="U9974" s="42"/>
      <c r="V9974" s="42"/>
      <c r="W9974" s="42"/>
      <c r="X9974" s="42"/>
      <c r="Y9974" s="42"/>
      <c r="Z9974" s="42"/>
      <c r="AA9974" s="42"/>
      <c r="AB9974" s="42"/>
      <c r="AD9974" s="11"/>
      <c r="AE9974" s="11"/>
    </row>
    <row r="9975" spans="3:32">
      <c r="C9975" s="57"/>
      <c r="D9975" s="11"/>
      <c r="E9975" s="11"/>
      <c r="F9975" s="56"/>
      <c r="G9975" s="11"/>
      <c r="H9975" s="11"/>
      <c r="I9975" s="11"/>
      <c r="J9975" s="11"/>
      <c r="K9975" s="11"/>
      <c r="L9975" s="11"/>
      <c r="M9975" s="11"/>
      <c r="O9975" s="11"/>
      <c r="Q9975" s="11"/>
      <c r="R9975" s="11"/>
      <c r="S9975" s="11"/>
      <c r="T9975" s="11"/>
      <c r="U9975" s="42"/>
      <c r="V9975" s="42"/>
      <c r="W9975" s="42"/>
      <c r="X9975" s="42"/>
      <c r="Y9975" s="42"/>
      <c r="Z9975" s="42"/>
      <c r="AA9975" s="42"/>
      <c r="AB9975" s="42"/>
      <c r="AD9975" s="11"/>
      <c r="AE9975" s="11"/>
    </row>
    <row r="9976" spans="3:32">
      <c r="C9976" s="57"/>
      <c r="D9976" s="11"/>
      <c r="E9976" s="11"/>
      <c r="F9976" s="56"/>
      <c r="G9976" s="11"/>
      <c r="H9976" s="11"/>
      <c r="I9976" s="11"/>
      <c r="J9976" s="11"/>
      <c r="K9976" s="11"/>
      <c r="L9976" s="11"/>
      <c r="M9976" s="11"/>
      <c r="N9976" s="11"/>
      <c r="O9976" s="11"/>
      <c r="Q9976" s="11"/>
      <c r="R9976" s="11"/>
      <c r="S9976" s="11"/>
      <c r="T9976" s="11"/>
      <c r="U9976" s="42"/>
      <c r="V9976" s="42"/>
      <c r="W9976" s="42"/>
      <c r="X9976" s="42"/>
      <c r="Y9976" s="42"/>
      <c r="Z9976" s="42"/>
      <c r="AA9976" s="42"/>
      <c r="AB9976" s="42"/>
      <c r="AD9976" s="11"/>
      <c r="AF9976" s="11"/>
    </row>
    <row r="9977" spans="3:32">
      <c r="C9977" s="57"/>
      <c r="D9977" s="11"/>
      <c r="E9977" s="11"/>
      <c r="F9977" s="56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42"/>
      <c r="V9977" s="42"/>
      <c r="W9977" s="42"/>
      <c r="X9977" s="42"/>
      <c r="Y9977" s="42"/>
      <c r="Z9977" s="42"/>
      <c r="AA9977" s="42"/>
      <c r="AB9977" s="42"/>
      <c r="AD9977" s="11"/>
      <c r="AE9977" s="11"/>
      <c r="AF9977" s="11"/>
    </row>
    <row r="9978" spans="3:32">
      <c r="C9978" s="57"/>
      <c r="D9978" s="11"/>
      <c r="E9978" s="11"/>
      <c r="F9978" s="56"/>
      <c r="G9978" s="11"/>
      <c r="H9978" s="11"/>
      <c r="I9978" s="11"/>
      <c r="J9978" s="11"/>
      <c r="K9978" s="11"/>
      <c r="L9978" s="11"/>
      <c r="M9978" s="11"/>
      <c r="N9978" s="11"/>
      <c r="P9978" s="11"/>
      <c r="Q9978" s="11"/>
      <c r="R9978" s="11"/>
      <c r="S9978" s="11"/>
      <c r="T9978" s="11"/>
      <c r="U9978" s="42"/>
      <c r="V9978" s="42"/>
      <c r="W9978" s="42"/>
      <c r="X9978" s="42"/>
      <c r="Y9978" s="42"/>
      <c r="Z9978" s="42"/>
      <c r="AA9978" s="42"/>
      <c r="AB9978" s="42"/>
      <c r="AD9978" s="11"/>
      <c r="AE9978" s="11"/>
      <c r="AF9978" s="11"/>
    </row>
    <row r="9979" spans="3:32">
      <c r="C9979" s="57"/>
      <c r="D9979" s="11"/>
      <c r="E9979" s="11"/>
      <c r="F9979" s="56"/>
      <c r="G9979" s="11"/>
      <c r="H9979" s="11"/>
      <c r="I9979" s="11"/>
      <c r="J9979" s="11"/>
      <c r="K9979" s="11"/>
      <c r="L9979" s="11"/>
      <c r="M9979" s="11"/>
      <c r="N9979" s="11"/>
      <c r="P9979" s="11"/>
      <c r="Q9979" s="11"/>
      <c r="R9979" s="11"/>
      <c r="S9979" s="11"/>
      <c r="T9979" s="11"/>
      <c r="U9979" s="42"/>
      <c r="V9979" s="42"/>
      <c r="W9979" s="42"/>
      <c r="X9979" s="42"/>
      <c r="Y9979" s="42"/>
      <c r="Z9979" s="42"/>
      <c r="AA9979" s="42"/>
      <c r="AB9979" s="42"/>
      <c r="AD9979" s="11"/>
      <c r="AE9979" s="11"/>
    </row>
    <row r="9980" spans="3:32">
      <c r="C9980" s="57"/>
      <c r="D9980" s="11"/>
      <c r="E9980" s="11"/>
      <c r="F9980" s="56"/>
      <c r="G9980" s="11"/>
      <c r="H9980" s="11"/>
      <c r="I9980" s="11"/>
      <c r="J9980" s="11"/>
      <c r="K9980" s="11"/>
      <c r="L9980" s="11"/>
      <c r="M9980" s="11"/>
      <c r="N9980" s="11"/>
      <c r="P9980" s="11"/>
      <c r="Q9980" s="11"/>
      <c r="R9980" s="11"/>
      <c r="S9980" s="11"/>
      <c r="T9980" s="11"/>
      <c r="U9980" s="42"/>
      <c r="V9980" s="42"/>
      <c r="W9980" s="42"/>
      <c r="X9980" s="42"/>
      <c r="Y9980" s="42"/>
      <c r="Z9980" s="42"/>
      <c r="AA9980" s="42"/>
      <c r="AB9980" s="42"/>
      <c r="AD9980" s="11"/>
      <c r="AE9980" s="11"/>
      <c r="AF9980" s="11"/>
    </row>
    <row r="9981" spans="3:32">
      <c r="C9981" s="57"/>
      <c r="D9981" s="11"/>
      <c r="E9981" s="11"/>
      <c r="F9981" s="56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42"/>
      <c r="V9981" s="42"/>
      <c r="W9981" s="42"/>
      <c r="X9981" s="42"/>
      <c r="Y9981" s="42"/>
      <c r="Z9981" s="42"/>
      <c r="AA9981" s="42"/>
      <c r="AB9981" s="42"/>
      <c r="AD9981" s="11"/>
      <c r="AE9981" s="11"/>
      <c r="AF9981" s="11"/>
    </row>
    <row r="9982" spans="3:32">
      <c r="C9982" s="57"/>
      <c r="D9982" s="11"/>
      <c r="E9982" s="11"/>
      <c r="F9982" s="56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42"/>
      <c r="V9982" s="42"/>
      <c r="W9982" s="42"/>
      <c r="X9982" s="42"/>
      <c r="Y9982" s="42"/>
      <c r="Z9982" s="42"/>
      <c r="AA9982" s="42"/>
      <c r="AB9982" s="42"/>
      <c r="AD9982" s="11"/>
      <c r="AE9982" s="11"/>
    </row>
    <row r="9983" spans="3:32">
      <c r="C9983" s="57"/>
      <c r="D9983" s="11"/>
      <c r="E9983" s="11"/>
      <c r="F9983" s="56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42"/>
      <c r="V9983" s="42"/>
      <c r="W9983" s="42"/>
      <c r="X9983" s="42"/>
      <c r="Y9983" s="42"/>
      <c r="Z9983" s="42"/>
      <c r="AA9983" s="42"/>
      <c r="AB9983" s="42"/>
      <c r="AD9983" s="11"/>
      <c r="AF9983" s="11"/>
    </row>
    <row r="9984" spans="3:32">
      <c r="C9984" s="57"/>
      <c r="D9984" s="11"/>
      <c r="E9984" s="11"/>
      <c r="F9984" s="56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42"/>
      <c r="V9984" s="42"/>
      <c r="W9984" s="42"/>
      <c r="X9984" s="42"/>
      <c r="Y9984" s="42"/>
      <c r="Z9984" s="42"/>
      <c r="AA9984" s="42"/>
      <c r="AB9984" s="42"/>
      <c r="AD9984" s="11"/>
      <c r="AF9984" s="11"/>
    </row>
    <row r="9985" spans="3:32">
      <c r="C9985" s="57"/>
      <c r="D9985" s="11"/>
      <c r="E9985" s="11"/>
      <c r="F9985" s="56"/>
      <c r="G9985" s="11"/>
      <c r="H9985" s="11"/>
      <c r="I9985" s="11"/>
      <c r="J9985" s="11"/>
      <c r="K9985" s="11"/>
      <c r="L9985" s="11"/>
      <c r="M9985" s="11"/>
      <c r="N9985" s="11"/>
      <c r="O9985" s="11"/>
      <c r="Q9985" s="11"/>
      <c r="R9985" s="11"/>
      <c r="S9985" s="11"/>
      <c r="T9985" s="11"/>
      <c r="U9985" s="42"/>
      <c r="V9985" s="42"/>
      <c r="W9985" s="42"/>
      <c r="X9985" s="42"/>
      <c r="Y9985" s="42"/>
      <c r="Z9985" s="42"/>
      <c r="AA9985" s="42"/>
      <c r="AB9985" s="42"/>
      <c r="AD9985" s="11"/>
      <c r="AF9985" s="11"/>
    </row>
    <row r="9986" spans="3:32">
      <c r="C9986" s="57"/>
      <c r="D9986" s="11"/>
      <c r="E9986" s="11"/>
      <c r="F9986" s="56"/>
      <c r="G9986" s="11"/>
      <c r="H9986" s="11"/>
      <c r="I9986" s="11"/>
      <c r="J9986" s="11"/>
      <c r="K9986" s="11"/>
      <c r="L9986" s="11"/>
      <c r="M9986" s="11"/>
      <c r="O9986" s="11"/>
      <c r="Q9986" s="11"/>
      <c r="R9986" s="11"/>
      <c r="S9986" s="11"/>
      <c r="T9986" s="11"/>
      <c r="U9986" s="42"/>
      <c r="V9986" s="42"/>
      <c r="W9986" s="42"/>
      <c r="X9986" s="42"/>
      <c r="Y9986" s="42"/>
      <c r="Z9986" s="42"/>
      <c r="AA9986" s="42"/>
      <c r="AB9986" s="42"/>
      <c r="AD9986" s="11"/>
      <c r="AE9986" s="11"/>
    </row>
    <row r="9987" spans="3:32">
      <c r="C9987" s="57"/>
      <c r="D9987" s="11"/>
      <c r="E9987" s="11"/>
      <c r="F9987" s="56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42"/>
      <c r="V9987" s="42"/>
      <c r="W9987" s="42"/>
      <c r="X9987" s="42"/>
      <c r="Y9987" s="42"/>
      <c r="Z9987" s="42"/>
      <c r="AA9987" s="42"/>
      <c r="AB9987" s="42"/>
      <c r="AD9987" s="11"/>
      <c r="AE9987" s="11"/>
    </row>
    <row r="9988" spans="3:32">
      <c r="C9988" s="57"/>
      <c r="D9988" s="11"/>
      <c r="E9988" s="11"/>
      <c r="F9988" s="56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42"/>
      <c r="V9988" s="42"/>
      <c r="W9988" s="42"/>
      <c r="X9988" s="42"/>
      <c r="Y9988" s="42"/>
      <c r="Z9988" s="42"/>
      <c r="AA9988" s="42"/>
      <c r="AB9988" s="42"/>
      <c r="AC9988" s="11"/>
      <c r="AD9988" s="11"/>
    </row>
    <row r="9989" spans="3:32">
      <c r="C9989" s="57"/>
      <c r="D9989" s="11"/>
      <c r="E9989" s="11"/>
      <c r="F9989" s="56"/>
      <c r="G9989" s="11"/>
      <c r="H9989" s="11"/>
      <c r="I9989" s="11"/>
      <c r="J9989" s="11"/>
      <c r="K9989" s="11"/>
      <c r="M9989" s="11"/>
      <c r="N9989" s="11"/>
      <c r="O9989" s="11"/>
      <c r="Q9989" s="11"/>
      <c r="R9989" s="11"/>
      <c r="S9989" s="11"/>
      <c r="T9989" s="11"/>
      <c r="U9989" s="42"/>
      <c r="V9989" s="42"/>
      <c r="W9989" s="42"/>
      <c r="X9989" s="42"/>
      <c r="Y9989" s="42"/>
      <c r="Z9989" s="42"/>
      <c r="AA9989" s="42"/>
      <c r="AB9989" s="42"/>
      <c r="AC9989" s="11"/>
      <c r="AD9989" s="11"/>
      <c r="AE9989" s="11"/>
    </row>
    <row r="9990" spans="3:32">
      <c r="C9990" s="57"/>
      <c r="D9990" s="11"/>
      <c r="E9990" s="11"/>
      <c r="F9990" s="56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42"/>
      <c r="V9990" s="42"/>
      <c r="W9990" s="42"/>
      <c r="X9990" s="42"/>
      <c r="Y9990" s="42"/>
      <c r="Z9990" s="42"/>
      <c r="AA9990" s="42"/>
      <c r="AB9990" s="42"/>
      <c r="AC9990" s="11"/>
      <c r="AD9990" s="11"/>
      <c r="AE9990" s="11"/>
    </row>
    <row r="9991" spans="3:32">
      <c r="C9991" s="57"/>
      <c r="D9991" s="11"/>
      <c r="E9991" s="11"/>
      <c r="F9991" s="56"/>
      <c r="G9991" s="11"/>
      <c r="H9991" s="11"/>
      <c r="I9991" s="11"/>
      <c r="J9991" s="11"/>
      <c r="K9991" s="11"/>
      <c r="L9991" s="11"/>
      <c r="M9991" s="11"/>
      <c r="N9991" s="11"/>
      <c r="P9991" s="11"/>
      <c r="Q9991" s="11"/>
      <c r="R9991" s="11"/>
      <c r="S9991" s="11"/>
      <c r="T9991" s="11"/>
      <c r="U9991" s="42"/>
      <c r="V9991" s="42"/>
      <c r="W9991" s="42"/>
      <c r="X9991" s="42"/>
      <c r="Y9991" s="42"/>
      <c r="Z9991" s="42"/>
      <c r="AA9991" s="42"/>
      <c r="AB9991" s="42"/>
      <c r="AD9991" s="11"/>
      <c r="AE9991" s="11"/>
    </row>
    <row r="9992" spans="3:32">
      <c r="C9992" s="57"/>
      <c r="D9992" s="11"/>
      <c r="E9992" s="11"/>
      <c r="F9992" s="56"/>
      <c r="G9992" s="11"/>
      <c r="H9992" s="11"/>
      <c r="I9992" s="11"/>
      <c r="J9992" s="11"/>
      <c r="K9992" s="11"/>
      <c r="L9992" s="11"/>
      <c r="M9992" s="11"/>
      <c r="N9992" s="11"/>
      <c r="P9992" s="11"/>
      <c r="Q9992" s="11"/>
      <c r="R9992" s="11"/>
      <c r="S9992" s="11"/>
      <c r="T9992" s="11"/>
      <c r="U9992" s="42"/>
      <c r="V9992" s="42"/>
      <c r="W9992" s="42"/>
      <c r="X9992" s="42"/>
      <c r="Y9992" s="42"/>
      <c r="Z9992" s="42"/>
      <c r="AA9992" s="42"/>
      <c r="AB9992" s="42"/>
      <c r="AD9992" s="11"/>
      <c r="AE9992" s="11"/>
    </row>
    <row r="9993" spans="3:32">
      <c r="C9993" s="57"/>
      <c r="D9993" s="11"/>
      <c r="E9993" s="11"/>
      <c r="F9993" s="56"/>
      <c r="G9993" s="11"/>
      <c r="H9993" s="11"/>
      <c r="I9993" s="11"/>
      <c r="J9993" s="11"/>
      <c r="K9993" s="11"/>
      <c r="L9993" s="11"/>
      <c r="M9993" s="11"/>
      <c r="N9993" s="11"/>
      <c r="P9993" s="11"/>
      <c r="Q9993" s="11"/>
      <c r="R9993" s="11"/>
      <c r="S9993" s="11"/>
      <c r="T9993" s="11"/>
      <c r="U9993" s="42"/>
      <c r="V9993" s="42"/>
      <c r="W9993" s="42"/>
      <c r="X9993" s="42"/>
      <c r="Y9993" s="42"/>
      <c r="Z9993" s="42"/>
      <c r="AA9993" s="42"/>
      <c r="AB9993" s="42"/>
      <c r="AD9993" s="11"/>
      <c r="AE9993" s="11"/>
    </row>
    <row r="9994" spans="3:32">
      <c r="C9994" s="57"/>
      <c r="D9994" s="11"/>
      <c r="E9994" s="11"/>
      <c r="F9994" s="56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42"/>
      <c r="V9994" s="42"/>
      <c r="W9994" s="42"/>
      <c r="X9994" s="42"/>
      <c r="Y9994" s="42"/>
      <c r="Z9994" s="42"/>
      <c r="AA9994" s="42"/>
      <c r="AB9994" s="42"/>
      <c r="AD9994" s="11"/>
      <c r="AF9994" s="11"/>
    </row>
    <row r="9995" spans="3:32">
      <c r="C9995" s="57"/>
      <c r="D9995" s="11"/>
      <c r="E9995" s="11"/>
      <c r="F9995" s="56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42"/>
      <c r="V9995" s="42"/>
      <c r="W9995" s="42"/>
      <c r="X9995" s="42"/>
      <c r="Y9995" s="42"/>
      <c r="Z9995" s="42"/>
      <c r="AA9995" s="42"/>
      <c r="AB9995" s="42"/>
      <c r="AD9995" s="11"/>
      <c r="AE9995" s="11"/>
      <c r="AF9995" s="11"/>
    </row>
    <row r="9996" spans="3:32">
      <c r="C9996" s="57"/>
      <c r="D9996" s="11"/>
      <c r="E9996" s="11"/>
      <c r="F9996" s="56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42"/>
      <c r="V9996" s="42"/>
      <c r="W9996" s="42"/>
      <c r="X9996" s="42"/>
      <c r="Y9996" s="42"/>
      <c r="Z9996" s="42"/>
      <c r="AA9996" s="42"/>
      <c r="AB9996" s="42"/>
      <c r="AD9996" s="11"/>
      <c r="AF9996" s="11"/>
    </row>
    <row r="9997" spans="3:32">
      <c r="C9997" s="57"/>
      <c r="D9997" s="11"/>
      <c r="E9997" s="11"/>
      <c r="F9997" s="56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42"/>
      <c r="V9997" s="42"/>
      <c r="W9997" s="42"/>
      <c r="X9997" s="42"/>
      <c r="Y9997" s="42"/>
      <c r="Z9997" s="42"/>
      <c r="AA9997" s="42"/>
      <c r="AB9997" s="42"/>
      <c r="AD9997" s="11"/>
      <c r="AF9997" s="11"/>
    </row>
    <row r="9998" spans="3:32">
      <c r="C9998" s="57"/>
      <c r="D9998" s="11"/>
      <c r="E9998" s="11"/>
      <c r="F9998" s="56"/>
      <c r="G9998" s="11"/>
      <c r="H9998" s="11"/>
      <c r="I9998" s="11"/>
      <c r="J9998" s="11"/>
      <c r="K9998" s="11"/>
      <c r="M9998" s="11"/>
      <c r="N9998" s="11"/>
      <c r="Q9998" s="11"/>
      <c r="R9998" s="11"/>
      <c r="S9998" s="11"/>
      <c r="U9998" s="42"/>
      <c r="V9998" s="42"/>
      <c r="W9998" s="42"/>
      <c r="X9998" s="42"/>
      <c r="Y9998" s="42"/>
      <c r="Z9998" s="42"/>
      <c r="AA9998" s="42"/>
      <c r="AB9998" s="42"/>
      <c r="AD9998" s="11"/>
      <c r="AE9998" s="11"/>
      <c r="AF9998" s="11"/>
    </row>
    <row r="9999" spans="3:32">
      <c r="C9999" s="57"/>
      <c r="D9999" s="11"/>
      <c r="E9999" s="11"/>
      <c r="F9999" s="56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42"/>
      <c r="V9999" s="42"/>
      <c r="W9999" s="42"/>
      <c r="X9999" s="42"/>
      <c r="Y9999" s="42"/>
      <c r="Z9999" s="42"/>
      <c r="AA9999" s="42"/>
      <c r="AB9999" s="42"/>
      <c r="AD9999" s="11"/>
      <c r="AE9999" s="11"/>
      <c r="AF9999" s="11"/>
    </row>
    <row r="10000" spans="3:32">
      <c r="C10000" s="57"/>
      <c r="D10000" s="11"/>
      <c r="E10000" s="11"/>
      <c r="F10000" s="56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42"/>
      <c r="V10000" s="42"/>
      <c r="W10000" s="42"/>
      <c r="X10000" s="42"/>
      <c r="Y10000" s="42"/>
      <c r="Z10000" s="42"/>
      <c r="AA10000" s="42"/>
      <c r="AB10000" s="42"/>
      <c r="AD10000" s="11"/>
      <c r="AE10000" s="11"/>
      <c r="AF10000" s="11"/>
    </row>
    <row r="10001" spans="3:32">
      <c r="C10001" s="57"/>
      <c r="D10001" s="11"/>
      <c r="E10001" s="11"/>
      <c r="F10001" s="56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42"/>
      <c r="V10001" s="42"/>
      <c r="W10001" s="42"/>
      <c r="X10001" s="42"/>
      <c r="Y10001" s="42"/>
      <c r="Z10001" s="42"/>
      <c r="AA10001" s="42"/>
      <c r="AB10001" s="42"/>
      <c r="AD10001" s="11"/>
      <c r="AF10001" s="11"/>
    </row>
    <row r="10002" spans="3:32">
      <c r="C10002" s="57"/>
      <c r="D10002" s="11"/>
      <c r="E10002" s="11"/>
      <c r="F10002" s="56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42"/>
      <c r="V10002" s="42"/>
      <c r="W10002" s="42"/>
      <c r="X10002" s="42"/>
      <c r="Y10002" s="42"/>
      <c r="Z10002" s="42"/>
      <c r="AA10002" s="42"/>
      <c r="AB10002" s="42"/>
      <c r="AD10002" s="11"/>
      <c r="AF10002" s="11"/>
    </row>
    <row r="10003" spans="3:32">
      <c r="C10003" s="57"/>
      <c r="D10003" s="11"/>
      <c r="E10003" s="11"/>
      <c r="F10003" s="56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42"/>
      <c r="V10003" s="42"/>
      <c r="W10003" s="42"/>
      <c r="X10003" s="42"/>
      <c r="Y10003" s="42"/>
      <c r="Z10003" s="42"/>
      <c r="AA10003" s="42"/>
      <c r="AB10003" s="42"/>
      <c r="AD10003" s="11"/>
      <c r="AE10003" s="11"/>
    </row>
    <row r="10004" spans="3:32">
      <c r="C10004" s="57"/>
      <c r="D10004" s="11"/>
      <c r="E10004" s="11"/>
      <c r="F10004" s="56"/>
      <c r="G10004" s="11"/>
      <c r="H10004" s="11"/>
      <c r="I10004" s="11"/>
      <c r="J10004" s="11"/>
      <c r="K10004" s="11"/>
      <c r="L10004" s="11"/>
      <c r="M10004" s="11"/>
      <c r="N10004" s="11"/>
      <c r="P10004" s="11"/>
      <c r="Q10004" s="11"/>
      <c r="R10004" s="11"/>
      <c r="S10004" s="11"/>
      <c r="T10004" s="11"/>
      <c r="U10004" s="42"/>
      <c r="V10004" s="42"/>
      <c r="W10004" s="42"/>
      <c r="X10004" s="42"/>
      <c r="Y10004" s="42"/>
      <c r="Z10004" s="42"/>
      <c r="AA10004" s="42"/>
      <c r="AB10004" s="42"/>
      <c r="AD10004" s="11"/>
    </row>
    <row r="10005" spans="3:32">
      <c r="C10005" s="57"/>
      <c r="D10005" s="11"/>
      <c r="E10005" s="11"/>
      <c r="F10005" s="56"/>
      <c r="G10005" s="11"/>
      <c r="H10005" s="11"/>
      <c r="I10005" s="11"/>
      <c r="J10005" s="11"/>
      <c r="K10005" s="11"/>
      <c r="M10005" s="11"/>
      <c r="O10005" s="11"/>
      <c r="P10005" s="11"/>
      <c r="Q10005" s="11"/>
      <c r="R10005" s="11"/>
      <c r="S10005" s="11"/>
      <c r="U10005" s="42"/>
      <c r="V10005" s="42"/>
      <c r="W10005" s="42"/>
      <c r="X10005" s="42"/>
      <c r="Y10005" s="42"/>
      <c r="Z10005" s="42"/>
      <c r="AA10005" s="42"/>
      <c r="AB10005" s="42"/>
      <c r="AD10005" s="11"/>
      <c r="AE10005" s="11"/>
    </row>
    <row r="10006" spans="3:32">
      <c r="C10006" s="57"/>
      <c r="D10006" s="11"/>
      <c r="E10006" s="11"/>
      <c r="F10006" s="56"/>
      <c r="G10006" s="11"/>
      <c r="H10006" s="11"/>
      <c r="I10006" s="11"/>
      <c r="J10006" s="11"/>
      <c r="K10006" s="11"/>
      <c r="L10006" s="11"/>
      <c r="M10006" s="11"/>
      <c r="O10006" s="11"/>
      <c r="Q10006" s="11"/>
      <c r="R10006" s="11"/>
      <c r="S10006" s="11"/>
      <c r="T10006" s="11"/>
      <c r="U10006" s="42"/>
      <c r="V10006" s="42"/>
      <c r="W10006" s="42"/>
      <c r="X10006" s="42"/>
      <c r="Y10006" s="42"/>
      <c r="Z10006" s="42"/>
      <c r="AA10006" s="42"/>
      <c r="AB10006" s="42"/>
      <c r="AD10006" s="11"/>
      <c r="AE10006" s="11"/>
    </row>
    <row r="10007" spans="3:32">
      <c r="C10007" s="57"/>
      <c r="D10007" s="11"/>
      <c r="E10007" s="11"/>
      <c r="F10007" s="56"/>
      <c r="G10007" s="11"/>
      <c r="H10007" s="11"/>
      <c r="I10007" s="11"/>
      <c r="J10007" s="11"/>
      <c r="K10007" s="11"/>
      <c r="L10007" s="11"/>
      <c r="M10007" s="11"/>
      <c r="O10007" s="11"/>
      <c r="Q10007" s="11"/>
      <c r="R10007" s="11"/>
      <c r="S10007" s="11"/>
      <c r="T10007" s="11"/>
      <c r="U10007" s="42"/>
      <c r="V10007" s="42"/>
      <c r="W10007" s="42"/>
      <c r="X10007" s="42"/>
      <c r="Y10007" s="42"/>
      <c r="Z10007" s="42"/>
      <c r="AA10007" s="42"/>
      <c r="AB10007" s="42"/>
      <c r="AD10007" s="11"/>
      <c r="AF10007" s="11"/>
    </row>
    <row r="10008" spans="3:32">
      <c r="C10008" s="57"/>
      <c r="D10008" s="11"/>
      <c r="E10008" s="11"/>
      <c r="F10008" s="56"/>
      <c r="G10008" s="11"/>
      <c r="H10008" s="11"/>
      <c r="I10008" s="11"/>
      <c r="J10008" s="11"/>
      <c r="K10008" s="11"/>
      <c r="L10008" s="11"/>
      <c r="M10008" s="11"/>
      <c r="N10008" s="11"/>
      <c r="Q10008" s="11"/>
      <c r="R10008" s="11"/>
      <c r="S10008" s="11"/>
      <c r="T10008" s="11"/>
      <c r="U10008" s="42"/>
      <c r="V10008" s="42"/>
      <c r="W10008" s="42"/>
      <c r="X10008" s="42"/>
      <c r="Y10008" s="42"/>
      <c r="Z10008" s="42"/>
      <c r="AA10008" s="42"/>
      <c r="AB10008" s="42"/>
      <c r="AD10008" s="11"/>
      <c r="AF10008" s="11"/>
    </row>
    <row r="10009" spans="3:32">
      <c r="C10009" s="57"/>
      <c r="D10009" s="11"/>
      <c r="E10009" s="11"/>
      <c r="F10009" s="56"/>
      <c r="G10009" s="11"/>
      <c r="H10009" s="11"/>
      <c r="I10009" s="11"/>
      <c r="J10009" s="11"/>
      <c r="K10009" s="11"/>
      <c r="L10009" s="11"/>
      <c r="M10009" s="11"/>
      <c r="N10009" s="11"/>
      <c r="O10009" s="11"/>
      <c r="P10009" s="11"/>
      <c r="Q10009" s="11"/>
      <c r="R10009" s="11"/>
      <c r="S10009" s="11"/>
      <c r="T10009" s="11"/>
      <c r="U10009" s="42"/>
      <c r="V10009" s="42"/>
      <c r="W10009" s="42"/>
      <c r="X10009" s="42"/>
      <c r="Y10009" s="42"/>
      <c r="Z10009" s="42"/>
      <c r="AA10009" s="42"/>
      <c r="AB10009" s="42"/>
      <c r="AD10009" s="11"/>
      <c r="AF10009" s="11"/>
    </row>
    <row r="10010" spans="3:32">
      <c r="C10010" s="57"/>
      <c r="D10010" s="11"/>
      <c r="E10010" s="11"/>
      <c r="F10010" s="56"/>
      <c r="G10010" s="11"/>
      <c r="H10010" s="11"/>
      <c r="I10010" s="11"/>
      <c r="J10010" s="11"/>
      <c r="K10010" s="11"/>
      <c r="L10010" s="11"/>
      <c r="M10010" s="11"/>
      <c r="N10010" s="11"/>
      <c r="O10010" s="11"/>
      <c r="P10010" s="11"/>
      <c r="Q10010" s="11"/>
      <c r="R10010" s="11"/>
      <c r="S10010" s="11"/>
      <c r="T10010" s="11"/>
      <c r="U10010" s="42"/>
      <c r="V10010" s="42"/>
      <c r="W10010" s="42"/>
      <c r="X10010" s="42"/>
      <c r="Y10010" s="42"/>
      <c r="Z10010" s="42"/>
      <c r="AA10010" s="42"/>
      <c r="AB10010" s="42"/>
      <c r="AD10010" s="11"/>
      <c r="AF10010" s="11"/>
    </row>
    <row r="10011" spans="3:32">
      <c r="C10011" s="57"/>
      <c r="D10011" s="11"/>
      <c r="E10011" s="11"/>
      <c r="F10011" s="56"/>
      <c r="G10011" s="11"/>
      <c r="H10011" s="11"/>
      <c r="I10011" s="11"/>
      <c r="J10011" s="11"/>
      <c r="K10011" s="11"/>
      <c r="L10011" s="11"/>
      <c r="M10011" s="11"/>
      <c r="N10011" s="11"/>
      <c r="O10011" s="11"/>
      <c r="P10011" s="11"/>
      <c r="Q10011" s="11"/>
      <c r="R10011" s="11"/>
      <c r="S10011" s="11"/>
      <c r="T10011" s="11"/>
      <c r="U10011" s="42"/>
      <c r="V10011" s="42"/>
      <c r="W10011" s="42"/>
      <c r="X10011" s="42"/>
      <c r="Y10011" s="42"/>
      <c r="Z10011" s="42"/>
      <c r="AA10011" s="42"/>
      <c r="AB10011" s="42"/>
      <c r="AD10011" s="11"/>
      <c r="AE10011" s="11"/>
    </row>
    <row r="10012" spans="3:32">
      <c r="C10012" s="57"/>
      <c r="D10012" s="11"/>
      <c r="E10012" s="11"/>
      <c r="F10012" s="56"/>
      <c r="G10012" s="11"/>
      <c r="H10012" s="11"/>
      <c r="I10012" s="11"/>
      <c r="J10012" s="11"/>
      <c r="K10012" s="11"/>
      <c r="L10012" s="11"/>
      <c r="M10012" s="11"/>
      <c r="N10012" s="11"/>
      <c r="O10012" s="11"/>
      <c r="P10012" s="11"/>
      <c r="Q10012" s="11"/>
      <c r="R10012" s="11"/>
      <c r="S10012" s="11"/>
      <c r="T10012" s="11"/>
      <c r="U10012" s="42"/>
      <c r="V10012" s="42"/>
      <c r="W10012" s="42"/>
      <c r="X10012" s="42"/>
      <c r="Y10012" s="42"/>
      <c r="Z10012" s="42"/>
      <c r="AA10012" s="42"/>
      <c r="AB10012" s="42"/>
      <c r="AD10012" s="11"/>
      <c r="AE10012" s="11"/>
      <c r="AF10012" s="11"/>
    </row>
    <row r="10013" spans="3:32">
      <c r="C10013" s="57"/>
      <c r="D10013" s="11"/>
      <c r="E10013" s="11"/>
      <c r="F10013" s="56"/>
      <c r="G10013" s="11"/>
      <c r="H10013" s="11"/>
      <c r="I10013" s="11"/>
      <c r="J10013" s="11"/>
      <c r="K10013" s="11"/>
      <c r="L10013" s="11"/>
      <c r="M10013" s="11"/>
      <c r="N10013" s="11"/>
      <c r="P10013" s="11"/>
      <c r="Q10013" s="11"/>
      <c r="R10013" s="11"/>
      <c r="S10013" s="11"/>
      <c r="T10013" s="11"/>
      <c r="U10013" s="42"/>
      <c r="V10013" s="42"/>
      <c r="W10013" s="42"/>
      <c r="X10013" s="42"/>
      <c r="Y10013" s="42"/>
      <c r="Z10013" s="42"/>
      <c r="AA10013" s="42"/>
      <c r="AB10013" s="42"/>
      <c r="AD10013" s="11"/>
      <c r="AE10013" s="11"/>
    </row>
    <row r="10014" spans="3:32">
      <c r="C10014" s="57"/>
      <c r="D10014" s="11"/>
      <c r="E10014" s="11"/>
      <c r="F10014" s="56"/>
      <c r="G10014" s="11"/>
      <c r="H10014" s="11"/>
      <c r="I10014" s="11"/>
      <c r="J10014" s="11"/>
      <c r="K10014" s="11"/>
      <c r="L10014" s="11"/>
      <c r="M10014" s="11"/>
      <c r="N10014" s="11"/>
      <c r="O10014" s="11"/>
      <c r="P10014" s="11"/>
      <c r="Q10014" s="11"/>
      <c r="R10014" s="11"/>
      <c r="S10014" s="11"/>
      <c r="T10014" s="11"/>
      <c r="U10014" s="42"/>
      <c r="V10014" s="42"/>
      <c r="W10014" s="42"/>
      <c r="X10014" s="42"/>
      <c r="Y10014" s="42"/>
      <c r="Z10014" s="42"/>
      <c r="AA10014" s="42"/>
      <c r="AB10014" s="42"/>
      <c r="AD10014" s="11"/>
      <c r="AE10014" s="11"/>
    </row>
    <row r="10015" spans="3:32">
      <c r="C10015" s="57"/>
      <c r="D10015" s="11"/>
      <c r="E10015" s="11"/>
      <c r="F10015" s="56"/>
      <c r="G10015" s="11"/>
      <c r="H10015" s="11"/>
      <c r="I10015" s="11"/>
      <c r="J10015" s="11"/>
      <c r="K10015" s="11"/>
      <c r="L10015" s="11"/>
      <c r="M10015" s="11"/>
      <c r="N10015" s="11"/>
      <c r="O10015" s="11"/>
      <c r="P10015" s="11"/>
      <c r="Q10015" s="11"/>
      <c r="R10015" s="11"/>
      <c r="S10015" s="11"/>
      <c r="T10015" s="11"/>
      <c r="U10015" s="42"/>
      <c r="V10015" s="42"/>
      <c r="W10015" s="42"/>
      <c r="X10015" s="42"/>
      <c r="Y10015" s="42"/>
      <c r="Z10015" s="42"/>
      <c r="AA10015" s="42"/>
      <c r="AB10015" s="42"/>
      <c r="AD10015" s="11"/>
      <c r="AE10015" s="11"/>
      <c r="AF10015" s="11"/>
    </row>
    <row r="10016" spans="3:32">
      <c r="C10016" s="57"/>
      <c r="D10016" s="11"/>
      <c r="E10016" s="11"/>
      <c r="F10016" s="56"/>
      <c r="G10016" s="11"/>
      <c r="H10016" s="11"/>
      <c r="I10016" s="11"/>
      <c r="J10016" s="11"/>
      <c r="K10016" s="11"/>
      <c r="L10016" s="11"/>
      <c r="M10016" s="11"/>
      <c r="O10016" s="11"/>
      <c r="Q10016" s="11"/>
      <c r="R10016" s="11"/>
      <c r="S10016" s="11"/>
      <c r="T10016" s="11"/>
      <c r="U10016" s="42"/>
      <c r="V10016" s="42"/>
      <c r="W10016" s="42"/>
      <c r="X10016" s="42"/>
      <c r="Y10016" s="42"/>
      <c r="Z10016" s="42"/>
      <c r="AA10016" s="42"/>
      <c r="AB10016" s="42"/>
      <c r="AD10016" s="11"/>
      <c r="AE10016" s="11"/>
      <c r="AF10016" s="11"/>
    </row>
    <row r="10017" spans="3:32">
      <c r="C10017" s="57"/>
      <c r="D10017" s="11"/>
      <c r="E10017" s="11"/>
      <c r="F10017" s="56"/>
      <c r="G10017" s="11"/>
      <c r="H10017" s="11"/>
      <c r="I10017" s="11"/>
      <c r="J10017" s="11"/>
      <c r="K10017" s="11"/>
      <c r="L10017" s="11"/>
      <c r="M10017" s="11"/>
      <c r="N10017" s="11"/>
      <c r="O10017" s="11"/>
      <c r="Q10017" s="11"/>
      <c r="R10017" s="11"/>
      <c r="S10017" s="11"/>
      <c r="T10017" s="11"/>
      <c r="U10017" s="42"/>
      <c r="V10017" s="42"/>
      <c r="W10017" s="42"/>
      <c r="X10017" s="42"/>
      <c r="Y10017" s="42"/>
      <c r="Z10017" s="42"/>
      <c r="AA10017" s="42"/>
      <c r="AB10017" s="42"/>
      <c r="AD10017" s="11"/>
      <c r="AF10017" s="11"/>
    </row>
    <row r="10018" spans="3:32">
      <c r="C10018" s="57"/>
      <c r="D10018" s="11"/>
      <c r="E10018" s="11"/>
      <c r="F10018" s="56"/>
      <c r="G10018" s="11"/>
      <c r="H10018" s="11"/>
      <c r="I10018" s="11"/>
      <c r="J10018" s="11"/>
      <c r="K10018" s="11"/>
      <c r="L10018" s="11"/>
      <c r="M10018" s="11"/>
      <c r="N10018" s="11"/>
      <c r="O10018" s="11"/>
      <c r="P10018" s="11"/>
      <c r="Q10018" s="11"/>
      <c r="R10018" s="11"/>
      <c r="S10018" s="11"/>
      <c r="T10018" s="11"/>
      <c r="U10018" s="42"/>
      <c r="V10018" s="42"/>
      <c r="W10018" s="42"/>
      <c r="X10018" s="42"/>
      <c r="Y10018" s="42"/>
      <c r="Z10018" s="42"/>
      <c r="AA10018" s="42"/>
      <c r="AB10018" s="42"/>
      <c r="AD10018" s="11"/>
      <c r="AE10018" s="11"/>
    </row>
    <row r="10019" spans="3:32">
      <c r="C10019" s="57"/>
      <c r="D10019" s="11"/>
      <c r="E10019" s="11"/>
      <c r="F10019" s="56"/>
      <c r="G10019" s="11"/>
      <c r="H10019" s="11"/>
      <c r="I10019" s="11"/>
      <c r="J10019" s="11"/>
      <c r="K10019" s="11"/>
      <c r="L10019" s="11"/>
      <c r="M10019" s="11"/>
      <c r="O10019" s="11"/>
      <c r="Q10019" s="11"/>
      <c r="R10019" s="11"/>
      <c r="S10019" s="11"/>
      <c r="T10019" s="11"/>
      <c r="U10019" s="42"/>
      <c r="V10019" s="42"/>
      <c r="W10019" s="42"/>
      <c r="X10019" s="42"/>
      <c r="Y10019" s="42"/>
      <c r="Z10019" s="42"/>
      <c r="AA10019" s="42"/>
      <c r="AB10019" s="42"/>
      <c r="AD10019" s="11"/>
      <c r="AE10019" s="11"/>
    </row>
    <row r="10020" spans="3:32">
      <c r="C10020" s="57"/>
      <c r="D10020" s="11"/>
      <c r="E10020" s="11"/>
      <c r="F10020" s="56"/>
      <c r="G10020" s="11"/>
      <c r="H10020" s="11"/>
      <c r="I10020" s="11"/>
      <c r="J10020" s="11"/>
      <c r="K10020" s="11"/>
      <c r="M10020" s="11"/>
      <c r="O10020" s="11"/>
      <c r="P10020" s="11"/>
      <c r="Q10020" s="11"/>
      <c r="R10020" s="11"/>
      <c r="S10020" s="11"/>
      <c r="T10020" s="11"/>
      <c r="U10020" s="42"/>
      <c r="V10020" s="42"/>
      <c r="W10020" s="42"/>
      <c r="X10020" s="42"/>
      <c r="Y10020" s="42"/>
      <c r="Z10020" s="42"/>
      <c r="AA10020" s="42"/>
      <c r="AB10020" s="42"/>
      <c r="AD10020" s="11"/>
      <c r="AE10020" s="11"/>
    </row>
    <row r="10021" spans="3:32">
      <c r="C10021" s="57"/>
      <c r="D10021" s="11"/>
      <c r="E10021" s="11"/>
      <c r="F10021" s="56"/>
      <c r="G10021" s="11"/>
      <c r="H10021" s="11"/>
      <c r="I10021" s="11"/>
      <c r="J10021" s="11"/>
      <c r="K10021" s="11"/>
      <c r="L10021" s="11"/>
      <c r="M10021" s="11"/>
      <c r="N10021" s="11"/>
      <c r="O10021" s="11"/>
      <c r="P10021" s="11"/>
      <c r="Q10021" s="11"/>
      <c r="R10021" s="11"/>
      <c r="S10021" s="11"/>
      <c r="T10021" s="11"/>
      <c r="U10021" s="42"/>
      <c r="V10021" s="42"/>
      <c r="W10021" s="42"/>
      <c r="X10021" s="42"/>
      <c r="Y10021" s="42"/>
      <c r="Z10021" s="42"/>
      <c r="AA10021" s="42"/>
      <c r="AB10021" s="42"/>
      <c r="AD10021" s="11"/>
      <c r="AE10021" s="11"/>
    </row>
    <row r="10022" spans="3:32">
      <c r="C10022" s="57"/>
      <c r="D10022" s="11"/>
      <c r="E10022" s="11"/>
      <c r="F10022" s="56"/>
      <c r="G10022" s="11"/>
      <c r="H10022" s="11"/>
      <c r="I10022" s="11"/>
      <c r="J10022" s="11"/>
      <c r="K10022" s="11"/>
      <c r="L10022" s="11"/>
      <c r="M10022" s="11"/>
      <c r="N10022" s="11"/>
      <c r="O10022" s="11"/>
      <c r="P10022" s="11"/>
      <c r="Q10022" s="11"/>
      <c r="R10022" s="11"/>
      <c r="S10022" s="11"/>
      <c r="T10022" s="11"/>
      <c r="U10022" s="42"/>
      <c r="V10022" s="42"/>
      <c r="W10022" s="42"/>
      <c r="X10022" s="42"/>
      <c r="Y10022" s="42"/>
      <c r="Z10022" s="42"/>
      <c r="AA10022" s="42"/>
      <c r="AB10022" s="42"/>
      <c r="AD10022" s="11"/>
      <c r="AE10022" s="11"/>
      <c r="AF10022" s="11"/>
    </row>
    <row r="10023" spans="3:32">
      <c r="C10023" s="57"/>
      <c r="D10023" s="11"/>
      <c r="E10023" s="11"/>
      <c r="F10023" s="56"/>
      <c r="G10023" s="11"/>
      <c r="H10023" s="11"/>
      <c r="I10023" s="11"/>
      <c r="J10023" s="11"/>
      <c r="K10023" s="11"/>
      <c r="L10023" s="11"/>
      <c r="M10023" s="11"/>
      <c r="N10023" s="11"/>
      <c r="O10023" s="11"/>
      <c r="P10023" s="11"/>
      <c r="Q10023" s="11"/>
      <c r="R10023" s="11"/>
      <c r="S10023" s="11"/>
      <c r="T10023" s="11"/>
      <c r="U10023" s="42"/>
      <c r="V10023" s="42"/>
      <c r="W10023" s="42"/>
      <c r="X10023" s="42"/>
      <c r="Y10023" s="42"/>
      <c r="Z10023" s="42"/>
      <c r="AA10023" s="42"/>
      <c r="AB10023" s="42"/>
      <c r="AD10023" s="11"/>
      <c r="AE10023" s="11"/>
      <c r="AF10023" s="11"/>
    </row>
    <row r="10024" spans="3:32">
      <c r="C10024" s="57"/>
      <c r="D10024" s="11"/>
      <c r="E10024" s="11"/>
      <c r="F10024" s="56"/>
      <c r="G10024" s="11"/>
      <c r="H10024" s="11"/>
      <c r="I10024" s="11"/>
      <c r="J10024" s="11"/>
      <c r="K10024" s="11"/>
      <c r="L10024" s="11"/>
      <c r="M10024" s="11"/>
      <c r="N10024" s="11"/>
      <c r="O10024" s="11"/>
      <c r="P10024" s="11"/>
      <c r="Q10024" s="11"/>
      <c r="R10024" s="11"/>
      <c r="S10024" s="11"/>
      <c r="T10024" s="11"/>
      <c r="U10024" s="42"/>
      <c r="V10024" s="42"/>
      <c r="W10024" s="42"/>
      <c r="X10024" s="42"/>
      <c r="Y10024" s="42"/>
      <c r="Z10024" s="42"/>
      <c r="AA10024" s="42"/>
      <c r="AB10024" s="42"/>
      <c r="AD10024" s="11"/>
      <c r="AF10024" s="11"/>
    </row>
    <row r="10025" spans="3:32">
      <c r="C10025" s="57"/>
      <c r="D10025" s="11"/>
      <c r="E10025" s="11"/>
      <c r="F10025" s="56"/>
      <c r="G10025" s="11"/>
      <c r="H10025" s="11"/>
      <c r="I10025" s="11"/>
      <c r="J10025" s="11"/>
      <c r="K10025" s="11"/>
      <c r="L10025" s="11"/>
      <c r="M10025" s="11"/>
      <c r="O10025" s="11"/>
      <c r="Q10025" s="11"/>
      <c r="R10025" s="11"/>
      <c r="S10025" s="11"/>
      <c r="T10025" s="11"/>
      <c r="U10025" s="42"/>
      <c r="V10025" s="42"/>
      <c r="W10025" s="42"/>
      <c r="X10025" s="42"/>
      <c r="Y10025" s="42"/>
      <c r="Z10025" s="42"/>
      <c r="AA10025" s="42"/>
      <c r="AB10025" s="42"/>
      <c r="AD10025" s="11"/>
      <c r="AE10025" s="11"/>
      <c r="AF10025" s="11"/>
    </row>
    <row r="10026" spans="3:32">
      <c r="C10026" s="57"/>
      <c r="D10026" s="11"/>
      <c r="E10026" s="11"/>
      <c r="F10026" s="56"/>
      <c r="G10026" s="11"/>
      <c r="H10026" s="11"/>
      <c r="I10026" s="11"/>
      <c r="J10026" s="11"/>
      <c r="K10026" s="11"/>
      <c r="M10026" s="11"/>
      <c r="O10026" s="11"/>
      <c r="P10026" s="11"/>
      <c r="Q10026" s="11"/>
      <c r="R10026" s="11"/>
      <c r="S10026" s="11"/>
      <c r="T10026" s="11"/>
      <c r="U10026" s="42"/>
      <c r="V10026" s="42"/>
      <c r="W10026" s="42"/>
      <c r="X10026" s="42"/>
      <c r="Y10026" s="42"/>
      <c r="Z10026" s="42"/>
      <c r="AA10026" s="42"/>
      <c r="AB10026" s="42"/>
      <c r="AD10026" s="11"/>
      <c r="AE10026" s="11"/>
    </row>
    <row r="10027" spans="3:32">
      <c r="C10027" s="57"/>
      <c r="D10027" s="11"/>
      <c r="E10027" s="11"/>
      <c r="F10027" s="56"/>
      <c r="G10027" s="11"/>
      <c r="H10027" s="11"/>
      <c r="I10027" s="11"/>
      <c r="J10027" s="11"/>
      <c r="K10027" s="11"/>
      <c r="L10027" s="11"/>
      <c r="M10027" s="11"/>
      <c r="N10027" s="11"/>
      <c r="O10027" s="11"/>
      <c r="P10027" s="11"/>
      <c r="Q10027" s="11"/>
      <c r="R10027" s="11"/>
      <c r="S10027" s="11"/>
      <c r="T10027" s="11"/>
      <c r="U10027" s="42"/>
      <c r="V10027" s="42"/>
      <c r="W10027" s="42"/>
      <c r="X10027" s="42"/>
      <c r="Y10027" s="42"/>
      <c r="Z10027" s="42"/>
      <c r="AA10027" s="42"/>
      <c r="AB10027" s="42"/>
      <c r="AD10027" s="11"/>
      <c r="AE10027" s="11"/>
    </row>
    <row r="10028" spans="3:32">
      <c r="C10028" s="57"/>
      <c r="D10028" s="11"/>
      <c r="E10028" s="11"/>
      <c r="F10028" s="56"/>
      <c r="G10028" s="11"/>
      <c r="H10028" s="11"/>
      <c r="I10028" s="11"/>
      <c r="J10028" s="11"/>
      <c r="K10028" s="11"/>
      <c r="L10028" s="11"/>
      <c r="M10028" s="11"/>
      <c r="N10028" s="11"/>
      <c r="O10028" s="11"/>
      <c r="P10028" s="11"/>
      <c r="Q10028" s="11"/>
      <c r="R10028" s="11"/>
      <c r="S10028" s="11"/>
      <c r="T10028" s="11"/>
      <c r="U10028" s="42"/>
      <c r="V10028" s="42"/>
      <c r="W10028" s="42"/>
      <c r="X10028" s="42"/>
      <c r="Y10028" s="42"/>
      <c r="Z10028" s="42"/>
      <c r="AA10028" s="42"/>
      <c r="AB10028" s="42"/>
      <c r="AD10028" s="11"/>
      <c r="AE10028" s="11"/>
    </row>
    <row r="10029" spans="3:32">
      <c r="C10029" s="57"/>
      <c r="D10029" s="11"/>
      <c r="E10029" s="11"/>
      <c r="F10029" s="56"/>
      <c r="G10029" s="11"/>
      <c r="H10029" s="11"/>
      <c r="I10029" s="11"/>
      <c r="J10029" s="11"/>
      <c r="K10029" s="11"/>
      <c r="L10029" s="11"/>
      <c r="M10029" s="11"/>
      <c r="N10029" s="11"/>
      <c r="O10029" s="11"/>
      <c r="P10029" s="11"/>
      <c r="Q10029" s="11"/>
      <c r="R10029" s="11"/>
      <c r="S10029" s="11"/>
      <c r="T10029" s="11"/>
      <c r="U10029" s="42"/>
      <c r="V10029" s="42"/>
      <c r="W10029" s="42"/>
      <c r="X10029" s="42"/>
      <c r="Y10029" s="42"/>
      <c r="Z10029" s="42"/>
      <c r="AA10029" s="42"/>
      <c r="AB10029" s="42"/>
      <c r="AD10029" s="11"/>
      <c r="AE10029" s="11"/>
      <c r="AF10029" s="11"/>
    </row>
    <row r="10030" spans="3:32">
      <c r="C10030" s="57"/>
      <c r="D10030" s="11"/>
      <c r="E10030" s="11"/>
      <c r="F10030" s="56"/>
      <c r="G10030" s="11"/>
      <c r="H10030" s="11"/>
      <c r="I10030" s="11"/>
      <c r="J10030" s="11"/>
      <c r="K10030" s="11"/>
      <c r="L10030" s="11"/>
      <c r="M10030" s="11"/>
      <c r="N10030" s="11"/>
      <c r="P10030" s="11"/>
      <c r="Q10030" s="11"/>
      <c r="R10030" s="11"/>
      <c r="S10030" s="11"/>
      <c r="T10030" s="11"/>
      <c r="U10030" s="42"/>
      <c r="V10030" s="42"/>
      <c r="W10030" s="42"/>
      <c r="X10030" s="42"/>
      <c r="Y10030" s="42"/>
      <c r="Z10030" s="42"/>
      <c r="AA10030" s="42"/>
      <c r="AB10030" s="42"/>
      <c r="AD10030" s="11"/>
      <c r="AE10030" s="11"/>
      <c r="AF10030" s="11"/>
    </row>
    <row r="10031" spans="3:32">
      <c r="C10031" s="57"/>
      <c r="D10031" s="11"/>
      <c r="E10031" s="11"/>
      <c r="F10031" s="56"/>
      <c r="G10031" s="11"/>
      <c r="H10031" s="11"/>
      <c r="I10031" s="11"/>
      <c r="J10031" s="11"/>
      <c r="K10031" s="11"/>
      <c r="L10031" s="11"/>
      <c r="M10031" s="11"/>
      <c r="N10031" s="11"/>
      <c r="P10031" s="11"/>
      <c r="Q10031" s="11"/>
      <c r="R10031" s="11"/>
      <c r="S10031" s="11"/>
      <c r="T10031" s="11"/>
      <c r="U10031" s="42"/>
      <c r="V10031" s="42"/>
      <c r="W10031" s="42"/>
      <c r="X10031" s="42"/>
      <c r="Y10031" s="42"/>
      <c r="Z10031" s="42"/>
      <c r="AA10031" s="42"/>
      <c r="AB10031" s="42"/>
      <c r="AD10031" s="11"/>
      <c r="AE10031" s="11"/>
      <c r="AF10031" s="11"/>
    </row>
    <row r="10032" spans="3:32">
      <c r="C10032" s="57"/>
      <c r="D10032" s="11"/>
      <c r="E10032" s="11"/>
      <c r="F10032" s="56"/>
      <c r="G10032" s="11"/>
      <c r="H10032" s="11"/>
      <c r="I10032" s="11"/>
      <c r="J10032" s="11"/>
      <c r="K10032" s="11"/>
      <c r="L10032" s="11"/>
      <c r="M10032" s="11"/>
      <c r="N10032" s="11"/>
      <c r="O10032" s="11"/>
      <c r="P10032" s="11"/>
      <c r="Q10032" s="11"/>
      <c r="R10032" s="11"/>
      <c r="S10032" s="11"/>
      <c r="T10032" s="11"/>
      <c r="U10032" s="42"/>
      <c r="V10032" s="42"/>
      <c r="W10032" s="42"/>
      <c r="X10032" s="42"/>
      <c r="Y10032" s="42"/>
      <c r="Z10032" s="42"/>
      <c r="AA10032" s="42"/>
      <c r="AB10032" s="42"/>
      <c r="AD10032" s="11"/>
      <c r="AE10032" s="11"/>
    </row>
    <row r="10033" spans="3:32">
      <c r="C10033" s="57"/>
      <c r="D10033" s="11"/>
      <c r="E10033" s="11"/>
      <c r="F10033" s="56"/>
      <c r="G10033" s="11"/>
      <c r="H10033" s="11"/>
      <c r="I10033" s="11"/>
      <c r="J10033" s="11"/>
      <c r="K10033" s="11"/>
      <c r="L10033" s="11"/>
      <c r="M10033" s="11"/>
      <c r="N10033" s="11"/>
      <c r="O10033" s="11"/>
      <c r="P10033" s="11"/>
      <c r="Q10033" s="11"/>
      <c r="R10033" s="11"/>
      <c r="S10033" s="11"/>
      <c r="T10033" s="11"/>
      <c r="U10033" s="42"/>
      <c r="V10033" s="42"/>
      <c r="W10033" s="42"/>
      <c r="X10033" s="42"/>
      <c r="Y10033" s="42"/>
      <c r="Z10033" s="42"/>
      <c r="AA10033" s="42"/>
      <c r="AB10033" s="42"/>
      <c r="AD10033" s="11"/>
      <c r="AF10033" s="11"/>
    </row>
    <row r="10034" spans="3:32">
      <c r="C10034" s="57"/>
      <c r="D10034" s="11"/>
      <c r="E10034" s="11"/>
      <c r="F10034" s="56"/>
      <c r="G10034" s="11"/>
      <c r="H10034" s="11"/>
      <c r="I10034" s="11"/>
      <c r="J10034" s="11"/>
      <c r="K10034" s="11"/>
      <c r="L10034" s="11"/>
      <c r="M10034" s="11"/>
      <c r="N10034" s="11"/>
      <c r="P10034" s="11"/>
      <c r="Q10034" s="11"/>
      <c r="R10034" s="11"/>
      <c r="S10034" s="11"/>
      <c r="T10034" s="11"/>
      <c r="U10034" s="42"/>
      <c r="V10034" s="42"/>
      <c r="W10034" s="42"/>
      <c r="X10034" s="42"/>
      <c r="Y10034" s="42"/>
      <c r="Z10034" s="42"/>
      <c r="AA10034" s="42"/>
      <c r="AB10034" s="42"/>
      <c r="AD10034" s="11"/>
      <c r="AE10034" s="11"/>
    </row>
    <row r="10035" spans="3:32">
      <c r="C10035" s="57"/>
      <c r="D10035" s="11"/>
      <c r="E10035" s="11"/>
      <c r="F10035" s="56"/>
      <c r="G10035" s="11"/>
      <c r="H10035" s="11"/>
      <c r="I10035" s="11"/>
      <c r="J10035" s="11"/>
      <c r="K10035" s="11"/>
      <c r="L10035" s="11"/>
      <c r="M10035" s="11"/>
      <c r="N10035" s="11"/>
      <c r="P10035" s="11"/>
      <c r="Q10035" s="11"/>
      <c r="R10035" s="11"/>
      <c r="S10035" s="11"/>
      <c r="T10035" s="11"/>
      <c r="U10035" s="42"/>
      <c r="V10035" s="42"/>
      <c r="W10035" s="42"/>
      <c r="X10035" s="42"/>
      <c r="Y10035" s="42"/>
      <c r="Z10035" s="42"/>
      <c r="AA10035" s="42"/>
      <c r="AB10035" s="42"/>
      <c r="AD10035" s="11"/>
      <c r="AE10035" s="11"/>
      <c r="AF10035" s="11"/>
    </row>
    <row r="10036" spans="3:32">
      <c r="C10036" s="57"/>
      <c r="D10036" s="11"/>
      <c r="E10036" s="11"/>
      <c r="F10036" s="56"/>
      <c r="G10036" s="11"/>
      <c r="H10036" s="11"/>
      <c r="I10036" s="11"/>
      <c r="J10036" s="11"/>
      <c r="K10036" s="11"/>
      <c r="L10036" s="11"/>
      <c r="M10036" s="11"/>
      <c r="N10036" s="11"/>
      <c r="O10036" s="11"/>
      <c r="P10036" s="11"/>
      <c r="Q10036" s="11"/>
      <c r="R10036" s="11"/>
      <c r="S10036" s="11"/>
      <c r="T10036" s="11"/>
      <c r="U10036" s="42"/>
      <c r="V10036" s="42"/>
      <c r="W10036" s="42"/>
      <c r="X10036" s="42"/>
      <c r="Y10036" s="42"/>
      <c r="Z10036" s="42"/>
      <c r="AA10036" s="42"/>
      <c r="AB10036" s="42"/>
      <c r="AD10036" s="11"/>
      <c r="AE10036" s="11"/>
    </row>
    <row r="10037" spans="3:32">
      <c r="C10037" s="57"/>
      <c r="D10037" s="11"/>
      <c r="E10037" s="11"/>
      <c r="F10037" s="56"/>
      <c r="G10037" s="11"/>
      <c r="H10037" s="11"/>
      <c r="I10037" s="11"/>
      <c r="J10037" s="11"/>
      <c r="K10037" s="11"/>
      <c r="L10037" s="11"/>
      <c r="M10037" s="11"/>
      <c r="N10037" s="11"/>
      <c r="O10037" s="11"/>
      <c r="P10037" s="11"/>
      <c r="Q10037" s="11"/>
      <c r="R10037" s="11"/>
      <c r="S10037" s="11"/>
      <c r="T10037" s="11"/>
      <c r="U10037" s="42"/>
      <c r="V10037" s="42"/>
      <c r="W10037" s="42"/>
      <c r="X10037" s="42"/>
      <c r="Y10037" s="42"/>
      <c r="Z10037" s="42"/>
      <c r="AA10037" s="42"/>
      <c r="AB10037" s="42"/>
      <c r="AD10037" s="11"/>
      <c r="AE10037" s="11"/>
    </row>
    <row r="10038" spans="3:32">
      <c r="C10038" s="57"/>
      <c r="D10038" s="11"/>
      <c r="E10038" s="11"/>
      <c r="F10038" s="56"/>
      <c r="G10038" s="11"/>
      <c r="H10038" s="11"/>
      <c r="I10038" s="11"/>
      <c r="J10038" s="11"/>
      <c r="K10038" s="11"/>
      <c r="L10038" s="11"/>
      <c r="M10038" s="11"/>
      <c r="O10038" s="11"/>
      <c r="Q10038" s="11"/>
      <c r="R10038" s="11"/>
      <c r="S10038" s="11"/>
      <c r="T10038" s="11"/>
      <c r="U10038" s="42"/>
      <c r="V10038" s="42"/>
      <c r="W10038" s="42"/>
      <c r="X10038" s="42"/>
      <c r="Y10038" s="42"/>
      <c r="Z10038" s="42"/>
      <c r="AA10038" s="42"/>
      <c r="AB10038" s="42"/>
      <c r="AD10038" s="11"/>
      <c r="AE10038" s="11"/>
    </row>
    <row r="10039" spans="3:32">
      <c r="C10039" s="57"/>
      <c r="D10039" s="11"/>
      <c r="E10039" s="11"/>
      <c r="F10039" s="56"/>
      <c r="G10039" s="11"/>
      <c r="H10039" s="11"/>
      <c r="I10039" s="11"/>
      <c r="J10039" s="11"/>
      <c r="K10039" s="11"/>
      <c r="L10039" s="11"/>
      <c r="M10039" s="11"/>
      <c r="N10039" s="11"/>
      <c r="O10039" s="11"/>
      <c r="P10039" s="11"/>
      <c r="Q10039" s="11"/>
      <c r="R10039" s="11"/>
      <c r="S10039" s="11"/>
      <c r="T10039" s="11"/>
      <c r="U10039" s="42"/>
      <c r="V10039" s="42"/>
      <c r="W10039" s="42"/>
      <c r="X10039" s="42"/>
      <c r="Y10039" s="42"/>
      <c r="Z10039" s="42"/>
      <c r="AA10039" s="42"/>
      <c r="AB10039" s="42"/>
      <c r="AD10039" s="11"/>
      <c r="AE10039" s="11"/>
    </row>
    <row r="10040" spans="3:32">
      <c r="C10040" s="57"/>
      <c r="D10040" s="11"/>
      <c r="E10040" s="11"/>
      <c r="F10040" s="56"/>
      <c r="G10040" s="11"/>
      <c r="H10040" s="11"/>
      <c r="I10040" s="11"/>
      <c r="J10040" s="11"/>
      <c r="K10040" s="11"/>
      <c r="L10040" s="11"/>
      <c r="M10040" s="11"/>
      <c r="N10040" s="11"/>
      <c r="O10040" s="11"/>
      <c r="Q10040" s="11"/>
      <c r="R10040" s="11"/>
      <c r="S10040" s="11"/>
      <c r="U10040" s="42"/>
      <c r="V10040" s="42"/>
      <c r="W10040" s="42"/>
      <c r="X10040" s="42"/>
      <c r="Y10040" s="42"/>
      <c r="Z10040" s="42"/>
      <c r="AA10040" s="42"/>
      <c r="AB10040" s="42"/>
      <c r="AD10040" s="11"/>
      <c r="AF10040" s="11"/>
    </row>
    <row r="10041" spans="3:32">
      <c r="C10041" s="57"/>
      <c r="D10041" s="11"/>
      <c r="E10041" s="11"/>
      <c r="F10041" s="56"/>
      <c r="G10041" s="11"/>
      <c r="H10041" s="11"/>
      <c r="I10041" s="11"/>
      <c r="J10041" s="11"/>
      <c r="K10041" s="11"/>
      <c r="M10041" s="11"/>
      <c r="N10041" s="11"/>
      <c r="O10041" s="11"/>
      <c r="P10041" s="11"/>
      <c r="Q10041" s="11"/>
      <c r="R10041" s="11"/>
      <c r="S10041" s="11"/>
      <c r="T10041" s="11"/>
      <c r="U10041" s="42"/>
      <c r="V10041" s="42"/>
      <c r="W10041" s="42"/>
      <c r="X10041" s="42"/>
      <c r="Y10041" s="42"/>
      <c r="Z10041" s="42"/>
      <c r="AA10041" s="42"/>
      <c r="AB10041" s="42"/>
      <c r="AD10041" s="11"/>
      <c r="AE10041" s="11"/>
    </row>
    <row r="10042" spans="3:32">
      <c r="C10042" s="57"/>
      <c r="D10042" s="11"/>
      <c r="E10042" s="11"/>
      <c r="F10042" s="56"/>
      <c r="G10042" s="11"/>
      <c r="H10042" s="11"/>
      <c r="I10042" s="11"/>
      <c r="J10042" s="11"/>
      <c r="K10042" s="11"/>
      <c r="M10042" s="11"/>
      <c r="N10042" s="11"/>
      <c r="Q10042" s="11"/>
      <c r="R10042" s="11"/>
      <c r="S10042" s="11"/>
      <c r="U10042" s="42"/>
      <c r="V10042" s="42"/>
      <c r="W10042" s="42"/>
      <c r="X10042" s="42"/>
      <c r="Y10042" s="42"/>
      <c r="Z10042" s="42"/>
      <c r="AA10042" s="42"/>
      <c r="AB10042" s="42"/>
      <c r="AD10042" s="11"/>
      <c r="AE10042" s="11"/>
    </row>
    <row r="10043" spans="3:32">
      <c r="C10043" s="57"/>
      <c r="D10043" s="11"/>
      <c r="E10043" s="11"/>
      <c r="F10043" s="56"/>
      <c r="G10043" s="11"/>
      <c r="H10043" s="11"/>
      <c r="I10043" s="11"/>
      <c r="J10043" s="11"/>
      <c r="K10043" s="11"/>
      <c r="L10043" s="11"/>
      <c r="M10043" s="11"/>
      <c r="N10043" s="11"/>
      <c r="O10043" s="11"/>
      <c r="P10043" s="11"/>
      <c r="Q10043" s="11"/>
      <c r="R10043" s="11"/>
      <c r="S10043" s="11"/>
      <c r="T10043" s="11"/>
      <c r="U10043" s="42"/>
      <c r="V10043" s="42"/>
      <c r="W10043" s="42"/>
      <c r="X10043" s="42"/>
      <c r="Y10043" s="42"/>
      <c r="Z10043" s="42"/>
      <c r="AA10043" s="42"/>
      <c r="AB10043" s="42"/>
      <c r="AD10043" s="11"/>
      <c r="AE10043" s="11"/>
      <c r="AF10043" s="11"/>
    </row>
    <row r="10044" spans="3:32">
      <c r="C10044" s="57"/>
      <c r="D10044" s="11"/>
      <c r="E10044" s="11"/>
      <c r="F10044" s="56"/>
      <c r="G10044" s="11"/>
      <c r="H10044" s="11"/>
      <c r="I10044" s="11"/>
      <c r="J10044" s="11"/>
      <c r="K10044" s="11"/>
      <c r="L10044" s="11"/>
      <c r="M10044" s="11"/>
      <c r="N10044" s="11"/>
      <c r="O10044" s="11"/>
      <c r="Q10044" s="11"/>
      <c r="R10044" s="11"/>
      <c r="S10044" s="11"/>
      <c r="T10044" s="11"/>
      <c r="U10044" s="42"/>
      <c r="V10044" s="42"/>
      <c r="W10044" s="42"/>
      <c r="X10044" s="42"/>
      <c r="Y10044" s="42"/>
      <c r="Z10044" s="42"/>
      <c r="AA10044" s="42"/>
      <c r="AB10044" s="42"/>
      <c r="AD10044" s="11"/>
      <c r="AE10044" s="11"/>
      <c r="AF10044" s="11"/>
    </row>
    <row r="10045" spans="3:32">
      <c r="C10045" s="57"/>
      <c r="D10045" s="11"/>
      <c r="E10045" s="11"/>
      <c r="F10045" s="56"/>
      <c r="G10045" s="11"/>
      <c r="H10045" s="11"/>
      <c r="I10045" s="11"/>
      <c r="J10045" s="11"/>
      <c r="K10045" s="11"/>
      <c r="L10045" s="11"/>
      <c r="M10045" s="11"/>
      <c r="N10045" s="11"/>
      <c r="O10045" s="11"/>
      <c r="P10045" s="11"/>
      <c r="Q10045" s="11"/>
      <c r="R10045" s="11"/>
      <c r="S10045" s="11"/>
      <c r="T10045" s="11"/>
      <c r="U10045" s="42"/>
      <c r="V10045" s="42"/>
      <c r="W10045" s="42"/>
      <c r="X10045" s="42"/>
      <c r="Y10045" s="42"/>
      <c r="Z10045" s="42"/>
      <c r="AA10045" s="42"/>
      <c r="AB10045" s="42"/>
      <c r="AD10045" s="11"/>
      <c r="AE10045" s="11"/>
      <c r="AF10045" s="11"/>
    </row>
    <row r="10046" spans="3:32">
      <c r="C10046" s="57"/>
      <c r="D10046" s="11"/>
      <c r="E10046" s="11"/>
      <c r="F10046" s="56"/>
      <c r="G10046" s="11"/>
      <c r="H10046" s="11"/>
      <c r="I10046" s="11"/>
      <c r="J10046" s="11"/>
      <c r="K10046" s="11"/>
      <c r="L10046" s="11"/>
      <c r="M10046" s="11"/>
      <c r="N10046" s="11"/>
      <c r="O10046" s="11"/>
      <c r="P10046" s="11"/>
      <c r="Q10046" s="11"/>
      <c r="R10046" s="11"/>
      <c r="S10046" s="11"/>
      <c r="T10046" s="11"/>
      <c r="U10046" s="42"/>
      <c r="V10046" s="42"/>
      <c r="W10046" s="42"/>
      <c r="X10046" s="42"/>
      <c r="Y10046" s="42"/>
      <c r="Z10046" s="42"/>
      <c r="AA10046" s="42"/>
      <c r="AB10046" s="42"/>
      <c r="AD10046" s="11"/>
      <c r="AE10046" s="11"/>
    </row>
    <row r="10047" spans="3:32">
      <c r="C10047" s="57"/>
      <c r="D10047" s="11"/>
      <c r="E10047" s="11"/>
      <c r="F10047" s="56"/>
      <c r="G10047" s="11"/>
      <c r="H10047" s="11"/>
      <c r="I10047" s="11"/>
      <c r="J10047" s="11"/>
      <c r="K10047" s="11"/>
      <c r="M10047" s="11"/>
      <c r="N10047" s="11"/>
      <c r="O10047" s="11"/>
      <c r="P10047" s="11"/>
      <c r="Q10047" s="11"/>
      <c r="R10047" s="11"/>
      <c r="S10047" s="11"/>
      <c r="T10047" s="11"/>
      <c r="U10047" s="42"/>
      <c r="V10047" s="42"/>
      <c r="W10047" s="42"/>
      <c r="X10047" s="42"/>
      <c r="Y10047" s="42"/>
      <c r="Z10047" s="42"/>
      <c r="AA10047" s="42"/>
      <c r="AB10047" s="42"/>
      <c r="AD10047" s="11"/>
      <c r="AE10047" s="11"/>
    </row>
    <row r="10048" spans="3:32">
      <c r="C10048" s="57"/>
      <c r="D10048" s="11"/>
      <c r="E10048" s="11"/>
      <c r="F10048" s="56"/>
      <c r="G10048" s="11"/>
      <c r="H10048" s="11"/>
      <c r="I10048" s="11"/>
      <c r="J10048" s="11"/>
      <c r="K10048" s="11"/>
      <c r="M10048" s="11"/>
      <c r="N10048" s="11"/>
      <c r="O10048" s="11"/>
      <c r="P10048" s="11"/>
      <c r="Q10048" s="11"/>
      <c r="R10048" s="11"/>
      <c r="S10048" s="11"/>
      <c r="T10048" s="11"/>
      <c r="U10048" s="42"/>
      <c r="V10048" s="42"/>
      <c r="W10048" s="42"/>
      <c r="X10048" s="42"/>
      <c r="Y10048" s="42"/>
      <c r="Z10048" s="42"/>
      <c r="AA10048" s="42"/>
      <c r="AB10048" s="42"/>
      <c r="AD10048" s="11"/>
      <c r="AE10048" s="11"/>
      <c r="AF10048" s="11"/>
    </row>
    <row r="10049" spans="3:32">
      <c r="C10049" s="57"/>
      <c r="D10049" s="11"/>
      <c r="E10049" s="11"/>
      <c r="F10049" s="56"/>
      <c r="G10049" s="11"/>
      <c r="H10049" s="11"/>
      <c r="I10049" s="11"/>
      <c r="J10049" s="11"/>
      <c r="K10049" s="11"/>
      <c r="L10049" s="11"/>
      <c r="M10049" s="11"/>
      <c r="N10049" s="11"/>
      <c r="P10049" s="11"/>
      <c r="Q10049" s="11"/>
      <c r="R10049" s="11"/>
      <c r="S10049" s="11"/>
      <c r="T10049" s="11"/>
      <c r="U10049" s="42"/>
      <c r="V10049" s="42"/>
      <c r="W10049" s="42"/>
      <c r="X10049" s="42"/>
      <c r="Y10049" s="42"/>
      <c r="Z10049" s="42"/>
      <c r="AA10049" s="42"/>
      <c r="AB10049" s="42"/>
      <c r="AD10049" s="11"/>
    </row>
    <row r="10050" spans="3:32">
      <c r="C10050" s="57"/>
      <c r="D10050" s="11"/>
      <c r="E10050" s="11"/>
      <c r="F10050" s="56"/>
      <c r="G10050" s="11"/>
      <c r="H10050" s="11"/>
      <c r="I10050" s="11"/>
      <c r="J10050" s="11"/>
      <c r="K10050" s="11"/>
      <c r="L10050" s="11"/>
      <c r="M10050" s="11"/>
      <c r="N10050" s="11"/>
      <c r="O10050" s="11"/>
      <c r="P10050" s="11"/>
      <c r="Q10050" s="11"/>
      <c r="R10050" s="11"/>
      <c r="S10050" s="11"/>
      <c r="T10050" s="11"/>
      <c r="U10050" s="42"/>
      <c r="V10050" s="42"/>
      <c r="W10050" s="42"/>
      <c r="X10050" s="42"/>
      <c r="Y10050" s="42"/>
      <c r="Z10050" s="42"/>
      <c r="AA10050" s="42"/>
      <c r="AB10050" s="42"/>
      <c r="AD10050" s="11"/>
      <c r="AF10050" s="11"/>
    </row>
    <row r="10051" spans="3:32">
      <c r="C10051" s="57"/>
      <c r="D10051" s="11"/>
      <c r="E10051" s="11"/>
      <c r="F10051" s="56"/>
      <c r="G10051" s="11"/>
      <c r="H10051" s="11"/>
      <c r="I10051" s="11"/>
      <c r="J10051" s="11"/>
      <c r="K10051" s="11"/>
      <c r="L10051" s="11"/>
      <c r="M10051" s="11"/>
      <c r="N10051" s="11"/>
      <c r="P10051" s="11"/>
      <c r="Q10051" s="11"/>
      <c r="R10051" s="11"/>
      <c r="S10051" s="11"/>
      <c r="T10051" s="11"/>
      <c r="U10051" s="42"/>
      <c r="V10051" s="42"/>
      <c r="W10051" s="42"/>
      <c r="X10051" s="42"/>
      <c r="Y10051" s="42"/>
      <c r="Z10051" s="42"/>
      <c r="AA10051" s="42"/>
      <c r="AB10051" s="42"/>
      <c r="AD10051" s="11"/>
      <c r="AF10051" s="11"/>
    </row>
    <row r="10052" spans="3:32">
      <c r="C10052" s="57"/>
      <c r="D10052" s="11"/>
      <c r="E10052" s="11"/>
      <c r="F10052" s="56"/>
      <c r="G10052" s="11"/>
      <c r="H10052" s="11"/>
      <c r="I10052" s="11"/>
      <c r="J10052" s="11"/>
      <c r="K10052" s="11"/>
      <c r="L10052" s="11"/>
      <c r="M10052" s="11"/>
      <c r="N10052" s="11"/>
      <c r="O10052" s="11"/>
      <c r="Q10052" s="11"/>
      <c r="R10052" s="11"/>
      <c r="S10052" s="11"/>
      <c r="T10052" s="11"/>
      <c r="U10052" s="42"/>
      <c r="V10052" s="42"/>
      <c r="W10052" s="42"/>
      <c r="X10052" s="42"/>
      <c r="Y10052" s="42"/>
      <c r="Z10052" s="42"/>
      <c r="AA10052" s="42"/>
      <c r="AB10052" s="42"/>
      <c r="AD10052" s="11"/>
      <c r="AE10052" s="11"/>
      <c r="AF10052" s="11"/>
    </row>
    <row r="10053" spans="3:32">
      <c r="C10053" s="57"/>
      <c r="D10053" s="11"/>
      <c r="E10053" s="11"/>
      <c r="F10053" s="56"/>
      <c r="G10053" s="11"/>
      <c r="H10053" s="11"/>
      <c r="I10053" s="11"/>
      <c r="J10053" s="11"/>
      <c r="K10053" s="11"/>
      <c r="L10053" s="11"/>
      <c r="M10053" s="11"/>
      <c r="O10053" s="11"/>
      <c r="Q10053" s="11"/>
      <c r="R10053" s="11"/>
      <c r="S10053" s="11"/>
      <c r="T10053" s="11"/>
      <c r="U10053" s="42"/>
      <c r="V10053" s="42"/>
      <c r="W10053" s="42"/>
      <c r="X10053" s="42"/>
      <c r="Y10053" s="42"/>
      <c r="Z10053" s="42"/>
      <c r="AA10053" s="42"/>
      <c r="AB10053" s="42"/>
      <c r="AD10053" s="11"/>
      <c r="AE10053" s="11"/>
    </row>
    <row r="10054" spans="3:32">
      <c r="C10054" s="57"/>
      <c r="D10054" s="11"/>
      <c r="E10054" s="11"/>
      <c r="F10054" s="56"/>
      <c r="G10054" s="11"/>
      <c r="H10054" s="11"/>
      <c r="I10054" s="11"/>
      <c r="J10054" s="11"/>
      <c r="K10054" s="11"/>
      <c r="M10054" s="11"/>
      <c r="N10054" s="11"/>
      <c r="O10054" s="11"/>
      <c r="Q10054" s="11"/>
      <c r="R10054" s="11"/>
      <c r="S10054" s="11"/>
      <c r="U10054" s="42"/>
      <c r="V10054" s="42"/>
      <c r="W10054" s="42"/>
      <c r="X10054" s="42"/>
      <c r="Y10054" s="42"/>
      <c r="Z10054" s="42"/>
      <c r="AA10054" s="42"/>
      <c r="AB10054" s="42"/>
      <c r="AD10054" s="11"/>
      <c r="AF10054" s="11"/>
    </row>
    <row r="10055" spans="3:32">
      <c r="C10055" s="57"/>
      <c r="D10055" s="11"/>
      <c r="E10055" s="11"/>
      <c r="F10055" s="56"/>
      <c r="G10055" s="11"/>
      <c r="H10055" s="11"/>
      <c r="I10055" s="11"/>
      <c r="J10055" s="11"/>
      <c r="K10055" s="11"/>
      <c r="L10055" s="11"/>
      <c r="M10055" s="11"/>
      <c r="N10055" s="11"/>
      <c r="O10055" s="11"/>
      <c r="P10055" s="11"/>
      <c r="Q10055" s="11"/>
      <c r="R10055" s="11"/>
      <c r="S10055" s="11"/>
      <c r="T10055" s="11"/>
      <c r="U10055" s="42"/>
      <c r="V10055" s="42"/>
      <c r="W10055" s="42"/>
      <c r="X10055" s="42"/>
      <c r="Y10055" s="42"/>
      <c r="Z10055" s="42"/>
      <c r="AA10055" s="42"/>
      <c r="AB10055" s="42"/>
      <c r="AD10055" s="11"/>
      <c r="AE10055" s="11"/>
    </row>
    <row r="10056" spans="3:32">
      <c r="C10056" s="57"/>
      <c r="D10056" s="11"/>
      <c r="E10056" s="11"/>
      <c r="F10056" s="56"/>
      <c r="G10056" s="11"/>
      <c r="H10056" s="11"/>
      <c r="I10056" s="11"/>
      <c r="J10056" s="11"/>
      <c r="K10056" s="11"/>
      <c r="L10056" s="11"/>
      <c r="M10056" s="11"/>
      <c r="N10056" s="11"/>
      <c r="O10056" s="11"/>
      <c r="P10056" s="11"/>
      <c r="Q10056" s="11"/>
      <c r="R10056" s="11"/>
      <c r="S10056" s="11"/>
      <c r="T10056" s="11"/>
      <c r="U10056" s="42"/>
      <c r="V10056" s="42"/>
      <c r="W10056" s="42"/>
      <c r="X10056" s="42"/>
      <c r="Y10056" s="42"/>
      <c r="Z10056" s="42"/>
      <c r="AA10056" s="42"/>
      <c r="AB10056" s="42"/>
      <c r="AD10056" s="11"/>
      <c r="AE10056" s="11"/>
      <c r="AF10056" s="11"/>
    </row>
    <row r="10057" spans="3:32">
      <c r="C10057" s="57"/>
      <c r="D10057" s="11"/>
      <c r="E10057" s="11"/>
      <c r="F10057" s="56"/>
      <c r="G10057" s="11"/>
      <c r="H10057" s="11"/>
      <c r="I10057" s="11"/>
      <c r="J10057" s="11"/>
      <c r="K10057" s="11"/>
      <c r="M10057" s="11"/>
      <c r="N10057" s="11"/>
      <c r="O10057" s="11"/>
      <c r="P10057" s="11"/>
      <c r="Q10057" s="11"/>
      <c r="R10057" s="11"/>
      <c r="S10057" s="11"/>
      <c r="T10057" s="11"/>
      <c r="U10057" s="42"/>
      <c r="V10057" s="42"/>
      <c r="W10057" s="42"/>
      <c r="X10057" s="42"/>
      <c r="Y10057" s="42"/>
      <c r="Z10057" s="42"/>
      <c r="AA10057" s="42"/>
      <c r="AB10057" s="42"/>
      <c r="AD10057" s="11"/>
      <c r="AE10057" s="11"/>
      <c r="AF10057" s="11"/>
    </row>
    <row r="10058" spans="3:32">
      <c r="C10058" s="57"/>
      <c r="D10058" s="11"/>
      <c r="E10058" s="11"/>
      <c r="F10058" s="56"/>
      <c r="G10058" s="11"/>
      <c r="H10058" s="11"/>
      <c r="I10058" s="11"/>
      <c r="J10058" s="11"/>
      <c r="K10058" s="11"/>
      <c r="M10058" s="11"/>
      <c r="N10058" s="11"/>
      <c r="O10058" s="11"/>
      <c r="P10058" s="11"/>
      <c r="Q10058" s="11"/>
      <c r="R10058" s="11"/>
      <c r="S10058" s="11"/>
      <c r="T10058" s="11"/>
      <c r="U10058" s="42"/>
      <c r="V10058" s="42"/>
      <c r="W10058" s="42"/>
      <c r="X10058" s="42"/>
      <c r="Y10058" s="42"/>
      <c r="Z10058" s="42"/>
      <c r="AA10058" s="42"/>
      <c r="AB10058" s="42"/>
      <c r="AD10058" s="11"/>
      <c r="AF10058" s="11"/>
    </row>
    <row r="10059" spans="3:32">
      <c r="C10059" s="57"/>
      <c r="D10059" s="11"/>
      <c r="E10059" s="11"/>
      <c r="F10059" s="56"/>
      <c r="G10059" s="11"/>
      <c r="H10059" s="11"/>
      <c r="I10059" s="11"/>
      <c r="J10059" s="11"/>
      <c r="K10059" s="11"/>
      <c r="L10059" s="11"/>
      <c r="M10059" s="11"/>
      <c r="N10059" s="11"/>
      <c r="O10059" s="11"/>
      <c r="Q10059" s="11"/>
      <c r="R10059" s="11"/>
      <c r="S10059" s="11"/>
      <c r="T10059" s="11"/>
      <c r="U10059" s="42"/>
      <c r="V10059" s="42"/>
      <c r="W10059" s="42"/>
      <c r="X10059" s="42"/>
      <c r="Y10059" s="42"/>
      <c r="Z10059" s="42"/>
      <c r="AA10059" s="42"/>
      <c r="AB10059" s="42"/>
      <c r="AD10059" s="11"/>
      <c r="AE10059" s="11"/>
    </row>
    <row r="10060" spans="3:32">
      <c r="C10060" s="57"/>
      <c r="D10060" s="11"/>
      <c r="E10060" s="11"/>
      <c r="F10060" s="56"/>
      <c r="G10060" s="11"/>
      <c r="H10060" s="11"/>
      <c r="I10060" s="11"/>
      <c r="J10060" s="11"/>
      <c r="K10060" s="11"/>
      <c r="L10060" s="11"/>
      <c r="M10060" s="11"/>
      <c r="N10060" s="11"/>
      <c r="O10060" s="11"/>
      <c r="P10060" s="11"/>
      <c r="Q10060" s="11"/>
      <c r="R10060" s="11"/>
      <c r="S10060" s="11"/>
      <c r="T10060" s="11"/>
      <c r="U10060" s="42"/>
      <c r="V10060" s="42"/>
      <c r="W10060" s="42"/>
      <c r="X10060" s="42"/>
      <c r="Y10060" s="42"/>
      <c r="Z10060" s="42"/>
      <c r="AA10060" s="42"/>
      <c r="AB10060" s="42"/>
      <c r="AD10060" s="11"/>
    </row>
    <row r="10061" spans="3:32">
      <c r="C10061" s="57"/>
      <c r="D10061" s="11"/>
      <c r="E10061" s="11"/>
      <c r="F10061" s="56"/>
      <c r="G10061" s="11"/>
      <c r="H10061" s="11"/>
      <c r="I10061" s="11"/>
      <c r="J10061" s="11"/>
      <c r="K10061" s="11"/>
      <c r="L10061" s="11"/>
      <c r="M10061" s="11"/>
      <c r="N10061" s="11"/>
      <c r="O10061" s="11"/>
      <c r="P10061" s="11"/>
      <c r="Q10061" s="11"/>
      <c r="R10061" s="11"/>
      <c r="S10061" s="11"/>
      <c r="T10061" s="11"/>
      <c r="U10061" s="42"/>
      <c r="V10061" s="42"/>
      <c r="W10061" s="42"/>
      <c r="X10061" s="42"/>
      <c r="Y10061" s="42"/>
      <c r="Z10061" s="42"/>
      <c r="AA10061" s="42"/>
      <c r="AB10061" s="42"/>
      <c r="AD10061" s="11"/>
      <c r="AF10061" s="11"/>
    </row>
    <row r="10062" spans="3:32">
      <c r="C10062" s="57"/>
      <c r="D10062" s="11"/>
      <c r="E10062" s="11"/>
      <c r="F10062" s="56"/>
      <c r="G10062" s="11"/>
      <c r="H10062" s="11"/>
      <c r="I10062" s="11"/>
      <c r="J10062" s="11"/>
      <c r="K10062" s="11"/>
      <c r="L10062" s="11"/>
      <c r="M10062" s="11"/>
      <c r="N10062" s="11"/>
      <c r="O10062" s="11"/>
      <c r="P10062" s="11"/>
      <c r="Q10062" s="11"/>
      <c r="R10062" s="11"/>
      <c r="S10062" s="11"/>
      <c r="T10062" s="11"/>
      <c r="U10062" s="42"/>
      <c r="V10062" s="42"/>
      <c r="W10062" s="42"/>
      <c r="X10062" s="42"/>
      <c r="Y10062" s="42"/>
      <c r="Z10062" s="42"/>
      <c r="AA10062" s="42"/>
      <c r="AB10062" s="42"/>
      <c r="AD10062" s="11"/>
      <c r="AF10062" s="11"/>
    </row>
    <row r="10063" spans="3:32">
      <c r="C10063" s="57"/>
      <c r="D10063" s="11"/>
      <c r="E10063" s="11"/>
      <c r="F10063" s="56"/>
      <c r="G10063" s="11"/>
      <c r="H10063" s="11"/>
      <c r="I10063" s="11"/>
      <c r="J10063" s="11"/>
      <c r="K10063" s="11"/>
      <c r="L10063" s="11"/>
      <c r="M10063" s="11"/>
      <c r="N10063" s="11"/>
      <c r="P10063" s="11"/>
      <c r="Q10063" s="11"/>
      <c r="R10063" s="11"/>
      <c r="S10063" s="11"/>
      <c r="T10063" s="11"/>
      <c r="U10063" s="42"/>
      <c r="V10063" s="42"/>
      <c r="W10063" s="42"/>
      <c r="X10063" s="42"/>
      <c r="Y10063" s="42"/>
      <c r="Z10063" s="42"/>
      <c r="AA10063" s="42"/>
      <c r="AB10063" s="42"/>
      <c r="AD10063" s="11"/>
      <c r="AE10063" s="11"/>
    </row>
    <row r="10064" spans="3:32">
      <c r="C10064" s="57"/>
      <c r="D10064" s="11"/>
      <c r="E10064" s="11"/>
      <c r="F10064" s="56"/>
      <c r="G10064" s="11"/>
      <c r="H10064" s="11"/>
      <c r="I10064" s="11"/>
      <c r="J10064" s="11"/>
      <c r="K10064" s="11"/>
      <c r="M10064" s="11"/>
      <c r="N10064" s="11"/>
      <c r="O10064" s="11"/>
      <c r="Q10064" s="11"/>
      <c r="R10064" s="11"/>
      <c r="S10064" s="11"/>
      <c r="U10064" s="42"/>
      <c r="V10064" s="42"/>
      <c r="W10064" s="42"/>
      <c r="X10064" s="42"/>
      <c r="Y10064" s="42"/>
      <c r="Z10064" s="42"/>
      <c r="AA10064" s="42"/>
      <c r="AB10064" s="42"/>
      <c r="AD10064" s="11"/>
      <c r="AE10064" s="11"/>
    </row>
    <row r="10065" spans="3:32">
      <c r="C10065" s="57"/>
      <c r="D10065" s="11"/>
      <c r="E10065" s="11"/>
      <c r="F10065" s="56"/>
      <c r="G10065" s="11"/>
      <c r="H10065" s="11"/>
      <c r="I10065" s="11"/>
      <c r="J10065" s="11"/>
      <c r="K10065" s="11"/>
      <c r="L10065" s="11"/>
      <c r="M10065" s="11"/>
      <c r="N10065" s="11"/>
      <c r="P10065" s="11"/>
      <c r="Q10065" s="11"/>
      <c r="R10065" s="11"/>
      <c r="S10065" s="11"/>
      <c r="T10065" s="11"/>
      <c r="U10065" s="42"/>
      <c r="V10065" s="42"/>
      <c r="W10065" s="42"/>
      <c r="X10065" s="42"/>
      <c r="Y10065" s="42"/>
      <c r="Z10065" s="42"/>
      <c r="AA10065" s="42"/>
      <c r="AB10065" s="42"/>
      <c r="AD10065" s="11"/>
      <c r="AE10065" s="11"/>
    </row>
    <row r="10066" spans="3:32">
      <c r="C10066" s="57"/>
      <c r="D10066" s="11"/>
      <c r="E10066" s="11"/>
      <c r="F10066" s="56"/>
      <c r="G10066" s="11"/>
      <c r="H10066" s="11"/>
      <c r="I10066" s="11"/>
      <c r="J10066" s="11"/>
      <c r="K10066" s="11"/>
      <c r="L10066" s="11"/>
      <c r="M10066" s="11"/>
      <c r="N10066" s="11"/>
      <c r="O10066" s="11"/>
      <c r="P10066" s="11"/>
      <c r="Q10066" s="11"/>
      <c r="R10066" s="11"/>
      <c r="S10066" s="11"/>
      <c r="T10066" s="11"/>
      <c r="U10066" s="42"/>
      <c r="V10066" s="42"/>
      <c r="W10066" s="42"/>
      <c r="X10066" s="42"/>
      <c r="Y10066" s="42"/>
      <c r="Z10066" s="42"/>
      <c r="AA10066" s="42"/>
      <c r="AB10066" s="42"/>
      <c r="AD10066" s="11"/>
      <c r="AF10066" s="11"/>
    </row>
    <row r="10067" spans="3:32">
      <c r="C10067" s="57"/>
      <c r="D10067" s="11"/>
      <c r="E10067" s="11"/>
      <c r="F10067" s="56"/>
      <c r="G10067" s="11"/>
      <c r="H10067" s="11"/>
      <c r="I10067" s="11"/>
      <c r="J10067" s="11"/>
      <c r="K10067" s="11"/>
      <c r="L10067" s="11"/>
      <c r="M10067" s="11"/>
      <c r="N10067" s="11"/>
      <c r="O10067" s="11"/>
      <c r="P10067" s="11"/>
      <c r="Q10067" s="11"/>
      <c r="R10067" s="11"/>
      <c r="S10067" s="11"/>
      <c r="T10067" s="11"/>
      <c r="U10067" s="42"/>
      <c r="V10067" s="42"/>
      <c r="W10067" s="42"/>
      <c r="X10067" s="42"/>
      <c r="Y10067" s="42"/>
      <c r="Z10067" s="42"/>
      <c r="AA10067" s="42"/>
      <c r="AB10067" s="42"/>
      <c r="AD10067" s="11"/>
      <c r="AF10067" s="11"/>
    </row>
    <row r="10068" spans="3:32">
      <c r="C10068" s="57"/>
      <c r="D10068" s="11"/>
      <c r="E10068" s="11"/>
      <c r="F10068" s="56"/>
      <c r="G10068" s="11"/>
      <c r="H10068" s="11"/>
      <c r="I10068" s="11"/>
      <c r="J10068" s="11"/>
      <c r="K10068" s="11"/>
      <c r="L10068" s="11"/>
      <c r="M10068" s="11"/>
      <c r="N10068" s="11"/>
      <c r="O10068" s="11"/>
      <c r="P10068" s="11"/>
      <c r="Q10068" s="11"/>
      <c r="R10068" s="11"/>
      <c r="S10068" s="11"/>
      <c r="T10068" s="11"/>
      <c r="U10068" s="42"/>
      <c r="V10068" s="42"/>
      <c r="W10068" s="42"/>
      <c r="X10068" s="42"/>
      <c r="Y10068" s="42"/>
      <c r="Z10068" s="42"/>
      <c r="AA10068" s="42"/>
      <c r="AB10068" s="42"/>
      <c r="AD10068" s="11"/>
      <c r="AE10068" s="11"/>
      <c r="AF10068" s="11"/>
    </row>
    <row r="10069" spans="3:32">
      <c r="C10069" s="57"/>
      <c r="D10069" s="11"/>
      <c r="E10069" s="11"/>
      <c r="F10069" s="56"/>
      <c r="G10069" s="11"/>
      <c r="H10069" s="11"/>
      <c r="I10069" s="11"/>
      <c r="J10069" s="11"/>
      <c r="K10069" s="11"/>
      <c r="M10069" s="11"/>
      <c r="N10069" s="11"/>
      <c r="O10069" s="11"/>
      <c r="P10069" s="11"/>
      <c r="Q10069" s="11"/>
      <c r="R10069" s="11"/>
      <c r="S10069" s="11"/>
      <c r="T10069" s="11"/>
      <c r="U10069" s="42"/>
      <c r="V10069" s="42"/>
      <c r="W10069" s="42"/>
      <c r="X10069" s="42"/>
      <c r="Y10069" s="42"/>
      <c r="Z10069" s="42"/>
      <c r="AA10069" s="42"/>
      <c r="AB10069" s="42"/>
      <c r="AD10069" s="11"/>
      <c r="AE10069" s="11"/>
      <c r="AF10069" s="11"/>
    </row>
    <row r="10070" spans="3:32">
      <c r="C10070" s="57"/>
      <c r="D10070" s="11"/>
      <c r="E10070" s="11"/>
      <c r="F10070" s="56"/>
      <c r="G10070" s="11"/>
      <c r="H10070" s="11"/>
      <c r="I10070" s="11"/>
      <c r="J10070" s="11"/>
      <c r="K10070" s="11"/>
      <c r="L10070" s="11"/>
      <c r="M10070" s="11"/>
      <c r="N10070" s="11"/>
      <c r="O10070" s="11"/>
      <c r="P10070" s="11"/>
      <c r="Q10070" s="11"/>
      <c r="R10070" s="11"/>
      <c r="S10070" s="11"/>
      <c r="T10070" s="11"/>
      <c r="U10070" s="42"/>
      <c r="V10070" s="42"/>
      <c r="W10070" s="42"/>
      <c r="X10070" s="42"/>
      <c r="Y10070" s="42"/>
      <c r="Z10070" s="42"/>
      <c r="AA10070" s="42"/>
      <c r="AB10070" s="42"/>
      <c r="AD10070" s="11"/>
      <c r="AE10070" s="11"/>
      <c r="AF10070" s="11"/>
    </row>
    <row r="10071" spans="3:32">
      <c r="C10071" s="57"/>
      <c r="D10071" s="11"/>
      <c r="E10071" s="11"/>
      <c r="F10071" s="56"/>
      <c r="G10071" s="11"/>
      <c r="H10071" s="11"/>
      <c r="I10071" s="11"/>
      <c r="J10071" s="11"/>
      <c r="K10071" s="11"/>
      <c r="L10071" s="11"/>
      <c r="M10071" s="11"/>
      <c r="O10071" s="11"/>
      <c r="Q10071" s="11"/>
      <c r="R10071" s="11"/>
      <c r="S10071" s="11"/>
      <c r="T10071" s="11"/>
      <c r="U10071" s="42"/>
      <c r="V10071" s="42"/>
      <c r="W10071" s="42"/>
      <c r="X10071" s="42"/>
      <c r="Y10071" s="42"/>
      <c r="Z10071" s="42"/>
      <c r="AA10071" s="42"/>
      <c r="AB10071" s="42"/>
      <c r="AD10071" s="11"/>
      <c r="AE10071" s="11"/>
    </row>
    <row r="10072" spans="3:32">
      <c r="C10072" s="57"/>
      <c r="D10072" s="11"/>
      <c r="E10072" s="11"/>
      <c r="F10072" s="56"/>
      <c r="G10072" s="11"/>
      <c r="H10072" s="11"/>
      <c r="I10072" s="11"/>
      <c r="J10072" s="11"/>
      <c r="K10072" s="11"/>
      <c r="L10072" s="11"/>
      <c r="M10072" s="11"/>
      <c r="O10072" s="11"/>
      <c r="Q10072" s="11"/>
      <c r="R10072" s="11"/>
      <c r="S10072" s="11"/>
      <c r="T10072" s="11"/>
      <c r="U10072" s="42"/>
      <c r="V10072" s="42"/>
      <c r="W10072" s="42"/>
      <c r="X10072" s="42"/>
      <c r="Y10072" s="42"/>
      <c r="Z10072" s="42"/>
      <c r="AA10072" s="42"/>
      <c r="AB10072" s="42"/>
      <c r="AD10072" s="11"/>
      <c r="AE10072" s="11"/>
    </row>
    <row r="10073" spans="3:32">
      <c r="C10073" s="57"/>
      <c r="D10073" s="11"/>
      <c r="E10073" s="11"/>
      <c r="F10073" s="56"/>
      <c r="G10073" s="11"/>
      <c r="H10073" s="11"/>
      <c r="I10073" s="11"/>
      <c r="J10073" s="11"/>
      <c r="K10073" s="11"/>
      <c r="M10073" s="11"/>
      <c r="O10073" s="11"/>
      <c r="P10073" s="11"/>
      <c r="Q10073" s="11"/>
      <c r="R10073" s="11"/>
      <c r="S10073" s="11"/>
      <c r="T10073" s="11"/>
      <c r="U10073" s="42"/>
      <c r="V10073" s="42"/>
      <c r="W10073" s="42"/>
      <c r="X10073" s="42"/>
      <c r="Y10073" s="42"/>
      <c r="Z10073" s="42"/>
      <c r="AA10073" s="42"/>
      <c r="AB10073" s="42"/>
      <c r="AD10073" s="11"/>
    </row>
    <row r="10074" spans="3:32">
      <c r="C10074" s="57"/>
      <c r="D10074" s="11"/>
      <c r="E10074" s="11"/>
      <c r="F10074" s="56"/>
      <c r="G10074" s="11"/>
      <c r="H10074" s="11"/>
      <c r="I10074" s="11"/>
      <c r="J10074" s="11"/>
      <c r="K10074" s="11"/>
      <c r="L10074" s="11"/>
      <c r="M10074" s="11"/>
      <c r="N10074" s="11"/>
      <c r="O10074" s="11"/>
      <c r="P10074" s="11"/>
      <c r="Q10074" s="11"/>
      <c r="R10074" s="11"/>
      <c r="S10074" s="11"/>
      <c r="T10074" s="11"/>
      <c r="U10074" s="42"/>
      <c r="V10074" s="42"/>
      <c r="W10074" s="42"/>
      <c r="X10074" s="42"/>
      <c r="Y10074" s="42"/>
      <c r="Z10074" s="42"/>
      <c r="AA10074" s="42"/>
      <c r="AB10074" s="42"/>
      <c r="AD10074" s="11"/>
      <c r="AE10074" s="11"/>
      <c r="AF10074" s="11"/>
    </row>
    <row r="10075" spans="3:32">
      <c r="C10075" s="57"/>
      <c r="D10075" s="11"/>
      <c r="E10075" s="11"/>
      <c r="F10075" s="56"/>
      <c r="G10075" s="11"/>
      <c r="H10075" s="11"/>
      <c r="I10075" s="11"/>
      <c r="J10075" s="11"/>
      <c r="K10075" s="11"/>
      <c r="L10075" s="11"/>
      <c r="M10075" s="11"/>
      <c r="N10075" s="11"/>
      <c r="O10075" s="11"/>
      <c r="P10075" s="11"/>
      <c r="Q10075" s="11"/>
      <c r="R10075" s="11"/>
      <c r="S10075" s="11"/>
      <c r="T10075" s="11"/>
      <c r="U10075" s="42"/>
      <c r="V10075" s="42"/>
      <c r="W10075" s="42"/>
      <c r="X10075" s="42"/>
      <c r="Y10075" s="42"/>
      <c r="Z10075" s="42"/>
      <c r="AA10075" s="42"/>
      <c r="AB10075" s="42"/>
      <c r="AC10075" s="11"/>
      <c r="AD10075" s="11"/>
      <c r="AF10075" s="11"/>
    </row>
    <row r="10076" spans="3:32">
      <c r="C10076" s="57"/>
      <c r="D10076" s="11"/>
      <c r="E10076" s="11"/>
      <c r="F10076" s="56"/>
      <c r="G10076" s="11"/>
      <c r="H10076" s="11"/>
      <c r="I10076" s="11"/>
      <c r="J10076" s="11"/>
      <c r="K10076" s="11"/>
      <c r="L10076" s="11"/>
      <c r="M10076" s="11"/>
      <c r="N10076" s="11"/>
      <c r="P10076" s="11"/>
      <c r="Q10076" s="11"/>
      <c r="R10076" s="11"/>
      <c r="S10076" s="11"/>
      <c r="T10076" s="11"/>
      <c r="U10076" s="42"/>
      <c r="V10076" s="42"/>
      <c r="W10076" s="42"/>
      <c r="X10076" s="42"/>
      <c r="Y10076" s="42"/>
      <c r="Z10076" s="42"/>
      <c r="AA10076" s="42"/>
      <c r="AB10076" s="42"/>
      <c r="AC10076" s="11"/>
      <c r="AD10076" s="11"/>
      <c r="AF10076" s="11"/>
    </row>
    <row r="10077" spans="3:32">
      <c r="C10077" s="57"/>
      <c r="D10077" s="11"/>
      <c r="E10077" s="11"/>
      <c r="F10077" s="56"/>
      <c r="G10077" s="11"/>
      <c r="H10077" s="11"/>
      <c r="I10077" s="11"/>
      <c r="J10077" s="11"/>
      <c r="K10077" s="11"/>
      <c r="L10077" s="11"/>
      <c r="M10077" s="11"/>
      <c r="N10077" s="11"/>
      <c r="Q10077" s="11"/>
      <c r="R10077" s="11"/>
      <c r="S10077" s="11"/>
      <c r="T10077" s="11"/>
      <c r="U10077" s="42"/>
      <c r="V10077" s="42"/>
      <c r="W10077" s="42"/>
      <c r="X10077" s="42"/>
      <c r="Y10077" s="42"/>
      <c r="Z10077" s="42"/>
      <c r="AA10077" s="42"/>
      <c r="AB10077" s="42"/>
      <c r="AC10077" s="11"/>
      <c r="AD10077" s="11"/>
      <c r="AE10077" s="11"/>
      <c r="AF10077" s="11"/>
    </row>
    <row r="10078" spans="3:32">
      <c r="C10078" s="57"/>
      <c r="D10078" s="11"/>
      <c r="E10078" s="11"/>
      <c r="F10078" s="56"/>
      <c r="G10078" s="11"/>
      <c r="H10078" s="11"/>
      <c r="I10078" s="11"/>
      <c r="J10078" s="11"/>
      <c r="K10078" s="11"/>
      <c r="L10078" s="11"/>
      <c r="M10078" s="11"/>
      <c r="N10078" s="11"/>
      <c r="O10078" s="11"/>
      <c r="P10078" s="11"/>
      <c r="Q10078" s="11"/>
      <c r="R10078" s="11"/>
      <c r="S10078" s="11"/>
      <c r="T10078" s="11"/>
      <c r="U10078" s="42"/>
      <c r="V10078" s="42"/>
      <c r="W10078" s="42"/>
      <c r="X10078" s="42"/>
      <c r="Y10078" s="42"/>
      <c r="Z10078" s="42"/>
      <c r="AA10078" s="42"/>
      <c r="AB10078" s="42"/>
      <c r="AC10078" s="11"/>
      <c r="AD10078" s="11"/>
      <c r="AE10078" s="11"/>
    </row>
    <row r="10079" spans="3:32">
      <c r="C10079" s="57"/>
      <c r="D10079" s="11"/>
      <c r="E10079" s="11"/>
      <c r="F10079" s="56"/>
      <c r="G10079" s="11"/>
      <c r="H10079" s="11"/>
      <c r="I10079" s="11"/>
      <c r="J10079" s="11"/>
      <c r="K10079" s="11"/>
      <c r="L10079" s="11"/>
      <c r="M10079" s="11"/>
      <c r="N10079" s="11"/>
      <c r="O10079" s="11"/>
      <c r="P10079" s="11"/>
      <c r="Q10079" s="11"/>
      <c r="R10079" s="11"/>
      <c r="S10079" s="11"/>
      <c r="T10079" s="11"/>
      <c r="U10079" s="42"/>
      <c r="V10079" s="42"/>
      <c r="W10079" s="42"/>
      <c r="X10079" s="42"/>
      <c r="Y10079" s="42"/>
      <c r="Z10079" s="42"/>
      <c r="AA10079" s="42"/>
      <c r="AB10079" s="42"/>
      <c r="AC10079" s="11"/>
      <c r="AD10079" s="11"/>
      <c r="AE10079" s="11"/>
    </row>
    <row r="10080" spans="3:32">
      <c r="C10080" s="57"/>
      <c r="D10080" s="11"/>
      <c r="E10080" s="11"/>
      <c r="F10080" s="56"/>
      <c r="G10080" s="11"/>
      <c r="H10080" s="11"/>
      <c r="I10080" s="11"/>
      <c r="J10080" s="11"/>
      <c r="K10080" s="11"/>
      <c r="L10080" s="11"/>
      <c r="M10080" s="11"/>
      <c r="N10080" s="11"/>
      <c r="O10080" s="11"/>
      <c r="P10080" s="11"/>
      <c r="Q10080" s="11"/>
      <c r="R10080" s="11"/>
      <c r="S10080" s="11"/>
      <c r="T10080" s="11"/>
      <c r="U10080" s="42"/>
      <c r="V10080" s="42"/>
      <c r="W10080" s="42"/>
      <c r="X10080" s="42"/>
      <c r="Y10080" s="42"/>
      <c r="Z10080" s="42"/>
      <c r="AA10080" s="42"/>
      <c r="AB10080" s="42"/>
      <c r="AC10080" s="11"/>
      <c r="AD10080" s="11"/>
      <c r="AE10080" s="11"/>
    </row>
    <row r="10081" spans="3:32">
      <c r="C10081" s="57"/>
      <c r="D10081" s="11"/>
      <c r="E10081" s="11"/>
      <c r="F10081" s="56"/>
      <c r="G10081" s="11"/>
      <c r="H10081" s="11"/>
      <c r="I10081" s="11"/>
      <c r="J10081" s="11"/>
      <c r="K10081" s="11"/>
      <c r="L10081" s="11"/>
      <c r="M10081" s="11"/>
      <c r="N10081" s="11"/>
      <c r="O10081" s="11"/>
      <c r="P10081" s="11"/>
      <c r="Q10081" s="11"/>
      <c r="R10081" s="11"/>
      <c r="S10081" s="11"/>
      <c r="T10081" s="11"/>
      <c r="U10081" s="42"/>
      <c r="V10081" s="42"/>
      <c r="W10081" s="42"/>
      <c r="X10081" s="42"/>
      <c r="Y10081" s="42"/>
      <c r="Z10081" s="42"/>
      <c r="AA10081" s="42"/>
      <c r="AB10081" s="42"/>
      <c r="AC10081" s="11"/>
      <c r="AD10081" s="11"/>
    </row>
    <row r="10082" spans="3:32">
      <c r="C10082" s="57"/>
      <c r="D10082" s="11"/>
      <c r="E10082" s="11"/>
      <c r="F10082" s="56"/>
      <c r="G10082" s="11"/>
      <c r="H10082" s="11"/>
      <c r="I10082" s="11"/>
      <c r="J10082" s="11"/>
      <c r="K10082" s="11"/>
      <c r="L10082" s="11"/>
      <c r="M10082" s="11"/>
      <c r="O10082" s="11"/>
      <c r="Q10082" s="11"/>
      <c r="R10082" s="11"/>
      <c r="S10082" s="11"/>
      <c r="T10082" s="11"/>
      <c r="U10082" s="42"/>
      <c r="V10082" s="42"/>
      <c r="W10082" s="42"/>
      <c r="X10082" s="42"/>
      <c r="Y10082" s="42"/>
      <c r="Z10082" s="42"/>
      <c r="AA10082" s="42"/>
      <c r="AB10082" s="42"/>
      <c r="AC10082" s="11"/>
      <c r="AD10082" s="11"/>
      <c r="AF10082" s="11"/>
    </row>
    <row r="10083" spans="3:32">
      <c r="C10083" s="57"/>
      <c r="D10083" s="11"/>
      <c r="E10083" s="11"/>
      <c r="F10083" s="56"/>
      <c r="G10083" s="11"/>
      <c r="H10083" s="11"/>
      <c r="I10083" s="11"/>
      <c r="J10083" s="11"/>
      <c r="K10083" s="11"/>
      <c r="L10083" s="11"/>
      <c r="M10083" s="11"/>
      <c r="N10083" s="11"/>
      <c r="P10083" s="11"/>
      <c r="Q10083" s="11"/>
      <c r="R10083" s="11"/>
      <c r="S10083" s="11"/>
      <c r="T10083" s="11"/>
      <c r="U10083" s="42"/>
      <c r="V10083" s="42"/>
      <c r="W10083" s="42"/>
      <c r="X10083" s="42"/>
      <c r="Y10083" s="42"/>
      <c r="Z10083" s="42"/>
      <c r="AA10083" s="42"/>
      <c r="AB10083" s="42"/>
      <c r="AC10083" s="11"/>
      <c r="AD10083" s="11"/>
      <c r="AE10083" s="11"/>
    </row>
    <row r="10084" spans="3:32">
      <c r="C10084" s="57"/>
      <c r="D10084" s="11"/>
      <c r="E10084" s="11"/>
      <c r="F10084" s="56"/>
      <c r="G10084" s="11"/>
      <c r="H10084" s="11"/>
      <c r="I10084" s="11"/>
      <c r="J10084" s="11"/>
      <c r="K10084" s="11"/>
      <c r="L10084" s="11"/>
      <c r="M10084" s="11"/>
      <c r="N10084" s="11"/>
      <c r="O10084" s="11"/>
      <c r="P10084" s="11"/>
      <c r="Q10084" s="11"/>
      <c r="R10084" s="11"/>
      <c r="S10084" s="11"/>
      <c r="T10084" s="11"/>
      <c r="U10084" s="42"/>
      <c r="V10084" s="42"/>
      <c r="W10084" s="42"/>
      <c r="X10084" s="42"/>
      <c r="Y10084" s="42"/>
      <c r="Z10084" s="42"/>
      <c r="AA10084" s="42"/>
      <c r="AB10084" s="42"/>
      <c r="AD10084" s="11"/>
      <c r="AE10084" s="11"/>
      <c r="AF10084" s="11"/>
    </row>
    <row r="10085" spans="3:32">
      <c r="C10085" s="57"/>
      <c r="D10085" s="11"/>
      <c r="E10085" s="11"/>
      <c r="F10085" s="56"/>
      <c r="G10085" s="11"/>
      <c r="H10085" s="11"/>
      <c r="I10085" s="11"/>
      <c r="J10085" s="11"/>
      <c r="K10085" s="11"/>
      <c r="L10085" s="11"/>
      <c r="M10085" s="11"/>
      <c r="N10085" s="11"/>
      <c r="O10085" s="11"/>
      <c r="P10085" s="11"/>
      <c r="Q10085" s="11"/>
      <c r="R10085" s="11"/>
      <c r="S10085" s="11"/>
      <c r="T10085" s="11"/>
      <c r="U10085" s="42"/>
      <c r="V10085" s="42"/>
      <c r="W10085" s="42"/>
      <c r="X10085" s="42"/>
      <c r="Y10085" s="42"/>
      <c r="Z10085" s="42"/>
      <c r="AA10085" s="42"/>
      <c r="AB10085" s="42"/>
      <c r="AD10085" s="11"/>
      <c r="AE10085" s="11"/>
      <c r="AF10085" s="11"/>
    </row>
    <row r="10086" spans="3:32">
      <c r="C10086" s="57"/>
      <c r="D10086" s="11"/>
      <c r="E10086" s="11"/>
      <c r="F10086" s="56"/>
      <c r="G10086" s="11"/>
      <c r="H10086" s="11"/>
      <c r="I10086" s="11"/>
      <c r="J10086" s="11"/>
      <c r="K10086" s="11"/>
      <c r="L10086" s="11"/>
      <c r="M10086" s="11"/>
      <c r="N10086" s="11"/>
      <c r="O10086" s="11"/>
      <c r="P10086" s="11"/>
      <c r="Q10086" s="11"/>
      <c r="R10086" s="11"/>
      <c r="S10086" s="11"/>
      <c r="T10086" s="11"/>
      <c r="U10086" s="42"/>
      <c r="V10086" s="42"/>
      <c r="W10086" s="42"/>
      <c r="X10086" s="42"/>
      <c r="Y10086" s="42"/>
      <c r="Z10086" s="42"/>
      <c r="AA10086" s="42"/>
      <c r="AB10086" s="42"/>
      <c r="AD10086" s="11"/>
      <c r="AF10086" s="11"/>
    </row>
    <row r="10087" spans="3:32">
      <c r="C10087" s="57"/>
      <c r="D10087" s="11"/>
      <c r="E10087" s="11"/>
      <c r="F10087" s="56"/>
      <c r="G10087" s="11"/>
      <c r="H10087" s="11"/>
      <c r="I10087" s="11"/>
      <c r="J10087" s="11"/>
      <c r="K10087" s="11"/>
      <c r="L10087" s="11"/>
      <c r="M10087" s="11"/>
      <c r="N10087" s="11"/>
      <c r="O10087" s="11"/>
      <c r="P10087" s="11"/>
      <c r="Q10087" s="11"/>
      <c r="R10087" s="11"/>
      <c r="S10087" s="11"/>
      <c r="T10087" s="11"/>
      <c r="U10087" s="42"/>
      <c r="V10087" s="42"/>
      <c r="W10087" s="42"/>
      <c r="X10087" s="42"/>
      <c r="Y10087" s="42"/>
      <c r="Z10087" s="42"/>
      <c r="AA10087" s="42"/>
      <c r="AB10087" s="42"/>
      <c r="AD10087" s="11"/>
      <c r="AF10087" s="11"/>
    </row>
    <row r="10088" spans="3:32">
      <c r="C10088" s="57"/>
      <c r="D10088" s="11"/>
      <c r="E10088" s="11"/>
      <c r="F10088" s="56"/>
      <c r="G10088" s="11"/>
      <c r="H10088" s="11"/>
      <c r="I10088" s="11"/>
      <c r="J10088" s="11"/>
      <c r="K10088" s="11"/>
      <c r="L10088" s="11"/>
      <c r="M10088" s="11"/>
      <c r="N10088" s="11"/>
      <c r="O10088" s="11"/>
      <c r="P10088" s="11"/>
      <c r="Q10088" s="11"/>
      <c r="R10088" s="11"/>
      <c r="S10088" s="11"/>
      <c r="T10088" s="11"/>
      <c r="U10088" s="42"/>
      <c r="V10088" s="42"/>
      <c r="W10088" s="42"/>
      <c r="X10088" s="42"/>
      <c r="Y10088" s="42"/>
      <c r="Z10088" s="42"/>
      <c r="AA10088" s="42"/>
      <c r="AB10088" s="42"/>
      <c r="AD10088" s="11"/>
      <c r="AF10088" s="11"/>
    </row>
    <row r="10089" spans="3:32">
      <c r="C10089" s="57"/>
      <c r="D10089" s="11"/>
      <c r="E10089" s="11"/>
      <c r="F10089" s="56"/>
      <c r="G10089" s="11"/>
      <c r="H10089" s="11"/>
      <c r="I10089" s="11"/>
      <c r="J10089" s="11"/>
      <c r="K10089" s="11"/>
      <c r="L10089" s="11"/>
      <c r="M10089" s="11"/>
      <c r="N10089" s="11"/>
      <c r="O10089" s="11"/>
      <c r="P10089" s="11"/>
      <c r="Q10089" s="11"/>
      <c r="R10089" s="11"/>
      <c r="S10089" s="11"/>
      <c r="T10089" s="11"/>
      <c r="U10089" s="42"/>
      <c r="V10089" s="42"/>
      <c r="W10089" s="42"/>
      <c r="X10089" s="42"/>
      <c r="Y10089" s="42"/>
      <c r="Z10089" s="42"/>
      <c r="AA10089" s="42"/>
      <c r="AB10089" s="42"/>
      <c r="AD10089" s="11"/>
    </row>
    <row r="10090" spans="3:32">
      <c r="C10090" s="57"/>
      <c r="D10090" s="11"/>
      <c r="E10090" s="11"/>
      <c r="F10090" s="56"/>
      <c r="G10090" s="11"/>
      <c r="H10090" s="11"/>
      <c r="I10090" s="11"/>
      <c r="J10090" s="11"/>
      <c r="K10090" s="11"/>
      <c r="L10090" s="11"/>
      <c r="M10090" s="11"/>
      <c r="N10090" s="11"/>
      <c r="O10090" s="11"/>
      <c r="P10090" s="11"/>
      <c r="Q10090" s="11"/>
      <c r="R10090" s="11"/>
      <c r="S10090" s="11"/>
      <c r="T10090" s="11"/>
      <c r="U10090" s="42"/>
      <c r="V10090" s="42"/>
      <c r="W10090" s="42"/>
      <c r="X10090" s="42"/>
      <c r="Y10090" s="42"/>
      <c r="Z10090" s="42"/>
      <c r="AA10090" s="42"/>
      <c r="AB10090" s="42"/>
      <c r="AD10090" s="11"/>
      <c r="AF10090" s="11"/>
    </row>
    <row r="10091" spans="3:32">
      <c r="C10091" s="57"/>
      <c r="D10091" s="11"/>
      <c r="E10091" s="11"/>
      <c r="F10091" s="56"/>
      <c r="G10091" s="11"/>
      <c r="H10091" s="11"/>
      <c r="I10091" s="11"/>
      <c r="J10091" s="11"/>
      <c r="K10091" s="11"/>
      <c r="L10091" s="11"/>
      <c r="M10091" s="11"/>
      <c r="N10091" s="11"/>
      <c r="O10091" s="11"/>
      <c r="P10091" s="11"/>
      <c r="Q10091" s="11"/>
      <c r="R10091" s="11"/>
      <c r="S10091" s="11"/>
      <c r="T10091" s="11"/>
      <c r="U10091" s="42"/>
      <c r="V10091" s="42"/>
      <c r="W10091" s="42"/>
      <c r="X10091" s="42"/>
      <c r="Y10091" s="42"/>
      <c r="Z10091" s="42"/>
      <c r="AA10091" s="42"/>
      <c r="AB10091" s="42"/>
      <c r="AD10091" s="11"/>
      <c r="AF10091" s="11"/>
    </row>
    <row r="10092" spans="3:32">
      <c r="C10092" s="57"/>
      <c r="D10092" s="11"/>
      <c r="E10092" s="11"/>
      <c r="F10092" s="56"/>
      <c r="G10092" s="11"/>
      <c r="H10092" s="11"/>
      <c r="I10092" s="11"/>
      <c r="J10092" s="11"/>
      <c r="K10092" s="11"/>
      <c r="M10092" s="11"/>
      <c r="Q10092" s="11"/>
      <c r="R10092" s="11"/>
      <c r="S10092" s="11"/>
      <c r="T10092" s="11"/>
      <c r="U10092" s="42"/>
      <c r="V10092" s="42"/>
      <c r="W10092" s="42"/>
      <c r="X10092" s="42"/>
      <c r="Y10092" s="42"/>
      <c r="Z10092" s="42"/>
      <c r="AA10092" s="42"/>
      <c r="AB10092" s="42"/>
      <c r="AD10092" s="11"/>
    </row>
    <row r="10093" spans="3:32">
      <c r="C10093" s="57"/>
      <c r="D10093" s="11"/>
      <c r="E10093" s="11"/>
      <c r="F10093" s="56"/>
      <c r="G10093" s="11"/>
      <c r="H10093" s="11"/>
      <c r="I10093" s="11"/>
      <c r="J10093" s="11"/>
      <c r="K10093" s="11"/>
      <c r="L10093" s="11"/>
      <c r="M10093" s="11"/>
      <c r="N10093" s="11"/>
      <c r="O10093" s="11"/>
      <c r="P10093" s="11"/>
      <c r="Q10093" s="11"/>
      <c r="R10093" s="11"/>
      <c r="S10093" s="11"/>
      <c r="T10093" s="11"/>
      <c r="U10093" s="42"/>
      <c r="V10093" s="42"/>
      <c r="W10093" s="42"/>
      <c r="X10093" s="42"/>
      <c r="Y10093" s="42"/>
      <c r="Z10093" s="42"/>
      <c r="AA10093" s="42"/>
      <c r="AB10093" s="42"/>
      <c r="AD10093" s="11"/>
    </row>
    <row r="10094" spans="3:32">
      <c r="C10094" s="57"/>
      <c r="D10094" s="11"/>
      <c r="E10094" s="11"/>
      <c r="F10094" s="56"/>
      <c r="G10094" s="11"/>
      <c r="H10094" s="11"/>
      <c r="I10094" s="11"/>
      <c r="J10094" s="11"/>
      <c r="K10094" s="11"/>
      <c r="L10094" s="11"/>
      <c r="M10094" s="11"/>
      <c r="N10094" s="11"/>
      <c r="O10094" s="11"/>
      <c r="P10094" s="11"/>
      <c r="Q10094" s="11"/>
      <c r="R10094" s="11"/>
      <c r="S10094" s="11"/>
      <c r="T10094" s="11"/>
      <c r="U10094" s="42"/>
      <c r="V10094" s="42"/>
      <c r="W10094" s="42"/>
      <c r="X10094" s="42"/>
      <c r="Y10094" s="42"/>
      <c r="Z10094" s="42"/>
      <c r="AA10094" s="42"/>
      <c r="AB10094" s="42"/>
      <c r="AD10094" s="11"/>
      <c r="AF10094" s="11"/>
    </row>
    <row r="10095" spans="3:32">
      <c r="C10095" s="57"/>
      <c r="D10095" s="11"/>
      <c r="E10095" s="11"/>
      <c r="F10095" s="56"/>
      <c r="G10095" s="11"/>
      <c r="H10095" s="11"/>
      <c r="I10095" s="11"/>
      <c r="J10095" s="11"/>
      <c r="K10095" s="11"/>
      <c r="L10095" s="11"/>
      <c r="M10095" s="11"/>
      <c r="N10095" s="11"/>
      <c r="O10095" s="11"/>
      <c r="P10095" s="11"/>
      <c r="Q10095" s="11"/>
      <c r="R10095" s="11"/>
      <c r="S10095" s="11"/>
      <c r="T10095" s="11"/>
      <c r="U10095" s="42"/>
      <c r="V10095" s="42"/>
      <c r="W10095" s="42"/>
      <c r="X10095" s="42"/>
      <c r="Y10095" s="42"/>
      <c r="Z10095" s="42"/>
      <c r="AA10095" s="42"/>
      <c r="AB10095" s="42"/>
      <c r="AD10095" s="11"/>
      <c r="AF10095" s="11"/>
    </row>
    <row r="10096" spans="3:32">
      <c r="C10096" s="57"/>
      <c r="D10096" s="11"/>
      <c r="E10096" s="11"/>
      <c r="F10096" s="56"/>
      <c r="G10096" s="11"/>
      <c r="H10096" s="11"/>
      <c r="I10096" s="11"/>
      <c r="J10096" s="11"/>
      <c r="K10096" s="11"/>
      <c r="L10096" s="11"/>
      <c r="M10096" s="11"/>
      <c r="N10096" s="11"/>
      <c r="P10096" s="11"/>
      <c r="Q10096" s="11"/>
      <c r="R10096" s="11"/>
      <c r="S10096" s="11"/>
      <c r="T10096" s="11"/>
      <c r="U10096" s="42"/>
      <c r="V10096" s="42"/>
      <c r="W10096" s="42"/>
      <c r="X10096" s="42"/>
      <c r="Y10096" s="42"/>
      <c r="Z10096" s="42"/>
      <c r="AA10096" s="42"/>
      <c r="AB10096" s="42"/>
      <c r="AD10096" s="11"/>
    </row>
    <row r="10097" spans="3:32">
      <c r="C10097" s="57"/>
      <c r="D10097" s="11"/>
      <c r="E10097" s="11"/>
      <c r="F10097" s="56"/>
      <c r="G10097" s="11"/>
      <c r="H10097" s="11"/>
      <c r="I10097" s="11"/>
      <c r="J10097" s="11"/>
      <c r="K10097" s="11"/>
      <c r="M10097" s="11"/>
      <c r="Q10097" s="11"/>
      <c r="R10097" s="11"/>
      <c r="S10097" s="11"/>
      <c r="T10097" s="11"/>
      <c r="U10097" s="42"/>
      <c r="V10097" s="42"/>
      <c r="W10097" s="42"/>
      <c r="X10097" s="42"/>
      <c r="Y10097" s="42"/>
      <c r="Z10097" s="42"/>
      <c r="AA10097" s="42"/>
      <c r="AB10097" s="42"/>
      <c r="AD10097" s="11"/>
      <c r="AE10097" s="11"/>
      <c r="AF10097" s="11"/>
    </row>
    <row r="10098" spans="3:32">
      <c r="C10098" s="57"/>
      <c r="D10098" s="11"/>
      <c r="E10098" s="11"/>
      <c r="F10098" s="56"/>
      <c r="G10098" s="11"/>
      <c r="H10098" s="11"/>
      <c r="I10098" s="11"/>
      <c r="J10098" s="11"/>
      <c r="K10098" s="11"/>
      <c r="M10098" s="11"/>
      <c r="Q10098" s="11"/>
      <c r="R10098" s="11"/>
      <c r="S10098" s="11"/>
      <c r="T10098" s="11"/>
      <c r="U10098" s="42"/>
      <c r="V10098" s="42"/>
      <c r="W10098" s="42"/>
      <c r="X10098" s="42"/>
      <c r="Y10098" s="42"/>
      <c r="Z10098" s="42"/>
      <c r="AA10098" s="42"/>
      <c r="AB10098" s="42"/>
      <c r="AD10098" s="11"/>
      <c r="AE10098" s="11"/>
    </row>
    <row r="10099" spans="3:32">
      <c r="C10099" s="57"/>
      <c r="D10099" s="11"/>
      <c r="E10099" s="11"/>
      <c r="F10099" s="56"/>
      <c r="G10099" s="11"/>
      <c r="H10099" s="11"/>
      <c r="I10099" s="11"/>
      <c r="J10099" s="11"/>
      <c r="K10099" s="11"/>
      <c r="L10099" s="11"/>
      <c r="M10099" s="11"/>
      <c r="N10099" s="11"/>
      <c r="O10099" s="11"/>
      <c r="P10099" s="11"/>
      <c r="Q10099" s="11"/>
      <c r="R10099" s="11"/>
      <c r="S10099" s="11"/>
      <c r="T10099" s="11"/>
      <c r="U10099" s="42"/>
      <c r="V10099" s="42"/>
      <c r="W10099" s="42"/>
      <c r="X10099" s="42"/>
      <c r="Y10099" s="42"/>
      <c r="Z10099" s="42"/>
      <c r="AA10099" s="42"/>
      <c r="AB10099" s="42"/>
      <c r="AD10099" s="11"/>
      <c r="AF10099" s="11"/>
    </row>
    <row r="10100" spans="3:32">
      <c r="C10100" s="57"/>
      <c r="D10100" s="11"/>
      <c r="E10100" s="11"/>
      <c r="F10100" s="56"/>
      <c r="G10100" s="11"/>
      <c r="H10100" s="11"/>
      <c r="I10100" s="11"/>
      <c r="J10100" s="11"/>
      <c r="K10100" s="11"/>
      <c r="L10100" s="11"/>
      <c r="M10100" s="11"/>
      <c r="N10100" s="11"/>
      <c r="O10100" s="11"/>
      <c r="P10100" s="11"/>
      <c r="Q10100" s="11"/>
      <c r="R10100" s="11"/>
      <c r="S10100" s="11"/>
      <c r="T10100" s="11"/>
      <c r="U10100" s="42"/>
      <c r="V10100" s="42"/>
      <c r="W10100" s="42"/>
      <c r="X10100" s="42"/>
      <c r="Y10100" s="42"/>
      <c r="Z10100" s="42"/>
      <c r="AA10100" s="42"/>
      <c r="AB10100" s="42"/>
      <c r="AD10100" s="11"/>
      <c r="AF10100" s="11"/>
    </row>
    <row r="10101" spans="3:32">
      <c r="C10101" s="57"/>
      <c r="D10101" s="11"/>
      <c r="E10101" s="11"/>
      <c r="F10101" s="56"/>
      <c r="G10101" s="11"/>
      <c r="H10101" s="11"/>
      <c r="I10101" s="11"/>
      <c r="J10101" s="11"/>
      <c r="K10101" s="11"/>
      <c r="L10101" s="11"/>
      <c r="M10101" s="11"/>
      <c r="N10101" s="11"/>
      <c r="O10101" s="11"/>
      <c r="P10101" s="11"/>
      <c r="Q10101" s="11"/>
      <c r="R10101" s="11"/>
      <c r="S10101" s="11"/>
      <c r="T10101" s="11"/>
      <c r="U10101" s="42"/>
      <c r="V10101" s="42"/>
      <c r="W10101" s="42"/>
      <c r="X10101" s="42"/>
      <c r="Y10101" s="42"/>
      <c r="Z10101" s="42"/>
      <c r="AA10101" s="42"/>
      <c r="AB10101" s="42"/>
      <c r="AD10101" s="11"/>
      <c r="AE10101" s="11"/>
    </row>
    <row r="10102" spans="3:32">
      <c r="C10102" s="57"/>
      <c r="D10102" s="11"/>
      <c r="E10102" s="11"/>
      <c r="F10102" s="56"/>
      <c r="G10102" s="11"/>
      <c r="H10102" s="11"/>
      <c r="I10102" s="11"/>
      <c r="J10102" s="11"/>
      <c r="K10102" s="11"/>
      <c r="L10102" s="11"/>
      <c r="M10102" s="11"/>
      <c r="N10102" s="11"/>
      <c r="O10102" s="11"/>
      <c r="P10102" s="11"/>
      <c r="Q10102" s="11"/>
      <c r="R10102" s="11"/>
      <c r="S10102" s="11"/>
      <c r="T10102" s="11"/>
      <c r="U10102" s="42"/>
      <c r="V10102" s="42"/>
      <c r="W10102" s="42"/>
      <c r="X10102" s="42"/>
      <c r="Y10102" s="42"/>
      <c r="Z10102" s="42"/>
      <c r="AA10102" s="42"/>
      <c r="AB10102" s="42"/>
      <c r="AD10102" s="11"/>
      <c r="AE10102" s="11"/>
      <c r="AF10102" s="11"/>
    </row>
    <row r="10103" spans="3:32">
      <c r="C10103" s="57"/>
      <c r="D10103" s="11"/>
      <c r="E10103" s="11"/>
      <c r="F10103" s="56"/>
      <c r="G10103" s="11"/>
      <c r="H10103" s="11"/>
      <c r="I10103" s="11"/>
      <c r="J10103" s="11"/>
      <c r="K10103" s="11"/>
      <c r="L10103" s="11"/>
      <c r="M10103" s="11"/>
      <c r="N10103" s="11"/>
      <c r="O10103" s="11"/>
      <c r="P10103" s="11"/>
      <c r="Q10103" s="11"/>
      <c r="R10103" s="11"/>
      <c r="S10103" s="11"/>
      <c r="T10103" s="11"/>
      <c r="U10103" s="42"/>
      <c r="V10103" s="42"/>
      <c r="W10103" s="42"/>
      <c r="X10103" s="42"/>
      <c r="Y10103" s="42"/>
      <c r="Z10103" s="42"/>
      <c r="AA10103" s="42"/>
      <c r="AB10103" s="42"/>
      <c r="AD10103" s="11"/>
      <c r="AF10103" s="11"/>
    </row>
    <row r="10104" spans="3:32">
      <c r="C10104" s="57"/>
      <c r="D10104" s="11"/>
      <c r="E10104" s="11"/>
      <c r="F10104" s="56"/>
      <c r="G10104" s="11"/>
      <c r="H10104" s="11"/>
      <c r="I10104" s="11"/>
      <c r="J10104" s="11"/>
      <c r="K10104" s="11"/>
      <c r="L10104" s="11"/>
      <c r="M10104" s="11"/>
      <c r="N10104" s="11"/>
      <c r="O10104" s="11"/>
      <c r="P10104" s="11"/>
      <c r="Q10104" s="11"/>
      <c r="R10104" s="11"/>
      <c r="S10104" s="11"/>
      <c r="T10104" s="11"/>
      <c r="U10104" s="42"/>
      <c r="V10104" s="42"/>
      <c r="W10104" s="42"/>
      <c r="X10104" s="42"/>
      <c r="Y10104" s="42"/>
      <c r="Z10104" s="42"/>
      <c r="AA10104" s="42"/>
      <c r="AB10104" s="42"/>
      <c r="AD10104" s="11"/>
      <c r="AF10104" s="11"/>
    </row>
    <row r="10105" spans="3:32">
      <c r="C10105" s="57"/>
      <c r="D10105" s="11"/>
      <c r="E10105" s="11"/>
      <c r="F10105" s="56"/>
      <c r="G10105" s="11"/>
      <c r="H10105" s="11"/>
      <c r="I10105" s="11"/>
      <c r="J10105" s="11"/>
      <c r="K10105" s="11"/>
      <c r="L10105" s="11"/>
      <c r="M10105" s="11"/>
      <c r="N10105" s="11"/>
      <c r="O10105" s="11"/>
      <c r="P10105" s="11"/>
      <c r="Q10105" s="11"/>
      <c r="R10105" s="11"/>
      <c r="S10105" s="11"/>
      <c r="T10105" s="11"/>
      <c r="U10105" s="42"/>
      <c r="V10105" s="42"/>
      <c r="W10105" s="42"/>
      <c r="X10105" s="42"/>
      <c r="Y10105" s="42"/>
      <c r="Z10105" s="42"/>
      <c r="AA10105" s="42"/>
      <c r="AB10105" s="42"/>
      <c r="AD10105" s="11"/>
      <c r="AE10105" s="11"/>
    </row>
    <row r="10106" spans="3:32">
      <c r="C10106" s="57"/>
      <c r="D10106" s="11"/>
      <c r="E10106" s="11"/>
      <c r="F10106" s="56"/>
      <c r="G10106" s="11"/>
      <c r="H10106" s="11"/>
      <c r="I10106" s="11"/>
      <c r="J10106" s="11"/>
      <c r="K10106" s="11"/>
      <c r="L10106" s="11"/>
      <c r="M10106" s="11"/>
      <c r="N10106" s="11"/>
      <c r="O10106" s="11"/>
      <c r="P10106" s="11"/>
      <c r="Q10106" s="11"/>
      <c r="R10106" s="11"/>
      <c r="S10106" s="11"/>
      <c r="T10106" s="11"/>
      <c r="U10106" s="42"/>
      <c r="V10106" s="42"/>
      <c r="W10106" s="42"/>
      <c r="X10106" s="42"/>
      <c r="Y10106" s="42"/>
      <c r="Z10106" s="42"/>
      <c r="AA10106" s="42"/>
      <c r="AB10106" s="42"/>
      <c r="AD10106" s="11"/>
      <c r="AE10106" s="11"/>
    </row>
    <row r="10107" spans="3:32">
      <c r="C10107" s="57"/>
      <c r="D10107" s="11"/>
      <c r="E10107" s="11"/>
      <c r="F10107" s="56"/>
      <c r="G10107" s="11"/>
      <c r="H10107" s="11"/>
      <c r="I10107" s="11"/>
      <c r="J10107" s="11"/>
      <c r="K10107" s="11"/>
      <c r="L10107" s="11"/>
      <c r="M10107" s="11"/>
      <c r="N10107" s="11"/>
      <c r="O10107" s="11"/>
      <c r="P10107" s="11"/>
      <c r="Q10107" s="11"/>
      <c r="R10107" s="11"/>
      <c r="S10107" s="11"/>
      <c r="T10107" s="11"/>
      <c r="U10107" s="42"/>
      <c r="V10107" s="42"/>
      <c r="W10107" s="42"/>
      <c r="X10107" s="42"/>
      <c r="Y10107" s="42"/>
      <c r="Z10107" s="42"/>
      <c r="AA10107" s="42"/>
      <c r="AB10107" s="42"/>
      <c r="AD10107" s="11"/>
    </row>
    <row r="10108" spans="3:32">
      <c r="C10108" s="57"/>
      <c r="D10108" s="11"/>
      <c r="E10108" s="11"/>
      <c r="F10108" s="56"/>
      <c r="G10108" s="11"/>
      <c r="H10108" s="11"/>
      <c r="I10108" s="11"/>
      <c r="J10108" s="11"/>
      <c r="K10108" s="11"/>
      <c r="L10108" s="11"/>
      <c r="M10108" s="11"/>
      <c r="N10108" s="11"/>
      <c r="O10108" s="11"/>
      <c r="P10108" s="11"/>
      <c r="Q10108" s="11"/>
      <c r="R10108" s="11"/>
      <c r="S10108" s="11"/>
      <c r="T10108" s="11"/>
      <c r="U10108" s="42"/>
      <c r="V10108" s="42"/>
      <c r="W10108" s="42"/>
      <c r="X10108" s="42"/>
      <c r="Y10108" s="42"/>
      <c r="Z10108" s="42"/>
      <c r="AA10108" s="42"/>
      <c r="AB10108" s="42"/>
      <c r="AD10108" s="11"/>
      <c r="AF10108" s="11"/>
    </row>
    <row r="10109" spans="3:32">
      <c r="C10109" s="57"/>
      <c r="D10109" s="11"/>
      <c r="E10109" s="11"/>
      <c r="F10109" s="56"/>
      <c r="G10109" s="11"/>
      <c r="H10109" s="11"/>
      <c r="I10109" s="11"/>
      <c r="J10109" s="11"/>
      <c r="K10109" s="11"/>
      <c r="L10109" s="11"/>
      <c r="M10109" s="11"/>
      <c r="N10109" s="11"/>
      <c r="O10109" s="11"/>
      <c r="P10109" s="11"/>
      <c r="Q10109" s="11"/>
      <c r="R10109" s="11"/>
      <c r="S10109" s="11"/>
      <c r="T10109" s="11"/>
      <c r="U10109" s="42"/>
      <c r="V10109" s="42"/>
      <c r="W10109" s="42"/>
      <c r="X10109" s="42"/>
      <c r="Y10109" s="42"/>
      <c r="Z10109" s="42"/>
      <c r="AA10109" s="42"/>
      <c r="AB10109" s="42"/>
      <c r="AD10109" s="11"/>
      <c r="AF10109" s="11"/>
    </row>
    <row r="10110" spans="3:32">
      <c r="C10110" s="57"/>
      <c r="D10110" s="11"/>
      <c r="E10110" s="11"/>
      <c r="F10110" s="56"/>
      <c r="G10110" s="11"/>
      <c r="H10110" s="11"/>
      <c r="I10110" s="11"/>
      <c r="J10110" s="11"/>
      <c r="K10110" s="11"/>
      <c r="L10110" s="11"/>
      <c r="M10110" s="11"/>
      <c r="N10110" s="11"/>
      <c r="O10110" s="11"/>
      <c r="P10110" s="11"/>
      <c r="Q10110" s="11"/>
      <c r="R10110" s="11"/>
      <c r="S10110" s="11"/>
      <c r="T10110" s="11"/>
      <c r="U10110" s="42"/>
      <c r="V10110" s="42"/>
      <c r="W10110" s="42"/>
      <c r="X10110" s="42"/>
      <c r="Y10110" s="42"/>
      <c r="Z10110" s="42"/>
      <c r="AA10110" s="42"/>
      <c r="AB10110" s="42"/>
      <c r="AD10110" s="11"/>
    </row>
    <row r="10111" spans="3:32">
      <c r="C10111" s="57"/>
      <c r="D10111" s="11"/>
      <c r="E10111" s="11"/>
      <c r="F10111" s="56"/>
      <c r="G10111" s="11"/>
      <c r="H10111" s="11"/>
      <c r="I10111" s="11"/>
      <c r="J10111" s="11"/>
      <c r="K10111" s="11"/>
      <c r="M10111" s="11"/>
      <c r="N10111" s="11"/>
      <c r="O10111" s="11"/>
      <c r="P10111" s="11"/>
      <c r="Q10111" s="11"/>
      <c r="R10111" s="11"/>
      <c r="S10111" s="11"/>
      <c r="T10111" s="11"/>
      <c r="U10111" s="42"/>
      <c r="V10111" s="42"/>
      <c r="W10111" s="42"/>
      <c r="X10111" s="42"/>
      <c r="Y10111" s="42"/>
      <c r="Z10111" s="42"/>
      <c r="AA10111" s="42"/>
      <c r="AB10111" s="42"/>
      <c r="AD10111" s="11"/>
      <c r="AE10111" s="11"/>
    </row>
    <row r="10112" spans="3:32">
      <c r="C10112" s="57"/>
      <c r="D10112" s="11"/>
      <c r="E10112" s="11"/>
      <c r="F10112" s="56"/>
      <c r="G10112" s="11"/>
      <c r="H10112" s="11"/>
      <c r="I10112" s="11"/>
      <c r="J10112" s="11"/>
      <c r="K10112" s="11"/>
      <c r="L10112" s="11"/>
      <c r="M10112" s="11"/>
      <c r="O10112" s="11"/>
      <c r="Q10112" s="11"/>
      <c r="R10112" s="11"/>
      <c r="S10112" s="11"/>
      <c r="T10112" s="11"/>
      <c r="U10112" s="42"/>
      <c r="V10112" s="42"/>
      <c r="W10112" s="42"/>
      <c r="X10112" s="42"/>
      <c r="Y10112" s="42"/>
      <c r="Z10112" s="42"/>
      <c r="AA10112" s="42"/>
      <c r="AB10112" s="42"/>
      <c r="AD10112" s="11"/>
      <c r="AF10112" s="11"/>
    </row>
    <row r="10113" spans="3:32">
      <c r="C10113" s="57"/>
      <c r="D10113" s="11"/>
      <c r="E10113" s="11"/>
      <c r="F10113" s="56"/>
      <c r="G10113" s="11"/>
      <c r="H10113" s="11"/>
      <c r="I10113" s="11"/>
      <c r="J10113" s="11"/>
      <c r="K10113" s="11"/>
      <c r="L10113" s="11"/>
      <c r="M10113" s="11"/>
      <c r="N10113" s="11"/>
      <c r="O10113" s="11"/>
      <c r="P10113" s="11"/>
      <c r="Q10113" s="11"/>
      <c r="R10113" s="11"/>
      <c r="S10113" s="11"/>
      <c r="T10113" s="11"/>
      <c r="U10113" s="42"/>
      <c r="V10113" s="42"/>
      <c r="W10113" s="42"/>
      <c r="X10113" s="42"/>
      <c r="Y10113" s="42"/>
      <c r="Z10113" s="42"/>
      <c r="AA10113" s="42"/>
      <c r="AB10113" s="42"/>
      <c r="AD10113" s="11"/>
      <c r="AE10113" s="11"/>
      <c r="AF10113" s="11"/>
    </row>
    <row r="10114" spans="3:32">
      <c r="C10114" s="57"/>
      <c r="D10114" s="11"/>
      <c r="E10114" s="11"/>
      <c r="F10114" s="56"/>
      <c r="G10114" s="11"/>
      <c r="H10114" s="11"/>
      <c r="I10114" s="11"/>
      <c r="J10114" s="11"/>
      <c r="K10114" s="11"/>
      <c r="L10114" s="11"/>
      <c r="M10114" s="11"/>
      <c r="N10114" s="11"/>
      <c r="O10114" s="11"/>
      <c r="P10114" s="11"/>
      <c r="Q10114" s="11"/>
      <c r="R10114" s="11"/>
      <c r="S10114" s="11"/>
      <c r="T10114" s="11"/>
      <c r="U10114" s="42"/>
      <c r="V10114" s="42"/>
      <c r="W10114" s="42"/>
      <c r="X10114" s="42"/>
      <c r="Y10114" s="42"/>
      <c r="Z10114" s="42"/>
      <c r="AA10114" s="42"/>
      <c r="AB10114" s="42"/>
      <c r="AD10114" s="11"/>
      <c r="AE10114" s="11"/>
      <c r="AF10114" s="11"/>
    </row>
    <row r="10115" spans="3:32">
      <c r="C10115" s="57"/>
      <c r="D10115" s="11"/>
      <c r="E10115" s="11"/>
      <c r="F10115" s="56"/>
      <c r="G10115" s="11"/>
      <c r="H10115" s="11"/>
      <c r="I10115" s="11"/>
      <c r="J10115" s="11"/>
      <c r="K10115" s="11"/>
      <c r="L10115" s="11"/>
      <c r="M10115" s="11"/>
      <c r="N10115" s="11"/>
      <c r="O10115" s="11"/>
      <c r="P10115" s="11"/>
      <c r="Q10115" s="11"/>
      <c r="R10115" s="11"/>
      <c r="S10115" s="11"/>
      <c r="T10115" s="11"/>
      <c r="U10115" s="42"/>
      <c r="V10115" s="42"/>
      <c r="W10115" s="42"/>
      <c r="X10115" s="42"/>
      <c r="Y10115" s="42"/>
      <c r="Z10115" s="42"/>
      <c r="AA10115" s="42"/>
      <c r="AB10115" s="42"/>
      <c r="AD10115" s="11"/>
      <c r="AE10115" s="11"/>
      <c r="AF10115" s="11"/>
    </row>
    <row r="10116" spans="3:32">
      <c r="C10116" s="57"/>
      <c r="D10116" s="11"/>
      <c r="E10116" s="11"/>
      <c r="F10116" s="56"/>
      <c r="G10116" s="11"/>
      <c r="H10116" s="11"/>
      <c r="I10116" s="11"/>
      <c r="J10116" s="11"/>
      <c r="K10116" s="11"/>
      <c r="L10116" s="11"/>
      <c r="M10116" s="11"/>
      <c r="N10116" s="11"/>
      <c r="O10116" s="11"/>
      <c r="P10116" s="11"/>
      <c r="Q10116" s="11"/>
      <c r="R10116" s="11"/>
      <c r="S10116" s="11"/>
      <c r="T10116" s="11"/>
      <c r="U10116" s="42"/>
      <c r="V10116" s="42"/>
      <c r="W10116" s="42"/>
      <c r="X10116" s="42"/>
      <c r="Y10116" s="42"/>
      <c r="Z10116" s="42"/>
      <c r="AA10116" s="42"/>
      <c r="AB10116" s="42"/>
      <c r="AD10116" s="11"/>
      <c r="AE10116" s="11"/>
      <c r="AF10116" s="11"/>
    </row>
    <row r="10117" spans="3:32">
      <c r="C10117" s="57"/>
      <c r="D10117" s="11"/>
      <c r="E10117" s="11"/>
      <c r="F10117" s="56"/>
      <c r="G10117" s="11"/>
      <c r="H10117" s="11"/>
      <c r="I10117" s="11"/>
      <c r="J10117" s="11"/>
      <c r="K10117" s="11"/>
      <c r="L10117" s="11"/>
      <c r="M10117" s="11"/>
      <c r="N10117" s="11"/>
      <c r="O10117" s="11"/>
      <c r="P10117" s="11"/>
      <c r="Q10117" s="11"/>
      <c r="R10117" s="11"/>
      <c r="S10117" s="11"/>
      <c r="T10117" s="11"/>
      <c r="U10117" s="42"/>
      <c r="V10117" s="42"/>
      <c r="W10117" s="42"/>
      <c r="X10117" s="42"/>
      <c r="Y10117" s="42"/>
      <c r="Z10117" s="42"/>
      <c r="AA10117" s="42"/>
      <c r="AB10117" s="42"/>
      <c r="AD10117" s="11"/>
      <c r="AF10117" s="11"/>
    </row>
    <row r="10118" spans="3:32">
      <c r="C10118" s="57"/>
      <c r="D10118" s="11"/>
      <c r="E10118" s="11"/>
      <c r="F10118" s="56"/>
      <c r="G10118" s="11"/>
      <c r="H10118" s="11"/>
      <c r="I10118" s="11"/>
      <c r="J10118" s="11"/>
      <c r="K10118" s="11"/>
      <c r="L10118" s="11"/>
      <c r="M10118" s="11"/>
      <c r="N10118" s="11"/>
      <c r="O10118" s="11"/>
      <c r="P10118" s="11"/>
      <c r="Q10118" s="11"/>
      <c r="R10118" s="11"/>
      <c r="S10118" s="11"/>
      <c r="T10118" s="11"/>
      <c r="U10118" s="42"/>
      <c r="V10118" s="42"/>
      <c r="W10118" s="42"/>
      <c r="X10118" s="42"/>
      <c r="Y10118" s="42"/>
      <c r="Z10118" s="42"/>
      <c r="AA10118" s="42"/>
      <c r="AB10118" s="42"/>
      <c r="AD10118" s="11"/>
      <c r="AE10118" s="11"/>
    </row>
    <row r="10119" spans="3:32">
      <c r="C10119" s="57"/>
      <c r="D10119" s="11"/>
      <c r="E10119" s="11"/>
      <c r="F10119" s="56"/>
      <c r="G10119" s="11"/>
      <c r="H10119" s="11"/>
      <c r="I10119" s="11"/>
      <c r="J10119" s="11"/>
      <c r="K10119" s="11"/>
      <c r="L10119" s="11"/>
      <c r="M10119" s="11"/>
      <c r="N10119" s="11"/>
      <c r="O10119" s="11"/>
      <c r="P10119" s="11"/>
      <c r="Q10119" s="11"/>
      <c r="R10119" s="11"/>
      <c r="S10119" s="11"/>
      <c r="T10119" s="11"/>
      <c r="U10119" s="42"/>
      <c r="V10119" s="42"/>
      <c r="W10119" s="42"/>
      <c r="X10119" s="42"/>
      <c r="Y10119" s="42"/>
      <c r="Z10119" s="42"/>
      <c r="AA10119" s="42"/>
      <c r="AB10119" s="42"/>
      <c r="AD10119" s="11"/>
      <c r="AE10119" s="11"/>
      <c r="AF10119" s="11"/>
    </row>
    <row r="10120" spans="3:32">
      <c r="C10120" s="57"/>
      <c r="D10120" s="11"/>
      <c r="E10120" s="11"/>
      <c r="F10120" s="56"/>
      <c r="G10120" s="11"/>
      <c r="H10120" s="11"/>
      <c r="I10120" s="11"/>
      <c r="J10120" s="11"/>
      <c r="K10120" s="11"/>
      <c r="L10120" s="11"/>
      <c r="M10120" s="11"/>
      <c r="N10120" s="11"/>
      <c r="O10120" s="11"/>
      <c r="P10120" s="11"/>
      <c r="Q10120" s="11"/>
      <c r="R10120" s="11"/>
      <c r="S10120" s="11"/>
      <c r="T10120" s="11"/>
      <c r="U10120" s="42"/>
      <c r="V10120" s="42"/>
      <c r="W10120" s="42"/>
      <c r="X10120" s="42"/>
      <c r="Y10120" s="42"/>
      <c r="Z10120" s="42"/>
      <c r="AA10120" s="42"/>
      <c r="AB10120" s="42"/>
      <c r="AD10120" s="11"/>
      <c r="AE10120" s="11"/>
      <c r="AF10120" s="11"/>
    </row>
    <row r="10121" spans="3:32">
      <c r="C10121" s="57"/>
      <c r="D10121" s="11"/>
      <c r="E10121" s="11"/>
      <c r="F10121" s="56"/>
      <c r="G10121" s="11"/>
      <c r="H10121" s="11"/>
      <c r="I10121" s="11"/>
      <c r="J10121" s="11"/>
      <c r="K10121" s="11"/>
      <c r="L10121" s="11"/>
      <c r="M10121" s="11"/>
      <c r="N10121" s="11"/>
      <c r="O10121" s="11"/>
      <c r="P10121" s="11"/>
      <c r="Q10121" s="11"/>
      <c r="R10121" s="11"/>
      <c r="S10121" s="11"/>
      <c r="T10121" s="11"/>
      <c r="U10121" s="42"/>
      <c r="V10121" s="42"/>
      <c r="W10121" s="42"/>
      <c r="X10121" s="42"/>
      <c r="Y10121" s="42"/>
      <c r="Z10121" s="42"/>
      <c r="AA10121" s="42"/>
      <c r="AB10121" s="42"/>
      <c r="AD10121" s="11"/>
      <c r="AE10121" s="11"/>
    </row>
    <row r="10122" spans="3:32">
      <c r="C10122" s="57"/>
      <c r="D10122" s="11"/>
      <c r="E10122" s="11"/>
      <c r="F10122" s="56"/>
      <c r="G10122" s="11"/>
      <c r="H10122" s="11"/>
      <c r="I10122" s="11"/>
      <c r="J10122" s="11"/>
      <c r="K10122" s="11"/>
      <c r="L10122" s="11"/>
      <c r="M10122" s="11"/>
      <c r="N10122" s="11"/>
      <c r="O10122" s="11"/>
      <c r="P10122" s="11"/>
      <c r="Q10122" s="11"/>
      <c r="R10122" s="11"/>
      <c r="S10122" s="11"/>
      <c r="T10122" s="11"/>
      <c r="U10122" s="42"/>
      <c r="V10122" s="42"/>
      <c r="W10122" s="42"/>
      <c r="X10122" s="42"/>
      <c r="Y10122" s="42"/>
      <c r="Z10122" s="42"/>
      <c r="AA10122" s="42"/>
      <c r="AB10122" s="42"/>
      <c r="AD10122" s="11"/>
      <c r="AE10122" s="11"/>
      <c r="AF10122" s="11"/>
    </row>
    <row r="10123" spans="3:32">
      <c r="C10123" s="57"/>
      <c r="D10123" s="11"/>
      <c r="E10123" s="11"/>
      <c r="F10123" s="56"/>
      <c r="G10123" s="11"/>
      <c r="H10123" s="11"/>
      <c r="I10123" s="11"/>
      <c r="J10123" s="11"/>
      <c r="K10123" s="11"/>
      <c r="M10123" s="11"/>
      <c r="N10123" s="11"/>
      <c r="Q10123" s="11"/>
      <c r="R10123" s="11"/>
      <c r="S10123" s="11"/>
      <c r="U10123" s="42"/>
      <c r="V10123" s="42"/>
      <c r="W10123" s="42"/>
      <c r="X10123" s="42"/>
      <c r="Y10123" s="42"/>
      <c r="Z10123" s="42"/>
      <c r="AA10123" s="42"/>
      <c r="AB10123" s="42"/>
      <c r="AD10123" s="11"/>
      <c r="AE10123" s="11"/>
      <c r="AF10123" s="11"/>
    </row>
    <row r="10124" spans="3:32">
      <c r="C10124" s="57"/>
      <c r="D10124" s="11"/>
      <c r="E10124" s="11"/>
      <c r="F10124" s="56"/>
      <c r="G10124" s="11"/>
      <c r="H10124" s="11"/>
      <c r="I10124" s="11"/>
      <c r="J10124" s="11"/>
      <c r="K10124" s="11"/>
      <c r="L10124" s="11"/>
      <c r="M10124" s="11"/>
      <c r="N10124" s="11"/>
      <c r="P10124" s="11"/>
      <c r="Q10124" s="11"/>
      <c r="R10124" s="11"/>
      <c r="S10124" s="11"/>
      <c r="T10124" s="11"/>
      <c r="U10124" s="42"/>
      <c r="V10124" s="42"/>
      <c r="W10124" s="42"/>
      <c r="X10124" s="42"/>
      <c r="Y10124" s="42"/>
      <c r="Z10124" s="42"/>
      <c r="AA10124" s="42"/>
      <c r="AB10124" s="42"/>
      <c r="AD10124" s="11"/>
      <c r="AE10124" s="11"/>
    </row>
    <row r="10125" spans="3:32">
      <c r="C10125" s="57"/>
      <c r="D10125" s="11"/>
      <c r="E10125" s="11"/>
      <c r="F10125" s="56"/>
      <c r="G10125" s="11"/>
      <c r="H10125" s="11"/>
      <c r="I10125" s="11"/>
      <c r="J10125" s="11"/>
      <c r="K10125" s="11"/>
      <c r="L10125" s="11"/>
      <c r="M10125" s="11"/>
      <c r="N10125" s="11"/>
      <c r="P10125" s="11"/>
      <c r="Q10125" s="11"/>
      <c r="R10125" s="11"/>
      <c r="S10125" s="11"/>
      <c r="T10125" s="11"/>
      <c r="U10125" s="42"/>
      <c r="V10125" s="42"/>
      <c r="W10125" s="42"/>
      <c r="X10125" s="42"/>
      <c r="Y10125" s="42"/>
      <c r="Z10125" s="42"/>
      <c r="AA10125" s="42"/>
      <c r="AB10125" s="42"/>
      <c r="AD10125" s="11"/>
      <c r="AE10125" s="11"/>
      <c r="AF10125" s="11"/>
    </row>
    <row r="10126" spans="3:32">
      <c r="C10126" s="57"/>
      <c r="D10126" s="11"/>
      <c r="E10126" s="11"/>
      <c r="F10126" s="56"/>
      <c r="G10126" s="11"/>
      <c r="H10126" s="11"/>
      <c r="I10126" s="11"/>
      <c r="J10126" s="11"/>
      <c r="K10126" s="11"/>
      <c r="L10126" s="11"/>
      <c r="M10126" s="11"/>
      <c r="N10126" s="11"/>
      <c r="O10126" s="11"/>
      <c r="P10126" s="11"/>
      <c r="Q10126" s="11"/>
      <c r="R10126" s="11"/>
      <c r="S10126" s="11"/>
      <c r="T10126" s="11"/>
      <c r="U10126" s="42"/>
      <c r="V10126" s="42"/>
      <c r="W10126" s="42"/>
      <c r="X10126" s="42"/>
      <c r="Y10126" s="42"/>
      <c r="Z10126" s="42"/>
      <c r="AA10126" s="42"/>
      <c r="AB10126" s="42"/>
      <c r="AD10126" s="11"/>
      <c r="AE10126" s="11"/>
      <c r="AF10126" s="11"/>
    </row>
    <row r="10127" spans="3:32">
      <c r="C10127" s="57"/>
      <c r="D10127" s="11"/>
      <c r="E10127" s="11"/>
      <c r="F10127" s="56"/>
      <c r="G10127" s="11"/>
      <c r="H10127" s="11"/>
      <c r="I10127" s="11"/>
      <c r="J10127" s="11"/>
      <c r="K10127" s="11"/>
      <c r="L10127" s="11"/>
      <c r="M10127" s="11"/>
      <c r="N10127" s="11"/>
      <c r="O10127" s="11"/>
      <c r="P10127" s="11"/>
      <c r="Q10127" s="11"/>
      <c r="R10127" s="11"/>
      <c r="S10127" s="11"/>
      <c r="T10127" s="11"/>
      <c r="U10127" s="42"/>
      <c r="V10127" s="42"/>
      <c r="W10127" s="42"/>
      <c r="X10127" s="42"/>
      <c r="Y10127" s="42"/>
      <c r="Z10127" s="42"/>
      <c r="AA10127" s="42"/>
      <c r="AB10127" s="42"/>
      <c r="AD10127" s="11"/>
      <c r="AF10127" s="11"/>
    </row>
    <row r="10128" spans="3:32">
      <c r="C10128" s="57"/>
      <c r="D10128" s="11"/>
      <c r="E10128" s="11"/>
      <c r="F10128" s="56"/>
      <c r="G10128" s="11"/>
      <c r="H10128" s="11"/>
      <c r="I10128" s="11"/>
      <c r="J10128" s="11"/>
      <c r="K10128" s="11"/>
      <c r="L10128" s="11"/>
      <c r="M10128" s="11"/>
      <c r="O10128" s="11"/>
      <c r="Q10128" s="11"/>
      <c r="R10128" s="11"/>
      <c r="S10128" s="11"/>
      <c r="T10128" s="11"/>
      <c r="U10128" s="42"/>
      <c r="V10128" s="42"/>
      <c r="W10128" s="42"/>
      <c r="X10128" s="42"/>
      <c r="Y10128" s="42"/>
      <c r="Z10128" s="42"/>
      <c r="AA10128" s="42"/>
      <c r="AB10128" s="42"/>
      <c r="AD10128" s="11"/>
      <c r="AF10128" s="11"/>
    </row>
    <row r="10129" spans="3:32">
      <c r="C10129" s="57"/>
      <c r="D10129" s="11"/>
      <c r="E10129" s="11"/>
      <c r="F10129" s="56"/>
      <c r="G10129" s="11"/>
      <c r="H10129" s="11"/>
      <c r="I10129" s="11"/>
      <c r="J10129" s="11"/>
      <c r="K10129" s="11"/>
      <c r="L10129" s="11"/>
      <c r="M10129" s="11"/>
      <c r="O10129" s="11"/>
      <c r="Q10129" s="11"/>
      <c r="R10129" s="11"/>
      <c r="S10129" s="11"/>
      <c r="T10129" s="11"/>
      <c r="U10129" s="42"/>
      <c r="V10129" s="42"/>
      <c r="W10129" s="42"/>
      <c r="X10129" s="42"/>
      <c r="Y10129" s="42"/>
      <c r="Z10129" s="42"/>
      <c r="AA10129" s="42"/>
      <c r="AB10129" s="42"/>
      <c r="AD10129" s="11"/>
      <c r="AF10129" s="11"/>
    </row>
    <row r="10130" spans="3:32">
      <c r="C10130" s="57"/>
      <c r="D10130" s="11"/>
      <c r="E10130" s="11"/>
      <c r="F10130" s="56"/>
      <c r="G10130" s="11"/>
      <c r="H10130" s="11"/>
      <c r="I10130" s="11"/>
      <c r="J10130" s="11"/>
      <c r="K10130" s="11"/>
      <c r="M10130" s="11"/>
      <c r="O10130" s="11"/>
      <c r="P10130" s="11"/>
      <c r="Q10130" s="11"/>
      <c r="R10130" s="11"/>
      <c r="S10130" s="11"/>
      <c r="T10130" s="11"/>
      <c r="U10130" s="42"/>
      <c r="V10130" s="42"/>
      <c r="W10130" s="42"/>
      <c r="X10130" s="42"/>
      <c r="Y10130" s="42"/>
      <c r="Z10130" s="42"/>
      <c r="AA10130" s="42"/>
      <c r="AB10130" s="42"/>
      <c r="AD10130" s="11"/>
      <c r="AE10130" s="11"/>
    </row>
    <row r="10131" spans="3:32">
      <c r="C10131" s="57"/>
      <c r="D10131" s="11"/>
      <c r="E10131" s="11"/>
      <c r="F10131" s="56"/>
      <c r="G10131" s="11"/>
      <c r="H10131" s="11"/>
      <c r="I10131" s="11"/>
      <c r="J10131" s="11"/>
      <c r="K10131" s="11"/>
      <c r="L10131" s="11"/>
      <c r="M10131" s="11"/>
      <c r="O10131" s="11"/>
      <c r="Q10131" s="11"/>
      <c r="R10131" s="11"/>
      <c r="S10131" s="11"/>
      <c r="T10131" s="11"/>
      <c r="U10131" s="42"/>
      <c r="V10131" s="42"/>
      <c r="W10131" s="42"/>
      <c r="X10131" s="42"/>
      <c r="Y10131" s="42"/>
      <c r="Z10131" s="42"/>
      <c r="AA10131" s="42"/>
      <c r="AB10131" s="42"/>
      <c r="AD10131" s="11"/>
      <c r="AE10131" s="11"/>
      <c r="AF10131" s="11"/>
    </row>
    <row r="10132" spans="3:32">
      <c r="C10132" s="57"/>
      <c r="D10132" s="11"/>
      <c r="E10132" s="11"/>
      <c r="F10132" s="56"/>
      <c r="G10132" s="11"/>
      <c r="H10132" s="11"/>
      <c r="I10132" s="11"/>
      <c r="J10132" s="11"/>
      <c r="K10132" s="11"/>
      <c r="L10132" s="11"/>
      <c r="M10132" s="11"/>
      <c r="O10132" s="11"/>
      <c r="Q10132" s="11"/>
      <c r="R10132" s="11"/>
      <c r="S10132" s="11"/>
      <c r="T10132" s="11"/>
      <c r="U10132" s="42"/>
      <c r="V10132" s="42"/>
      <c r="W10132" s="42"/>
      <c r="X10132" s="42"/>
      <c r="Y10132" s="42"/>
      <c r="Z10132" s="42"/>
      <c r="AA10132" s="42"/>
      <c r="AB10132" s="42"/>
      <c r="AD10132" s="11"/>
      <c r="AF10132" s="11"/>
    </row>
    <row r="10133" spans="3:32">
      <c r="C10133" s="57"/>
      <c r="D10133" s="11"/>
      <c r="E10133" s="11"/>
      <c r="F10133" s="56"/>
      <c r="G10133" s="11"/>
      <c r="H10133" s="11"/>
      <c r="I10133" s="11"/>
      <c r="J10133" s="11"/>
      <c r="K10133" s="11"/>
      <c r="L10133" s="11"/>
      <c r="M10133" s="11"/>
      <c r="N10133" s="11"/>
      <c r="O10133" s="11"/>
      <c r="P10133" s="11"/>
      <c r="Q10133" s="11"/>
      <c r="R10133" s="11"/>
      <c r="S10133" s="11"/>
      <c r="T10133" s="11"/>
      <c r="U10133" s="42"/>
      <c r="V10133" s="42"/>
      <c r="W10133" s="42"/>
      <c r="X10133" s="42"/>
      <c r="Y10133" s="42"/>
      <c r="Z10133" s="42"/>
      <c r="AA10133" s="42"/>
      <c r="AB10133" s="42"/>
      <c r="AD10133" s="11"/>
      <c r="AF10133" s="11"/>
    </row>
    <row r="10134" spans="3:32">
      <c r="C10134" s="57"/>
      <c r="D10134" s="11"/>
      <c r="E10134" s="11"/>
      <c r="F10134" s="56"/>
      <c r="G10134" s="11"/>
      <c r="H10134" s="11"/>
      <c r="I10134" s="11"/>
      <c r="J10134" s="11"/>
      <c r="K10134" s="11"/>
      <c r="L10134" s="11"/>
      <c r="M10134" s="11"/>
      <c r="N10134" s="11"/>
      <c r="O10134" s="11"/>
      <c r="P10134" s="11"/>
      <c r="Q10134" s="11"/>
      <c r="R10134" s="11"/>
      <c r="S10134" s="11"/>
      <c r="T10134" s="11"/>
      <c r="U10134" s="42"/>
      <c r="V10134" s="42"/>
      <c r="W10134" s="42"/>
      <c r="X10134" s="42"/>
      <c r="Y10134" s="42"/>
      <c r="Z10134" s="42"/>
      <c r="AA10134" s="42"/>
      <c r="AB10134" s="42"/>
      <c r="AD10134" s="11"/>
      <c r="AE10134" s="11"/>
      <c r="AF10134" s="11"/>
    </row>
    <row r="10135" spans="3:32">
      <c r="C10135" s="57"/>
      <c r="D10135" s="11"/>
      <c r="E10135" s="11"/>
      <c r="F10135" s="56"/>
      <c r="G10135" s="11"/>
      <c r="H10135" s="11"/>
      <c r="I10135" s="11"/>
      <c r="J10135" s="11"/>
      <c r="K10135" s="11"/>
      <c r="L10135" s="11"/>
      <c r="M10135" s="11"/>
      <c r="N10135" s="11"/>
      <c r="O10135" s="11"/>
      <c r="Q10135" s="11"/>
      <c r="R10135" s="11"/>
      <c r="S10135" s="11"/>
      <c r="T10135" s="11"/>
      <c r="U10135" s="42"/>
      <c r="V10135" s="42"/>
      <c r="W10135" s="42"/>
      <c r="X10135" s="42"/>
      <c r="Y10135" s="42"/>
      <c r="Z10135" s="42"/>
      <c r="AA10135" s="42"/>
      <c r="AB10135" s="42"/>
      <c r="AD10135" s="11"/>
    </row>
    <row r="10136" spans="3:32">
      <c r="C10136" s="57"/>
      <c r="D10136" s="11"/>
      <c r="E10136" s="11"/>
      <c r="F10136" s="56"/>
      <c r="G10136" s="11"/>
      <c r="H10136" s="11"/>
      <c r="I10136" s="11"/>
      <c r="J10136" s="11"/>
      <c r="K10136" s="11"/>
      <c r="L10136" s="11"/>
      <c r="M10136" s="11"/>
      <c r="N10136" s="11"/>
      <c r="O10136" s="11"/>
      <c r="P10136" s="11"/>
      <c r="Q10136" s="11"/>
      <c r="R10136" s="11"/>
      <c r="S10136" s="11"/>
      <c r="T10136" s="11"/>
      <c r="U10136" s="42"/>
      <c r="V10136" s="42"/>
      <c r="W10136" s="42"/>
      <c r="X10136" s="42"/>
      <c r="Y10136" s="42"/>
      <c r="Z10136" s="42"/>
      <c r="AA10136" s="42"/>
      <c r="AB10136" s="42"/>
      <c r="AD10136" s="11"/>
      <c r="AF10136" s="11"/>
    </row>
    <row r="10137" spans="3:32">
      <c r="C10137" s="57"/>
      <c r="D10137" s="11"/>
      <c r="E10137" s="11"/>
      <c r="F10137" s="56"/>
      <c r="G10137" s="11"/>
      <c r="H10137" s="11"/>
      <c r="I10137" s="11"/>
      <c r="J10137" s="11"/>
      <c r="K10137" s="11"/>
      <c r="L10137" s="11"/>
      <c r="M10137" s="11"/>
      <c r="N10137" s="11"/>
      <c r="O10137" s="11"/>
      <c r="P10137" s="11"/>
      <c r="Q10137" s="11"/>
      <c r="R10137" s="11"/>
      <c r="S10137" s="11"/>
      <c r="T10137" s="11"/>
      <c r="U10137" s="42"/>
      <c r="V10137" s="42"/>
      <c r="W10137" s="42"/>
      <c r="X10137" s="42"/>
      <c r="Y10137" s="42"/>
      <c r="Z10137" s="42"/>
      <c r="AA10137" s="42"/>
      <c r="AB10137" s="42"/>
      <c r="AD10137" s="11"/>
      <c r="AE10137" s="11"/>
      <c r="AF10137" s="11"/>
    </row>
    <row r="10138" spans="3:32">
      <c r="C10138" s="57"/>
      <c r="D10138" s="11"/>
      <c r="E10138" s="11"/>
      <c r="F10138" s="56"/>
      <c r="G10138" s="11"/>
      <c r="H10138" s="11"/>
      <c r="I10138" s="11"/>
      <c r="J10138" s="11"/>
      <c r="K10138" s="11"/>
      <c r="M10138" s="11"/>
      <c r="O10138" s="11"/>
      <c r="P10138" s="11"/>
      <c r="Q10138" s="11"/>
      <c r="R10138" s="11"/>
      <c r="S10138" s="11"/>
      <c r="T10138" s="11"/>
      <c r="U10138" s="42"/>
      <c r="V10138" s="42"/>
      <c r="W10138" s="42"/>
      <c r="X10138" s="42"/>
      <c r="Y10138" s="42"/>
      <c r="Z10138" s="42"/>
      <c r="AA10138" s="42"/>
      <c r="AB10138" s="42"/>
      <c r="AD10138" s="11"/>
      <c r="AE10138" s="11"/>
      <c r="AF10138" s="11"/>
    </row>
    <row r="10139" spans="3:32">
      <c r="C10139" s="57"/>
      <c r="D10139" s="11"/>
      <c r="E10139" s="11"/>
      <c r="F10139" s="56"/>
      <c r="G10139" s="11"/>
      <c r="H10139" s="11"/>
      <c r="I10139" s="11"/>
      <c r="J10139" s="11"/>
      <c r="K10139" s="11"/>
      <c r="L10139" s="11"/>
      <c r="M10139" s="11"/>
      <c r="O10139" s="11"/>
      <c r="Q10139" s="11"/>
      <c r="R10139" s="11"/>
      <c r="S10139" s="11"/>
      <c r="T10139" s="11"/>
      <c r="U10139" s="42"/>
      <c r="V10139" s="42"/>
      <c r="W10139" s="42"/>
      <c r="X10139" s="42"/>
      <c r="Y10139" s="42"/>
      <c r="Z10139" s="42"/>
      <c r="AA10139" s="42"/>
      <c r="AB10139" s="42"/>
      <c r="AD10139" s="11"/>
      <c r="AE10139" s="11"/>
      <c r="AF10139" s="11"/>
    </row>
    <row r="10140" spans="3:32">
      <c r="C10140" s="57"/>
      <c r="D10140" s="11"/>
      <c r="E10140" s="11"/>
      <c r="F10140" s="56"/>
      <c r="G10140" s="11"/>
      <c r="H10140" s="11"/>
      <c r="I10140" s="11"/>
      <c r="J10140" s="11"/>
      <c r="K10140" s="11"/>
      <c r="L10140" s="11"/>
      <c r="M10140" s="11"/>
      <c r="N10140" s="11"/>
      <c r="O10140" s="11"/>
      <c r="P10140" s="11"/>
      <c r="Q10140" s="11"/>
      <c r="R10140" s="11"/>
      <c r="S10140" s="11"/>
      <c r="T10140" s="11"/>
      <c r="U10140" s="42"/>
      <c r="V10140" s="42"/>
      <c r="W10140" s="42"/>
      <c r="X10140" s="42"/>
      <c r="Y10140" s="42"/>
      <c r="Z10140" s="42"/>
      <c r="AA10140" s="42"/>
      <c r="AB10140" s="42"/>
      <c r="AD10140" s="11"/>
      <c r="AF10140" s="11"/>
    </row>
    <row r="10141" spans="3:32">
      <c r="C10141" s="57"/>
      <c r="D10141" s="11"/>
      <c r="E10141" s="11"/>
      <c r="F10141" s="56"/>
      <c r="G10141" s="11"/>
      <c r="H10141" s="11"/>
      <c r="I10141" s="11"/>
      <c r="J10141" s="11"/>
      <c r="K10141" s="11"/>
      <c r="L10141" s="11"/>
      <c r="M10141" s="11"/>
      <c r="N10141" s="11"/>
      <c r="O10141" s="11"/>
      <c r="P10141" s="11"/>
      <c r="Q10141" s="11"/>
      <c r="R10141" s="11"/>
      <c r="S10141" s="11"/>
      <c r="T10141" s="11"/>
      <c r="U10141" s="42"/>
      <c r="V10141" s="42"/>
      <c r="W10141" s="42"/>
      <c r="X10141" s="42"/>
      <c r="Y10141" s="42"/>
      <c r="Z10141" s="42"/>
      <c r="AA10141" s="42"/>
      <c r="AB10141" s="42"/>
      <c r="AD10141" s="11"/>
      <c r="AF10141" s="11"/>
    </row>
    <row r="10142" spans="3:32">
      <c r="C10142" s="57"/>
      <c r="D10142" s="11"/>
      <c r="E10142" s="11"/>
      <c r="F10142" s="56"/>
      <c r="G10142" s="11"/>
      <c r="H10142" s="11"/>
      <c r="I10142" s="11"/>
      <c r="J10142" s="11"/>
      <c r="K10142" s="11"/>
      <c r="L10142" s="11"/>
      <c r="M10142" s="11"/>
      <c r="N10142" s="11"/>
      <c r="O10142" s="11"/>
      <c r="P10142" s="11"/>
      <c r="Q10142" s="11"/>
      <c r="R10142" s="11"/>
      <c r="S10142" s="11"/>
      <c r="T10142" s="11"/>
      <c r="U10142" s="42"/>
      <c r="V10142" s="42"/>
      <c r="W10142" s="42"/>
      <c r="X10142" s="42"/>
      <c r="Y10142" s="42"/>
      <c r="Z10142" s="42"/>
      <c r="AA10142" s="42"/>
      <c r="AB10142" s="42"/>
      <c r="AD10142" s="11"/>
      <c r="AF10142" s="11"/>
    </row>
    <row r="10143" spans="3:32">
      <c r="C10143" s="57"/>
      <c r="D10143" s="11"/>
      <c r="E10143" s="11"/>
      <c r="F10143" s="56"/>
      <c r="G10143" s="11"/>
      <c r="H10143" s="11"/>
      <c r="I10143" s="11"/>
      <c r="J10143" s="11"/>
      <c r="K10143" s="11"/>
      <c r="L10143" s="11"/>
      <c r="M10143" s="11"/>
      <c r="N10143" s="11"/>
      <c r="O10143" s="11"/>
      <c r="P10143" s="11"/>
      <c r="Q10143" s="11"/>
      <c r="R10143" s="11"/>
      <c r="S10143" s="11"/>
      <c r="T10143" s="11"/>
      <c r="U10143" s="42"/>
      <c r="V10143" s="42"/>
      <c r="W10143" s="42"/>
      <c r="X10143" s="42"/>
      <c r="Y10143" s="42"/>
      <c r="Z10143" s="42"/>
      <c r="AA10143" s="42"/>
      <c r="AB10143" s="42"/>
      <c r="AD10143" s="11"/>
      <c r="AE10143" s="11"/>
      <c r="AF10143" s="11"/>
    </row>
    <row r="10144" spans="3:32">
      <c r="C10144" s="57"/>
      <c r="D10144" s="11"/>
      <c r="E10144" s="11"/>
      <c r="F10144" s="56"/>
      <c r="G10144" s="11"/>
      <c r="H10144" s="11"/>
      <c r="I10144" s="11"/>
      <c r="J10144" s="11"/>
      <c r="K10144" s="11"/>
      <c r="L10144" s="11"/>
      <c r="M10144" s="11"/>
      <c r="N10144" s="11"/>
      <c r="O10144" s="11"/>
      <c r="P10144" s="11"/>
      <c r="Q10144" s="11"/>
      <c r="R10144" s="11"/>
      <c r="S10144" s="11"/>
      <c r="T10144" s="11"/>
      <c r="U10144" s="42"/>
      <c r="V10144" s="42"/>
      <c r="W10144" s="42"/>
      <c r="X10144" s="42"/>
      <c r="Y10144" s="42"/>
      <c r="Z10144" s="42"/>
      <c r="AA10144" s="42"/>
      <c r="AB10144" s="42"/>
      <c r="AD10144" s="11"/>
      <c r="AE10144" s="11"/>
      <c r="AF10144" s="11"/>
    </row>
    <row r="10145" spans="3:32">
      <c r="C10145" s="57"/>
      <c r="D10145" s="11"/>
      <c r="E10145" s="11"/>
      <c r="F10145" s="56"/>
      <c r="G10145" s="11"/>
      <c r="H10145" s="11"/>
      <c r="I10145" s="11"/>
      <c r="J10145" s="11"/>
      <c r="K10145" s="11"/>
      <c r="L10145" s="11"/>
      <c r="M10145" s="11"/>
      <c r="O10145" s="11"/>
      <c r="Q10145" s="11"/>
      <c r="R10145" s="11"/>
      <c r="S10145" s="11"/>
      <c r="T10145" s="11"/>
      <c r="U10145" s="42"/>
      <c r="V10145" s="42"/>
      <c r="W10145" s="42"/>
      <c r="X10145" s="42"/>
      <c r="Y10145" s="42"/>
      <c r="Z10145" s="42"/>
      <c r="AA10145" s="42"/>
      <c r="AB10145" s="42"/>
      <c r="AD10145" s="11"/>
      <c r="AF10145" s="11"/>
    </row>
    <row r="10146" spans="3:32">
      <c r="C10146" s="57"/>
      <c r="D10146" s="11"/>
      <c r="E10146" s="11"/>
      <c r="F10146" s="56"/>
      <c r="G10146" s="11"/>
      <c r="H10146" s="11"/>
      <c r="I10146" s="11"/>
      <c r="J10146" s="11"/>
      <c r="K10146" s="11"/>
      <c r="L10146" s="11"/>
      <c r="M10146" s="11"/>
      <c r="N10146" s="11"/>
      <c r="O10146" s="11"/>
      <c r="Q10146" s="11"/>
      <c r="R10146" s="11"/>
      <c r="S10146" s="11"/>
      <c r="T10146" s="11"/>
      <c r="U10146" s="42"/>
      <c r="V10146" s="42"/>
      <c r="W10146" s="42"/>
      <c r="X10146" s="42"/>
      <c r="Y10146" s="42"/>
      <c r="Z10146" s="42"/>
      <c r="AA10146" s="42"/>
      <c r="AB10146" s="42"/>
      <c r="AD10146" s="11"/>
      <c r="AE10146" s="11"/>
      <c r="AF10146" s="11"/>
    </row>
    <row r="10147" spans="3:32">
      <c r="C10147" s="57"/>
      <c r="D10147" s="11"/>
      <c r="E10147" s="11"/>
      <c r="F10147" s="56"/>
      <c r="G10147" s="11"/>
      <c r="H10147" s="11"/>
      <c r="I10147" s="11"/>
      <c r="J10147" s="11"/>
      <c r="K10147" s="11"/>
      <c r="L10147" s="11"/>
      <c r="M10147" s="11"/>
      <c r="N10147" s="11"/>
      <c r="O10147" s="11"/>
      <c r="P10147" s="11"/>
      <c r="Q10147" s="11"/>
      <c r="R10147" s="11"/>
      <c r="S10147" s="11"/>
      <c r="T10147" s="11"/>
      <c r="U10147" s="42"/>
      <c r="V10147" s="42"/>
      <c r="W10147" s="42"/>
      <c r="X10147" s="42"/>
      <c r="Y10147" s="42"/>
      <c r="Z10147" s="42"/>
      <c r="AA10147" s="42"/>
      <c r="AB10147" s="42"/>
      <c r="AD10147" s="11"/>
      <c r="AE10147" s="11"/>
    </row>
    <row r="10148" spans="3:32">
      <c r="C10148" s="57"/>
      <c r="D10148" s="11"/>
      <c r="E10148" s="11"/>
      <c r="F10148" s="56"/>
      <c r="G10148" s="11"/>
      <c r="H10148" s="11"/>
      <c r="I10148" s="11"/>
      <c r="J10148" s="11"/>
      <c r="K10148" s="11"/>
      <c r="L10148" s="11"/>
      <c r="M10148" s="11"/>
      <c r="N10148" s="11"/>
      <c r="O10148" s="11"/>
      <c r="P10148" s="11"/>
      <c r="Q10148" s="11"/>
      <c r="R10148" s="11"/>
      <c r="S10148" s="11"/>
      <c r="T10148" s="11"/>
      <c r="U10148" s="42"/>
      <c r="V10148" s="42"/>
      <c r="W10148" s="42"/>
      <c r="X10148" s="42"/>
      <c r="Y10148" s="42"/>
      <c r="Z10148" s="42"/>
      <c r="AA10148" s="42"/>
      <c r="AB10148" s="42"/>
      <c r="AD10148" s="11"/>
      <c r="AE10148" s="11"/>
    </row>
    <row r="10149" spans="3:32">
      <c r="C10149" s="57"/>
      <c r="D10149" s="11"/>
      <c r="E10149" s="11"/>
      <c r="F10149" s="56"/>
      <c r="G10149" s="11"/>
      <c r="H10149" s="11"/>
      <c r="I10149" s="11"/>
      <c r="J10149" s="11"/>
      <c r="K10149" s="11"/>
      <c r="L10149" s="11"/>
      <c r="M10149" s="11"/>
      <c r="N10149" s="11"/>
      <c r="O10149" s="11"/>
      <c r="P10149" s="11"/>
      <c r="Q10149" s="11"/>
      <c r="R10149" s="11"/>
      <c r="S10149" s="11"/>
      <c r="T10149" s="11"/>
      <c r="U10149" s="42"/>
      <c r="V10149" s="42"/>
      <c r="W10149" s="42"/>
      <c r="X10149" s="42"/>
      <c r="Y10149" s="42"/>
      <c r="Z10149" s="42"/>
      <c r="AA10149" s="42"/>
      <c r="AB10149" s="42"/>
      <c r="AD10149" s="11"/>
      <c r="AE10149" s="11"/>
      <c r="AF10149" s="11"/>
    </row>
    <row r="10150" spans="3:32">
      <c r="C10150" s="57"/>
      <c r="D10150" s="11"/>
      <c r="E10150" s="11"/>
      <c r="F10150" s="56"/>
      <c r="G10150" s="11"/>
      <c r="H10150" s="11"/>
      <c r="I10150" s="11"/>
      <c r="J10150" s="11"/>
      <c r="K10150" s="11"/>
      <c r="L10150" s="11"/>
      <c r="M10150" s="11"/>
      <c r="N10150" s="11"/>
      <c r="Q10150" s="11"/>
      <c r="R10150" s="11"/>
      <c r="S10150" s="11"/>
      <c r="T10150" s="11"/>
      <c r="U10150" s="42"/>
      <c r="V10150" s="42"/>
      <c r="W10150" s="42"/>
      <c r="X10150" s="42"/>
      <c r="Y10150" s="42"/>
      <c r="Z10150" s="42"/>
      <c r="AA10150" s="42"/>
      <c r="AB10150" s="42"/>
      <c r="AD10150" s="11"/>
      <c r="AF10150" s="11"/>
    </row>
    <row r="10151" spans="3:32">
      <c r="C10151" s="57"/>
      <c r="D10151" s="11"/>
      <c r="E10151" s="11"/>
      <c r="F10151" s="56"/>
      <c r="G10151" s="11"/>
      <c r="H10151" s="11"/>
      <c r="I10151" s="11"/>
      <c r="J10151" s="11"/>
      <c r="K10151" s="11"/>
      <c r="L10151" s="11"/>
      <c r="M10151" s="11"/>
      <c r="N10151" s="11"/>
      <c r="P10151" s="11"/>
      <c r="Q10151" s="11"/>
      <c r="R10151" s="11"/>
      <c r="S10151" s="11"/>
      <c r="T10151" s="11"/>
      <c r="U10151" s="42"/>
      <c r="V10151" s="42"/>
      <c r="W10151" s="42"/>
      <c r="X10151" s="42"/>
      <c r="Y10151" s="42"/>
      <c r="Z10151" s="42"/>
      <c r="AA10151" s="42"/>
      <c r="AB10151" s="42"/>
      <c r="AD10151" s="11"/>
      <c r="AF10151" s="11"/>
    </row>
    <row r="10152" spans="3:32">
      <c r="C10152" s="57"/>
      <c r="D10152" s="11"/>
      <c r="E10152" s="11"/>
      <c r="F10152" s="56"/>
      <c r="G10152" s="11"/>
      <c r="H10152" s="11"/>
      <c r="I10152" s="11"/>
      <c r="J10152" s="11"/>
      <c r="K10152" s="11"/>
      <c r="L10152" s="11"/>
      <c r="M10152" s="11"/>
      <c r="N10152" s="11"/>
      <c r="P10152" s="11"/>
      <c r="Q10152" s="11"/>
      <c r="R10152" s="11"/>
      <c r="S10152" s="11"/>
      <c r="T10152" s="11"/>
      <c r="U10152" s="42"/>
      <c r="V10152" s="42"/>
      <c r="W10152" s="42"/>
      <c r="X10152" s="42"/>
      <c r="Y10152" s="42"/>
      <c r="Z10152" s="42"/>
      <c r="AA10152" s="42"/>
      <c r="AB10152" s="42"/>
      <c r="AD10152" s="11"/>
      <c r="AF10152" s="11"/>
    </row>
    <row r="10153" spans="3:32">
      <c r="C10153" s="57"/>
      <c r="D10153" s="11"/>
      <c r="E10153" s="11"/>
      <c r="F10153" s="56"/>
      <c r="G10153" s="11"/>
      <c r="H10153" s="11"/>
      <c r="I10153" s="11"/>
      <c r="J10153" s="11"/>
      <c r="K10153" s="11"/>
      <c r="L10153" s="11"/>
      <c r="M10153" s="11"/>
      <c r="N10153" s="11"/>
      <c r="O10153" s="11"/>
      <c r="P10153" s="11"/>
      <c r="Q10153" s="11"/>
      <c r="R10153" s="11"/>
      <c r="S10153" s="11"/>
      <c r="T10153" s="11"/>
      <c r="U10153" s="42"/>
      <c r="V10153" s="42"/>
      <c r="W10153" s="42"/>
      <c r="X10153" s="42"/>
      <c r="Y10153" s="42"/>
      <c r="Z10153" s="42"/>
      <c r="AA10153" s="42"/>
      <c r="AB10153" s="42"/>
      <c r="AD10153" s="11"/>
      <c r="AF10153" s="11"/>
    </row>
    <row r="10154" spans="3:32">
      <c r="C10154" s="57"/>
      <c r="D10154" s="11"/>
      <c r="E10154" s="11"/>
      <c r="F10154" s="56"/>
      <c r="G10154" s="11"/>
      <c r="H10154" s="11"/>
      <c r="I10154" s="11"/>
      <c r="J10154" s="11"/>
      <c r="K10154" s="11"/>
      <c r="L10154" s="11"/>
      <c r="M10154" s="11"/>
      <c r="N10154" s="11"/>
      <c r="O10154" s="11"/>
      <c r="P10154" s="11"/>
      <c r="Q10154" s="11"/>
      <c r="R10154" s="11"/>
      <c r="S10154" s="11"/>
      <c r="T10154" s="11"/>
      <c r="U10154" s="42"/>
      <c r="V10154" s="42"/>
      <c r="W10154" s="42"/>
      <c r="X10154" s="42"/>
      <c r="Y10154" s="42"/>
      <c r="Z10154" s="42"/>
      <c r="AA10154" s="42"/>
      <c r="AB10154" s="42"/>
      <c r="AD10154" s="11"/>
      <c r="AE10154" s="11"/>
      <c r="AF10154" s="11"/>
    </row>
    <row r="10155" spans="3:32">
      <c r="C10155" s="57"/>
      <c r="D10155" s="11"/>
      <c r="E10155" s="11"/>
      <c r="F10155" s="56"/>
      <c r="G10155" s="11"/>
      <c r="H10155" s="11"/>
      <c r="I10155" s="11"/>
      <c r="J10155" s="11"/>
      <c r="K10155" s="11"/>
      <c r="L10155" s="11"/>
      <c r="M10155" s="11"/>
      <c r="O10155" s="11"/>
      <c r="Q10155" s="11"/>
      <c r="R10155" s="11"/>
      <c r="S10155" s="11"/>
      <c r="T10155" s="11"/>
      <c r="U10155" s="42"/>
      <c r="V10155" s="42"/>
      <c r="W10155" s="42"/>
      <c r="X10155" s="42"/>
      <c r="Y10155" s="42"/>
      <c r="Z10155" s="42"/>
      <c r="AA10155" s="42"/>
      <c r="AB10155" s="42"/>
      <c r="AD10155" s="11"/>
    </row>
    <row r="10156" spans="3:32">
      <c r="C10156" s="57"/>
      <c r="D10156" s="11"/>
      <c r="E10156" s="11"/>
      <c r="F10156" s="56"/>
      <c r="G10156" s="11"/>
      <c r="H10156" s="11"/>
      <c r="I10156" s="11"/>
      <c r="J10156" s="11"/>
      <c r="K10156" s="11"/>
      <c r="L10156" s="11"/>
      <c r="M10156" s="11"/>
      <c r="O10156" s="11"/>
      <c r="Q10156" s="11"/>
      <c r="R10156" s="11"/>
      <c r="S10156" s="11"/>
      <c r="T10156" s="11"/>
      <c r="U10156" s="42"/>
      <c r="V10156" s="42"/>
      <c r="W10156" s="42"/>
      <c r="X10156" s="42"/>
      <c r="Y10156" s="42"/>
      <c r="Z10156" s="42"/>
      <c r="AA10156" s="42"/>
      <c r="AB10156" s="42"/>
      <c r="AD10156" s="11"/>
      <c r="AE10156" s="11"/>
      <c r="AF10156" s="11"/>
    </row>
    <row r="10157" spans="3:32">
      <c r="C10157" s="57"/>
      <c r="D10157" s="11"/>
      <c r="E10157" s="11"/>
      <c r="F10157" s="56"/>
      <c r="G10157" s="11"/>
      <c r="H10157" s="11"/>
      <c r="I10157" s="11"/>
      <c r="J10157" s="11"/>
      <c r="K10157" s="11"/>
      <c r="L10157" s="11"/>
      <c r="M10157" s="11"/>
      <c r="N10157" s="11"/>
      <c r="O10157" s="11"/>
      <c r="P10157" s="11"/>
      <c r="Q10157" s="11"/>
      <c r="R10157" s="11"/>
      <c r="S10157" s="11"/>
      <c r="T10157" s="11"/>
      <c r="U10157" s="42"/>
      <c r="V10157" s="42"/>
      <c r="W10157" s="42"/>
      <c r="X10157" s="42"/>
      <c r="Y10157" s="42"/>
      <c r="Z10157" s="42"/>
      <c r="AA10157" s="42"/>
      <c r="AB10157" s="42"/>
      <c r="AD10157" s="11"/>
      <c r="AF10157" s="11"/>
    </row>
    <row r="10158" spans="3:32">
      <c r="C10158" s="57"/>
      <c r="D10158" s="11"/>
      <c r="E10158" s="11"/>
      <c r="F10158" s="56"/>
      <c r="G10158" s="11"/>
      <c r="H10158" s="11"/>
      <c r="I10158" s="11"/>
      <c r="J10158" s="11"/>
      <c r="K10158" s="11"/>
      <c r="L10158" s="11"/>
      <c r="M10158" s="11"/>
      <c r="N10158" s="11"/>
      <c r="P10158" s="11"/>
      <c r="Q10158" s="11"/>
      <c r="R10158" s="11"/>
      <c r="S10158" s="11"/>
      <c r="T10158" s="11"/>
      <c r="U10158" s="42"/>
      <c r="V10158" s="42"/>
      <c r="W10158" s="42"/>
      <c r="X10158" s="42"/>
      <c r="Y10158" s="42"/>
      <c r="Z10158" s="42"/>
      <c r="AA10158" s="42"/>
      <c r="AB10158" s="42"/>
      <c r="AD10158" s="11"/>
      <c r="AE10158" s="11"/>
    </row>
    <row r="10159" spans="3:32">
      <c r="C10159" s="57"/>
      <c r="D10159" s="11"/>
      <c r="E10159" s="11"/>
      <c r="F10159" s="56"/>
      <c r="G10159" s="11"/>
      <c r="H10159" s="11"/>
      <c r="I10159" s="11"/>
      <c r="J10159" s="11"/>
      <c r="K10159" s="11"/>
      <c r="L10159" s="11"/>
      <c r="M10159" s="11"/>
      <c r="N10159" s="11"/>
      <c r="O10159" s="11"/>
      <c r="P10159" s="11"/>
      <c r="Q10159" s="11"/>
      <c r="R10159" s="11"/>
      <c r="S10159" s="11"/>
      <c r="T10159" s="11"/>
      <c r="U10159" s="42"/>
      <c r="V10159" s="42"/>
      <c r="W10159" s="42"/>
      <c r="X10159" s="42"/>
      <c r="Y10159" s="42"/>
      <c r="Z10159" s="42"/>
      <c r="AA10159" s="42"/>
      <c r="AB10159" s="42"/>
      <c r="AD10159" s="11"/>
      <c r="AE10159" s="11"/>
    </row>
    <row r="10160" spans="3:32">
      <c r="C10160" s="57"/>
      <c r="D10160" s="11"/>
      <c r="E10160" s="11"/>
      <c r="F10160" s="56"/>
      <c r="G10160" s="11"/>
      <c r="H10160" s="11"/>
      <c r="I10160" s="11"/>
      <c r="J10160" s="11"/>
      <c r="K10160" s="11"/>
      <c r="L10160" s="11"/>
      <c r="M10160" s="11"/>
      <c r="N10160" s="11"/>
      <c r="P10160" s="11"/>
      <c r="Q10160" s="11"/>
      <c r="R10160" s="11"/>
      <c r="S10160" s="11"/>
      <c r="T10160" s="11"/>
      <c r="U10160" s="42"/>
      <c r="V10160" s="42"/>
      <c r="W10160" s="42"/>
      <c r="X10160" s="42"/>
      <c r="Y10160" s="42"/>
      <c r="Z10160" s="42"/>
      <c r="AA10160" s="42"/>
      <c r="AB10160" s="42"/>
      <c r="AD10160" s="11"/>
      <c r="AE10160" s="11"/>
    </row>
    <row r="10161" spans="3:32">
      <c r="C10161" s="57"/>
      <c r="D10161" s="11"/>
      <c r="E10161" s="11"/>
      <c r="F10161" s="56"/>
      <c r="G10161" s="11"/>
      <c r="H10161" s="11"/>
      <c r="I10161" s="11"/>
      <c r="J10161" s="11"/>
      <c r="K10161" s="11"/>
      <c r="L10161" s="11"/>
      <c r="M10161" s="11"/>
      <c r="N10161" s="11"/>
      <c r="P10161" s="11"/>
      <c r="Q10161" s="11"/>
      <c r="R10161" s="11"/>
      <c r="S10161" s="11"/>
      <c r="T10161" s="11"/>
      <c r="U10161" s="42"/>
      <c r="V10161" s="42"/>
      <c r="W10161" s="42"/>
      <c r="X10161" s="42"/>
      <c r="Y10161" s="42"/>
      <c r="Z10161" s="42"/>
      <c r="AA10161" s="42"/>
      <c r="AB10161" s="42"/>
      <c r="AD10161" s="11"/>
      <c r="AF10161" s="11"/>
    </row>
    <row r="10162" spans="3:32">
      <c r="C10162" s="57"/>
      <c r="D10162" s="11"/>
      <c r="E10162" s="11"/>
      <c r="F10162" s="56"/>
      <c r="G10162" s="11"/>
      <c r="H10162" s="11"/>
      <c r="I10162" s="11"/>
      <c r="J10162" s="11"/>
      <c r="K10162" s="11"/>
      <c r="L10162" s="11"/>
      <c r="M10162" s="11"/>
      <c r="N10162" s="11"/>
      <c r="O10162" s="11"/>
      <c r="P10162" s="11"/>
      <c r="Q10162" s="11"/>
      <c r="R10162" s="11"/>
      <c r="S10162" s="11"/>
      <c r="T10162" s="11"/>
      <c r="U10162" s="42"/>
      <c r="V10162" s="42"/>
      <c r="W10162" s="42"/>
      <c r="X10162" s="42"/>
      <c r="Y10162" s="42"/>
      <c r="Z10162" s="42"/>
      <c r="AA10162" s="42"/>
      <c r="AB10162" s="42"/>
      <c r="AD10162" s="11"/>
      <c r="AE10162" s="11"/>
    </row>
    <row r="10163" spans="3:32">
      <c r="C10163" s="57"/>
      <c r="D10163" s="11"/>
      <c r="E10163" s="11"/>
      <c r="F10163" s="56"/>
      <c r="G10163" s="11"/>
      <c r="H10163" s="11"/>
      <c r="I10163" s="11"/>
      <c r="J10163" s="11"/>
      <c r="K10163" s="11"/>
      <c r="M10163" s="11"/>
      <c r="Q10163" s="11"/>
      <c r="R10163" s="11"/>
      <c r="S10163" s="11"/>
      <c r="T10163" s="11"/>
      <c r="U10163" s="42"/>
      <c r="V10163" s="42"/>
      <c r="W10163" s="42"/>
      <c r="X10163" s="42"/>
      <c r="Y10163" s="42"/>
      <c r="Z10163" s="42"/>
      <c r="AA10163" s="42"/>
      <c r="AB10163" s="42"/>
      <c r="AD10163" s="11"/>
      <c r="AE10163" s="11"/>
    </row>
    <row r="10164" spans="3:32">
      <c r="C10164" s="57"/>
      <c r="D10164" s="11"/>
      <c r="E10164" s="11"/>
      <c r="F10164" s="56"/>
      <c r="G10164" s="11"/>
      <c r="H10164" s="11"/>
      <c r="I10164" s="11"/>
      <c r="J10164" s="11"/>
      <c r="K10164" s="11"/>
      <c r="L10164" s="11"/>
      <c r="M10164" s="11"/>
      <c r="N10164" s="11"/>
      <c r="O10164" s="11"/>
      <c r="P10164" s="11"/>
      <c r="Q10164" s="11"/>
      <c r="R10164" s="11"/>
      <c r="S10164" s="11"/>
      <c r="T10164" s="11"/>
      <c r="U10164" s="42"/>
      <c r="V10164" s="42"/>
      <c r="W10164" s="42"/>
      <c r="X10164" s="42"/>
      <c r="Y10164" s="42"/>
      <c r="Z10164" s="42"/>
      <c r="AA10164" s="42"/>
      <c r="AB10164" s="42"/>
      <c r="AD10164" s="11"/>
      <c r="AE10164" s="11"/>
    </row>
    <row r="10165" spans="3:32">
      <c r="C10165" s="57"/>
      <c r="D10165" s="11"/>
      <c r="E10165" s="11"/>
      <c r="F10165" s="56"/>
      <c r="G10165" s="11"/>
      <c r="H10165" s="11"/>
      <c r="I10165" s="11"/>
      <c r="J10165" s="11"/>
      <c r="K10165" s="11"/>
      <c r="L10165" s="11"/>
      <c r="M10165" s="11"/>
      <c r="N10165" s="11"/>
      <c r="O10165" s="11"/>
      <c r="P10165" s="11"/>
      <c r="Q10165" s="11"/>
      <c r="R10165" s="11"/>
      <c r="S10165" s="11"/>
      <c r="T10165" s="11"/>
      <c r="U10165" s="42"/>
      <c r="V10165" s="42"/>
      <c r="W10165" s="42"/>
      <c r="X10165" s="42"/>
      <c r="Y10165" s="42"/>
      <c r="Z10165" s="42"/>
      <c r="AA10165" s="42"/>
      <c r="AB10165" s="42"/>
      <c r="AD10165" s="11"/>
      <c r="AE10165" s="11"/>
    </row>
    <row r="10166" spans="3:32">
      <c r="C10166" s="57"/>
      <c r="D10166" s="11"/>
      <c r="E10166" s="11"/>
      <c r="F10166" s="56"/>
      <c r="G10166" s="11"/>
      <c r="H10166" s="11"/>
      <c r="I10166" s="11"/>
      <c r="J10166" s="11"/>
      <c r="K10166" s="11"/>
      <c r="M10166" s="11"/>
      <c r="Q10166" s="11"/>
      <c r="R10166" s="11"/>
      <c r="S10166" s="11"/>
      <c r="T10166" s="11"/>
      <c r="U10166" s="42"/>
      <c r="V10166" s="42"/>
      <c r="W10166" s="42"/>
      <c r="X10166" s="42"/>
      <c r="Y10166" s="42"/>
      <c r="Z10166" s="42"/>
      <c r="AA10166" s="42"/>
      <c r="AB10166" s="42"/>
      <c r="AD10166" s="11"/>
      <c r="AE10166" s="11"/>
    </row>
    <row r="10167" spans="3:32">
      <c r="C10167" s="57"/>
      <c r="D10167" s="11"/>
      <c r="E10167" s="11"/>
      <c r="F10167" s="56"/>
      <c r="G10167" s="11"/>
      <c r="H10167" s="11"/>
      <c r="I10167" s="11"/>
      <c r="J10167" s="11"/>
      <c r="K10167" s="11"/>
      <c r="M10167" s="11"/>
      <c r="Q10167" s="11"/>
      <c r="R10167" s="11"/>
      <c r="S10167" s="11"/>
      <c r="T10167" s="11"/>
      <c r="U10167" s="42"/>
      <c r="V10167" s="42"/>
      <c r="W10167" s="42"/>
      <c r="X10167" s="42"/>
      <c r="Y10167" s="42"/>
      <c r="Z10167" s="42"/>
      <c r="AA10167" s="42"/>
      <c r="AB10167" s="42"/>
      <c r="AD10167" s="11"/>
      <c r="AE10167" s="11"/>
    </row>
    <row r="10168" spans="3:32">
      <c r="C10168" s="57"/>
      <c r="D10168" s="11"/>
      <c r="E10168" s="11"/>
      <c r="F10168" s="56"/>
      <c r="G10168" s="11"/>
      <c r="H10168" s="11"/>
      <c r="I10168" s="11"/>
      <c r="J10168" s="11"/>
      <c r="K10168" s="11"/>
      <c r="M10168" s="11"/>
      <c r="N10168" s="11"/>
      <c r="O10168" s="11"/>
      <c r="P10168" s="11"/>
      <c r="Q10168" s="11"/>
      <c r="R10168" s="11"/>
      <c r="S10168" s="11"/>
      <c r="T10168" s="11"/>
      <c r="U10168" s="42"/>
      <c r="V10168" s="42"/>
      <c r="W10168" s="42"/>
      <c r="X10168" s="42"/>
      <c r="Y10168" s="42"/>
      <c r="Z10168" s="42"/>
      <c r="AA10168" s="42"/>
      <c r="AB10168" s="42"/>
      <c r="AD10168" s="11"/>
    </row>
    <row r="10169" spans="3:32">
      <c r="C10169" s="57"/>
      <c r="D10169" s="11"/>
      <c r="E10169" s="11"/>
      <c r="F10169" s="56"/>
      <c r="G10169" s="11"/>
      <c r="H10169" s="11"/>
      <c r="I10169" s="11"/>
      <c r="J10169" s="11"/>
      <c r="K10169" s="11"/>
      <c r="L10169" s="11"/>
      <c r="M10169" s="11"/>
      <c r="N10169" s="11"/>
      <c r="O10169" s="11"/>
      <c r="P10169" s="11"/>
      <c r="Q10169" s="11"/>
      <c r="R10169" s="11"/>
      <c r="S10169" s="11"/>
      <c r="T10169" s="11"/>
      <c r="U10169" s="42"/>
      <c r="V10169" s="42"/>
      <c r="W10169" s="42"/>
      <c r="X10169" s="42"/>
      <c r="Y10169" s="42"/>
      <c r="Z10169" s="42"/>
      <c r="AA10169" s="42"/>
      <c r="AB10169" s="42"/>
      <c r="AD10169" s="11"/>
      <c r="AF10169" s="11"/>
    </row>
    <row r="10170" spans="3:32">
      <c r="C10170" s="57"/>
      <c r="D10170" s="11"/>
      <c r="E10170" s="11"/>
      <c r="F10170" s="56"/>
      <c r="G10170" s="11"/>
      <c r="H10170" s="11"/>
      <c r="I10170" s="11"/>
      <c r="J10170" s="11"/>
      <c r="K10170" s="11"/>
      <c r="L10170" s="11"/>
      <c r="M10170" s="11"/>
      <c r="N10170" s="11"/>
      <c r="O10170" s="11"/>
      <c r="P10170" s="11"/>
      <c r="Q10170" s="11"/>
      <c r="R10170" s="11"/>
      <c r="S10170" s="11"/>
      <c r="T10170" s="11"/>
      <c r="U10170" s="42"/>
      <c r="V10170" s="42"/>
      <c r="W10170" s="42"/>
      <c r="X10170" s="42"/>
      <c r="Y10170" s="42"/>
      <c r="Z10170" s="42"/>
      <c r="AA10170" s="42"/>
      <c r="AB10170" s="42"/>
      <c r="AD10170" s="11"/>
    </row>
    <row r="10171" spans="3:32">
      <c r="C10171" s="57"/>
      <c r="D10171" s="11"/>
      <c r="E10171" s="11"/>
      <c r="F10171" s="56"/>
      <c r="G10171" s="11"/>
      <c r="H10171" s="11"/>
      <c r="I10171" s="11"/>
      <c r="J10171" s="11"/>
      <c r="K10171" s="11"/>
      <c r="L10171" s="11"/>
      <c r="M10171" s="11"/>
      <c r="N10171" s="11"/>
      <c r="O10171" s="11"/>
      <c r="P10171" s="11"/>
      <c r="Q10171" s="11"/>
      <c r="R10171" s="11"/>
      <c r="S10171" s="11"/>
      <c r="T10171" s="11"/>
      <c r="U10171" s="42"/>
      <c r="V10171" s="42"/>
      <c r="W10171" s="42"/>
      <c r="X10171" s="42"/>
      <c r="Y10171" s="42"/>
      <c r="Z10171" s="42"/>
      <c r="AA10171" s="42"/>
      <c r="AB10171" s="42"/>
      <c r="AD10171" s="11"/>
      <c r="AF10171" s="11"/>
    </row>
    <row r="10172" spans="3:32">
      <c r="C10172" s="57"/>
      <c r="D10172" s="11"/>
      <c r="E10172" s="11"/>
      <c r="F10172" s="56"/>
      <c r="G10172" s="11"/>
      <c r="H10172" s="11"/>
      <c r="I10172" s="11"/>
      <c r="J10172" s="11"/>
      <c r="K10172" s="11"/>
      <c r="L10172" s="11"/>
      <c r="M10172" s="11"/>
      <c r="N10172" s="11"/>
      <c r="O10172" s="11"/>
      <c r="P10172" s="11"/>
      <c r="Q10172" s="11"/>
      <c r="R10172" s="11"/>
      <c r="S10172" s="11"/>
      <c r="T10172" s="11"/>
      <c r="U10172" s="42"/>
      <c r="V10172" s="42"/>
      <c r="W10172" s="42"/>
      <c r="X10172" s="42"/>
      <c r="Y10172" s="42"/>
      <c r="Z10172" s="42"/>
      <c r="AA10172" s="42"/>
      <c r="AB10172" s="42"/>
      <c r="AD10172" s="11"/>
    </row>
    <row r="10173" spans="3:32">
      <c r="C10173" s="57"/>
      <c r="D10173" s="11"/>
      <c r="E10173" s="11"/>
      <c r="F10173" s="56"/>
      <c r="G10173" s="11"/>
      <c r="H10173" s="11"/>
      <c r="I10173" s="11"/>
      <c r="J10173" s="11"/>
      <c r="K10173" s="11"/>
      <c r="L10173" s="11"/>
      <c r="M10173" s="11"/>
      <c r="N10173" s="11"/>
      <c r="O10173" s="11"/>
      <c r="P10173" s="11"/>
      <c r="Q10173" s="11"/>
      <c r="R10173" s="11"/>
      <c r="S10173" s="11"/>
      <c r="T10173" s="11"/>
      <c r="U10173" s="42"/>
      <c r="V10173" s="42"/>
      <c r="W10173" s="42"/>
      <c r="X10173" s="42"/>
      <c r="Y10173" s="42"/>
      <c r="Z10173" s="42"/>
      <c r="AA10173" s="42"/>
      <c r="AB10173" s="42"/>
      <c r="AD10173" s="11"/>
      <c r="AE10173" s="11"/>
    </row>
    <row r="10174" spans="3:32">
      <c r="C10174" s="57"/>
      <c r="D10174" s="11"/>
      <c r="E10174" s="11"/>
      <c r="F10174" s="56"/>
      <c r="G10174" s="11"/>
      <c r="H10174" s="11"/>
      <c r="I10174" s="11"/>
      <c r="J10174" s="11"/>
      <c r="K10174" s="11"/>
      <c r="L10174" s="11"/>
      <c r="M10174" s="11"/>
      <c r="N10174" s="11"/>
      <c r="O10174" s="11"/>
      <c r="P10174" s="11"/>
      <c r="Q10174" s="11"/>
      <c r="R10174" s="11"/>
      <c r="S10174" s="11"/>
      <c r="T10174" s="11"/>
      <c r="U10174" s="42"/>
      <c r="V10174" s="42"/>
      <c r="W10174" s="42"/>
      <c r="X10174" s="42"/>
      <c r="Y10174" s="42"/>
      <c r="Z10174" s="42"/>
      <c r="AA10174" s="42"/>
      <c r="AB10174" s="42"/>
      <c r="AD10174" s="11"/>
      <c r="AE10174" s="11"/>
    </row>
    <row r="10175" spans="3:32">
      <c r="C10175" s="57"/>
      <c r="D10175" s="11"/>
      <c r="E10175" s="11"/>
      <c r="F10175" s="56"/>
      <c r="G10175" s="11"/>
      <c r="H10175" s="11"/>
      <c r="I10175" s="11"/>
      <c r="J10175" s="11"/>
      <c r="K10175" s="11"/>
      <c r="L10175" s="11"/>
      <c r="M10175" s="11"/>
      <c r="N10175" s="11"/>
      <c r="O10175" s="11"/>
      <c r="P10175" s="11"/>
      <c r="Q10175" s="11"/>
      <c r="R10175" s="11"/>
      <c r="S10175" s="11"/>
      <c r="T10175" s="11"/>
      <c r="U10175" s="42"/>
      <c r="V10175" s="42"/>
      <c r="W10175" s="42"/>
      <c r="X10175" s="42"/>
      <c r="Y10175" s="42"/>
      <c r="Z10175" s="42"/>
      <c r="AA10175" s="42"/>
      <c r="AB10175" s="42"/>
      <c r="AD10175" s="11"/>
      <c r="AF10175" s="11"/>
    </row>
    <row r="10176" spans="3:32">
      <c r="C10176" s="57"/>
      <c r="D10176" s="11"/>
      <c r="E10176" s="11"/>
      <c r="F10176" s="56"/>
      <c r="G10176" s="11"/>
      <c r="H10176" s="11"/>
      <c r="I10176" s="11"/>
      <c r="J10176" s="11"/>
      <c r="K10176" s="11"/>
      <c r="L10176" s="11"/>
      <c r="M10176" s="11"/>
      <c r="N10176" s="11"/>
      <c r="O10176" s="11"/>
      <c r="P10176" s="11"/>
      <c r="Q10176" s="11"/>
      <c r="R10176" s="11"/>
      <c r="S10176" s="11"/>
      <c r="T10176" s="11"/>
      <c r="U10176" s="42"/>
      <c r="V10176" s="42"/>
      <c r="W10176" s="42"/>
      <c r="X10176" s="42"/>
      <c r="Y10176" s="42"/>
      <c r="Z10176" s="42"/>
      <c r="AA10176" s="42"/>
      <c r="AB10176" s="42"/>
      <c r="AD10176" s="11"/>
      <c r="AF10176" s="11"/>
    </row>
    <row r="10177" spans="3:32">
      <c r="C10177" s="57"/>
      <c r="D10177" s="11"/>
      <c r="E10177" s="11"/>
      <c r="F10177" s="56"/>
      <c r="G10177" s="11"/>
      <c r="H10177" s="11"/>
      <c r="I10177" s="11"/>
      <c r="J10177" s="11"/>
      <c r="K10177" s="11"/>
      <c r="L10177" s="11"/>
      <c r="M10177" s="11"/>
      <c r="N10177" s="11"/>
      <c r="P10177" s="11"/>
      <c r="Q10177" s="11"/>
      <c r="R10177" s="11"/>
      <c r="S10177" s="11"/>
      <c r="T10177" s="11"/>
      <c r="U10177" s="42"/>
      <c r="V10177" s="42"/>
      <c r="W10177" s="42"/>
      <c r="X10177" s="42"/>
      <c r="Y10177" s="42"/>
      <c r="Z10177" s="42"/>
      <c r="AA10177" s="42"/>
      <c r="AB10177" s="42"/>
      <c r="AD10177" s="11"/>
      <c r="AF10177" s="11"/>
    </row>
    <row r="10178" spans="3:32">
      <c r="C10178" s="57"/>
      <c r="D10178" s="11"/>
      <c r="E10178" s="11"/>
      <c r="F10178" s="56"/>
      <c r="G10178" s="11"/>
      <c r="H10178" s="11"/>
      <c r="I10178" s="11"/>
      <c r="J10178" s="11"/>
      <c r="K10178" s="11"/>
      <c r="L10178" s="11"/>
      <c r="M10178" s="11"/>
      <c r="N10178" s="11"/>
      <c r="P10178" s="11"/>
      <c r="Q10178" s="11"/>
      <c r="R10178" s="11"/>
      <c r="S10178" s="11"/>
      <c r="T10178" s="11"/>
      <c r="U10178" s="42"/>
      <c r="V10178" s="42"/>
      <c r="W10178" s="42"/>
      <c r="X10178" s="42"/>
      <c r="Y10178" s="42"/>
      <c r="Z10178" s="42"/>
      <c r="AA10178" s="42"/>
      <c r="AB10178" s="42"/>
      <c r="AD10178" s="11"/>
      <c r="AF10178" s="11"/>
    </row>
    <row r="10179" spans="3:32">
      <c r="C10179" s="57"/>
      <c r="D10179" s="11"/>
      <c r="E10179" s="11"/>
      <c r="F10179" s="56"/>
      <c r="G10179" s="11"/>
      <c r="H10179" s="11"/>
      <c r="I10179" s="11"/>
      <c r="J10179" s="11"/>
      <c r="K10179" s="11"/>
      <c r="L10179" s="11"/>
      <c r="M10179" s="11"/>
      <c r="N10179" s="11"/>
      <c r="O10179" s="11"/>
      <c r="P10179" s="11"/>
      <c r="Q10179" s="11"/>
      <c r="R10179" s="11"/>
      <c r="S10179" s="11"/>
      <c r="T10179" s="11"/>
      <c r="U10179" s="42"/>
      <c r="V10179" s="42"/>
      <c r="W10179" s="42"/>
      <c r="X10179" s="42"/>
      <c r="Y10179" s="42"/>
      <c r="Z10179" s="42"/>
      <c r="AA10179" s="42"/>
      <c r="AB10179" s="42"/>
      <c r="AD10179" s="11"/>
      <c r="AE10179" s="11"/>
    </row>
    <row r="10180" spans="3:32">
      <c r="C10180" s="57"/>
      <c r="D10180" s="11"/>
      <c r="E10180" s="11"/>
      <c r="F10180" s="56"/>
      <c r="G10180" s="11"/>
      <c r="H10180" s="11"/>
      <c r="I10180" s="11"/>
      <c r="J10180" s="11"/>
      <c r="K10180" s="11"/>
      <c r="L10180" s="11"/>
      <c r="M10180" s="11"/>
      <c r="N10180" s="11"/>
      <c r="O10180" s="11"/>
      <c r="P10180" s="11"/>
      <c r="Q10180" s="11"/>
      <c r="R10180" s="11"/>
      <c r="S10180" s="11"/>
      <c r="T10180" s="11"/>
      <c r="U10180" s="42"/>
      <c r="V10180" s="42"/>
      <c r="W10180" s="42"/>
      <c r="X10180" s="42"/>
      <c r="Y10180" s="42"/>
      <c r="Z10180" s="42"/>
      <c r="AA10180" s="42"/>
      <c r="AB10180" s="42"/>
      <c r="AD10180" s="11"/>
      <c r="AE10180" s="11"/>
    </row>
    <row r="10181" spans="3:32">
      <c r="C10181" s="57"/>
      <c r="D10181" s="11"/>
      <c r="E10181" s="11"/>
      <c r="F10181" s="56"/>
      <c r="G10181" s="11"/>
      <c r="H10181" s="11"/>
      <c r="I10181" s="11"/>
      <c r="J10181" s="11"/>
      <c r="K10181" s="11"/>
      <c r="L10181" s="11"/>
      <c r="M10181" s="11"/>
      <c r="O10181" s="11"/>
      <c r="Q10181" s="11"/>
      <c r="R10181" s="11"/>
      <c r="S10181" s="11"/>
      <c r="T10181" s="11"/>
      <c r="U10181" s="42"/>
      <c r="V10181" s="42"/>
      <c r="W10181" s="42"/>
      <c r="X10181" s="42"/>
      <c r="Y10181" s="42"/>
      <c r="Z10181" s="42"/>
      <c r="AA10181" s="42"/>
      <c r="AB10181" s="42"/>
      <c r="AD10181" s="11"/>
      <c r="AE10181" s="11"/>
      <c r="AF10181" s="11"/>
    </row>
    <row r="10182" spans="3:32">
      <c r="C10182" s="57"/>
      <c r="D10182" s="11"/>
      <c r="E10182" s="11"/>
      <c r="F10182" s="56"/>
      <c r="G10182" s="11"/>
      <c r="H10182" s="11"/>
      <c r="I10182" s="11"/>
      <c r="J10182" s="11"/>
      <c r="K10182" s="11"/>
      <c r="L10182" s="11"/>
      <c r="M10182" s="11"/>
      <c r="N10182" s="11"/>
      <c r="O10182" s="11"/>
      <c r="P10182" s="11"/>
      <c r="Q10182" s="11"/>
      <c r="R10182" s="11"/>
      <c r="S10182" s="11"/>
      <c r="T10182" s="11"/>
      <c r="U10182" s="42"/>
      <c r="V10182" s="42"/>
      <c r="W10182" s="42"/>
      <c r="X10182" s="42"/>
      <c r="Y10182" s="42"/>
      <c r="Z10182" s="42"/>
      <c r="AA10182" s="42"/>
      <c r="AB10182" s="42"/>
      <c r="AD10182" s="11"/>
      <c r="AE10182" s="11"/>
      <c r="AF10182" s="11"/>
    </row>
    <row r="10183" spans="3:32">
      <c r="C10183" s="57"/>
      <c r="D10183" s="11"/>
      <c r="E10183" s="11"/>
      <c r="F10183" s="56"/>
      <c r="G10183" s="11"/>
      <c r="H10183" s="11"/>
      <c r="I10183" s="11"/>
      <c r="J10183" s="11"/>
      <c r="K10183" s="11"/>
      <c r="L10183" s="11"/>
      <c r="M10183" s="11"/>
      <c r="N10183" s="11"/>
      <c r="O10183" s="11"/>
      <c r="P10183" s="11"/>
      <c r="Q10183" s="11"/>
      <c r="R10183" s="11"/>
      <c r="S10183" s="11"/>
      <c r="T10183" s="11"/>
      <c r="U10183" s="42"/>
      <c r="V10183" s="42"/>
      <c r="W10183" s="42"/>
      <c r="X10183" s="42"/>
      <c r="Y10183" s="42"/>
      <c r="Z10183" s="42"/>
      <c r="AA10183" s="42"/>
      <c r="AB10183" s="42"/>
      <c r="AD10183" s="11"/>
      <c r="AE10183" s="11"/>
    </row>
    <row r="10184" spans="3:32">
      <c r="C10184" s="57"/>
      <c r="D10184" s="11"/>
      <c r="E10184" s="11"/>
      <c r="F10184" s="56"/>
      <c r="G10184" s="11"/>
      <c r="H10184" s="11"/>
      <c r="I10184" s="11"/>
      <c r="J10184" s="11"/>
      <c r="K10184" s="11"/>
      <c r="L10184" s="11"/>
      <c r="M10184" s="11"/>
      <c r="N10184" s="11"/>
      <c r="O10184" s="11"/>
      <c r="P10184" s="11"/>
      <c r="Q10184" s="11"/>
      <c r="R10184" s="11"/>
      <c r="S10184" s="11"/>
      <c r="T10184" s="11"/>
      <c r="U10184" s="42"/>
      <c r="V10184" s="42"/>
      <c r="W10184" s="42"/>
      <c r="X10184" s="42"/>
      <c r="Y10184" s="42"/>
      <c r="Z10184" s="42"/>
      <c r="AA10184" s="42"/>
      <c r="AB10184" s="42"/>
      <c r="AD10184" s="11"/>
      <c r="AE10184" s="11"/>
      <c r="AF10184" s="11"/>
    </row>
    <row r="10185" spans="3:32">
      <c r="C10185" s="57"/>
      <c r="D10185" s="11"/>
      <c r="E10185" s="11"/>
      <c r="F10185" s="56"/>
      <c r="G10185" s="11"/>
      <c r="H10185" s="11"/>
      <c r="I10185" s="11"/>
      <c r="J10185" s="11"/>
      <c r="K10185" s="11"/>
      <c r="L10185" s="11"/>
      <c r="M10185" s="11"/>
      <c r="O10185" s="11"/>
      <c r="Q10185" s="11"/>
      <c r="R10185" s="11"/>
      <c r="S10185" s="11"/>
      <c r="T10185" s="11"/>
      <c r="U10185" s="42"/>
      <c r="V10185" s="42"/>
      <c r="W10185" s="42"/>
      <c r="X10185" s="42"/>
      <c r="Y10185" s="42"/>
      <c r="Z10185" s="42"/>
      <c r="AA10185" s="42"/>
      <c r="AB10185" s="42"/>
      <c r="AD10185" s="11"/>
    </row>
    <row r="10186" spans="3:32">
      <c r="C10186" s="57"/>
      <c r="D10186" s="11"/>
      <c r="E10186" s="11"/>
      <c r="F10186" s="56"/>
      <c r="G10186" s="11"/>
      <c r="H10186" s="11"/>
      <c r="I10186" s="11"/>
      <c r="J10186" s="11"/>
      <c r="K10186" s="11"/>
      <c r="L10186" s="11"/>
      <c r="M10186" s="11"/>
      <c r="N10186" s="11"/>
      <c r="O10186" s="11"/>
      <c r="P10186" s="11"/>
      <c r="Q10186" s="11"/>
      <c r="R10186" s="11"/>
      <c r="S10186" s="11"/>
      <c r="T10186" s="11"/>
      <c r="U10186" s="42"/>
      <c r="V10186" s="42"/>
      <c r="W10186" s="42"/>
      <c r="X10186" s="42"/>
      <c r="Y10186" s="42"/>
      <c r="Z10186" s="42"/>
      <c r="AA10186" s="42"/>
      <c r="AB10186" s="42"/>
      <c r="AD10186" s="11"/>
      <c r="AE10186" s="11"/>
    </row>
    <row r="10187" spans="3:32">
      <c r="C10187" s="57"/>
      <c r="D10187" s="11"/>
      <c r="E10187" s="11"/>
      <c r="F10187" s="56"/>
      <c r="G10187" s="11"/>
      <c r="H10187" s="11"/>
      <c r="I10187" s="11"/>
      <c r="J10187" s="11"/>
      <c r="K10187" s="11"/>
      <c r="L10187" s="11"/>
      <c r="M10187" s="11"/>
      <c r="O10187" s="11"/>
      <c r="Q10187" s="11"/>
      <c r="R10187" s="11"/>
      <c r="S10187" s="11"/>
      <c r="T10187" s="11"/>
      <c r="U10187" s="42"/>
      <c r="V10187" s="42"/>
      <c r="W10187" s="42"/>
      <c r="X10187" s="42"/>
      <c r="Y10187" s="42"/>
      <c r="Z10187" s="42"/>
      <c r="AA10187" s="42"/>
      <c r="AB10187" s="42"/>
      <c r="AD10187" s="11"/>
      <c r="AE10187" s="11"/>
    </row>
    <row r="10188" spans="3:32">
      <c r="C10188" s="57"/>
      <c r="D10188" s="11"/>
      <c r="E10188" s="11"/>
      <c r="F10188" s="56"/>
      <c r="G10188" s="11"/>
      <c r="H10188" s="11"/>
      <c r="I10188" s="11"/>
      <c r="J10188" s="11"/>
      <c r="K10188" s="11"/>
      <c r="L10188" s="11"/>
      <c r="M10188" s="11"/>
      <c r="N10188" s="11"/>
      <c r="O10188" s="11"/>
      <c r="P10188" s="11"/>
      <c r="Q10188" s="11"/>
      <c r="R10188" s="11"/>
      <c r="S10188" s="11"/>
      <c r="T10188" s="11"/>
      <c r="U10188" s="42"/>
      <c r="V10188" s="42"/>
      <c r="W10188" s="42"/>
      <c r="X10188" s="42"/>
      <c r="Y10188" s="42"/>
      <c r="Z10188" s="42"/>
      <c r="AA10188" s="42"/>
      <c r="AB10188" s="42"/>
      <c r="AD10188" s="11"/>
      <c r="AF10188" s="11"/>
    </row>
    <row r="10189" spans="3:32">
      <c r="C10189" s="57"/>
      <c r="D10189" s="11"/>
      <c r="E10189" s="11"/>
      <c r="F10189" s="56"/>
      <c r="G10189" s="11"/>
      <c r="H10189" s="11"/>
      <c r="I10189" s="11"/>
      <c r="J10189" s="11"/>
      <c r="K10189" s="11"/>
      <c r="M10189" s="11"/>
      <c r="N10189" s="11"/>
      <c r="O10189" s="11"/>
      <c r="P10189" s="11"/>
      <c r="Q10189" s="11"/>
      <c r="R10189" s="11"/>
      <c r="S10189" s="11"/>
      <c r="T10189" s="11"/>
      <c r="U10189" s="42"/>
      <c r="V10189" s="42"/>
      <c r="W10189" s="42"/>
      <c r="X10189" s="42"/>
      <c r="Y10189" s="42"/>
      <c r="Z10189" s="42"/>
      <c r="AA10189" s="42"/>
      <c r="AB10189" s="42"/>
      <c r="AD10189" s="11"/>
      <c r="AF10189" s="11"/>
    </row>
    <row r="10190" spans="3:32">
      <c r="C10190" s="57"/>
      <c r="D10190" s="11"/>
      <c r="E10190" s="11"/>
      <c r="F10190" s="56"/>
      <c r="G10190" s="11"/>
      <c r="H10190" s="11"/>
      <c r="I10190" s="11"/>
      <c r="J10190" s="11"/>
      <c r="K10190" s="11"/>
      <c r="L10190" s="11"/>
      <c r="M10190" s="11"/>
      <c r="N10190" s="11"/>
      <c r="P10190" s="11"/>
      <c r="Q10190" s="11"/>
      <c r="R10190" s="11"/>
      <c r="S10190" s="11"/>
      <c r="T10190" s="11"/>
      <c r="U10190" s="42"/>
      <c r="V10190" s="42"/>
      <c r="W10190" s="42"/>
      <c r="X10190" s="42"/>
      <c r="Y10190" s="42"/>
      <c r="Z10190" s="42"/>
      <c r="AA10190" s="42"/>
      <c r="AB10190" s="42"/>
      <c r="AD10190" s="11"/>
      <c r="AF10190" s="11"/>
    </row>
    <row r="10191" spans="3:32">
      <c r="C10191" s="57"/>
      <c r="D10191" s="11"/>
      <c r="E10191" s="11"/>
      <c r="F10191" s="56"/>
      <c r="G10191" s="11"/>
      <c r="H10191" s="11"/>
      <c r="I10191" s="11"/>
      <c r="J10191" s="11"/>
      <c r="K10191" s="11"/>
      <c r="L10191" s="11"/>
      <c r="M10191" s="11"/>
      <c r="N10191" s="11"/>
      <c r="O10191" s="11"/>
      <c r="P10191" s="11"/>
      <c r="Q10191" s="11"/>
      <c r="R10191" s="11"/>
      <c r="S10191" s="11"/>
      <c r="T10191" s="11"/>
      <c r="U10191" s="42"/>
      <c r="V10191" s="42"/>
      <c r="W10191" s="42"/>
      <c r="X10191" s="42"/>
      <c r="Y10191" s="42"/>
      <c r="Z10191" s="42"/>
      <c r="AA10191" s="42"/>
      <c r="AB10191" s="42"/>
      <c r="AD10191" s="11"/>
      <c r="AF10191" s="11"/>
    </row>
    <row r="10192" spans="3:32">
      <c r="C10192" s="57"/>
      <c r="D10192" s="11"/>
      <c r="E10192" s="11"/>
      <c r="F10192" s="56"/>
      <c r="G10192" s="11"/>
      <c r="H10192" s="11"/>
      <c r="I10192" s="11"/>
      <c r="J10192" s="11"/>
      <c r="K10192" s="11"/>
      <c r="L10192" s="11"/>
      <c r="M10192" s="11"/>
      <c r="N10192" s="11"/>
      <c r="Q10192" s="11"/>
      <c r="R10192" s="11"/>
      <c r="S10192" s="11"/>
      <c r="T10192" s="11"/>
      <c r="U10192" s="42"/>
      <c r="V10192" s="42"/>
      <c r="W10192" s="42"/>
      <c r="X10192" s="42"/>
      <c r="Y10192" s="42"/>
      <c r="Z10192" s="42"/>
      <c r="AA10192" s="42"/>
      <c r="AB10192" s="42"/>
      <c r="AD10192" s="11"/>
      <c r="AE10192" s="11"/>
    </row>
    <row r="10193" spans="3:32">
      <c r="C10193" s="57"/>
      <c r="D10193" s="11"/>
      <c r="E10193" s="11"/>
      <c r="F10193" s="56"/>
      <c r="G10193" s="11"/>
      <c r="H10193" s="11"/>
      <c r="I10193" s="11"/>
      <c r="J10193" s="11"/>
      <c r="K10193" s="11"/>
      <c r="L10193" s="11"/>
      <c r="M10193" s="11"/>
      <c r="N10193" s="11"/>
      <c r="O10193" s="11"/>
      <c r="P10193" s="11"/>
      <c r="Q10193" s="11"/>
      <c r="R10193" s="11"/>
      <c r="S10193" s="11"/>
      <c r="T10193" s="11"/>
      <c r="U10193" s="42"/>
      <c r="V10193" s="42"/>
      <c r="W10193" s="42"/>
      <c r="X10193" s="42"/>
      <c r="Y10193" s="42"/>
      <c r="Z10193" s="42"/>
      <c r="AA10193" s="42"/>
      <c r="AB10193" s="42"/>
      <c r="AD10193" s="11"/>
      <c r="AE10193" s="11"/>
      <c r="AF10193" s="11"/>
    </row>
    <row r="10194" spans="3:32">
      <c r="C10194" s="57"/>
      <c r="D10194" s="11"/>
      <c r="E10194" s="11"/>
      <c r="F10194" s="56"/>
      <c r="G10194" s="11"/>
      <c r="H10194" s="11"/>
      <c r="I10194" s="11"/>
      <c r="J10194" s="11"/>
      <c r="K10194" s="11"/>
      <c r="L10194" s="11"/>
      <c r="M10194" s="11"/>
      <c r="N10194" s="11"/>
      <c r="O10194" s="11"/>
      <c r="Q10194" s="11"/>
      <c r="R10194" s="11"/>
      <c r="S10194" s="11"/>
      <c r="T10194" s="11"/>
      <c r="U10194" s="42"/>
      <c r="V10194" s="42"/>
      <c r="W10194" s="42"/>
      <c r="X10194" s="42"/>
      <c r="Y10194" s="42"/>
      <c r="Z10194" s="42"/>
      <c r="AA10194" s="42"/>
      <c r="AB10194" s="42"/>
      <c r="AD10194" s="11"/>
      <c r="AE10194" s="11"/>
    </row>
    <row r="10195" spans="3:32">
      <c r="C10195" s="57"/>
      <c r="D10195" s="11"/>
      <c r="E10195" s="11"/>
      <c r="F10195" s="56"/>
      <c r="G10195" s="11"/>
      <c r="H10195" s="11"/>
      <c r="I10195" s="11"/>
      <c r="J10195" s="11"/>
      <c r="K10195" s="11"/>
      <c r="L10195" s="11"/>
      <c r="M10195" s="11"/>
      <c r="N10195" s="11"/>
      <c r="P10195" s="11"/>
      <c r="Q10195" s="11"/>
      <c r="R10195" s="11"/>
      <c r="S10195" s="11"/>
      <c r="T10195" s="11"/>
      <c r="U10195" s="42"/>
      <c r="V10195" s="42"/>
      <c r="W10195" s="42"/>
      <c r="X10195" s="42"/>
      <c r="Y10195" s="42"/>
      <c r="Z10195" s="42"/>
      <c r="AA10195" s="42"/>
      <c r="AB10195" s="42"/>
      <c r="AD10195" s="11"/>
      <c r="AE10195" s="11"/>
      <c r="AF10195" s="11"/>
    </row>
    <row r="10196" spans="3:32">
      <c r="C10196" s="57"/>
      <c r="D10196" s="11"/>
      <c r="E10196" s="11"/>
      <c r="F10196" s="56"/>
      <c r="G10196" s="11"/>
      <c r="H10196" s="11"/>
      <c r="I10196" s="11"/>
      <c r="J10196" s="11"/>
      <c r="K10196" s="11"/>
      <c r="M10196" s="11"/>
      <c r="N10196" s="11"/>
      <c r="O10196" s="11"/>
      <c r="Q10196" s="11"/>
      <c r="R10196" s="11"/>
      <c r="S10196" s="11"/>
      <c r="U10196" s="42"/>
      <c r="V10196" s="42"/>
      <c r="W10196" s="42"/>
      <c r="X10196" s="42"/>
      <c r="Y10196" s="42"/>
      <c r="Z10196" s="42"/>
      <c r="AA10196" s="42"/>
      <c r="AB10196" s="42"/>
      <c r="AD10196" s="11"/>
      <c r="AE10196" s="11"/>
    </row>
    <row r="10197" spans="3:32">
      <c r="C10197" s="57"/>
      <c r="D10197" s="11"/>
      <c r="E10197" s="11"/>
      <c r="F10197" s="56"/>
      <c r="G10197" s="11"/>
      <c r="H10197" s="11"/>
      <c r="I10197" s="11"/>
      <c r="J10197" s="11"/>
      <c r="K10197" s="11"/>
      <c r="L10197" s="11"/>
      <c r="M10197" s="11"/>
      <c r="N10197" s="11"/>
      <c r="O10197" s="11"/>
      <c r="Q10197" s="11"/>
      <c r="R10197" s="11"/>
      <c r="S10197" s="11"/>
      <c r="T10197" s="11"/>
      <c r="U10197" s="42"/>
      <c r="V10197" s="42"/>
      <c r="W10197" s="42"/>
      <c r="X10197" s="42"/>
      <c r="Y10197" s="42"/>
      <c r="Z10197" s="42"/>
      <c r="AA10197" s="42"/>
      <c r="AB10197" s="42"/>
      <c r="AD10197" s="11"/>
      <c r="AE10197" s="11"/>
    </row>
    <row r="10198" spans="3:32">
      <c r="C10198" s="57"/>
      <c r="D10198" s="11"/>
      <c r="E10198" s="11"/>
      <c r="F10198" s="56"/>
      <c r="G10198" s="11"/>
      <c r="H10198" s="11"/>
      <c r="I10198" s="11"/>
      <c r="J10198" s="11"/>
      <c r="K10198" s="11"/>
      <c r="L10198" s="11"/>
      <c r="M10198" s="11"/>
      <c r="N10198" s="11"/>
      <c r="P10198" s="11"/>
      <c r="Q10198" s="11"/>
      <c r="R10198" s="11"/>
      <c r="S10198" s="11"/>
      <c r="T10198" s="11"/>
      <c r="U10198" s="42"/>
      <c r="V10198" s="42"/>
      <c r="W10198" s="42"/>
      <c r="X10198" s="42"/>
      <c r="Y10198" s="42"/>
      <c r="Z10198" s="42"/>
      <c r="AA10198" s="42"/>
      <c r="AB10198" s="42"/>
      <c r="AD10198" s="11"/>
      <c r="AE10198" s="11"/>
      <c r="AF10198" s="11"/>
    </row>
    <row r="10199" spans="3:32">
      <c r="C10199" s="57"/>
      <c r="D10199" s="11"/>
      <c r="E10199" s="11"/>
      <c r="F10199" s="56"/>
      <c r="G10199" s="11"/>
      <c r="H10199" s="11"/>
      <c r="I10199" s="11"/>
      <c r="J10199" s="11"/>
      <c r="K10199" s="11"/>
      <c r="L10199" s="11"/>
      <c r="M10199" s="11"/>
      <c r="N10199" s="11"/>
      <c r="P10199" s="11"/>
      <c r="Q10199" s="11"/>
      <c r="R10199" s="11"/>
      <c r="S10199" s="11"/>
      <c r="T10199" s="11"/>
      <c r="U10199" s="42"/>
      <c r="V10199" s="42"/>
      <c r="W10199" s="42"/>
      <c r="X10199" s="42"/>
      <c r="Y10199" s="42"/>
      <c r="Z10199" s="42"/>
      <c r="AA10199" s="42"/>
      <c r="AB10199" s="42"/>
      <c r="AD10199" s="11"/>
      <c r="AE10199" s="11"/>
      <c r="AF10199" s="11"/>
    </row>
    <row r="10200" spans="3:32">
      <c r="C10200" s="57"/>
      <c r="D10200" s="11"/>
      <c r="E10200" s="11"/>
      <c r="F10200" s="56"/>
      <c r="G10200" s="11"/>
      <c r="H10200" s="11"/>
      <c r="I10200" s="11"/>
      <c r="J10200" s="11"/>
      <c r="K10200" s="11"/>
      <c r="L10200" s="11"/>
      <c r="M10200" s="11"/>
      <c r="N10200" s="11"/>
      <c r="O10200" s="11"/>
      <c r="P10200" s="11"/>
      <c r="Q10200" s="11"/>
      <c r="R10200" s="11"/>
      <c r="S10200" s="11"/>
      <c r="T10200" s="11"/>
      <c r="U10200" s="42"/>
      <c r="V10200" s="42"/>
      <c r="W10200" s="42"/>
      <c r="X10200" s="42"/>
      <c r="Y10200" s="42"/>
      <c r="Z10200" s="42"/>
      <c r="AA10200" s="42"/>
      <c r="AB10200" s="42"/>
      <c r="AD10200" s="11"/>
    </row>
    <row r="10201" spans="3:32">
      <c r="C10201" s="57"/>
      <c r="D10201" s="11"/>
      <c r="E10201" s="11"/>
      <c r="F10201" s="56"/>
      <c r="G10201" s="11"/>
      <c r="H10201" s="11"/>
      <c r="I10201" s="11"/>
      <c r="J10201" s="11"/>
      <c r="K10201" s="11"/>
      <c r="L10201" s="11"/>
      <c r="M10201" s="11"/>
      <c r="N10201" s="11"/>
      <c r="O10201" s="11"/>
      <c r="P10201" s="11"/>
      <c r="Q10201" s="11"/>
      <c r="R10201" s="11"/>
      <c r="S10201" s="11"/>
      <c r="T10201" s="11"/>
      <c r="U10201" s="42"/>
      <c r="V10201" s="42"/>
      <c r="W10201" s="42"/>
      <c r="X10201" s="42"/>
      <c r="Y10201" s="42"/>
      <c r="Z10201" s="42"/>
      <c r="AA10201" s="42"/>
      <c r="AB10201" s="42"/>
      <c r="AD10201" s="11"/>
      <c r="AF10201" s="11"/>
    </row>
    <row r="10202" spans="3:32">
      <c r="C10202" s="57"/>
      <c r="D10202" s="11"/>
      <c r="E10202" s="11"/>
      <c r="F10202" s="56"/>
      <c r="G10202" s="11"/>
      <c r="H10202" s="11"/>
      <c r="I10202" s="11"/>
      <c r="J10202" s="11"/>
      <c r="K10202" s="11"/>
      <c r="L10202" s="11"/>
      <c r="M10202" s="11"/>
      <c r="N10202" s="11"/>
      <c r="Q10202" s="11"/>
      <c r="R10202" s="11"/>
      <c r="S10202" s="11"/>
      <c r="T10202" s="11"/>
      <c r="U10202" s="42"/>
      <c r="V10202" s="42"/>
      <c r="W10202" s="42"/>
      <c r="X10202" s="42"/>
      <c r="Y10202" s="42"/>
      <c r="Z10202" s="42"/>
      <c r="AA10202" s="42"/>
      <c r="AB10202" s="42"/>
      <c r="AD10202" s="11"/>
      <c r="AF10202" s="11"/>
    </row>
    <row r="10203" spans="3:32">
      <c r="C10203" s="57"/>
      <c r="D10203" s="11"/>
      <c r="E10203" s="11"/>
      <c r="F10203" s="56"/>
      <c r="G10203" s="11"/>
      <c r="H10203" s="11"/>
      <c r="I10203" s="11"/>
      <c r="J10203" s="11"/>
      <c r="K10203" s="11"/>
      <c r="L10203" s="11"/>
      <c r="M10203" s="11"/>
      <c r="N10203" s="11"/>
      <c r="Q10203" s="11"/>
      <c r="R10203" s="11"/>
      <c r="S10203" s="11"/>
      <c r="T10203" s="11"/>
      <c r="U10203" s="42"/>
      <c r="V10203" s="42"/>
      <c r="W10203" s="42"/>
      <c r="X10203" s="42"/>
      <c r="Y10203" s="42"/>
      <c r="Z10203" s="42"/>
      <c r="AA10203" s="42"/>
      <c r="AB10203" s="42"/>
      <c r="AD10203" s="11"/>
      <c r="AF10203" s="11"/>
    </row>
    <row r="10204" spans="3:32">
      <c r="C10204" s="57"/>
      <c r="D10204" s="11"/>
      <c r="E10204" s="11"/>
      <c r="F10204" s="56"/>
      <c r="G10204" s="11"/>
      <c r="H10204" s="11"/>
      <c r="I10204" s="11"/>
      <c r="J10204" s="11"/>
      <c r="K10204" s="11"/>
      <c r="L10204" s="11"/>
      <c r="M10204" s="11"/>
      <c r="N10204" s="11"/>
      <c r="O10204" s="11"/>
      <c r="P10204" s="11"/>
      <c r="Q10204" s="11"/>
      <c r="R10204" s="11"/>
      <c r="S10204" s="11"/>
      <c r="T10204" s="11"/>
      <c r="U10204" s="42"/>
      <c r="V10204" s="42"/>
      <c r="W10204" s="42"/>
      <c r="X10204" s="42"/>
      <c r="Y10204" s="42"/>
      <c r="Z10204" s="42"/>
      <c r="AA10204" s="42"/>
      <c r="AB10204" s="42"/>
      <c r="AD10204" s="11"/>
      <c r="AF10204" s="11"/>
    </row>
    <row r="10205" spans="3:32">
      <c r="C10205" s="57"/>
      <c r="D10205" s="11"/>
      <c r="E10205" s="11"/>
      <c r="F10205" s="56"/>
      <c r="G10205" s="11"/>
      <c r="H10205" s="11"/>
      <c r="I10205" s="11"/>
      <c r="J10205" s="11"/>
      <c r="K10205" s="11"/>
      <c r="L10205" s="11"/>
      <c r="M10205" s="11"/>
      <c r="N10205" s="11"/>
      <c r="P10205" s="11"/>
      <c r="Q10205" s="11"/>
      <c r="R10205" s="11"/>
      <c r="S10205" s="11"/>
      <c r="T10205" s="11"/>
      <c r="U10205" s="42"/>
      <c r="V10205" s="42"/>
      <c r="W10205" s="42"/>
      <c r="X10205" s="42"/>
      <c r="Y10205" s="42"/>
      <c r="Z10205" s="42"/>
      <c r="AA10205" s="42"/>
      <c r="AB10205" s="42"/>
      <c r="AD10205" s="11"/>
      <c r="AE10205" s="11"/>
      <c r="AF10205" s="11"/>
    </row>
    <row r="10206" spans="3:32">
      <c r="C10206" s="57"/>
      <c r="D10206" s="11"/>
      <c r="E10206" s="11"/>
      <c r="F10206" s="56"/>
      <c r="G10206" s="11"/>
      <c r="H10206" s="11"/>
      <c r="I10206" s="11"/>
      <c r="J10206" s="11"/>
      <c r="K10206" s="11"/>
      <c r="L10206" s="11"/>
      <c r="M10206" s="11"/>
      <c r="N10206" s="11"/>
      <c r="P10206" s="11"/>
      <c r="Q10206" s="11"/>
      <c r="R10206" s="11"/>
      <c r="S10206" s="11"/>
      <c r="T10206" s="11"/>
      <c r="U10206" s="42"/>
      <c r="V10206" s="42"/>
      <c r="W10206" s="42"/>
      <c r="X10206" s="42"/>
      <c r="Y10206" s="42"/>
      <c r="Z10206" s="42"/>
      <c r="AA10206" s="42"/>
      <c r="AB10206" s="42"/>
      <c r="AD10206" s="11"/>
      <c r="AE10206" s="11"/>
      <c r="AF10206" s="11"/>
    </row>
    <row r="10207" spans="3:32">
      <c r="C10207" s="57"/>
      <c r="D10207" s="11"/>
      <c r="E10207" s="11"/>
      <c r="F10207" s="56"/>
      <c r="G10207" s="11"/>
      <c r="H10207" s="11"/>
      <c r="I10207" s="11"/>
      <c r="J10207" s="11"/>
      <c r="K10207" s="11"/>
      <c r="L10207" s="11"/>
      <c r="M10207" s="11"/>
      <c r="N10207" s="11"/>
      <c r="O10207" s="11"/>
      <c r="P10207" s="11"/>
      <c r="Q10207" s="11"/>
      <c r="R10207" s="11"/>
      <c r="S10207" s="11"/>
      <c r="T10207" s="11"/>
      <c r="U10207" s="42"/>
      <c r="V10207" s="42"/>
      <c r="W10207" s="42"/>
      <c r="X10207" s="42"/>
      <c r="Y10207" s="42"/>
      <c r="Z10207" s="42"/>
      <c r="AA10207" s="42"/>
      <c r="AB10207" s="42"/>
      <c r="AD10207" s="11"/>
      <c r="AE10207" s="11"/>
      <c r="AF10207" s="11"/>
    </row>
    <row r="10208" spans="3:32">
      <c r="C10208" s="57"/>
      <c r="D10208" s="11"/>
      <c r="E10208" s="11"/>
      <c r="F10208" s="56"/>
      <c r="G10208" s="11"/>
      <c r="H10208" s="11"/>
      <c r="I10208" s="11"/>
      <c r="J10208" s="11"/>
      <c r="K10208" s="11"/>
      <c r="L10208" s="11"/>
      <c r="M10208" s="11"/>
      <c r="N10208" s="11"/>
      <c r="O10208" s="11"/>
      <c r="P10208" s="11"/>
      <c r="Q10208" s="11"/>
      <c r="R10208" s="11"/>
      <c r="S10208" s="11"/>
      <c r="T10208" s="11"/>
      <c r="U10208" s="42"/>
      <c r="V10208" s="42"/>
      <c r="W10208" s="42"/>
      <c r="X10208" s="42"/>
      <c r="Y10208" s="42"/>
      <c r="Z10208" s="42"/>
      <c r="AA10208" s="42"/>
      <c r="AB10208" s="42"/>
      <c r="AD10208" s="11"/>
      <c r="AF10208" s="11"/>
    </row>
    <row r="10209" spans="3:32">
      <c r="C10209" s="57"/>
      <c r="D10209" s="11"/>
      <c r="E10209" s="11"/>
      <c r="F10209" s="56"/>
      <c r="G10209" s="11"/>
      <c r="H10209" s="11"/>
      <c r="I10209" s="11"/>
      <c r="J10209" s="11"/>
      <c r="K10209" s="11"/>
      <c r="L10209" s="11"/>
      <c r="M10209" s="11"/>
      <c r="N10209" s="11"/>
      <c r="O10209" s="11"/>
      <c r="P10209" s="11"/>
      <c r="Q10209" s="11"/>
      <c r="R10209" s="11"/>
      <c r="S10209" s="11"/>
      <c r="T10209" s="11"/>
      <c r="U10209" s="42"/>
      <c r="V10209" s="42"/>
      <c r="W10209" s="42"/>
      <c r="X10209" s="42"/>
      <c r="Y10209" s="42"/>
      <c r="Z10209" s="42"/>
      <c r="AA10209" s="42"/>
      <c r="AB10209" s="42"/>
      <c r="AD10209" s="11"/>
      <c r="AE10209" s="11"/>
    </row>
    <row r="10210" spans="3:32">
      <c r="C10210" s="57"/>
      <c r="D10210" s="11"/>
      <c r="E10210" s="11"/>
      <c r="F10210" s="56"/>
      <c r="G10210" s="11"/>
      <c r="H10210" s="11"/>
      <c r="I10210" s="11"/>
      <c r="J10210" s="11"/>
      <c r="K10210" s="11"/>
      <c r="L10210" s="11"/>
      <c r="M10210" s="11"/>
      <c r="N10210" s="11"/>
      <c r="O10210" s="11"/>
      <c r="P10210" s="11"/>
      <c r="Q10210" s="11"/>
      <c r="R10210" s="11"/>
      <c r="S10210" s="11"/>
      <c r="T10210" s="11"/>
      <c r="U10210" s="42"/>
      <c r="V10210" s="42"/>
      <c r="W10210" s="42"/>
      <c r="X10210" s="42"/>
      <c r="Y10210" s="42"/>
      <c r="Z10210" s="42"/>
      <c r="AA10210" s="42"/>
      <c r="AB10210" s="42"/>
      <c r="AD10210" s="11"/>
      <c r="AE10210" s="11"/>
      <c r="AF10210" s="11"/>
    </row>
    <row r="10211" spans="3:32">
      <c r="C10211" s="57"/>
      <c r="D10211" s="11"/>
      <c r="E10211" s="11"/>
      <c r="F10211" s="56"/>
      <c r="G10211" s="11"/>
      <c r="H10211" s="11"/>
      <c r="I10211" s="11"/>
      <c r="J10211" s="11"/>
      <c r="K10211" s="11"/>
      <c r="L10211" s="11"/>
      <c r="M10211" s="11"/>
      <c r="N10211" s="11"/>
      <c r="O10211" s="11"/>
      <c r="P10211" s="11"/>
      <c r="Q10211" s="11"/>
      <c r="R10211" s="11"/>
      <c r="S10211" s="11"/>
      <c r="T10211" s="11"/>
      <c r="U10211" s="42"/>
      <c r="V10211" s="42"/>
      <c r="W10211" s="42"/>
      <c r="X10211" s="42"/>
      <c r="Y10211" s="42"/>
      <c r="Z10211" s="42"/>
      <c r="AA10211" s="42"/>
      <c r="AB10211" s="42"/>
      <c r="AD10211" s="11"/>
      <c r="AE10211" s="11"/>
    </row>
    <row r="10212" spans="3:32">
      <c r="C10212" s="57"/>
      <c r="D10212" s="11"/>
      <c r="E10212" s="11"/>
      <c r="F10212" s="56"/>
      <c r="G10212" s="11"/>
      <c r="H10212" s="11"/>
      <c r="I10212" s="11"/>
      <c r="J10212" s="11"/>
      <c r="K10212" s="11"/>
      <c r="L10212" s="11"/>
      <c r="M10212" s="11"/>
      <c r="N10212" s="11"/>
      <c r="O10212" s="11"/>
      <c r="P10212" s="11"/>
      <c r="Q10212" s="11"/>
      <c r="R10212" s="11"/>
      <c r="S10212" s="11"/>
      <c r="T10212" s="11"/>
      <c r="U10212" s="42"/>
      <c r="V10212" s="42"/>
      <c r="W10212" s="42"/>
      <c r="X10212" s="42"/>
      <c r="Y10212" s="42"/>
      <c r="Z10212" s="42"/>
      <c r="AA10212" s="42"/>
      <c r="AB10212" s="42"/>
      <c r="AD10212" s="11"/>
      <c r="AE10212" s="11"/>
      <c r="AF10212" s="11"/>
    </row>
    <row r="10213" spans="3:32">
      <c r="C10213" s="57"/>
      <c r="D10213" s="11"/>
      <c r="E10213" s="11"/>
      <c r="F10213" s="56"/>
      <c r="G10213" s="11"/>
      <c r="H10213" s="11"/>
      <c r="I10213" s="11"/>
      <c r="J10213" s="11"/>
      <c r="K10213" s="11"/>
      <c r="L10213" s="11"/>
      <c r="M10213" s="11"/>
      <c r="N10213" s="11"/>
      <c r="O10213" s="11"/>
      <c r="P10213" s="11"/>
      <c r="Q10213" s="11"/>
      <c r="R10213" s="11"/>
      <c r="S10213" s="11"/>
      <c r="T10213" s="11"/>
      <c r="U10213" s="42"/>
      <c r="V10213" s="42"/>
      <c r="W10213" s="42"/>
      <c r="X10213" s="42"/>
      <c r="Y10213" s="42"/>
      <c r="Z10213" s="42"/>
      <c r="AA10213" s="42"/>
      <c r="AB10213" s="42"/>
      <c r="AD10213" s="11"/>
      <c r="AE10213" s="11"/>
      <c r="AF10213" s="11"/>
    </row>
    <row r="10214" spans="3:32">
      <c r="C10214" s="57"/>
      <c r="D10214" s="11"/>
      <c r="E10214" s="11"/>
      <c r="F10214" s="56"/>
      <c r="G10214" s="11"/>
      <c r="H10214" s="11"/>
      <c r="I10214" s="11"/>
      <c r="J10214" s="11"/>
      <c r="K10214" s="11"/>
      <c r="L10214" s="11"/>
      <c r="M10214" s="11"/>
      <c r="N10214" s="11"/>
      <c r="O10214" s="11"/>
      <c r="P10214" s="11"/>
      <c r="Q10214" s="11"/>
      <c r="R10214" s="11"/>
      <c r="S10214" s="11"/>
      <c r="T10214" s="11"/>
      <c r="U10214" s="42"/>
      <c r="V10214" s="42"/>
      <c r="W10214" s="42"/>
      <c r="X10214" s="42"/>
      <c r="Y10214" s="42"/>
      <c r="Z10214" s="42"/>
      <c r="AA10214" s="42"/>
      <c r="AB10214" s="42"/>
      <c r="AD10214" s="11"/>
      <c r="AF10214" s="11"/>
    </row>
    <row r="10215" spans="3:32">
      <c r="C10215" s="57"/>
      <c r="D10215" s="11"/>
      <c r="E10215" s="11"/>
      <c r="F10215" s="56"/>
      <c r="G10215" s="11"/>
      <c r="H10215" s="11"/>
      <c r="I10215" s="11"/>
      <c r="J10215" s="11"/>
      <c r="K10215" s="11"/>
      <c r="L10215" s="11"/>
      <c r="M10215" s="11"/>
      <c r="N10215" s="11"/>
      <c r="O10215" s="11"/>
      <c r="P10215" s="11"/>
      <c r="Q10215" s="11"/>
      <c r="R10215" s="11"/>
      <c r="S10215" s="11"/>
      <c r="T10215" s="11"/>
      <c r="U10215" s="42"/>
      <c r="V10215" s="42"/>
      <c r="W10215" s="42"/>
      <c r="X10215" s="42"/>
      <c r="Y10215" s="42"/>
      <c r="Z10215" s="42"/>
      <c r="AA10215" s="42"/>
      <c r="AB10215" s="42"/>
      <c r="AD10215" s="11"/>
      <c r="AF10215" s="11"/>
    </row>
    <row r="10216" spans="3:32">
      <c r="C10216" s="57"/>
      <c r="D10216" s="11"/>
      <c r="E10216" s="11"/>
      <c r="F10216" s="56"/>
      <c r="G10216" s="11"/>
      <c r="H10216" s="11"/>
      <c r="I10216" s="11"/>
      <c r="J10216" s="11"/>
      <c r="K10216" s="11"/>
      <c r="L10216" s="11"/>
      <c r="M10216" s="11"/>
      <c r="N10216" s="11"/>
      <c r="O10216" s="11"/>
      <c r="P10216" s="11"/>
      <c r="Q10216" s="11"/>
      <c r="R10216" s="11"/>
      <c r="S10216" s="11"/>
      <c r="T10216" s="11"/>
      <c r="U10216" s="42"/>
      <c r="V10216" s="42"/>
      <c r="W10216" s="42"/>
      <c r="X10216" s="42"/>
      <c r="Y10216" s="42"/>
      <c r="Z10216" s="42"/>
      <c r="AA10216" s="42"/>
      <c r="AB10216" s="42"/>
      <c r="AD10216" s="11"/>
      <c r="AE10216" s="11"/>
    </row>
    <row r="10217" spans="3:32">
      <c r="C10217" s="57"/>
      <c r="D10217" s="11"/>
      <c r="E10217" s="11"/>
      <c r="F10217" s="56"/>
      <c r="G10217" s="11"/>
      <c r="H10217" s="11"/>
      <c r="I10217" s="11"/>
      <c r="J10217" s="11"/>
      <c r="K10217" s="11"/>
      <c r="L10217" s="11"/>
      <c r="M10217" s="11"/>
      <c r="N10217" s="11"/>
      <c r="P10217" s="11"/>
      <c r="Q10217" s="11"/>
      <c r="R10217" s="11"/>
      <c r="S10217" s="11"/>
      <c r="T10217" s="11"/>
      <c r="U10217" s="42"/>
      <c r="V10217" s="42"/>
      <c r="W10217" s="42"/>
      <c r="X10217" s="42"/>
      <c r="Y10217" s="42"/>
      <c r="Z10217" s="42"/>
      <c r="AA10217" s="42"/>
      <c r="AB10217" s="42"/>
      <c r="AD10217" s="11"/>
      <c r="AE10217" s="11"/>
    </row>
    <row r="10218" spans="3:32">
      <c r="C10218" s="57"/>
      <c r="D10218" s="11"/>
      <c r="E10218" s="11"/>
      <c r="F10218" s="56"/>
      <c r="G10218" s="11"/>
      <c r="H10218" s="11"/>
      <c r="I10218" s="11"/>
      <c r="J10218" s="11"/>
      <c r="K10218" s="11"/>
      <c r="L10218" s="11"/>
      <c r="M10218" s="11"/>
      <c r="N10218" s="11"/>
      <c r="O10218" s="11"/>
      <c r="P10218" s="11"/>
      <c r="Q10218" s="11"/>
      <c r="R10218" s="11"/>
      <c r="S10218" s="11"/>
      <c r="T10218" s="11"/>
      <c r="U10218" s="42"/>
      <c r="V10218" s="42"/>
      <c r="W10218" s="42"/>
      <c r="X10218" s="42"/>
      <c r="Y10218" s="42"/>
      <c r="Z10218" s="42"/>
      <c r="AA10218" s="42"/>
      <c r="AB10218" s="42"/>
      <c r="AD10218" s="11"/>
      <c r="AE10218" s="11"/>
    </row>
    <row r="10219" spans="3:32">
      <c r="C10219" s="57"/>
      <c r="D10219" s="11"/>
      <c r="E10219" s="11"/>
      <c r="F10219" s="56"/>
      <c r="G10219" s="11"/>
      <c r="H10219" s="11"/>
      <c r="I10219" s="11"/>
      <c r="J10219" s="11"/>
      <c r="K10219" s="11"/>
      <c r="L10219" s="11"/>
      <c r="M10219" s="11"/>
      <c r="N10219" s="11"/>
      <c r="O10219" s="11"/>
      <c r="P10219" s="11"/>
      <c r="Q10219" s="11"/>
      <c r="R10219" s="11"/>
      <c r="S10219" s="11"/>
      <c r="T10219" s="11"/>
      <c r="U10219" s="42"/>
      <c r="V10219" s="42"/>
      <c r="W10219" s="42"/>
      <c r="X10219" s="42"/>
      <c r="Y10219" s="42"/>
      <c r="Z10219" s="42"/>
      <c r="AA10219" s="42"/>
      <c r="AB10219" s="42"/>
      <c r="AD10219" s="11"/>
      <c r="AF10219" s="11"/>
    </row>
    <row r="10220" spans="3:32">
      <c r="C10220" s="57"/>
      <c r="D10220" s="11"/>
      <c r="E10220" s="11"/>
      <c r="F10220" s="56"/>
      <c r="G10220" s="11"/>
      <c r="H10220" s="11"/>
      <c r="I10220" s="11"/>
      <c r="J10220" s="11"/>
      <c r="K10220" s="11"/>
      <c r="L10220" s="11"/>
      <c r="M10220" s="11"/>
      <c r="N10220" s="11"/>
      <c r="O10220" s="11"/>
      <c r="P10220" s="11"/>
      <c r="Q10220" s="11"/>
      <c r="R10220" s="11"/>
      <c r="S10220" s="11"/>
      <c r="T10220" s="11"/>
      <c r="U10220" s="42"/>
      <c r="V10220" s="42"/>
      <c r="W10220" s="42"/>
      <c r="X10220" s="42"/>
      <c r="Y10220" s="42"/>
      <c r="Z10220" s="42"/>
      <c r="AA10220" s="42"/>
      <c r="AB10220" s="42"/>
      <c r="AD10220" s="11"/>
      <c r="AF10220" s="11"/>
    </row>
    <row r="10221" spans="3:32">
      <c r="C10221" s="57"/>
      <c r="D10221" s="11"/>
      <c r="E10221" s="11"/>
      <c r="F10221" s="56"/>
      <c r="G10221" s="11"/>
      <c r="H10221" s="11"/>
      <c r="I10221" s="11"/>
      <c r="J10221" s="11"/>
      <c r="K10221" s="11"/>
      <c r="L10221" s="11"/>
      <c r="M10221" s="11"/>
      <c r="N10221" s="11"/>
      <c r="O10221" s="11"/>
      <c r="P10221" s="11"/>
      <c r="Q10221" s="11"/>
      <c r="R10221" s="11"/>
      <c r="S10221" s="11"/>
      <c r="T10221" s="11"/>
      <c r="U10221" s="42"/>
      <c r="V10221" s="42"/>
      <c r="W10221" s="42"/>
      <c r="X10221" s="42"/>
      <c r="Y10221" s="42"/>
      <c r="Z10221" s="42"/>
      <c r="AA10221" s="42"/>
      <c r="AB10221" s="42"/>
      <c r="AD10221" s="11"/>
      <c r="AE10221" s="11"/>
    </row>
    <row r="10222" spans="3:32">
      <c r="C10222" s="57"/>
      <c r="D10222" s="11"/>
      <c r="E10222" s="11"/>
      <c r="F10222" s="56"/>
      <c r="G10222" s="11"/>
      <c r="H10222" s="11"/>
      <c r="I10222" s="11"/>
      <c r="J10222" s="11"/>
      <c r="K10222" s="11"/>
      <c r="L10222" s="11"/>
      <c r="M10222" s="11"/>
      <c r="O10222" s="11"/>
      <c r="Q10222" s="11"/>
      <c r="R10222" s="11"/>
      <c r="S10222" s="11"/>
      <c r="T10222" s="11"/>
      <c r="U10222" s="42"/>
      <c r="V10222" s="42"/>
      <c r="W10222" s="42"/>
      <c r="X10222" s="42"/>
      <c r="Y10222" s="42"/>
      <c r="Z10222" s="42"/>
      <c r="AA10222" s="42"/>
      <c r="AB10222" s="42"/>
      <c r="AD10222" s="11"/>
      <c r="AE10222" s="11"/>
    </row>
    <row r="10223" spans="3:32">
      <c r="C10223" s="57"/>
      <c r="D10223" s="11"/>
      <c r="E10223" s="11"/>
      <c r="F10223" s="56"/>
      <c r="G10223" s="11"/>
      <c r="H10223" s="11"/>
      <c r="I10223" s="11"/>
      <c r="J10223" s="11"/>
      <c r="K10223" s="11"/>
      <c r="L10223" s="11"/>
      <c r="M10223" s="11"/>
      <c r="N10223" s="11"/>
      <c r="O10223" s="11"/>
      <c r="P10223" s="11"/>
      <c r="Q10223" s="11"/>
      <c r="R10223" s="11"/>
      <c r="S10223" s="11"/>
      <c r="T10223" s="11"/>
      <c r="U10223" s="42"/>
      <c r="V10223" s="42"/>
      <c r="W10223" s="42"/>
      <c r="X10223" s="42"/>
      <c r="Y10223" s="42"/>
      <c r="Z10223" s="42"/>
      <c r="AA10223" s="42"/>
      <c r="AB10223" s="42"/>
      <c r="AD10223" s="11"/>
      <c r="AE10223" s="11"/>
      <c r="AF10223" s="11"/>
    </row>
    <row r="10224" spans="3:32">
      <c r="C10224" s="57"/>
      <c r="D10224" s="11"/>
      <c r="E10224" s="11"/>
      <c r="F10224" s="56"/>
      <c r="G10224" s="11"/>
      <c r="H10224" s="11"/>
      <c r="I10224" s="11"/>
      <c r="J10224" s="11"/>
      <c r="K10224" s="11"/>
      <c r="L10224" s="11"/>
      <c r="M10224" s="11"/>
      <c r="N10224" s="11"/>
      <c r="O10224" s="11"/>
      <c r="P10224" s="11"/>
      <c r="Q10224" s="11"/>
      <c r="R10224" s="11"/>
      <c r="S10224" s="11"/>
      <c r="T10224" s="11"/>
      <c r="U10224" s="42"/>
      <c r="V10224" s="42"/>
      <c r="W10224" s="42"/>
      <c r="X10224" s="42"/>
      <c r="Y10224" s="42"/>
      <c r="Z10224" s="42"/>
      <c r="AA10224" s="42"/>
      <c r="AB10224" s="42"/>
      <c r="AD10224" s="11"/>
      <c r="AF10224" s="11"/>
    </row>
    <row r="10225" spans="3:32">
      <c r="C10225" s="57"/>
      <c r="D10225" s="11"/>
      <c r="E10225" s="11"/>
      <c r="F10225" s="56"/>
      <c r="G10225" s="11"/>
      <c r="H10225" s="11"/>
      <c r="I10225" s="11"/>
      <c r="J10225" s="11"/>
      <c r="K10225" s="11"/>
      <c r="L10225" s="11"/>
      <c r="M10225" s="11"/>
      <c r="N10225" s="11"/>
      <c r="O10225" s="11"/>
      <c r="P10225" s="11"/>
      <c r="Q10225" s="11"/>
      <c r="R10225" s="11"/>
      <c r="S10225" s="11"/>
      <c r="T10225" s="11"/>
      <c r="U10225" s="42"/>
      <c r="V10225" s="42"/>
      <c r="W10225" s="42"/>
      <c r="X10225" s="42"/>
      <c r="Y10225" s="42"/>
      <c r="Z10225" s="42"/>
      <c r="AA10225" s="42"/>
      <c r="AB10225" s="42"/>
      <c r="AD10225" s="11"/>
      <c r="AE10225" s="11"/>
      <c r="AF10225" s="11"/>
    </row>
    <row r="10226" spans="3:32">
      <c r="C10226" s="57"/>
      <c r="D10226" s="11"/>
      <c r="E10226" s="11"/>
      <c r="F10226" s="56"/>
      <c r="G10226" s="11"/>
      <c r="H10226" s="11"/>
      <c r="I10226" s="11"/>
      <c r="J10226" s="11"/>
      <c r="K10226" s="11"/>
      <c r="L10226" s="11"/>
      <c r="M10226" s="11"/>
      <c r="N10226" s="11"/>
      <c r="P10226" s="11"/>
      <c r="Q10226" s="11"/>
      <c r="R10226" s="11"/>
      <c r="S10226" s="11"/>
      <c r="T10226" s="11"/>
      <c r="U10226" s="42"/>
      <c r="V10226" s="42"/>
      <c r="W10226" s="42"/>
      <c r="X10226" s="42"/>
      <c r="Y10226" s="42"/>
      <c r="Z10226" s="42"/>
      <c r="AA10226" s="42"/>
      <c r="AB10226" s="42"/>
      <c r="AD10226" s="11"/>
      <c r="AE10226" s="11"/>
      <c r="AF10226" s="11"/>
    </row>
    <row r="10227" spans="3:32">
      <c r="C10227" s="57"/>
      <c r="D10227" s="11"/>
      <c r="E10227" s="11"/>
      <c r="F10227" s="56"/>
      <c r="G10227" s="11"/>
      <c r="H10227" s="11"/>
      <c r="I10227" s="11"/>
      <c r="J10227" s="11"/>
      <c r="K10227" s="11"/>
      <c r="L10227" s="11"/>
      <c r="M10227" s="11"/>
      <c r="N10227" s="11"/>
      <c r="O10227" s="11"/>
      <c r="P10227" s="11"/>
      <c r="Q10227" s="11"/>
      <c r="R10227" s="11"/>
      <c r="S10227" s="11"/>
      <c r="T10227" s="11"/>
      <c r="U10227" s="42"/>
      <c r="V10227" s="42"/>
      <c r="W10227" s="42"/>
      <c r="X10227" s="42"/>
      <c r="Y10227" s="42"/>
      <c r="Z10227" s="42"/>
      <c r="AA10227" s="42"/>
      <c r="AB10227" s="42"/>
      <c r="AD10227" s="11"/>
      <c r="AE10227" s="11"/>
    </row>
    <row r="10228" spans="3:32">
      <c r="C10228" s="57"/>
      <c r="D10228" s="11"/>
      <c r="E10228" s="11"/>
      <c r="F10228" s="56"/>
      <c r="G10228" s="11"/>
      <c r="H10228" s="11"/>
      <c r="I10228" s="11"/>
      <c r="J10228" s="11"/>
      <c r="K10228" s="11"/>
      <c r="M10228" s="11"/>
      <c r="N10228" s="11"/>
      <c r="O10228" s="11"/>
      <c r="Q10228" s="11"/>
      <c r="R10228" s="11"/>
      <c r="S10228" s="11"/>
      <c r="U10228" s="42"/>
      <c r="V10228" s="42"/>
      <c r="W10228" s="42"/>
      <c r="X10228" s="42"/>
      <c r="Y10228" s="42"/>
      <c r="Z10228" s="42"/>
      <c r="AA10228" s="42"/>
      <c r="AB10228" s="42"/>
      <c r="AD10228" s="11"/>
      <c r="AE10228" s="11"/>
    </row>
    <row r="10229" spans="3:32">
      <c r="C10229" s="57"/>
      <c r="D10229" s="11"/>
      <c r="E10229" s="11"/>
      <c r="F10229" s="56"/>
      <c r="G10229" s="11"/>
      <c r="H10229" s="11"/>
      <c r="I10229" s="11"/>
      <c r="J10229" s="11"/>
      <c r="K10229" s="11"/>
      <c r="L10229" s="11"/>
      <c r="M10229" s="11"/>
      <c r="N10229" s="11"/>
      <c r="O10229" s="11"/>
      <c r="P10229" s="11"/>
      <c r="Q10229" s="11"/>
      <c r="R10229" s="11"/>
      <c r="S10229" s="11"/>
      <c r="T10229" s="11"/>
      <c r="U10229" s="42"/>
      <c r="V10229" s="42"/>
      <c r="W10229" s="42"/>
      <c r="X10229" s="42"/>
      <c r="Y10229" s="42"/>
      <c r="Z10229" s="42"/>
      <c r="AA10229" s="42"/>
      <c r="AB10229" s="42"/>
      <c r="AD10229" s="11"/>
      <c r="AE10229" s="11"/>
      <c r="AF10229" s="11"/>
    </row>
    <row r="10230" spans="3:32">
      <c r="C10230" s="57"/>
      <c r="D10230" s="11"/>
      <c r="E10230" s="11"/>
      <c r="F10230" s="56"/>
      <c r="G10230" s="11"/>
      <c r="H10230" s="11"/>
      <c r="I10230" s="11"/>
      <c r="J10230" s="11"/>
      <c r="K10230" s="11"/>
      <c r="L10230" s="11"/>
      <c r="M10230" s="11"/>
      <c r="O10230" s="11"/>
      <c r="Q10230" s="11"/>
      <c r="R10230" s="11"/>
      <c r="S10230" s="11"/>
      <c r="T10230" s="11"/>
      <c r="U10230" s="42"/>
      <c r="V10230" s="42"/>
      <c r="W10230" s="42"/>
      <c r="X10230" s="42"/>
      <c r="Y10230" s="42"/>
      <c r="Z10230" s="42"/>
      <c r="AA10230" s="42"/>
      <c r="AB10230" s="42"/>
      <c r="AD10230" s="11"/>
      <c r="AE10230" s="11"/>
    </row>
    <row r="10231" spans="3:32">
      <c r="C10231" s="57"/>
      <c r="D10231" s="11"/>
      <c r="E10231" s="11"/>
      <c r="F10231" s="56"/>
      <c r="G10231" s="11"/>
      <c r="H10231" s="11"/>
      <c r="I10231" s="11"/>
      <c r="J10231" s="11"/>
      <c r="K10231" s="11"/>
      <c r="M10231" s="11"/>
      <c r="N10231" s="11"/>
      <c r="O10231" s="11"/>
      <c r="P10231" s="11"/>
      <c r="Q10231" s="11"/>
      <c r="R10231" s="11"/>
      <c r="S10231" s="11"/>
      <c r="T10231" s="11"/>
      <c r="U10231" s="42"/>
      <c r="V10231" s="42"/>
      <c r="W10231" s="42"/>
      <c r="X10231" s="42"/>
      <c r="Y10231" s="42"/>
      <c r="Z10231" s="42"/>
      <c r="AA10231" s="42"/>
      <c r="AB10231" s="42"/>
      <c r="AD10231" s="11"/>
    </row>
    <row r="10232" spans="3:32">
      <c r="C10232" s="57"/>
      <c r="D10232" s="11"/>
      <c r="E10232" s="11"/>
      <c r="F10232" s="56"/>
      <c r="G10232" s="11"/>
      <c r="H10232" s="11"/>
      <c r="I10232" s="11"/>
      <c r="J10232" s="11"/>
      <c r="K10232" s="11"/>
      <c r="M10232" s="11"/>
      <c r="N10232" s="11"/>
      <c r="O10232" s="11"/>
      <c r="P10232" s="11"/>
      <c r="Q10232" s="11"/>
      <c r="R10232" s="11"/>
      <c r="S10232" s="11"/>
      <c r="T10232" s="11"/>
      <c r="U10232" s="42"/>
      <c r="V10232" s="42"/>
      <c r="W10232" s="42"/>
      <c r="X10232" s="42"/>
      <c r="Y10232" s="42"/>
      <c r="Z10232" s="42"/>
      <c r="AA10232" s="42"/>
      <c r="AB10232" s="42"/>
      <c r="AD10232" s="11"/>
      <c r="AE10232" s="11"/>
    </row>
    <row r="10233" spans="3:32">
      <c r="C10233" s="57"/>
      <c r="D10233" s="11"/>
      <c r="E10233" s="11"/>
      <c r="F10233" s="56"/>
      <c r="G10233" s="11"/>
      <c r="H10233" s="11"/>
      <c r="I10233" s="11"/>
      <c r="J10233" s="11"/>
      <c r="K10233" s="11"/>
      <c r="M10233" s="11"/>
      <c r="N10233" s="11"/>
      <c r="O10233" s="11"/>
      <c r="P10233" s="11"/>
      <c r="Q10233" s="11"/>
      <c r="R10233" s="11"/>
      <c r="S10233" s="11"/>
      <c r="T10233" s="11"/>
      <c r="U10233" s="42"/>
      <c r="V10233" s="42"/>
      <c r="W10233" s="42"/>
      <c r="X10233" s="42"/>
      <c r="Y10233" s="42"/>
      <c r="Z10233" s="42"/>
      <c r="AA10233" s="42"/>
      <c r="AB10233" s="42"/>
      <c r="AD10233" s="11"/>
      <c r="AF10233" s="11"/>
    </row>
    <row r="10234" spans="3:32">
      <c r="C10234" s="57"/>
      <c r="D10234" s="11"/>
      <c r="E10234" s="11"/>
      <c r="F10234" s="56"/>
      <c r="G10234" s="11"/>
      <c r="H10234" s="11"/>
      <c r="I10234" s="11"/>
      <c r="J10234" s="11"/>
      <c r="K10234" s="11"/>
      <c r="L10234" s="11"/>
      <c r="M10234" s="11"/>
      <c r="N10234" s="11"/>
      <c r="P10234" s="11"/>
      <c r="Q10234" s="11"/>
      <c r="R10234" s="11"/>
      <c r="S10234" s="11"/>
      <c r="T10234" s="11"/>
      <c r="U10234" s="42"/>
      <c r="V10234" s="42"/>
      <c r="W10234" s="42"/>
      <c r="X10234" s="42"/>
      <c r="Y10234" s="42"/>
      <c r="Z10234" s="42"/>
      <c r="AA10234" s="42"/>
      <c r="AB10234" s="42"/>
      <c r="AD10234" s="11"/>
      <c r="AE10234" s="11"/>
      <c r="AF10234" s="11"/>
    </row>
    <row r="10235" spans="3:32">
      <c r="C10235" s="57"/>
      <c r="D10235" s="11"/>
      <c r="E10235" s="11"/>
      <c r="F10235" s="56"/>
      <c r="G10235" s="11"/>
      <c r="H10235" s="11"/>
      <c r="I10235" s="11"/>
      <c r="J10235" s="11"/>
      <c r="K10235" s="11"/>
      <c r="L10235" s="11"/>
      <c r="M10235" s="11"/>
      <c r="N10235" s="11"/>
      <c r="P10235" s="11"/>
      <c r="Q10235" s="11"/>
      <c r="R10235" s="11"/>
      <c r="S10235" s="11"/>
      <c r="T10235" s="11"/>
      <c r="U10235" s="42"/>
      <c r="V10235" s="42"/>
      <c r="W10235" s="42"/>
      <c r="X10235" s="42"/>
      <c r="Y10235" s="42"/>
      <c r="Z10235" s="42"/>
      <c r="AA10235" s="42"/>
      <c r="AB10235" s="42"/>
      <c r="AD10235" s="11"/>
      <c r="AE10235" s="11"/>
      <c r="AF10235" s="11"/>
    </row>
    <row r="10236" spans="3:32">
      <c r="C10236" s="57"/>
      <c r="D10236" s="11"/>
      <c r="E10236" s="11"/>
      <c r="F10236" s="56"/>
      <c r="G10236" s="11"/>
      <c r="H10236" s="11"/>
      <c r="I10236" s="11"/>
      <c r="J10236" s="11"/>
      <c r="K10236" s="11"/>
      <c r="L10236" s="11"/>
      <c r="M10236" s="11"/>
      <c r="N10236" s="11"/>
      <c r="O10236" s="11"/>
      <c r="P10236" s="11"/>
      <c r="Q10236" s="11"/>
      <c r="R10236" s="11"/>
      <c r="S10236" s="11"/>
      <c r="T10236" s="11"/>
      <c r="U10236" s="42"/>
      <c r="V10236" s="42"/>
      <c r="W10236" s="42"/>
      <c r="X10236" s="42"/>
      <c r="Y10236" s="42"/>
      <c r="Z10236" s="42"/>
      <c r="AA10236" s="42"/>
      <c r="AB10236" s="42"/>
      <c r="AD10236" s="11"/>
      <c r="AE10236" s="11"/>
    </row>
    <row r="10237" spans="3:32">
      <c r="C10237" s="57"/>
      <c r="D10237" s="11"/>
      <c r="E10237" s="11"/>
      <c r="F10237" s="56"/>
      <c r="G10237" s="11"/>
      <c r="H10237" s="11"/>
      <c r="I10237" s="11"/>
      <c r="J10237" s="11"/>
      <c r="K10237" s="11"/>
      <c r="M10237" s="11"/>
      <c r="N10237" s="11"/>
      <c r="O10237" s="11"/>
      <c r="P10237" s="11"/>
      <c r="Q10237" s="11"/>
      <c r="R10237" s="11"/>
      <c r="S10237" s="11"/>
      <c r="T10237" s="11"/>
      <c r="U10237" s="42"/>
      <c r="V10237" s="42"/>
      <c r="W10237" s="42"/>
      <c r="X10237" s="42"/>
      <c r="Y10237" s="42"/>
      <c r="Z10237" s="42"/>
      <c r="AA10237" s="42"/>
      <c r="AB10237" s="42"/>
      <c r="AC10237" s="11"/>
      <c r="AD10237" s="11"/>
    </row>
    <row r="10238" spans="3:32">
      <c r="C10238" s="57"/>
      <c r="D10238" s="11"/>
      <c r="E10238" s="11"/>
      <c r="F10238" s="56"/>
      <c r="G10238" s="11"/>
      <c r="H10238" s="11"/>
      <c r="I10238" s="11"/>
      <c r="J10238" s="11"/>
      <c r="K10238" s="11"/>
      <c r="M10238" s="11"/>
      <c r="O10238" s="11"/>
      <c r="P10238" s="11"/>
      <c r="Q10238" s="11"/>
      <c r="R10238" s="11"/>
      <c r="S10238" s="11"/>
      <c r="T10238" s="11"/>
      <c r="U10238" s="42"/>
      <c r="V10238" s="42"/>
      <c r="W10238" s="42"/>
      <c r="X10238" s="42"/>
      <c r="Y10238" s="42"/>
      <c r="Z10238" s="42"/>
      <c r="AA10238" s="42"/>
      <c r="AB10238" s="42"/>
      <c r="AC10238" s="11"/>
      <c r="AD10238" s="11"/>
      <c r="AE10238" s="11"/>
      <c r="AF10238" s="11"/>
    </row>
    <row r="10239" spans="3:32">
      <c r="C10239" s="57"/>
      <c r="D10239" s="11"/>
      <c r="E10239" s="11"/>
      <c r="F10239" s="56"/>
      <c r="G10239" s="11"/>
      <c r="H10239" s="11"/>
      <c r="I10239" s="11"/>
      <c r="J10239" s="11"/>
      <c r="K10239" s="11"/>
      <c r="L10239" s="11"/>
      <c r="M10239" s="11"/>
      <c r="O10239" s="11"/>
      <c r="Q10239" s="11"/>
      <c r="R10239" s="11"/>
      <c r="S10239" s="11"/>
      <c r="T10239" s="11"/>
      <c r="U10239" s="42"/>
      <c r="V10239" s="42"/>
      <c r="W10239" s="42"/>
      <c r="X10239" s="42"/>
      <c r="Y10239" s="42"/>
      <c r="Z10239" s="42"/>
      <c r="AA10239" s="42"/>
      <c r="AB10239" s="42"/>
      <c r="AC10239" s="11"/>
      <c r="AD10239" s="11"/>
      <c r="AE10239" s="11"/>
      <c r="AF10239" s="11"/>
    </row>
    <row r="10240" spans="3:32">
      <c r="C10240" s="57"/>
      <c r="D10240" s="11"/>
      <c r="E10240" s="11"/>
      <c r="F10240" s="56"/>
      <c r="G10240" s="11"/>
      <c r="H10240" s="11"/>
      <c r="I10240" s="11"/>
      <c r="J10240" s="11"/>
      <c r="K10240" s="11"/>
      <c r="L10240" s="11"/>
      <c r="M10240" s="11"/>
      <c r="O10240" s="11"/>
      <c r="Q10240" s="11"/>
      <c r="R10240" s="11"/>
      <c r="S10240" s="11"/>
      <c r="T10240" s="11"/>
      <c r="U10240" s="42"/>
      <c r="V10240" s="42"/>
      <c r="W10240" s="42"/>
      <c r="X10240" s="42"/>
      <c r="Y10240" s="42"/>
      <c r="Z10240" s="42"/>
      <c r="AA10240" s="42"/>
      <c r="AB10240" s="42"/>
      <c r="AC10240" s="11"/>
      <c r="AD10240" s="11"/>
      <c r="AE10240" s="11"/>
      <c r="AF10240" s="11"/>
    </row>
    <row r="10241" spans="3:32">
      <c r="C10241" s="57"/>
      <c r="D10241" s="11"/>
      <c r="E10241" s="11"/>
      <c r="F10241" s="56"/>
      <c r="G10241" s="11"/>
      <c r="H10241" s="11"/>
      <c r="I10241" s="11"/>
      <c r="J10241" s="11"/>
      <c r="K10241" s="11"/>
      <c r="L10241" s="11"/>
      <c r="M10241" s="11"/>
      <c r="N10241" s="11"/>
      <c r="O10241" s="11"/>
      <c r="P10241" s="11"/>
      <c r="Q10241" s="11"/>
      <c r="R10241" s="11"/>
      <c r="S10241" s="11"/>
      <c r="T10241" s="11"/>
      <c r="U10241" s="42"/>
      <c r="V10241" s="42"/>
      <c r="W10241" s="42"/>
      <c r="X10241" s="42"/>
      <c r="Y10241" s="42"/>
      <c r="Z10241" s="42"/>
      <c r="AA10241" s="42"/>
      <c r="AB10241" s="42"/>
      <c r="AC10241" s="11"/>
      <c r="AD10241" s="11"/>
      <c r="AF10241" s="11"/>
    </row>
    <row r="10242" spans="3:32">
      <c r="C10242" s="57"/>
      <c r="D10242" s="11"/>
      <c r="E10242" s="11"/>
      <c r="F10242" s="56"/>
      <c r="G10242" s="11"/>
      <c r="H10242" s="11"/>
      <c r="I10242" s="11"/>
      <c r="J10242" s="11"/>
      <c r="K10242" s="11"/>
      <c r="L10242" s="11"/>
      <c r="M10242" s="11"/>
      <c r="N10242" s="11"/>
      <c r="O10242" s="11"/>
      <c r="P10242" s="11"/>
      <c r="Q10242" s="11"/>
      <c r="R10242" s="11"/>
      <c r="S10242" s="11"/>
      <c r="T10242" s="11"/>
      <c r="U10242" s="42"/>
      <c r="V10242" s="42"/>
      <c r="W10242" s="42"/>
      <c r="X10242" s="42"/>
      <c r="Y10242" s="42"/>
      <c r="Z10242" s="42"/>
      <c r="AA10242" s="42"/>
      <c r="AB10242" s="42"/>
      <c r="AC10242" s="11"/>
      <c r="AD10242" s="11"/>
      <c r="AF10242" s="11"/>
    </row>
    <row r="10243" spans="3:32">
      <c r="C10243" s="57"/>
      <c r="D10243" s="11"/>
      <c r="E10243" s="11"/>
      <c r="F10243" s="56"/>
      <c r="G10243" s="11"/>
      <c r="H10243" s="11"/>
      <c r="I10243" s="11"/>
      <c r="J10243" s="11"/>
      <c r="K10243" s="11"/>
      <c r="L10243" s="11"/>
      <c r="M10243" s="11"/>
      <c r="N10243" s="11"/>
      <c r="O10243" s="11"/>
      <c r="P10243" s="11"/>
      <c r="Q10243" s="11"/>
      <c r="R10243" s="11"/>
      <c r="S10243" s="11"/>
      <c r="T10243" s="11"/>
      <c r="U10243" s="42"/>
      <c r="V10243" s="42"/>
      <c r="W10243" s="42"/>
      <c r="X10243" s="42"/>
      <c r="Y10243" s="42"/>
      <c r="Z10243" s="42"/>
      <c r="AA10243" s="42"/>
      <c r="AB10243" s="42"/>
      <c r="AC10243" s="11"/>
      <c r="AD10243" s="11"/>
      <c r="AE10243" s="11"/>
      <c r="AF10243" s="11"/>
    </row>
    <row r="10244" spans="3:32">
      <c r="C10244" s="57"/>
      <c r="D10244" s="11"/>
      <c r="E10244" s="11"/>
      <c r="F10244" s="56"/>
      <c r="G10244" s="11"/>
      <c r="H10244" s="11"/>
      <c r="I10244" s="11"/>
      <c r="J10244" s="11"/>
      <c r="K10244" s="11"/>
      <c r="L10244" s="11"/>
      <c r="M10244" s="11"/>
      <c r="N10244" s="11"/>
      <c r="O10244" s="11"/>
      <c r="P10244" s="11"/>
      <c r="Q10244" s="11"/>
      <c r="R10244" s="11"/>
      <c r="S10244" s="11"/>
      <c r="T10244" s="11"/>
      <c r="U10244" s="42"/>
      <c r="V10244" s="42"/>
      <c r="W10244" s="42"/>
      <c r="X10244" s="42"/>
      <c r="Y10244" s="42"/>
      <c r="Z10244" s="42"/>
      <c r="AA10244" s="42"/>
      <c r="AB10244" s="42"/>
      <c r="AC10244" s="11"/>
      <c r="AD10244" s="11"/>
      <c r="AE10244" s="11"/>
    </row>
    <row r="10245" spans="3:32">
      <c r="C10245" s="57"/>
      <c r="D10245" s="11"/>
      <c r="E10245" s="11"/>
      <c r="F10245" s="56"/>
      <c r="G10245" s="11"/>
      <c r="H10245" s="11"/>
      <c r="I10245" s="11"/>
      <c r="J10245" s="11"/>
      <c r="K10245" s="11"/>
      <c r="L10245" s="11"/>
      <c r="M10245" s="11"/>
      <c r="N10245" s="11"/>
      <c r="O10245" s="11"/>
      <c r="P10245" s="11"/>
      <c r="Q10245" s="11"/>
      <c r="R10245" s="11"/>
      <c r="S10245" s="11"/>
      <c r="T10245" s="11"/>
      <c r="U10245" s="42"/>
      <c r="V10245" s="42"/>
      <c r="W10245" s="42"/>
      <c r="X10245" s="42"/>
      <c r="Y10245" s="42"/>
      <c r="Z10245" s="42"/>
      <c r="AA10245" s="42"/>
      <c r="AB10245" s="42"/>
      <c r="AD10245" s="11"/>
      <c r="AF10245" s="11"/>
    </row>
    <row r="10246" spans="3:32">
      <c r="C10246" s="57"/>
      <c r="D10246" s="11"/>
      <c r="E10246" s="11"/>
      <c r="F10246" s="56"/>
      <c r="G10246" s="11"/>
      <c r="H10246" s="11"/>
      <c r="I10246" s="11"/>
      <c r="J10246" s="11"/>
      <c r="K10246" s="11"/>
      <c r="L10246" s="11"/>
      <c r="M10246" s="11"/>
      <c r="N10246" s="11"/>
      <c r="O10246" s="11"/>
      <c r="P10246" s="11"/>
      <c r="Q10246" s="11"/>
      <c r="R10246" s="11"/>
      <c r="S10246" s="11"/>
      <c r="T10246" s="11"/>
      <c r="U10246" s="42"/>
      <c r="V10246" s="42"/>
      <c r="W10246" s="42"/>
      <c r="X10246" s="42"/>
      <c r="Y10246" s="42"/>
      <c r="Z10246" s="42"/>
      <c r="AA10246" s="42"/>
      <c r="AB10246" s="42"/>
      <c r="AD10246" s="11"/>
      <c r="AF10246" s="11"/>
    </row>
    <row r="10247" spans="3:32">
      <c r="C10247" s="57"/>
      <c r="D10247" s="11"/>
      <c r="E10247" s="11"/>
      <c r="F10247" s="56"/>
      <c r="G10247" s="11"/>
      <c r="H10247" s="11"/>
      <c r="I10247" s="11"/>
      <c r="J10247" s="11"/>
      <c r="K10247" s="11"/>
      <c r="M10247" s="11"/>
      <c r="N10247" s="11"/>
      <c r="O10247" s="11"/>
      <c r="Q10247" s="11"/>
      <c r="R10247" s="11"/>
      <c r="S10247" s="11"/>
      <c r="U10247" s="42"/>
      <c r="V10247" s="42"/>
      <c r="W10247" s="42"/>
      <c r="X10247" s="42"/>
      <c r="Y10247" s="42"/>
      <c r="Z10247" s="42"/>
      <c r="AA10247" s="42"/>
      <c r="AB10247" s="42"/>
      <c r="AD10247" s="11"/>
      <c r="AE10247" s="11"/>
    </row>
    <row r="10248" spans="3:32">
      <c r="C10248" s="57"/>
      <c r="D10248" s="11"/>
      <c r="E10248" s="11"/>
      <c r="F10248" s="56"/>
      <c r="G10248" s="11"/>
      <c r="H10248" s="11"/>
      <c r="I10248" s="11"/>
      <c r="J10248" s="11"/>
      <c r="K10248" s="11"/>
      <c r="M10248" s="11"/>
      <c r="N10248" s="11"/>
      <c r="O10248" s="11"/>
      <c r="Q10248" s="11"/>
      <c r="R10248" s="11"/>
      <c r="S10248" s="11"/>
      <c r="U10248" s="42"/>
      <c r="V10248" s="42"/>
      <c r="W10248" s="42"/>
      <c r="X10248" s="42"/>
      <c r="Y10248" s="42"/>
      <c r="Z10248" s="42"/>
      <c r="AA10248" s="42"/>
      <c r="AB10248" s="42"/>
      <c r="AD10248" s="11"/>
      <c r="AF10248" s="11"/>
    </row>
    <row r="10249" spans="3:32">
      <c r="C10249" s="57"/>
      <c r="D10249" s="11"/>
      <c r="E10249" s="11"/>
      <c r="F10249" s="56"/>
      <c r="G10249" s="11"/>
      <c r="H10249" s="11"/>
      <c r="I10249" s="11"/>
      <c r="J10249" s="11"/>
      <c r="K10249" s="11"/>
      <c r="M10249" s="11"/>
      <c r="N10249" s="11"/>
      <c r="O10249" s="11"/>
      <c r="P10249" s="11"/>
      <c r="Q10249" s="11"/>
      <c r="R10249" s="11"/>
      <c r="S10249" s="11"/>
      <c r="T10249" s="11"/>
      <c r="U10249" s="42"/>
      <c r="V10249" s="42"/>
      <c r="W10249" s="42"/>
      <c r="X10249" s="42"/>
      <c r="Y10249" s="42"/>
      <c r="Z10249" s="42"/>
      <c r="AA10249" s="42"/>
      <c r="AB10249" s="42"/>
      <c r="AD10249" s="11"/>
      <c r="AE10249" s="11"/>
    </row>
    <row r="10250" spans="3:32">
      <c r="C10250" s="57"/>
      <c r="D10250" s="11"/>
      <c r="E10250" s="11"/>
      <c r="F10250" s="56"/>
      <c r="G10250" s="11"/>
      <c r="H10250" s="11"/>
      <c r="I10250" s="11"/>
      <c r="J10250" s="11"/>
      <c r="K10250" s="11"/>
      <c r="L10250" s="11"/>
      <c r="M10250" s="11"/>
      <c r="N10250" s="11"/>
      <c r="P10250" s="11"/>
      <c r="Q10250" s="11"/>
      <c r="R10250" s="11"/>
      <c r="S10250" s="11"/>
      <c r="T10250" s="11"/>
      <c r="U10250" s="42"/>
      <c r="V10250" s="42"/>
      <c r="W10250" s="42"/>
      <c r="X10250" s="42"/>
      <c r="Y10250" s="42"/>
      <c r="Z10250" s="42"/>
      <c r="AA10250" s="42"/>
      <c r="AB10250" s="42"/>
      <c r="AD10250" s="11"/>
      <c r="AE10250" s="11"/>
      <c r="AF10250" s="11"/>
    </row>
    <row r="10251" spans="3:32">
      <c r="C10251" s="57"/>
      <c r="D10251" s="11"/>
      <c r="E10251" s="11"/>
      <c r="F10251" s="56"/>
      <c r="G10251" s="11"/>
      <c r="H10251" s="11"/>
      <c r="I10251" s="11"/>
      <c r="J10251" s="11"/>
      <c r="K10251" s="11"/>
      <c r="L10251" s="11"/>
      <c r="M10251" s="11"/>
      <c r="N10251" s="11"/>
      <c r="P10251" s="11"/>
      <c r="Q10251" s="11"/>
      <c r="R10251" s="11"/>
      <c r="S10251" s="11"/>
      <c r="T10251" s="11"/>
      <c r="U10251" s="42"/>
      <c r="V10251" s="42"/>
      <c r="W10251" s="42"/>
      <c r="X10251" s="42"/>
      <c r="Y10251" s="42"/>
      <c r="Z10251" s="42"/>
      <c r="AA10251" s="42"/>
      <c r="AB10251" s="42"/>
      <c r="AD10251" s="11"/>
      <c r="AF10251" s="11"/>
    </row>
    <row r="10252" spans="3:32">
      <c r="C10252" s="57"/>
      <c r="D10252" s="11"/>
      <c r="E10252" s="11"/>
      <c r="F10252" s="56"/>
      <c r="G10252" s="11"/>
      <c r="H10252" s="11"/>
      <c r="I10252" s="11"/>
      <c r="J10252" s="11"/>
      <c r="K10252" s="11"/>
      <c r="M10252" s="11"/>
      <c r="N10252" s="11"/>
      <c r="P10252" s="11"/>
      <c r="Q10252" s="11"/>
      <c r="R10252" s="11"/>
      <c r="S10252" s="11"/>
      <c r="U10252" s="42"/>
      <c r="V10252" s="42"/>
      <c r="W10252" s="42"/>
      <c r="X10252" s="42"/>
      <c r="Y10252" s="42"/>
      <c r="Z10252" s="42"/>
      <c r="AA10252" s="42"/>
      <c r="AB10252" s="42"/>
      <c r="AD10252" s="11"/>
      <c r="AF10252" s="11"/>
    </row>
    <row r="10253" spans="3:32">
      <c r="C10253" s="57"/>
      <c r="D10253" s="11"/>
      <c r="E10253" s="11"/>
      <c r="F10253" s="56"/>
      <c r="G10253" s="11"/>
      <c r="H10253" s="11"/>
      <c r="I10253" s="11"/>
      <c r="J10253" s="11"/>
      <c r="K10253" s="11"/>
      <c r="L10253" s="11"/>
      <c r="M10253" s="11"/>
      <c r="N10253" s="11"/>
      <c r="O10253" s="11"/>
      <c r="P10253" s="11"/>
      <c r="Q10253" s="11"/>
      <c r="R10253" s="11"/>
      <c r="S10253" s="11"/>
      <c r="T10253" s="11"/>
      <c r="U10253" s="42"/>
      <c r="V10253" s="42"/>
      <c r="W10253" s="42"/>
      <c r="X10253" s="42"/>
      <c r="Y10253" s="42"/>
      <c r="Z10253" s="42"/>
      <c r="AA10253" s="42"/>
      <c r="AB10253" s="42"/>
      <c r="AD10253" s="11"/>
      <c r="AE10253" s="11"/>
    </row>
    <row r="10254" spans="3:32">
      <c r="C10254" s="57"/>
      <c r="D10254" s="11"/>
      <c r="E10254" s="11"/>
      <c r="F10254" s="56"/>
      <c r="G10254" s="11"/>
      <c r="H10254" s="11"/>
      <c r="I10254" s="11"/>
      <c r="J10254" s="11"/>
      <c r="K10254" s="11"/>
      <c r="L10254" s="11"/>
      <c r="M10254" s="11"/>
      <c r="N10254" s="11"/>
      <c r="O10254" s="11"/>
      <c r="Q10254" s="11"/>
      <c r="R10254" s="11"/>
      <c r="S10254" s="11"/>
      <c r="T10254" s="11"/>
      <c r="U10254" s="42"/>
      <c r="V10254" s="42"/>
      <c r="W10254" s="42"/>
      <c r="X10254" s="42"/>
      <c r="Y10254" s="42"/>
      <c r="Z10254" s="42"/>
      <c r="AA10254" s="42"/>
      <c r="AB10254" s="42"/>
      <c r="AD10254" s="11"/>
      <c r="AE10254" s="11"/>
    </row>
    <row r="10255" spans="3:32">
      <c r="C10255" s="57"/>
      <c r="D10255" s="11"/>
      <c r="E10255" s="11"/>
      <c r="F10255" s="56"/>
      <c r="G10255" s="11"/>
      <c r="H10255" s="11"/>
      <c r="I10255" s="11"/>
      <c r="J10255" s="11"/>
      <c r="K10255" s="11"/>
      <c r="M10255" s="11"/>
      <c r="N10255" s="11"/>
      <c r="Q10255" s="11"/>
      <c r="R10255" s="11"/>
      <c r="S10255" s="11"/>
      <c r="U10255" s="42"/>
      <c r="V10255" s="42"/>
      <c r="W10255" s="42"/>
      <c r="X10255" s="42"/>
      <c r="Y10255" s="42"/>
      <c r="Z10255" s="42"/>
      <c r="AA10255" s="42"/>
      <c r="AB10255" s="42"/>
      <c r="AD10255" s="11"/>
      <c r="AE10255" s="11"/>
    </row>
    <row r="10256" spans="3:32">
      <c r="C10256" s="57"/>
      <c r="D10256" s="11"/>
      <c r="E10256" s="11"/>
      <c r="F10256" s="56"/>
      <c r="G10256" s="11"/>
      <c r="H10256" s="11"/>
      <c r="I10256" s="11"/>
      <c r="J10256" s="11"/>
      <c r="K10256" s="11"/>
      <c r="M10256" s="11"/>
      <c r="N10256" s="11"/>
      <c r="O10256" s="11"/>
      <c r="P10256" s="11"/>
      <c r="Q10256" s="11"/>
      <c r="R10256" s="11"/>
      <c r="S10256" s="11"/>
      <c r="T10256" s="11"/>
      <c r="U10256" s="42"/>
      <c r="V10256" s="42"/>
      <c r="W10256" s="42"/>
      <c r="X10256" s="42"/>
      <c r="Y10256" s="42"/>
      <c r="Z10256" s="42"/>
      <c r="AA10256" s="42"/>
      <c r="AB10256" s="42"/>
      <c r="AD10256" s="11"/>
      <c r="AE10256" s="11"/>
      <c r="AF10256" s="11"/>
    </row>
    <row r="10257" spans="3:32">
      <c r="C10257" s="57"/>
      <c r="D10257" s="11"/>
      <c r="E10257" s="11"/>
      <c r="F10257" s="56"/>
      <c r="G10257" s="11"/>
      <c r="H10257" s="11"/>
      <c r="I10257" s="11"/>
      <c r="J10257" s="11"/>
      <c r="K10257" s="11"/>
      <c r="L10257" s="11"/>
      <c r="M10257" s="11"/>
      <c r="N10257" s="11"/>
      <c r="O10257" s="11"/>
      <c r="P10257" s="11"/>
      <c r="Q10257" s="11"/>
      <c r="R10257" s="11"/>
      <c r="S10257" s="11"/>
      <c r="T10257" s="11"/>
      <c r="U10257" s="42"/>
      <c r="V10257" s="42"/>
      <c r="W10257" s="42"/>
      <c r="X10257" s="42"/>
      <c r="Y10257" s="42"/>
      <c r="Z10257" s="42"/>
      <c r="AA10257" s="42"/>
      <c r="AB10257" s="42"/>
      <c r="AD10257" s="11"/>
      <c r="AF10257" s="11"/>
    </row>
    <row r="10258" spans="3:32">
      <c r="C10258" s="57"/>
      <c r="D10258" s="11"/>
      <c r="E10258" s="11"/>
      <c r="F10258" s="56"/>
      <c r="G10258" s="11"/>
      <c r="H10258" s="11"/>
      <c r="I10258" s="11"/>
      <c r="J10258" s="11"/>
      <c r="K10258" s="11"/>
      <c r="M10258" s="11"/>
      <c r="N10258" s="11"/>
      <c r="Q10258" s="11"/>
      <c r="R10258" s="11"/>
      <c r="S10258" s="11"/>
      <c r="U10258" s="42"/>
      <c r="V10258" s="42"/>
      <c r="W10258" s="42"/>
      <c r="X10258" s="42"/>
      <c r="Y10258" s="42"/>
      <c r="Z10258" s="42"/>
      <c r="AA10258" s="42"/>
      <c r="AB10258" s="42"/>
      <c r="AD10258" s="11"/>
      <c r="AF10258" s="11"/>
    </row>
    <row r="10259" spans="3:32">
      <c r="C10259" s="57"/>
      <c r="D10259" s="11"/>
      <c r="E10259" s="11"/>
      <c r="F10259" s="56"/>
      <c r="G10259" s="11"/>
      <c r="H10259" s="11"/>
      <c r="I10259" s="11"/>
      <c r="J10259" s="11"/>
      <c r="K10259" s="11"/>
      <c r="L10259" s="11"/>
      <c r="M10259" s="11"/>
      <c r="N10259" s="11"/>
      <c r="O10259" s="11"/>
      <c r="P10259" s="11"/>
      <c r="Q10259" s="11"/>
      <c r="R10259" s="11"/>
      <c r="S10259" s="11"/>
      <c r="T10259" s="11"/>
      <c r="U10259" s="42"/>
      <c r="V10259" s="42"/>
      <c r="W10259" s="42"/>
      <c r="X10259" s="42"/>
      <c r="Y10259" s="42"/>
      <c r="Z10259" s="42"/>
      <c r="AA10259" s="42"/>
      <c r="AB10259" s="42"/>
      <c r="AD10259" s="11"/>
      <c r="AF10259" s="11"/>
    </row>
    <row r="10260" spans="3:32">
      <c r="C10260" s="57"/>
      <c r="D10260" s="11"/>
      <c r="E10260" s="11"/>
      <c r="F10260" s="56"/>
      <c r="G10260" s="11"/>
      <c r="H10260" s="11"/>
      <c r="I10260" s="11"/>
      <c r="J10260" s="11"/>
      <c r="K10260" s="11"/>
      <c r="L10260" s="11"/>
      <c r="M10260" s="11"/>
      <c r="N10260" s="11"/>
      <c r="O10260" s="11"/>
      <c r="P10260" s="11"/>
      <c r="Q10260" s="11"/>
      <c r="R10260" s="11"/>
      <c r="S10260" s="11"/>
      <c r="T10260" s="11"/>
      <c r="U10260" s="42"/>
      <c r="V10260" s="42"/>
      <c r="W10260" s="42"/>
      <c r="X10260" s="42"/>
      <c r="Y10260" s="42"/>
      <c r="Z10260" s="42"/>
      <c r="AA10260" s="42"/>
      <c r="AB10260" s="42"/>
      <c r="AD10260" s="11"/>
      <c r="AF10260" s="11"/>
    </row>
    <row r="10261" spans="3:32">
      <c r="C10261" s="57"/>
      <c r="D10261" s="11"/>
      <c r="E10261" s="11"/>
      <c r="F10261" s="56"/>
      <c r="G10261" s="11"/>
      <c r="H10261" s="11"/>
      <c r="I10261" s="11"/>
      <c r="J10261" s="11"/>
      <c r="K10261" s="11"/>
      <c r="M10261" s="11"/>
      <c r="N10261" s="11"/>
      <c r="O10261" s="11"/>
      <c r="P10261" s="11"/>
      <c r="Q10261" s="11"/>
      <c r="R10261" s="11"/>
      <c r="S10261" s="11"/>
      <c r="U10261" s="42"/>
      <c r="V10261" s="42"/>
      <c r="W10261" s="42"/>
      <c r="X10261" s="42"/>
      <c r="Y10261" s="42"/>
      <c r="Z10261" s="42"/>
      <c r="AA10261" s="42"/>
      <c r="AB10261" s="42"/>
      <c r="AD10261" s="11"/>
      <c r="AF10261" s="11"/>
    </row>
    <row r="10262" spans="3:32">
      <c r="C10262" s="57"/>
      <c r="D10262" s="11"/>
      <c r="E10262" s="11"/>
      <c r="F10262" s="56"/>
      <c r="G10262" s="11"/>
      <c r="H10262" s="11"/>
      <c r="I10262" s="11"/>
      <c r="J10262" s="11"/>
      <c r="K10262" s="11"/>
      <c r="L10262" s="11"/>
      <c r="M10262" s="11"/>
      <c r="N10262" s="11"/>
      <c r="O10262" s="11"/>
      <c r="P10262" s="11"/>
      <c r="Q10262" s="11"/>
      <c r="R10262" s="11"/>
      <c r="S10262" s="11"/>
      <c r="T10262" s="11"/>
      <c r="U10262" s="42"/>
      <c r="V10262" s="42"/>
      <c r="W10262" s="42"/>
      <c r="X10262" s="42"/>
      <c r="Y10262" s="42"/>
      <c r="Z10262" s="42"/>
      <c r="AA10262" s="42"/>
      <c r="AB10262" s="42"/>
      <c r="AD10262" s="11"/>
      <c r="AF10262" s="11"/>
    </row>
    <row r="10263" spans="3:32">
      <c r="C10263" s="57"/>
      <c r="D10263" s="11"/>
      <c r="E10263" s="11"/>
      <c r="F10263" s="56"/>
      <c r="G10263" s="11"/>
      <c r="H10263" s="11"/>
      <c r="I10263" s="11"/>
      <c r="J10263" s="11"/>
      <c r="K10263" s="11"/>
      <c r="L10263" s="11"/>
      <c r="M10263" s="11"/>
      <c r="N10263" s="11"/>
      <c r="P10263" s="11"/>
      <c r="Q10263" s="11"/>
      <c r="R10263" s="11"/>
      <c r="S10263" s="11"/>
      <c r="T10263" s="11"/>
      <c r="U10263" s="42"/>
      <c r="V10263" s="42"/>
      <c r="W10263" s="42"/>
      <c r="X10263" s="42"/>
      <c r="Y10263" s="42"/>
      <c r="Z10263" s="42"/>
      <c r="AA10263" s="42"/>
      <c r="AB10263" s="42"/>
      <c r="AD10263" s="11"/>
      <c r="AE10263" s="11"/>
    </row>
    <row r="10264" spans="3:32">
      <c r="C10264" s="57"/>
      <c r="D10264" s="11"/>
      <c r="E10264" s="11"/>
      <c r="F10264" s="56"/>
      <c r="G10264" s="11"/>
      <c r="H10264" s="11"/>
      <c r="I10264" s="11"/>
      <c r="J10264" s="11"/>
      <c r="K10264" s="11"/>
      <c r="L10264" s="11"/>
      <c r="M10264" s="11"/>
      <c r="N10264" s="11"/>
      <c r="O10264" s="11"/>
      <c r="P10264" s="11"/>
      <c r="Q10264" s="11"/>
      <c r="R10264" s="11"/>
      <c r="S10264" s="11"/>
      <c r="T10264" s="11"/>
      <c r="U10264" s="42"/>
      <c r="V10264" s="42"/>
      <c r="W10264" s="42"/>
      <c r="X10264" s="42"/>
      <c r="Y10264" s="42"/>
      <c r="Z10264" s="42"/>
      <c r="AA10264" s="42"/>
      <c r="AB10264" s="42"/>
      <c r="AD10264" s="11"/>
      <c r="AE10264" s="11"/>
    </row>
    <row r="10265" spans="3:32">
      <c r="C10265" s="57"/>
      <c r="D10265" s="11"/>
      <c r="E10265" s="11"/>
      <c r="F10265" s="56"/>
      <c r="G10265" s="11"/>
      <c r="H10265" s="11"/>
      <c r="I10265" s="11"/>
      <c r="J10265" s="11"/>
      <c r="K10265" s="11"/>
      <c r="L10265" s="11"/>
      <c r="M10265" s="11"/>
      <c r="N10265" s="11"/>
      <c r="O10265" s="11"/>
      <c r="P10265" s="11"/>
      <c r="Q10265" s="11"/>
      <c r="R10265" s="11"/>
      <c r="S10265" s="11"/>
      <c r="T10265" s="11"/>
      <c r="U10265" s="42"/>
      <c r="V10265" s="42"/>
      <c r="W10265" s="42"/>
      <c r="X10265" s="42"/>
      <c r="Y10265" s="42"/>
      <c r="Z10265" s="42"/>
      <c r="AA10265" s="42"/>
      <c r="AB10265" s="42"/>
      <c r="AD10265" s="11"/>
      <c r="AE10265" s="11"/>
    </row>
    <row r="10266" spans="3:32">
      <c r="C10266" s="57"/>
      <c r="D10266" s="11"/>
      <c r="E10266" s="11"/>
      <c r="F10266" s="56"/>
      <c r="G10266" s="11"/>
      <c r="H10266" s="11"/>
      <c r="I10266" s="11"/>
      <c r="J10266" s="11"/>
      <c r="K10266" s="11"/>
      <c r="M10266" s="11"/>
      <c r="N10266" s="11"/>
      <c r="O10266" s="11"/>
      <c r="P10266" s="11"/>
      <c r="Q10266" s="11"/>
      <c r="R10266" s="11"/>
      <c r="S10266" s="11"/>
      <c r="T10266" s="11"/>
      <c r="U10266" s="42"/>
      <c r="V10266" s="42"/>
      <c r="W10266" s="42"/>
      <c r="X10266" s="42"/>
      <c r="Y10266" s="42"/>
      <c r="Z10266" s="42"/>
      <c r="AA10266" s="42"/>
      <c r="AB10266" s="42"/>
      <c r="AD10266" s="11"/>
      <c r="AE10266" s="11"/>
      <c r="AF10266" s="11"/>
    </row>
    <row r="10267" spans="3:32">
      <c r="C10267" s="57"/>
      <c r="D10267" s="11"/>
      <c r="E10267" s="11"/>
      <c r="F10267" s="56"/>
      <c r="G10267" s="11"/>
      <c r="H10267" s="11"/>
      <c r="I10267" s="11"/>
      <c r="J10267" s="11"/>
      <c r="K10267" s="11"/>
      <c r="M10267" s="11"/>
      <c r="O10267" s="11"/>
      <c r="P10267" s="11"/>
      <c r="Q10267" s="11"/>
      <c r="R10267" s="11"/>
      <c r="S10267" s="11"/>
      <c r="T10267" s="11"/>
      <c r="U10267" s="42"/>
      <c r="V10267" s="42"/>
      <c r="W10267" s="42"/>
      <c r="X10267" s="42"/>
      <c r="Y10267" s="42"/>
      <c r="Z10267" s="42"/>
      <c r="AA10267" s="42"/>
      <c r="AB10267" s="42"/>
      <c r="AD10267" s="11"/>
      <c r="AE10267" s="11"/>
    </row>
    <row r="10268" spans="3:32">
      <c r="C10268" s="57"/>
      <c r="D10268" s="11"/>
      <c r="E10268" s="11"/>
      <c r="F10268" s="56"/>
      <c r="G10268" s="11"/>
      <c r="H10268" s="11"/>
      <c r="I10268" s="11"/>
      <c r="J10268" s="11"/>
      <c r="K10268" s="11"/>
      <c r="L10268" s="11"/>
      <c r="M10268" s="11"/>
      <c r="N10268" s="11"/>
      <c r="O10268" s="11"/>
      <c r="P10268" s="11"/>
      <c r="Q10268" s="11"/>
      <c r="R10268" s="11"/>
      <c r="S10268" s="11"/>
      <c r="T10268" s="11"/>
      <c r="U10268" s="42"/>
      <c r="V10268" s="42"/>
      <c r="W10268" s="42"/>
      <c r="X10268" s="42"/>
      <c r="Y10268" s="42"/>
      <c r="Z10268" s="42"/>
      <c r="AA10268" s="42"/>
      <c r="AB10268" s="42"/>
      <c r="AD10268" s="11"/>
      <c r="AF10268" s="11"/>
    </row>
    <row r="10269" spans="3:32">
      <c r="C10269" s="57"/>
      <c r="D10269" s="11"/>
      <c r="E10269" s="11"/>
      <c r="F10269" s="56"/>
      <c r="G10269" s="11"/>
      <c r="H10269" s="11"/>
      <c r="I10269" s="11"/>
      <c r="J10269" s="11"/>
      <c r="K10269" s="11"/>
      <c r="L10269" s="11"/>
      <c r="M10269" s="11"/>
      <c r="N10269" s="11"/>
      <c r="P10269" s="11"/>
      <c r="Q10269" s="11"/>
      <c r="R10269" s="11"/>
      <c r="S10269" s="11"/>
      <c r="T10269" s="11"/>
      <c r="U10269" s="42"/>
      <c r="V10269" s="42"/>
      <c r="W10269" s="42"/>
      <c r="X10269" s="42"/>
      <c r="Y10269" s="42"/>
      <c r="Z10269" s="42"/>
      <c r="AA10269" s="42"/>
      <c r="AB10269" s="42"/>
      <c r="AD10269" s="11"/>
      <c r="AE10269" s="11"/>
    </row>
    <row r="10270" spans="3:32">
      <c r="C10270" s="57"/>
      <c r="D10270" s="11"/>
      <c r="E10270" s="11"/>
      <c r="F10270" s="56"/>
      <c r="G10270" s="11"/>
      <c r="H10270" s="11"/>
      <c r="I10270" s="11"/>
      <c r="J10270" s="11"/>
      <c r="K10270" s="11"/>
      <c r="L10270" s="11"/>
      <c r="M10270" s="11"/>
      <c r="N10270" s="11"/>
      <c r="P10270" s="11"/>
      <c r="Q10270" s="11"/>
      <c r="R10270" s="11"/>
      <c r="S10270" s="11"/>
      <c r="T10270" s="11"/>
      <c r="U10270" s="42"/>
      <c r="V10270" s="42"/>
      <c r="W10270" s="42"/>
      <c r="X10270" s="42"/>
      <c r="Y10270" s="42"/>
      <c r="Z10270" s="42"/>
      <c r="AA10270" s="42"/>
      <c r="AB10270" s="42"/>
      <c r="AD10270" s="11"/>
      <c r="AE10270" s="11"/>
    </row>
    <row r="10271" spans="3:32">
      <c r="C10271" s="57"/>
      <c r="D10271" s="11"/>
      <c r="E10271" s="11"/>
      <c r="F10271" s="56"/>
      <c r="G10271" s="11"/>
      <c r="H10271" s="11"/>
      <c r="I10271" s="11"/>
      <c r="J10271" s="11"/>
      <c r="K10271" s="11"/>
      <c r="L10271" s="11"/>
      <c r="M10271" s="11"/>
      <c r="N10271" s="11"/>
      <c r="O10271" s="11"/>
      <c r="P10271" s="11"/>
      <c r="Q10271" s="11"/>
      <c r="R10271" s="11"/>
      <c r="S10271" s="11"/>
      <c r="T10271" s="11"/>
      <c r="U10271" s="42"/>
      <c r="V10271" s="42"/>
      <c r="W10271" s="42"/>
      <c r="X10271" s="42"/>
      <c r="Y10271" s="42"/>
      <c r="Z10271" s="42"/>
      <c r="AA10271" s="42"/>
      <c r="AB10271" s="42"/>
      <c r="AD10271" s="11"/>
      <c r="AE10271" s="11"/>
      <c r="AF10271" s="11"/>
    </row>
    <row r="10272" spans="3:32">
      <c r="C10272" s="57"/>
      <c r="D10272" s="11"/>
      <c r="E10272" s="11"/>
      <c r="F10272" s="56"/>
      <c r="G10272" s="11"/>
      <c r="H10272" s="11"/>
      <c r="I10272" s="11"/>
      <c r="J10272" s="11"/>
      <c r="K10272" s="11"/>
      <c r="L10272" s="11"/>
      <c r="M10272" s="11"/>
      <c r="N10272" s="11"/>
      <c r="O10272" s="11"/>
      <c r="P10272" s="11"/>
      <c r="Q10272" s="11"/>
      <c r="R10272" s="11"/>
      <c r="S10272" s="11"/>
      <c r="T10272" s="11"/>
      <c r="U10272" s="42"/>
      <c r="V10272" s="42"/>
      <c r="W10272" s="42"/>
      <c r="X10272" s="42"/>
      <c r="Y10272" s="42"/>
      <c r="Z10272" s="42"/>
      <c r="AA10272" s="42"/>
      <c r="AB10272" s="42"/>
      <c r="AD10272" s="11"/>
      <c r="AE10272" s="11"/>
      <c r="AF10272" s="11"/>
    </row>
    <row r="10273" spans="3:32">
      <c r="C10273" s="57"/>
      <c r="D10273" s="11"/>
      <c r="E10273" s="11"/>
      <c r="F10273" s="56"/>
      <c r="G10273" s="11"/>
      <c r="H10273" s="11"/>
      <c r="I10273" s="11"/>
      <c r="J10273" s="11"/>
      <c r="K10273" s="11"/>
      <c r="L10273" s="11"/>
      <c r="M10273" s="11"/>
      <c r="N10273" s="11"/>
      <c r="P10273" s="11"/>
      <c r="Q10273" s="11"/>
      <c r="R10273" s="11"/>
      <c r="S10273" s="11"/>
      <c r="T10273" s="11"/>
      <c r="U10273" s="42"/>
      <c r="V10273" s="42"/>
      <c r="W10273" s="42"/>
      <c r="X10273" s="42"/>
      <c r="Y10273" s="42"/>
      <c r="Z10273" s="42"/>
      <c r="AA10273" s="42"/>
      <c r="AB10273" s="42"/>
      <c r="AD10273" s="11"/>
      <c r="AF10273" s="11"/>
    </row>
    <row r="10274" spans="3:32">
      <c r="C10274" s="57"/>
      <c r="D10274" s="11"/>
      <c r="E10274" s="11"/>
      <c r="F10274" s="56"/>
      <c r="G10274" s="11"/>
      <c r="H10274" s="11"/>
      <c r="I10274" s="11"/>
      <c r="J10274" s="11"/>
      <c r="K10274" s="11"/>
      <c r="L10274" s="11"/>
      <c r="M10274" s="11"/>
      <c r="N10274" s="11"/>
      <c r="O10274" s="11"/>
      <c r="Q10274" s="11"/>
      <c r="R10274" s="11"/>
      <c r="S10274" s="11"/>
      <c r="T10274" s="11"/>
      <c r="U10274" s="42"/>
      <c r="V10274" s="42"/>
      <c r="W10274" s="42"/>
      <c r="X10274" s="42"/>
      <c r="Y10274" s="42"/>
      <c r="Z10274" s="42"/>
      <c r="AA10274" s="42"/>
      <c r="AB10274" s="42"/>
      <c r="AD10274" s="11"/>
      <c r="AF10274" s="11"/>
    </row>
    <row r="10275" spans="3:32">
      <c r="C10275" s="57"/>
      <c r="D10275" s="11"/>
      <c r="E10275" s="11"/>
      <c r="F10275" s="56"/>
      <c r="G10275" s="11"/>
      <c r="H10275" s="11"/>
      <c r="I10275" s="11"/>
      <c r="J10275" s="11"/>
      <c r="K10275" s="11"/>
      <c r="L10275" s="11"/>
      <c r="M10275" s="11"/>
      <c r="N10275" s="11"/>
      <c r="O10275" s="11"/>
      <c r="Q10275" s="11"/>
      <c r="R10275" s="11"/>
      <c r="S10275" s="11"/>
      <c r="T10275" s="11"/>
      <c r="U10275" s="42"/>
      <c r="V10275" s="42"/>
      <c r="W10275" s="42"/>
      <c r="X10275" s="42"/>
      <c r="Y10275" s="42"/>
      <c r="Z10275" s="42"/>
      <c r="AA10275" s="42"/>
      <c r="AB10275" s="42"/>
      <c r="AD10275" s="11"/>
      <c r="AE10275" s="11"/>
      <c r="AF10275" s="11"/>
    </row>
    <row r="10276" spans="3:32">
      <c r="C10276" s="57"/>
      <c r="D10276" s="11"/>
      <c r="E10276" s="11"/>
      <c r="F10276" s="56"/>
      <c r="G10276" s="11"/>
      <c r="H10276" s="11"/>
      <c r="I10276" s="11"/>
      <c r="J10276" s="11"/>
      <c r="K10276" s="11"/>
      <c r="L10276" s="11"/>
      <c r="M10276" s="11"/>
      <c r="N10276" s="11"/>
      <c r="O10276" s="11"/>
      <c r="P10276" s="11"/>
      <c r="Q10276" s="11"/>
      <c r="R10276" s="11"/>
      <c r="S10276" s="11"/>
      <c r="T10276" s="11"/>
      <c r="U10276" s="42"/>
      <c r="V10276" s="42"/>
      <c r="W10276" s="42"/>
      <c r="X10276" s="42"/>
      <c r="Y10276" s="42"/>
      <c r="Z10276" s="42"/>
      <c r="AA10276" s="42"/>
      <c r="AB10276" s="42"/>
      <c r="AD10276" s="11"/>
      <c r="AF10276" s="11"/>
    </row>
    <row r="10277" spans="3:32">
      <c r="C10277" s="57"/>
      <c r="D10277" s="11"/>
      <c r="E10277" s="11"/>
      <c r="F10277" s="56"/>
      <c r="G10277" s="11"/>
      <c r="H10277" s="11"/>
      <c r="I10277" s="11"/>
      <c r="J10277" s="11"/>
      <c r="K10277" s="11"/>
      <c r="M10277" s="11"/>
      <c r="Q10277" s="11"/>
      <c r="R10277" s="11"/>
      <c r="S10277" s="11"/>
      <c r="T10277" s="11"/>
      <c r="U10277" s="42"/>
      <c r="V10277" s="42"/>
      <c r="W10277" s="42"/>
      <c r="X10277" s="42"/>
      <c r="Y10277" s="42"/>
      <c r="Z10277" s="42"/>
      <c r="AA10277" s="42"/>
      <c r="AB10277" s="42"/>
      <c r="AD10277" s="11"/>
      <c r="AE10277" s="11"/>
    </row>
    <row r="10278" spans="3:32">
      <c r="C10278" s="57"/>
      <c r="D10278" s="11"/>
      <c r="E10278" s="11"/>
      <c r="F10278" s="56"/>
      <c r="G10278" s="11"/>
      <c r="H10278" s="11"/>
      <c r="I10278" s="11"/>
      <c r="J10278" s="11"/>
      <c r="K10278" s="11"/>
      <c r="M10278" s="11"/>
      <c r="Q10278" s="11"/>
      <c r="R10278" s="11"/>
      <c r="S10278" s="11"/>
      <c r="T10278" s="11"/>
      <c r="U10278" s="42"/>
      <c r="V10278" s="42"/>
      <c r="W10278" s="42"/>
      <c r="X10278" s="42"/>
      <c r="Y10278" s="42"/>
      <c r="Z10278" s="42"/>
      <c r="AA10278" s="42"/>
      <c r="AB10278" s="42"/>
      <c r="AD10278" s="11"/>
      <c r="AE10278" s="11"/>
    </row>
    <row r="10279" spans="3:32">
      <c r="C10279" s="57"/>
      <c r="D10279" s="11"/>
      <c r="E10279" s="11"/>
      <c r="F10279" s="56"/>
      <c r="G10279" s="11"/>
      <c r="H10279" s="11"/>
      <c r="I10279" s="11"/>
      <c r="J10279" s="11"/>
      <c r="K10279" s="11"/>
      <c r="L10279" s="11"/>
      <c r="M10279" s="11"/>
      <c r="N10279" s="11"/>
      <c r="O10279" s="11"/>
      <c r="P10279" s="11"/>
      <c r="Q10279" s="11"/>
      <c r="R10279" s="11"/>
      <c r="S10279" s="11"/>
      <c r="T10279" s="11"/>
      <c r="U10279" s="42"/>
      <c r="V10279" s="42"/>
      <c r="W10279" s="42"/>
      <c r="X10279" s="42"/>
      <c r="Y10279" s="42"/>
      <c r="Z10279" s="42"/>
      <c r="AA10279" s="42"/>
      <c r="AB10279" s="42"/>
      <c r="AD10279" s="11"/>
      <c r="AE10279" s="11"/>
      <c r="AF10279" s="11"/>
    </row>
    <row r="10280" spans="3:32">
      <c r="C10280" s="57"/>
      <c r="D10280" s="11"/>
      <c r="E10280" s="11"/>
      <c r="F10280" s="56"/>
      <c r="G10280" s="11"/>
      <c r="H10280" s="11"/>
      <c r="I10280" s="11"/>
      <c r="J10280" s="11"/>
      <c r="K10280" s="11"/>
      <c r="M10280" s="11"/>
      <c r="Q10280" s="11"/>
      <c r="R10280" s="11"/>
      <c r="S10280" s="11"/>
      <c r="T10280" s="11"/>
      <c r="U10280" s="42"/>
      <c r="V10280" s="42"/>
      <c r="W10280" s="42"/>
      <c r="X10280" s="42"/>
      <c r="Y10280" s="42"/>
      <c r="Z10280" s="42"/>
      <c r="AA10280" s="42"/>
      <c r="AB10280" s="42"/>
      <c r="AD10280" s="11"/>
      <c r="AF10280" s="11"/>
    </row>
    <row r="10281" spans="3:32">
      <c r="C10281" s="57"/>
      <c r="D10281" s="11"/>
      <c r="E10281" s="11"/>
      <c r="F10281" s="56"/>
      <c r="G10281" s="11"/>
      <c r="H10281" s="11"/>
      <c r="I10281" s="11"/>
      <c r="J10281" s="11"/>
      <c r="K10281" s="11"/>
      <c r="M10281" s="11"/>
      <c r="N10281" s="11"/>
      <c r="O10281" s="11"/>
      <c r="P10281" s="11"/>
      <c r="Q10281" s="11"/>
      <c r="R10281" s="11"/>
      <c r="S10281" s="11"/>
      <c r="T10281" s="11"/>
      <c r="U10281" s="42"/>
      <c r="V10281" s="42"/>
      <c r="W10281" s="42"/>
      <c r="X10281" s="42"/>
      <c r="Y10281" s="42"/>
      <c r="Z10281" s="42"/>
      <c r="AA10281" s="42"/>
      <c r="AB10281" s="42"/>
      <c r="AC10281" s="11"/>
      <c r="AD10281" s="11"/>
      <c r="AE10281" s="11"/>
    </row>
    <row r="10282" spans="3:32">
      <c r="C10282" s="57"/>
      <c r="D10282" s="11"/>
      <c r="E10282" s="11"/>
      <c r="F10282" s="56"/>
      <c r="G10282" s="11"/>
      <c r="H10282" s="11"/>
      <c r="I10282" s="11"/>
      <c r="J10282" s="11"/>
      <c r="K10282" s="11"/>
      <c r="M10282" s="11"/>
      <c r="N10282" s="11"/>
      <c r="O10282" s="11"/>
      <c r="P10282" s="11"/>
      <c r="Q10282" s="11"/>
      <c r="R10282" s="11"/>
      <c r="S10282" s="11"/>
      <c r="T10282" s="11"/>
      <c r="U10282" s="42"/>
      <c r="V10282" s="42"/>
      <c r="W10282" s="42"/>
      <c r="X10282" s="42"/>
      <c r="Y10282" s="42"/>
      <c r="Z10282" s="42"/>
      <c r="AA10282" s="42"/>
      <c r="AB10282" s="42"/>
      <c r="AC10282" s="11"/>
      <c r="AD10282" s="11"/>
      <c r="AE10282" s="11"/>
    </row>
    <row r="10283" spans="3:32">
      <c r="C10283" s="57"/>
      <c r="D10283" s="11"/>
      <c r="E10283" s="11"/>
      <c r="F10283" s="56"/>
      <c r="G10283" s="11"/>
      <c r="H10283" s="11"/>
      <c r="I10283" s="11"/>
      <c r="J10283" s="11"/>
      <c r="K10283" s="11"/>
      <c r="L10283" s="11"/>
      <c r="M10283" s="11"/>
      <c r="N10283" s="11"/>
      <c r="P10283" s="11"/>
      <c r="Q10283" s="11"/>
      <c r="R10283" s="11"/>
      <c r="S10283" s="11"/>
      <c r="T10283" s="11"/>
      <c r="U10283" s="42"/>
      <c r="V10283" s="42"/>
      <c r="W10283" s="42"/>
      <c r="X10283" s="42"/>
      <c r="Y10283" s="42"/>
      <c r="Z10283" s="42"/>
      <c r="AA10283" s="42"/>
      <c r="AB10283" s="42"/>
      <c r="AC10283" s="11"/>
      <c r="AD10283" s="11"/>
      <c r="AE10283" s="11"/>
    </row>
    <row r="10284" spans="3:32">
      <c r="C10284" s="57"/>
      <c r="D10284" s="11"/>
      <c r="E10284" s="11"/>
      <c r="F10284" s="56"/>
      <c r="G10284" s="11"/>
      <c r="H10284" s="11"/>
      <c r="I10284" s="11"/>
      <c r="J10284" s="11"/>
      <c r="K10284" s="11"/>
      <c r="L10284" s="11"/>
      <c r="M10284" s="11"/>
      <c r="N10284" s="11"/>
      <c r="P10284" s="11"/>
      <c r="Q10284" s="11"/>
      <c r="R10284" s="11"/>
      <c r="S10284" s="11"/>
      <c r="T10284" s="11"/>
      <c r="U10284" s="42"/>
      <c r="V10284" s="42"/>
      <c r="W10284" s="42"/>
      <c r="X10284" s="42"/>
      <c r="Y10284" s="42"/>
      <c r="Z10284" s="42"/>
      <c r="AA10284" s="42"/>
      <c r="AB10284" s="42"/>
      <c r="AC10284" s="11"/>
      <c r="AD10284" s="11"/>
    </row>
    <row r="10285" spans="3:32">
      <c r="C10285" s="57"/>
      <c r="D10285" s="11"/>
      <c r="E10285" s="11"/>
      <c r="F10285" s="56"/>
      <c r="G10285" s="11"/>
      <c r="H10285" s="11"/>
      <c r="I10285" s="11"/>
      <c r="J10285" s="11"/>
      <c r="K10285" s="11"/>
      <c r="L10285" s="11"/>
      <c r="M10285" s="11"/>
      <c r="N10285" s="11"/>
      <c r="O10285" s="11"/>
      <c r="P10285" s="11"/>
      <c r="Q10285" s="11"/>
      <c r="R10285" s="11"/>
      <c r="S10285" s="11"/>
      <c r="T10285" s="11"/>
      <c r="U10285" s="42"/>
      <c r="V10285" s="42"/>
      <c r="W10285" s="42"/>
      <c r="X10285" s="42"/>
      <c r="Y10285" s="42"/>
      <c r="Z10285" s="42"/>
      <c r="AA10285" s="42"/>
      <c r="AB10285" s="42"/>
      <c r="AC10285" s="11"/>
      <c r="AD10285" s="11"/>
      <c r="AE10285" s="11"/>
      <c r="AF10285" s="11"/>
    </row>
    <row r="10286" spans="3:32">
      <c r="C10286" s="57"/>
      <c r="D10286" s="11"/>
      <c r="E10286" s="11"/>
      <c r="F10286" s="56"/>
      <c r="G10286" s="11"/>
      <c r="H10286" s="11"/>
      <c r="I10286" s="11"/>
      <c r="J10286" s="11"/>
      <c r="K10286" s="11"/>
      <c r="L10286" s="11"/>
      <c r="M10286" s="11"/>
      <c r="N10286" s="11"/>
      <c r="O10286" s="11"/>
      <c r="P10286" s="11"/>
      <c r="Q10286" s="11"/>
      <c r="R10286" s="11"/>
      <c r="S10286" s="11"/>
      <c r="T10286" s="11"/>
      <c r="U10286" s="42"/>
      <c r="V10286" s="42"/>
      <c r="W10286" s="42"/>
      <c r="X10286" s="42"/>
      <c r="Y10286" s="42"/>
      <c r="Z10286" s="42"/>
      <c r="AA10286" s="42"/>
      <c r="AB10286" s="42"/>
      <c r="AC10286" s="11"/>
      <c r="AD10286" s="11"/>
      <c r="AE10286" s="11"/>
      <c r="AF10286" s="11"/>
    </row>
    <row r="10287" spans="3:32">
      <c r="C10287" s="57"/>
      <c r="D10287" s="11"/>
      <c r="E10287" s="11"/>
      <c r="F10287" s="56"/>
      <c r="G10287" s="11"/>
      <c r="H10287" s="11"/>
      <c r="I10287" s="11"/>
      <c r="J10287" s="11"/>
      <c r="K10287" s="11"/>
      <c r="L10287" s="11"/>
      <c r="M10287" s="11"/>
      <c r="N10287" s="11"/>
      <c r="O10287" s="11"/>
      <c r="P10287" s="11"/>
      <c r="Q10287" s="11"/>
      <c r="R10287" s="11"/>
      <c r="S10287" s="11"/>
      <c r="T10287" s="11"/>
      <c r="U10287" s="42"/>
      <c r="V10287" s="42"/>
      <c r="W10287" s="42"/>
      <c r="X10287" s="42"/>
      <c r="Y10287" s="42"/>
      <c r="Z10287" s="42"/>
      <c r="AA10287" s="42"/>
      <c r="AB10287" s="42"/>
      <c r="AC10287" s="11"/>
      <c r="AD10287" s="11"/>
      <c r="AF10287" s="11"/>
    </row>
    <row r="10288" spans="3:32">
      <c r="C10288" s="57"/>
      <c r="D10288" s="11"/>
      <c r="E10288" s="11"/>
      <c r="F10288" s="56"/>
      <c r="G10288" s="11"/>
      <c r="H10288" s="11"/>
      <c r="I10288" s="11"/>
      <c r="J10288" s="11"/>
      <c r="K10288" s="11"/>
      <c r="L10288" s="11"/>
      <c r="M10288" s="11"/>
      <c r="N10288" s="11"/>
      <c r="O10288" s="11"/>
      <c r="P10288" s="11"/>
      <c r="Q10288" s="11"/>
      <c r="R10288" s="11"/>
      <c r="S10288" s="11"/>
      <c r="T10288" s="11"/>
      <c r="U10288" s="42"/>
      <c r="V10288" s="42"/>
      <c r="W10288" s="42"/>
      <c r="X10288" s="42"/>
      <c r="Y10288" s="42"/>
      <c r="Z10288" s="42"/>
      <c r="AA10288" s="42"/>
      <c r="AB10288" s="42"/>
      <c r="AC10288" s="11"/>
      <c r="AD10288" s="11"/>
      <c r="AE10288" s="11"/>
      <c r="AF10288" s="11"/>
    </row>
    <row r="10289" spans="3:32">
      <c r="C10289" s="57"/>
      <c r="D10289" s="11"/>
      <c r="E10289" s="11"/>
      <c r="F10289" s="56"/>
      <c r="G10289" s="11"/>
      <c r="H10289" s="11"/>
      <c r="I10289" s="11"/>
      <c r="J10289" s="11"/>
      <c r="K10289" s="11"/>
      <c r="L10289" s="11"/>
      <c r="M10289" s="11"/>
      <c r="N10289" s="11"/>
      <c r="P10289" s="11"/>
      <c r="Q10289" s="11"/>
      <c r="R10289" s="11"/>
      <c r="S10289" s="11"/>
      <c r="T10289" s="11"/>
      <c r="U10289" s="42"/>
      <c r="V10289" s="42"/>
      <c r="W10289" s="42"/>
      <c r="X10289" s="42"/>
      <c r="Y10289" s="42"/>
      <c r="Z10289" s="42"/>
      <c r="AA10289" s="42"/>
      <c r="AB10289" s="42"/>
      <c r="AC10289" s="11"/>
      <c r="AD10289" s="11"/>
      <c r="AE10289" s="11"/>
    </row>
    <row r="10290" spans="3:32">
      <c r="C10290" s="57"/>
      <c r="D10290" s="11"/>
      <c r="E10290" s="11"/>
      <c r="F10290" s="56"/>
      <c r="G10290" s="11"/>
      <c r="H10290" s="11"/>
      <c r="I10290" s="11"/>
      <c r="J10290" s="11"/>
      <c r="K10290" s="11"/>
      <c r="M10290" s="11"/>
      <c r="Q10290" s="11"/>
      <c r="R10290" s="11"/>
      <c r="S10290" s="11"/>
      <c r="T10290" s="11"/>
      <c r="U10290" s="42"/>
      <c r="V10290" s="42"/>
      <c r="W10290" s="42"/>
      <c r="X10290" s="42"/>
      <c r="Y10290" s="42"/>
      <c r="Z10290" s="42"/>
      <c r="AA10290" s="42"/>
      <c r="AB10290" s="42"/>
      <c r="AC10290" s="11"/>
      <c r="AD10290" s="11"/>
      <c r="AE10290" s="11"/>
    </row>
    <row r="10291" spans="3:32">
      <c r="C10291" s="57"/>
      <c r="D10291" s="11"/>
      <c r="E10291" s="11"/>
      <c r="F10291" s="56"/>
      <c r="G10291" s="11"/>
      <c r="H10291" s="11"/>
      <c r="I10291" s="11"/>
      <c r="J10291" s="11"/>
      <c r="K10291" s="11"/>
      <c r="L10291" s="11"/>
      <c r="M10291" s="11"/>
      <c r="N10291" s="11"/>
      <c r="O10291" s="11"/>
      <c r="P10291" s="11"/>
      <c r="Q10291" s="11"/>
      <c r="R10291" s="11"/>
      <c r="S10291" s="11"/>
      <c r="T10291" s="11"/>
      <c r="U10291" s="42"/>
      <c r="V10291" s="42"/>
      <c r="W10291" s="42"/>
      <c r="X10291" s="42"/>
      <c r="Y10291" s="42"/>
      <c r="Z10291" s="42"/>
      <c r="AA10291" s="42"/>
      <c r="AB10291" s="42"/>
      <c r="AD10291" s="11"/>
      <c r="AF10291" s="11"/>
    </row>
    <row r="10292" spans="3:32">
      <c r="C10292" s="57"/>
      <c r="D10292" s="11"/>
      <c r="E10292" s="11"/>
      <c r="F10292" s="56"/>
      <c r="G10292" s="11"/>
      <c r="H10292" s="11"/>
      <c r="I10292" s="11"/>
      <c r="J10292" s="11"/>
      <c r="K10292" s="11"/>
      <c r="L10292" s="11"/>
      <c r="M10292" s="11"/>
      <c r="N10292" s="11"/>
      <c r="O10292" s="11"/>
      <c r="P10292" s="11"/>
      <c r="Q10292" s="11"/>
      <c r="R10292" s="11"/>
      <c r="S10292" s="11"/>
      <c r="T10292" s="11"/>
      <c r="U10292" s="42"/>
      <c r="V10292" s="42"/>
      <c r="W10292" s="42"/>
      <c r="X10292" s="42"/>
      <c r="Y10292" s="42"/>
      <c r="Z10292" s="42"/>
      <c r="AA10292" s="42"/>
      <c r="AB10292" s="42"/>
      <c r="AD10292" s="11"/>
      <c r="AE10292" s="11"/>
      <c r="AF10292" s="11"/>
    </row>
    <row r="10293" spans="3:32">
      <c r="C10293" s="57"/>
      <c r="D10293" s="11"/>
      <c r="E10293" s="11"/>
      <c r="F10293" s="56"/>
      <c r="G10293" s="11"/>
      <c r="H10293" s="11"/>
      <c r="I10293" s="11"/>
      <c r="J10293" s="11"/>
      <c r="K10293" s="11"/>
      <c r="L10293" s="11"/>
      <c r="M10293" s="11"/>
      <c r="N10293" s="11"/>
      <c r="P10293" s="11"/>
      <c r="Q10293" s="11"/>
      <c r="R10293" s="11"/>
      <c r="S10293" s="11"/>
      <c r="T10293" s="11"/>
      <c r="U10293" s="42"/>
      <c r="V10293" s="42"/>
      <c r="W10293" s="42"/>
      <c r="X10293" s="42"/>
      <c r="Y10293" s="42"/>
      <c r="Z10293" s="42"/>
      <c r="AA10293" s="42"/>
      <c r="AB10293" s="42"/>
      <c r="AD10293" s="11"/>
      <c r="AE10293" s="11"/>
    </row>
    <row r="10294" spans="3:32">
      <c r="C10294" s="57"/>
      <c r="D10294" s="11"/>
      <c r="E10294" s="11"/>
      <c r="F10294" s="56"/>
      <c r="G10294" s="11"/>
      <c r="H10294" s="11"/>
      <c r="I10294" s="11"/>
      <c r="J10294" s="11"/>
      <c r="K10294" s="11"/>
      <c r="L10294" s="11"/>
      <c r="M10294" s="11"/>
      <c r="N10294" s="11"/>
      <c r="P10294" s="11"/>
      <c r="Q10294" s="11"/>
      <c r="R10294" s="11"/>
      <c r="S10294" s="11"/>
      <c r="T10294" s="11"/>
      <c r="U10294" s="42"/>
      <c r="V10294" s="42"/>
      <c r="W10294" s="42"/>
      <c r="X10294" s="42"/>
      <c r="Y10294" s="42"/>
      <c r="Z10294" s="42"/>
      <c r="AA10294" s="42"/>
      <c r="AB10294" s="42"/>
      <c r="AD10294" s="11"/>
      <c r="AF10294" s="11"/>
    </row>
    <row r="10295" spans="3:32">
      <c r="C10295" s="57"/>
      <c r="D10295" s="11"/>
      <c r="E10295" s="11"/>
      <c r="F10295" s="56"/>
      <c r="G10295" s="11"/>
      <c r="H10295" s="11"/>
      <c r="I10295" s="11"/>
      <c r="J10295" s="11"/>
      <c r="K10295" s="11"/>
      <c r="L10295" s="11"/>
      <c r="M10295" s="11"/>
      <c r="N10295" s="11"/>
      <c r="O10295" s="11"/>
      <c r="P10295" s="11"/>
      <c r="Q10295" s="11"/>
      <c r="R10295" s="11"/>
      <c r="S10295" s="11"/>
      <c r="T10295" s="11"/>
      <c r="U10295" s="42"/>
      <c r="V10295" s="42"/>
      <c r="W10295" s="42"/>
      <c r="X10295" s="42"/>
      <c r="Y10295" s="42"/>
      <c r="Z10295" s="42"/>
      <c r="AA10295" s="42"/>
      <c r="AB10295" s="42"/>
      <c r="AD10295" s="11"/>
      <c r="AE10295" s="11"/>
    </row>
    <row r="10296" spans="3:32">
      <c r="C10296" s="57"/>
      <c r="D10296" s="11"/>
      <c r="E10296" s="11"/>
      <c r="F10296" s="56"/>
      <c r="G10296" s="11"/>
      <c r="H10296" s="11"/>
      <c r="I10296" s="11"/>
      <c r="J10296" s="11"/>
      <c r="K10296" s="11"/>
      <c r="L10296" s="11"/>
      <c r="M10296" s="11"/>
      <c r="N10296" s="11"/>
      <c r="O10296" s="11"/>
      <c r="P10296" s="11"/>
      <c r="Q10296" s="11"/>
      <c r="R10296" s="11"/>
      <c r="S10296" s="11"/>
      <c r="T10296" s="11"/>
      <c r="U10296" s="42"/>
      <c r="V10296" s="42"/>
      <c r="W10296" s="42"/>
      <c r="X10296" s="42"/>
      <c r="Y10296" s="42"/>
      <c r="Z10296" s="42"/>
      <c r="AA10296" s="42"/>
      <c r="AB10296" s="42"/>
      <c r="AD10296" s="11"/>
      <c r="AE10296" s="11"/>
    </row>
    <row r="10297" spans="3:32">
      <c r="C10297" s="57"/>
      <c r="D10297" s="11"/>
      <c r="E10297" s="11"/>
      <c r="F10297" s="56"/>
      <c r="G10297" s="11"/>
      <c r="H10297" s="11"/>
      <c r="I10297" s="11"/>
      <c r="J10297" s="11"/>
      <c r="K10297" s="11"/>
      <c r="L10297" s="11"/>
      <c r="M10297" s="11"/>
      <c r="N10297" s="11"/>
      <c r="O10297" s="11"/>
      <c r="P10297" s="11"/>
      <c r="Q10297" s="11"/>
      <c r="R10297" s="11"/>
      <c r="S10297" s="11"/>
      <c r="T10297" s="11"/>
      <c r="U10297" s="42"/>
      <c r="V10297" s="42"/>
      <c r="W10297" s="42"/>
      <c r="X10297" s="42"/>
      <c r="Y10297" s="42"/>
      <c r="Z10297" s="42"/>
      <c r="AA10297" s="42"/>
      <c r="AB10297" s="42"/>
      <c r="AD10297" s="11"/>
      <c r="AE10297" s="11"/>
    </row>
    <row r="10298" spans="3:32">
      <c r="C10298" s="57"/>
      <c r="D10298" s="11"/>
      <c r="E10298" s="11"/>
      <c r="F10298" s="56"/>
      <c r="G10298" s="11"/>
      <c r="H10298" s="11"/>
      <c r="I10298" s="11"/>
      <c r="J10298" s="11"/>
      <c r="K10298" s="11"/>
      <c r="L10298" s="11"/>
      <c r="M10298" s="11"/>
      <c r="N10298" s="11"/>
      <c r="O10298" s="11"/>
      <c r="P10298" s="11"/>
      <c r="Q10298" s="11"/>
      <c r="R10298" s="11"/>
      <c r="S10298" s="11"/>
      <c r="T10298" s="11"/>
      <c r="U10298" s="42"/>
      <c r="V10298" s="42"/>
      <c r="W10298" s="42"/>
      <c r="X10298" s="42"/>
      <c r="Y10298" s="42"/>
      <c r="Z10298" s="42"/>
      <c r="AA10298" s="42"/>
      <c r="AB10298" s="42"/>
      <c r="AD10298" s="11"/>
      <c r="AE10298" s="11"/>
    </row>
    <row r="10299" spans="3:32">
      <c r="C10299" s="57"/>
      <c r="D10299" s="11"/>
      <c r="E10299" s="11"/>
      <c r="F10299" s="56"/>
      <c r="G10299" s="11"/>
      <c r="H10299" s="11"/>
      <c r="I10299" s="11"/>
      <c r="J10299" s="11"/>
      <c r="K10299" s="11"/>
      <c r="L10299" s="11"/>
      <c r="M10299" s="11"/>
      <c r="N10299" s="11"/>
      <c r="O10299" s="11"/>
      <c r="P10299" s="11"/>
      <c r="Q10299" s="11"/>
      <c r="R10299" s="11"/>
      <c r="S10299" s="11"/>
      <c r="T10299" s="11"/>
      <c r="U10299" s="42"/>
      <c r="V10299" s="42"/>
      <c r="W10299" s="42"/>
      <c r="X10299" s="42"/>
      <c r="Y10299" s="42"/>
      <c r="Z10299" s="42"/>
      <c r="AA10299" s="42"/>
      <c r="AB10299" s="42"/>
      <c r="AD10299" s="11"/>
      <c r="AE10299" s="11"/>
      <c r="AF10299" s="11"/>
    </row>
    <row r="10300" spans="3:32">
      <c r="C10300" s="57"/>
      <c r="D10300" s="11"/>
      <c r="E10300" s="11"/>
      <c r="F10300" s="56"/>
      <c r="G10300" s="11"/>
      <c r="H10300" s="11"/>
      <c r="I10300" s="11"/>
      <c r="J10300" s="11"/>
      <c r="K10300" s="11"/>
      <c r="M10300" s="11"/>
      <c r="N10300" s="11"/>
      <c r="O10300" s="11"/>
      <c r="P10300" s="11"/>
      <c r="Q10300" s="11"/>
      <c r="R10300" s="11"/>
      <c r="S10300" s="11"/>
      <c r="U10300" s="42"/>
      <c r="V10300" s="42"/>
      <c r="W10300" s="42"/>
      <c r="X10300" s="42"/>
      <c r="Y10300" s="42"/>
      <c r="Z10300" s="42"/>
      <c r="AA10300" s="42"/>
      <c r="AB10300" s="42"/>
      <c r="AD10300" s="11"/>
      <c r="AF10300" s="11"/>
    </row>
    <row r="10301" spans="3:32">
      <c r="C10301" s="57"/>
      <c r="D10301" s="11"/>
      <c r="E10301" s="11"/>
      <c r="F10301" s="56"/>
      <c r="G10301" s="11"/>
      <c r="H10301" s="11"/>
      <c r="I10301" s="11"/>
      <c r="J10301" s="11"/>
      <c r="K10301" s="11"/>
      <c r="L10301" s="11"/>
      <c r="M10301" s="11"/>
      <c r="N10301" s="11"/>
      <c r="O10301" s="11"/>
      <c r="P10301" s="11"/>
      <c r="Q10301" s="11"/>
      <c r="R10301" s="11"/>
      <c r="S10301" s="11"/>
      <c r="T10301" s="11"/>
      <c r="U10301" s="42"/>
      <c r="V10301" s="42"/>
      <c r="W10301" s="42"/>
      <c r="X10301" s="42"/>
      <c r="Y10301" s="42"/>
      <c r="Z10301" s="42"/>
      <c r="AA10301" s="42"/>
      <c r="AB10301" s="42"/>
      <c r="AD10301" s="11"/>
      <c r="AE10301" s="11"/>
      <c r="AF10301" s="11"/>
    </row>
    <row r="10302" spans="3:32">
      <c r="C10302" s="57"/>
      <c r="D10302" s="11"/>
      <c r="E10302" s="11"/>
      <c r="F10302" s="56"/>
      <c r="G10302" s="11"/>
      <c r="H10302" s="11"/>
      <c r="I10302" s="11"/>
      <c r="J10302" s="11"/>
      <c r="K10302" s="11"/>
      <c r="L10302" s="11"/>
      <c r="M10302" s="11"/>
      <c r="N10302" s="11"/>
      <c r="O10302" s="11"/>
      <c r="Q10302" s="11"/>
      <c r="R10302" s="11"/>
      <c r="S10302" s="11"/>
      <c r="T10302" s="11"/>
      <c r="U10302" s="42"/>
      <c r="V10302" s="42"/>
      <c r="W10302" s="42"/>
      <c r="X10302" s="42"/>
      <c r="Y10302" s="42"/>
      <c r="Z10302" s="42"/>
      <c r="AA10302" s="42"/>
      <c r="AB10302" s="42"/>
      <c r="AD10302" s="11"/>
      <c r="AE10302" s="11"/>
      <c r="AF10302" s="11"/>
    </row>
    <row r="10303" spans="3:32">
      <c r="C10303" s="57"/>
      <c r="D10303" s="11"/>
      <c r="E10303" s="11"/>
      <c r="F10303" s="56"/>
      <c r="G10303" s="11"/>
      <c r="H10303" s="11"/>
      <c r="I10303" s="11"/>
      <c r="J10303" s="11"/>
      <c r="K10303" s="11"/>
      <c r="M10303" s="11"/>
      <c r="N10303" s="11"/>
      <c r="Q10303" s="11"/>
      <c r="R10303" s="11"/>
      <c r="S10303" s="11"/>
      <c r="U10303" s="42"/>
      <c r="V10303" s="42"/>
      <c r="W10303" s="42"/>
      <c r="X10303" s="42"/>
      <c r="Y10303" s="42"/>
      <c r="Z10303" s="42"/>
      <c r="AA10303" s="42"/>
      <c r="AB10303" s="42"/>
      <c r="AD10303" s="11"/>
    </row>
    <row r="10304" spans="3:32">
      <c r="C10304" s="57"/>
      <c r="D10304" s="11"/>
      <c r="E10304" s="11"/>
      <c r="F10304" s="56"/>
      <c r="G10304" s="11"/>
      <c r="H10304" s="11"/>
      <c r="I10304" s="11"/>
      <c r="J10304" s="11"/>
      <c r="K10304" s="11"/>
      <c r="L10304" s="11"/>
      <c r="M10304" s="11"/>
      <c r="N10304" s="11"/>
      <c r="O10304" s="11"/>
      <c r="P10304" s="11"/>
      <c r="Q10304" s="11"/>
      <c r="R10304" s="11"/>
      <c r="S10304" s="11"/>
      <c r="T10304" s="11"/>
      <c r="U10304" s="42"/>
      <c r="V10304" s="42"/>
      <c r="W10304" s="42"/>
      <c r="X10304" s="42"/>
      <c r="Y10304" s="42"/>
      <c r="Z10304" s="42"/>
      <c r="AA10304" s="42"/>
      <c r="AB10304" s="42"/>
      <c r="AD10304" s="11"/>
      <c r="AE10304" s="11"/>
    </row>
    <row r="10305" spans="3:32">
      <c r="C10305" s="57"/>
      <c r="D10305" s="11"/>
      <c r="E10305" s="11"/>
      <c r="F10305" s="56"/>
      <c r="G10305" s="11"/>
      <c r="H10305" s="11"/>
      <c r="I10305" s="11"/>
      <c r="J10305" s="11"/>
      <c r="K10305" s="11"/>
      <c r="L10305" s="11"/>
      <c r="M10305" s="11"/>
      <c r="N10305" s="11"/>
      <c r="O10305" s="11"/>
      <c r="P10305" s="11"/>
      <c r="Q10305" s="11"/>
      <c r="R10305" s="11"/>
      <c r="S10305" s="11"/>
      <c r="T10305" s="11"/>
      <c r="U10305" s="42"/>
      <c r="V10305" s="42"/>
      <c r="W10305" s="42"/>
      <c r="X10305" s="42"/>
      <c r="Y10305" s="42"/>
      <c r="Z10305" s="42"/>
      <c r="AA10305" s="42"/>
      <c r="AB10305" s="42"/>
      <c r="AD10305" s="11"/>
      <c r="AE10305" s="11"/>
    </row>
    <row r="10306" spans="3:32">
      <c r="C10306" s="57"/>
      <c r="D10306" s="11"/>
      <c r="E10306" s="11"/>
      <c r="F10306" s="56"/>
      <c r="G10306" s="11"/>
      <c r="H10306" s="11"/>
      <c r="I10306" s="11"/>
      <c r="J10306" s="11"/>
      <c r="K10306" s="11"/>
      <c r="M10306" s="11"/>
      <c r="N10306" s="11"/>
      <c r="Q10306" s="11"/>
      <c r="R10306" s="11"/>
      <c r="S10306" s="11"/>
      <c r="U10306" s="42"/>
      <c r="V10306" s="42"/>
      <c r="W10306" s="42"/>
      <c r="X10306" s="42"/>
      <c r="Y10306" s="42"/>
      <c r="Z10306" s="42"/>
      <c r="AA10306" s="42"/>
      <c r="AB10306" s="42"/>
      <c r="AD10306" s="11"/>
      <c r="AE10306" s="11"/>
      <c r="AF10306" s="11"/>
    </row>
    <row r="10307" spans="3:32">
      <c r="C10307" s="57"/>
      <c r="D10307" s="11"/>
      <c r="E10307" s="11"/>
      <c r="F10307" s="56"/>
      <c r="G10307" s="11"/>
      <c r="H10307" s="11"/>
      <c r="I10307" s="11"/>
      <c r="J10307" s="11"/>
      <c r="K10307" s="11"/>
      <c r="L10307" s="11"/>
      <c r="M10307" s="11"/>
      <c r="N10307" s="11"/>
      <c r="O10307" s="11"/>
      <c r="P10307" s="11"/>
      <c r="Q10307" s="11"/>
      <c r="R10307" s="11"/>
      <c r="S10307" s="11"/>
      <c r="T10307" s="11"/>
      <c r="U10307" s="42"/>
      <c r="V10307" s="42"/>
      <c r="W10307" s="42"/>
      <c r="X10307" s="42"/>
      <c r="Y10307" s="42"/>
      <c r="Z10307" s="42"/>
      <c r="AA10307" s="42"/>
      <c r="AB10307" s="42"/>
      <c r="AD10307" s="11"/>
      <c r="AF10307" s="11"/>
    </row>
    <row r="10308" spans="3:32">
      <c r="C10308" s="57"/>
      <c r="D10308" s="11"/>
      <c r="E10308" s="11"/>
      <c r="F10308" s="56"/>
      <c r="G10308" s="11"/>
      <c r="H10308" s="11"/>
      <c r="I10308" s="11"/>
      <c r="J10308" s="11"/>
      <c r="K10308" s="11"/>
      <c r="L10308" s="11"/>
      <c r="M10308" s="11"/>
      <c r="N10308" s="11"/>
      <c r="O10308" s="11"/>
      <c r="P10308" s="11"/>
      <c r="Q10308" s="11"/>
      <c r="R10308" s="11"/>
      <c r="S10308" s="11"/>
      <c r="T10308" s="11"/>
      <c r="U10308" s="42"/>
      <c r="V10308" s="42"/>
      <c r="W10308" s="42"/>
      <c r="X10308" s="42"/>
      <c r="Y10308" s="42"/>
      <c r="Z10308" s="42"/>
      <c r="AA10308" s="42"/>
      <c r="AB10308" s="42"/>
      <c r="AD10308" s="11"/>
      <c r="AE10308" s="11"/>
    </row>
    <row r="10309" spans="3:32">
      <c r="C10309" s="57"/>
      <c r="D10309" s="11"/>
      <c r="E10309" s="11"/>
      <c r="F10309" s="56"/>
      <c r="G10309" s="11"/>
      <c r="H10309" s="11"/>
      <c r="I10309" s="11"/>
      <c r="J10309" s="11"/>
      <c r="K10309" s="11"/>
      <c r="L10309" s="11"/>
      <c r="M10309" s="11"/>
      <c r="N10309" s="11"/>
      <c r="O10309" s="11"/>
      <c r="P10309" s="11"/>
      <c r="Q10309" s="11"/>
      <c r="R10309" s="11"/>
      <c r="S10309" s="11"/>
      <c r="T10309" s="11"/>
      <c r="U10309" s="42"/>
      <c r="V10309" s="42"/>
      <c r="W10309" s="42"/>
      <c r="X10309" s="42"/>
      <c r="Y10309" s="42"/>
      <c r="Z10309" s="42"/>
      <c r="AA10309" s="42"/>
      <c r="AB10309" s="42"/>
      <c r="AD10309" s="11"/>
      <c r="AE10309" s="11"/>
    </row>
    <row r="10310" spans="3:32">
      <c r="C10310" s="57"/>
      <c r="D10310" s="11"/>
      <c r="E10310" s="11"/>
      <c r="F10310" s="56"/>
      <c r="G10310" s="11"/>
      <c r="H10310" s="11"/>
      <c r="I10310" s="11"/>
      <c r="J10310" s="11"/>
      <c r="K10310" s="11"/>
      <c r="L10310" s="11"/>
      <c r="M10310" s="11"/>
      <c r="N10310" s="11"/>
      <c r="P10310" s="11"/>
      <c r="Q10310" s="11"/>
      <c r="R10310" s="11"/>
      <c r="S10310" s="11"/>
      <c r="T10310" s="11"/>
      <c r="U10310" s="42"/>
      <c r="V10310" s="42"/>
      <c r="W10310" s="42"/>
      <c r="X10310" s="42"/>
      <c r="Y10310" s="42"/>
      <c r="Z10310" s="42"/>
      <c r="AA10310" s="42"/>
      <c r="AB10310" s="42"/>
      <c r="AD10310" s="11"/>
      <c r="AF10310" s="11"/>
    </row>
    <row r="10311" spans="3:32">
      <c r="C10311" s="57"/>
      <c r="D10311" s="11"/>
      <c r="E10311" s="11"/>
      <c r="F10311" s="56"/>
      <c r="G10311" s="11"/>
      <c r="H10311" s="11"/>
      <c r="I10311" s="11"/>
      <c r="J10311" s="11"/>
      <c r="K10311" s="11"/>
      <c r="L10311" s="11"/>
      <c r="M10311" s="11"/>
      <c r="N10311" s="11"/>
      <c r="P10311" s="11"/>
      <c r="Q10311" s="11"/>
      <c r="R10311" s="11"/>
      <c r="S10311" s="11"/>
      <c r="T10311" s="11"/>
      <c r="U10311" s="42"/>
      <c r="V10311" s="42"/>
      <c r="W10311" s="42"/>
      <c r="X10311" s="42"/>
      <c r="Y10311" s="42"/>
      <c r="Z10311" s="42"/>
      <c r="AA10311" s="42"/>
      <c r="AB10311" s="42"/>
      <c r="AD10311" s="11"/>
      <c r="AE10311" s="11"/>
    </row>
    <row r="10312" spans="3:32">
      <c r="C10312" s="57"/>
      <c r="D10312" s="11"/>
      <c r="E10312" s="11"/>
      <c r="F10312" s="56"/>
      <c r="G10312" s="11"/>
      <c r="H10312" s="11"/>
      <c r="I10312" s="11"/>
      <c r="J10312" s="11"/>
      <c r="K10312" s="11"/>
      <c r="M10312" s="11"/>
      <c r="N10312" s="11"/>
      <c r="O10312" s="11"/>
      <c r="P10312" s="11"/>
      <c r="Q10312" s="11"/>
      <c r="R10312" s="11"/>
      <c r="S10312" s="11"/>
      <c r="T10312" s="11"/>
      <c r="U10312" s="42"/>
      <c r="V10312" s="42"/>
      <c r="W10312" s="42"/>
      <c r="X10312" s="42"/>
      <c r="Y10312" s="42"/>
      <c r="Z10312" s="42"/>
      <c r="AA10312" s="42"/>
      <c r="AB10312" s="42"/>
      <c r="AD10312" s="11"/>
      <c r="AE10312" s="11"/>
    </row>
    <row r="10313" spans="3:32">
      <c r="C10313" s="57"/>
      <c r="D10313" s="11"/>
      <c r="E10313" s="11"/>
      <c r="F10313" s="56"/>
      <c r="G10313" s="11"/>
      <c r="H10313" s="11"/>
      <c r="I10313" s="11"/>
      <c r="J10313" s="11"/>
      <c r="K10313" s="11"/>
      <c r="M10313" s="11"/>
      <c r="N10313" s="11"/>
      <c r="O10313" s="11"/>
      <c r="P10313" s="11"/>
      <c r="Q10313" s="11"/>
      <c r="R10313" s="11"/>
      <c r="S10313" s="11"/>
      <c r="T10313" s="11"/>
      <c r="U10313" s="42"/>
      <c r="V10313" s="42"/>
      <c r="W10313" s="42"/>
      <c r="X10313" s="42"/>
      <c r="Y10313" s="42"/>
      <c r="Z10313" s="42"/>
      <c r="AA10313" s="42"/>
      <c r="AB10313" s="42"/>
      <c r="AD10313" s="11"/>
      <c r="AE10313" s="11"/>
      <c r="AF10313" s="11"/>
    </row>
    <row r="10314" spans="3:32">
      <c r="C10314" s="57"/>
      <c r="D10314" s="11"/>
      <c r="E10314" s="11"/>
      <c r="F10314" s="56"/>
      <c r="G10314" s="11"/>
      <c r="H10314" s="11"/>
      <c r="I10314" s="11"/>
      <c r="J10314" s="11"/>
      <c r="K10314" s="11"/>
      <c r="L10314" s="11"/>
      <c r="M10314" s="11"/>
      <c r="N10314" s="11"/>
      <c r="O10314" s="11"/>
      <c r="P10314" s="11"/>
      <c r="Q10314" s="11"/>
      <c r="R10314" s="11"/>
      <c r="S10314" s="11"/>
      <c r="T10314" s="11"/>
      <c r="U10314" s="42"/>
      <c r="V10314" s="42"/>
      <c r="W10314" s="42"/>
      <c r="X10314" s="42"/>
      <c r="Y10314" s="42"/>
      <c r="Z10314" s="42"/>
      <c r="AA10314" s="42"/>
      <c r="AB10314" s="42"/>
      <c r="AD10314" s="11"/>
      <c r="AE10314" s="11"/>
      <c r="AF10314" s="11"/>
    </row>
    <row r="10315" spans="3:32">
      <c r="C10315" s="57"/>
      <c r="D10315" s="11"/>
      <c r="E10315" s="11"/>
      <c r="F10315" s="56"/>
      <c r="G10315" s="11"/>
      <c r="H10315" s="11"/>
      <c r="I10315" s="11"/>
      <c r="J10315" s="11"/>
      <c r="K10315" s="11"/>
      <c r="L10315" s="11"/>
      <c r="M10315" s="11"/>
      <c r="N10315" s="11"/>
      <c r="O10315" s="11"/>
      <c r="P10315" s="11"/>
      <c r="Q10315" s="11"/>
      <c r="R10315" s="11"/>
      <c r="S10315" s="11"/>
      <c r="T10315" s="11"/>
      <c r="U10315" s="42"/>
      <c r="V10315" s="42"/>
      <c r="W10315" s="42"/>
      <c r="X10315" s="42"/>
      <c r="Y10315" s="42"/>
      <c r="Z10315" s="42"/>
      <c r="AA10315" s="42"/>
      <c r="AB10315" s="42"/>
      <c r="AD10315" s="11"/>
      <c r="AE10315" s="11"/>
      <c r="AF10315" s="11"/>
    </row>
    <row r="10316" spans="3:32">
      <c r="C10316" s="57"/>
      <c r="D10316" s="11"/>
      <c r="E10316" s="11"/>
      <c r="F10316" s="56"/>
      <c r="G10316" s="11"/>
      <c r="H10316" s="11"/>
      <c r="I10316" s="11"/>
      <c r="J10316" s="11"/>
      <c r="K10316" s="11"/>
      <c r="M10316" s="11"/>
      <c r="N10316" s="11"/>
      <c r="O10316" s="11"/>
      <c r="Q10316" s="11"/>
      <c r="R10316" s="11"/>
      <c r="S10316" s="11"/>
      <c r="U10316" s="42"/>
      <c r="V10316" s="42"/>
      <c r="W10316" s="42"/>
      <c r="X10316" s="42"/>
      <c r="Y10316" s="42"/>
      <c r="Z10316" s="42"/>
      <c r="AA10316" s="42"/>
      <c r="AB10316" s="42"/>
      <c r="AD10316" s="11"/>
      <c r="AE10316" s="11"/>
      <c r="AF10316" s="11"/>
    </row>
    <row r="10317" spans="3:32">
      <c r="C10317" s="57"/>
      <c r="D10317" s="11"/>
      <c r="E10317" s="11"/>
      <c r="F10317" s="56"/>
      <c r="G10317" s="11"/>
      <c r="H10317" s="11"/>
      <c r="I10317" s="11"/>
      <c r="J10317" s="11"/>
      <c r="K10317" s="11"/>
      <c r="M10317" s="11"/>
      <c r="N10317" s="11"/>
      <c r="Q10317" s="11"/>
      <c r="R10317" s="11"/>
      <c r="S10317" s="11"/>
      <c r="U10317" s="42"/>
      <c r="V10317" s="42"/>
      <c r="W10317" s="42"/>
      <c r="X10317" s="42"/>
      <c r="Y10317" s="42"/>
      <c r="Z10317" s="42"/>
      <c r="AA10317" s="42"/>
      <c r="AB10317" s="42"/>
      <c r="AD10317" s="11"/>
      <c r="AE10317" s="11"/>
    </row>
    <row r="10318" spans="3:32">
      <c r="C10318" s="57"/>
      <c r="D10318" s="11"/>
      <c r="E10318" s="11"/>
      <c r="F10318" s="56"/>
      <c r="G10318" s="11"/>
      <c r="H10318" s="11"/>
      <c r="I10318" s="11"/>
      <c r="J10318" s="11"/>
      <c r="K10318" s="11"/>
      <c r="L10318" s="11"/>
      <c r="M10318" s="11"/>
      <c r="N10318" s="11"/>
      <c r="P10318" s="11"/>
      <c r="Q10318" s="11"/>
      <c r="R10318" s="11"/>
      <c r="S10318" s="11"/>
      <c r="T10318" s="11"/>
      <c r="U10318" s="42"/>
      <c r="V10318" s="42"/>
      <c r="W10318" s="42"/>
      <c r="X10318" s="42"/>
      <c r="Y10318" s="42"/>
      <c r="Z10318" s="42"/>
      <c r="AA10318" s="42"/>
      <c r="AB10318" s="42"/>
      <c r="AD10318" s="11"/>
      <c r="AE10318" s="11"/>
    </row>
    <row r="10319" spans="3:32">
      <c r="C10319" s="57"/>
      <c r="D10319" s="11"/>
      <c r="E10319" s="11"/>
      <c r="F10319" s="56"/>
      <c r="G10319" s="11"/>
      <c r="H10319" s="11"/>
      <c r="I10319" s="11"/>
      <c r="J10319" s="11"/>
      <c r="K10319" s="11"/>
      <c r="L10319" s="11"/>
      <c r="M10319" s="11"/>
      <c r="N10319" s="11"/>
      <c r="P10319" s="11"/>
      <c r="Q10319" s="11"/>
      <c r="R10319" s="11"/>
      <c r="S10319" s="11"/>
      <c r="T10319" s="11"/>
      <c r="U10319" s="42"/>
      <c r="V10319" s="42"/>
      <c r="W10319" s="42"/>
      <c r="X10319" s="42"/>
      <c r="Y10319" s="42"/>
      <c r="Z10319" s="42"/>
      <c r="AA10319" s="42"/>
      <c r="AB10319" s="42"/>
      <c r="AD10319" s="11"/>
      <c r="AE10319" s="11"/>
      <c r="AF10319" s="11"/>
    </row>
    <row r="10320" spans="3:32">
      <c r="C10320" s="57"/>
      <c r="D10320" s="11"/>
      <c r="E10320" s="11"/>
      <c r="F10320" s="56"/>
      <c r="G10320" s="11"/>
      <c r="H10320" s="11"/>
      <c r="I10320" s="11"/>
      <c r="J10320" s="11"/>
      <c r="K10320" s="11"/>
      <c r="L10320" s="11"/>
      <c r="M10320" s="11"/>
      <c r="N10320" s="11"/>
      <c r="P10320" s="11"/>
      <c r="Q10320" s="11"/>
      <c r="R10320" s="11"/>
      <c r="S10320" s="11"/>
      <c r="T10320" s="11"/>
      <c r="U10320" s="42"/>
      <c r="V10320" s="42"/>
      <c r="W10320" s="42"/>
      <c r="X10320" s="42"/>
      <c r="Y10320" s="42"/>
      <c r="Z10320" s="42"/>
      <c r="AA10320" s="42"/>
      <c r="AB10320" s="42"/>
      <c r="AD10320" s="11"/>
      <c r="AE10320" s="11"/>
      <c r="AF10320" s="11"/>
    </row>
    <row r="10321" spans="3:32">
      <c r="C10321" s="57"/>
      <c r="D10321" s="11"/>
      <c r="E10321" s="11"/>
      <c r="F10321" s="56"/>
      <c r="G10321" s="11"/>
      <c r="H10321" s="11"/>
      <c r="I10321" s="11"/>
      <c r="J10321" s="11"/>
      <c r="K10321" s="11"/>
      <c r="M10321" s="11"/>
      <c r="N10321" s="11"/>
      <c r="O10321" s="11"/>
      <c r="P10321" s="11"/>
      <c r="Q10321" s="11"/>
      <c r="R10321" s="11"/>
      <c r="S10321" s="11"/>
      <c r="T10321" s="11"/>
      <c r="U10321" s="42"/>
      <c r="V10321" s="42"/>
      <c r="W10321" s="42"/>
      <c r="X10321" s="42"/>
      <c r="Y10321" s="42"/>
      <c r="Z10321" s="42"/>
      <c r="AA10321" s="42"/>
      <c r="AB10321" s="42"/>
      <c r="AD10321" s="11"/>
      <c r="AE10321" s="11"/>
      <c r="AF10321" s="11"/>
    </row>
    <row r="10322" spans="3:32">
      <c r="C10322" s="57"/>
      <c r="D10322" s="11"/>
      <c r="E10322" s="11"/>
      <c r="F10322" s="56"/>
      <c r="G10322" s="11"/>
      <c r="H10322" s="11"/>
      <c r="I10322" s="11"/>
      <c r="J10322" s="11"/>
      <c r="K10322" s="11"/>
      <c r="L10322" s="11"/>
      <c r="M10322" s="11"/>
      <c r="N10322" s="11"/>
      <c r="Q10322" s="11"/>
      <c r="R10322" s="11"/>
      <c r="S10322" s="11"/>
      <c r="T10322" s="11"/>
      <c r="U10322" s="42"/>
      <c r="V10322" s="42"/>
      <c r="W10322" s="42"/>
      <c r="X10322" s="42"/>
      <c r="Y10322" s="42"/>
      <c r="Z10322" s="42"/>
      <c r="AA10322" s="42"/>
      <c r="AB10322" s="42"/>
      <c r="AD10322" s="11"/>
    </row>
    <row r="10323" spans="3:32">
      <c r="C10323" s="57"/>
      <c r="D10323" s="11"/>
      <c r="E10323" s="11"/>
      <c r="F10323" s="56"/>
      <c r="G10323" s="11"/>
      <c r="H10323" s="11"/>
      <c r="I10323" s="11"/>
      <c r="J10323" s="11"/>
      <c r="K10323" s="11"/>
      <c r="L10323" s="11"/>
      <c r="M10323" s="11"/>
      <c r="N10323" s="11"/>
      <c r="O10323" s="11"/>
      <c r="P10323" s="11"/>
      <c r="Q10323" s="11"/>
      <c r="R10323" s="11"/>
      <c r="S10323" s="11"/>
      <c r="T10323" s="11"/>
      <c r="U10323" s="42"/>
      <c r="V10323" s="42"/>
      <c r="W10323" s="42"/>
      <c r="X10323" s="42"/>
      <c r="Y10323" s="42"/>
      <c r="Z10323" s="42"/>
      <c r="AA10323" s="42"/>
      <c r="AB10323" s="42"/>
      <c r="AD10323" s="11"/>
      <c r="AE10323" s="11"/>
    </row>
    <row r="10324" spans="3:32">
      <c r="C10324" s="57"/>
      <c r="D10324" s="11"/>
      <c r="E10324" s="11"/>
      <c r="F10324" s="56"/>
      <c r="G10324" s="11"/>
      <c r="H10324" s="11"/>
      <c r="I10324" s="11"/>
      <c r="J10324" s="11"/>
      <c r="K10324" s="11"/>
      <c r="L10324" s="11"/>
      <c r="M10324" s="11"/>
      <c r="N10324" s="11"/>
      <c r="O10324" s="11"/>
      <c r="P10324" s="11"/>
      <c r="Q10324" s="11"/>
      <c r="R10324" s="11"/>
      <c r="S10324" s="11"/>
      <c r="T10324" s="11"/>
      <c r="U10324" s="42"/>
      <c r="V10324" s="42"/>
      <c r="W10324" s="42"/>
      <c r="X10324" s="42"/>
      <c r="Y10324" s="42"/>
      <c r="Z10324" s="42"/>
      <c r="AA10324" s="42"/>
      <c r="AB10324" s="42"/>
      <c r="AD10324" s="11"/>
      <c r="AE10324" s="11"/>
    </row>
    <row r="10325" spans="3:32">
      <c r="C10325" s="57"/>
      <c r="D10325" s="11"/>
      <c r="E10325" s="11"/>
      <c r="F10325" s="56"/>
      <c r="G10325" s="11"/>
      <c r="H10325" s="11"/>
      <c r="I10325" s="11"/>
      <c r="J10325" s="11"/>
      <c r="K10325" s="11"/>
      <c r="L10325" s="11"/>
      <c r="M10325" s="11"/>
      <c r="N10325" s="11"/>
      <c r="O10325" s="11"/>
      <c r="P10325" s="11"/>
      <c r="Q10325" s="11"/>
      <c r="R10325" s="11"/>
      <c r="S10325" s="11"/>
      <c r="T10325" s="11"/>
      <c r="U10325" s="42"/>
      <c r="V10325" s="42"/>
      <c r="W10325" s="42"/>
      <c r="X10325" s="42"/>
      <c r="Y10325" s="42"/>
      <c r="Z10325" s="42"/>
      <c r="AA10325" s="42"/>
      <c r="AB10325" s="42"/>
      <c r="AD10325" s="11"/>
      <c r="AE10325" s="11"/>
    </row>
    <row r="10326" spans="3:32">
      <c r="C10326" s="57"/>
      <c r="D10326" s="11"/>
      <c r="E10326" s="11"/>
      <c r="F10326" s="56"/>
      <c r="G10326" s="11"/>
      <c r="H10326" s="11"/>
      <c r="I10326" s="11"/>
      <c r="J10326" s="11"/>
      <c r="K10326" s="11"/>
      <c r="L10326" s="11"/>
      <c r="M10326" s="11"/>
      <c r="N10326" s="11"/>
      <c r="O10326" s="11"/>
      <c r="P10326" s="11"/>
      <c r="Q10326" s="11"/>
      <c r="R10326" s="11"/>
      <c r="S10326" s="11"/>
      <c r="T10326" s="11"/>
      <c r="U10326" s="42"/>
      <c r="V10326" s="42"/>
      <c r="W10326" s="42"/>
      <c r="X10326" s="42"/>
      <c r="Y10326" s="42"/>
      <c r="Z10326" s="42"/>
      <c r="AA10326" s="42"/>
      <c r="AB10326" s="42"/>
      <c r="AD10326" s="11"/>
      <c r="AE10326" s="11"/>
      <c r="AF10326" s="11"/>
    </row>
    <row r="10327" spans="3:32">
      <c r="C10327" s="57"/>
      <c r="D10327" s="11"/>
      <c r="E10327" s="11"/>
      <c r="F10327" s="56"/>
      <c r="G10327" s="11"/>
      <c r="H10327" s="11"/>
      <c r="I10327" s="11"/>
      <c r="J10327" s="11"/>
      <c r="K10327" s="11"/>
      <c r="L10327" s="11"/>
      <c r="M10327" s="11"/>
      <c r="N10327" s="11"/>
      <c r="O10327" s="11"/>
      <c r="P10327" s="11"/>
      <c r="Q10327" s="11"/>
      <c r="R10327" s="11"/>
      <c r="S10327" s="11"/>
      <c r="T10327" s="11"/>
      <c r="U10327" s="42"/>
      <c r="V10327" s="42"/>
      <c r="W10327" s="42"/>
      <c r="X10327" s="42"/>
      <c r="Y10327" s="42"/>
      <c r="Z10327" s="42"/>
      <c r="AA10327" s="42"/>
      <c r="AB10327" s="42"/>
      <c r="AD10327" s="11"/>
      <c r="AE10327" s="11"/>
      <c r="AF10327" s="11"/>
    </row>
    <row r="10328" spans="3:32">
      <c r="C10328" s="57"/>
      <c r="D10328" s="11"/>
      <c r="E10328" s="11"/>
      <c r="F10328" s="56"/>
      <c r="G10328" s="11"/>
      <c r="H10328" s="11"/>
      <c r="I10328" s="11"/>
      <c r="J10328" s="11"/>
      <c r="K10328" s="11"/>
      <c r="L10328" s="11"/>
      <c r="M10328" s="11"/>
      <c r="N10328" s="11"/>
      <c r="O10328" s="11"/>
      <c r="Q10328" s="11"/>
      <c r="R10328" s="11"/>
      <c r="S10328" s="11"/>
      <c r="T10328" s="11"/>
      <c r="U10328" s="42"/>
      <c r="V10328" s="42"/>
      <c r="W10328" s="42"/>
      <c r="X10328" s="42"/>
      <c r="Y10328" s="42"/>
      <c r="Z10328" s="42"/>
      <c r="AA10328" s="42"/>
      <c r="AB10328" s="42"/>
      <c r="AD10328" s="11"/>
      <c r="AE10328" s="11"/>
      <c r="AF10328" s="11"/>
    </row>
    <row r="10329" spans="3:32">
      <c r="C10329" s="57"/>
      <c r="D10329" s="11"/>
      <c r="E10329" s="11"/>
      <c r="F10329" s="56"/>
      <c r="G10329" s="11"/>
      <c r="H10329" s="11"/>
      <c r="I10329" s="11"/>
      <c r="J10329" s="11"/>
      <c r="K10329" s="11"/>
      <c r="L10329" s="11"/>
      <c r="M10329" s="11"/>
      <c r="N10329" s="11"/>
      <c r="O10329" s="11"/>
      <c r="Q10329" s="11"/>
      <c r="R10329" s="11"/>
      <c r="S10329" s="11"/>
      <c r="T10329" s="11"/>
      <c r="U10329" s="42"/>
      <c r="V10329" s="42"/>
      <c r="W10329" s="42"/>
      <c r="X10329" s="42"/>
      <c r="Y10329" s="42"/>
      <c r="Z10329" s="42"/>
      <c r="AA10329" s="42"/>
      <c r="AB10329" s="42"/>
      <c r="AD10329" s="11"/>
      <c r="AE10329" s="11"/>
      <c r="AF10329" s="11"/>
    </row>
    <row r="10330" spans="3:32">
      <c r="C10330" s="57"/>
      <c r="D10330" s="11"/>
      <c r="E10330" s="11"/>
      <c r="F10330" s="56"/>
      <c r="G10330" s="11"/>
      <c r="H10330" s="11"/>
      <c r="I10330" s="11"/>
      <c r="J10330" s="11"/>
      <c r="K10330" s="11"/>
      <c r="L10330" s="11"/>
      <c r="M10330" s="11"/>
      <c r="N10330" s="11"/>
      <c r="O10330" s="11"/>
      <c r="Q10330" s="11"/>
      <c r="R10330" s="11"/>
      <c r="S10330" s="11"/>
      <c r="T10330" s="11"/>
      <c r="U10330" s="42"/>
      <c r="V10330" s="42"/>
      <c r="W10330" s="42"/>
      <c r="X10330" s="42"/>
      <c r="Y10330" s="42"/>
      <c r="Z10330" s="42"/>
      <c r="AA10330" s="42"/>
      <c r="AB10330" s="42"/>
      <c r="AD10330" s="11"/>
      <c r="AE10330" s="11"/>
      <c r="AF10330" s="11"/>
    </row>
    <row r="10331" spans="3:32">
      <c r="C10331" s="57"/>
      <c r="D10331" s="11"/>
      <c r="E10331" s="11"/>
      <c r="F10331" s="56"/>
      <c r="G10331" s="11"/>
      <c r="H10331" s="11"/>
      <c r="I10331" s="11"/>
      <c r="J10331" s="11"/>
      <c r="K10331" s="11"/>
      <c r="L10331" s="11"/>
      <c r="M10331" s="11"/>
      <c r="N10331" s="11"/>
      <c r="O10331" s="11"/>
      <c r="P10331" s="11"/>
      <c r="Q10331" s="11"/>
      <c r="R10331" s="11"/>
      <c r="S10331" s="11"/>
      <c r="T10331" s="11"/>
      <c r="U10331" s="42"/>
      <c r="V10331" s="42"/>
      <c r="W10331" s="42"/>
      <c r="X10331" s="42"/>
      <c r="Y10331" s="42"/>
      <c r="Z10331" s="42"/>
      <c r="AA10331" s="42"/>
      <c r="AB10331" s="42"/>
      <c r="AD10331" s="11"/>
      <c r="AE10331" s="11"/>
    </row>
    <row r="10332" spans="3:32">
      <c r="C10332" s="57"/>
      <c r="D10332" s="11"/>
      <c r="E10332" s="11"/>
      <c r="F10332" s="56"/>
      <c r="G10332" s="11"/>
      <c r="H10332" s="11"/>
      <c r="I10332" s="11"/>
      <c r="J10332" s="11"/>
      <c r="K10332" s="11"/>
      <c r="M10332" s="11"/>
      <c r="N10332" s="11"/>
      <c r="O10332" s="11"/>
      <c r="P10332" s="11"/>
      <c r="Q10332" s="11"/>
      <c r="R10332" s="11"/>
      <c r="S10332" s="11"/>
      <c r="T10332" s="11"/>
      <c r="U10332" s="42"/>
      <c r="V10332" s="42"/>
      <c r="W10332" s="42"/>
      <c r="X10332" s="42"/>
      <c r="Y10332" s="42"/>
      <c r="Z10332" s="42"/>
      <c r="AA10332" s="42"/>
      <c r="AB10332" s="42"/>
      <c r="AD10332" s="11"/>
      <c r="AE10332" s="11"/>
    </row>
    <row r="10333" spans="3:32">
      <c r="C10333" s="57"/>
      <c r="D10333" s="11"/>
      <c r="E10333" s="11"/>
      <c r="F10333" s="56"/>
      <c r="G10333" s="11"/>
      <c r="H10333" s="11"/>
      <c r="I10333" s="11"/>
      <c r="J10333" s="11"/>
      <c r="K10333" s="11"/>
      <c r="M10333" s="11"/>
      <c r="N10333" s="11"/>
      <c r="P10333" s="11"/>
      <c r="Q10333" s="11"/>
      <c r="R10333" s="11"/>
      <c r="S10333" s="11"/>
      <c r="T10333" s="11"/>
      <c r="U10333" s="42"/>
      <c r="V10333" s="42"/>
      <c r="W10333" s="42"/>
      <c r="X10333" s="42"/>
      <c r="Y10333" s="42"/>
      <c r="Z10333" s="42"/>
      <c r="AA10333" s="42"/>
      <c r="AB10333" s="42"/>
      <c r="AD10333" s="11"/>
      <c r="AE10333" s="11"/>
      <c r="AF10333" s="11"/>
    </row>
    <row r="10334" spans="3:32">
      <c r="C10334" s="57"/>
      <c r="D10334" s="11"/>
      <c r="E10334" s="11"/>
      <c r="F10334" s="56"/>
      <c r="G10334" s="11"/>
      <c r="H10334" s="11"/>
      <c r="I10334" s="11"/>
      <c r="J10334" s="11"/>
      <c r="K10334" s="11"/>
      <c r="L10334" s="11"/>
      <c r="M10334" s="11"/>
      <c r="N10334" s="11"/>
      <c r="O10334" s="11"/>
      <c r="P10334" s="11"/>
      <c r="Q10334" s="11"/>
      <c r="R10334" s="11"/>
      <c r="S10334" s="11"/>
      <c r="T10334" s="11"/>
      <c r="U10334" s="42"/>
      <c r="V10334" s="42"/>
      <c r="W10334" s="42"/>
      <c r="X10334" s="42"/>
      <c r="Y10334" s="42"/>
      <c r="Z10334" s="42"/>
      <c r="AA10334" s="42"/>
      <c r="AB10334" s="42"/>
      <c r="AD10334" s="11"/>
      <c r="AF10334" s="11"/>
    </row>
    <row r="10335" spans="3:32">
      <c r="C10335" s="57"/>
      <c r="D10335" s="11"/>
      <c r="E10335" s="11"/>
      <c r="F10335" s="56"/>
      <c r="G10335" s="11"/>
      <c r="H10335" s="11"/>
      <c r="I10335" s="11"/>
      <c r="J10335" s="11"/>
      <c r="K10335" s="11"/>
      <c r="L10335" s="11"/>
      <c r="M10335" s="11"/>
      <c r="N10335" s="11"/>
      <c r="O10335" s="11"/>
      <c r="P10335" s="11"/>
      <c r="Q10335" s="11"/>
      <c r="R10335" s="11"/>
      <c r="S10335" s="11"/>
      <c r="T10335" s="11"/>
      <c r="U10335" s="42"/>
      <c r="V10335" s="42"/>
      <c r="W10335" s="42"/>
      <c r="X10335" s="42"/>
      <c r="Y10335" s="42"/>
      <c r="Z10335" s="42"/>
      <c r="AA10335" s="42"/>
      <c r="AB10335" s="42"/>
      <c r="AD10335" s="11"/>
      <c r="AF10335" s="11"/>
    </row>
    <row r="10336" spans="3:32">
      <c r="C10336" s="57"/>
      <c r="D10336" s="11"/>
      <c r="E10336" s="11"/>
      <c r="F10336" s="56"/>
      <c r="G10336" s="11"/>
      <c r="H10336" s="11"/>
      <c r="I10336" s="11"/>
      <c r="J10336" s="11"/>
      <c r="K10336" s="11"/>
      <c r="L10336" s="11"/>
      <c r="M10336" s="11"/>
      <c r="N10336" s="11"/>
      <c r="O10336" s="11"/>
      <c r="P10336" s="11"/>
      <c r="Q10336" s="11"/>
      <c r="R10336" s="11"/>
      <c r="S10336" s="11"/>
      <c r="T10336" s="11"/>
      <c r="U10336" s="42"/>
      <c r="V10336" s="42"/>
      <c r="W10336" s="42"/>
      <c r="X10336" s="42"/>
      <c r="Y10336" s="42"/>
      <c r="Z10336" s="42"/>
      <c r="AA10336" s="42"/>
      <c r="AB10336" s="42"/>
      <c r="AD10336" s="11"/>
      <c r="AF10336" s="11"/>
    </row>
    <row r="10337" spans="3:32">
      <c r="C10337" s="57"/>
      <c r="D10337" s="11"/>
      <c r="E10337" s="11"/>
      <c r="F10337" s="56"/>
      <c r="G10337" s="11"/>
      <c r="H10337" s="11"/>
      <c r="I10337" s="11"/>
      <c r="J10337" s="11"/>
      <c r="K10337" s="11"/>
      <c r="L10337" s="11"/>
      <c r="M10337" s="11"/>
      <c r="N10337" s="11"/>
      <c r="O10337" s="11"/>
      <c r="P10337" s="11"/>
      <c r="Q10337" s="11"/>
      <c r="R10337" s="11"/>
      <c r="S10337" s="11"/>
      <c r="T10337" s="11"/>
      <c r="U10337" s="42"/>
      <c r="V10337" s="42"/>
      <c r="W10337" s="42"/>
      <c r="X10337" s="42"/>
      <c r="Y10337" s="42"/>
      <c r="Z10337" s="42"/>
      <c r="AA10337" s="42"/>
      <c r="AB10337" s="42"/>
      <c r="AD10337" s="11"/>
      <c r="AF10337" s="11"/>
    </row>
    <row r="10338" spans="3:32">
      <c r="C10338" s="57"/>
      <c r="D10338" s="11"/>
      <c r="E10338" s="11"/>
      <c r="F10338" s="56"/>
      <c r="G10338" s="11"/>
      <c r="H10338" s="11"/>
      <c r="I10338" s="11"/>
      <c r="J10338" s="11"/>
      <c r="K10338" s="11"/>
      <c r="L10338" s="11"/>
      <c r="M10338" s="11"/>
      <c r="N10338" s="11"/>
      <c r="O10338" s="11"/>
      <c r="P10338" s="11"/>
      <c r="Q10338" s="11"/>
      <c r="R10338" s="11"/>
      <c r="S10338" s="11"/>
      <c r="T10338" s="11"/>
      <c r="U10338" s="42"/>
      <c r="V10338" s="42"/>
      <c r="W10338" s="42"/>
      <c r="X10338" s="42"/>
      <c r="Y10338" s="42"/>
      <c r="Z10338" s="42"/>
      <c r="AA10338" s="42"/>
      <c r="AB10338" s="42"/>
      <c r="AD10338" s="11"/>
      <c r="AE10338" s="11"/>
      <c r="AF10338" s="11"/>
    </row>
    <row r="10339" spans="3:32">
      <c r="C10339" s="57"/>
      <c r="D10339" s="11"/>
      <c r="E10339" s="11"/>
      <c r="F10339" s="56"/>
      <c r="G10339" s="11"/>
      <c r="H10339" s="11"/>
      <c r="I10339" s="11"/>
      <c r="J10339" s="11"/>
      <c r="K10339" s="11"/>
      <c r="L10339" s="11"/>
      <c r="M10339" s="11"/>
      <c r="N10339" s="11"/>
      <c r="O10339" s="11"/>
      <c r="P10339" s="11"/>
      <c r="Q10339" s="11"/>
      <c r="R10339" s="11"/>
      <c r="S10339" s="11"/>
      <c r="T10339" s="11"/>
      <c r="U10339" s="42"/>
      <c r="V10339" s="42"/>
      <c r="W10339" s="42"/>
      <c r="X10339" s="42"/>
      <c r="Y10339" s="42"/>
      <c r="Z10339" s="42"/>
      <c r="AA10339" s="42"/>
      <c r="AB10339" s="42"/>
      <c r="AD10339" s="11"/>
      <c r="AE10339" s="11"/>
    </row>
    <row r="10340" spans="3:32">
      <c r="C10340" s="57"/>
      <c r="D10340" s="11"/>
      <c r="E10340" s="11"/>
      <c r="F10340" s="56"/>
      <c r="G10340" s="11"/>
      <c r="H10340" s="11"/>
      <c r="I10340" s="11"/>
      <c r="J10340" s="11"/>
      <c r="K10340" s="11"/>
      <c r="L10340" s="11"/>
      <c r="M10340" s="11"/>
      <c r="N10340" s="11"/>
      <c r="O10340" s="11"/>
      <c r="P10340" s="11"/>
      <c r="Q10340" s="11"/>
      <c r="R10340" s="11"/>
      <c r="S10340" s="11"/>
      <c r="T10340" s="11"/>
      <c r="U10340" s="42"/>
      <c r="V10340" s="42"/>
      <c r="W10340" s="42"/>
      <c r="X10340" s="42"/>
      <c r="Y10340" s="42"/>
      <c r="Z10340" s="42"/>
      <c r="AA10340" s="42"/>
      <c r="AB10340" s="42"/>
      <c r="AD10340" s="11"/>
      <c r="AE10340" s="11"/>
    </row>
    <row r="10341" spans="3:32">
      <c r="C10341" s="57"/>
      <c r="D10341" s="11"/>
      <c r="E10341" s="11"/>
      <c r="F10341" s="56"/>
      <c r="G10341" s="11"/>
      <c r="H10341" s="11"/>
      <c r="I10341" s="11"/>
      <c r="J10341" s="11"/>
      <c r="K10341" s="11"/>
      <c r="L10341" s="11"/>
      <c r="M10341" s="11"/>
      <c r="N10341" s="11"/>
      <c r="O10341" s="11"/>
      <c r="P10341" s="11"/>
      <c r="Q10341" s="11"/>
      <c r="R10341" s="11"/>
      <c r="S10341" s="11"/>
      <c r="T10341" s="11"/>
      <c r="U10341" s="42"/>
      <c r="V10341" s="42"/>
      <c r="W10341" s="42"/>
      <c r="X10341" s="42"/>
      <c r="Y10341" s="42"/>
      <c r="Z10341" s="42"/>
      <c r="AA10341" s="42"/>
      <c r="AB10341" s="42"/>
      <c r="AD10341" s="11"/>
    </row>
    <row r="10342" spans="3:32">
      <c r="C10342" s="57"/>
      <c r="D10342" s="11"/>
      <c r="E10342" s="11"/>
      <c r="F10342" s="56"/>
      <c r="G10342" s="11"/>
      <c r="H10342" s="11"/>
      <c r="I10342" s="11"/>
      <c r="J10342" s="11"/>
      <c r="K10342" s="11"/>
      <c r="L10342" s="11"/>
      <c r="M10342" s="11"/>
      <c r="N10342" s="11"/>
      <c r="O10342" s="11"/>
      <c r="P10342" s="11"/>
      <c r="Q10342" s="11"/>
      <c r="R10342" s="11"/>
      <c r="S10342" s="11"/>
      <c r="T10342" s="11"/>
      <c r="U10342" s="42"/>
      <c r="V10342" s="42"/>
      <c r="W10342" s="42"/>
      <c r="X10342" s="42"/>
      <c r="Y10342" s="42"/>
      <c r="Z10342" s="42"/>
      <c r="AA10342" s="42"/>
      <c r="AB10342" s="42"/>
      <c r="AD10342" s="11"/>
      <c r="AE10342" s="11"/>
    </row>
    <row r="10343" spans="3:32">
      <c r="C10343" s="57"/>
      <c r="D10343" s="11"/>
      <c r="E10343" s="11"/>
      <c r="F10343" s="56"/>
      <c r="G10343" s="11"/>
      <c r="H10343" s="11"/>
      <c r="I10343" s="11"/>
      <c r="J10343" s="11"/>
      <c r="K10343" s="11"/>
      <c r="M10343" s="11"/>
      <c r="N10343" s="11"/>
      <c r="O10343" s="11"/>
      <c r="P10343" s="11"/>
      <c r="Q10343" s="11"/>
      <c r="R10343" s="11"/>
      <c r="S10343" s="11"/>
      <c r="T10343" s="11"/>
      <c r="U10343" s="42"/>
      <c r="V10343" s="42"/>
      <c r="W10343" s="42"/>
      <c r="X10343" s="42"/>
      <c r="Y10343" s="42"/>
      <c r="Z10343" s="42"/>
      <c r="AA10343" s="42"/>
      <c r="AB10343" s="42"/>
      <c r="AD10343" s="11"/>
      <c r="AE10343" s="11"/>
    </row>
    <row r="10344" spans="3:32">
      <c r="C10344" s="57"/>
      <c r="D10344" s="11"/>
      <c r="E10344" s="11"/>
      <c r="F10344" s="56"/>
      <c r="G10344" s="11"/>
      <c r="H10344" s="11"/>
      <c r="I10344" s="11"/>
      <c r="J10344" s="11"/>
      <c r="K10344" s="11"/>
      <c r="L10344" s="11"/>
      <c r="M10344" s="11"/>
      <c r="N10344" s="11"/>
      <c r="P10344" s="11"/>
      <c r="Q10344" s="11"/>
      <c r="R10344" s="11"/>
      <c r="S10344" s="11"/>
      <c r="T10344" s="11"/>
      <c r="U10344" s="42"/>
      <c r="V10344" s="42"/>
      <c r="W10344" s="42"/>
      <c r="X10344" s="42"/>
      <c r="Y10344" s="42"/>
      <c r="Z10344" s="42"/>
      <c r="AA10344" s="42"/>
      <c r="AB10344" s="42"/>
      <c r="AD10344" s="11"/>
      <c r="AE10344" s="11"/>
      <c r="AF10344" s="11"/>
    </row>
    <row r="10345" spans="3:32">
      <c r="C10345" s="57"/>
      <c r="D10345" s="11"/>
      <c r="E10345" s="11"/>
      <c r="F10345" s="56"/>
      <c r="G10345" s="11"/>
      <c r="H10345" s="11"/>
      <c r="I10345" s="11"/>
      <c r="J10345" s="11"/>
      <c r="K10345" s="11"/>
      <c r="L10345" s="11"/>
      <c r="M10345" s="11"/>
      <c r="N10345" s="11"/>
      <c r="P10345" s="11"/>
      <c r="Q10345" s="11"/>
      <c r="R10345" s="11"/>
      <c r="S10345" s="11"/>
      <c r="T10345" s="11"/>
      <c r="U10345" s="42"/>
      <c r="V10345" s="42"/>
      <c r="W10345" s="42"/>
      <c r="X10345" s="42"/>
      <c r="Y10345" s="42"/>
      <c r="Z10345" s="42"/>
      <c r="AA10345" s="42"/>
      <c r="AB10345" s="42"/>
      <c r="AD10345" s="11"/>
      <c r="AE10345" s="11"/>
      <c r="AF10345" s="11"/>
    </row>
    <row r="10346" spans="3:32">
      <c r="C10346" s="57"/>
      <c r="D10346" s="11"/>
      <c r="E10346" s="11"/>
      <c r="F10346" s="56"/>
      <c r="G10346" s="11"/>
      <c r="H10346" s="11"/>
      <c r="I10346" s="11"/>
      <c r="J10346" s="11"/>
      <c r="K10346" s="11"/>
      <c r="L10346" s="11"/>
      <c r="M10346" s="11"/>
      <c r="N10346" s="11"/>
      <c r="P10346" s="11"/>
      <c r="Q10346" s="11"/>
      <c r="R10346" s="11"/>
      <c r="S10346" s="11"/>
      <c r="T10346" s="11"/>
      <c r="U10346" s="42"/>
      <c r="V10346" s="42"/>
      <c r="W10346" s="42"/>
      <c r="X10346" s="42"/>
      <c r="Y10346" s="42"/>
      <c r="Z10346" s="42"/>
      <c r="AA10346" s="42"/>
      <c r="AB10346" s="42"/>
      <c r="AD10346" s="11"/>
      <c r="AE10346" s="11"/>
    </row>
    <row r="10347" spans="3:32">
      <c r="C10347" s="57"/>
      <c r="D10347" s="11"/>
      <c r="E10347" s="11"/>
      <c r="F10347" s="56"/>
      <c r="G10347" s="11"/>
      <c r="H10347" s="11"/>
      <c r="I10347" s="11"/>
      <c r="J10347" s="11"/>
      <c r="K10347" s="11"/>
      <c r="L10347" s="11"/>
      <c r="M10347" s="11"/>
      <c r="N10347" s="11"/>
      <c r="P10347" s="11"/>
      <c r="Q10347" s="11"/>
      <c r="R10347" s="11"/>
      <c r="S10347" s="11"/>
      <c r="T10347" s="11"/>
      <c r="U10347" s="42"/>
      <c r="V10347" s="42"/>
      <c r="W10347" s="42"/>
      <c r="X10347" s="42"/>
      <c r="Y10347" s="42"/>
      <c r="Z10347" s="42"/>
      <c r="AA10347" s="42"/>
      <c r="AB10347" s="42"/>
      <c r="AD10347" s="11"/>
      <c r="AE10347" s="11"/>
    </row>
    <row r="10348" spans="3:32">
      <c r="C10348" s="57"/>
      <c r="D10348" s="11"/>
      <c r="E10348" s="11"/>
      <c r="F10348" s="56"/>
      <c r="G10348" s="11"/>
      <c r="H10348" s="11"/>
      <c r="I10348" s="11"/>
      <c r="J10348" s="11"/>
      <c r="K10348" s="11"/>
      <c r="L10348" s="11"/>
      <c r="M10348" s="11"/>
      <c r="N10348" s="11"/>
      <c r="O10348" s="11"/>
      <c r="P10348" s="11"/>
      <c r="Q10348" s="11"/>
      <c r="R10348" s="11"/>
      <c r="S10348" s="11"/>
      <c r="T10348" s="11"/>
      <c r="U10348" s="42"/>
      <c r="V10348" s="42"/>
      <c r="W10348" s="42"/>
      <c r="X10348" s="42"/>
      <c r="Y10348" s="42"/>
      <c r="Z10348" s="42"/>
      <c r="AA10348" s="42"/>
      <c r="AB10348" s="42"/>
      <c r="AD10348" s="11"/>
      <c r="AE10348" s="11"/>
    </row>
    <row r="10349" spans="3:32">
      <c r="C10349" s="57"/>
      <c r="D10349" s="11"/>
      <c r="E10349" s="11"/>
      <c r="F10349" s="56"/>
      <c r="G10349" s="11"/>
      <c r="H10349" s="11"/>
      <c r="I10349" s="11"/>
      <c r="J10349" s="11"/>
      <c r="K10349" s="11"/>
      <c r="L10349" s="11"/>
      <c r="M10349" s="11"/>
      <c r="N10349" s="11"/>
      <c r="P10349" s="11"/>
      <c r="Q10349" s="11"/>
      <c r="R10349" s="11"/>
      <c r="S10349" s="11"/>
      <c r="T10349" s="11"/>
      <c r="U10349" s="42"/>
      <c r="V10349" s="42"/>
      <c r="W10349" s="42"/>
      <c r="X10349" s="42"/>
      <c r="Y10349" s="42"/>
      <c r="Z10349" s="42"/>
      <c r="AA10349" s="42"/>
      <c r="AB10349" s="42"/>
      <c r="AD10349" s="11"/>
    </row>
    <row r="10350" spans="3:32">
      <c r="C10350" s="57"/>
      <c r="D10350" s="11"/>
      <c r="E10350" s="11"/>
      <c r="F10350" s="56"/>
      <c r="G10350" s="11"/>
      <c r="H10350" s="11"/>
      <c r="I10350" s="11"/>
      <c r="J10350" s="11"/>
      <c r="K10350" s="11"/>
      <c r="L10350" s="11"/>
      <c r="M10350" s="11"/>
      <c r="N10350" s="11"/>
      <c r="O10350" s="11"/>
      <c r="P10350" s="11"/>
      <c r="Q10350" s="11"/>
      <c r="R10350" s="11"/>
      <c r="S10350" s="11"/>
      <c r="T10350" s="11"/>
      <c r="U10350" s="42"/>
      <c r="V10350" s="42"/>
      <c r="W10350" s="42"/>
      <c r="X10350" s="42"/>
      <c r="Y10350" s="42"/>
      <c r="Z10350" s="42"/>
      <c r="AA10350" s="42"/>
      <c r="AB10350" s="42"/>
      <c r="AD10350" s="11"/>
      <c r="AE10350" s="11"/>
    </row>
    <row r="10351" spans="3:32">
      <c r="C10351" s="57"/>
      <c r="D10351" s="11"/>
      <c r="E10351" s="11"/>
      <c r="F10351" s="56"/>
      <c r="G10351" s="11"/>
      <c r="H10351" s="11"/>
      <c r="I10351" s="11"/>
      <c r="J10351" s="11"/>
      <c r="K10351" s="11"/>
      <c r="L10351" s="11"/>
      <c r="M10351" s="11"/>
      <c r="N10351" s="11"/>
      <c r="O10351" s="11"/>
      <c r="P10351" s="11"/>
      <c r="Q10351" s="11"/>
      <c r="R10351" s="11"/>
      <c r="S10351" s="11"/>
      <c r="T10351" s="11"/>
      <c r="U10351" s="42"/>
      <c r="V10351" s="42"/>
      <c r="W10351" s="42"/>
      <c r="X10351" s="42"/>
      <c r="Y10351" s="42"/>
      <c r="Z10351" s="42"/>
      <c r="AA10351" s="42"/>
      <c r="AB10351" s="42"/>
      <c r="AD10351" s="11"/>
      <c r="AE10351" s="11"/>
      <c r="AF10351" s="11"/>
    </row>
    <row r="10352" spans="3:32">
      <c r="C10352" s="57"/>
      <c r="D10352" s="11"/>
      <c r="E10352" s="11"/>
      <c r="F10352" s="56"/>
      <c r="G10352" s="11"/>
      <c r="H10352" s="11"/>
      <c r="I10352" s="11"/>
      <c r="J10352" s="11"/>
      <c r="K10352" s="11"/>
      <c r="M10352" s="11"/>
      <c r="N10352" s="11"/>
      <c r="Q10352" s="11"/>
      <c r="R10352" s="11"/>
      <c r="S10352" s="11"/>
      <c r="T10352" s="11"/>
      <c r="U10352" s="42"/>
      <c r="V10352" s="42"/>
      <c r="W10352" s="42"/>
      <c r="X10352" s="42"/>
      <c r="Y10352" s="42"/>
      <c r="Z10352" s="42"/>
      <c r="AA10352" s="42"/>
      <c r="AB10352" s="42"/>
      <c r="AD10352" s="11"/>
      <c r="AE10352" s="11"/>
    </row>
    <row r="10353" spans="3:32">
      <c r="C10353" s="57"/>
      <c r="D10353" s="11"/>
      <c r="E10353" s="11"/>
      <c r="F10353" s="56"/>
      <c r="G10353" s="11"/>
      <c r="H10353" s="11"/>
      <c r="I10353" s="11"/>
      <c r="J10353" s="11"/>
      <c r="K10353" s="11"/>
      <c r="M10353" s="11"/>
      <c r="N10353" s="11"/>
      <c r="O10353" s="11"/>
      <c r="P10353" s="11"/>
      <c r="Q10353" s="11"/>
      <c r="R10353" s="11"/>
      <c r="S10353" s="11"/>
      <c r="T10353" s="11"/>
      <c r="U10353" s="42"/>
      <c r="V10353" s="42"/>
      <c r="W10353" s="42"/>
      <c r="X10353" s="42"/>
      <c r="Y10353" s="42"/>
      <c r="Z10353" s="42"/>
      <c r="AA10353" s="42"/>
      <c r="AB10353" s="42"/>
      <c r="AD10353" s="11"/>
      <c r="AE10353" s="11"/>
    </row>
    <row r="10354" spans="3:32">
      <c r="C10354" s="57"/>
      <c r="D10354" s="11"/>
      <c r="E10354" s="11"/>
      <c r="F10354" s="56"/>
      <c r="G10354" s="11"/>
      <c r="H10354" s="11"/>
      <c r="I10354" s="11"/>
      <c r="J10354" s="11"/>
      <c r="K10354" s="11"/>
      <c r="L10354" s="11"/>
      <c r="M10354" s="11"/>
      <c r="N10354" s="11"/>
      <c r="O10354" s="11"/>
      <c r="P10354" s="11"/>
      <c r="Q10354" s="11"/>
      <c r="R10354" s="11"/>
      <c r="S10354" s="11"/>
      <c r="T10354" s="11"/>
      <c r="U10354" s="42"/>
      <c r="V10354" s="42"/>
      <c r="W10354" s="42"/>
      <c r="X10354" s="42"/>
      <c r="Y10354" s="42"/>
      <c r="Z10354" s="42"/>
      <c r="AA10354" s="42"/>
      <c r="AB10354" s="42"/>
      <c r="AD10354" s="11"/>
      <c r="AE10354" s="11"/>
      <c r="AF10354" s="11"/>
    </row>
    <row r="10355" spans="3:32">
      <c r="C10355" s="57"/>
      <c r="D10355" s="11"/>
      <c r="E10355" s="11"/>
      <c r="F10355" s="56"/>
      <c r="G10355" s="11"/>
      <c r="H10355" s="11"/>
      <c r="I10355" s="11"/>
      <c r="J10355" s="11"/>
      <c r="K10355" s="11"/>
      <c r="L10355" s="11"/>
      <c r="M10355" s="11"/>
      <c r="N10355" s="11"/>
      <c r="O10355" s="11"/>
      <c r="P10355" s="11"/>
      <c r="Q10355" s="11"/>
      <c r="R10355" s="11"/>
      <c r="S10355" s="11"/>
      <c r="T10355" s="11"/>
      <c r="U10355" s="42"/>
      <c r="V10355" s="42"/>
      <c r="W10355" s="42"/>
      <c r="X10355" s="42"/>
      <c r="Y10355" s="42"/>
      <c r="Z10355" s="42"/>
      <c r="AA10355" s="42"/>
      <c r="AB10355" s="42"/>
      <c r="AD10355" s="11"/>
      <c r="AE10355" s="11"/>
    </row>
    <row r="10356" spans="3:32">
      <c r="C10356" s="57"/>
      <c r="D10356" s="11"/>
      <c r="E10356" s="11"/>
      <c r="F10356" s="56"/>
      <c r="G10356" s="11"/>
      <c r="H10356" s="11"/>
      <c r="I10356" s="11"/>
      <c r="J10356" s="11"/>
      <c r="K10356" s="11"/>
      <c r="L10356" s="11"/>
      <c r="M10356" s="11"/>
      <c r="N10356" s="11"/>
      <c r="O10356" s="11"/>
      <c r="P10356" s="11"/>
      <c r="Q10356" s="11"/>
      <c r="R10356" s="11"/>
      <c r="S10356" s="11"/>
      <c r="T10356" s="11"/>
      <c r="U10356" s="42"/>
      <c r="V10356" s="42"/>
      <c r="W10356" s="42"/>
      <c r="X10356" s="42"/>
      <c r="Y10356" s="42"/>
      <c r="Z10356" s="42"/>
      <c r="AA10356" s="42"/>
      <c r="AB10356" s="42"/>
      <c r="AD10356" s="11"/>
      <c r="AE10356" s="11"/>
    </row>
    <row r="10357" spans="3:32">
      <c r="C10357" s="57"/>
      <c r="D10357" s="11"/>
      <c r="E10357" s="11"/>
      <c r="F10357" s="56"/>
      <c r="G10357" s="11"/>
      <c r="H10357" s="11"/>
      <c r="I10357" s="11"/>
      <c r="J10357" s="11"/>
      <c r="K10357" s="11"/>
      <c r="L10357" s="11"/>
      <c r="M10357" s="11"/>
      <c r="N10357" s="11"/>
      <c r="O10357" s="11"/>
      <c r="P10357" s="11"/>
      <c r="Q10357" s="11"/>
      <c r="R10357" s="11"/>
      <c r="S10357" s="11"/>
      <c r="T10357" s="11"/>
      <c r="U10357" s="42"/>
      <c r="V10357" s="42"/>
      <c r="W10357" s="42"/>
      <c r="X10357" s="42"/>
      <c r="Y10357" s="42"/>
      <c r="Z10357" s="42"/>
      <c r="AA10357" s="42"/>
      <c r="AB10357" s="42"/>
      <c r="AD10357" s="11"/>
      <c r="AE10357" s="11"/>
    </row>
    <row r="10358" spans="3:32">
      <c r="C10358" s="57"/>
      <c r="D10358" s="11"/>
      <c r="E10358" s="11"/>
      <c r="F10358" s="56"/>
      <c r="G10358" s="11"/>
      <c r="H10358" s="11"/>
      <c r="I10358" s="11"/>
      <c r="J10358" s="11"/>
      <c r="K10358" s="11"/>
      <c r="L10358" s="11"/>
      <c r="M10358" s="11"/>
      <c r="N10358" s="11"/>
      <c r="O10358" s="11"/>
      <c r="P10358" s="11"/>
      <c r="Q10358" s="11"/>
      <c r="R10358" s="11"/>
      <c r="S10358" s="11"/>
      <c r="T10358" s="11"/>
      <c r="U10358" s="42"/>
      <c r="V10358" s="42"/>
      <c r="W10358" s="42"/>
      <c r="X10358" s="42"/>
      <c r="Y10358" s="42"/>
      <c r="Z10358" s="42"/>
      <c r="AA10358" s="42"/>
      <c r="AB10358" s="42"/>
      <c r="AD10358" s="11"/>
      <c r="AE10358" s="11"/>
    </row>
    <row r="10359" spans="3:32">
      <c r="C10359" s="57"/>
      <c r="D10359" s="11"/>
      <c r="E10359" s="11"/>
      <c r="F10359" s="56"/>
      <c r="G10359" s="11"/>
      <c r="H10359" s="11"/>
      <c r="I10359" s="11"/>
      <c r="J10359" s="11"/>
      <c r="K10359" s="11"/>
      <c r="L10359" s="11"/>
      <c r="M10359" s="11"/>
      <c r="N10359" s="11"/>
      <c r="O10359" s="11"/>
      <c r="P10359" s="11"/>
      <c r="Q10359" s="11"/>
      <c r="R10359" s="11"/>
      <c r="S10359" s="11"/>
      <c r="T10359" s="11"/>
      <c r="U10359" s="42"/>
      <c r="V10359" s="42"/>
      <c r="W10359" s="42"/>
      <c r="X10359" s="42"/>
      <c r="Y10359" s="42"/>
      <c r="Z10359" s="42"/>
      <c r="AA10359" s="42"/>
      <c r="AB10359" s="42"/>
      <c r="AD10359" s="11"/>
      <c r="AE10359" s="11"/>
    </row>
    <row r="10360" spans="3:32">
      <c r="C10360" s="57"/>
      <c r="D10360" s="11"/>
      <c r="E10360" s="11"/>
      <c r="F10360" s="56"/>
      <c r="G10360" s="11"/>
      <c r="H10360" s="11"/>
      <c r="I10360" s="11"/>
      <c r="J10360" s="11"/>
      <c r="K10360" s="11"/>
      <c r="L10360" s="11"/>
      <c r="M10360" s="11"/>
      <c r="N10360" s="11"/>
      <c r="O10360" s="11"/>
      <c r="P10360" s="11"/>
      <c r="Q10360" s="11"/>
      <c r="R10360" s="11"/>
      <c r="S10360" s="11"/>
      <c r="T10360" s="11"/>
      <c r="U10360" s="42"/>
      <c r="V10360" s="42"/>
      <c r="W10360" s="42"/>
      <c r="X10360" s="42"/>
      <c r="Y10360" s="42"/>
      <c r="Z10360" s="42"/>
      <c r="AA10360" s="42"/>
      <c r="AB10360" s="42"/>
      <c r="AD10360" s="11"/>
      <c r="AE10360" s="11"/>
      <c r="AF10360" s="11"/>
    </row>
    <row r="10361" spans="3:32">
      <c r="C10361" s="57"/>
      <c r="D10361" s="11"/>
      <c r="E10361" s="11"/>
      <c r="F10361" s="56"/>
      <c r="G10361" s="11"/>
      <c r="H10361" s="11"/>
      <c r="I10361" s="11"/>
      <c r="J10361" s="11"/>
      <c r="K10361" s="11"/>
      <c r="L10361" s="11"/>
      <c r="M10361" s="11"/>
      <c r="N10361" s="11"/>
      <c r="P10361" s="11"/>
      <c r="Q10361" s="11"/>
      <c r="R10361" s="11"/>
      <c r="S10361" s="11"/>
      <c r="T10361" s="11"/>
      <c r="U10361" s="42"/>
      <c r="V10361" s="42"/>
      <c r="W10361" s="42"/>
      <c r="X10361" s="42"/>
      <c r="Y10361" s="42"/>
      <c r="Z10361" s="42"/>
      <c r="AA10361" s="42"/>
      <c r="AB10361" s="42"/>
      <c r="AD10361" s="11"/>
    </row>
    <row r="10362" spans="3:32">
      <c r="C10362" s="57"/>
      <c r="D10362" s="11"/>
      <c r="E10362" s="11"/>
      <c r="F10362" s="56"/>
      <c r="G10362" s="11"/>
      <c r="H10362" s="11"/>
      <c r="I10362" s="11"/>
      <c r="J10362" s="11"/>
      <c r="K10362" s="11"/>
      <c r="L10362" s="11"/>
      <c r="M10362" s="11"/>
      <c r="N10362" s="11"/>
      <c r="O10362" s="11"/>
      <c r="P10362" s="11"/>
      <c r="Q10362" s="11"/>
      <c r="R10362" s="11"/>
      <c r="S10362" s="11"/>
      <c r="T10362" s="11"/>
      <c r="U10362" s="42"/>
      <c r="V10362" s="42"/>
      <c r="W10362" s="42"/>
      <c r="X10362" s="42"/>
      <c r="Y10362" s="42"/>
      <c r="Z10362" s="42"/>
      <c r="AA10362" s="42"/>
      <c r="AB10362" s="42"/>
      <c r="AD10362" s="11"/>
      <c r="AF10362" s="11"/>
    </row>
    <row r="10363" spans="3:32">
      <c r="C10363" s="57"/>
      <c r="D10363" s="11"/>
      <c r="E10363" s="11"/>
      <c r="F10363" s="56"/>
      <c r="G10363" s="11"/>
      <c r="H10363" s="11"/>
      <c r="I10363" s="11"/>
      <c r="J10363" s="11"/>
      <c r="K10363" s="11"/>
      <c r="L10363" s="11"/>
      <c r="M10363" s="11"/>
      <c r="N10363" s="11"/>
      <c r="P10363" s="11"/>
      <c r="Q10363" s="11"/>
      <c r="R10363" s="11"/>
      <c r="S10363" s="11"/>
      <c r="T10363" s="11"/>
      <c r="U10363" s="42"/>
      <c r="V10363" s="42"/>
      <c r="W10363" s="42"/>
      <c r="X10363" s="42"/>
      <c r="Y10363" s="42"/>
      <c r="Z10363" s="42"/>
      <c r="AA10363" s="42"/>
      <c r="AB10363" s="42"/>
      <c r="AD10363" s="11"/>
      <c r="AF10363" s="11"/>
    </row>
    <row r="10364" spans="3:32">
      <c r="C10364" s="57"/>
      <c r="D10364" s="11"/>
      <c r="E10364" s="11"/>
      <c r="F10364" s="56"/>
      <c r="G10364" s="11"/>
      <c r="H10364" s="11"/>
      <c r="I10364" s="11"/>
      <c r="J10364" s="11"/>
      <c r="K10364" s="11"/>
      <c r="L10364" s="11"/>
      <c r="M10364" s="11"/>
      <c r="N10364" s="11"/>
      <c r="P10364" s="11"/>
      <c r="Q10364" s="11"/>
      <c r="R10364" s="11"/>
      <c r="S10364" s="11"/>
      <c r="T10364" s="11"/>
      <c r="U10364" s="42"/>
      <c r="V10364" s="42"/>
      <c r="W10364" s="42"/>
      <c r="X10364" s="42"/>
      <c r="Y10364" s="42"/>
      <c r="Z10364" s="42"/>
      <c r="AA10364" s="42"/>
      <c r="AB10364" s="42"/>
      <c r="AD10364" s="11"/>
      <c r="AE10364" s="11"/>
      <c r="AF10364" s="11"/>
    </row>
    <row r="10365" spans="3:32">
      <c r="C10365" s="57"/>
      <c r="D10365" s="11"/>
      <c r="E10365" s="11"/>
      <c r="F10365" s="56"/>
      <c r="G10365" s="11"/>
      <c r="H10365" s="11"/>
      <c r="I10365" s="11"/>
      <c r="J10365" s="11"/>
      <c r="K10365" s="11"/>
      <c r="L10365" s="11"/>
      <c r="M10365" s="11"/>
      <c r="N10365" s="11"/>
      <c r="P10365" s="11"/>
      <c r="Q10365" s="11"/>
      <c r="R10365" s="11"/>
      <c r="S10365" s="11"/>
      <c r="T10365" s="11"/>
      <c r="U10365" s="42"/>
      <c r="V10365" s="42"/>
      <c r="W10365" s="42"/>
      <c r="X10365" s="42"/>
      <c r="Y10365" s="42"/>
      <c r="Z10365" s="42"/>
      <c r="AA10365" s="42"/>
      <c r="AB10365" s="42"/>
      <c r="AD10365" s="11"/>
      <c r="AE10365" s="11"/>
    </row>
    <row r="10366" spans="3:32">
      <c r="C10366" s="57"/>
      <c r="D10366" s="11"/>
      <c r="E10366" s="11"/>
      <c r="F10366" s="56"/>
      <c r="G10366" s="11"/>
      <c r="H10366" s="11"/>
      <c r="I10366" s="11"/>
      <c r="J10366" s="11"/>
      <c r="K10366" s="11"/>
      <c r="L10366" s="11"/>
      <c r="M10366" s="11"/>
      <c r="N10366" s="11"/>
      <c r="O10366" s="11"/>
      <c r="P10366" s="11"/>
      <c r="Q10366" s="11"/>
      <c r="R10366" s="11"/>
      <c r="S10366" s="11"/>
      <c r="T10366" s="11"/>
      <c r="U10366" s="42"/>
      <c r="V10366" s="42"/>
      <c r="W10366" s="42"/>
      <c r="X10366" s="42"/>
      <c r="Y10366" s="42"/>
      <c r="Z10366" s="42"/>
      <c r="AA10366" s="42"/>
      <c r="AB10366" s="42"/>
      <c r="AD10366" s="11"/>
      <c r="AE10366" s="11"/>
    </row>
    <row r="10367" spans="3:32">
      <c r="C10367" s="57"/>
      <c r="D10367" s="11"/>
      <c r="E10367" s="11"/>
      <c r="F10367" s="56"/>
      <c r="G10367" s="11"/>
      <c r="H10367" s="11"/>
      <c r="I10367" s="11"/>
      <c r="J10367" s="11"/>
      <c r="K10367" s="11"/>
      <c r="L10367" s="11"/>
      <c r="M10367" s="11"/>
      <c r="N10367" s="11"/>
      <c r="O10367" s="11"/>
      <c r="P10367" s="11"/>
      <c r="Q10367" s="11"/>
      <c r="R10367" s="11"/>
      <c r="S10367" s="11"/>
      <c r="T10367" s="11"/>
      <c r="U10367" s="42"/>
      <c r="V10367" s="42"/>
      <c r="W10367" s="42"/>
      <c r="X10367" s="42"/>
      <c r="Y10367" s="42"/>
      <c r="Z10367" s="42"/>
      <c r="AA10367" s="42"/>
      <c r="AB10367" s="42"/>
      <c r="AD10367" s="11"/>
      <c r="AE10367" s="11"/>
    </row>
    <row r="10368" spans="3:32">
      <c r="C10368" s="57"/>
      <c r="D10368" s="11"/>
      <c r="E10368" s="11"/>
      <c r="F10368" s="56"/>
      <c r="G10368" s="11"/>
      <c r="H10368" s="11"/>
      <c r="I10368" s="11"/>
      <c r="J10368" s="11"/>
      <c r="K10368" s="11"/>
      <c r="L10368" s="11"/>
      <c r="M10368" s="11"/>
      <c r="N10368" s="11"/>
      <c r="P10368" s="11"/>
      <c r="Q10368" s="11"/>
      <c r="R10368" s="11"/>
      <c r="S10368" s="11"/>
      <c r="T10368" s="11"/>
      <c r="U10368" s="42"/>
      <c r="V10368" s="42"/>
      <c r="W10368" s="42"/>
      <c r="X10368" s="42"/>
      <c r="Y10368" s="42"/>
      <c r="Z10368" s="42"/>
      <c r="AA10368" s="42"/>
      <c r="AB10368" s="42"/>
      <c r="AD10368" s="11"/>
      <c r="AE10368" s="11"/>
      <c r="AF10368" s="11"/>
    </row>
    <row r="10369" spans="3:32">
      <c r="C10369" s="57"/>
      <c r="D10369" s="11"/>
      <c r="E10369" s="11"/>
      <c r="F10369" s="56"/>
      <c r="G10369" s="11"/>
      <c r="H10369" s="11"/>
      <c r="I10369" s="11"/>
      <c r="J10369" s="11"/>
      <c r="K10369" s="11"/>
      <c r="L10369" s="11"/>
      <c r="M10369" s="11"/>
      <c r="N10369" s="11"/>
      <c r="O10369" s="11"/>
      <c r="P10369" s="11"/>
      <c r="Q10369" s="11"/>
      <c r="R10369" s="11"/>
      <c r="S10369" s="11"/>
      <c r="T10369" s="11"/>
      <c r="U10369" s="42"/>
      <c r="V10369" s="42"/>
      <c r="W10369" s="42"/>
      <c r="X10369" s="42"/>
      <c r="Y10369" s="42"/>
      <c r="Z10369" s="42"/>
      <c r="AA10369" s="42"/>
      <c r="AB10369" s="42"/>
      <c r="AD10369" s="11"/>
      <c r="AF10369" s="11"/>
    </row>
    <row r="10370" spans="3:32">
      <c r="C10370" s="57"/>
      <c r="D10370" s="11"/>
      <c r="E10370" s="11"/>
      <c r="F10370" s="56"/>
      <c r="G10370" s="11"/>
      <c r="H10370" s="11"/>
      <c r="I10370" s="11"/>
      <c r="J10370" s="11"/>
      <c r="K10370" s="11"/>
      <c r="L10370" s="11"/>
      <c r="M10370" s="11"/>
      <c r="N10370" s="11"/>
      <c r="O10370" s="11"/>
      <c r="P10370" s="11"/>
      <c r="Q10370" s="11"/>
      <c r="R10370" s="11"/>
      <c r="S10370" s="11"/>
      <c r="T10370" s="11"/>
      <c r="U10370" s="42"/>
      <c r="V10370" s="42"/>
      <c r="W10370" s="42"/>
      <c r="X10370" s="42"/>
      <c r="Y10370" s="42"/>
      <c r="Z10370" s="42"/>
      <c r="AA10370" s="42"/>
      <c r="AB10370" s="42"/>
      <c r="AD10370" s="11"/>
      <c r="AF10370" s="11"/>
    </row>
    <row r="10371" spans="3:32">
      <c r="C10371" s="57"/>
      <c r="D10371" s="11"/>
      <c r="E10371" s="11"/>
      <c r="F10371" s="56"/>
      <c r="G10371" s="11"/>
      <c r="H10371" s="11"/>
      <c r="I10371" s="11"/>
      <c r="J10371" s="11"/>
      <c r="K10371" s="11"/>
      <c r="L10371" s="11"/>
      <c r="M10371" s="11"/>
      <c r="N10371" s="11"/>
      <c r="O10371" s="11"/>
      <c r="P10371" s="11"/>
      <c r="Q10371" s="11"/>
      <c r="R10371" s="11"/>
      <c r="S10371" s="11"/>
      <c r="T10371" s="11"/>
      <c r="U10371" s="42"/>
      <c r="V10371" s="42"/>
      <c r="W10371" s="42"/>
      <c r="X10371" s="42"/>
      <c r="Y10371" s="42"/>
      <c r="Z10371" s="42"/>
      <c r="AA10371" s="42"/>
      <c r="AB10371" s="42"/>
      <c r="AD10371" s="11"/>
      <c r="AF10371" s="11"/>
    </row>
    <row r="10372" spans="3:32">
      <c r="C10372" s="57"/>
      <c r="D10372" s="11"/>
      <c r="E10372" s="11"/>
      <c r="F10372" s="56"/>
      <c r="G10372" s="11"/>
      <c r="H10372" s="11"/>
      <c r="I10372" s="11"/>
      <c r="J10372" s="11"/>
      <c r="K10372" s="11"/>
      <c r="L10372" s="11"/>
      <c r="M10372" s="11"/>
      <c r="N10372" s="11"/>
      <c r="O10372" s="11"/>
      <c r="P10372" s="11"/>
      <c r="Q10372" s="11"/>
      <c r="R10372" s="11"/>
      <c r="S10372" s="11"/>
      <c r="T10372" s="11"/>
      <c r="U10372" s="42"/>
      <c r="V10372" s="42"/>
      <c r="W10372" s="42"/>
      <c r="X10372" s="42"/>
      <c r="Y10372" s="42"/>
      <c r="Z10372" s="42"/>
      <c r="AA10372" s="42"/>
      <c r="AB10372" s="42"/>
      <c r="AD10372" s="11"/>
      <c r="AF10372" s="11"/>
    </row>
    <row r="10373" spans="3:32">
      <c r="C10373" s="57"/>
      <c r="D10373" s="11"/>
      <c r="E10373" s="11"/>
      <c r="F10373" s="56"/>
      <c r="G10373" s="11"/>
      <c r="H10373" s="11"/>
      <c r="I10373" s="11"/>
      <c r="J10373" s="11"/>
      <c r="K10373" s="11"/>
      <c r="L10373" s="11"/>
      <c r="M10373" s="11"/>
      <c r="N10373" s="11"/>
      <c r="O10373" s="11"/>
      <c r="P10373" s="11"/>
      <c r="Q10373" s="11"/>
      <c r="R10373" s="11"/>
      <c r="S10373" s="11"/>
      <c r="T10373" s="11"/>
      <c r="U10373" s="42"/>
      <c r="V10373" s="42"/>
      <c r="W10373" s="42"/>
      <c r="X10373" s="42"/>
      <c r="Y10373" s="42"/>
      <c r="Z10373" s="42"/>
      <c r="AA10373" s="42"/>
      <c r="AB10373" s="42"/>
      <c r="AD10373" s="11"/>
      <c r="AE10373" s="11"/>
      <c r="AF10373" s="11"/>
    </row>
    <row r="10374" spans="3:32">
      <c r="C10374" s="57"/>
      <c r="D10374" s="11"/>
      <c r="E10374" s="11"/>
      <c r="F10374" s="56"/>
      <c r="G10374" s="11"/>
      <c r="H10374" s="11"/>
      <c r="I10374" s="11"/>
      <c r="J10374" s="11"/>
      <c r="K10374" s="11"/>
      <c r="L10374" s="11"/>
      <c r="M10374" s="11"/>
      <c r="N10374" s="11"/>
      <c r="O10374" s="11"/>
      <c r="P10374" s="11"/>
      <c r="Q10374" s="11"/>
      <c r="R10374" s="11"/>
      <c r="S10374" s="11"/>
      <c r="T10374" s="11"/>
      <c r="U10374" s="42"/>
      <c r="V10374" s="42"/>
      <c r="W10374" s="42"/>
      <c r="X10374" s="42"/>
      <c r="Y10374" s="42"/>
      <c r="Z10374" s="42"/>
      <c r="AA10374" s="42"/>
      <c r="AB10374" s="42"/>
      <c r="AD10374" s="11"/>
    </row>
    <row r="10375" spans="3:32">
      <c r="C10375" s="57"/>
      <c r="D10375" s="11"/>
      <c r="E10375" s="11"/>
      <c r="F10375" s="56"/>
      <c r="G10375" s="11"/>
      <c r="H10375" s="11"/>
      <c r="I10375" s="11"/>
      <c r="J10375" s="11"/>
      <c r="K10375" s="11"/>
      <c r="L10375" s="11"/>
      <c r="M10375" s="11"/>
      <c r="N10375" s="11"/>
      <c r="O10375" s="11"/>
      <c r="P10375" s="11"/>
      <c r="Q10375" s="11"/>
      <c r="R10375" s="11"/>
      <c r="S10375" s="11"/>
      <c r="T10375" s="11"/>
      <c r="U10375" s="42"/>
      <c r="V10375" s="42"/>
      <c r="W10375" s="42"/>
      <c r="X10375" s="42"/>
      <c r="Y10375" s="42"/>
      <c r="Z10375" s="42"/>
      <c r="AA10375" s="42"/>
      <c r="AB10375" s="42"/>
      <c r="AD10375" s="11"/>
      <c r="AE10375" s="11"/>
      <c r="AF10375" s="11"/>
    </row>
    <row r="10376" spans="3:32">
      <c r="C10376" s="57"/>
      <c r="D10376" s="11"/>
      <c r="E10376" s="11"/>
      <c r="F10376" s="56"/>
      <c r="G10376" s="11"/>
      <c r="H10376" s="11"/>
      <c r="I10376" s="11"/>
      <c r="J10376" s="11"/>
      <c r="K10376" s="11"/>
      <c r="M10376" s="11"/>
      <c r="N10376" s="11"/>
      <c r="Q10376" s="11"/>
      <c r="R10376" s="11"/>
      <c r="S10376" s="11"/>
      <c r="U10376" s="42"/>
      <c r="V10376" s="42"/>
      <c r="W10376" s="42"/>
      <c r="X10376" s="42"/>
      <c r="Y10376" s="42"/>
      <c r="Z10376" s="42"/>
      <c r="AA10376" s="42"/>
      <c r="AB10376" s="42"/>
      <c r="AD10376" s="11"/>
      <c r="AE10376" s="11"/>
      <c r="AF10376" s="11"/>
    </row>
    <row r="10377" spans="3:32">
      <c r="C10377" s="57"/>
      <c r="D10377" s="11"/>
      <c r="E10377" s="11"/>
      <c r="F10377" s="56"/>
      <c r="G10377" s="11"/>
      <c r="H10377" s="11"/>
      <c r="I10377" s="11"/>
      <c r="J10377" s="11"/>
      <c r="K10377" s="11"/>
      <c r="L10377" s="11"/>
      <c r="M10377" s="11"/>
      <c r="N10377" s="11"/>
      <c r="O10377" s="11"/>
      <c r="Q10377" s="11"/>
      <c r="R10377" s="11"/>
      <c r="S10377" s="11"/>
      <c r="T10377" s="11"/>
      <c r="U10377" s="42"/>
      <c r="V10377" s="42"/>
      <c r="W10377" s="42"/>
      <c r="X10377" s="42"/>
      <c r="Y10377" s="42"/>
      <c r="Z10377" s="42"/>
      <c r="AA10377" s="42"/>
      <c r="AB10377" s="42"/>
      <c r="AD10377" s="11"/>
    </row>
    <row r="10378" spans="3:32">
      <c r="C10378" s="57"/>
      <c r="D10378" s="11"/>
      <c r="E10378" s="11"/>
      <c r="F10378" s="56"/>
      <c r="G10378" s="11"/>
      <c r="H10378" s="11"/>
      <c r="I10378" s="11"/>
      <c r="J10378" s="11"/>
      <c r="K10378" s="11"/>
      <c r="L10378" s="11"/>
      <c r="M10378" s="11"/>
      <c r="N10378" s="11"/>
      <c r="O10378" s="11"/>
      <c r="P10378" s="11"/>
      <c r="Q10378" s="11"/>
      <c r="R10378" s="11"/>
      <c r="S10378" s="11"/>
      <c r="T10378" s="11"/>
      <c r="U10378" s="42"/>
      <c r="V10378" s="42"/>
      <c r="W10378" s="42"/>
      <c r="X10378" s="42"/>
      <c r="Y10378" s="42"/>
      <c r="Z10378" s="42"/>
      <c r="AA10378" s="42"/>
      <c r="AB10378" s="42"/>
      <c r="AD10378" s="11"/>
    </row>
    <row r="10379" spans="3:32">
      <c r="C10379" s="57"/>
      <c r="D10379" s="11"/>
      <c r="E10379" s="11"/>
      <c r="F10379" s="56"/>
      <c r="G10379" s="11"/>
      <c r="H10379" s="11"/>
      <c r="I10379" s="11"/>
      <c r="J10379" s="11"/>
      <c r="K10379" s="11"/>
      <c r="M10379" s="11"/>
      <c r="N10379" s="11"/>
      <c r="O10379" s="11"/>
      <c r="P10379" s="11"/>
      <c r="Q10379" s="11"/>
      <c r="R10379" s="11"/>
      <c r="S10379" s="11"/>
      <c r="T10379" s="11"/>
      <c r="U10379" s="42"/>
      <c r="V10379" s="42"/>
      <c r="W10379" s="42"/>
      <c r="X10379" s="42"/>
      <c r="Y10379" s="42"/>
      <c r="Z10379" s="42"/>
      <c r="AA10379" s="42"/>
      <c r="AB10379" s="42"/>
      <c r="AD10379" s="11"/>
      <c r="AF10379" s="11"/>
    </row>
    <row r="10380" spans="3:32">
      <c r="C10380" s="57"/>
      <c r="D10380" s="11"/>
      <c r="E10380" s="11"/>
      <c r="F10380" s="56"/>
      <c r="G10380" s="11"/>
      <c r="H10380" s="11"/>
      <c r="I10380" s="11"/>
      <c r="J10380" s="11"/>
      <c r="K10380" s="11"/>
      <c r="L10380" s="11"/>
      <c r="M10380" s="11"/>
      <c r="N10380" s="11"/>
      <c r="O10380" s="11"/>
      <c r="P10380" s="11"/>
      <c r="Q10380" s="11"/>
      <c r="R10380" s="11"/>
      <c r="S10380" s="11"/>
      <c r="T10380" s="11"/>
      <c r="U10380" s="42"/>
      <c r="V10380" s="42"/>
      <c r="W10380" s="42"/>
      <c r="X10380" s="42"/>
      <c r="Y10380" s="42"/>
      <c r="Z10380" s="42"/>
      <c r="AA10380" s="42"/>
      <c r="AB10380" s="42"/>
      <c r="AD10380" s="11"/>
      <c r="AE10380" s="11"/>
    </row>
    <row r="10381" spans="3:32">
      <c r="C10381" s="57"/>
      <c r="D10381" s="11"/>
      <c r="E10381" s="11"/>
      <c r="F10381" s="56"/>
      <c r="G10381" s="11"/>
      <c r="H10381" s="11"/>
      <c r="I10381" s="11"/>
      <c r="J10381" s="11"/>
      <c r="K10381" s="11"/>
      <c r="L10381" s="11"/>
      <c r="M10381" s="11"/>
      <c r="N10381" s="11"/>
      <c r="O10381" s="11"/>
      <c r="P10381" s="11"/>
      <c r="Q10381" s="11"/>
      <c r="R10381" s="11"/>
      <c r="S10381" s="11"/>
      <c r="T10381" s="11"/>
      <c r="U10381" s="42"/>
      <c r="V10381" s="42"/>
      <c r="W10381" s="42"/>
      <c r="X10381" s="42"/>
      <c r="Y10381" s="42"/>
      <c r="Z10381" s="42"/>
      <c r="AA10381" s="42"/>
      <c r="AB10381" s="42"/>
      <c r="AD10381" s="11"/>
      <c r="AE10381" s="11"/>
    </row>
    <row r="10382" spans="3:32">
      <c r="C10382" s="57"/>
      <c r="D10382" s="11"/>
      <c r="E10382" s="11"/>
      <c r="F10382" s="56"/>
      <c r="G10382" s="11"/>
      <c r="H10382" s="11"/>
      <c r="I10382" s="11"/>
      <c r="J10382" s="11"/>
      <c r="K10382" s="11"/>
      <c r="M10382" s="11"/>
      <c r="N10382" s="11"/>
      <c r="O10382" s="11"/>
      <c r="Q10382" s="11"/>
      <c r="R10382" s="11"/>
      <c r="S10382" s="11"/>
      <c r="U10382" s="42"/>
      <c r="V10382" s="42"/>
      <c r="W10382" s="42"/>
      <c r="X10382" s="42"/>
      <c r="Y10382" s="42"/>
      <c r="Z10382" s="42"/>
      <c r="AA10382" s="42"/>
      <c r="AB10382" s="42"/>
      <c r="AD10382" s="11"/>
      <c r="AE10382" s="11"/>
      <c r="AF10382" s="11"/>
    </row>
    <row r="10383" spans="3:32">
      <c r="C10383" s="57"/>
      <c r="D10383" s="11"/>
      <c r="E10383" s="11"/>
      <c r="F10383" s="56"/>
      <c r="G10383" s="11"/>
      <c r="H10383" s="11"/>
      <c r="I10383" s="11"/>
      <c r="J10383" s="11"/>
      <c r="K10383" s="11"/>
      <c r="L10383" s="11"/>
      <c r="M10383" s="11"/>
      <c r="N10383" s="11"/>
      <c r="O10383" s="11"/>
      <c r="P10383" s="11"/>
      <c r="Q10383" s="11"/>
      <c r="R10383" s="11"/>
      <c r="S10383" s="11"/>
      <c r="T10383" s="11"/>
      <c r="U10383" s="42"/>
      <c r="V10383" s="42"/>
      <c r="W10383" s="42"/>
      <c r="X10383" s="42"/>
      <c r="Y10383" s="42"/>
      <c r="Z10383" s="42"/>
      <c r="AA10383" s="42"/>
      <c r="AB10383" s="42"/>
      <c r="AD10383" s="11"/>
      <c r="AE10383" s="11"/>
    </row>
    <row r="10384" spans="3:32">
      <c r="C10384" s="57"/>
      <c r="D10384" s="11"/>
      <c r="E10384" s="11"/>
      <c r="F10384" s="56"/>
      <c r="G10384" s="11"/>
      <c r="H10384" s="11"/>
      <c r="I10384" s="11"/>
      <c r="J10384" s="11"/>
      <c r="K10384" s="11"/>
      <c r="L10384" s="11"/>
      <c r="M10384" s="11"/>
      <c r="N10384" s="11"/>
      <c r="O10384" s="11"/>
      <c r="P10384" s="11"/>
      <c r="Q10384" s="11"/>
      <c r="R10384" s="11"/>
      <c r="S10384" s="11"/>
      <c r="T10384" s="11"/>
      <c r="U10384" s="42"/>
      <c r="V10384" s="42"/>
      <c r="W10384" s="42"/>
      <c r="X10384" s="42"/>
      <c r="Y10384" s="42"/>
      <c r="Z10384" s="42"/>
      <c r="AA10384" s="42"/>
      <c r="AB10384" s="42"/>
      <c r="AD10384" s="11"/>
      <c r="AE10384" s="11"/>
    </row>
    <row r="10385" spans="3:32">
      <c r="C10385" s="57"/>
      <c r="D10385" s="11"/>
      <c r="E10385" s="11"/>
      <c r="F10385" s="56"/>
      <c r="G10385" s="11"/>
      <c r="H10385" s="11"/>
      <c r="I10385" s="11"/>
      <c r="J10385" s="11"/>
      <c r="K10385" s="11"/>
      <c r="L10385" s="11"/>
      <c r="M10385" s="11"/>
      <c r="N10385" s="11"/>
      <c r="O10385" s="11"/>
      <c r="P10385" s="11"/>
      <c r="Q10385" s="11"/>
      <c r="R10385" s="11"/>
      <c r="S10385" s="11"/>
      <c r="U10385" s="42"/>
      <c r="V10385" s="42"/>
      <c r="W10385" s="42"/>
      <c r="X10385" s="42"/>
      <c r="Y10385" s="42"/>
      <c r="Z10385" s="42"/>
      <c r="AA10385" s="42"/>
      <c r="AB10385" s="42"/>
      <c r="AD10385" s="11"/>
      <c r="AE10385" s="11"/>
      <c r="AF10385" s="11"/>
    </row>
    <row r="10386" spans="3:32">
      <c r="C10386" s="57"/>
      <c r="D10386" s="11"/>
      <c r="E10386" s="11"/>
      <c r="F10386" s="56"/>
      <c r="G10386" s="11"/>
      <c r="H10386" s="11"/>
      <c r="I10386" s="11"/>
      <c r="J10386" s="11"/>
      <c r="K10386" s="11"/>
      <c r="M10386" s="11"/>
      <c r="N10386" s="11"/>
      <c r="O10386" s="11"/>
      <c r="P10386" s="11"/>
      <c r="Q10386" s="11"/>
      <c r="R10386" s="11"/>
      <c r="S10386" s="11"/>
      <c r="T10386" s="11"/>
      <c r="U10386" s="42"/>
      <c r="V10386" s="42"/>
      <c r="W10386" s="42"/>
      <c r="X10386" s="42"/>
      <c r="Y10386" s="42"/>
      <c r="Z10386" s="42"/>
      <c r="AA10386" s="42"/>
      <c r="AB10386" s="42"/>
      <c r="AD10386" s="11"/>
      <c r="AE10386" s="11"/>
    </row>
    <row r="10387" spans="3:32">
      <c r="C10387" s="57"/>
      <c r="D10387" s="11"/>
      <c r="E10387" s="11"/>
      <c r="F10387" s="56"/>
      <c r="G10387" s="11"/>
      <c r="H10387" s="11"/>
      <c r="I10387" s="11"/>
      <c r="J10387" s="11"/>
      <c r="K10387" s="11"/>
      <c r="L10387" s="11"/>
      <c r="M10387" s="11"/>
      <c r="N10387" s="11"/>
      <c r="O10387" s="11"/>
      <c r="P10387" s="11"/>
      <c r="Q10387" s="11"/>
      <c r="R10387" s="11"/>
      <c r="S10387" s="11"/>
      <c r="T10387" s="11"/>
      <c r="U10387" s="42"/>
      <c r="V10387" s="42"/>
      <c r="W10387" s="42"/>
      <c r="X10387" s="42"/>
      <c r="Y10387" s="42"/>
      <c r="Z10387" s="42"/>
      <c r="AA10387" s="42"/>
      <c r="AB10387" s="42"/>
      <c r="AD10387" s="11"/>
      <c r="AE10387" s="11"/>
    </row>
    <row r="10388" spans="3:32">
      <c r="C10388" s="57"/>
      <c r="D10388" s="11"/>
      <c r="E10388" s="11"/>
      <c r="F10388" s="56"/>
      <c r="G10388" s="11"/>
      <c r="H10388" s="11"/>
      <c r="I10388" s="11"/>
      <c r="J10388" s="11"/>
      <c r="K10388" s="11"/>
      <c r="L10388" s="11"/>
      <c r="M10388" s="11"/>
      <c r="N10388" s="11"/>
      <c r="Q10388" s="11"/>
      <c r="R10388" s="11"/>
      <c r="S10388" s="11"/>
      <c r="T10388" s="11"/>
      <c r="U10388" s="42"/>
      <c r="V10388" s="42"/>
      <c r="W10388" s="42"/>
      <c r="X10388" s="42"/>
      <c r="Y10388" s="42"/>
      <c r="Z10388" s="42"/>
      <c r="AA10388" s="42"/>
      <c r="AB10388" s="42"/>
      <c r="AD10388" s="11"/>
      <c r="AF10388" s="11"/>
    </row>
    <row r="10389" spans="3:32">
      <c r="C10389" s="57"/>
      <c r="D10389" s="11"/>
      <c r="E10389" s="11"/>
      <c r="F10389" s="56"/>
      <c r="G10389" s="11"/>
      <c r="H10389" s="11"/>
      <c r="I10389" s="11"/>
      <c r="J10389" s="11"/>
      <c r="K10389" s="11"/>
      <c r="M10389" s="11"/>
      <c r="N10389" s="11"/>
      <c r="O10389" s="11"/>
      <c r="P10389" s="11"/>
      <c r="Q10389" s="11"/>
      <c r="R10389" s="11"/>
      <c r="S10389" s="11"/>
      <c r="T10389" s="11"/>
      <c r="U10389" s="42"/>
      <c r="V10389" s="42"/>
      <c r="W10389" s="42"/>
      <c r="X10389" s="42"/>
      <c r="Y10389" s="42"/>
      <c r="Z10389" s="42"/>
      <c r="AA10389" s="42"/>
      <c r="AB10389" s="42"/>
      <c r="AD10389" s="11"/>
      <c r="AF10389" s="11"/>
    </row>
    <row r="10390" spans="3:32">
      <c r="C10390" s="57"/>
      <c r="D10390" s="11"/>
      <c r="E10390" s="11"/>
      <c r="F10390" s="56"/>
      <c r="G10390" s="11"/>
      <c r="H10390" s="11"/>
      <c r="I10390" s="11"/>
      <c r="J10390" s="11"/>
      <c r="K10390" s="11"/>
      <c r="M10390" s="11"/>
      <c r="N10390" s="11"/>
      <c r="O10390" s="11"/>
      <c r="P10390" s="11"/>
      <c r="Q10390" s="11"/>
      <c r="R10390" s="11"/>
      <c r="S10390" s="11"/>
      <c r="T10390" s="11"/>
      <c r="U10390" s="42"/>
      <c r="V10390" s="42"/>
      <c r="W10390" s="42"/>
      <c r="X10390" s="42"/>
      <c r="Y10390" s="42"/>
      <c r="Z10390" s="42"/>
      <c r="AA10390" s="42"/>
      <c r="AB10390" s="42"/>
      <c r="AD10390" s="11"/>
      <c r="AF10390" s="11"/>
    </row>
    <row r="10391" spans="3:32">
      <c r="C10391" s="57"/>
      <c r="D10391" s="11"/>
      <c r="E10391" s="11"/>
      <c r="F10391" s="56"/>
      <c r="G10391" s="11"/>
      <c r="H10391" s="11"/>
      <c r="I10391" s="11"/>
      <c r="J10391" s="11"/>
      <c r="K10391" s="11"/>
      <c r="L10391" s="11"/>
      <c r="M10391" s="11"/>
      <c r="N10391" s="11"/>
      <c r="O10391" s="11"/>
      <c r="P10391" s="11"/>
      <c r="Q10391" s="11"/>
      <c r="R10391" s="11"/>
      <c r="S10391" s="11"/>
      <c r="T10391" s="11"/>
      <c r="U10391" s="42"/>
      <c r="V10391" s="42"/>
      <c r="W10391" s="42"/>
      <c r="X10391" s="42"/>
      <c r="Y10391" s="42"/>
      <c r="Z10391" s="42"/>
      <c r="AA10391" s="42"/>
      <c r="AB10391" s="42"/>
      <c r="AD10391" s="11"/>
      <c r="AF10391" s="11"/>
    </row>
    <row r="10392" spans="3:32">
      <c r="C10392" s="57"/>
      <c r="D10392" s="11"/>
      <c r="E10392" s="11"/>
      <c r="F10392" s="56"/>
      <c r="G10392" s="11"/>
      <c r="H10392" s="11"/>
      <c r="I10392" s="11"/>
      <c r="J10392" s="11"/>
      <c r="K10392" s="11"/>
      <c r="L10392" s="11"/>
      <c r="M10392" s="11"/>
      <c r="N10392" s="11"/>
      <c r="O10392" s="11"/>
      <c r="P10392" s="11"/>
      <c r="Q10392" s="11"/>
      <c r="R10392" s="11"/>
      <c r="S10392" s="11"/>
      <c r="T10392" s="11"/>
      <c r="U10392" s="42"/>
      <c r="V10392" s="42"/>
      <c r="W10392" s="42"/>
      <c r="X10392" s="42"/>
      <c r="Y10392" s="42"/>
      <c r="Z10392" s="42"/>
      <c r="AA10392" s="42"/>
      <c r="AB10392" s="42"/>
      <c r="AD10392" s="11"/>
      <c r="AE10392" s="11"/>
    </row>
    <row r="10393" spans="3:32">
      <c r="C10393" s="57"/>
      <c r="D10393" s="11"/>
      <c r="E10393" s="11"/>
      <c r="F10393" s="56"/>
      <c r="G10393" s="11"/>
      <c r="H10393" s="11"/>
      <c r="I10393" s="11"/>
      <c r="J10393" s="11"/>
      <c r="K10393" s="11"/>
      <c r="M10393" s="11"/>
      <c r="N10393" s="11"/>
      <c r="P10393" s="11"/>
      <c r="Q10393" s="11"/>
      <c r="R10393" s="11"/>
      <c r="S10393" s="11"/>
      <c r="U10393" s="42"/>
      <c r="V10393" s="42"/>
      <c r="W10393" s="42"/>
      <c r="X10393" s="42"/>
      <c r="Y10393" s="42"/>
      <c r="Z10393" s="42"/>
      <c r="AA10393" s="42"/>
      <c r="AB10393" s="42"/>
      <c r="AD10393" s="11"/>
      <c r="AE10393" s="11"/>
    </row>
    <row r="10394" spans="3:32">
      <c r="C10394" s="57"/>
      <c r="D10394" s="11"/>
      <c r="E10394" s="11"/>
      <c r="F10394" s="56"/>
      <c r="G10394" s="11"/>
      <c r="H10394" s="11"/>
      <c r="I10394" s="11"/>
      <c r="J10394" s="11"/>
      <c r="K10394" s="11"/>
      <c r="L10394" s="11"/>
      <c r="M10394" s="11"/>
      <c r="N10394" s="11"/>
      <c r="O10394" s="11"/>
      <c r="Q10394" s="11"/>
      <c r="R10394" s="11"/>
      <c r="S10394" s="11"/>
      <c r="T10394" s="11"/>
      <c r="U10394" s="42"/>
      <c r="V10394" s="42"/>
      <c r="W10394" s="42"/>
      <c r="X10394" s="42"/>
      <c r="Y10394" s="42"/>
      <c r="Z10394" s="42"/>
      <c r="AA10394" s="42"/>
      <c r="AB10394" s="42"/>
      <c r="AD10394" s="11"/>
      <c r="AE10394" s="11"/>
    </row>
    <row r="10395" spans="3:32">
      <c r="C10395" s="57"/>
      <c r="D10395" s="11"/>
      <c r="E10395" s="11"/>
      <c r="F10395" s="56"/>
      <c r="G10395" s="11"/>
      <c r="H10395" s="11"/>
      <c r="I10395" s="11"/>
      <c r="J10395" s="11"/>
      <c r="K10395" s="11"/>
      <c r="M10395" s="11"/>
      <c r="N10395" s="11"/>
      <c r="O10395" s="11"/>
      <c r="P10395" s="11"/>
      <c r="Q10395" s="11"/>
      <c r="R10395" s="11"/>
      <c r="S10395" s="11"/>
      <c r="T10395" s="11"/>
      <c r="U10395" s="42"/>
      <c r="V10395" s="42"/>
      <c r="W10395" s="42"/>
      <c r="X10395" s="42"/>
      <c r="Y10395" s="42"/>
      <c r="Z10395" s="42"/>
      <c r="AA10395" s="42"/>
      <c r="AB10395" s="42"/>
      <c r="AD10395" s="11"/>
      <c r="AE10395" s="11"/>
      <c r="AF10395" s="11"/>
    </row>
    <row r="10396" spans="3:32">
      <c r="C10396" s="57"/>
      <c r="D10396" s="11"/>
      <c r="E10396" s="11"/>
      <c r="F10396" s="56"/>
      <c r="G10396" s="11"/>
      <c r="H10396" s="11"/>
      <c r="I10396" s="11"/>
      <c r="J10396" s="11"/>
      <c r="K10396" s="11"/>
      <c r="M10396" s="11"/>
      <c r="O10396" s="11"/>
      <c r="P10396" s="11"/>
      <c r="Q10396" s="11"/>
      <c r="R10396" s="11"/>
      <c r="S10396" s="11"/>
      <c r="T10396" s="11"/>
      <c r="U10396" s="42"/>
      <c r="V10396" s="42"/>
      <c r="W10396" s="42"/>
      <c r="X10396" s="42"/>
      <c r="Y10396" s="42"/>
      <c r="Z10396" s="42"/>
      <c r="AA10396" s="42"/>
      <c r="AB10396" s="42"/>
      <c r="AD10396" s="11"/>
      <c r="AE10396" s="11"/>
    </row>
    <row r="10397" spans="3:32">
      <c r="C10397" s="57"/>
      <c r="D10397" s="11"/>
      <c r="E10397" s="11"/>
      <c r="F10397" s="56"/>
      <c r="G10397" s="11"/>
      <c r="H10397" s="11"/>
      <c r="I10397" s="11"/>
      <c r="J10397" s="11"/>
      <c r="K10397" s="11"/>
      <c r="L10397" s="11"/>
      <c r="M10397" s="11"/>
      <c r="N10397" s="11"/>
      <c r="P10397" s="11"/>
      <c r="Q10397" s="11"/>
      <c r="R10397" s="11"/>
      <c r="S10397" s="11"/>
      <c r="T10397" s="11"/>
      <c r="U10397" s="42"/>
      <c r="V10397" s="42"/>
      <c r="W10397" s="42"/>
      <c r="X10397" s="42"/>
      <c r="Y10397" s="42"/>
      <c r="Z10397" s="42"/>
      <c r="AA10397" s="42"/>
      <c r="AB10397" s="42"/>
      <c r="AD10397" s="11"/>
      <c r="AE10397" s="11"/>
    </row>
    <row r="10398" spans="3:32">
      <c r="C10398" s="57"/>
      <c r="D10398" s="11"/>
      <c r="E10398" s="11"/>
      <c r="F10398" s="56"/>
      <c r="G10398" s="11"/>
      <c r="H10398" s="11"/>
      <c r="I10398" s="11"/>
      <c r="J10398" s="11"/>
      <c r="K10398" s="11"/>
      <c r="L10398" s="11"/>
      <c r="M10398" s="11"/>
      <c r="N10398" s="11"/>
      <c r="P10398" s="11"/>
      <c r="Q10398" s="11"/>
      <c r="R10398" s="11"/>
      <c r="S10398" s="11"/>
      <c r="T10398" s="11"/>
      <c r="U10398" s="42"/>
      <c r="V10398" s="42"/>
      <c r="W10398" s="42"/>
      <c r="X10398" s="42"/>
      <c r="Y10398" s="42"/>
      <c r="Z10398" s="42"/>
      <c r="AA10398" s="42"/>
      <c r="AB10398" s="42"/>
      <c r="AD10398" s="11"/>
      <c r="AE10398" s="11"/>
    </row>
    <row r="10399" spans="3:32">
      <c r="C10399" s="57"/>
      <c r="D10399" s="11"/>
      <c r="E10399" s="11"/>
      <c r="F10399" s="56"/>
      <c r="G10399" s="11"/>
      <c r="H10399" s="11"/>
      <c r="I10399" s="11"/>
      <c r="J10399" s="11"/>
      <c r="K10399" s="11"/>
      <c r="L10399" s="11"/>
      <c r="M10399" s="11"/>
      <c r="N10399" s="11"/>
      <c r="O10399" s="11"/>
      <c r="P10399" s="11"/>
      <c r="Q10399" s="11"/>
      <c r="R10399" s="11"/>
      <c r="S10399" s="11"/>
      <c r="T10399" s="11"/>
      <c r="U10399" s="42"/>
      <c r="V10399" s="42"/>
      <c r="W10399" s="42"/>
      <c r="X10399" s="42"/>
      <c r="Y10399" s="42"/>
      <c r="Z10399" s="42"/>
      <c r="AA10399" s="42"/>
      <c r="AB10399" s="42"/>
      <c r="AD10399" s="11"/>
      <c r="AE10399" s="11"/>
      <c r="AF10399" s="11"/>
    </row>
    <row r="10400" spans="3:32">
      <c r="C10400" s="57"/>
      <c r="D10400" s="11"/>
      <c r="E10400" s="11"/>
      <c r="F10400" s="56"/>
      <c r="G10400" s="11"/>
      <c r="H10400" s="11"/>
      <c r="I10400" s="11"/>
      <c r="J10400" s="11"/>
      <c r="K10400" s="11"/>
      <c r="L10400" s="11"/>
      <c r="M10400" s="11"/>
      <c r="N10400" s="11"/>
      <c r="O10400" s="11"/>
      <c r="P10400" s="11"/>
      <c r="Q10400" s="11"/>
      <c r="R10400" s="11"/>
      <c r="S10400" s="11"/>
      <c r="T10400" s="11"/>
      <c r="U10400" s="42"/>
      <c r="V10400" s="42"/>
      <c r="W10400" s="42"/>
      <c r="X10400" s="42"/>
      <c r="Y10400" s="42"/>
      <c r="Z10400" s="42"/>
      <c r="AA10400" s="42"/>
      <c r="AB10400" s="42"/>
      <c r="AD10400" s="11"/>
      <c r="AE10400" s="11"/>
    </row>
    <row r="10401" spans="3:32">
      <c r="C10401" s="57"/>
      <c r="D10401" s="11"/>
      <c r="E10401" s="11"/>
      <c r="F10401" s="56"/>
      <c r="G10401" s="11"/>
      <c r="H10401" s="11"/>
      <c r="I10401" s="11"/>
      <c r="J10401" s="11"/>
      <c r="K10401" s="11"/>
      <c r="L10401" s="11"/>
      <c r="M10401" s="11"/>
      <c r="N10401" s="11"/>
      <c r="O10401" s="11"/>
      <c r="P10401" s="11"/>
      <c r="Q10401" s="11"/>
      <c r="R10401" s="11"/>
      <c r="S10401" s="11"/>
      <c r="U10401" s="42"/>
      <c r="V10401" s="42"/>
      <c r="W10401" s="42"/>
      <c r="X10401" s="42"/>
      <c r="Y10401" s="42"/>
      <c r="Z10401" s="42"/>
      <c r="AA10401" s="42"/>
      <c r="AB10401" s="42"/>
      <c r="AD10401" s="11"/>
      <c r="AF10401" s="11"/>
    </row>
    <row r="10402" spans="3:32">
      <c r="C10402" s="57"/>
      <c r="D10402" s="11"/>
      <c r="E10402" s="11"/>
      <c r="F10402" s="56"/>
      <c r="G10402" s="11"/>
      <c r="H10402" s="11"/>
      <c r="I10402" s="11"/>
      <c r="J10402" s="11"/>
      <c r="K10402" s="11"/>
      <c r="L10402" s="11"/>
      <c r="M10402" s="11"/>
      <c r="N10402" s="11"/>
      <c r="O10402" s="11"/>
      <c r="P10402" s="11"/>
      <c r="Q10402" s="11"/>
      <c r="R10402" s="11"/>
      <c r="S10402" s="11"/>
      <c r="T10402" s="11"/>
      <c r="U10402" s="42"/>
      <c r="V10402" s="42"/>
      <c r="W10402" s="42"/>
      <c r="X10402" s="42"/>
      <c r="Y10402" s="42"/>
      <c r="Z10402" s="42"/>
      <c r="AA10402" s="42"/>
      <c r="AB10402" s="42"/>
      <c r="AD10402" s="11"/>
      <c r="AE10402" s="11"/>
    </row>
    <row r="10403" spans="3:32">
      <c r="C10403" s="57"/>
      <c r="D10403" s="11"/>
      <c r="E10403" s="11"/>
      <c r="F10403" s="56"/>
      <c r="G10403" s="11"/>
      <c r="H10403" s="11"/>
      <c r="I10403" s="11"/>
      <c r="J10403" s="11"/>
      <c r="K10403" s="11"/>
      <c r="L10403" s="11"/>
      <c r="M10403" s="11"/>
      <c r="N10403" s="11"/>
      <c r="O10403" s="11"/>
      <c r="P10403" s="11"/>
      <c r="Q10403" s="11"/>
      <c r="R10403" s="11"/>
      <c r="S10403" s="11"/>
      <c r="T10403" s="11"/>
      <c r="U10403" s="42"/>
      <c r="V10403" s="42"/>
      <c r="W10403" s="42"/>
      <c r="X10403" s="42"/>
      <c r="Y10403" s="42"/>
      <c r="Z10403" s="42"/>
      <c r="AA10403" s="42"/>
      <c r="AB10403" s="42"/>
      <c r="AD10403" s="11"/>
      <c r="AF10403" s="11"/>
    </row>
    <row r="10404" spans="3:32">
      <c r="C10404" s="57"/>
      <c r="D10404" s="11"/>
      <c r="E10404" s="11"/>
      <c r="F10404" s="56"/>
      <c r="G10404" s="11"/>
      <c r="H10404" s="11"/>
      <c r="I10404" s="11"/>
      <c r="J10404" s="11"/>
      <c r="K10404" s="11"/>
      <c r="L10404" s="11"/>
      <c r="M10404" s="11"/>
      <c r="N10404" s="11"/>
      <c r="O10404" s="11"/>
      <c r="P10404" s="11"/>
      <c r="Q10404" s="11"/>
      <c r="R10404" s="11"/>
      <c r="S10404" s="11"/>
      <c r="T10404" s="11"/>
      <c r="U10404" s="42"/>
      <c r="V10404" s="42"/>
      <c r="W10404" s="42"/>
      <c r="X10404" s="42"/>
      <c r="Y10404" s="42"/>
      <c r="Z10404" s="42"/>
      <c r="AA10404" s="42"/>
      <c r="AB10404" s="42"/>
      <c r="AD10404" s="11"/>
      <c r="AE10404" s="11"/>
      <c r="AF10404" s="11"/>
    </row>
    <row r="10405" spans="3:32">
      <c r="C10405" s="57"/>
      <c r="D10405" s="11"/>
      <c r="E10405" s="11"/>
      <c r="F10405" s="56"/>
      <c r="G10405" s="11"/>
      <c r="H10405" s="11"/>
      <c r="I10405" s="11"/>
      <c r="J10405" s="11"/>
      <c r="K10405" s="11"/>
      <c r="L10405" s="11"/>
      <c r="M10405" s="11"/>
      <c r="N10405" s="11"/>
      <c r="O10405" s="11"/>
      <c r="P10405" s="11"/>
      <c r="Q10405" s="11"/>
      <c r="R10405" s="11"/>
      <c r="S10405" s="11"/>
      <c r="T10405" s="11"/>
      <c r="U10405" s="42"/>
      <c r="V10405" s="42"/>
      <c r="W10405" s="42"/>
      <c r="X10405" s="42"/>
      <c r="Y10405" s="42"/>
      <c r="Z10405" s="42"/>
      <c r="AA10405" s="42"/>
      <c r="AB10405" s="42"/>
      <c r="AD10405" s="11"/>
      <c r="AE10405" s="11"/>
    </row>
    <row r="10406" spans="3:32">
      <c r="C10406" s="57"/>
      <c r="D10406" s="11"/>
      <c r="E10406" s="11"/>
      <c r="F10406" s="56"/>
      <c r="G10406" s="11"/>
      <c r="H10406" s="11"/>
      <c r="I10406" s="11"/>
      <c r="J10406" s="11"/>
      <c r="K10406" s="11"/>
      <c r="L10406" s="11"/>
      <c r="M10406" s="11"/>
      <c r="N10406" s="11"/>
      <c r="Q10406" s="11"/>
      <c r="R10406" s="11"/>
      <c r="S10406" s="11"/>
      <c r="T10406" s="11"/>
      <c r="U10406" s="42"/>
      <c r="V10406" s="42"/>
      <c r="W10406" s="42"/>
      <c r="X10406" s="42"/>
      <c r="Y10406" s="42"/>
      <c r="Z10406" s="42"/>
      <c r="AA10406" s="42"/>
      <c r="AB10406" s="42"/>
      <c r="AD10406" s="11"/>
      <c r="AE10406" s="11"/>
    </row>
    <row r="10407" spans="3:32">
      <c r="C10407" s="57"/>
      <c r="D10407" s="11"/>
      <c r="E10407" s="11"/>
      <c r="F10407" s="56"/>
      <c r="G10407" s="11"/>
      <c r="H10407" s="11"/>
      <c r="I10407" s="11"/>
      <c r="J10407" s="11"/>
      <c r="K10407" s="11"/>
      <c r="L10407" s="11"/>
      <c r="M10407" s="11"/>
      <c r="N10407" s="11"/>
      <c r="O10407" s="11"/>
      <c r="P10407" s="11"/>
      <c r="Q10407" s="11"/>
      <c r="R10407" s="11"/>
      <c r="S10407" s="11"/>
      <c r="T10407" s="11"/>
      <c r="U10407" s="42"/>
      <c r="V10407" s="42"/>
      <c r="W10407" s="42"/>
      <c r="X10407" s="42"/>
      <c r="Y10407" s="42"/>
      <c r="Z10407" s="42"/>
      <c r="AA10407" s="42"/>
      <c r="AB10407" s="42"/>
      <c r="AD10407" s="11"/>
      <c r="AE10407" s="11"/>
    </row>
    <row r="10408" spans="3:32">
      <c r="C10408" s="57"/>
      <c r="D10408" s="11"/>
      <c r="E10408" s="11"/>
      <c r="F10408" s="56"/>
      <c r="G10408" s="11"/>
      <c r="H10408" s="11"/>
      <c r="I10408" s="11"/>
      <c r="J10408" s="11"/>
      <c r="K10408" s="11"/>
      <c r="M10408" s="11"/>
      <c r="N10408" s="11"/>
      <c r="Q10408" s="11"/>
      <c r="R10408" s="11"/>
      <c r="S10408" s="11"/>
      <c r="U10408" s="42"/>
      <c r="V10408" s="42"/>
      <c r="W10408" s="42"/>
      <c r="X10408" s="42"/>
      <c r="Y10408" s="42"/>
      <c r="Z10408" s="42"/>
      <c r="AA10408" s="42"/>
      <c r="AB10408" s="42"/>
      <c r="AD10408" s="11"/>
      <c r="AE10408" s="11"/>
      <c r="AF10408" s="11"/>
    </row>
    <row r="10409" spans="3:32">
      <c r="C10409" s="57"/>
      <c r="D10409" s="11"/>
      <c r="E10409" s="11"/>
      <c r="F10409" s="56"/>
      <c r="G10409" s="11"/>
      <c r="H10409" s="11"/>
      <c r="I10409" s="11"/>
      <c r="J10409" s="11"/>
      <c r="K10409" s="11"/>
      <c r="M10409" s="11"/>
      <c r="N10409" s="11"/>
      <c r="O10409" s="11"/>
      <c r="P10409" s="11"/>
      <c r="Q10409" s="11"/>
      <c r="R10409" s="11"/>
      <c r="S10409" s="11"/>
      <c r="T10409" s="11"/>
      <c r="U10409" s="42"/>
      <c r="V10409" s="42"/>
      <c r="W10409" s="42"/>
      <c r="X10409" s="42"/>
      <c r="Y10409" s="42"/>
      <c r="Z10409" s="42"/>
      <c r="AA10409" s="42"/>
      <c r="AB10409" s="42"/>
      <c r="AD10409" s="11"/>
      <c r="AF10409" s="11"/>
    </row>
    <row r="10410" spans="3:32">
      <c r="C10410" s="57"/>
      <c r="D10410" s="11"/>
      <c r="E10410" s="11"/>
      <c r="F10410" s="56"/>
      <c r="G10410" s="11"/>
      <c r="H10410" s="11"/>
      <c r="I10410" s="11"/>
      <c r="J10410" s="11"/>
      <c r="K10410" s="11"/>
      <c r="L10410" s="11"/>
      <c r="M10410" s="11"/>
      <c r="N10410" s="11"/>
      <c r="O10410" s="11"/>
      <c r="Q10410" s="11"/>
      <c r="R10410" s="11"/>
      <c r="S10410" s="11"/>
      <c r="T10410" s="11"/>
      <c r="U10410" s="42"/>
      <c r="V10410" s="42"/>
      <c r="W10410" s="42"/>
      <c r="X10410" s="42"/>
      <c r="Y10410" s="42"/>
      <c r="Z10410" s="42"/>
      <c r="AA10410" s="42"/>
      <c r="AB10410" s="42"/>
      <c r="AD10410" s="11"/>
      <c r="AF10410" s="11"/>
    </row>
    <row r="10411" spans="3:32">
      <c r="C10411" s="57"/>
      <c r="D10411" s="11"/>
      <c r="E10411" s="11"/>
      <c r="F10411" s="56"/>
      <c r="G10411" s="11"/>
      <c r="H10411" s="11"/>
      <c r="I10411" s="11"/>
      <c r="J10411" s="11"/>
      <c r="K10411" s="11"/>
      <c r="L10411" s="11"/>
      <c r="M10411" s="11"/>
      <c r="N10411" s="11"/>
      <c r="P10411" s="11"/>
      <c r="Q10411" s="11"/>
      <c r="R10411" s="11"/>
      <c r="S10411" s="11"/>
      <c r="T10411" s="11"/>
      <c r="U10411" s="42"/>
      <c r="V10411" s="42"/>
      <c r="W10411" s="42"/>
      <c r="X10411" s="42"/>
      <c r="Y10411" s="42"/>
      <c r="Z10411" s="42"/>
      <c r="AA10411" s="42"/>
      <c r="AB10411" s="42"/>
      <c r="AD10411" s="11"/>
      <c r="AE10411" s="11"/>
      <c r="AF10411" s="11"/>
    </row>
    <row r="10412" spans="3:32">
      <c r="C10412" s="57"/>
      <c r="D10412" s="11"/>
      <c r="E10412" s="11"/>
      <c r="F10412" s="56"/>
      <c r="G10412" s="11"/>
      <c r="H10412" s="11"/>
      <c r="I10412" s="11"/>
      <c r="J10412" s="11"/>
      <c r="K10412" s="11"/>
      <c r="M10412" s="11"/>
      <c r="N10412" s="11"/>
      <c r="O10412" s="11"/>
      <c r="Q10412" s="11"/>
      <c r="R10412" s="11"/>
      <c r="S10412" s="11"/>
      <c r="T10412" s="11"/>
      <c r="U10412" s="42"/>
      <c r="V10412" s="42"/>
      <c r="W10412" s="42"/>
      <c r="X10412" s="42"/>
      <c r="Y10412" s="42"/>
      <c r="Z10412" s="42"/>
      <c r="AA10412" s="42"/>
      <c r="AB10412" s="42"/>
      <c r="AD10412" s="11"/>
      <c r="AE10412" s="11"/>
      <c r="AF10412" s="11"/>
    </row>
    <row r="10413" spans="3:32">
      <c r="C10413" s="57"/>
      <c r="D10413" s="11"/>
      <c r="E10413" s="11"/>
      <c r="F10413" s="56"/>
      <c r="G10413" s="11"/>
      <c r="H10413" s="11"/>
      <c r="I10413" s="11"/>
      <c r="J10413" s="11"/>
      <c r="K10413" s="11"/>
      <c r="L10413" s="11"/>
      <c r="M10413" s="11"/>
      <c r="N10413" s="11"/>
      <c r="O10413" s="11"/>
      <c r="P10413" s="11"/>
      <c r="Q10413" s="11"/>
      <c r="R10413" s="11"/>
      <c r="S10413" s="11"/>
      <c r="T10413" s="11"/>
      <c r="U10413" s="42"/>
      <c r="V10413" s="42"/>
      <c r="W10413" s="42"/>
      <c r="X10413" s="42"/>
      <c r="Y10413" s="42"/>
      <c r="Z10413" s="42"/>
      <c r="AA10413" s="42"/>
      <c r="AB10413" s="42"/>
      <c r="AD10413" s="11"/>
      <c r="AF10413" s="11"/>
    </row>
    <row r="10414" spans="3:32">
      <c r="C10414" s="57"/>
      <c r="D10414" s="11"/>
      <c r="E10414" s="11"/>
      <c r="F10414" s="56"/>
      <c r="G10414" s="11"/>
      <c r="H10414" s="11"/>
      <c r="I10414" s="11"/>
      <c r="J10414" s="11"/>
      <c r="K10414" s="11"/>
      <c r="M10414" s="11"/>
      <c r="O10414" s="11"/>
      <c r="P10414" s="11"/>
      <c r="Q10414" s="11"/>
      <c r="R10414" s="11"/>
      <c r="S10414" s="11"/>
      <c r="T10414" s="11"/>
      <c r="U10414" s="42"/>
      <c r="V10414" s="42"/>
      <c r="W10414" s="42"/>
      <c r="X10414" s="42"/>
      <c r="Y10414" s="42"/>
      <c r="Z10414" s="42"/>
      <c r="AA10414" s="42"/>
      <c r="AB10414" s="42"/>
      <c r="AC10414" s="11"/>
      <c r="AD10414" s="11"/>
      <c r="AF10414" s="11"/>
    </row>
    <row r="10415" spans="3:32">
      <c r="C10415" s="57"/>
      <c r="D10415" s="11"/>
      <c r="E10415" s="11"/>
      <c r="F10415" s="56"/>
      <c r="G10415" s="11"/>
      <c r="H10415" s="11"/>
      <c r="I10415" s="11"/>
      <c r="J10415" s="11"/>
      <c r="K10415" s="11"/>
      <c r="L10415" s="11"/>
      <c r="M10415" s="11"/>
      <c r="N10415" s="11"/>
      <c r="O10415" s="11"/>
      <c r="P10415" s="11"/>
      <c r="Q10415" s="11"/>
      <c r="R10415" s="11"/>
      <c r="S10415" s="11"/>
      <c r="T10415" s="11"/>
      <c r="U10415" s="42"/>
      <c r="V10415" s="42"/>
      <c r="W10415" s="42"/>
      <c r="X10415" s="42"/>
      <c r="Y10415" s="42"/>
      <c r="Z10415" s="42"/>
      <c r="AA10415" s="42"/>
      <c r="AB10415" s="42"/>
      <c r="AC10415" s="11"/>
      <c r="AD10415" s="11"/>
      <c r="AF10415" s="11"/>
    </row>
    <row r="10416" spans="3:32">
      <c r="C10416" s="57"/>
      <c r="D10416" s="11"/>
      <c r="E10416" s="11"/>
      <c r="F10416" s="56"/>
      <c r="G10416" s="11"/>
      <c r="H10416" s="11"/>
      <c r="I10416" s="11"/>
      <c r="J10416" s="11"/>
      <c r="K10416" s="11"/>
      <c r="M10416" s="11"/>
      <c r="N10416" s="11"/>
      <c r="O10416" s="11"/>
      <c r="P10416" s="11"/>
      <c r="Q10416" s="11"/>
      <c r="R10416" s="11"/>
      <c r="S10416" s="11"/>
      <c r="T10416" s="11"/>
      <c r="U10416" s="42"/>
      <c r="V10416" s="42"/>
      <c r="W10416" s="42"/>
      <c r="X10416" s="42"/>
      <c r="Y10416" s="42"/>
      <c r="Z10416" s="42"/>
      <c r="AA10416" s="42"/>
      <c r="AB10416" s="42"/>
      <c r="AD10416" s="11"/>
      <c r="AF10416" s="11"/>
    </row>
    <row r="10417" spans="3:32">
      <c r="C10417" s="57"/>
      <c r="D10417" s="11"/>
      <c r="E10417" s="11"/>
      <c r="F10417" s="56"/>
      <c r="G10417" s="11"/>
      <c r="H10417" s="11"/>
      <c r="I10417" s="11"/>
      <c r="J10417" s="11"/>
      <c r="K10417" s="11"/>
      <c r="L10417" s="11"/>
      <c r="M10417" s="11"/>
      <c r="N10417" s="11"/>
      <c r="O10417" s="11"/>
      <c r="P10417" s="11"/>
      <c r="Q10417" s="11"/>
      <c r="R10417" s="11"/>
      <c r="S10417" s="11"/>
      <c r="T10417" s="11"/>
      <c r="U10417" s="42"/>
      <c r="V10417" s="42"/>
      <c r="W10417" s="42"/>
      <c r="X10417" s="42"/>
      <c r="Y10417" s="42"/>
      <c r="Z10417" s="42"/>
      <c r="AA10417" s="42"/>
      <c r="AB10417" s="42"/>
      <c r="AD10417" s="11"/>
      <c r="AF10417" s="11"/>
    </row>
    <row r="10418" spans="3:32">
      <c r="C10418" s="57"/>
      <c r="D10418" s="11"/>
      <c r="E10418" s="11"/>
      <c r="F10418" s="56"/>
      <c r="G10418" s="11"/>
      <c r="H10418" s="11"/>
      <c r="I10418" s="11"/>
      <c r="J10418" s="11"/>
      <c r="K10418" s="11"/>
      <c r="L10418" s="11"/>
      <c r="M10418" s="11"/>
      <c r="N10418" s="11"/>
      <c r="O10418" s="11"/>
      <c r="P10418" s="11"/>
      <c r="Q10418" s="11"/>
      <c r="R10418" s="11"/>
      <c r="S10418" s="11"/>
      <c r="T10418" s="11"/>
      <c r="U10418" s="42"/>
      <c r="V10418" s="42"/>
      <c r="W10418" s="42"/>
      <c r="X10418" s="42"/>
      <c r="Y10418" s="42"/>
      <c r="Z10418" s="42"/>
      <c r="AA10418" s="42"/>
      <c r="AB10418" s="42"/>
      <c r="AD10418" s="11"/>
      <c r="AE10418" s="11"/>
    </row>
    <row r="10419" spans="3:32">
      <c r="C10419" s="57"/>
      <c r="D10419" s="11"/>
      <c r="E10419" s="11"/>
      <c r="F10419" s="56"/>
      <c r="G10419" s="11"/>
      <c r="H10419" s="11"/>
      <c r="I10419" s="11"/>
      <c r="J10419" s="11"/>
      <c r="K10419" s="11"/>
      <c r="L10419" s="11"/>
      <c r="M10419" s="11"/>
      <c r="N10419" s="11"/>
      <c r="P10419" s="11"/>
      <c r="Q10419" s="11"/>
      <c r="R10419" s="11"/>
      <c r="S10419" s="11"/>
      <c r="T10419" s="11"/>
      <c r="U10419" s="42"/>
      <c r="V10419" s="42"/>
      <c r="W10419" s="42"/>
      <c r="X10419" s="42"/>
      <c r="Y10419" s="42"/>
      <c r="Z10419" s="42"/>
      <c r="AA10419" s="42"/>
      <c r="AB10419" s="42"/>
      <c r="AF10419" s="11"/>
    </row>
    <row r="10420" spans="3:32">
      <c r="C10420" s="57"/>
      <c r="D10420" s="11"/>
      <c r="E10420" s="11"/>
      <c r="F10420" s="56"/>
      <c r="G10420" s="11"/>
      <c r="H10420" s="11"/>
      <c r="I10420" s="11"/>
      <c r="J10420" s="11"/>
      <c r="K10420" s="11"/>
      <c r="M10420" s="11"/>
      <c r="N10420" s="11"/>
      <c r="O10420" s="11"/>
      <c r="P10420" s="11"/>
      <c r="Q10420" s="11"/>
      <c r="R10420" s="11"/>
      <c r="S10420" s="11"/>
      <c r="T10420" s="11"/>
      <c r="U10420" s="42"/>
      <c r="V10420" s="42"/>
      <c r="W10420" s="42"/>
      <c r="X10420" s="42"/>
      <c r="Y10420" s="42"/>
      <c r="Z10420" s="42"/>
      <c r="AA10420" s="42"/>
      <c r="AB10420" s="42"/>
      <c r="AF10420" s="11"/>
    </row>
    <row r="10421" spans="3:32">
      <c r="C10421" s="57"/>
      <c r="D10421" s="11"/>
      <c r="E10421" s="11"/>
      <c r="F10421" s="56"/>
      <c r="G10421" s="11"/>
      <c r="H10421" s="11"/>
      <c r="I10421" s="11"/>
      <c r="J10421" s="11"/>
      <c r="K10421" s="11"/>
      <c r="L10421" s="11"/>
      <c r="M10421" s="11"/>
      <c r="N10421" s="11"/>
      <c r="O10421" s="11"/>
      <c r="P10421" s="11"/>
      <c r="Q10421" s="11"/>
      <c r="R10421" s="11"/>
      <c r="S10421" s="11"/>
      <c r="T10421" s="11"/>
      <c r="U10421" s="42"/>
      <c r="V10421" s="42"/>
      <c r="W10421" s="42"/>
      <c r="X10421" s="42"/>
      <c r="Y10421" s="42"/>
      <c r="Z10421" s="42"/>
      <c r="AA10421" s="42"/>
      <c r="AB10421" s="42"/>
      <c r="AE10421" s="11"/>
    </row>
    <row r="10422" spans="3:32">
      <c r="C10422" s="57"/>
      <c r="D10422" s="11"/>
      <c r="E10422" s="11"/>
      <c r="F10422" s="56"/>
      <c r="G10422" s="11"/>
      <c r="H10422" s="11"/>
      <c r="I10422" s="11"/>
      <c r="J10422" s="11"/>
      <c r="K10422" s="11"/>
      <c r="L10422" s="11"/>
      <c r="M10422" s="11"/>
      <c r="N10422" s="11"/>
      <c r="O10422" s="11"/>
      <c r="P10422" s="11"/>
      <c r="Q10422" s="11"/>
      <c r="R10422" s="11"/>
      <c r="S10422" s="11"/>
      <c r="T10422" s="11"/>
      <c r="U10422" s="42"/>
      <c r="V10422" s="42"/>
      <c r="W10422" s="42"/>
      <c r="X10422" s="42"/>
      <c r="Y10422" s="42"/>
      <c r="Z10422" s="42"/>
      <c r="AA10422" s="42"/>
      <c r="AB10422" s="42"/>
      <c r="AE10422" s="11"/>
    </row>
    <row r="10423" spans="3:32">
      <c r="C10423" s="57"/>
      <c r="D10423" s="11"/>
      <c r="E10423" s="11"/>
      <c r="F10423" s="56"/>
      <c r="G10423" s="11"/>
      <c r="H10423" s="11"/>
      <c r="I10423" s="11"/>
      <c r="J10423" s="11"/>
      <c r="K10423" s="11"/>
      <c r="L10423" s="11"/>
      <c r="M10423" s="11"/>
      <c r="N10423" s="11"/>
      <c r="O10423" s="11"/>
      <c r="P10423" s="11"/>
      <c r="Q10423" s="11"/>
      <c r="R10423" s="11"/>
      <c r="S10423" s="11"/>
      <c r="T10423" s="11"/>
      <c r="U10423" s="42"/>
      <c r="V10423" s="42"/>
      <c r="W10423" s="42"/>
      <c r="X10423" s="42"/>
      <c r="Y10423" s="42"/>
      <c r="Z10423" s="42"/>
      <c r="AA10423" s="42"/>
      <c r="AB10423" s="42"/>
      <c r="AE10423" s="11"/>
      <c r="AF10423" s="11"/>
    </row>
    <row r="10424" spans="3:32">
      <c r="C10424" s="57"/>
      <c r="D10424" s="11"/>
      <c r="E10424" s="11"/>
      <c r="F10424" s="56"/>
      <c r="G10424" s="11"/>
      <c r="H10424" s="11"/>
      <c r="I10424" s="11"/>
      <c r="J10424" s="11"/>
      <c r="K10424" s="11"/>
      <c r="L10424" s="11"/>
      <c r="M10424" s="11"/>
      <c r="N10424" s="11"/>
      <c r="O10424" s="11"/>
      <c r="P10424" s="11"/>
      <c r="Q10424" s="11"/>
      <c r="R10424" s="11"/>
      <c r="S10424" s="11"/>
      <c r="T10424" s="11"/>
      <c r="U10424" s="42"/>
      <c r="V10424" s="42"/>
      <c r="W10424" s="42"/>
      <c r="X10424" s="42"/>
      <c r="Y10424" s="42"/>
      <c r="Z10424" s="42"/>
      <c r="AA10424" s="42"/>
      <c r="AB10424" s="42"/>
      <c r="AE10424" s="11"/>
    </row>
    <row r="10425" spans="3:32">
      <c r="C10425" s="57"/>
      <c r="D10425" s="11"/>
      <c r="E10425" s="11"/>
      <c r="F10425" s="56"/>
      <c r="G10425" s="11"/>
      <c r="H10425" s="11"/>
      <c r="I10425" s="11"/>
      <c r="J10425" s="11"/>
      <c r="K10425" s="11"/>
      <c r="L10425" s="11"/>
      <c r="M10425" s="11"/>
      <c r="N10425" s="11"/>
      <c r="O10425" s="11"/>
      <c r="P10425" s="11"/>
      <c r="Q10425" s="11"/>
      <c r="R10425" s="11"/>
      <c r="S10425" s="11"/>
      <c r="T10425" s="11"/>
      <c r="U10425" s="42"/>
      <c r="V10425" s="42"/>
      <c r="W10425" s="42"/>
      <c r="X10425" s="42"/>
      <c r="Y10425" s="42"/>
      <c r="Z10425" s="42"/>
      <c r="AA10425" s="42"/>
      <c r="AB10425" s="42"/>
      <c r="AE10425" s="11"/>
    </row>
    <row r="10426" spans="3:32">
      <c r="C10426" s="57"/>
      <c r="D10426" s="11"/>
      <c r="E10426" s="11"/>
      <c r="F10426" s="56"/>
      <c r="G10426" s="11"/>
      <c r="H10426" s="11"/>
      <c r="I10426" s="11"/>
      <c r="J10426" s="11"/>
      <c r="K10426" s="11"/>
      <c r="M10426" s="11"/>
      <c r="Q10426" s="11"/>
      <c r="R10426" s="11"/>
      <c r="S10426" s="11"/>
      <c r="T10426" s="11"/>
      <c r="U10426" s="42"/>
      <c r="V10426" s="42"/>
      <c r="W10426" s="42"/>
      <c r="X10426" s="42"/>
      <c r="Y10426" s="42"/>
      <c r="Z10426" s="42"/>
      <c r="AA10426" s="42"/>
      <c r="AB10426" s="42"/>
      <c r="AE10426" s="11"/>
    </row>
    <row r="10427" spans="3:32">
      <c r="C10427" s="57"/>
      <c r="D10427" s="11"/>
      <c r="E10427" s="11"/>
      <c r="F10427" s="56"/>
      <c r="G10427" s="11"/>
      <c r="H10427" s="11"/>
      <c r="I10427" s="11"/>
      <c r="J10427" s="11"/>
      <c r="K10427" s="11"/>
      <c r="L10427" s="11"/>
      <c r="M10427" s="11"/>
      <c r="N10427" s="11"/>
      <c r="O10427" s="11"/>
      <c r="P10427" s="11"/>
      <c r="Q10427" s="11"/>
      <c r="R10427" s="11"/>
      <c r="S10427" s="11"/>
      <c r="T10427" s="11"/>
      <c r="U10427" s="42"/>
      <c r="V10427" s="42"/>
      <c r="W10427" s="42"/>
      <c r="X10427" s="42"/>
      <c r="Y10427" s="42"/>
      <c r="Z10427" s="42"/>
      <c r="AA10427" s="42"/>
      <c r="AB10427" s="42"/>
      <c r="AD10427" s="11"/>
      <c r="AE10427" s="11"/>
    </row>
    <row r="10428" spans="3:32">
      <c r="C10428" s="57"/>
      <c r="D10428" s="11"/>
      <c r="E10428" s="11"/>
      <c r="F10428" s="56"/>
      <c r="G10428" s="11"/>
      <c r="H10428" s="11"/>
      <c r="I10428" s="11"/>
      <c r="J10428" s="11"/>
      <c r="K10428" s="11"/>
      <c r="L10428" s="11"/>
      <c r="M10428" s="11"/>
      <c r="N10428" s="11"/>
      <c r="P10428" s="11"/>
      <c r="Q10428" s="11"/>
      <c r="R10428" s="11"/>
      <c r="S10428" s="11"/>
      <c r="T10428" s="11"/>
      <c r="U10428" s="42"/>
      <c r="V10428" s="42"/>
      <c r="W10428" s="42"/>
      <c r="X10428" s="42"/>
      <c r="Y10428" s="42"/>
      <c r="Z10428" s="42"/>
      <c r="AA10428" s="42"/>
      <c r="AB10428" s="42"/>
      <c r="AD10428" s="11"/>
      <c r="AF10428" s="11"/>
    </row>
    <row r="10429" spans="3:32">
      <c r="C10429" s="57"/>
      <c r="D10429" s="11"/>
      <c r="E10429" s="11"/>
      <c r="F10429" s="56"/>
      <c r="G10429" s="11"/>
      <c r="H10429" s="11"/>
      <c r="I10429" s="11"/>
      <c r="J10429" s="11"/>
      <c r="K10429" s="11"/>
      <c r="L10429" s="11"/>
      <c r="M10429" s="11"/>
      <c r="N10429" s="11"/>
      <c r="O10429" s="11"/>
      <c r="P10429" s="11"/>
      <c r="Q10429" s="11"/>
      <c r="R10429" s="11"/>
      <c r="S10429" s="11"/>
      <c r="T10429" s="11"/>
      <c r="U10429" s="42"/>
      <c r="V10429" s="42"/>
      <c r="W10429" s="42"/>
      <c r="X10429" s="42"/>
      <c r="Y10429" s="42"/>
      <c r="Z10429" s="42"/>
      <c r="AA10429" s="42"/>
      <c r="AB10429" s="42"/>
      <c r="AD10429" s="11"/>
      <c r="AE10429" s="11"/>
      <c r="AF10429" s="11"/>
    </row>
    <row r="10430" spans="3:32">
      <c r="C10430" s="57"/>
      <c r="D10430" s="11"/>
      <c r="E10430" s="11"/>
      <c r="F10430" s="56"/>
      <c r="G10430" s="11"/>
      <c r="H10430" s="11"/>
      <c r="I10430" s="11"/>
      <c r="J10430" s="11"/>
      <c r="K10430" s="11"/>
      <c r="L10430" s="11"/>
      <c r="M10430" s="11"/>
      <c r="N10430" s="11"/>
      <c r="O10430" s="11"/>
      <c r="P10430" s="11"/>
      <c r="Q10430" s="11"/>
      <c r="R10430" s="11"/>
      <c r="S10430" s="11"/>
      <c r="T10430" s="11"/>
      <c r="U10430" s="42"/>
      <c r="V10430" s="42"/>
      <c r="W10430" s="42"/>
      <c r="X10430" s="42"/>
      <c r="Y10430" s="42"/>
      <c r="Z10430" s="42"/>
      <c r="AA10430" s="42"/>
      <c r="AB10430" s="42"/>
      <c r="AD10430" s="11"/>
      <c r="AE10430" s="11"/>
      <c r="AF10430" s="11"/>
    </row>
    <row r="10431" spans="3:32">
      <c r="C10431" s="57"/>
      <c r="D10431" s="11"/>
      <c r="E10431" s="11"/>
      <c r="F10431" s="56"/>
      <c r="G10431" s="11"/>
      <c r="H10431" s="11"/>
      <c r="I10431" s="11"/>
      <c r="J10431" s="11"/>
      <c r="K10431" s="11"/>
      <c r="M10431" s="11"/>
      <c r="N10431" s="11"/>
      <c r="O10431" s="11"/>
      <c r="P10431" s="11"/>
      <c r="Q10431" s="11"/>
      <c r="R10431" s="11"/>
      <c r="S10431" s="11"/>
      <c r="T10431" s="11"/>
      <c r="U10431" s="42"/>
      <c r="V10431" s="42"/>
      <c r="W10431" s="42"/>
      <c r="X10431" s="42"/>
      <c r="Y10431" s="42"/>
      <c r="Z10431" s="42"/>
      <c r="AA10431" s="42"/>
      <c r="AB10431" s="42"/>
      <c r="AD10431" s="11"/>
      <c r="AE10431" s="11"/>
      <c r="AF10431" s="11"/>
    </row>
    <row r="10432" spans="3:32">
      <c r="C10432" s="57"/>
      <c r="D10432" s="11"/>
      <c r="E10432" s="11"/>
      <c r="F10432" s="56"/>
      <c r="G10432" s="11"/>
      <c r="H10432" s="11"/>
      <c r="I10432" s="11"/>
      <c r="J10432" s="11"/>
      <c r="K10432" s="11"/>
      <c r="L10432" s="11"/>
      <c r="M10432" s="11"/>
      <c r="N10432" s="11"/>
      <c r="O10432" s="11"/>
      <c r="P10432" s="11"/>
      <c r="Q10432" s="11"/>
      <c r="R10432" s="11"/>
      <c r="S10432" s="11"/>
      <c r="T10432" s="11"/>
      <c r="U10432" s="42"/>
      <c r="V10432" s="42"/>
      <c r="W10432" s="42"/>
      <c r="X10432" s="42"/>
      <c r="Y10432" s="42"/>
      <c r="Z10432" s="42"/>
      <c r="AA10432" s="42"/>
      <c r="AB10432" s="42"/>
      <c r="AD10432" s="11"/>
      <c r="AE10432" s="11"/>
      <c r="AF10432" s="11"/>
    </row>
    <row r="10433" spans="3:32">
      <c r="C10433" s="57"/>
      <c r="D10433" s="11"/>
      <c r="E10433" s="11"/>
      <c r="F10433" s="56"/>
      <c r="G10433" s="11"/>
      <c r="H10433" s="11"/>
      <c r="I10433" s="11"/>
      <c r="J10433" s="11"/>
      <c r="K10433" s="11"/>
      <c r="L10433" s="11"/>
      <c r="M10433" s="11"/>
      <c r="N10433" s="11"/>
      <c r="O10433" s="11"/>
      <c r="P10433" s="11"/>
      <c r="Q10433" s="11"/>
      <c r="R10433" s="11"/>
      <c r="S10433" s="11"/>
      <c r="T10433" s="11"/>
      <c r="U10433" s="42"/>
      <c r="V10433" s="42"/>
      <c r="W10433" s="42"/>
      <c r="X10433" s="42"/>
      <c r="Y10433" s="42"/>
      <c r="Z10433" s="42"/>
      <c r="AA10433" s="42"/>
      <c r="AB10433" s="42"/>
      <c r="AD10433" s="11"/>
      <c r="AE10433" s="11"/>
    </row>
    <row r="10434" spans="3:32">
      <c r="C10434" s="57"/>
      <c r="D10434" s="11"/>
      <c r="E10434" s="11"/>
      <c r="F10434" s="56"/>
      <c r="G10434" s="11"/>
      <c r="H10434" s="11"/>
      <c r="I10434" s="11"/>
      <c r="J10434" s="11"/>
      <c r="K10434" s="11"/>
      <c r="L10434" s="11"/>
      <c r="M10434" s="11"/>
      <c r="N10434" s="11"/>
      <c r="O10434" s="11"/>
      <c r="P10434" s="11"/>
      <c r="Q10434" s="11"/>
      <c r="R10434" s="11"/>
      <c r="S10434" s="11"/>
      <c r="T10434" s="11"/>
      <c r="U10434" s="42"/>
      <c r="V10434" s="42"/>
      <c r="W10434" s="42"/>
      <c r="X10434" s="42"/>
      <c r="Y10434" s="42"/>
      <c r="Z10434" s="42"/>
      <c r="AA10434" s="42"/>
      <c r="AB10434" s="42"/>
      <c r="AD10434" s="11"/>
      <c r="AE10434" s="11"/>
      <c r="AF10434" s="11"/>
    </row>
    <row r="10435" spans="3:32">
      <c r="C10435" s="57"/>
      <c r="D10435" s="11"/>
      <c r="E10435" s="11"/>
      <c r="F10435" s="56"/>
      <c r="G10435" s="11"/>
      <c r="H10435" s="11"/>
      <c r="I10435" s="11"/>
      <c r="J10435" s="11"/>
      <c r="K10435" s="11"/>
      <c r="L10435" s="11"/>
      <c r="M10435" s="11"/>
      <c r="N10435" s="11"/>
      <c r="P10435" s="11"/>
      <c r="Q10435" s="11"/>
      <c r="R10435" s="11"/>
      <c r="S10435" s="11"/>
      <c r="T10435" s="11"/>
      <c r="U10435" s="42"/>
      <c r="V10435" s="42"/>
      <c r="W10435" s="42"/>
      <c r="X10435" s="42"/>
      <c r="Y10435" s="42"/>
      <c r="Z10435" s="42"/>
      <c r="AA10435" s="42"/>
      <c r="AB10435" s="42"/>
      <c r="AD10435" s="11"/>
      <c r="AE10435" s="11"/>
      <c r="AF10435" s="11"/>
    </row>
    <row r="10436" spans="3:32">
      <c r="C10436" s="57"/>
      <c r="D10436" s="11"/>
      <c r="E10436" s="11"/>
      <c r="F10436" s="56"/>
      <c r="G10436" s="11"/>
      <c r="H10436" s="11"/>
      <c r="I10436" s="11"/>
      <c r="J10436" s="11"/>
      <c r="K10436" s="11"/>
      <c r="L10436" s="11"/>
      <c r="M10436" s="11"/>
      <c r="N10436" s="11"/>
      <c r="O10436" s="11"/>
      <c r="P10436" s="11"/>
      <c r="Q10436" s="11"/>
      <c r="R10436" s="11"/>
      <c r="S10436" s="11"/>
      <c r="T10436" s="11"/>
      <c r="U10436" s="42"/>
      <c r="V10436" s="42"/>
      <c r="W10436" s="42"/>
      <c r="X10436" s="42"/>
      <c r="Y10436" s="42"/>
      <c r="Z10436" s="42"/>
      <c r="AA10436" s="42"/>
      <c r="AB10436" s="42"/>
      <c r="AD10436" s="11"/>
      <c r="AF10436" s="11"/>
    </row>
    <row r="10437" spans="3:32">
      <c r="C10437" s="57"/>
      <c r="D10437" s="11"/>
      <c r="E10437" s="11"/>
      <c r="F10437" s="56"/>
      <c r="G10437" s="11"/>
      <c r="H10437" s="11"/>
      <c r="I10437" s="11"/>
      <c r="J10437" s="11"/>
      <c r="K10437" s="11"/>
      <c r="L10437" s="11"/>
      <c r="M10437" s="11"/>
      <c r="N10437" s="11"/>
      <c r="O10437" s="11"/>
      <c r="P10437" s="11"/>
      <c r="Q10437" s="11"/>
      <c r="R10437" s="11"/>
      <c r="S10437" s="11"/>
      <c r="T10437" s="11"/>
      <c r="U10437" s="42"/>
      <c r="V10437" s="42"/>
      <c r="W10437" s="42"/>
      <c r="X10437" s="42"/>
      <c r="Y10437" s="42"/>
      <c r="Z10437" s="42"/>
      <c r="AA10437" s="42"/>
      <c r="AB10437" s="42"/>
      <c r="AD10437" s="11"/>
      <c r="AF10437" s="11"/>
    </row>
    <row r="10438" spans="3:32">
      <c r="C10438" s="57"/>
      <c r="D10438" s="11"/>
      <c r="E10438" s="11"/>
      <c r="F10438" s="56"/>
      <c r="G10438" s="11"/>
      <c r="H10438" s="11"/>
      <c r="I10438" s="11"/>
      <c r="J10438" s="11"/>
      <c r="K10438" s="11"/>
      <c r="M10438" s="11"/>
      <c r="Q10438" s="11"/>
      <c r="R10438" s="11"/>
      <c r="S10438" s="11"/>
      <c r="T10438" s="11"/>
      <c r="U10438" s="42"/>
      <c r="V10438" s="42"/>
      <c r="W10438" s="42"/>
      <c r="X10438" s="42"/>
      <c r="Y10438" s="42"/>
      <c r="Z10438" s="42"/>
      <c r="AA10438" s="42"/>
      <c r="AB10438" s="42"/>
      <c r="AD10438" s="11"/>
      <c r="AE10438" s="11"/>
      <c r="AF10438" s="11"/>
    </row>
    <row r="10439" spans="3:32">
      <c r="C10439" s="57"/>
      <c r="D10439" s="11"/>
      <c r="E10439" s="11"/>
      <c r="F10439" s="56"/>
      <c r="G10439" s="11"/>
      <c r="H10439" s="11"/>
      <c r="I10439" s="11"/>
      <c r="J10439" s="11"/>
      <c r="K10439" s="11"/>
      <c r="L10439" s="11"/>
      <c r="M10439" s="11"/>
      <c r="N10439" s="11"/>
      <c r="O10439" s="11"/>
      <c r="P10439" s="11"/>
      <c r="Q10439" s="11"/>
      <c r="R10439" s="11"/>
      <c r="S10439" s="11"/>
      <c r="T10439" s="11"/>
      <c r="U10439" s="42"/>
      <c r="V10439" s="42"/>
      <c r="W10439" s="42"/>
      <c r="X10439" s="42"/>
      <c r="Y10439" s="42"/>
      <c r="Z10439" s="42"/>
      <c r="AA10439" s="42"/>
      <c r="AB10439" s="42"/>
      <c r="AD10439" s="11"/>
      <c r="AE10439" s="11"/>
    </row>
    <row r="10440" spans="3:32">
      <c r="C10440" s="57"/>
      <c r="D10440" s="11"/>
      <c r="E10440" s="11"/>
      <c r="F10440" s="56"/>
      <c r="G10440" s="11"/>
      <c r="H10440" s="11"/>
      <c r="I10440" s="11"/>
      <c r="J10440" s="11"/>
      <c r="K10440" s="11"/>
      <c r="L10440" s="11"/>
      <c r="M10440" s="11"/>
      <c r="N10440" s="11"/>
      <c r="O10440" s="11"/>
      <c r="P10440" s="11"/>
      <c r="Q10440" s="11"/>
      <c r="R10440" s="11"/>
      <c r="S10440" s="11"/>
      <c r="T10440" s="11"/>
      <c r="U10440" s="42"/>
      <c r="V10440" s="42"/>
      <c r="W10440" s="42"/>
      <c r="X10440" s="42"/>
      <c r="Y10440" s="42"/>
      <c r="Z10440" s="42"/>
      <c r="AA10440" s="42"/>
      <c r="AB10440" s="42"/>
      <c r="AD10440" s="11"/>
      <c r="AE10440" s="11"/>
    </row>
    <row r="10441" spans="3:32">
      <c r="C10441" s="57"/>
      <c r="D10441" s="11"/>
      <c r="E10441" s="11"/>
      <c r="F10441" s="56"/>
      <c r="G10441" s="11"/>
      <c r="H10441" s="11"/>
      <c r="I10441" s="11"/>
      <c r="J10441" s="11"/>
      <c r="K10441" s="11"/>
      <c r="L10441" s="11"/>
      <c r="M10441" s="11"/>
      <c r="N10441" s="11"/>
      <c r="P10441" s="11"/>
      <c r="Q10441" s="11"/>
      <c r="R10441" s="11"/>
      <c r="S10441" s="11"/>
      <c r="T10441" s="11"/>
      <c r="U10441" s="42"/>
      <c r="V10441" s="42"/>
      <c r="W10441" s="42"/>
      <c r="X10441" s="42"/>
      <c r="Y10441" s="42"/>
      <c r="Z10441" s="42"/>
      <c r="AA10441" s="42"/>
      <c r="AB10441" s="42"/>
      <c r="AD10441" s="11"/>
      <c r="AE10441" s="11"/>
    </row>
    <row r="10442" spans="3:32">
      <c r="C10442" s="57"/>
      <c r="D10442" s="11"/>
      <c r="E10442" s="11"/>
      <c r="F10442" s="56"/>
      <c r="G10442" s="11"/>
      <c r="H10442" s="11"/>
      <c r="I10442" s="11"/>
      <c r="J10442" s="11"/>
      <c r="K10442" s="11"/>
      <c r="L10442" s="11"/>
      <c r="M10442" s="11"/>
      <c r="N10442" s="11"/>
      <c r="O10442" s="11"/>
      <c r="P10442" s="11"/>
      <c r="Q10442" s="11"/>
      <c r="R10442" s="11"/>
      <c r="S10442" s="11"/>
      <c r="T10442" s="11"/>
      <c r="U10442" s="42"/>
      <c r="V10442" s="42"/>
      <c r="W10442" s="42"/>
      <c r="X10442" s="42"/>
      <c r="Y10442" s="42"/>
      <c r="Z10442" s="42"/>
      <c r="AA10442" s="42"/>
      <c r="AB10442" s="42"/>
      <c r="AD10442" s="11"/>
    </row>
    <row r="10443" spans="3:32">
      <c r="C10443" s="57"/>
      <c r="D10443" s="11"/>
      <c r="E10443" s="11"/>
      <c r="F10443" s="56"/>
      <c r="G10443" s="11"/>
      <c r="H10443" s="11"/>
      <c r="I10443" s="11"/>
      <c r="J10443" s="11"/>
      <c r="K10443" s="11"/>
      <c r="L10443" s="11"/>
      <c r="M10443" s="11"/>
      <c r="N10443" s="11"/>
      <c r="O10443" s="11"/>
      <c r="P10443" s="11"/>
      <c r="Q10443" s="11"/>
      <c r="R10443" s="11"/>
      <c r="S10443" s="11"/>
      <c r="T10443" s="11"/>
      <c r="U10443" s="42"/>
      <c r="V10443" s="42"/>
      <c r="W10443" s="42"/>
      <c r="X10443" s="42"/>
      <c r="Y10443" s="42"/>
      <c r="Z10443" s="42"/>
      <c r="AA10443" s="42"/>
      <c r="AB10443" s="42"/>
      <c r="AD10443" s="11"/>
      <c r="AE10443" s="11"/>
    </row>
    <row r="10444" spans="3:32">
      <c r="C10444" s="57"/>
      <c r="D10444" s="11"/>
      <c r="E10444" s="11"/>
      <c r="F10444" s="56"/>
      <c r="G10444" s="11"/>
      <c r="H10444" s="11"/>
      <c r="I10444" s="11"/>
      <c r="J10444" s="11"/>
      <c r="K10444" s="11"/>
      <c r="L10444" s="11"/>
      <c r="M10444" s="11"/>
      <c r="N10444" s="11"/>
      <c r="O10444" s="11"/>
      <c r="Q10444" s="11"/>
      <c r="R10444" s="11"/>
      <c r="S10444" s="11"/>
      <c r="T10444" s="11"/>
      <c r="U10444" s="42"/>
      <c r="V10444" s="42"/>
      <c r="W10444" s="42"/>
      <c r="X10444" s="42"/>
      <c r="Y10444" s="42"/>
      <c r="Z10444" s="42"/>
      <c r="AA10444" s="42"/>
      <c r="AB10444" s="42"/>
      <c r="AD10444" s="11"/>
      <c r="AE10444" s="11"/>
    </row>
    <row r="10445" spans="3:32">
      <c r="C10445" s="57"/>
      <c r="D10445" s="11"/>
      <c r="E10445" s="11"/>
      <c r="F10445" s="56"/>
      <c r="G10445" s="11"/>
      <c r="H10445" s="11"/>
      <c r="I10445" s="11"/>
      <c r="J10445" s="11"/>
      <c r="K10445" s="11"/>
      <c r="M10445" s="11"/>
      <c r="N10445" s="11"/>
      <c r="O10445" s="11"/>
      <c r="P10445" s="11"/>
      <c r="Q10445" s="11"/>
      <c r="R10445" s="11"/>
      <c r="S10445" s="11"/>
      <c r="T10445" s="11"/>
      <c r="U10445" s="42"/>
      <c r="V10445" s="42"/>
      <c r="W10445" s="42"/>
      <c r="X10445" s="42"/>
      <c r="Y10445" s="42"/>
      <c r="Z10445" s="42"/>
      <c r="AA10445" s="42"/>
      <c r="AB10445" s="42"/>
      <c r="AD10445" s="11"/>
      <c r="AF10445" s="11"/>
    </row>
    <row r="10446" spans="3:32">
      <c r="C10446" s="57"/>
      <c r="D10446" s="11"/>
      <c r="E10446" s="11"/>
      <c r="F10446" s="56"/>
      <c r="G10446" s="11"/>
      <c r="H10446" s="11"/>
      <c r="I10446" s="11"/>
      <c r="J10446" s="11"/>
      <c r="K10446" s="11"/>
      <c r="L10446" s="11"/>
      <c r="M10446" s="11"/>
      <c r="N10446" s="11"/>
      <c r="O10446" s="11"/>
      <c r="P10446" s="11"/>
      <c r="Q10446" s="11"/>
      <c r="R10446" s="11"/>
      <c r="S10446" s="11"/>
      <c r="T10446" s="11"/>
      <c r="U10446" s="42"/>
      <c r="V10446" s="42"/>
      <c r="W10446" s="42"/>
      <c r="X10446" s="42"/>
      <c r="Y10446" s="42"/>
      <c r="Z10446" s="42"/>
      <c r="AA10446" s="42"/>
      <c r="AB10446" s="42"/>
      <c r="AD10446" s="11"/>
      <c r="AF10446" s="11"/>
    </row>
    <row r="10447" spans="3:32">
      <c r="C10447" s="57"/>
      <c r="D10447" s="11"/>
      <c r="E10447" s="11"/>
      <c r="F10447" s="56"/>
      <c r="G10447" s="11"/>
      <c r="H10447" s="11"/>
      <c r="I10447" s="11"/>
      <c r="J10447" s="11"/>
      <c r="K10447" s="11"/>
      <c r="L10447" s="11"/>
      <c r="M10447" s="11"/>
      <c r="N10447" s="11"/>
      <c r="P10447" s="11"/>
      <c r="Q10447" s="11"/>
      <c r="R10447" s="11"/>
      <c r="S10447" s="11"/>
      <c r="T10447" s="11"/>
      <c r="U10447" s="42"/>
      <c r="V10447" s="42"/>
      <c r="W10447" s="42"/>
      <c r="X10447" s="42"/>
      <c r="Y10447" s="42"/>
      <c r="Z10447" s="42"/>
      <c r="AA10447" s="42"/>
      <c r="AB10447" s="42"/>
      <c r="AD10447" s="11"/>
      <c r="AE10447" s="11"/>
      <c r="AF10447" s="11"/>
    </row>
    <row r="10448" spans="3:32">
      <c r="C10448" s="57"/>
      <c r="D10448" s="11"/>
      <c r="E10448" s="11"/>
      <c r="F10448" s="56"/>
      <c r="G10448" s="11"/>
      <c r="H10448" s="11"/>
      <c r="I10448" s="11"/>
      <c r="J10448" s="11"/>
      <c r="K10448" s="11"/>
      <c r="L10448" s="11"/>
      <c r="M10448" s="11"/>
      <c r="N10448" s="11"/>
      <c r="O10448" s="11"/>
      <c r="P10448" s="11"/>
      <c r="Q10448" s="11"/>
      <c r="R10448" s="11"/>
      <c r="S10448" s="11"/>
      <c r="T10448" s="11"/>
      <c r="U10448" s="42"/>
      <c r="V10448" s="42"/>
      <c r="W10448" s="42"/>
      <c r="X10448" s="42"/>
      <c r="Y10448" s="42"/>
      <c r="Z10448" s="42"/>
      <c r="AA10448" s="42"/>
      <c r="AB10448" s="42"/>
      <c r="AC10448" s="11"/>
      <c r="AD10448" s="11"/>
      <c r="AE10448" s="11"/>
    </row>
    <row r="10449" spans="3:32">
      <c r="C10449" s="57"/>
      <c r="D10449" s="11"/>
      <c r="E10449" s="11"/>
      <c r="F10449" s="56"/>
      <c r="G10449" s="11"/>
      <c r="H10449" s="11"/>
      <c r="I10449" s="11"/>
      <c r="J10449" s="11"/>
      <c r="K10449" s="11"/>
      <c r="L10449" s="11"/>
      <c r="M10449" s="11"/>
      <c r="N10449" s="11"/>
      <c r="O10449" s="11"/>
      <c r="P10449" s="11"/>
      <c r="Q10449" s="11"/>
      <c r="R10449" s="11"/>
      <c r="S10449" s="11"/>
      <c r="T10449" s="11"/>
      <c r="U10449" s="42"/>
      <c r="V10449" s="42"/>
      <c r="W10449" s="42"/>
      <c r="X10449" s="42"/>
      <c r="Y10449" s="42"/>
      <c r="Z10449" s="42"/>
      <c r="AA10449" s="42"/>
      <c r="AB10449" s="42"/>
      <c r="AC10449" s="11"/>
      <c r="AD10449" s="11"/>
    </row>
    <row r="10450" spans="3:32">
      <c r="C10450" s="57"/>
      <c r="D10450" s="11"/>
      <c r="E10450" s="11"/>
      <c r="F10450" s="56"/>
      <c r="G10450" s="11"/>
      <c r="H10450" s="11"/>
      <c r="I10450" s="11"/>
      <c r="J10450" s="11"/>
      <c r="K10450" s="11"/>
      <c r="L10450" s="11"/>
      <c r="M10450" s="11"/>
      <c r="N10450" s="11"/>
      <c r="O10450" s="11"/>
      <c r="P10450" s="11"/>
      <c r="Q10450" s="11"/>
      <c r="R10450" s="11"/>
      <c r="S10450" s="11"/>
      <c r="T10450" s="11"/>
      <c r="U10450" s="42"/>
      <c r="V10450" s="42"/>
      <c r="W10450" s="42"/>
      <c r="X10450" s="42"/>
      <c r="Y10450" s="42"/>
      <c r="Z10450" s="42"/>
      <c r="AA10450" s="42"/>
      <c r="AB10450" s="42"/>
      <c r="AC10450" s="11"/>
      <c r="AD10450" s="11"/>
      <c r="AE10450" s="11"/>
    </row>
    <row r="10451" spans="3:32">
      <c r="C10451" s="57"/>
      <c r="D10451" s="11"/>
      <c r="E10451" s="11"/>
      <c r="F10451" s="56"/>
      <c r="G10451" s="11"/>
      <c r="H10451" s="11"/>
      <c r="I10451" s="11"/>
      <c r="J10451" s="11"/>
      <c r="K10451" s="11"/>
      <c r="L10451" s="11"/>
      <c r="M10451" s="11"/>
      <c r="N10451" s="11"/>
      <c r="O10451" s="11"/>
      <c r="P10451" s="11"/>
      <c r="Q10451" s="11"/>
      <c r="R10451" s="11"/>
      <c r="S10451" s="11"/>
      <c r="T10451" s="11"/>
      <c r="U10451" s="42"/>
      <c r="V10451" s="42"/>
      <c r="W10451" s="42"/>
      <c r="X10451" s="42"/>
      <c r="Y10451" s="42"/>
      <c r="Z10451" s="42"/>
      <c r="AA10451" s="42"/>
      <c r="AB10451" s="42"/>
      <c r="AC10451" s="11"/>
      <c r="AD10451" s="11"/>
      <c r="AE10451" s="11"/>
    </row>
    <row r="10452" spans="3:32">
      <c r="C10452" s="57"/>
      <c r="D10452" s="11"/>
      <c r="E10452" s="11"/>
      <c r="F10452" s="56"/>
      <c r="G10452" s="11"/>
      <c r="H10452" s="11"/>
      <c r="I10452" s="11"/>
      <c r="J10452" s="11"/>
      <c r="K10452" s="11"/>
      <c r="L10452" s="11"/>
      <c r="M10452" s="11"/>
      <c r="N10452" s="11"/>
      <c r="O10452" s="11"/>
      <c r="P10452" s="11"/>
      <c r="Q10452" s="11"/>
      <c r="R10452" s="11"/>
      <c r="S10452" s="11"/>
      <c r="T10452" s="11"/>
      <c r="U10452" s="42"/>
      <c r="V10452" s="42"/>
      <c r="W10452" s="42"/>
      <c r="X10452" s="42"/>
      <c r="Y10452" s="42"/>
      <c r="Z10452" s="42"/>
      <c r="AA10452" s="42"/>
      <c r="AB10452" s="42"/>
      <c r="AC10452" s="11"/>
      <c r="AD10452" s="11"/>
      <c r="AE10452" s="11"/>
      <c r="AF10452" s="11"/>
    </row>
    <row r="10453" spans="3:32">
      <c r="C10453" s="57"/>
      <c r="D10453" s="11"/>
      <c r="E10453" s="11"/>
      <c r="F10453" s="56"/>
      <c r="G10453" s="11"/>
      <c r="H10453" s="11"/>
      <c r="I10453" s="11"/>
      <c r="J10453" s="11"/>
      <c r="K10453" s="11"/>
      <c r="L10453" s="11"/>
      <c r="M10453" s="11"/>
      <c r="N10453" s="11"/>
      <c r="O10453" s="11"/>
      <c r="P10453" s="11"/>
      <c r="Q10453" s="11"/>
      <c r="R10453" s="11"/>
      <c r="S10453" s="11"/>
      <c r="T10453" s="11"/>
      <c r="U10453" s="42"/>
      <c r="V10453" s="42"/>
      <c r="W10453" s="42"/>
      <c r="X10453" s="42"/>
      <c r="Y10453" s="42"/>
      <c r="Z10453" s="42"/>
      <c r="AA10453" s="42"/>
      <c r="AB10453" s="42"/>
      <c r="AC10453" s="11"/>
      <c r="AD10453" s="11"/>
      <c r="AE10453" s="11"/>
      <c r="AF10453" s="11"/>
    </row>
    <row r="10454" spans="3:32">
      <c r="C10454" s="57"/>
      <c r="D10454" s="11"/>
      <c r="E10454" s="11"/>
      <c r="F10454" s="56"/>
      <c r="G10454" s="11"/>
      <c r="H10454" s="11"/>
      <c r="I10454" s="11"/>
      <c r="J10454" s="11"/>
      <c r="K10454" s="11"/>
      <c r="L10454" s="11"/>
      <c r="M10454" s="11"/>
      <c r="N10454" s="11"/>
      <c r="O10454" s="11"/>
      <c r="Q10454" s="11"/>
      <c r="R10454" s="11"/>
      <c r="S10454" s="11"/>
      <c r="T10454" s="11"/>
      <c r="U10454" s="42"/>
      <c r="V10454" s="42"/>
      <c r="W10454" s="42"/>
      <c r="X10454" s="42"/>
      <c r="Y10454" s="42"/>
      <c r="Z10454" s="42"/>
      <c r="AA10454" s="42"/>
      <c r="AB10454" s="42"/>
      <c r="AC10454" s="11"/>
      <c r="AD10454" s="11"/>
      <c r="AF10454" s="11"/>
    </row>
    <row r="10455" spans="3:32">
      <c r="C10455" s="57"/>
      <c r="D10455" s="11"/>
      <c r="E10455" s="11"/>
      <c r="F10455" s="56"/>
      <c r="G10455" s="11"/>
      <c r="H10455" s="11"/>
      <c r="I10455" s="11"/>
      <c r="J10455" s="11"/>
      <c r="K10455" s="11"/>
      <c r="L10455" s="11"/>
      <c r="M10455" s="11"/>
      <c r="N10455" s="11"/>
      <c r="P10455" s="11"/>
      <c r="Q10455" s="11"/>
      <c r="R10455" s="11"/>
      <c r="S10455" s="11"/>
      <c r="T10455" s="11"/>
      <c r="U10455" s="42"/>
      <c r="V10455" s="42"/>
      <c r="W10455" s="42"/>
      <c r="X10455" s="42"/>
      <c r="Y10455" s="42"/>
      <c r="Z10455" s="42"/>
      <c r="AA10455" s="42"/>
      <c r="AB10455" s="42"/>
      <c r="AC10455" s="11"/>
      <c r="AD10455" s="11"/>
      <c r="AF10455" s="11"/>
    </row>
    <row r="10456" spans="3:32">
      <c r="C10456" s="57"/>
      <c r="D10456" s="11"/>
      <c r="E10456" s="11"/>
      <c r="F10456" s="56"/>
      <c r="G10456" s="11"/>
      <c r="H10456" s="11"/>
      <c r="I10456" s="11"/>
      <c r="J10456" s="11"/>
      <c r="K10456" s="11"/>
      <c r="L10456" s="11"/>
      <c r="M10456" s="11"/>
      <c r="N10456" s="11"/>
      <c r="P10456" s="11"/>
      <c r="Q10456" s="11"/>
      <c r="R10456" s="11"/>
      <c r="S10456" s="11"/>
      <c r="T10456" s="11"/>
      <c r="U10456" s="42"/>
      <c r="V10456" s="42"/>
      <c r="W10456" s="42"/>
      <c r="X10456" s="42"/>
      <c r="Y10456" s="42"/>
      <c r="Z10456" s="42"/>
      <c r="AA10456" s="42"/>
      <c r="AB10456" s="42"/>
      <c r="AC10456" s="11"/>
      <c r="AD10456" s="11"/>
      <c r="AF10456" s="11"/>
    </row>
    <row r="10457" spans="3:32">
      <c r="C10457" s="57"/>
      <c r="D10457" s="11"/>
      <c r="E10457" s="11"/>
      <c r="F10457" s="56"/>
      <c r="G10457" s="11"/>
      <c r="H10457" s="11"/>
      <c r="I10457" s="11"/>
      <c r="J10457" s="11"/>
      <c r="K10457" s="11"/>
      <c r="L10457" s="11"/>
      <c r="M10457" s="11"/>
      <c r="N10457" s="11"/>
      <c r="O10457" s="11"/>
      <c r="P10457" s="11"/>
      <c r="Q10457" s="11"/>
      <c r="R10457" s="11"/>
      <c r="S10457" s="11"/>
      <c r="T10457" s="11"/>
      <c r="U10457" s="42"/>
      <c r="V10457" s="42"/>
      <c r="W10457" s="42"/>
      <c r="X10457" s="42"/>
      <c r="Y10457" s="42"/>
      <c r="Z10457" s="42"/>
      <c r="AA10457" s="42"/>
      <c r="AB10457" s="42"/>
      <c r="AC10457" s="11"/>
      <c r="AD10457" s="11"/>
      <c r="AF10457" s="11"/>
    </row>
    <row r="10458" spans="3:32">
      <c r="C10458" s="57"/>
      <c r="D10458" s="11"/>
      <c r="E10458" s="11"/>
      <c r="F10458" s="56"/>
      <c r="G10458" s="11"/>
      <c r="H10458" s="11"/>
      <c r="I10458" s="11"/>
      <c r="J10458" s="11"/>
      <c r="K10458" s="11"/>
      <c r="L10458" s="11"/>
      <c r="M10458" s="11"/>
      <c r="N10458" s="11"/>
      <c r="O10458" s="11"/>
      <c r="P10458" s="11"/>
      <c r="Q10458" s="11"/>
      <c r="R10458" s="11"/>
      <c r="S10458" s="11"/>
      <c r="T10458" s="11"/>
      <c r="U10458" s="42"/>
      <c r="V10458" s="42"/>
      <c r="W10458" s="42"/>
      <c r="X10458" s="42"/>
      <c r="Y10458" s="42"/>
      <c r="Z10458" s="42"/>
      <c r="AA10458" s="42"/>
      <c r="AB10458" s="42"/>
      <c r="AC10458" s="11"/>
      <c r="AD10458" s="11"/>
      <c r="AE10458" s="11"/>
    </row>
    <row r="10459" spans="3:32">
      <c r="C10459" s="57"/>
      <c r="D10459" s="11"/>
      <c r="E10459" s="11"/>
      <c r="F10459" s="56"/>
      <c r="G10459" s="11"/>
      <c r="H10459" s="11"/>
      <c r="I10459" s="11"/>
      <c r="J10459" s="11"/>
      <c r="K10459" s="11"/>
      <c r="L10459" s="11"/>
      <c r="M10459" s="11"/>
      <c r="N10459" s="11"/>
      <c r="O10459" s="11"/>
      <c r="P10459" s="11"/>
      <c r="Q10459" s="11"/>
      <c r="R10459" s="11"/>
      <c r="S10459" s="11"/>
      <c r="T10459" s="11"/>
      <c r="U10459" s="42"/>
      <c r="V10459" s="42"/>
      <c r="W10459" s="42"/>
      <c r="X10459" s="42"/>
      <c r="Y10459" s="42"/>
      <c r="Z10459" s="42"/>
      <c r="AA10459" s="42"/>
      <c r="AB10459" s="42"/>
      <c r="AD10459" s="11"/>
      <c r="AE10459" s="11"/>
    </row>
    <row r="10460" spans="3:32">
      <c r="C10460" s="57"/>
      <c r="D10460" s="11"/>
      <c r="E10460" s="11"/>
      <c r="F10460" s="56"/>
      <c r="G10460" s="11"/>
      <c r="H10460" s="11"/>
      <c r="I10460" s="11"/>
      <c r="J10460" s="11"/>
      <c r="K10460" s="11"/>
      <c r="L10460" s="11"/>
      <c r="M10460" s="11"/>
      <c r="N10460" s="11"/>
      <c r="Q10460" s="11"/>
      <c r="R10460" s="11"/>
      <c r="S10460" s="11"/>
      <c r="T10460" s="11"/>
      <c r="U10460" s="42"/>
      <c r="V10460" s="42"/>
      <c r="W10460" s="42"/>
      <c r="X10460" s="42"/>
      <c r="Y10460" s="42"/>
      <c r="Z10460" s="42"/>
      <c r="AA10460" s="42"/>
      <c r="AB10460" s="42"/>
      <c r="AD10460" s="11"/>
      <c r="AF10460" s="11"/>
    </row>
    <row r="10461" spans="3:32">
      <c r="C10461" s="57"/>
      <c r="D10461" s="11"/>
      <c r="E10461" s="11"/>
      <c r="F10461" s="56"/>
      <c r="G10461" s="11"/>
      <c r="H10461" s="11"/>
      <c r="I10461" s="11"/>
      <c r="J10461" s="11"/>
      <c r="K10461" s="11"/>
      <c r="L10461" s="11"/>
      <c r="M10461" s="11"/>
      <c r="N10461" s="11"/>
      <c r="Q10461" s="11"/>
      <c r="R10461" s="11"/>
      <c r="S10461" s="11"/>
      <c r="T10461" s="11"/>
      <c r="U10461" s="42"/>
      <c r="V10461" s="42"/>
      <c r="W10461" s="42"/>
      <c r="X10461" s="42"/>
      <c r="Y10461" s="42"/>
      <c r="Z10461" s="42"/>
      <c r="AA10461" s="42"/>
      <c r="AB10461" s="42"/>
      <c r="AD10461" s="11"/>
      <c r="AF10461" s="11"/>
    </row>
    <row r="10462" spans="3:32">
      <c r="C10462" s="57"/>
      <c r="D10462" s="11"/>
      <c r="E10462" s="11"/>
      <c r="F10462" s="56"/>
      <c r="G10462" s="11"/>
      <c r="H10462" s="11"/>
      <c r="I10462" s="11"/>
      <c r="J10462" s="11"/>
      <c r="K10462" s="11"/>
      <c r="M10462" s="11"/>
      <c r="N10462" s="11"/>
      <c r="O10462" s="11"/>
      <c r="P10462" s="11"/>
      <c r="Q10462" s="11"/>
      <c r="R10462" s="11"/>
      <c r="S10462" s="11"/>
      <c r="T10462" s="11"/>
      <c r="U10462" s="42"/>
      <c r="V10462" s="42"/>
      <c r="W10462" s="42"/>
      <c r="X10462" s="42"/>
      <c r="Y10462" s="42"/>
      <c r="Z10462" s="42"/>
      <c r="AA10462" s="42"/>
      <c r="AB10462" s="42"/>
      <c r="AD10462" s="11"/>
      <c r="AF10462" s="11"/>
    </row>
    <row r="10463" spans="3:32">
      <c r="C10463" s="57"/>
      <c r="D10463" s="11"/>
      <c r="E10463" s="11"/>
      <c r="F10463" s="56"/>
      <c r="G10463" s="11"/>
      <c r="H10463" s="11"/>
      <c r="I10463" s="11"/>
      <c r="J10463" s="11"/>
      <c r="K10463" s="11"/>
      <c r="L10463" s="11"/>
      <c r="M10463" s="11"/>
      <c r="N10463" s="11"/>
      <c r="O10463" s="11"/>
      <c r="P10463" s="11"/>
      <c r="Q10463" s="11"/>
      <c r="R10463" s="11"/>
      <c r="S10463" s="11"/>
      <c r="T10463" s="11"/>
      <c r="U10463" s="42"/>
      <c r="V10463" s="42"/>
      <c r="W10463" s="42"/>
      <c r="X10463" s="42"/>
      <c r="Y10463" s="42"/>
      <c r="Z10463" s="42"/>
      <c r="AA10463" s="42"/>
      <c r="AB10463" s="42"/>
      <c r="AD10463" s="11"/>
      <c r="AE10463" s="11"/>
    </row>
    <row r="10464" spans="3:32">
      <c r="C10464" s="57"/>
      <c r="D10464" s="11"/>
      <c r="E10464" s="11"/>
      <c r="F10464" s="56"/>
      <c r="G10464" s="11"/>
      <c r="H10464" s="11"/>
      <c r="I10464" s="11"/>
      <c r="J10464" s="11"/>
      <c r="K10464" s="11"/>
      <c r="L10464" s="11"/>
      <c r="M10464" s="11"/>
      <c r="N10464" s="11"/>
      <c r="O10464" s="11"/>
      <c r="P10464" s="11"/>
      <c r="Q10464" s="11"/>
      <c r="R10464" s="11"/>
      <c r="S10464" s="11"/>
      <c r="T10464" s="11"/>
      <c r="U10464" s="42"/>
      <c r="V10464" s="42"/>
      <c r="W10464" s="42"/>
      <c r="X10464" s="42"/>
      <c r="Y10464" s="42"/>
      <c r="Z10464" s="42"/>
      <c r="AA10464" s="42"/>
      <c r="AB10464" s="42"/>
      <c r="AD10464" s="11"/>
      <c r="AF10464" s="11"/>
    </row>
    <row r="10465" spans="3:32">
      <c r="C10465" s="57"/>
      <c r="D10465" s="11"/>
      <c r="E10465" s="11"/>
      <c r="F10465" s="56"/>
      <c r="G10465" s="11"/>
      <c r="H10465" s="11"/>
      <c r="I10465" s="11"/>
      <c r="J10465" s="11"/>
      <c r="K10465" s="11"/>
      <c r="L10465" s="11"/>
      <c r="M10465" s="11"/>
      <c r="N10465" s="11"/>
      <c r="O10465" s="11"/>
      <c r="P10465" s="11"/>
      <c r="Q10465" s="11"/>
      <c r="R10465" s="11"/>
      <c r="S10465" s="11"/>
      <c r="T10465" s="11"/>
      <c r="U10465" s="42"/>
      <c r="V10465" s="42"/>
      <c r="W10465" s="42"/>
      <c r="X10465" s="42"/>
      <c r="Y10465" s="42"/>
      <c r="Z10465" s="42"/>
      <c r="AA10465" s="42"/>
      <c r="AB10465" s="42"/>
      <c r="AD10465" s="11"/>
      <c r="AF10465" s="11"/>
    </row>
    <row r="10466" spans="3:32">
      <c r="C10466" s="57"/>
      <c r="D10466" s="11"/>
      <c r="E10466" s="11"/>
      <c r="F10466" s="56"/>
      <c r="G10466" s="11"/>
      <c r="H10466" s="11"/>
      <c r="I10466" s="11"/>
      <c r="J10466" s="11"/>
      <c r="K10466" s="11"/>
      <c r="L10466" s="11"/>
      <c r="M10466" s="11"/>
      <c r="N10466" s="11"/>
      <c r="O10466" s="11"/>
      <c r="P10466" s="11"/>
      <c r="Q10466" s="11"/>
      <c r="R10466" s="11"/>
      <c r="S10466" s="11"/>
      <c r="T10466" s="11"/>
      <c r="U10466" s="42"/>
      <c r="V10466" s="42"/>
      <c r="W10466" s="42"/>
      <c r="X10466" s="42"/>
      <c r="Y10466" s="42"/>
      <c r="Z10466" s="42"/>
      <c r="AA10466" s="42"/>
      <c r="AB10466" s="42"/>
      <c r="AD10466" s="11"/>
    </row>
    <row r="10467" spans="3:32">
      <c r="C10467" s="57"/>
      <c r="D10467" s="11"/>
      <c r="E10467" s="11"/>
      <c r="F10467" s="56"/>
      <c r="G10467" s="11"/>
      <c r="H10467" s="11"/>
      <c r="I10467" s="11"/>
      <c r="J10467" s="11"/>
      <c r="K10467" s="11"/>
      <c r="M10467" s="11"/>
      <c r="N10467" s="11"/>
      <c r="O10467" s="11"/>
      <c r="P10467" s="11"/>
      <c r="Q10467" s="11"/>
      <c r="R10467" s="11"/>
      <c r="S10467" s="11"/>
      <c r="T10467" s="11"/>
      <c r="U10467" s="42"/>
      <c r="V10467" s="42"/>
      <c r="W10467" s="42"/>
      <c r="X10467" s="42"/>
      <c r="Y10467" s="42"/>
      <c r="Z10467" s="42"/>
      <c r="AA10467" s="42"/>
      <c r="AB10467" s="42"/>
      <c r="AD10467" s="11"/>
      <c r="AE10467" s="11"/>
    </row>
    <row r="10468" spans="3:32">
      <c r="C10468" s="57"/>
      <c r="D10468" s="11"/>
      <c r="E10468" s="11"/>
      <c r="F10468" s="56"/>
      <c r="G10468" s="11"/>
      <c r="H10468" s="11"/>
      <c r="I10468" s="11"/>
      <c r="J10468" s="11"/>
      <c r="K10468" s="11"/>
      <c r="L10468" s="11"/>
      <c r="M10468" s="11"/>
      <c r="N10468" s="11"/>
      <c r="P10468" s="11"/>
      <c r="Q10468" s="11"/>
      <c r="R10468" s="11"/>
      <c r="S10468" s="11"/>
      <c r="T10468" s="11"/>
      <c r="U10468" s="42"/>
      <c r="V10468" s="42"/>
      <c r="W10468" s="42"/>
      <c r="X10468" s="42"/>
      <c r="Y10468" s="42"/>
      <c r="Z10468" s="42"/>
      <c r="AA10468" s="42"/>
      <c r="AB10468" s="42"/>
      <c r="AD10468" s="11"/>
      <c r="AE10468" s="11"/>
      <c r="AF10468" s="11"/>
    </row>
    <row r="10469" spans="3:32">
      <c r="C10469" s="57"/>
      <c r="D10469" s="11"/>
      <c r="E10469" s="11"/>
      <c r="F10469" s="56"/>
      <c r="G10469" s="11"/>
      <c r="H10469" s="11"/>
      <c r="I10469" s="11"/>
      <c r="J10469" s="11"/>
      <c r="K10469" s="11"/>
      <c r="M10469" s="11"/>
      <c r="N10469" s="11"/>
      <c r="Q10469" s="11"/>
      <c r="R10469" s="11"/>
      <c r="S10469" s="11"/>
      <c r="U10469" s="42"/>
      <c r="V10469" s="42"/>
      <c r="W10469" s="42"/>
      <c r="X10469" s="42"/>
      <c r="Y10469" s="42"/>
      <c r="Z10469" s="42"/>
      <c r="AA10469" s="42"/>
      <c r="AB10469" s="42"/>
      <c r="AD10469" s="11"/>
      <c r="AE10469" s="11"/>
    </row>
    <row r="10470" spans="3:32">
      <c r="C10470" s="57"/>
      <c r="D10470" s="11"/>
      <c r="E10470" s="11"/>
      <c r="F10470" s="56"/>
      <c r="G10470" s="11"/>
      <c r="H10470" s="11"/>
      <c r="I10470" s="11"/>
      <c r="J10470" s="11"/>
      <c r="K10470" s="11"/>
      <c r="M10470" s="11"/>
      <c r="N10470" s="11"/>
      <c r="O10470" s="11"/>
      <c r="Q10470" s="11"/>
      <c r="R10470" s="11"/>
      <c r="S10470" s="11"/>
      <c r="T10470" s="11"/>
      <c r="U10470" s="42"/>
      <c r="V10470" s="42"/>
      <c r="W10470" s="42"/>
      <c r="X10470" s="42"/>
      <c r="Y10470" s="42"/>
      <c r="Z10470" s="42"/>
      <c r="AA10470" s="42"/>
      <c r="AB10470" s="42"/>
      <c r="AD10470" s="11"/>
    </row>
    <row r="10471" spans="3:32">
      <c r="C10471" s="57"/>
      <c r="D10471" s="11"/>
      <c r="E10471" s="11"/>
      <c r="F10471" s="56"/>
      <c r="G10471" s="11"/>
      <c r="H10471" s="11"/>
      <c r="I10471" s="11"/>
      <c r="J10471" s="11"/>
      <c r="K10471" s="11"/>
      <c r="L10471" s="11"/>
      <c r="M10471" s="11"/>
      <c r="N10471" s="11"/>
      <c r="P10471" s="11"/>
      <c r="Q10471" s="11"/>
      <c r="R10471" s="11"/>
      <c r="S10471" s="11"/>
      <c r="T10471" s="11"/>
      <c r="U10471" s="42"/>
      <c r="V10471" s="42"/>
      <c r="W10471" s="42"/>
      <c r="X10471" s="42"/>
      <c r="Y10471" s="42"/>
      <c r="Z10471" s="42"/>
      <c r="AA10471" s="42"/>
      <c r="AB10471" s="42"/>
      <c r="AD10471" s="11"/>
    </row>
    <row r="10472" spans="3:32">
      <c r="C10472" s="57"/>
      <c r="D10472" s="11"/>
      <c r="E10472" s="11"/>
      <c r="F10472" s="56"/>
      <c r="G10472" s="11"/>
      <c r="H10472" s="11"/>
      <c r="I10472" s="11"/>
      <c r="J10472" s="11"/>
      <c r="K10472" s="11"/>
      <c r="L10472" s="11"/>
      <c r="M10472" s="11"/>
      <c r="N10472" s="11"/>
      <c r="O10472" s="11"/>
      <c r="P10472" s="11"/>
      <c r="Q10472" s="11"/>
      <c r="R10472" s="11"/>
      <c r="S10472" s="11"/>
      <c r="T10472" s="11"/>
      <c r="U10472" s="42"/>
      <c r="V10472" s="42"/>
      <c r="W10472" s="42"/>
      <c r="X10472" s="42"/>
      <c r="Y10472" s="42"/>
      <c r="Z10472" s="42"/>
      <c r="AA10472" s="42"/>
      <c r="AB10472" s="42"/>
      <c r="AD10472" s="11"/>
    </row>
    <row r="10473" spans="3:32">
      <c r="C10473" s="57"/>
      <c r="D10473" s="11"/>
      <c r="E10473" s="11"/>
      <c r="F10473" s="56"/>
      <c r="G10473" s="11"/>
      <c r="H10473" s="11"/>
      <c r="I10473" s="11"/>
      <c r="J10473" s="11"/>
      <c r="K10473" s="11"/>
      <c r="M10473" s="11"/>
      <c r="N10473" s="11"/>
      <c r="P10473" s="11"/>
      <c r="Q10473" s="11"/>
      <c r="R10473" s="11"/>
      <c r="S10473" s="11"/>
      <c r="T10473" s="11"/>
      <c r="U10473" s="42"/>
      <c r="V10473" s="42"/>
      <c r="W10473" s="42"/>
      <c r="X10473" s="42"/>
      <c r="Y10473" s="42"/>
      <c r="Z10473" s="42"/>
      <c r="AA10473" s="42"/>
      <c r="AB10473" s="42"/>
      <c r="AD10473" s="11"/>
    </row>
    <row r="10474" spans="3:32">
      <c r="C10474" s="57"/>
      <c r="D10474" s="11"/>
      <c r="E10474" s="11"/>
      <c r="F10474" s="56"/>
      <c r="G10474" s="11"/>
      <c r="H10474" s="11"/>
      <c r="I10474" s="11"/>
      <c r="J10474" s="11"/>
      <c r="K10474" s="11"/>
      <c r="L10474" s="11"/>
      <c r="M10474" s="11"/>
      <c r="N10474" s="11"/>
      <c r="P10474" s="11"/>
      <c r="Q10474" s="11"/>
      <c r="R10474" s="11"/>
      <c r="S10474" s="11"/>
      <c r="T10474" s="11"/>
      <c r="U10474" s="42"/>
      <c r="V10474" s="42"/>
      <c r="W10474" s="42"/>
      <c r="X10474" s="42"/>
      <c r="Y10474" s="42"/>
      <c r="Z10474" s="42"/>
      <c r="AA10474" s="42"/>
      <c r="AB10474" s="42"/>
      <c r="AD10474" s="11"/>
      <c r="AF10474" s="11"/>
    </row>
    <row r="10475" spans="3:32">
      <c r="C10475" s="57"/>
      <c r="D10475" s="11"/>
      <c r="E10475" s="11"/>
      <c r="F10475" s="56"/>
      <c r="G10475" s="11"/>
      <c r="H10475" s="11"/>
      <c r="I10475" s="11"/>
      <c r="J10475" s="11"/>
      <c r="K10475" s="11"/>
      <c r="L10475" s="11"/>
      <c r="M10475" s="11"/>
      <c r="N10475" s="11"/>
      <c r="P10475" s="11"/>
      <c r="Q10475" s="11"/>
      <c r="R10475" s="11"/>
      <c r="S10475" s="11"/>
      <c r="T10475" s="11"/>
      <c r="U10475" s="42"/>
      <c r="V10475" s="42"/>
      <c r="W10475" s="42"/>
      <c r="X10475" s="42"/>
      <c r="Y10475" s="42"/>
      <c r="Z10475" s="42"/>
      <c r="AA10475" s="42"/>
      <c r="AB10475" s="42"/>
      <c r="AD10475" s="11"/>
    </row>
    <row r="10476" spans="3:32">
      <c r="C10476" s="57"/>
      <c r="D10476" s="11"/>
      <c r="E10476" s="11"/>
      <c r="F10476" s="56"/>
      <c r="G10476" s="11"/>
      <c r="H10476" s="11"/>
      <c r="I10476" s="11"/>
      <c r="J10476" s="11"/>
      <c r="K10476" s="11"/>
      <c r="L10476" s="11"/>
      <c r="M10476" s="11"/>
      <c r="N10476" s="11"/>
      <c r="O10476" s="11"/>
      <c r="Q10476" s="11"/>
      <c r="R10476" s="11"/>
      <c r="S10476" s="11"/>
      <c r="T10476" s="11"/>
      <c r="U10476" s="42"/>
      <c r="V10476" s="42"/>
      <c r="W10476" s="42"/>
      <c r="X10476" s="42"/>
      <c r="Y10476" s="42"/>
      <c r="Z10476" s="42"/>
      <c r="AA10476" s="42"/>
      <c r="AB10476" s="42"/>
      <c r="AD10476" s="11"/>
      <c r="AF10476" s="11"/>
    </row>
    <row r="10477" spans="3:32">
      <c r="C10477" s="57"/>
      <c r="D10477" s="11"/>
      <c r="E10477" s="11"/>
      <c r="F10477" s="56"/>
      <c r="G10477" s="11"/>
      <c r="H10477" s="11"/>
      <c r="I10477" s="11"/>
      <c r="J10477" s="11"/>
      <c r="K10477" s="11"/>
      <c r="L10477" s="11"/>
      <c r="M10477" s="11"/>
      <c r="N10477" s="11"/>
      <c r="O10477" s="11"/>
      <c r="P10477" s="11"/>
      <c r="Q10477" s="11"/>
      <c r="R10477" s="11"/>
      <c r="S10477" s="11"/>
      <c r="T10477" s="11"/>
      <c r="U10477" s="42"/>
      <c r="V10477" s="42"/>
      <c r="W10477" s="42"/>
      <c r="X10477" s="42"/>
      <c r="Y10477" s="42"/>
      <c r="Z10477" s="42"/>
      <c r="AA10477" s="42"/>
      <c r="AB10477" s="42"/>
      <c r="AD10477" s="11"/>
    </row>
    <row r="10478" spans="3:32">
      <c r="C10478" s="57"/>
      <c r="D10478" s="11"/>
      <c r="E10478" s="11"/>
      <c r="F10478" s="56"/>
      <c r="G10478" s="11"/>
      <c r="H10478" s="11"/>
      <c r="I10478" s="11"/>
      <c r="J10478" s="11"/>
      <c r="K10478" s="11"/>
      <c r="L10478" s="11"/>
      <c r="M10478" s="11"/>
      <c r="N10478" s="11"/>
      <c r="O10478" s="11"/>
      <c r="P10478" s="11"/>
      <c r="Q10478" s="11"/>
      <c r="R10478" s="11"/>
      <c r="S10478" s="11"/>
      <c r="T10478" s="11"/>
      <c r="U10478" s="42"/>
      <c r="V10478" s="42"/>
      <c r="W10478" s="42"/>
      <c r="X10478" s="42"/>
      <c r="Y10478" s="42"/>
      <c r="Z10478" s="42"/>
      <c r="AA10478" s="42"/>
      <c r="AB10478" s="42"/>
      <c r="AD10478" s="11"/>
    </row>
    <row r="10479" spans="3:32">
      <c r="C10479" s="57"/>
      <c r="D10479" s="11"/>
      <c r="E10479" s="11"/>
      <c r="F10479" s="56"/>
      <c r="G10479" s="11"/>
      <c r="H10479" s="11"/>
      <c r="I10479" s="11"/>
      <c r="J10479" s="11"/>
      <c r="K10479" s="11"/>
      <c r="L10479" s="11"/>
      <c r="M10479" s="11"/>
      <c r="N10479" s="11"/>
      <c r="P10479" s="11"/>
      <c r="Q10479" s="11"/>
      <c r="R10479" s="11"/>
      <c r="S10479" s="11"/>
      <c r="T10479" s="11"/>
      <c r="U10479" s="42"/>
      <c r="V10479" s="42"/>
      <c r="W10479" s="42"/>
      <c r="X10479" s="42"/>
      <c r="Y10479" s="42"/>
      <c r="Z10479" s="42"/>
      <c r="AA10479" s="42"/>
      <c r="AB10479" s="42"/>
      <c r="AD10479" s="11"/>
      <c r="AF10479" s="11"/>
    </row>
    <row r="10480" spans="3:32">
      <c r="C10480" s="57"/>
      <c r="D10480" s="11"/>
      <c r="E10480" s="11"/>
      <c r="F10480" s="56"/>
      <c r="G10480" s="11"/>
      <c r="H10480" s="11"/>
      <c r="I10480" s="11"/>
      <c r="J10480" s="11"/>
      <c r="K10480" s="11"/>
      <c r="L10480" s="11"/>
      <c r="M10480" s="11"/>
      <c r="N10480" s="11"/>
      <c r="P10480" s="11"/>
      <c r="Q10480" s="11"/>
      <c r="R10480" s="11"/>
      <c r="S10480" s="11"/>
      <c r="T10480" s="11"/>
      <c r="U10480" s="42"/>
      <c r="V10480" s="42"/>
      <c r="W10480" s="42"/>
      <c r="X10480" s="42"/>
      <c r="Y10480" s="42"/>
      <c r="Z10480" s="42"/>
      <c r="AA10480" s="42"/>
      <c r="AB10480" s="42"/>
      <c r="AD10480" s="11"/>
      <c r="AF10480" s="11"/>
    </row>
    <row r="10481" spans="3:32">
      <c r="C10481" s="57"/>
      <c r="D10481" s="11"/>
      <c r="E10481" s="11"/>
      <c r="F10481" s="56"/>
      <c r="G10481" s="11"/>
      <c r="H10481" s="11"/>
      <c r="I10481" s="11"/>
      <c r="J10481" s="11"/>
      <c r="K10481" s="11"/>
      <c r="L10481" s="11"/>
      <c r="M10481" s="11"/>
      <c r="N10481" s="11"/>
      <c r="O10481" s="11"/>
      <c r="P10481" s="11"/>
      <c r="Q10481" s="11"/>
      <c r="R10481" s="11"/>
      <c r="S10481" s="11"/>
      <c r="T10481" s="11"/>
      <c r="U10481" s="42"/>
      <c r="V10481" s="42"/>
      <c r="W10481" s="42"/>
      <c r="X10481" s="42"/>
      <c r="Y10481" s="42"/>
      <c r="Z10481" s="42"/>
      <c r="AA10481" s="42"/>
      <c r="AB10481" s="42"/>
      <c r="AD10481" s="11"/>
      <c r="AF10481" s="11"/>
    </row>
    <row r="10482" spans="3:32">
      <c r="C10482" s="57"/>
      <c r="D10482" s="11"/>
      <c r="E10482" s="11"/>
      <c r="F10482" s="56"/>
      <c r="G10482" s="11"/>
      <c r="H10482" s="11"/>
      <c r="I10482" s="11"/>
      <c r="J10482" s="11"/>
      <c r="K10482" s="11"/>
      <c r="L10482" s="11"/>
      <c r="M10482" s="11"/>
      <c r="N10482" s="11"/>
      <c r="O10482" s="11"/>
      <c r="P10482" s="11"/>
      <c r="Q10482" s="11"/>
      <c r="R10482" s="11"/>
      <c r="S10482" s="11"/>
      <c r="T10482" s="11"/>
      <c r="U10482" s="42"/>
      <c r="V10482" s="42"/>
      <c r="W10482" s="42"/>
      <c r="X10482" s="42"/>
      <c r="Y10482" s="42"/>
      <c r="Z10482" s="42"/>
      <c r="AA10482" s="42"/>
      <c r="AB10482" s="42"/>
      <c r="AD10482" s="11"/>
      <c r="AE10482" s="11"/>
      <c r="AF10482" s="11"/>
    </row>
    <row r="10483" spans="3:32">
      <c r="C10483" s="57"/>
      <c r="D10483" s="11"/>
      <c r="E10483" s="11"/>
      <c r="F10483" s="56"/>
      <c r="G10483" s="11"/>
      <c r="H10483" s="11"/>
      <c r="I10483" s="11"/>
      <c r="J10483" s="11"/>
      <c r="K10483" s="11"/>
      <c r="L10483" s="11"/>
      <c r="M10483" s="11"/>
      <c r="N10483" s="11"/>
      <c r="O10483" s="11"/>
      <c r="P10483" s="11"/>
      <c r="Q10483" s="11"/>
      <c r="R10483" s="11"/>
      <c r="S10483" s="11"/>
      <c r="T10483" s="11"/>
      <c r="U10483" s="42"/>
      <c r="V10483" s="42"/>
      <c r="W10483" s="42"/>
      <c r="X10483" s="42"/>
      <c r="Y10483" s="42"/>
      <c r="Z10483" s="42"/>
      <c r="AA10483" s="42"/>
      <c r="AB10483" s="42"/>
      <c r="AD10483" s="11"/>
      <c r="AE10483" s="11"/>
    </row>
    <row r="10484" spans="3:32">
      <c r="C10484" s="57"/>
      <c r="D10484" s="11"/>
      <c r="E10484" s="11"/>
      <c r="F10484" s="56"/>
      <c r="G10484" s="11"/>
      <c r="H10484" s="11"/>
      <c r="I10484" s="11"/>
      <c r="J10484" s="11"/>
      <c r="K10484" s="11"/>
      <c r="L10484" s="11"/>
      <c r="M10484" s="11"/>
      <c r="N10484" s="11"/>
      <c r="O10484" s="11"/>
      <c r="Q10484" s="11"/>
      <c r="R10484" s="11"/>
      <c r="S10484" s="11"/>
      <c r="T10484" s="11"/>
      <c r="U10484" s="42"/>
      <c r="V10484" s="42"/>
      <c r="W10484" s="42"/>
      <c r="X10484" s="42"/>
      <c r="Y10484" s="42"/>
      <c r="Z10484" s="42"/>
      <c r="AA10484" s="42"/>
      <c r="AB10484" s="42"/>
      <c r="AD10484" s="11"/>
      <c r="AF10484" s="11"/>
    </row>
    <row r="10485" spans="3:32">
      <c r="C10485" s="57"/>
      <c r="D10485" s="11"/>
      <c r="E10485" s="11"/>
      <c r="F10485" s="56"/>
      <c r="G10485" s="11"/>
      <c r="H10485" s="11"/>
      <c r="I10485" s="11"/>
      <c r="J10485" s="11"/>
      <c r="K10485" s="11"/>
      <c r="L10485" s="11"/>
      <c r="M10485" s="11"/>
      <c r="N10485" s="11"/>
      <c r="O10485" s="11"/>
      <c r="P10485" s="11"/>
      <c r="Q10485" s="11"/>
      <c r="R10485" s="11"/>
      <c r="S10485" s="11"/>
      <c r="T10485" s="11"/>
      <c r="U10485" s="42"/>
      <c r="V10485" s="42"/>
      <c r="W10485" s="42"/>
      <c r="X10485" s="42"/>
      <c r="Y10485" s="42"/>
      <c r="Z10485" s="42"/>
      <c r="AA10485" s="42"/>
      <c r="AB10485" s="42"/>
      <c r="AD10485" s="11"/>
      <c r="AE10485" s="11"/>
    </row>
    <row r="10486" spans="3:32">
      <c r="C10486" s="57"/>
      <c r="D10486" s="11"/>
      <c r="E10486" s="11"/>
      <c r="F10486" s="56"/>
      <c r="G10486" s="11"/>
      <c r="H10486" s="11"/>
      <c r="I10486" s="11"/>
      <c r="J10486" s="11"/>
      <c r="K10486" s="11"/>
      <c r="L10486" s="11"/>
      <c r="M10486" s="11"/>
      <c r="N10486" s="11"/>
      <c r="O10486" s="11"/>
      <c r="P10486" s="11"/>
      <c r="Q10486" s="11"/>
      <c r="R10486" s="11"/>
      <c r="S10486" s="11"/>
      <c r="T10486" s="11"/>
      <c r="U10486" s="42"/>
      <c r="V10486" s="42"/>
      <c r="W10486" s="42"/>
      <c r="X10486" s="42"/>
      <c r="Y10486" s="42"/>
      <c r="Z10486" s="42"/>
      <c r="AA10486" s="42"/>
      <c r="AB10486" s="42"/>
      <c r="AD10486" s="11"/>
      <c r="AE10486" s="11"/>
    </row>
    <row r="10487" spans="3:32">
      <c r="C10487" s="57"/>
      <c r="D10487" s="11"/>
      <c r="E10487" s="11"/>
      <c r="F10487" s="56"/>
      <c r="G10487" s="11"/>
      <c r="H10487" s="11"/>
      <c r="I10487" s="11"/>
      <c r="J10487" s="11"/>
      <c r="K10487" s="11"/>
      <c r="L10487" s="11"/>
      <c r="M10487" s="11"/>
      <c r="N10487" s="11"/>
      <c r="P10487" s="11"/>
      <c r="Q10487" s="11"/>
      <c r="R10487" s="11"/>
      <c r="S10487" s="11"/>
      <c r="T10487" s="11"/>
      <c r="U10487" s="42"/>
      <c r="V10487" s="42"/>
      <c r="W10487" s="42"/>
      <c r="X10487" s="42"/>
      <c r="Y10487" s="42"/>
      <c r="Z10487" s="42"/>
      <c r="AA10487" s="42"/>
      <c r="AB10487" s="42"/>
      <c r="AD10487" s="11"/>
      <c r="AE10487" s="11"/>
      <c r="AF10487" s="11"/>
    </row>
    <row r="10488" spans="3:32">
      <c r="C10488" s="57"/>
      <c r="D10488" s="11"/>
      <c r="E10488" s="11"/>
      <c r="F10488" s="56"/>
      <c r="G10488" s="11"/>
      <c r="H10488" s="11"/>
      <c r="I10488" s="11"/>
      <c r="J10488" s="11"/>
      <c r="K10488" s="11"/>
      <c r="L10488" s="11"/>
      <c r="M10488" s="11"/>
      <c r="N10488" s="11"/>
      <c r="O10488" s="11"/>
      <c r="P10488" s="11"/>
      <c r="Q10488" s="11"/>
      <c r="R10488" s="11"/>
      <c r="S10488" s="11"/>
      <c r="T10488" s="11"/>
      <c r="U10488" s="42"/>
      <c r="V10488" s="42"/>
      <c r="W10488" s="42"/>
      <c r="X10488" s="42"/>
      <c r="Y10488" s="42"/>
      <c r="Z10488" s="42"/>
      <c r="AA10488" s="42"/>
      <c r="AB10488" s="42"/>
      <c r="AD10488" s="11"/>
    </row>
    <row r="10489" spans="3:32">
      <c r="C10489" s="57"/>
      <c r="D10489" s="11"/>
      <c r="E10489" s="11"/>
      <c r="F10489" s="56"/>
      <c r="G10489" s="11"/>
      <c r="H10489" s="11"/>
      <c r="I10489" s="11"/>
      <c r="J10489" s="11"/>
      <c r="K10489" s="11"/>
      <c r="L10489" s="11"/>
      <c r="M10489" s="11"/>
      <c r="N10489" s="11"/>
      <c r="O10489" s="11"/>
      <c r="P10489" s="11"/>
      <c r="Q10489" s="11"/>
      <c r="R10489" s="11"/>
      <c r="S10489" s="11"/>
      <c r="T10489" s="11"/>
      <c r="U10489" s="42"/>
      <c r="V10489" s="42"/>
      <c r="W10489" s="42"/>
      <c r="X10489" s="42"/>
      <c r="Y10489" s="42"/>
      <c r="Z10489" s="42"/>
      <c r="AA10489" s="42"/>
      <c r="AB10489" s="42"/>
      <c r="AD10489" s="11"/>
    </row>
    <row r="10490" spans="3:32">
      <c r="C10490" s="57"/>
      <c r="D10490" s="11"/>
      <c r="E10490" s="11"/>
      <c r="F10490" s="56"/>
      <c r="G10490" s="11"/>
      <c r="H10490" s="11"/>
      <c r="I10490" s="11"/>
      <c r="J10490" s="11"/>
      <c r="K10490" s="11"/>
      <c r="L10490" s="11"/>
      <c r="M10490" s="11"/>
      <c r="N10490" s="11"/>
      <c r="O10490" s="11"/>
      <c r="P10490" s="11"/>
      <c r="Q10490" s="11"/>
      <c r="R10490" s="11"/>
      <c r="S10490" s="11"/>
      <c r="T10490" s="11"/>
      <c r="U10490" s="42"/>
      <c r="V10490" s="42"/>
      <c r="W10490" s="42"/>
      <c r="X10490" s="42"/>
      <c r="Y10490" s="42"/>
      <c r="Z10490" s="42"/>
      <c r="AA10490" s="42"/>
      <c r="AB10490" s="42"/>
      <c r="AD10490" s="11"/>
      <c r="AE10490" s="11"/>
    </row>
    <row r="10491" spans="3:32">
      <c r="C10491" s="57"/>
      <c r="D10491" s="11"/>
      <c r="E10491" s="11"/>
      <c r="F10491" s="56"/>
      <c r="G10491" s="11"/>
      <c r="H10491" s="11"/>
      <c r="I10491" s="11"/>
      <c r="J10491" s="11"/>
      <c r="K10491" s="11"/>
      <c r="L10491" s="11"/>
      <c r="M10491" s="11"/>
      <c r="N10491" s="11"/>
      <c r="P10491" s="11"/>
      <c r="Q10491" s="11"/>
      <c r="R10491" s="11"/>
      <c r="S10491" s="11"/>
      <c r="T10491" s="11"/>
      <c r="U10491" s="42"/>
      <c r="V10491" s="42"/>
      <c r="W10491" s="42"/>
      <c r="X10491" s="42"/>
      <c r="Y10491" s="42"/>
      <c r="Z10491" s="42"/>
      <c r="AA10491" s="42"/>
      <c r="AB10491" s="42"/>
      <c r="AD10491" s="11"/>
    </row>
    <row r="10492" spans="3:32">
      <c r="C10492" s="57"/>
      <c r="D10492" s="11"/>
      <c r="E10492" s="11"/>
      <c r="F10492" s="56"/>
      <c r="G10492" s="11"/>
      <c r="H10492" s="11"/>
      <c r="I10492" s="11"/>
      <c r="J10492" s="11"/>
      <c r="K10492" s="11"/>
      <c r="L10492" s="11"/>
      <c r="M10492" s="11"/>
      <c r="N10492" s="11"/>
      <c r="O10492" s="11"/>
      <c r="P10492" s="11"/>
      <c r="Q10492" s="11"/>
      <c r="R10492" s="11"/>
      <c r="S10492" s="11"/>
      <c r="T10492" s="11"/>
      <c r="U10492" s="42"/>
      <c r="V10492" s="42"/>
      <c r="W10492" s="42"/>
      <c r="X10492" s="42"/>
      <c r="Y10492" s="42"/>
      <c r="Z10492" s="42"/>
      <c r="AA10492" s="42"/>
      <c r="AB10492" s="42"/>
      <c r="AD10492" s="11"/>
    </row>
    <row r="10493" spans="3:32">
      <c r="C10493" s="57"/>
      <c r="D10493" s="11"/>
      <c r="E10493" s="11"/>
      <c r="F10493" s="56"/>
      <c r="G10493" s="11"/>
      <c r="H10493" s="11"/>
      <c r="I10493" s="11"/>
      <c r="J10493" s="11"/>
      <c r="K10493" s="11"/>
      <c r="L10493" s="11"/>
      <c r="M10493" s="11"/>
      <c r="N10493" s="11"/>
      <c r="O10493" s="11"/>
      <c r="P10493" s="11"/>
      <c r="Q10493" s="11"/>
      <c r="R10493" s="11"/>
      <c r="S10493" s="11"/>
      <c r="T10493" s="11"/>
      <c r="U10493" s="42"/>
      <c r="V10493" s="42"/>
      <c r="W10493" s="42"/>
      <c r="X10493" s="42"/>
      <c r="Y10493" s="42"/>
      <c r="Z10493" s="42"/>
      <c r="AA10493" s="42"/>
      <c r="AB10493" s="42"/>
      <c r="AD10493" s="11"/>
    </row>
    <row r="10494" spans="3:32">
      <c r="C10494" s="57"/>
      <c r="D10494" s="11"/>
      <c r="E10494" s="11"/>
      <c r="F10494" s="56"/>
      <c r="G10494" s="11"/>
      <c r="H10494" s="11"/>
      <c r="I10494" s="11"/>
      <c r="J10494" s="11"/>
      <c r="K10494" s="11"/>
      <c r="L10494" s="11"/>
      <c r="M10494" s="11"/>
      <c r="N10494" s="11"/>
      <c r="O10494" s="11"/>
      <c r="Q10494" s="11"/>
      <c r="R10494" s="11"/>
      <c r="S10494" s="11"/>
      <c r="T10494" s="11"/>
      <c r="U10494" s="42"/>
      <c r="V10494" s="42"/>
      <c r="W10494" s="42"/>
      <c r="X10494" s="42"/>
      <c r="Y10494" s="42"/>
      <c r="Z10494" s="42"/>
      <c r="AA10494" s="42"/>
      <c r="AB10494" s="42"/>
      <c r="AD10494" s="11"/>
      <c r="AF10494" s="11"/>
    </row>
    <row r="10495" spans="3:32">
      <c r="C10495" s="57"/>
      <c r="D10495" s="11"/>
      <c r="E10495" s="11"/>
      <c r="F10495" s="56"/>
      <c r="G10495" s="11"/>
      <c r="H10495" s="11"/>
      <c r="I10495" s="11"/>
      <c r="J10495" s="11"/>
      <c r="K10495" s="11"/>
      <c r="L10495" s="11"/>
      <c r="M10495" s="11"/>
      <c r="N10495" s="11"/>
      <c r="O10495" s="11"/>
      <c r="P10495" s="11"/>
      <c r="Q10495" s="11"/>
      <c r="R10495" s="11"/>
      <c r="S10495" s="11"/>
      <c r="T10495" s="11"/>
      <c r="U10495" s="42"/>
      <c r="V10495" s="42"/>
      <c r="W10495" s="42"/>
      <c r="X10495" s="42"/>
      <c r="Y10495" s="42"/>
      <c r="Z10495" s="42"/>
      <c r="AA10495" s="42"/>
      <c r="AB10495" s="42"/>
      <c r="AD10495" s="11"/>
      <c r="AF10495" s="11"/>
    </row>
    <row r="10496" spans="3:32">
      <c r="C10496" s="57"/>
      <c r="D10496" s="11"/>
      <c r="E10496" s="11"/>
      <c r="F10496" s="56"/>
      <c r="G10496" s="11"/>
      <c r="H10496" s="11"/>
      <c r="I10496" s="11"/>
      <c r="J10496" s="11"/>
      <c r="K10496" s="11"/>
      <c r="L10496" s="11"/>
      <c r="M10496" s="11"/>
      <c r="N10496" s="11"/>
      <c r="P10496" s="11"/>
      <c r="Q10496" s="11"/>
      <c r="R10496" s="11"/>
      <c r="S10496" s="11"/>
      <c r="T10496" s="11"/>
      <c r="U10496" s="42"/>
      <c r="V10496" s="42"/>
      <c r="W10496" s="42"/>
      <c r="X10496" s="42"/>
      <c r="Y10496" s="42"/>
      <c r="Z10496" s="42"/>
      <c r="AA10496" s="42"/>
      <c r="AB10496" s="42"/>
      <c r="AD10496" s="11"/>
      <c r="AE10496" s="11"/>
    </row>
    <row r="10497" spans="3:32">
      <c r="C10497" s="57"/>
      <c r="D10497" s="11"/>
      <c r="E10497" s="11"/>
      <c r="F10497" s="56"/>
      <c r="G10497" s="11"/>
      <c r="H10497" s="11"/>
      <c r="I10497" s="11"/>
      <c r="J10497" s="11"/>
      <c r="K10497" s="11"/>
      <c r="L10497" s="11"/>
      <c r="M10497" s="11"/>
      <c r="N10497" s="11"/>
      <c r="O10497" s="11"/>
      <c r="P10497" s="11"/>
      <c r="Q10497" s="11"/>
      <c r="R10497" s="11"/>
      <c r="S10497" s="11"/>
      <c r="T10497" s="11"/>
      <c r="U10497" s="42"/>
      <c r="V10497" s="42"/>
      <c r="W10497" s="42"/>
      <c r="X10497" s="42"/>
      <c r="Y10497" s="42"/>
      <c r="Z10497" s="42"/>
      <c r="AA10497" s="42"/>
      <c r="AB10497" s="42"/>
      <c r="AD10497" s="11"/>
      <c r="AE10497" s="11"/>
    </row>
    <row r="10498" spans="3:32">
      <c r="C10498" s="57"/>
      <c r="D10498" s="11"/>
      <c r="E10498" s="11"/>
      <c r="F10498" s="56"/>
      <c r="G10498" s="11"/>
      <c r="H10498" s="11"/>
      <c r="I10498" s="11"/>
      <c r="J10498" s="11"/>
      <c r="K10498" s="11"/>
      <c r="L10498" s="11"/>
      <c r="M10498" s="11"/>
      <c r="N10498" s="11"/>
      <c r="O10498" s="11"/>
      <c r="P10498" s="11"/>
      <c r="Q10498" s="11"/>
      <c r="R10498" s="11"/>
      <c r="S10498" s="11"/>
      <c r="T10498" s="11"/>
      <c r="U10498" s="42"/>
      <c r="V10498" s="42"/>
      <c r="W10498" s="42"/>
      <c r="X10498" s="42"/>
      <c r="Y10498" s="42"/>
      <c r="Z10498" s="42"/>
      <c r="AA10498" s="42"/>
      <c r="AB10498" s="42"/>
      <c r="AD10498" s="11"/>
      <c r="AE10498" s="11"/>
    </row>
    <row r="10499" spans="3:32">
      <c r="C10499" s="57"/>
      <c r="D10499" s="11"/>
      <c r="E10499" s="11"/>
      <c r="F10499" s="56"/>
      <c r="G10499" s="11"/>
      <c r="H10499" s="11"/>
      <c r="I10499" s="11"/>
      <c r="J10499" s="11"/>
      <c r="K10499" s="11"/>
      <c r="L10499" s="11"/>
      <c r="M10499" s="11"/>
      <c r="N10499" s="11"/>
      <c r="O10499" s="11"/>
      <c r="P10499" s="11"/>
      <c r="Q10499" s="11"/>
      <c r="R10499" s="11"/>
      <c r="S10499" s="11"/>
      <c r="T10499" s="11"/>
      <c r="U10499" s="42"/>
      <c r="V10499" s="42"/>
      <c r="W10499" s="42"/>
      <c r="X10499" s="42"/>
      <c r="Y10499" s="42"/>
      <c r="Z10499" s="42"/>
      <c r="AA10499" s="42"/>
      <c r="AB10499" s="42"/>
      <c r="AD10499" s="11"/>
      <c r="AE10499" s="11"/>
    </row>
    <row r="10500" spans="3:32">
      <c r="C10500" s="57"/>
      <c r="D10500" s="11"/>
      <c r="E10500" s="11"/>
      <c r="F10500" s="56"/>
      <c r="G10500" s="11"/>
      <c r="H10500" s="11"/>
      <c r="I10500" s="11"/>
      <c r="J10500" s="11"/>
      <c r="K10500" s="11"/>
      <c r="L10500" s="11"/>
      <c r="M10500" s="11"/>
      <c r="N10500" s="11"/>
      <c r="O10500" s="11"/>
      <c r="P10500" s="11"/>
      <c r="Q10500" s="11"/>
      <c r="R10500" s="11"/>
      <c r="S10500" s="11"/>
      <c r="T10500" s="11"/>
      <c r="U10500" s="42"/>
      <c r="V10500" s="42"/>
      <c r="W10500" s="42"/>
      <c r="X10500" s="42"/>
      <c r="Y10500" s="42"/>
      <c r="Z10500" s="42"/>
      <c r="AA10500" s="42"/>
      <c r="AB10500" s="42"/>
      <c r="AD10500" s="11"/>
      <c r="AF10500" s="11"/>
    </row>
    <row r="10501" spans="3:32">
      <c r="C10501" s="57"/>
      <c r="D10501" s="11"/>
      <c r="E10501" s="11"/>
      <c r="F10501" s="56"/>
      <c r="G10501" s="11"/>
      <c r="H10501" s="11"/>
      <c r="I10501" s="11"/>
      <c r="J10501" s="11"/>
      <c r="K10501" s="11"/>
      <c r="L10501" s="11"/>
      <c r="M10501" s="11"/>
      <c r="N10501" s="11"/>
      <c r="P10501" s="11"/>
      <c r="Q10501" s="11"/>
      <c r="R10501" s="11"/>
      <c r="S10501" s="11"/>
      <c r="T10501" s="11"/>
      <c r="U10501" s="42"/>
      <c r="V10501" s="42"/>
      <c r="W10501" s="42"/>
      <c r="X10501" s="42"/>
      <c r="Y10501" s="42"/>
      <c r="Z10501" s="42"/>
      <c r="AA10501" s="42"/>
      <c r="AB10501" s="42"/>
      <c r="AD10501" s="11"/>
    </row>
    <row r="10502" spans="3:32">
      <c r="C10502" s="57"/>
      <c r="D10502" s="11"/>
      <c r="E10502" s="11"/>
      <c r="F10502" s="56"/>
      <c r="G10502" s="11"/>
      <c r="H10502" s="11"/>
      <c r="I10502" s="11"/>
      <c r="J10502" s="11"/>
      <c r="K10502" s="11"/>
      <c r="L10502" s="11"/>
      <c r="M10502" s="11"/>
      <c r="N10502" s="11"/>
      <c r="O10502" s="11"/>
      <c r="P10502" s="11"/>
      <c r="Q10502" s="11"/>
      <c r="R10502" s="11"/>
      <c r="S10502" s="11"/>
      <c r="T10502" s="11"/>
      <c r="U10502" s="42"/>
      <c r="V10502" s="42"/>
      <c r="W10502" s="42"/>
      <c r="X10502" s="42"/>
      <c r="Y10502" s="42"/>
      <c r="Z10502" s="42"/>
      <c r="AA10502" s="42"/>
      <c r="AB10502" s="42"/>
      <c r="AD10502" s="11"/>
      <c r="AE10502" s="11"/>
    </row>
    <row r="10503" spans="3:32">
      <c r="C10503" s="57"/>
      <c r="D10503" s="11"/>
      <c r="E10503" s="11"/>
      <c r="F10503" s="56"/>
      <c r="G10503" s="11"/>
      <c r="H10503" s="11"/>
      <c r="I10503" s="11"/>
      <c r="J10503" s="11"/>
      <c r="K10503" s="11"/>
      <c r="L10503" s="11"/>
      <c r="M10503" s="11"/>
      <c r="N10503" s="11"/>
      <c r="O10503" s="11"/>
      <c r="P10503" s="11"/>
      <c r="Q10503" s="11"/>
      <c r="R10503" s="11"/>
      <c r="S10503" s="11"/>
      <c r="T10503" s="11"/>
      <c r="U10503" s="42"/>
      <c r="V10503" s="42"/>
      <c r="W10503" s="42"/>
      <c r="X10503" s="42"/>
      <c r="Y10503" s="42"/>
      <c r="Z10503" s="42"/>
      <c r="AA10503" s="42"/>
      <c r="AB10503" s="42"/>
      <c r="AD10503" s="11"/>
      <c r="AE10503" s="11"/>
    </row>
    <row r="10504" spans="3:32">
      <c r="C10504" s="57"/>
      <c r="D10504" s="11"/>
      <c r="E10504" s="11"/>
      <c r="F10504" s="56"/>
      <c r="G10504" s="11"/>
      <c r="H10504" s="11"/>
      <c r="I10504" s="11"/>
      <c r="J10504" s="11"/>
      <c r="K10504" s="11"/>
      <c r="L10504" s="11"/>
      <c r="M10504" s="11"/>
      <c r="N10504" s="11"/>
      <c r="P10504" s="11"/>
      <c r="Q10504" s="11"/>
      <c r="R10504" s="11"/>
      <c r="S10504" s="11"/>
      <c r="T10504" s="11"/>
      <c r="U10504" s="42"/>
      <c r="V10504" s="42"/>
      <c r="W10504" s="42"/>
      <c r="X10504" s="42"/>
      <c r="Y10504" s="42"/>
      <c r="Z10504" s="42"/>
      <c r="AA10504" s="42"/>
      <c r="AB10504" s="42"/>
      <c r="AD10504" s="11"/>
      <c r="AF10504" s="11"/>
    </row>
    <row r="10505" spans="3:32">
      <c r="C10505" s="57"/>
      <c r="D10505" s="11"/>
      <c r="E10505" s="11"/>
      <c r="F10505" s="56"/>
      <c r="G10505" s="11"/>
      <c r="H10505" s="11"/>
      <c r="I10505" s="11"/>
      <c r="J10505" s="11"/>
      <c r="K10505" s="11"/>
      <c r="L10505" s="11"/>
      <c r="M10505" s="11"/>
      <c r="N10505" s="11"/>
      <c r="P10505" s="11"/>
      <c r="Q10505" s="11"/>
      <c r="R10505" s="11"/>
      <c r="S10505" s="11"/>
      <c r="T10505" s="11"/>
      <c r="U10505" s="42"/>
      <c r="V10505" s="42"/>
      <c r="W10505" s="42"/>
      <c r="X10505" s="42"/>
      <c r="Y10505" s="42"/>
      <c r="Z10505" s="42"/>
      <c r="AA10505" s="42"/>
      <c r="AB10505" s="42"/>
      <c r="AD10505" s="11"/>
      <c r="AF10505" s="11"/>
    </row>
    <row r="10506" spans="3:32">
      <c r="C10506" s="57"/>
      <c r="D10506" s="11"/>
      <c r="E10506" s="11"/>
      <c r="F10506" s="56"/>
      <c r="G10506" s="11"/>
      <c r="H10506" s="11"/>
      <c r="I10506" s="11"/>
      <c r="J10506" s="11"/>
      <c r="K10506" s="11"/>
      <c r="L10506" s="11"/>
      <c r="M10506" s="11"/>
      <c r="N10506" s="11"/>
      <c r="O10506" s="11"/>
      <c r="P10506" s="11"/>
      <c r="Q10506" s="11"/>
      <c r="R10506" s="11"/>
      <c r="S10506" s="11"/>
      <c r="T10506" s="11"/>
      <c r="U10506" s="42"/>
      <c r="V10506" s="42"/>
      <c r="W10506" s="42"/>
      <c r="X10506" s="42"/>
      <c r="Y10506" s="42"/>
      <c r="Z10506" s="42"/>
      <c r="AA10506" s="42"/>
      <c r="AB10506" s="42"/>
      <c r="AD10506" s="11"/>
      <c r="AE10506" s="11"/>
    </row>
    <row r="10507" spans="3:32">
      <c r="C10507" s="57"/>
      <c r="D10507" s="11"/>
      <c r="E10507" s="11"/>
      <c r="F10507" s="56"/>
      <c r="G10507" s="11"/>
      <c r="H10507" s="11"/>
      <c r="I10507" s="11"/>
      <c r="J10507" s="11"/>
      <c r="K10507" s="11"/>
      <c r="L10507" s="11"/>
      <c r="M10507" s="11"/>
      <c r="N10507" s="11"/>
      <c r="O10507" s="11"/>
      <c r="P10507" s="11"/>
      <c r="Q10507" s="11"/>
      <c r="R10507" s="11"/>
      <c r="S10507" s="11"/>
      <c r="T10507" s="11"/>
      <c r="U10507" s="42"/>
      <c r="V10507" s="42"/>
      <c r="W10507" s="42"/>
      <c r="X10507" s="42"/>
      <c r="Y10507" s="42"/>
      <c r="Z10507" s="42"/>
      <c r="AA10507" s="42"/>
      <c r="AB10507" s="42"/>
      <c r="AD10507" s="11"/>
      <c r="AE10507" s="11"/>
    </row>
    <row r="10508" spans="3:32">
      <c r="C10508" s="57"/>
      <c r="D10508" s="11"/>
      <c r="E10508" s="11"/>
      <c r="F10508" s="56"/>
      <c r="G10508" s="11"/>
      <c r="H10508" s="11"/>
      <c r="I10508" s="11"/>
      <c r="J10508" s="11"/>
      <c r="K10508" s="11"/>
      <c r="L10508" s="11"/>
      <c r="M10508" s="11"/>
      <c r="N10508" s="11"/>
      <c r="O10508" s="11"/>
      <c r="P10508" s="11"/>
      <c r="Q10508" s="11"/>
      <c r="R10508" s="11"/>
      <c r="S10508" s="11"/>
      <c r="T10508" s="11"/>
      <c r="U10508" s="42"/>
      <c r="V10508" s="42"/>
      <c r="W10508" s="42"/>
      <c r="X10508" s="42"/>
      <c r="Y10508" s="42"/>
      <c r="Z10508" s="42"/>
      <c r="AA10508" s="42"/>
      <c r="AB10508" s="42"/>
      <c r="AD10508" s="11"/>
      <c r="AE10508" s="11"/>
      <c r="AF10508" s="11"/>
    </row>
    <row r="10509" spans="3:32">
      <c r="C10509" s="57"/>
      <c r="D10509" s="11"/>
      <c r="E10509" s="11"/>
      <c r="F10509" s="56"/>
      <c r="G10509" s="11"/>
      <c r="H10509" s="11"/>
      <c r="I10509" s="11"/>
      <c r="J10509" s="11"/>
      <c r="K10509" s="11"/>
      <c r="M10509" s="11"/>
      <c r="N10509" s="11"/>
      <c r="O10509" s="11"/>
      <c r="P10509" s="11"/>
      <c r="Q10509" s="11"/>
      <c r="R10509" s="11"/>
      <c r="S10509" s="11"/>
      <c r="T10509" s="11"/>
      <c r="U10509" s="42"/>
      <c r="V10509" s="42"/>
      <c r="W10509" s="42"/>
      <c r="X10509" s="42"/>
      <c r="Y10509" s="42"/>
      <c r="Z10509" s="42"/>
      <c r="AA10509" s="42"/>
      <c r="AB10509" s="42"/>
      <c r="AD10509" s="11"/>
      <c r="AE10509" s="11"/>
      <c r="AF10509" s="11"/>
    </row>
    <row r="10510" spans="3:32">
      <c r="C10510" s="57"/>
      <c r="D10510" s="11"/>
      <c r="E10510" s="11"/>
      <c r="F10510" s="56"/>
      <c r="G10510" s="11"/>
      <c r="H10510" s="11"/>
      <c r="I10510" s="11"/>
      <c r="J10510" s="11"/>
      <c r="K10510" s="11"/>
      <c r="M10510" s="11"/>
      <c r="N10510" s="11"/>
      <c r="O10510" s="11"/>
      <c r="P10510" s="11"/>
      <c r="Q10510" s="11"/>
      <c r="R10510" s="11"/>
      <c r="S10510" s="11"/>
      <c r="T10510" s="11"/>
      <c r="U10510" s="42"/>
      <c r="V10510" s="42"/>
      <c r="W10510" s="42"/>
      <c r="X10510" s="42"/>
      <c r="Y10510" s="42"/>
      <c r="Z10510" s="42"/>
      <c r="AA10510" s="42"/>
      <c r="AB10510" s="42"/>
      <c r="AD10510" s="11"/>
      <c r="AE10510" s="11"/>
    </row>
    <row r="10511" spans="3:32">
      <c r="C10511" s="57"/>
      <c r="D10511" s="11"/>
      <c r="E10511" s="11"/>
      <c r="F10511" s="56"/>
      <c r="G10511" s="11"/>
      <c r="H10511" s="11"/>
      <c r="I10511" s="11"/>
      <c r="J10511" s="11"/>
      <c r="K10511" s="11"/>
      <c r="L10511" s="11"/>
      <c r="M10511" s="11"/>
      <c r="N10511" s="11"/>
      <c r="O10511" s="11"/>
      <c r="P10511" s="11"/>
      <c r="Q10511" s="11"/>
      <c r="R10511" s="11"/>
      <c r="S10511" s="11"/>
      <c r="T10511" s="11"/>
      <c r="U10511" s="42"/>
      <c r="V10511" s="42"/>
      <c r="W10511" s="42"/>
      <c r="X10511" s="42"/>
      <c r="Y10511" s="42"/>
      <c r="Z10511" s="42"/>
      <c r="AA10511" s="42"/>
      <c r="AB10511" s="42"/>
      <c r="AD10511" s="11"/>
      <c r="AE10511" s="11"/>
    </row>
    <row r="10512" spans="3:32">
      <c r="C10512" s="57"/>
      <c r="D10512" s="11"/>
      <c r="E10512" s="11"/>
      <c r="F10512" s="56"/>
      <c r="G10512" s="11"/>
      <c r="H10512" s="11"/>
      <c r="I10512" s="11"/>
      <c r="J10512" s="11"/>
      <c r="K10512" s="11"/>
      <c r="M10512" s="11"/>
      <c r="O10512" s="11"/>
      <c r="P10512" s="11"/>
      <c r="Q10512" s="11"/>
      <c r="R10512" s="11"/>
      <c r="S10512" s="11"/>
      <c r="T10512" s="11"/>
      <c r="U10512" s="42"/>
      <c r="V10512" s="42"/>
      <c r="W10512" s="42"/>
      <c r="X10512" s="42"/>
      <c r="Y10512" s="42"/>
      <c r="Z10512" s="42"/>
      <c r="AA10512" s="42"/>
      <c r="AB10512" s="42"/>
      <c r="AD10512" s="11"/>
      <c r="AE10512" s="11"/>
    </row>
    <row r="10513" spans="3:32">
      <c r="C10513" s="57"/>
      <c r="D10513" s="11"/>
      <c r="E10513" s="11"/>
      <c r="F10513" s="56"/>
      <c r="G10513" s="11"/>
      <c r="H10513" s="11"/>
      <c r="I10513" s="11"/>
      <c r="J10513" s="11"/>
      <c r="K10513" s="11"/>
      <c r="L10513" s="11"/>
      <c r="M10513" s="11"/>
      <c r="N10513" s="11"/>
      <c r="O10513" s="11"/>
      <c r="P10513" s="11"/>
      <c r="Q10513" s="11"/>
      <c r="R10513" s="11"/>
      <c r="S10513" s="11"/>
      <c r="T10513" s="11"/>
      <c r="U10513" s="42"/>
      <c r="V10513" s="42"/>
      <c r="W10513" s="42"/>
      <c r="X10513" s="42"/>
      <c r="Y10513" s="42"/>
      <c r="Z10513" s="42"/>
      <c r="AA10513" s="42"/>
      <c r="AB10513" s="42"/>
      <c r="AD10513" s="11"/>
      <c r="AF10513" s="11"/>
    </row>
    <row r="10514" spans="3:32">
      <c r="C10514" s="57"/>
      <c r="D10514" s="11"/>
      <c r="E10514" s="11"/>
      <c r="F10514" s="56"/>
      <c r="G10514" s="11"/>
      <c r="H10514" s="11"/>
      <c r="I10514" s="11"/>
      <c r="J10514" s="11"/>
      <c r="K10514" s="11"/>
      <c r="L10514" s="11"/>
      <c r="M10514" s="11"/>
      <c r="N10514" s="11"/>
      <c r="O10514" s="11"/>
      <c r="P10514" s="11"/>
      <c r="Q10514" s="11"/>
      <c r="R10514" s="11"/>
      <c r="S10514" s="11"/>
      <c r="T10514" s="11"/>
      <c r="U10514" s="42"/>
      <c r="V10514" s="42"/>
      <c r="W10514" s="42"/>
      <c r="X10514" s="42"/>
      <c r="Y10514" s="42"/>
      <c r="Z10514" s="42"/>
      <c r="AA10514" s="42"/>
      <c r="AB10514" s="42"/>
      <c r="AD10514" s="11"/>
    </row>
    <row r="10515" spans="3:32">
      <c r="C10515" s="57"/>
      <c r="D10515" s="11"/>
      <c r="E10515" s="11"/>
      <c r="F10515" s="56"/>
      <c r="G10515" s="11"/>
      <c r="H10515" s="11"/>
      <c r="I10515" s="11"/>
      <c r="J10515" s="11"/>
      <c r="K10515" s="11"/>
      <c r="L10515" s="11"/>
      <c r="M10515" s="11"/>
      <c r="N10515" s="11"/>
      <c r="O10515" s="11"/>
      <c r="P10515" s="11"/>
      <c r="Q10515" s="11"/>
      <c r="R10515" s="11"/>
      <c r="S10515" s="11"/>
      <c r="T10515" s="11"/>
      <c r="U10515" s="42"/>
      <c r="V10515" s="42"/>
      <c r="W10515" s="42"/>
      <c r="X10515" s="42"/>
      <c r="Y10515" s="42"/>
      <c r="Z10515" s="42"/>
      <c r="AA10515" s="42"/>
      <c r="AB10515" s="42"/>
      <c r="AD10515" s="11"/>
      <c r="AF10515" s="11"/>
    </row>
    <row r="10516" spans="3:32">
      <c r="C10516" s="57"/>
      <c r="D10516" s="11"/>
      <c r="E10516" s="11"/>
      <c r="F10516" s="56"/>
      <c r="G10516" s="11"/>
      <c r="H10516" s="11"/>
      <c r="I10516" s="11"/>
      <c r="J10516" s="11"/>
      <c r="K10516" s="11"/>
      <c r="L10516" s="11"/>
      <c r="M10516" s="11"/>
      <c r="N10516" s="11"/>
      <c r="O10516" s="11"/>
      <c r="P10516" s="11"/>
      <c r="Q10516" s="11"/>
      <c r="R10516" s="11"/>
      <c r="S10516" s="11"/>
      <c r="T10516" s="11"/>
      <c r="U10516" s="42"/>
      <c r="V10516" s="42"/>
      <c r="W10516" s="42"/>
      <c r="X10516" s="42"/>
      <c r="Y10516" s="42"/>
      <c r="Z10516" s="42"/>
      <c r="AA10516" s="42"/>
      <c r="AB10516" s="42"/>
      <c r="AD10516" s="11"/>
      <c r="AF10516" s="11"/>
    </row>
    <row r="10517" spans="3:32">
      <c r="C10517" s="57"/>
      <c r="D10517" s="11"/>
      <c r="E10517" s="11"/>
      <c r="F10517" s="56"/>
      <c r="G10517" s="11"/>
      <c r="H10517" s="11"/>
      <c r="I10517" s="11"/>
      <c r="J10517" s="11"/>
      <c r="K10517" s="11"/>
      <c r="L10517" s="11"/>
      <c r="M10517" s="11"/>
      <c r="N10517" s="11"/>
      <c r="O10517" s="11"/>
      <c r="P10517" s="11"/>
      <c r="Q10517" s="11"/>
      <c r="R10517" s="11"/>
      <c r="S10517" s="11"/>
      <c r="T10517" s="11"/>
      <c r="U10517" s="42"/>
      <c r="V10517" s="42"/>
      <c r="W10517" s="42"/>
      <c r="X10517" s="42"/>
      <c r="Y10517" s="42"/>
      <c r="Z10517" s="42"/>
      <c r="AA10517" s="42"/>
      <c r="AB10517" s="42"/>
      <c r="AD10517" s="11"/>
      <c r="AE10517" s="11"/>
    </row>
    <row r="10518" spans="3:32">
      <c r="C10518" s="57"/>
      <c r="D10518" s="11"/>
      <c r="E10518" s="11"/>
      <c r="F10518" s="56"/>
      <c r="G10518" s="11"/>
      <c r="H10518" s="11"/>
      <c r="I10518" s="11"/>
      <c r="J10518" s="11"/>
      <c r="K10518" s="11"/>
      <c r="L10518" s="11"/>
      <c r="M10518" s="11"/>
      <c r="N10518" s="11"/>
      <c r="P10518" s="11"/>
      <c r="Q10518" s="11"/>
      <c r="R10518" s="11"/>
      <c r="S10518" s="11"/>
      <c r="T10518" s="11"/>
      <c r="U10518" s="42"/>
      <c r="V10518" s="42"/>
      <c r="W10518" s="42"/>
      <c r="X10518" s="42"/>
      <c r="Y10518" s="42"/>
      <c r="Z10518" s="42"/>
      <c r="AA10518" s="42"/>
      <c r="AB10518" s="42"/>
      <c r="AD10518" s="11"/>
      <c r="AE10518" s="11"/>
      <c r="AF10518" s="11"/>
    </row>
    <row r="10519" spans="3:32">
      <c r="C10519" s="57"/>
      <c r="D10519" s="11"/>
      <c r="E10519" s="11"/>
      <c r="F10519" s="56"/>
      <c r="G10519" s="11"/>
      <c r="H10519" s="11"/>
      <c r="I10519" s="11"/>
      <c r="J10519" s="11"/>
      <c r="K10519" s="11"/>
      <c r="L10519" s="11"/>
      <c r="M10519" s="11"/>
      <c r="N10519" s="11"/>
      <c r="O10519" s="11"/>
      <c r="P10519" s="11"/>
      <c r="Q10519" s="11"/>
      <c r="R10519" s="11"/>
      <c r="S10519" s="11"/>
      <c r="T10519" s="11"/>
      <c r="U10519" s="42"/>
      <c r="V10519" s="42"/>
      <c r="W10519" s="42"/>
      <c r="X10519" s="42"/>
      <c r="Y10519" s="42"/>
      <c r="Z10519" s="42"/>
      <c r="AA10519" s="42"/>
      <c r="AB10519" s="42"/>
      <c r="AD10519" s="11"/>
      <c r="AF10519" s="11"/>
    </row>
    <row r="10520" spans="3:32">
      <c r="C10520" s="57"/>
      <c r="D10520" s="11"/>
      <c r="E10520" s="11"/>
      <c r="F10520" s="56"/>
      <c r="G10520" s="11"/>
      <c r="H10520" s="11"/>
      <c r="I10520" s="11"/>
      <c r="J10520" s="11"/>
      <c r="K10520" s="11"/>
      <c r="L10520" s="11"/>
      <c r="M10520" s="11"/>
      <c r="N10520" s="11"/>
      <c r="O10520" s="11"/>
      <c r="P10520" s="11"/>
      <c r="Q10520" s="11"/>
      <c r="R10520" s="11"/>
      <c r="S10520" s="11"/>
      <c r="T10520" s="11"/>
      <c r="U10520" s="42"/>
      <c r="V10520" s="42"/>
      <c r="W10520" s="42"/>
      <c r="X10520" s="42"/>
      <c r="Y10520" s="42"/>
      <c r="Z10520" s="42"/>
      <c r="AA10520" s="42"/>
      <c r="AB10520" s="42"/>
      <c r="AD10520" s="11"/>
      <c r="AF10520" s="11"/>
    </row>
    <row r="10521" spans="3:32">
      <c r="C10521" s="57"/>
      <c r="D10521" s="11"/>
      <c r="E10521" s="11"/>
      <c r="F10521" s="56"/>
      <c r="G10521" s="11"/>
      <c r="H10521" s="11"/>
      <c r="I10521" s="11"/>
      <c r="J10521" s="11"/>
      <c r="K10521" s="11"/>
      <c r="L10521" s="11"/>
      <c r="M10521" s="11"/>
      <c r="N10521" s="11"/>
      <c r="O10521" s="11"/>
      <c r="P10521" s="11"/>
      <c r="Q10521" s="11"/>
      <c r="R10521" s="11"/>
      <c r="S10521" s="11"/>
      <c r="T10521" s="11"/>
      <c r="U10521" s="42"/>
      <c r="V10521" s="42"/>
      <c r="W10521" s="42"/>
      <c r="X10521" s="42"/>
      <c r="Y10521" s="42"/>
      <c r="Z10521" s="42"/>
      <c r="AA10521" s="42"/>
      <c r="AB10521" s="42"/>
      <c r="AD10521" s="11"/>
      <c r="AF10521" s="11"/>
    </row>
    <row r="10522" spans="3:32">
      <c r="C10522" s="57"/>
      <c r="D10522" s="11"/>
      <c r="E10522" s="11"/>
      <c r="F10522" s="56"/>
      <c r="G10522" s="11"/>
      <c r="H10522" s="11"/>
      <c r="I10522" s="11"/>
      <c r="J10522" s="11"/>
      <c r="K10522" s="11"/>
      <c r="L10522" s="11"/>
      <c r="M10522" s="11"/>
      <c r="N10522" s="11"/>
      <c r="O10522" s="11"/>
      <c r="P10522" s="11"/>
      <c r="Q10522" s="11"/>
      <c r="R10522" s="11"/>
      <c r="S10522" s="11"/>
      <c r="T10522" s="11"/>
      <c r="U10522" s="42"/>
      <c r="V10522" s="42"/>
      <c r="W10522" s="42"/>
      <c r="X10522" s="42"/>
      <c r="Y10522" s="42"/>
      <c r="Z10522" s="42"/>
      <c r="AA10522" s="42"/>
      <c r="AB10522" s="42"/>
      <c r="AD10522" s="11"/>
      <c r="AF10522" s="11"/>
    </row>
    <row r="10523" spans="3:32">
      <c r="C10523" s="57"/>
      <c r="D10523" s="11"/>
      <c r="E10523" s="11"/>
      <c r="F10523" s="56"/>
      <c r="G10523" s="11"/>
      <c r="H10523" s="11"/>
      <c r="I10523" s="11"/>
      <c r="J10523" s="11"/>
      <c r="K10523" s="11"/>
      <c r="L10523" s="11"/>
      <c r="M10523" s="11"/>
      <c r="N10523" s="11"/>
      <c r="Q10523" s="11"/>
      <c r="R10523" s="11"/>
      <c r="S10523" s="11"/>
      <c r="T10523" s="11"/>
      <c r="U10523" s="42"/>
      <c r="V10523" s="42"/>
      <c r="W10523" s="42"/>
      <c r="X10523" s="42"/>
      <c r="Y10523" s="42"/>
      <c r="Z10523" s="42"/>
      <c r="AA10523" s="42"/>
      <c r="AB10523" s="42"/>
      <c r="AD10523" s="11"/>
    </row>
    <row r="10524" spans="3:32">
      <c r="C10524" s="57"/>
      <c r="D10524" s="11"/>
      <c r="E10524" s="11"/>
      <c r="F10524" s="56"/>
      <c r="G10524" s="11"/>
      <c r="H10524" s="11"/>
      <c r="I10524" s="11"/>
      <c r="J10524" s="11"/>
      <c r="K10524" s="11"/>
      <c r="M10524" s="11"/>
      <c r="Q10524" s="11"/>
      <c r="R10524" s="11"/>
      <c r="S10524" s="11"/>
      <c r="T10524" s="11"/>
      <c r="U10524" s="42"/>
      <c r="V10524" s="42"/>
      <c r="W10524" s="42"/>
      <c r="X10524" s="42"/>
      <c r="Y10524" s="42"/>
      <c r="Z10524" s="42"/>
      <c r="AA10524" s="42"/>
      <c r="AB10524" s="42"/>
      <c r="AD10524" s="11"/>
      <c r="AE10524" s="11"/>
    </row>
    <row r="10525" spans="3:32">
      <c r="C10525" s="57"/>
      <c r="D10525" s="11"/>
      <c r="E10525" s="11"/>
      <c r="F10525" s="56"/>
      <c r="G10525" s="11"/>
      <c r="H10525" s="11"/>
      <c r="I10525" s="11"/>
      <c r="J10525" s="11"/>
      <c r="K10525" s="11"/>
      <c r="M10525" s="11"/>
      <c r="N10525" s="11"/>
      <c r="O10525" s="11"/>
      <c r="P10525" s="11"/>
      <c r="Q10525" s="11"/>
      <c r="R10525" s="11"/>
      <c r="S10525" s="11"/>
      <c r="T10525" s="11"/>
      <c r="U10525" s="42"/>
      <c r="V10525" s="42"/>
      <c r="W10525" s="42"/>
      <c r="X10525" s="42"/>
      <c r="Y10525" s="42"/>
      <c r="Z10525" s="42"/>
      <c r="AA10525" s="42"/>
      <c r="AB10525" s="42"/>
      <c r="AD10525" s="11"/>
      <c r="AE10525" s="11"/>
    </row>
    <row r="10526" spans="3:32">
      <c r="C10526" s="57"/>
      <c r="D10526" s="11"/>
      <c r="E10526" s="11"/>
      <c r="F10526" s="56"/>
      <c r="G10526" s="11"/>
      <c r="H10526" s="11"/>
      <c r="I10526" s="11"/>
      <c r="J10526" s="11"/>
      <c r="K10526" s="11"/>
      <c r="L10526" s="11"/>
      <c r="M10526" s="11"/>
      <c r="N10526" s="11"/>
      <c r="O10526" s="11"/>
      <c r="P10526" s="11"/>
      <c r="Q10526" s="11"/>
      <c r="R10526" s="11"/>
      <c r="S10526" s="11"/>
      <c r="T10526" s="11"/>
      <c r="U10526" s="42"/>
      <c r="V10526" s="42"/>
      <c r="W10526" s="42"/>
      <c r="X10526" s="42"/>
      <c r="Y10526" s="42"/>
      <c r="Z10526" s="42"/>
      <c r="AA10526" s="42"/>
      <c r="AB10526" s="42"/>
      <c r="AD10526" s="11"/>
      <c r="AE10526" s="11"/>
    </row>
    <row r="10527" spans="3:32">
      <c r="C10527" s="57"/>
      <c r="D10527" s="11"/>
      <c r="E10527" s="11"/>
      <c r="F10527" s="56"/>
      <c r="G10527" s="11"/>
      <c r="H10527" s="11"/>
      <c r="I10527" s="11"/>
      <c r="J10527" s="11"/>
      <c r="K10527" s="11"/>
      <c r="M10527" s="11"/>
      <c r="N10527" s="11"/>
      <c r="O10527" s="11"/>
      <c r="Q10527" s="11"/>
      <c r="R10527" s="11"/>
      <c r="S10527" s="11"/>
      <c r="T10527" s="11"/>
      <c r="U10527" s="42"/>
      <c r="V10527" s="42"/>
      <c r="W10527" s="42"/>
      <c r="X10527" s="42"/>
      <c r="Y10527" s="42"/>
      <c r="Z10527" s="42"/>
      <c r="AA10527" s="42"/>
      <c r="AB10527" s="42"/>
      <c r="AD10527" s="11"/>
      <c r="AE10527" s="11"/>
    </row>
    <row r="10528" spans="3:32">
      <c r="C10528" s="57"/>
      <c r="D10528" s="11"/>
      <c r="E10528" s="11"/>
      <c r="F10528" s="56"/>
      <c r="G10528" s="11"/>
      <c r="H10528" s="11"/>
      <c r="I10528" s="11"/>
      <c r="J10528" s="11"/>
      <c r="K10528" s="11"/>
      <c r="M10528" s="11"/>
      <c r="N10528" s="11"/>
      <c r="O10528" s="11"/>
      <c r="P10528" s="11"/>
      <c r="Q10528" s="11"/>
      <c r="R10528" s="11"/>
      <c r="S10528" s="11"/>
      <c r="T10528" s="11"/>
      <c r="U10528" s="42"/>
      <c r="V10528" s="42"/>
      <c r="W10528" s="42"/>
      <c r="X10528" s="42"/>
      <c r="Y10528" s="42"/>
      <c r="Z10528" s="42"/>
      <c r="AA10528" s="42"/>
      <c r="AB10528" s="42"/>
      <c r="AD10528" s="11"/>
      <c r="AE10528" s="11"/>
    </row>
    <row r="10529" spans="3:32">
      <c r="C10529" s="57"/>
      <c r="D10529" s="11"/>
      <c r="E10529" s="11"/>
      <c r="F10529" s="56"/>
      <c r="G10529" s="11"/>
      <c r="H10529" s="11"/>
      <c r="I10529" s="11"/>
      <c r="J10529" s="11"/>
      <c r="K10529" s="11"/>
      <c r="L10529" s="11"/>
      <c r="M10529" s="11"/>
      <c r="N10529" s="11"/>
      <c r="O10529" s="11"/>
      <c r="P10529" s="11"/>
      <c r="Q10529" s="11"/>
      <c r="R10529" s="11"/>
      <c r="S10529" s="11"/>
      <c r="T10529" s="11"/>
      <c r="U10529" s="42"/>
      <c r="V10529" s="42"/>
      <c r="W10529" s="42"/>
      <c r="X10529" s="42"/>
      <c r="Y10529" s="42"/>
      <c r="Z10529" s="42"/>
      <c r="AA10529" s="42"/>
      <c r="AB10529" s="42"/>
      <c r="AD10529" s="11"/>
      <c r="AF10529" s="11"/>
    </row>
    <row r="10530" spans="3:32">
      <c r="C10530" s="57"/>
      <c r="D10530" s="11"/>
      <c r="E10530" s="11"/>
      <c r="F10530" s="56"/>
      <c r="G10530" s="11"/>
      <c r="H10530" s="11"/>
      <c r="I10530" s="11"/>
      <c r="J10530" s="11"/>
      <c r="K10530" s="11"/>
      <c r="M10530" s="11"/>
      <c r="O10530" s="11"/>
      <c r="P10530" s="11"/>
      <c r="Q10530" s="11"/>
      <c r="R10530" s="11"/>
      <c r="S10530" s="11"/>
      <c r="T10530" s="11"/>
      <c r="U10530" s="42"/>
      <c r="V10530" s="42"/>
      <c r="W10530" s="42"/>
      <c r="X10530" s="42"/>
      <c r="Y10530" s="42"/>
      <c r="Z10530" s="42"/>
      <c r="AA10530" s="42"/>
      <c r="AB10530" s="42"/>
      <c r="AD10530" s="11"/>
      <c r="AF10530" s="11"/>
    </row>
    <row r="10531" spans="3:32">
      <c r="C10531" s="57"/>
      <c r="D10531" s="11"/>
      <c r="E10531" s="11"/>
      <c r="F10531" s="56"/>
      <c r="G10531" s="11"/>
      <c r="H10531" s="11"/>
      <c r="I10531" s="11"/>
      <c r="J10531" s="11"/>
      <c r="K10531" s="11"/>
      <c r="M10531" s="11"/>
      <c r="N10531" s="11"/>
      <c r="P10531" s="11"/>
      <c r="Q10531" s="11"/>
      <c r="R10531" s="11"/>
      <c r="S10531" s="11"/>
      <c r="U10531" s="42"/>
      <c r="V10531" s="42"/>
      <c r="W10531" s="42"/>
      <c r="X10531" s="42"/>
      <c r="Y10531" s="42"/>
      <c r="Z10531" s="42"/>
      <c r="AA10531" s="42"/>
      <c r="AB10531" s="42"/>
      <c r="AD10531" s="11"/>
      <c r="AF10531" s="11"/>
    </row>
    <row r="10532" spans="3:32">
      <c r="C10532" s="57"/>
      <c r="D10532" s="11"/>
      <c r="E10532" s="11"/>
      <c r="F10532" s="56"/>
      <c r="G10532" s="11"/>
      <c r="H10532" s="11"/>
      <c r="I10532" s="11"/>
      <c r="J10532" s="11"/>
      <c r="K10532" s="11"/>
      <c r="L10532" s="11"/>
      <c r="M10532" s="11"/>
      <c r="N10532" s="11"/>
      <c r="O10532" s="11"/>
      <c r="P10532" s="11"/>
      <c r="Q10532" s="11"/>
      <c r="R10532" s="11"/>
      <c r="S10532" s="11"/>
      <c r="T10532" s="11"/>
      <c r="U10532" s="42"/>
      <c r="V10532" s="42"/>
      <c r="W10532" s="42"/>
      <c r="X10532" s="42"/>
      <c r="Y10532" s="42"/>
      <c r="Z10532" s="42"/>
      <c r="AA10532" s="42"/>
      <c r="AB10532" s="42"/>
      <c r="AD10532" s="11"/>
      <c r="AE10532" s="11"/>
    </row>
    <row r="10533" spans="3:32">
      <c r="C10533" s="57"/>
      <c r="D10533" s="11"/>
      <c r="E10533" s="11"/>
      <c r="F10533" s="56"/>
      <c r="G10533" s="11"/>
      <c r="H10533" s="11"/>
      <c r="I10533" s="11"/>
      <c r="J10533" s="11"/>
      <c r="K10533" s="11"/>
      <c r="M10533" s="11"/>
      <c r="N10533" s="11"/>
      <c r="O10533" s="11"/>
      <c r="Q10533" s="11"/>
      <c r="R10533" s="11"/>
      <c r="S10533" s="11"/>
      <c r="U10533" s="42"/>
      <c r="V10533" s="42"/>
      <c r="W10533" s="42"/>
      <c r="X10533" s="42"/>
      <c r="Y10533" s="42"/>
      <c r="Z10533" s="42"/>
      <c r="AA10533" s="42"/>
      <c r="AB10533" s="42"/>
      <c r="AD10533" s="11"/>
      <c r="AE10533" s="11"/>
      <c r="AF10533" s="11"/>
    </row>
    <row r="10534" spans="3:32">
      <c r="C10534" s="57"/>
      <c r="D10534" s="11"/>
      <c r="E10534" s="11"/>
      <c r="F10534" s="56"/>
      <c r="G10534" s="11"/>
      <c r="H10534" s="11"/>
      <c r="I10534" s="11"/>
      <c r="J10534" s="11"/>
      <c r="K10534" s="11"/>
      <c r="M10534" s="11"/>
      <c r="N10534" s="11"/>
      <c r="Q10534" s="11"/>
      <c r="R10534" s="11"/>
      <c r="S10534" s="11"/>
      <c r="U10534" s="42"/>
      <c r="V10534" s="42"/>
      <c r="W10534" s="42"/>
      <c r="X10534" s="42"/>
      <c r="Y10534" s="42"/>
      <c r="Z10534" s="42"/>
      <c r="AA10534" s="42"/>
      <c r="AB10534" s="42"/>
      <c r="AD10534" s="11"/>
      <c r="AE10534" s="11"/>
    </row>
    <row r="10535" spans="3:32">
      <c r="C10535" s="57"/>
      <c r="D10535" s="11"/>
      <c r="E10535" s="11"/>
      <c r="F10535" s="56"/>
      <c r="G10535" s="11"/>
      <c r="H10535" s="11"/>
      <c r="I10535" s="11"/>
      <c r="J10535" s="11"/>
      <c r="K10535" s="11"/>
      <c r="L10535" s="11"/>
      <c r="M10535" s="11"/>
      <c r="N10535" s="11"/>
      <c r="O10535" s="11"/>
      <c r="P10535" s="11"/>
      <c r="Q10535" s="11"/>
      <c r="R10535" s="11"/>
      <c r="S10535" s="11"/>
      <c r="T10535" s="11"/>
      <c r="U10535" s="42"/>
      <c r="V10535" s="42"/>
      <c r="W10535" s="42"/>
      <c r="X10535" s="42"/>
      <c r="Y10535" s="42"/>
      <c r="Z10535" s="42"/>
      <c r="AA10535" s="42"/>
      <c r="AB10535" s="42"/>
      <c r="AD10535" s="11"/>
      <c r="AE10535" s="11"/>
    </row>
    <row r="10536" spans="3:32">
      <c r="C10536" s="57"/>
      <c r="D10536" s="11"/>
      <c r="E10536" s="11"/>
      <c r="F10536" s="56"/>
      <c r="G10536" s="11"/>
      <c r="H10536" s="11"/>
      <c r="I10536" s="11"/>
      <c r="J10536" s="11"/>
      <c r="K10536" s="11"/>
      <c r="L10536" s="11"/>
      <c r="M10536" s="11"/>
      <c r="N10536" s="11"/>
      <c r="O10536" s="11"/>
      <c r="P10536" s="11"/>
      <c r="Q10536" s="11"/>
      <c r="R10536" s="11"/>
      <c r="S10536" s="11"/>
      <c r="T10536" s="11"/>
      <c r="U10536" s="42"/>
      <c r="V10536" s="42"/>
      <c r="W10536" s="42"/>
      <c r="X10536" s="42"/>
      <c r="Y10536" s="42"/>
      <c r="Z10536" s="42"/>
      <c r="AA10536" s="42"/>
      <c r="AB10536" s="42"/>
      <c r="AD10536" s="11"/>
      <c r="AE10536" s="11"/>
      <c r="AF10536" s="11"/>
    </row>
    <row r="10537" spans="3:32">
      <c r="C10537" s="57"/>
      <c r="D10537" s="11"/>
      <c r="E10537" s="11"/>
      <c r="F10537" s="56"/>
      <c r="G10537" s="11"/>
      <c r="H10537" s="11"/>
      <c r="I10537" s="11"/>
      <c r="J10537" s="11"/>
      <c r="K10537" s="11"/>
      <c r="M10537" s="11"/>
      <c r="N10537" s="11"/>
      <c r="O10537" s="11"/>
      <c r="Q10537" s="11"/>
      <c r="R10537" s="11"/>
      <c r="S10537" s="11"/>
      <c r="U10537" s="42"/>
      <c r="V10537" s="42"/>
      <c r="W10537" s="42"/>
      <c r="X10537" s="42"/>
      <c r="Y10537" s="42"/>
      <c r="Z10537" s="42"/>
      <c r="AA10537" s="42"/>
      <c r="AB10537" s="42"/>
      <c r="AD10537" s="11"/>
      <c r="AE10537" s="11"/>
      <c r="AF10537" s="11"/>
    </row>
    <row r="10538" spans="3:32">
      <c r="C10538" s="57"/>
      <c r="D10538" s="11"/>
      <c r="E10538" s="11"/>
      <c r="F10538" s="56"/>
      <c r="G10538" s="11"/>
      <c r="H10538" s="11"/>
      <c r="I10538" s="11"/>
      <c r="J10538" s="11"/>
      <c r="K10538" s="11"/>
      <c r="L10538" s="11"/>
      <c r="M10538" s="11"/>
      <c r="N10538" s="11"/>
      <c r="O10538" s="11"/>
      <c r="P10538" s="11"/>
      <c r="Q10538" s="11"/>
      <c r="R10538" s="11"/>
      <c r="S10538" s="11"/>
      <c r="T10538" s="11"/>
      <c r="U10538" s="42"/>
      <c r="V10538" s="42"/>
      <c r="W10538" s="42"/>
      <c r="X10538" s="42"/>
      <c r="Y10538" s="42"/>
      <c r="Z10538" s="42"/>
      <c r="AA10538" s="42"/>
      <c r="AB10538" s="42"/>
      <c r="AD10538" s="11"/>
      <c r="AE10538" s="11"/>
      <c r="AF10538" s="11"/>
    </row>
    <row r="10539" spans="3:32">
      <c r="C10539" s="57"/>
      <c r="D10539" s="11"/>
      <c r="E10539" s="11"/>
      <c r="F10539" s="56"/>
      <c r="G10539" s="11"/>
      <c r="H10539" s="11"/>
      <c r="I10539" s="11"/>
      <c r="J10539" s="11"/>
      <c r="K10539" s="11"/>
      <c r="L10539" s="11"/>
      <c r="M10539" s="11"/>
      <c r="N10539" s="11"/>
      <c r="O10539" s="11"/>
      <c r="P10539" s="11"/>
      <c r="Q10539" s="11"/>
      <c r="R10539" s="11"/>
      <c r="S10539" s="11"/>
      <c r="T10539" s="11"/>
      <c r="U10539" s="42"/>
      <c r="V10539" s="42"/>
      <c r="W10539" s="42"/>
      <c r="X10539" s="42"/>
      <c r="Y10539" s="42"/>
      <c r="Z10539" s="42"/>
      <c r="AA10539" s="42"/>
      <c r="AB10539" s="42"/>
      <c r="AD10539" s="11"/>
      <c r="AE10539" s="11"/>
    </row>
    <row r="10540" spans="3:32">
      <c r="C10540" s="57"/>
      <c r="D10540" s="11"/>
      <c r="E10540" s="11"/>
      <c r="F10540" s="56"/>
      <c r="G10540" s="11"/>
      <c r="H10540" s="11"/>
      <c r="I10540" s="11"/>
      <c r="J10540" s="11"/>
      <c r="K10540" s="11"/>
      <c r="L10540" s="11"/>
      <c r="M10540" s="11"/>
      <c r="N10540" s="11"/>
      <c r="O10540" s="11"/>
      <c r="P10540" s="11"/>
      <c r="Q10540" s="11"/>
      <c r="R10540" s="11"/>
      <c r="S10540" s="11"/>
      <c r="T10540" s="11"/>
      <c r="U10540" s="42"/>
      <c r="V10540" s="42"/>
      <c r="W10540" s="42"/>
      <c r="X10540" s="42"/>
      <c r="Y10540" s="42"/>
      <c r="Z10540" s="42"/>
      <c r="AA10540" s="42"/>
      <c r="AB10540" s="42"/>
      <c r="AD10540" s="11"/>
      <c r="AE10540" s="11"/>
    </row>
    <row r="10541" spans="3:32">
      <c r="C10541" s="57"/>
      <c r="D10541" s="11"/>
      <c r="E10541" s="11"/>
      <c r="F10541" s="56"/>
      <c r="G10541" s="11"/>
      <c r="H10541" s="11"/>
      <c r="I10541" s="11"/>
      <c r="J10541" s="11"/>
      <c r="K10541" s="11"/>
      <c r="M10541" s="11"/>
      <c r="O10541" s="11"/>
      <c r="P10541" s="11"/>
      <c r="Q10541" s="11"/>
      <c r="R10541" s="11"/>
      <c r="S10541" s="11"/>
      <c r="T10541" s="11"/>
      <c r="U10541" s="42"/>
      <c r="V10541" s="42"/>
      <c r="W10541" s="42"/>
      <c r="X10541" s="42"/>
      <c r="Y10541" s="42"/>
      <c r="Z10541" s="42"/>
      <c r="AA10541" s="42"/>
      <c r="AB10541" s="42"/>
      <c r="AD10541" s="11"/>
      <c r="AE10541" s="11"/>
      <c r="AF10541" s="11"/>
    </row>
    <row r="10542" spans="3:32">
      <c r="C10542" s="57"/>
      <c r="D10542" s="11"/>
      <c r="E10542" s="11"/>
      <c r="F10542" s="56"/>
      <c r="G10542" s="11"/>
      <c r="H10542" s="11"/>
      <c r="I10542" s="11"/>
      <c r="J10542" s="11"/>
      <c r="K10542" s="11"/>
      <c r="L10542" s="11"/>
      <c r="M10542" s="11"/>
      <c r="N10542" s="11"/>
      <c r="O10542" s="11"/>
      <c r="P10542" s="11"/>
      <c r="Q10542" s="11"/>
      <c r="R10542" s="11"/>
      <c r="S10542" s="11"/>
      <c r="U10542" s="42"/>
      <c r="V10542" s="42"/>
      <c r="W10542" s="42"/>
      <c r="X10542" s="42"/>
      <c r="Y10542" s="42"/>
      <c r="Z10542" s="42"/>
      <c r="AA10542" s="42"/>
      <c r="AB10542" s="42"/>
      <c r="AD10542" s="11"/>
      <c r="AE10542" s="11"/>
    </row>
    <row r="10543" spans="3:32">
      <c r="C10543" s="57"/>
      <c r="D10543" s="11"/>
      <c r="E10543" s="11"/>
      <c r="F10543" s="56"/>
      <c r="G10543" s="11"/>
      <c r="H10543" s="11"/>
      <c r="I10543" s="11"/>
      <c r="J10543" s="11"/>
      <c r="K10543" s="11"/>
      <c r="M10543" s="11"/>
      <c r="N10543" s="11"/>
      <c r="P10543" s="11"/>
      <c r="Q10543" s="11"/>
      <c r="R10543" s="11"/>
      <c r="S10543" s="11"/>
      <c r="U10543" s="42"/>
      <c r="V10543" s="42"/>
      <c r="W10543" s="42"/>
      <c r="X10543" s="42"/>
      <c r="Y10543" s="42"/>
      <c r="Z10543" s="42"/>
      <c r="AA10543" s="42"/>
      <c r="AB10543" s="42"/>
      <c r="AD10543" s="11"/>
      <c r="AF10543" s="11"/>
    </row>
    <row r="10544" spans="3:32">
      <c r="C10544" s="57"/>
      <c r="D10544" s="11"/>
      <c r="E10544" s="11"/>
      <c r="F10544" s="56"/>
      <c r="G10544" s="11"/>
      <c r="H10544" s="11"/>
      <c r="I10544" s="11"/>
      <c r="J10544" s="11"/>
      <c r="K10544" s="11"/>
      <c r="L10544" s="11"/>
      <c r="M10544" s="11"/>
      <c r="N10544" s="11"/>
      <c r="O10544" s="11"/>
      <c r="P10544" s="11"/>
      <c r="Q10544" s="11"/>
      <c r="R10544" s="11"/>
      <c r="S10544" s="11"/>
      <c r="T10544" s="11"/>
      <c r="U10544" s="42"/>
      <c r="V10544" s="42"/>
      <c r="W10544" s="42"/>
      <c r="X10544" s="42"/>
      <c r="Y10544" s="42"/>
      <c r="Z10544" s="42"/>
      <c r="AA10544" s="42"/>
      <c r="AB10544" s="42"/>
      <c r="AD10544" s="11"/>
      <c r="AF10544" s="11"/>
    </row>
    <row r="10545" spans="3:32">
      <c r="C10545" s="57"/>
      <c r="D10545" s="11"/>
      <c r="E10545" s="11"/>
      <c r="F10545" s="56"/>
      <c r="G10545" s="11"/>
      <c r="H10545" s="11"/>
      <c r="I10545" s="11"/>
      <c r="J10545" s="11"/>
      <c r="K10545" s="11"/>
      <c r="L10545" s="11"/>
      <c r="M10545" s="11"/>
      <c r="N10545" s="11"/>
      <c r="O10545" s="11"/>
      <c r="P10545" s="11"/>
      <c r="Q10545" s="11"/>
      <c r="R10545" s="11"/>
      <c r="S10545" s="11"/>
      <c r="T10545" s="11"/>
      <c r="U10545" s="42"/>
      <c r="V10545" s="42"/>
      <c r="W10545" s="42"/>
      <c r="X10545" s="42"/>
      <c r="Y10545" s="42"/>
      <c r="Z10545" s="42"/>
      <c r="AA10545" s="42"/>
      <c r="AB10545" s="42"/>
      <c r="AD10545" s="11"/>
      <c r="AF10545" s="11"/>
    </row>
    <row r="10546" spans="3:32">
      <c r="C10546" s="57"/>
      <c r="D10546" s="11"/>
      <c r="E10546" s="11"/>
      <c r="F10546" s="56"/>
      <c r="G10546" s="11"/>
      <c r="H10546" s="11"/>
      <c r="I10546" s="11"/>
      <c r="J10546" s="11"/>
      <c r="K10546" s="11"/>
      <c r="M10546" s="11"/>
      <c r="N10546" s="11"/>
      <c r="P10546" s="11"/>
      <c r="Q10546" s="11"/>
      <c r="R10546" s="11"/>
      <c r="S10546" s="11"/>
      <c r="U10546" s="42"/>
      <c r="V10546" s="42"/>
      <c r="W10546" s="42"/>
      <c r="X10546" s="42"/>
      <c r="Y10546" s="42"/>
      <c r="Z10546" s="42"/>
      <c r="AA10546" s="42"/>
      <c r="AB10546" s="42"/>
      <c r="AD10546" s="11"/>
      <c r="AE10546" s="11"/>
      <c r="AF10546" s="11"/>
    </row>
    <row r="10547" spans="3:32">
      <c r="C10547" s="57"/>
      <c r="D10547" s="11"/>
      <c r="E10547" s="11"/>
      <c r="F10547" s="56"/>
      <c r="G10547" s="11"/>
      <c r="H10547" s="11"/>
      <c r="I10547" s="11"/>
      <c r="J10547" s="11"/>
      <c r="K10547" s="11"/>
      <c r="L10547" s="11"/>
      <c r="M10547" s="11"/>
      <c r="N10547" s="11"/>
      <c r="O10547" s="11"/>
      <c r="P10547" s="11"/>
      <c r="Q10547" s="11"/>
      <c r="R10547" s="11"/>
      <c r="S10547" s="11"/>
      <c r="T10547" s="11"/>
      <c r="U10547" s="42"/>
      <c r="V10547" s="42"/>
      <c r="W10547" s="42"/>
      <c r="X10547" s="42"/>
      <c r="Y10547" s="42"/>
      <c r="Z10547" s="42"/>
      <c r="AA10547" s="42"/>
      <c r="AB10547" s="42"/>
      <c r="AD10547" s="11"/>
      <c r="AF10547" s="11"/>
    </row>
    <row r="10548" spans="3:32">
      <c r="C10548" s="57"/>
      <c r="D10548" s="11"/>
      <c r="E10548" s="11"/>
      <c r="F10548" s="56"/>
      <c r="G10548" s="11"/>
      <c r="H10548" s="11"/>
      <c r="I10548" s="11"/>
      <c r="J10548" s="11"/>
      <c r="K10548" s="11"/>
      <c r="M10548" s="11"/>
      <c r="N10548" s="11"/>
      <c r="O10548" s="11"/>
      <c r="Q10548" s="11"/>
      <c r="R10548" s="11"/>
      <c r="S10548" s="11"/>
      <c r="U10548" s="42"/>
      <c r="V10548" s="42"/>
      <c r="W10548" s="42"/>
      <c r="X10548" s="42"/>
      <c r="Y10548" s="42"/>
      <c r="Z10548" s="42"/>
      <c r="AA10548" s="42"/>
      <c r="AB10548" s="42"/>
      <c r="AD10548" s="11"/>
      <c r="AF10548" s="11"/>
    </row>
    <row r="10549" spans="3:32">
      <c r="C10549" s="57"/>
      <c r="D10549" s="11"/>
      <c r="E10549" s="11"/>
      <c r="F10549" s="56"/>
      <c r="G10549" s="11"/>
      <c r="H10549" s="11"/>
      <c r="I10549" s="11"/>
      <c r="J10549" s="11"/>
      <c r="K10549" s="11"/>
      <c r="L10549" s="11"/>
      <c r="M10549" s="11"/>
      <c r="N10549" s="11"/>
      <c r="O10549" s="11"/>
      <c r="P10549" s="11"/>
      <c r="Q10549" s="11"/>
      <c r="R10549" s="11"/>
      <c r="S10549" s="11"/>
      <c r="T10549" s="11"/>
      <c r="U10549" s="42"/>
      <c r="V10549" s="42"/>
      <c r="W10549" s="42"/>
      <c r="X10549" s="42"/>
      <c r="Y10549" s="42"/>
      <c r="Z10549" s="42"/>
      <c r="AA10549" s="42"/>
      <c r="AB10549" s="42"/>
      <c r="AD10549" s="11"/>
      <c r="AE10549" s="11"/>
    </row>
    <row r="10550" spans="3:32">
      <c r="C10550" s="57"/>
      <c r="D10550" s="11"/>
      <c r="E10550" s="11"/>
      <c r="F10550" s="56"/>
      <c r="G10550" s="11"/>
      <c r="H10550" s="11"/>
      <c r="I10550" s="11"/>
      <c r="J10550" s="11"/>
      <c r="K10550" s="11"/>
      <c r="L10550" s="11"/>
      <c r="M10550" s="11"/>
      <c r="N10550" s="11"/>
      <c r="O10550" s="11"/>
      <c r="P10550" s="11"/>
      <c r="Q10550" s="11"/>
      <c r="R10550" s="11"/>
      <c r="S10550" s="11"/>
      <c r="T10550" s="11"/>
      <c r="U10550" s="42"/>
      <c r="V10550" s="42"/>
      <c r="W10550" s="42"/>
      <c r="X10550" s="42"/>
      <c r="Y10550" s="42"/>
      <c r="Z10550" s="42"/>
      <c r="AA10550" s="42"/>
      <c r="AB10550" s="42"/>
      <c r="AD10550" s="11"/>
      <c r="AE10550" s="11"/>
      <c r="AF10550" s="11"/>
    </row>
    <row r="10551" spans="3:32">
      <c r="C10551" s="57"/>
      <c r="D10551" s="11"/>
      <c r="E10551" s="11"/>
      <c r="F10551" s="56"/>
      <c r="G10551" s="11"/>
      <c r="H10551" s="11"/>
      <c r="I10551" s="11"/>
      <c r="J10551" s="11"/>
      <c r="K10551" s="11"/>
      <c r="L10551" s="11"/>
      <c r="M10551" s="11"/>
      <c r="N10551" s="11"/>
      <c r="O10551" s="11"/>
      <c r="P10551" s="11"/>
      <c r="Q10551" s="11"/>
      <c r="R10551" s="11"/>
      <c r="S10551" s="11"/>
      <c r="T10551" s="11"/>
      <c r="U10551" s="42"/>
      <c r="V10551" s="42"/>
      <c r="W10551" s="42"/>
      <c r="X10551" s="42"/>
      <c r="Y10551" s="42"/>
      <c r="Z10551" s="42"/>
      <c r="AA10551" s="42"/>
      <c r="AB10551" s="42"/>
      <c r="AD10551" s="11"/>
      <c r="AE10551" s="11"/>
      <c r="AF10551" s="11"/>
    </row>
    <row r="10552" spans="3:32">
      <c r="C10552" s="57"/>
      <c r="D10552" s="11"/>
      <c r="E10552" s="11"/>
      <c r="F10552" s="56"/>
      <c r="G10552" s="11"/>
      <c r="H10552" s="11"/>
      <c r="I10552" s="11"/>
      <c r="J10552" s="11"/>
      <c r="K10552" s="11"/>
      <c r="M10552" s="11"/>
      <c r="O10552" s="11"/>
      <c r="P10552" s="11"/>
      <c r="Q10552" s="11"/>
      <c r="R10552" s="11"/>
      <c r="S10552" s="11"/>
      <c r="T10552" s="11"/>
      <c r="U10552" s="42"/>
      <c r="V10552" s="42"/>
      <c r="W10552" s="42"/>
      <c r="X10552" s="42"/>
      <c r="Y10552" s="42"/>
      <c r="Z10552" s="42"/>
      <c r="AA10552" s="42"/>
      <c r="AB10552" s="42"/>
      <c r="AD10552" s="11"/>
      <c r="AE10552" s="11"/>
    </row>
    <row r="10553" spans="3:32">
      <c r="C10553" s="57"/>
      <c r="D10553" s="11"/>
      <c r="E10553" s="11"/>
      <c r="F10553" s="56"/>
      <c r="G10553" s="11"/>
      <c r="H10553" s="11"/>
      <c r="I10553" s="11"/>
      <c r="J10553" s="11"/>
      <c r="K10553" s="11"/>
      <c r="L10553" s="11"/>
      <c r="M10553" s="11"/>
      <c r="N10553" s="11"/>
      <c r="O10553" s="11"/>
      <c r="P10553" s="11"/>
      <c r="Q10553" s="11"/>
      <c r="R10553" s="11"/>
      <c r="S10553" s="11"/>
      <c r="T10553" s="11"/>
      <c r="U10553" s="42"/>
      <c r="V10553" s="42"/>
      <c r="W10553" s="42"/>
      <c r="X10553" s="42"/>
      <c r="Y10553" s="42"/>
      <c r="Z10553" s="42"/>
      <c r="AA10553" s="42"/>
      <c r="AB10553" s="42"/>
      <c r="AD10553" s="11"/>
      <c r="AE10553" s="11"/>
    </row>
    <row r="10554" spans="3:32">
      <c r="C10554" s="57"/>
      <c r="D10554" s="11"/>
      <c r="E10554" s="11"/>
      <c r="F10554" s="56"/>
      <c r="G10554" s="11"/>
      <c r="H10554" s="11"/>
      <c r="I10554" s="11"/>
      <c r="J10554" s="11"/>
      <c r="K10554" s="11"/>
      <c r="L10554" s="11"/>
      <c r="M10554" s="11"/>
      <c r="N10554" s="11"/>
      <c r="O10554" s="11"/>
      <c r="P10554" s="11"/>
      <c r="Q10554" s="11"/>
      <c r="R10554" s="11"/>
      <c r="S10554" s="11"/>
      <c r="T10554" s="11"/>
      <c r="U10554" s="42"/>
      <c r="V10554" s="42"/>
      <c r="W10554" s="42"/>
      <c r="X10554" s="42"/>
      <c r="Y10554" s="42"/>
      <c r="Z10554" s="42"/>
      <c r="AA10554" s="42"/>
      <c r="AB10554" s="42"/>
      <c r="AD10554" s="11"/>
      <c r="AE10554" s="11"/>
    </row>
    <row r="10555" spans="3:32">
      <c r="C10555" s="57"/>
      <c r="D10555" s="11"/>
      <c r="E10555" s="11"/>
      <c r="F10555" s="56"/>
      <c r="G10555" s="11"/>
      <c r="H10555" s="11"/>
      <c r="I10555" s="11"/>
      <c r="J10555" s="11"/>
      <c r="K10555" s="11"/>
      <c r="L10555" s="11"/>
      <c r="M10555" s="11"/>
      <c r="N10555" s="11"/>
      <c r="O10555" s="11"/>
      <c r="P10555" s="11"/>
      <c r="Q10555" s="11"/>
      <c r="R10555" s="11"/>
      <c r="S10555" s="11"/>
      <c r="T10555" s="11"/>
      <c r="U10555" s="42"/>
      <c r="V10555" s="42"/>
      <c r="W10555" s="42"/>
      <c r="X10555" s="42"/>
      <c r="Y10555" s="42"/>
      <c r="Z10555" s="42"/>
      <c r="AA10555" s="42"/>
      <c r="AB10555" s="42"/>
      <c r="AD10555" s="11"/>
      <c r="AF10555" s="11"/>
    </row>
    <row r="10556" spans="3:32">
      <c r="C10556" s="57"/>
      <c r="D10556" s="11"/>
      <c r="E10556" s="11"/>
      <c r="F10556" s="56"/>
      <c r="G10556" s="11"/>
      <c r="H10556" s="11"/>
      <c r="I10556" s="11"/>
      <c r="J10556" s="11"/>
      <c r="K10556" s="11"/>
      <c r="L10556" s="11"/>
      <c r="M10556" s="11"/>
      <c r="N10556" s="11"/>
      <c r="P10556" s="11"/>
      <c r="Q10556" s="11"/>
      <c r="R10556" s="11"/>
      <c r="S10556" s="11"/>
      <c r="T10556" s="11"/>
      <c r="U10556" s="42"/>
      <c r="V10556" s="42"/>
      <c r="W10556" s="42"/>
      <c r="X10556" s="42"/>
      <c r="Y10556" s="42"/>
      <c r="Z10556" s="42"/>
      <c r="AA10556" s="42"/>
      <c r="AB10556" s="42"/>
      <c r="AD10556" s="11"/>
      <c r="AF10556" s="11"/>
    </row>
    <row r="10557" spans="3:32">
      <c r="C10557" s="57"/>
      <c r="D10557" s="11"/>
      <c r="E10557" s="11"/>
      <c r="F10557" s="56"/>
      <c r="G10557" s="11"/>
      <c r="H10557" s="11"/>
      <c r="I10557" s="11"/>
      <c r="J10557" s="11"/>
      <c r="K10557" s="11"/>
      <c r="L10557" s="11"/>
      <c r="M10557" s="11"/>
      <c r="N10557" s="11"/>
      <c r="O10557" s="11"/>
      <c r="P10557" s="11"/>
      <c r="Q10557" s="11"/>
      <c r="R10557" s="11"/>
      <c r="S10557" s="11"/>
      <c r="T10557" s="11"/>
      <c r="U10557" s="42"/>
      <c r="V10557" s="42"/>
      <c r="W10557" s="42"/>
      <c r="X10557" s="42"/>
      <c r="Y10557" s="42"/>
      <c r="Z10557" s="42"/>
      <c r="AA10557" s="42"/>
      <c r="AB10557" s="42"/>
      <c r="AD10557" s="11"/>
      <c r="AF10557" s="11"/>
    </row>
    <row r="10558" spans="3:32">
      <c r="C10558" s="57"/>
      <c r="D10558" s="11"/>
      <c r="E10558" s="11"/>
      <c r="F10558" s="56"/>
      <c r="G10558" s="11"/>
      <c r="H10558" s="11"/>
      <c r="I10558" s="11"/>
      <c r="J10558" s="11"/>
      <c r="K10558" s="11"/>
      <c r="L10558" s="11"/>
      <c r="M10558" s="11"/>
      <c r="N10558" s="11"/>
      <c r="O10558" s="11"/>
      <c r="P10558" s="11"/>
      <c r="Q10558" s="11"/>
      <c r="R10558" s="11"/>
      <c r="S10558" s="11"/>
      <c r="T10558" s="11"/>
      <c r="U10558" s="42"/>
      <c r="V10558" s="42"/>
      <c r="W10558" s="42"/>
      <c r="X10558" s="42"/>
      <c r="Y10558" s="42"/>
      <c r="Z10558" s="42"/>
      <c r="AA10558" s="42"/>
      <c r="AB10558" s="42"/>
      <c r="AD10558" s="11"/>
      <c r="AF10558" s="11"/>
    </row>
    <row r="10559" spans="3:32">
      <c r="C10559" s="57"/>
      <c r="D10559" s="11"/>
      <c r="E10559" s="11"/>
      <c r="F10559" s="56"/>
      <c r="G10559" s="11"/>
      <c r="H10559" s="11"/>
      <c r="I10559" s="11"/>
      <c r="J10559" s="11"/>
      <c r="K10559" s="11"/>
      <c r="L10559" s="11"/>
      <c r="M10559" s="11"/>
      <c r="N10559" s="11"/>
      <c r="O10559" s="11"/>
      <c r="P10559" s="11"/>
      <c r="Q10559" s="11"/>
      <c r="R10559" s="11"/>
      <c r="S10559" s="11"/>
      <c r="T10559" s="11"/>
      <c r="U10559" s="42"/>
      <c r="V10559" s="42"/>
      <c r="W10559" s="42"/>
      <c r="X10559" s="42"/>
      <c r="Y10559" s="42"/>
      <c r="Z10559" s="42"/>
      <c r="AA10559" s="42"/>
      <c r="AB10559" s="42"/>
      <c r="AD10559" s="11"/>
      <c r="AE10559" s="11"/>
    </row>
    <row r="10560" spans="3:32">
      <c r="C10560" s="57"/>
      <c r="D10560" s="11"/>
      <c r="E10560" s="11"/>
      <c r="F10560" s="56"/>
      <c r="G10560" s="11"/>
      <c r="H10560" s="11"/>
      <c r="I10560" s="11"/>
      <c r="J10560" s="11"/>
      <c r="K10560" s="11"/>
      <c r="M10560" s="11"/>
      <c r="N10560" s="11"/>
      <c r="O10560" s="11"/>
      <c r="P10560" s="11"/>
      <c r="Q10560" s="11"/>
      <c r="R10560" s="11"/>
      <c r="S10560" s="11"/>
      <c r="T10560" s="11"/>
      <c r="U10560" s="42"/>
      <c r="V10560" s="42"/>
      <c r="W10560" s="42"/>
      <c r="X10560" s="42"/>
      <c r="Y10560" s="42"/>
      <c r="Z10560" s="42"/>
      <c r="AA10560" s="42"/>
      <c r="AB10560" s="42"/>
      <c r="AD10560" s="11"/>
      <c r="AF10560" s="11"/>
    </row>
    <row r="10561" spans="3:32">
      <c r="C10561" s="57"/>
      <c r="D10561" s="11"/>
      <c r="E10561" s="11"/>
      <c r="F10561" s="56"/>
      <c r="G10561" s="11"/>
      <c r="H10561" s="11"/>
      <c r="I10561" s="11"/>
      <c r="J10561" s="11"/>
      <c r="K10561" s="11"/>
      <c r="L10561" s="11"/>
      <c r="M10561" s="11"/>
      <c r="N10561" s="11"/>
      <c r="O10561" s="11"/>
      <c r="P10561" s="11"/>
      <c r="Q10561" s="11"/>
      <c r="R10561" s="11"/>
      <c r="S10561" s="11"/>
      <c r="T10561" s="11"/>
      <c r="U10561" s="42"/>
      <c r="V10561" s="42"/>
      <c r="W10561" s="42"/>
      <c r="X10561" s="42"/>
      <c r="Y10561" s="42"/>
      <c r="Z10561" s="42"/>
      <c r="AA10561" s="42"/>
      <c r="AB10561" s="42"/>
      <c r="AD10561" s="11"/>
      <c r="AE10561" s="11"/>
      <c r="AF10561" s="11"/>
    </row>
    <row r="10562" spans="3:32">
      <c r="C10562" s="57"/>
      <c r="D10562" s="11"/>
      <c r="E10562" s="11"/>
      <c r="F10562" s="56"/>
      <c r="G10562" s="11"/>
      <c r="H10562" s="11"/>
      <c r="I10562" s="11"/>
      <c r="J10562" s="11"/>
      <c r="K10562" s="11"/>
      <c r="M10562" s="11"/>
      <c r="N10562" s="11"/>
      <c r="P10562" s="11"/>
      <c r="Q10562" s="11"/>
      <c r="R10562" s="11"/>
      <c r="S10562" s="11"/>
      <c r="U10562" s="42"/>
      <c r="V10562" s="42"/>
      <c r="W10562" s="42"/>
      <c r="X10562" s="42"/>
      <c r="Y10562" s="42"/>
      <c r="Z10562" s="42"/>
      <c r="AA10562" s="42"/>
      <c r="AB10562" s="42"/>
      <c r="AD10562" s="11"/>
      <c r="AE10562" s="11"/>
    </row>
    <row r="10563" spans="3:32">
      <c r="C10563" s="57"/>
      <c r="D10563" s="11"/>
      <c r="E10563" s="11"/>
      <c r="F10563" s="56"/>
      <c r="G10563" s="11"/>
      <c r="H10563" s="11"/>
      <c r="I10563" s="11"/>
      <c r="J10563" s="11"/>
      <c r="K10563" s="11"/>
      <c r="L10563" s="11"/>
      <c r="M10563" s="11"/>
      <c r="N10563" s="11"/>
      <c r="O10563" s="11"/>
      <c r="P10563" s="11"/>
      <c r="Q10563" s="11"/>
      <c r="R10563" s="11"/>
      <c r="S10563" s="11"/>
      <c r="T10563" s="11"/>
      <c r="U10563" s="42"/>
      <c r="V10563" s="42"/>
      <c r="W10563" s="42"/>
      <c r="X10563" s="42"/>
      <c r="Y10563" s="42"/>
      <c r="Z10563" s="42"/>
      <c r="AA10563" s="42"/>
      <c r="AB10563" s="42"/>
      <c r="AD10563" s="11"/>
      <c r="AF10563" s="11"/>
    </row>
    <row r="10564" spans="3:32">
      <c r="C10564" s="57"/>
      <c r="D10564" s="11"/>
      <c r="E10564" s="11"/>
      <c r="F10564" s="56"/>
      <c r="G10564" s="11"/>
      <c r="H10564" s="11"/>
      <c r="I10564" s="11"/>
      <c r="J10564" s="11"/>
      <c r="K10564" s="11"/>
      <c r="L10564" s="11"/>
      <c r="M10564" s="11"/>
      <c r="N10564" s="11"/>
      <c r="O10564" s="11"/>
      <c r="P10564" s="11"/>
      <c r="Q10564" s="11"/>
      <c r="R10564" s="11"/>
      <c r="S10564" s="11"/>
      <c r="T10564" s="11"/>
      <c r="U10564" s="42"/>
      <c r="V10564" s="42"/>
      <c r="W10564" s="42"/>
      <c r="X10564" s="42"/>
      <c r="Y10564" s="42"/>
      <c r="Z10564" s="42"/>
      <c r="AA10564" s="42"/>
      <c r="AB10564" s="42"/>
      <c r="AD10564" s="11"/>
      <c r="AF10564" s="11"/>
    </row>
    <row r="10565" spans="3:32">
      <c r="C10565" s="57"/>
      <c r="D10565" s="11"/>
      <c r="E10565" s="11"/>
      <c r="F10565" s="56"/>
      <c r="G10565" s="11"/>
      <c r="H10565" s="11"/>
      <c r="I10565" s="11"/>
      <c r="J10565" s="11"/>
      <c r="K10565" s="11"/>
      <c r="L10565" s="11"/>
      <c r="M10565" s="11"/>
      <c r="N10565" s="11"/>
      <c r="O10565" s="11"/>
      <c r="P10565" s="11"/>
      <c r="Q10565" s="11"/>
      <c r="R10565" s="11"/>
      <c r="S10565" s="11"/>
      <c r="T10565" s="11"/>
      <c r="U10565" s="42"/>
      <c r="V10565" s="42"/>
      <c r="W10565" s="42"/>
      <c r="X10565" s="42"/>
      <c r="Y10565" s="42"/>
      <c r="Z10565" s="42"/>
      <c r="AA10565" s="42"/>
      <c r="AB10565" s="42"/>
      <c r="AD10565" s="11"/>
      <c r="AE10565" s="11"/>
    </row>
    <row r="10566" spans="3:32">
      <c r="C10566" s="57"/>
      <c r="D10566" s="11"/>
      <c r="E10566" s="11"/>
      <c r="F10566" s="56"/>
      <c r="G10566" s="11"/>
      <c r="H10566" s="11"/>
      <c r="I10566" s="11"/>
      <c r="J10566" s="11"/>
      <c r="K10566" s="11"/>
      <c r="L10566" s="11"/>
      <c r="M10566" s="11"/>
      <c r="N10566" s="11"/>
      <c r="O10566" s="11"/>
      <c r="P10566" s="11"/>
      <c r="Q10566" s="11"/>
      <c r="R10566" s="11"/>
      <c r="S10566" s="11"/>
      <c r="T10566" s="11"/>
      <c r="U10566" s="42"/>
      <c r="V10566" s="42"/>
      <c r="W10566" s="42"/>
      <c r="X10566" s="42"/>
      <c r="Y10566" s="42"/>
      <c r="Z10566" s="42"/>
      <c r="AA10566" s="42"/>
      <c r="AB10566" s="42"/>
      <c r="AD10566" s="11"/>
      <c r="AE10566" s="11"/>
      <c r="AF10566" s="11"/>
    </row>
    <row r="10567" spans="3:32">
      <c r="C10567" s="57"/>
      <c r="D10567" s="11"/>
      <c r="E10567" s="11"/>
      <c r="F10567" s="56"/>
      <c r="G10567" s="11"/>
      <c r="H10567" s="11"/>
      <c r="I10567" s="11"/>
      <c r="J10567" s="11"/>
      <c r="K10567" s="11"/>
      <c r="L10567" s="11"/>
      <c r="M10567" s="11"/>
      <c r="N10567" s="11"/>
      <c r="O10567" s="11"/>
      <c r="P10567" s="11"/>
      <c r="Q10567" s="11"/>
      <c r="R10567" s="11"/>
      <c r="S10567" s="11"/>
      <c r="T10567" s="11"/>
      <c r="U10567" s="42"/>
      <c r="V10567" s="42"/>
      <c r="W10567" s="42"/>
      <c r="X10567" s="42"/>
      <c r="Y10567" s="42"/>
      <c r="Z10567" s="42"/>
      <c r="AA10567" s="42"/>
      <c r="AB10567" s="42"/>
      <c r="AD10567" s="11"/>
      <c r="AE10567" s="11"/>
      <c r="AF10567" s="11"/>
    </row>
    <row r="10568" spans="3:32">
      <c r="C10568" s="57"/>
      <c r="D10568" s="11"/>
      <c r="E10568" s="11"/>
      <c r="F10568" s="56"/>
      <c r="G10568" s="11"/>
      <c r="H10568" s="11"/>
      <c r="I10568" s="11"/>
      <c r="J10568" s="11"/>
      <c r="K10568" s="11"/>
      <c r="L10568" s="11"/>
      <c r="M10568" s="11"/>
      <c r="N10568" s="11"/>
      <c r="O10568" s="11"/>
      <c r="P10568" s="11"/>
      <c r="Q10568" s="11"/>
      <c r="R10568" s="11"/>
      <c r="S10568" s="11"/>
      <c r="T10568" s="11"/>
      <c r="U10568" s="42"/>
      <c r="V10568" s="42"/>
      <c r="W10568" s="42"/>
      <c r="X10568" s="42"/>
      <c r="Y10568" s="42"/>
      <c r="Z10568" s="42"/>
      <c r="AA10568" s="42"/>
      <c r="AB10568" s="42"/>
      <c r="AD10568" s="11"/>
      <c r="AE10568" s="11"/>
    </row>
    <row r="10569" spans="3:32">
      <c r="C10569" s="57"/>
      <c r="D10569" s="11"/>
      <c r="E10569" s="11"/>
      <c r="F10569" s="56"/>
      <c r="G10569" s="11"/>
      <c r="H10569" s="11"/>
      <c r="I10569" s="11"/>
      <c r="J10569" s="11"/>
      <c r="K10569" s="11"/>
      <c r="L10569" s="11"/>
      <c r="M10569" s="11"/>
      <c r="N10569" s="11"/>
      <c r="O10569" s="11"/>
      <c r="P10569" s="11"/>
      <c r="Q10569" s="11"/>
      <c r="R10569" s="11"/>
      <c r="S10569" s="11"/>
      <c r="T10569" s="11"/>
      <c r="U10569" s="42"/>
      <c r="V10569" s="42"/>
      <c r="W10569" s="42"/>
      <c r="X10569" s="42"/>
      <c r="Y10569" s="42"/>
      <c r="Z10569" s="42"/>
      <c r="AA10569" s="42"/>
      <c r="AB10569" s="42"/>
      <c r="AD10569" s="11"/>
      <c r="AE10569" s="11"/>
    </row>
    <row r="10570" spans="3:32">
      <c r="C10570" s="57"/>
      <c r="D10570" s="11"/>
      <c r="E10570" s="11"/>
      <c r="F10570" s="56"/>
      <c r="G10570" s="11"/>
      <c r="H10570" s="11"/>
      <c r="I10570" s="11"/>
      <c r="J10570" s="11"/>
      <c r="K10570" s="11"/>
      <c r="M10570" s="11"/>
      <c r="N10570" s="11"/>
      <c r="O10570" s="11"/>
      <c r="Q10570" s="11"/>
      <c r="R10570" s="11"/>
      <c r="S10570" s="11"/>
      <c r="U10570" s="42"/>
      <c r="V10570" s="42"/>
      <c r="W10570" s="42"/>
      <c r="X10570" s="42"/>
      <c r="Y10570" s="42"/>
      <c r="Z10570" s="42"/>
      <c r="AA10570" s="42"/>
      <c r="AB10570" s="42"/>
      <c r="AD10570" s="11"/>
      <c r="AE10570" s="11"/>
      <c r="AF10570" s="11"/>
    </row>
    <row r="10571" spans="3:32">
      <c r="C10571" s="57"/>
      <c r="D10571" s="11"/>
      <c r="E10571" s="11"/>
      <c r="F10571" s="56"/>
      <c r="G10571" s="11"/>
      <c r="H10571" s="11"/>
      <c r="I10571" s="11"/>
      <c r="J10571" s="11"/>
      <c r="K10571" s="11"/>
      <c r="M10571" s="11"/>
      <c r="N10571" s="11"/>
      <c r="P10571" s="11"/>
      <c r="Q10571" s="11"/>
      <c r="R10571" s="11"/>
      <c r="S10571" s="11"/>
      <c r="U10571" s="42"/>
      <c r="V10571" s="42"/>
      <c r="W10571" s="42"/>
      <c r="X10571" s="42"/>
      <c r="Y10571" s="42"/>
      <c r="Z10571" s="42"/>
      <c r="AA10571" s="42"/>
      <c r="AB10571" s="42"/>
      <c r="AD10571" s="11"/>
      <c r="AE10571" s="11"/>
    </row>
    <row r="10572" spans="3:32">
      <c r="C10572" s="57"/>
      <c r="D10572" s="11"/>
      <c r="E10572" s="11"/>
      <c r="F10572" s="56"/>
      <c r="G10572" s="11"/>
      <c r="H10572" s="11"/>
      <c r="I10572" s="11"/>
      <c r="J10572" s="11"/>
      <c r="K10572" s="11"/>
      <c r="M10572" s="11"/>
      <c r="N10572" s="11"/>
      <c r="P10572" s="11"/>
      <c r="Q10572" s="11"/>
      <c r="R10572" s="11"/>
      <c r="S10572" s="11"/>
      <c r="U10572" s="42"/>
      <c r="V10572" s="42"/>
      <c r="W10572" s="42"/>
      <c r="X10572" s="42"/>
      <c r="Y10572" s="42"/>
      <c r="Z10572" s="42"/>
      <c r="AA10572" s="42"/>
      <c r="AB10572" s="42"/>
      <c r="AD10572" s="11"/>
      <c r="AF10572" s="11"/>
    </row>
    <row r="10573" spans="3:32">
      <c r="C10573" s="57"/>
      <c r="D10573" s="11"/>
      <c r="E10573" s="11"/>
      <c r="F10573" s="56"/>
      <c r="G10573" s="11"/>
      <c r="H10573" s="11"/>
      <c r="I10573" s="11"/>
      <c r="J10573" s="11"/>
      <c r="K10573" s="11"/>
      <c r="M10573" s="11"/>
      <c r="N10573" s="11"/>
      <c r="P10573" s="11"/>
      <c r="Q10573" s="11"/>
      <c r="R10573" s="11"/>
      <c r="S10573" s="11"/>
      <c r="U10573" s="42"/>
      <c r="V10573" s="42"/>
      <c r="W10573" s="42"/>
      <c r="X10573" s="42"/>
      <c r="Y10573" s="42"/>
      <c r="Z10573" s="42"/>
      <c r="AA10573" s="42"/>
      <c r="AB10573" s="42"/>
      <c r="AD10573" s="11"/>
      <c r="AE10573" s="11"/>
    </row>
    <row r="10574" spans="3:32">
      <c r="C10574" s="57"/>
      <c r="D10574" s="11"/>
      <c r="E10574" s="11"/>
      <c r="F10574" s="56"/>
      <c r="G10574" s="11"/>
      <c r="H10574" s="11"/>
      <c r="I10574" s="11"/>
      <c r="J10574" s="11"/>
      <c r="K10574" s="11"/>
      <c r="M10574" s="11"/>
      <c r="N10574" s="11"/>
      <c r="P10574" s="11"/>
      <c r="Q10574" s="11"/>
      <c r="R10574" s="11"/>
      <c r="S10574" s="11"/>
      <c r="U10574" s="42"/>
      <c r="V10574" s="42"/>
      <c r="W10574" s="42"/>
      <c r="X10574" s="42"/>
      <c r="Y10574" s="42"/>
      <c r="Z10574" s="42"/>
      <c r="AA10574" s="42"/>
      <c r="AB10574" s="42"/>
      <c r="AD10574" s="11"/>
      <c r="AF10574" s="11"/>
    </row>
    <row r="10575" spans="3:32">
      <c r="C10575" s="57"/>
      <c r="D10575" s="11"/>
      <c r="E10575" s="11"/>
      <c r="F10575" s="56"/>
      <c r="G10575" s="11"/>
      <c r="H10575" s="11"/>
      <c r="I10575" s="11"/>
      <c r="J10575" s="11"/>
      <c r="K10575" s="11"/>
      <c r="M10575" s="11"/>
      <c r="N10575" s="11"/>
      <c r="O10575" s="11"/>
      <c r="P10575" s="11"/>
      <c r="Q10575" s="11"/>
      <c r="R10575" s="11"/>
      <c r="S10575" s="11"/>
      <c r="T10575" s="11"/>
      <c r="U10575" s="42"/>
      <c r="V10575" s="42"/>
      <c r="W10575" s="42"/>
      <c r="X10575" s="42"/>
      <c r="Y10575" s="42"/>
      <c r="Z10575" s="42"/>
      <c r="AA10575" s="42"/>
      <c r="AB10575" s="42"/>
      <c r="AD10575" s="11"/>
      <c r="AF10575" s="11"/>
    </row>
    <row r="10576" spans="3:32">
      <c r="C10576" s="57"/>
      <c r="D10576" s="11"/>
      <c r="E10576" s="11"/>
      <c r="F10576" s="56"/>
      <c r="G10576" s="11"/>
      <c r="H10576" s="11"/>
      <c r="I10576" s="11"/>
      <c r="J10576" s="11"/>
      <c r="K10576" s="11"/>
      <c r="L10576" s="11"/>
      <c r="M10576" s="11"/>
      <c r="N10576" s="11"/>
      <c r="O10576" s="11"/>
      <c r="P10576" s="11"/>
      <c r="Q10576" s="11"/>
      <c r="R10576" s="11"/>
      <c r="S10576" s="11"/>
      <c r="T10576" s="11"/>
      <c r="U10576" s="42"/>
      <c r="V10576" s="42"/>
      <c r="W10576" s="42"/>
      <c r="X10576" s="42"/>
      <c r="Y10576" s="42"/>
      <c r="Z10576" s="42"/>
      <c r="AA10576" s="42"/>
      <c r="AB10576" s="42"/>
      <c r="AD10576" s="11"/>
      <c r="AF10576" s="11"/>
    </row>
    <row r="10577" spans="3:32">
      <c r="C10577" s="57"/>
      <c r="D10577" s="11"/>
      <c r="E10577" s="11"/>
      <c r="F10577" s="56"/>
      <c r="G10577" s="11"/>
      <c r="H10577" s="11"/>
      <c r="I10577" s="11"/>
      <c r="J10577" s="11"/>
      <c r="K10577" s="11"/>
      <c r="L10577" s="11"/>
      <c r="M10577" s="11"/>
      <c r="N10577" s="11"/>
      <c r="O10577" s="11"/>
      <c r="P10577" s="11"/>
      <c r="Q10577" s="11"/>
      <c r="R10577" s="11"/>
      <c r="S10577" s="11"/>
      <c r="T10577" s="11"/>
      <c r="U10577" s="42"/>
      <c r="V10577" s="42"/>
      <c r="W10577" s="42"/>
      <c r="X10577" s="42"/>
      <c r="Y10577" s="42"/>
      <c r="Z10577" s="42"/>
      <c r="AA10577" s="42"/>
      <c r="AB10577" s="42"/>
      <c r="AD10577" s="11"/>
      <c r="AE10577" s="11"/>
      <c r="AF10577" s="11"/>
    </row>
    <row r="10578" spans="3:32">
      <c r="C10578" s="57"/>
      <c r="D10578" s="11"/>
      <c r="E10578" s="11"/>
      <c r="F10578" s="56"/>
      <c r="G10578" s="11"/>
      <c r="H10578" s="11"/>
      <c r="I10578" s="11"/>
      <c r="J10578" s="11"/>
      <c r="K10578" s="11"/>
      <c r="L10578" s="11"/>
      <c r="M10578" s="11"/>
      <c r="N10578" s="11"/>
      <c r="O10578" s="11"/>
      <c r="P10578" s="11"/>
      <c r="Q10578" s="11"/>
      <c r="R10578" s="11"/>
      <c r="S10578" s="11"/>
      <c r="T10578" s="11"/>
      <c r="U10578" s="42"/>
      <c r="V10578" s="42"/>
      <c r="W10578" s="42"/>
      <c r="X10578" s="42"/>
      <c r="Y10578" s="42"/>
      <c r="Z10578" s="42"/>
      <c r="AA10578" s="42"/>
      <c r="AB10578" s="42"/>
      <c r="AD10578" s="11"/>
    </row>
    <row r="10579" spans="3:32">
      <c r="C10579" s="57"/>
      <c r="D10579" s="11"/>
      <c r="E10579" s="11"/>
      <c r="F10579" s="56"/>
      <c r="G10579" s="11"/>
      <c r="H10579" s="11"/>
      <c r="I10579" s="11"/>
      <c r="J10579" s="11"/>
      <c r="K10579" s="11"/>
      <c r="L10579" s="11"/>
      <c r="M10579" s="11"/>
      <c r="N10579" s="11"/>
      <c r="O10579" s="11"/>
      <c r="P10579" s="11"/>
      <c r="Q10579" s="11"/>
      <c r="R10579" s="11"/>
      <c r="S10579" s="11"/>
      <c r="T10579" s="11"/>
      <c r="U10579" s="42"/>
      <c r="V10579" s="42"/>
      <c r="W10579" s="42"/>
      <c r="X10579" s="42"/>
      <c r="Y10579" s="42"/>
      <c r="Z10579" s="42"/>
      <c r="AA10579" s="42"/>
      <c r="AB10579" s="42"/>
      <c r="AD10579" s="11"/>
      <c r="AE10579" s="11"/>
      <c r="AF10579" s="11"/>
    </row>
    <row r="10580" spans="3:32">
      <c r="C10580" s="57"/>
      <c r="D10580" s="11"/>
      <c r="E10580" s="11"/>
      <c r="F10580" s="56"/>
      <c r="G10580" s="11"/>
      <c r="H10580" s="11"/>
      <c r="I10580" s="11"/>
      <c r="J10580" s="11"/>
      <c r="K10580" s="11"/>
      <c r="L10580" s="11"/>
      <c r="M10580" s="11"/>
      <c r="N10580" s="11"/>
      <c r="O10580" s="11"/>
      <c r="P10580" s="11"/>
      <c r="Q10580" s="11"/>
      <c r="R10580" s="11"/>
      <c r="S10580" s="11"/>
      <c r="T10580" s="11"/>
      <c r="U10580" s="42"/>
      <c r="V10580" s="42"/>
      <c r="W10580" s="42"/>
      <c r="X10580" s="42"/>
      <c r="Y10580" s="42"/>
      <c r="Z10580" s="42"/>
      <c r="AA10580" s="42"/>
      <c r="AB10580" s="42"/>
      <c r="AD10580" s="11"/>
      <c r="AE10580" s="11"/>
    </row>
    <row r="10581" spans="3:32">
      <c r="C10581" s="57"/>
      <c r="D10581" s="11"/>
      <c r="E10581" s="11"/>
      <c r="F10581" s="56"/>
      <c r="G10581" s="11"/>
      <c r="H10581" s="11"/>
      <c r="I10581" s="11"/>
      <c r="J10581" s="11"/>
      <c r="K10581" s="11"/>
      <c r="L10581" s="11"/>
      <c r="M10581" s="11"/>
      <c r="N10581" s="11"/>
      <c r="O10581" s="11"/>
      <c r="P10581" s="11"/>
      <c r="Q10581" s="11"/>
      <c r="R10581" s="11"/>
      <c r="S10581" s="11"/>
      <c r="T10581" s="11"/>
      <c r="U10581" s="42"/>
      <c r="V10581" s="42"/>
      <c r="W10581" s="42"/>
      <c r="X10581" s="42"/>
      <c r="Y10581" s="42"/>
      <c r="Z10581" s="42"/>
      <c r="AA10581" s="42"/>
      <c r="AB10581" s="42"/>
      <c r="AD10581" s="11"/>
      <c r="AE10581" s="11"/>
      <c r="AF10581" s="11"/>
    </row>
    <row r="10582" spans="3:32">
      <c r="C10582" s="57"/>
      <c r="D10582" s="11"/>
      <c r="E10582" s="11"/>
      <c r="F10582" s="56"/>
      <c r="G10582" s="11"/>
      <c r="H10582" s="11"/>
      <c r="I10582" s="11"/>
      <c r="J10582" s="11"/>
      <c r="K10582" s="11"/>
      <c r="L10582" s="11"/>
      <c r="M10582" s="11"/>
      <c r="N10582" s="11"/>
      <c r="O10582" s="11"/>
      <c r="P10582" s="11"/>
      <c r="Q10582" s="11"/>
      <c r="R10582" s="11"/>
      <c r="S10582" s="11"/>
      <c r="T10582" s="11"/>
      <c r="U10582" s="42"/>
      <c r="V10582" s="42"/>
      <c r="W10582" s="42"/>
      <c r="X10582" s="42"/>
      <c r="Y10582" s="42"/>
      <c r="Z10582" s="42"/>
      <c r="AA10582" s="42"/>
      <c r="AB10582" s="42"/>
      <c r="AD10582" s="11"/>
      <c r="AE10582" s="11"/>
    </row>
    <row r="10583" spans="3:32">
      <c r="C10583" s="57"/>
      <c r="D10583" s="11"/>
      <c r="E10583" s="11"/>
      <c r="F10583" s="56"/>
      <c r="G10583" s="11"/>
      <c r="H10583" s="11"/>
      <c r="I10583" s="11"/>
      <c r="J10583" s="11"/>
      <c r="K10583" s="11"/>
      <c r="M10583" s="11"/>
      <c r="N10583" s="11"/>
      <c r="O10583" s="11"/>
      <c r="P10583" s="11"/>
      <c r="Q10583" s="11"/>
      <c r="R10583" s="11"/>
      <c r="S10583" s="11"/>
      <c r="T10583" s="11"/>
      <c r="U10583" s="42"/>
      <c r="V10583" s="42"/>
      <c r="W10583" s="42"/>
      <c r="X10583" s="42"/>
      <c r="Y10583" s="42"/>
      <c r="Z10583" s="42"/>
      <c r="AA10583" s="42"/>
      <c r="AB10583" s="42"/>
      <c r="AD10583" s="11"/>
      <c r="AE10583" s="11"/>
    </row>
    <row r="10584" spans="3:32">
      <c r="C10584" s="57"/>
      <c r="D10584" s="11"/>
      <c r="E10584" s="11"/>
      <c r="F10584" s="56"/>
      <c r="G10584" s="11"/>
      <c r="H10584" s="11"/>
      <c r="I10584" s="11"/>
      <c r="J10584" s="11"/>
      <c r="K10584" s="11"/>
      <c r="M10584" s="11"/>
      <c r="N10584" s="11"/>
      <c r="O10584" s="11"/>
      <c r="P10584" s="11"/>
      <c r="Q10584" s="11"/>
      <c r="R10584" s="11"/>
      <c r="S10584" s="11"/>
      <c r="T10584" s="11"/>
      <c r="U10584" s="42"/>
      <c r="V10584" s="42"/>
      <c r="W10584" s="42"/>
      <c r="X10584" s="42"/>
      <c r="Y10584" s="42"/>
      <c r="Z10584" s="42"/>
      <c r="AA10584" s="42"/>
      <c r="AB10584" s="42"/>
      <c r="AD10584" s="11"/>
      <c r="AE10584" s="11"/>
    </row>
    <row r="10585" spans="3:32">
      <c r="C10585" s="57"/>
      <c r="D10585" s="11"/>
      <c r="E10585" s="11"/>
      <c r="F10585" s="56"/>
      <c r="G10585" s="11"/>
      <c r="H10585" s="11"/>
      <c r="I10585" s="11"/>
      <c r="J10585" s="11"/>
      <c r="K10585" s="11"/>
      <c r="L10585" s="11"/>
      <c r="M10585" s="11"/>
      <c r="N10585" s="11"/>
      <c r="O10585" s="11"/>
      <c r="Q10585" s="11"/>
      <c r="R10585" s="11"/>
      <c r="S10585" s="11"/>
      <c r="T10585" s="11"/>
      <c r="U10585" s="42"/>
      <c r="V10585" s="42"/>
      <c r="W10585" s="42"/>
      <c r="X10585" s="42"/>
      <c r="Y10585" s="42"/>
      <c r="Z10585" s="42"/>
      <c r="AA10585" s="42"/>
      <c r="AB10585" s="42"/>
      <c r="AD10585" s="11"/>
      <c r="AE10585" s="11"/>
      <c r="AF10585" s="11"/>
    </row>
    <row r="10586" spans="3:32">
      <c r="C10586" s="57"/>
      <c r="D10586" s="11"/>
      <c r="E10586" s="11"/>
      <c r="F10586" s="56"/>
      <c r="G10586" s="11"/>
      <c r="H10586" s="11"/>
      <c r="I10586" s="11"/>
      <c r="J10586" s="11"/>
      <c r="K10586" s="11"/>
      <c r="L10586" s="11"/>
      <c r="M10586" s="11"/>
      <c r="N10586" s="11"/>
      <c r="O10586" s="11"/>
      <c r="P10586" s="11"/>
      <c r="Q10586" s="11"/>
      <c r="R10586" s="11"/>
      <c r="S10586" s="11"/>
      <c r="T10586" s="11"/>
      <c r="U10586" s="42"/>
      <c r="V10586" s="42"/>
      <c r="W10586" s="42"/>
      <c r="X10586" s="42"/>
      <c r="Y10586" s="42"/>
      <c r="Z10586" s="42"/>
      <c r="AA10586" s="42"/>
      <c r="AB10586" s="42"/>
      <c r="AD10586" s="11"/>
      <c r="AE10586" s="11"/>
    </row>
    <row r="10587" spans="3:32">
      <c r="C10587" s="57"/>
      <c r="D10587" s="11"/>
      <c r="E10587" s="11"/>
      <c r="F10587" s="56"/>
      <c r="G10587" s="11"/>
      <c r="H10587" s="11"/>
      <c r="I10587" s="11"/>
      <c r="J10587" s="11"/>
      <c r="K10587" s="11"/>
      <c r="L10587" s="11"/>
      <c r="M10587" s="11"/>
      <c r="N10587" s="11"/>
      <c r="O10587" s="11"/>
      <c r="P10587" s="11"/>
      <c r="Q10587" s="11"/>
      <c r="R10587" s="11"/>
      <c r="S10587" s="11"/>
      <c r="T10587" s="11"/>
      <c r="U10587" s="42"/>
      <c r="V10587" s="42"/>
      <c r="W10587" s="42"/>
      <c r="X10587" s="42"/>
      <c r="Y10587" s="42"/>
      <c r="Z10587" s="42"/>
      <c r="AA10587" s="42"/>
      <c r="AB10587" s="42"/>
      <c r="AD10587" s="11"/>
      <c r="AE10587" s="11"/>
    </row>
    <row r="10588" spans="3:32">
      <c r="C10588" s="57"/>
      <c r="D10588" s="11"/>
      <c r="E10588" s="11"/>
      <c r="F10588" s="56"/>
      <c r="G10588" s="11"/>
      <c r="H10588" s="11"/>
      <c r="I10588" s="11"/>
      <c r="J10588" s="11"/>
      <c r="K10588" s="11"/>
      <c r="L10588" s="11"/>
      <c r="M10588" s="11"/>
      <c r="N10588" s="11"/>
      <c r="O10588" s="11"/>
      <c r="P10588" s="11"/>
      <c r="Q10588" s="11"/>
      <c r="R10588" s="11"/>
      <c r="S10588" s="11"/>
      <c r="T10588" s="11"/>
      <c r="U10588" s="42"/>
      <c r="V10588" s="42"/>
      <c r="W10588" s="42"/>
      <c r="X10588" s="42"/>
      <c r="Y10588" s="42"/>
      <c r="Z10588" s="42"/>
      <c r="AA10588" s="42"/>
      <c r="AB10588" s="42"/>
      <c r="AD10588" s="11"/>
      <c r="AF10588" s="11"/>
    </row>
    <row r="10589" spans="3:32">
      <c r="C10589" s="57"/>
      <c r="D10589" s="11"/>
      <c r="E10589" s="11"/>
      <c r="F10589" s="56"/>
      <c r="G10589" s="11"/>
      <c r="H10589" s="11"/>
      <c r="I10589" s="11"/>
      <c r="J10589" s="11"/>
      <c r="K10589" s="11"/>
      <c r="M10589" s="11"/>
      <c r="N10589" s="11"/>
      <c r="P10589" s="11"/>
      <c r="Q10589" s="11"/>
      <c r="R10589" s="11"/>
      <c r="S10589" s="11"/>
      <c r="U10589" s="42"/>
      <c r="V10589" s="42"/>
      <c r="W10589" s="42"/>
      <c r="X10589" s="42"/>
      <c r="Y10589" s="42"/>
      <c r="Z10589" s="42"/>
      <c r="AA10589" s="42"/>
      <c r="AB10589" s="42"/>
      <c r="AD10589" s="11"/>
      <c r="AE10589" s="11"/>
    </row>
    <row r="10590" spans="3:32">
      <c r="C10590" s="57"/>
      <c r="D10590" s="11"/>
      <c r="E10590" s="11"/>
      <c r="F10590" s="56"/>
      <c r="G10590" s="11"/>
      <c r="H10590" s="11"/>
      <c r="I10590" s="11"/>
      <c r="J10590" s="11"/>
      <c r="K10590" s="11"/>
      <c r="M10590" s="11"/>
      <c r="N10590" s="11"/>
      <c r="O10590" s="11"/>
      <c r="Q10590" s="11"/>
      <c r="R10590" s="11"/>
      <c r="S10590" s="11"/>
      <c r="U10590" s="42"/>
      <c r="V10590" s="42"/>
      <c r="W10590" s="42"/>
      <c r="X10590" s="42"/>
      <c r="Y10590" s="42"/>
      <c r="Z10590" s="42"/>
      <c r="AA10590" s="42"/>
      <c r="AB10590" s="42"/>
      <c r="AD10590" s="11"/>
      <c r="AF10590" s="11"/>
    </row>
    <row r="10591" spans="3:32">
      <c r="C10591" s="57"/>
      <c r="D10591" s="11"/>
      <c r="E10591" s="11"/>
      <c r="F10591" s="56"/>
      <c r="G10591" s="11"/>
      <c r="H10591" s="11"/>
      <c r="I10591" s="11"/>
      <c r="J10591" s="11"/>
      <c r="K10591" s="11"/>
      <c r="L10591" s="11"/>
      <c r="M10591" s="11"/>
      <c r="N10591" s="11"/>
      <c r="P10591" s="11"/>
      <c r="Q10591" s="11"/>
      <c r="R10591" s="11"/>
      <c r="S10591" s="11"/>
      <c r="T10591" s="11"/>
      <c r="U10591" s="42"/>
      <c r="V10591" s="42"/>
      <c r="W10591" s="42"/>
      <c r="X10591" s="42"/>
      <c r="Y10591" s="42"/>
      <c r="Z10591" s="42"/>
      <c r="AA10591" s="42"/>
      <c r="AB10591" s="42"/>
      <c r="AD10591" s="11"/>
      <c r="AF10591" s="11"/>
    </row>
    <row r="10592" spans="3:32">
      <c r="C10592" s="57"/>
      <c r="D10592" s="11"/>
      <c r="E10592" s="11"/>
      <c r="F10592" s="56"/>
      <c r="G10592" s="11"/>
      <c r="H10592" s="11"/>
      <c r="I10592" s="11"/>
      <c r="J10592" s="11"/>
      <c r="K10592" s="11"/>
      <c r="L10592" s="11"/>
      <c r="M10592" s="11"/>
      <c r="N10592" s="11"/>
      <c r="P10592" s="11"/>
      <c r="Q10592" s="11"/>
      <c r="R10592" s="11"/>
      <c r="S10592" s="11"/>
      <c r="T10592" s="11"/>
      <c r="U10592" s="42"/>
      <c r="V10592" s="42"/>
      <c r="W10592" s="42"/>
      <c r="X10592" s="42"/>
      <c r="Y10592" s="42"/>
      <c r="Z10592" s="42"/>
      <c r="AA10592" s="42"/>
      <c r="AB10592" s="42"/>
      <c r="AD10592" s="11"/>
      <c r="AF10592" s="11"/>
    </row>
    <row r="10593" spans="3:32">
      <c r="C10593" s="57"/>
      <c r="D10593" s="11"/>
      <c r="E10593" s="11"/>
      <c r="F10593" s="56"/>
      <c r="G10593" s="11"/>
      <c r="H10593" s="11"/>
      <c r="I10593" s="11"/>
      <c r="J10593" s="11"/>
      <c r="K10593" s="11"/>
      <c r="L10593" s="11"/>
      <c r="M10593" s="11"/>
      <c r="N10593" s="11"/>
      <c r="Q10593" s="11"/>
      <c r="R10593" s="11"/>
      <c r="S10593" s="11"/>
      <c r="T10593" s="11"/>
      <c r="U10593" s="42"/>
      <c r="V10593" s="42"/>
      <c r="W10593" s="42"/>
      <c r="X10593" s="42"/>
      <c r="Y10593" s="42"/>
      <c r="Z10593" s="42"/>
      <c r="AA10593" s="42"/>
      <c r="AB10593" s="42"/>
      <c r="AD10593" s="11"/>
      <c r="AE10593" s="11"/>
    </row>
    <row r="10594" spans="3:32">
      <c r="C10594" s="57"/>
      <c r="D10594" s="11"/>
      <c r="E10594" s="11"/>
      <c r="F10594" s="56"/>
      <c r="G10594" s="11"/>
      <c r="H10594" s="11"/>
      <c r="I10594" s="11"/>
      <c r="J10594" s="11"/>
      <c r="K10594" s="11"/>
      <c r="M10594" s="11"/>
      <c r="N10594" s="11"/>
      <c r="O10594" s="11"/>
      <c r="Q10594" s="11"/>
      <c r="R10594" s="11"/>
      <c r="S10594" s="11"/>
      <c r="U10594" s="42"/>
      <c r="V10594" s="42"/>
      <c r="W10594" s="42"/>
      <c r="X10594" s="42"/>
      <c r="Y10594" s="42"/>
      <c r="Z10594" s="42"/>
      <c r="AA10594" s="42"/>
      <c r="AB10594" s="42"/>
      <c r="AD10594" s="11"/>
      <c r="AE10594" s="11"/>
    </row>
    <row r="10595" spans="3:32">
      <c r="C10595" s="57"/>
      <c r="D10595" s="11"/>
      <c r="E10595" s="11"/>
      <c r="F10595" s="56"/>
      <c r="G10595" s="11"/>
      <c r="H10595" s="11"/>
      <c r="I10595" s="11"/>
      <c r="J10595" s="11"/>
      <c r="K10595" s="11"/>
      <c r="L10595" s="11"/>
      <c r="M10595" s="11"/>
      <c r="N10595" s="11"/>
      <c r="O10595" s="11"/>
      <c r="Q10595" s="11"/>
      <c r="R10595" s="11"/>
      <c r="S10595" s="11"/>
      <c r="T10595" s="11"/>
      <c r="U10595" s="42"/>
      <c r="V10595" s="42"/>
      <c r="W10595" s="42"/>
      <c r="X10595" s="42"/>
      <c r="Y10595" s="42"/>
      <c r="Z10595" s="42"/>
      <c r="AA10595" s="42"/>
      <c r="AB10595" s="42"/>
      <c r="AD10595" s="11"/>
      <c r="AE10595" s="11"/>
      <c r="AF10595" s="11"/>
    </row>
    <row r="10596" spans="3:32">
      <c r="C10596" s="57"/>
      <c r="D10596" s="11"/>
      <c r="E10596" s="11"/>
      <c r="F10596" s="56"/>
      <c r="G10596" s="11"/>
      <c r="H10596" s="11"/>
      <c r="I10596" s="11"/>
      <c r="J10596" s="11"/>
      <c r="K10596" s="11"/>
      <c r="M10596" s="11"/>
      <c r="O10596" s="11"/>
      <c r="P10596" s="11"/>
      <c r="Q10596" s="11"/>
      <c r="R10596" s="11"/>
      <c r="S10596" s="11"/>
      <c r="T10596" s="11"/>
      <c r="U10596" s="42"/>
      <c r="V10596" s="42"/>
      <c r="W10596" s="42"/>
      <c r="X10596" s="42"/>
      <c r="Y10596" s="42"/>
      <c r="Z10596" s="42"/>
      <c r="AA10596" s="42"/>
      <c r="AB10596" s="42"/>
      <c r="AD10596" s="11"/>
      <c r="AE10596" s="11"/>
      <c r="AF10596" s="11"/>
    </row>
    <row r="10597" spans="3:32">
      <c r="C10597" s="57"/>
      <c r="D10597" s="11"/>
      <c r="E10597" s="11"/>
      <c r="F10597" s="56"/>
      <c r="G10597" s="11"/>
      <c r="H10597" s="11"/>
      <c r="I10597" s="11"/>
      <c r="J10597" s="11"/>
      <c r="K10597" s="11"/>
      <c r="L10597" s="11"/>
      <c r="M10597" s="11"/>
      <c r="N10597" s="11"/>
      <c r="O10597" s="11"/>
      <c r="P10597" s="11"/>
      <c r="Q10597" s="11"/>
      <c r="R10597" s="11"/>
      <c r="S10597" s="11"/>
      <c r="T10597" s="11"/>
      <c r="U10597" s="42"/>
      <c r="V10597" s="42"/>
      <c r="W10597" s="42"/>
      <c r="X10597" s="42"/>
      <c r="Y10597" s="42"/>
      <c r="Z10597" s="42"/>
      <c r="AA10597" s="42"/>
      <c r="AB10597" s="42"/>
      <c r="AD10597" s="11"/>
      <c r="AE10597" s="11"/>
    </row>
    <row r="10598" spans="3:32">
      <c r="C10598" s="57"/>
      <c r="D10598" s="11"/>
      <c r="E10598" s="11"/>
      <c r="F10598" s="56"/>
      <c r="G10598" s="11"/>
      <c r="H10598" s="11"/>
      <c r="I10598" s="11"/>
      <c r="J10598" s="11"/>
      <c r="K10598" s="11"/>
      <c r="L10598" s="11"/>
      <c r="M10598" s="11"/>
      <c r="N10598" s="11"/>
      <c r="O10598" s="11"/>
      <c r="P10598" s="11"/>
      <c r="Q10598" s="11"/>
      <c r="R10598" s="11"/>
      <c r="S10598" s="11"/>
      <c r="T10598" s="11"/>
      <c r="U10598" s="42"/>
      <c r="V10598" s="42"/>
      <c r="W10598" s="42"/>
      <c r="X10598" s="42"/>
      <c r="Y10598" s="42"/>
      <c r="Z10598" s="42"/>
      <c r="AA10598" s="42"/>
      <c r="AB10598" s="42"/>
      <c r="AD10598" s="11"/>
      <c r="AF10598" s="11"/>
    </row>
    <row r="10599" spans="3:32">
      <c r="C10599" s="57"/>
      <c r="D10599" s="11"/>
      <c r="E10599" s="11"/>
      <c r="F10599" s="56"/>
      <c r="G10599" s="11"/>
      <c r="H10599" s="11"/>
      <c r="I10599" s="11"/>
      <c r="J10599" s="11"/>
      <c r="K10599" s="11"/>
      <c r="L10599" s="11"/>
      <c r="M10599" s="11"/>
      <c r="N10599" s="11"/>
      <c r="O10599" s="11"/>
      <c r="P10599" s="11"/>
      <c r="Q10599" s="11"/>
      <c r="R10599" s="11"/>
      <c r="S10599" s="11"/>
      <c r="T10599" s="11"/>
      <c r="U10599" s="42"/>
      <c r="V10599" s="42"/>
      <c r="W10599" s="42"/>
      <c r="X10599" s="42"/>
      <c r="Y10599" s="42"/>
      <c r="Z10599" s="42"/>
      <c r="AA10599" s="42"/>
      <c r="AB10599" s="42"/>
      <c r="AD10599" s="11"/>
      <c r="AE10599" s="11"/>
      <c r="AF10599" s="11"/>
    </row>
    <row r="10600" spans="3:32">
      <c r="C10600" s="57"/>
      <c r="D10600" s="11"/>
      <c r="E10600" s="11"/>
      <c r="F10600" s="56"/>
      <c r="G10600" s="11"/>
      <c r="H10600" s="11"/>
      <c r="I10600" s="11"/>
      <c r="J10600" s="11"/>
      <c r="K10600" s="11"/>
      <c r="L10600" s="11"/>
      <c r="M10600" s="11"/>
      <c r="N10600" s="11"/>
      <c r="O10600" s="11"/>
      <c r="P10600" s="11"/>
      <c r="Q10600" s="11"/>
      <c r="R10600" s="11"/>
      <c r="S10600" s="11"/>
      <c r="T10600" s="11"/>
      <c r="U10600" s="42"/>
      <c r="V10600" s="42"/>
      <c r="W10600" s="42"/>
      <c r="X10600" s="42"/>
      <c r="Y10600" s="42"/>
      <c r="Z10600" s="42"/>
      <c r="AA10600" s="42"/>
      <c r="AB10600" s="42"/>
      <c r="AD10600" s="11"/>
      <c r="AE10600" s="11"/>
    </row>
    <row r="10601" spans="3:32">
      <c r="C10601" s="57"/>
      <c r="D10601" s="11"/>
      <c r="E10601" s="11"/>
      <c r="F10601" s="56"/>
      <c r="G10601" s="11"/>
      <c r="H10601" s="11"/>
      <c r="I10601" s="11"/>
      <c r="J10601" s="11"/>
      <c r="K10601" s="11"/>
      <c r="L10601" s="11"/>
      <c r="M10601" s="11"/>
      <c r="N10601" s="11"/>
      <c r="O10601" s="11"/>
      <c r="P10601" s="11"/>
      <c r="Q10601" s="11"/>
      <c r="R10601" s="11"/>
      <c r="S10601" s="11"/>
      <c r="T10601" s="11"/>
      <c r="U10601" s="42"/>
      <c r="V10601" s="42"/>
      <c r="W10601" s="42"/>
      <c r="X10601" s="42"/>
      <c r="Y10601" s="42"/>
      <c r="Z10601" s="42"/>
      <c r="AA10601" s="42"/>
      <c r="AB10601" s="42"/>
      <c r="AD10601" s="11"/>
      <c r="AE10601" s="11"/>
    </row>
    <row r="10602" spans="3:32">
      <c r="C10602" s="57"/>
      <c r="D10602" s="11"/>
      <c r="E10602" s="11"/>
      <c r="F10602" s="56"/>
      <c r="G10602" s="11"/>
      <c r="H10602" s="11"/>
      <c r="I10602" s="11"/>
      <c r="J10602" s="11"/>
      <c r="K10602" s="11"/>
      <c r="L10602" s="11"/>
      <c r="M10602" s="11"/>
      <c r="N10602" s="11"/>
      <c r="O10602" s="11"/>
      <c r="P10602" s="11"/>
      <c r="Q10602" s="11"/>
      <c r="R10602" s="11"/>
      <c r="S10602" s="11"/>
      <c r="T10602" s="11"/>
      <c r="U10602" s="42"/>
      <c r="V10602" s="42"/>
      <c r="W10602" s="42"/>
      <c r="X10602" s="42"/>
      <c r="Y10602" s="42"/>
      <c r="Z10602" s="42"/>
      <c r="AA10602" s="42"/>
      <c r="AB10602" s="42"/>
      <c r="AD10602" s="11"/>
      <c r="AE10602" s="11"/>
      <c r="AF10602" s="11"/>
    </row>
    <row r="10603" spans="3:32">
      <c r="C10603" s="57"/>
      <c r="D10603" s="11"/>
      <c r="E10603" s="11"/>
      <c r="F10603" s="56"/>
      <c r="G10603" s="11"/>
      <c r="H10603" s="11"/>
      <c r="I10603" s="11"/>
      <c r="J10603" s="11"/>
      <c r="K10603" s="11"/>
      <c r="L10603" s="11"/>
      <c r="M10603" s="11"/>
      <c r="N10603" s="11"/>
      <c r="O10603" s="11"/>
      <c r="P10603" s="11"/>
      <c r="Q10603" s="11"/>
      <c r="R10603" s="11"/>
      <c r="S10603" s="11"/>
      <c r="T10603" s="11"/>
      <c r="U10603" s="42"/>
      <c r="V10603" s="42"/>
      <c r="W10603" s="42"/>
      <c r="X10603" s="42"/>
      <c r="Y10603" s="42"/>
      <c r="Z10603" s="42"/>
      <c r="AA10603" s="42"/>
      <c r="AB10603" s="42"/>
      <c r="AD10603" s="11"/>
      <c r="AE10603" s="11"/>
      <c r="AF10603" s="11"/>
    </row>
    <row r="10604" spans="3:32">
      <c r="C10604" s="57"/>
      <c r="D10604" s="11"/>
      <c r="E10604" s="11"/>
      <c r="F10604" s="56"/>
      <c r="G10604" s="11"/>
      <c r="H10604" s="11"/>
      <c r="I10604" s="11"/>
      <c r="J10604" s="11"/>
      <c r="K10604" s="11"/>
      <c r="L10604" s="11"/>
      <c r="M10604" s="11"/>
      <c r="N10604" s="11"/>
      <c r="O10604" s="11"/>
      <c r="Q10604" s="11"/>
      <c r="R10604" s="11"/>
      <c r="S10604" s="11"/>
      <c r="T10604" s="11"/>
      <c r="U10604" s="42"/>
      <c r="V10604" s="42"/>
      <c r="W10604" s="42"/>
      <c r="X10604" s="42"/>
      <c r="Y10604" s="42"/>
      <c r="Z10604" s="42"/>
      <c r="AA10604" s="42"/>
      <c r="AB10604" s="42"/>
      <c r="AD10604" s="11"/>
    </row>
    <row r="10605" spans="3:32">
      <c r="C10605" s="57"/>
      <c r="D10605" s="11"/>
      <c r="E10605" s="11"/>
      <c r="F10605" s="56"/>
      <c r="G10605" s="11"/>
      <c r="H10605" s="11"/>
      <c r="I10605" s="11"/>
      <c r="J10605" s="11"/>
      <c r="K10605" s="11"/>
      <c r="M10605" s="11"/>
      <c r="N10605" s="11"/>
      <c r="O10605" s="11"/>
      <c r="Q10605" s="11"/>
      <c r="R10605" s="11"/>
      <c r="S10605" s="11"/>
      <c r="U10605" s="42"/>
      <c r="V10605" s="42"/>
      <c r="W10605" s="42"/>
      <c r="X10605" s="42"/>
      <c r="Y10605" s="42"/>
      <c r="Z10605" s="42"/>
      <c r="AA10605" s="42"/>
      <c r="AB10605" s="42"/>
      <c r="AD10605" s="11"/>
      <c r="AF10605" s="11"/>
    </row>
    <row r="10606" spans="3:32">
      <c r="C10606" s="57"/>
      <c r="D10606" s="11"/>
      <c r="E10606" s="11"/>
      <c r="F10606" s="56"/>
      <c r="G10606" s="11"/>
      <c r="H10606" s="11"/>
      <c r="I10606" s="11"/>
      <c r="J10606" s="11"/>
      <c r="K10606" s="11"/>
      <c r="L10606" s="11"/>
      <c r="M10606" s="11"/>
      <c r="N10606" s="11"/>
      <c r="O10606" s="11"/>
      <c r="P10606" s="11"/>
      <c r="Q10606" s="11"/>
      <c r="R10606" s="11"/>
      <c r="S10606" s="11"/>
      <c r="U10606" s="42"/>
      <c r="V10606" s="42"/>
      <c r="W10606" s="42"/>
      <c r="X10606" s="42"/>
      <c r="Y10606" s="42"/>
      <c r="Z10606" s="42"/>
      <c r="AA10606" s="42"/>
      <c r="AB10606" s="42"/>
      <c r="AD10606" s="11"/>
      <c r="AE10606" s="11"/>
    </row>
    <row r="10607" spans="3:32">
      <c r="C10607" s="57"/>
      <c r="D10607" s="11"/>
      <c r="E10607" s="11"/>
      <c r="F10607" s="56"/>
      <c r="G10607" s="11"/>
      <c r="H10607" s="11"/>
      <c r="I10607" s="11"/>
      <c r="J10607" s="11"/>
      <c r="K10607" s="11"/>
      <c r="L10607" s="11"/>
      <c r="M10607" s="11"/>
      <c r="N10607" s="11"/>
      <c r="P10607" s="11"/>
      <c r="Q10607" s="11"/>
      <c r="R10607" s="11"/>
      <c r="S10607" s="11"/>
      <c r="T10607" s="11"/>
      <c r="U10607" s="42"/>
      <c r="V10607" s="42"/>
      <c r="W10607" s="42"/>
      <c r="X10607" s="42"/>
      <c r="Y10607" s="42"/>
      <c r="Z10607" s="42"/>
      <c r="AA10607" s="42"/>
      <c r="AB10607" s="42"/>
      <c r="AD10607" s="11"/>
    </row>
    <row r="10608" spans="3:32">
      <c r="C10608" s="57"/>
      <c r="D10608" s="11"/>
      <c r="E10608" s="11"/>
      <c r="F10608" s="56"/>
      <c r="G10608" s="11"/>
      <c r="H10608" s="11"/>
      <c r="I10608" s="11"/>
      <c r="J10608" s="11"/>
      <c r="K10608" s="11"/>
      <c r="M10608" s="11"/>
      <c r="N10608" s="11"/>
      <c r="P10608" s="11"/>
      <c r="Q10608" s="11"/>
      <c r="R10608" s="11"/>
      <c r="S10608" s="11"/>
      <c r="U10608" s="42"/>
      <c r="V10608" s="42"/>
      <c r="W10608" s="42"/>
      <c r="X10608" s="42"/>
      <c r="Y10608" s="42"/>
      <c r="Z10608" s="42"/>
      <c r="AA10608" s="42"/>
      <c r="AB10608" s="42"/>
      <c r="AC10608" s="11"/>
      <c r="AD10608" s="11"/>
      <c r="AF10608" s="11"/>
    </row>
    <row r="10609" spans="3:32">
      <c r="C10609" s="57"/>
      <c r="D10609" s="11"/>
      <c r="E10609" s="11"/>
      <c r="F10609" s="56"/>
      <c r="G10609" s="11"/>
      <c r="H10609" s="11"/>
      <c r="I10609" s="11"/>
      <c r="J10609" s="11"/>
      <c r="K10609" s="11"/>
      <c r="M10609" s="11"/>
      <c r="N10609" s="11"/>
      <c r="P10609" s="11"/>
      <c r="Q10609" s="11"/>
      <c r="R10609" s="11"/>
      <c r="S10609" s="11"/>
      <c r="U10609" s="42"/>
      <c r="V10609" s="42"/>
      <c r="W10609" s="42"/>
      <c r="X10609" s="42"/>
      <c r="Y10609" s="42"/>
      <c r="Z10609" s="42"/>
      <c r="AA10609" s="42"/>
      <c r="AB10609" s="42"/>
      <c r="AC10609" s="11"/>
      <c r="AD10609" s="11"/>
      <c r="AF10609" s="11"/>
    </row>
    <row r="10610" spans="3:32">
      <c r="C10610" s="57"/>
      <c r="D10610" s="11"/>
      <c r="E10610" s="11"/>
      <c r="F10610" s="56"/>
      <c r="G10610" s="11"/>
      <c r="H10610" s="11"/>
      <c r="I10610" s="11"/>
      <c r="J10610" s="11"/>
      <c r="K10610" s="11"/>
      <c r="M10610" s="11"/>
      <c r="N10610" s="11"/>
      <c r="P10610" s="11"/>
      <c r="Q10610" s="11"/>
      <c r="R10610" s="11"/>
      <c r="S10610" s="11"/>
      <c r="U10610" s="42"/>
      <c r="V10610" s="42"/>
      <c r="W10610" s="42"/>
      <c r="X10610" s="42"/>
      <c r="Y10610" s="42"/>
      <c r="Z10610" s="42"/>
      <c r="AA10610" s="42"/>
      <c r="AB10610" s="42"/>
      <c r="AC10610" s="11"/>
      <c r="AD10610" s="11"/>
      <c r="AF10610" s="11"/>
    </row>
    <row r="10611" spans="3:32">
      <c r="C10611" s="57"/>
      <c r="D10611" s="11"/>
      <c r="E10611" s="11"/>
      <c r="F10611" s="56"/>
      <c r="G10611" s="11"/>
      <c r="H10611" s="11"/>
      <c r="I10611" s="11"/>
      <c r="J10611" s="11"/>
      <c r="K10611" s="11"/>
      <c r="M10611" s="11"/>
      <c r="N10611" s="11"/>
      <c r="O10611" s="11"/>
      <c r="P10611" s="11"/>
      <c r="Q10611" s="11"/>
      <c r="R10611" s="11"/>
      <c r="S10611" s="11"/>
      <c r="T10611" s="11"/>
      <c r="U10611" s="42"/>
      <c r="V10611" s="42"/>
      <c r="W10611" s="42"/>
      <c r="X10611" s="42"/>
      <c r="Y10611" s="42"/>
      <c r="Z10611" s="42"/>
      <c r="AA10611" s="42"/>
      <c r="AB10611" s="42"/>
      <c r="AD10611" s="11"/>
      <c r="AF10611" s="11"/>
    </row>
    <row r="10612" spans="3:32">
      <c r="C10612" s="57"/>
      <c r="D10612" s="11"/>
      <c r="E10612" s="11"/>
      <c r="F10612" s="56"/>
      <c r="G10612" s="11"/>
      <c r="H10612" s="11"/>
      <c r="I10612" s="11"/>
      <c r="J10612" s="11"/>
      <c r="K10612" s="11"/>
      <c r="L10612" s="11"/>
      <c r="M10612" s="11"/>
      <c r="N10612" s="11"/>
      <c r="O10612" s="11"/>
      <c r="P10612" s="11"/>
      <c r="Q10612" s="11"/>
      <c r="R10612" s="11"/>
      <c r="S10612" s="11"/>
      <c r="T10612" s="11"/>
      <c r="U10612" s="42"/>
      <c r="V10612" s="42"/>
      <c r="W10612" s="42"/>
      <c r="X10612" s="42"/>
      <c r="Y10612" s="42"/>
      <c r="Z10612" s="42"/>
      <c r="AA10612" s="42"/>
      <c r="AB10612" s="42"/>
      <c r="AD10612" s="11"/>
      <c r="AE10612" s="11"/>
    </row>
    <row r="10613" spans="3:32">
      <c r="C10613" s="57"/>
      <c r="D10613" s="11"/>
      <c r="E10613" s="11"/>
      <c r="F10613" s="56"/>
      <c r="G10613" s="11"/>
      <c r="H10613" s="11"/>
      <c r="I10613" s="11"/>
      <c r="J10613" s="11"/>
      <c r="K10613" s="11"/>
      <c r="M10613" s="11"/>
      <c r="N10613" s="11"/>
      <c r="O10613" s="11"/>
      <c r="Q10613" s="11"/>
      <c r="R10613" s="11"/>
      <c r="S10613" s="11"/>
      <c r="U10613" s="42"/>
      <c r="V10613" s="42"/>
      <c r="W10613" s="42"/>
      <c r="X10613" s="42"/>
      <c r="Y10613" s="42"/>
      <c r="Z10613" s="42"/>
      <c r="AA10613" s="42"/>
      <c r="AB10613" s="42"/>
      <c r="AD10613" s="11"/>
      <c r="AE10613" s="11"/>
    </row>
    <row r="10614" spans="3:32">
      <c r="C10614" s="57"/>
      <c r="D10614" s="11"/>
      <c r="E10614" s="11"/>
      <c r="F10614" s="56"/>
      <c r="G10614" s="11"/>
      <c r="H10614" s="11"/>
      <c r="I10614" s="11"/>
      <c r="J10614" s="11"/>
      <c r="K10614" s="11"/>
      <c r="M10614" s="11"/>
      <c r="O10614" s="11"/>
      <c r="P10614" s="11"/>
      <c r="Q10614" s="11"/>
      <c r="R10614" s="11"/>
      <c r="S10614" s="11"/>
      <c r="T10614" s="11"/>
      <c r="U10614" s="42"/>
      <c r="V10614" s="42"/>
      <c r="W10614" s="42"/>
      <c r="X10614" s="42"/>
      <c r="Y10614" s="42"/>
      <c r="Z10614" s="42"/>
      <c r="AA10614" s="42"/>
      <c r="AB10614" s="42"/>
      <c r="AD10614" s="11"/>
      <c r="AE10614" s="11"/>
    </row>
    <row r="10615" spans="3:32">
      <c r="C10615" s="57"/>
      <c r="D10615" s="11"/>
      <c r="E10615" s="11"/>
      <c r="F10615" s="56"/>
      <c r="G10615" s="11"/>
      <c r="H10615" s="11"/>
      <c r="I10615" s="11"/>
      <c r="J10615" s="11"/>
      <c r="K10615" s="11"/>
      <c r="M10615" s="11"/>
      <c r="O10615" s="11"/>
      <c r="P10615" s="11"/>
      <c r="Q10615" s="11"/>
      <c r="R10615" s="11"/>
      <c r="S10615" s="11"/>
      <c r="T10615" s="11"/>
      <c r="U10615" s="42"/>
      <c r="V10615" s="42"/>
      <c r="W10615" s="42"/>
      <c r="X10615" s="42"/>
      <c r="Y10615" s="42"/>
      <c r="Z10615" s="42"/>
      <c r="AA10615" s="42"/>
      <c r="AB10615" s="42"/>
      <c r="AD10615" s="11"/>
      <c r="AE10615" s="11"/>
    </row>
    <row r="10616" spans="3:32">
      <c r="C10616" s="57"/>
      <c r="D10616" s="11"/>
      <c r="E10616" s="11"/>
      <c r="F10616" s="56"/>
      <c r="G10616" s="11"/>
      <c r="H10616" s="11"/>
      <c r="I10616" s="11"/>
      <c r="J10616" s="11"/>
      <c r="K10616" s="11"/>
      <c r="M10616" s="11"/>
      <c r="N10616" s="11"/>
      <c r="O10616" s="11"/>
      <c r="P10616" s="11"/>
      <c r="Q10616" s="11"/>
      <c r="R10616" s="11"/>
      <c r="S10616" s="11"/>
      <c r="T10616" s="11"/>
      <c r="U10616" s="42"/>
      <c r="V10616" s="42"/>
      <c r="W10616" s="42"/>
      <c r="X10616" s="42"/>
      <c r="Y10616" s="42"/>
      <c r="Z10616" s="42"/>
      <c r="AA10616" s="42"/>
      <c r="AB10616" s="42"/>
      <c r="AD10616" s="11"/>
      <c r="AE10616" s="11"/>
    </row>
    <row r="10617" spans="3:32">
      <c r="C10617" s="57"/>
      <c r="D10617" s="11"/>
      <c r="E10617" s="11"/>
      <c r="F10617" s="56"/>
      <c r="G10617" s="11"/>
      <c r="H10617" s="11"/>
      <c r="I10617" s="11"/>
      <c r="J10617" s="11"/>
      <c r="K10617" s="11"/>
      <c r="L10617" s="11"/>
      <c r="M10617" s="11"/>
      <c r="N10617" s="11"/>
      <c r="O10617" s="11"/>
      <c r="P10617" s="11"/>
      <c r="Q10617" s="11"/>
      <c r="R10617" s="11"/>
      <c r="S10617" s="11"/>
      <c r="T10617" s="11"/>
      <c r="U10617" s="42"/>
      <c r="V10617" s="42"/>
      <c r="W10617" s="42"/>
      <c r="X10617" s="42"/>
      <c r="Y10617" s="42"/>
      <c r="Z10617" s="42"/>
      <c r="AA10617" s="42"/>
      <c r="AB10617" s="42"/>
      <c r="AD10617" s="11"/>
      <c r="AF10617" s="11"/>
    </row>
    <row r="10618" spans="3:32">
      <c r="C10618" s="57"/>
      <c r="D10618" s="11"/>
      <c r="E10618" s="11"/>
      <c r="F10618" s="56"/>
      <c r="G10618" s="11"/>
      <c r="H10618" s="11"/>
      <c r="I10618" s="11"/>
      <c r="J10618" s="11"/>
      <c r="K10618" s="11"/>
      <c r="L10618" s="11"/>
      <c r="M10618" s="11"/>
      <c r="N10618" s="11"/>
      <c r="O10618" s="11"/>
      <c r="P10618" s="11"/>
      <c r="Q10618" s="11"/>
      <c r="R10618" s="11"/>
      <c r="S10618" s="11"/>
      <c r="T10618" s="11"/>
      <c r="U10618" s="42"/>
      <c r="V10618" s="42"/>
      <c r="W10618" s="42"/>
      <c r="X10618" s="42"/>
      <c r="Y10618" s="42"/>
      <c r="Z10618" s="42"/>
      <c r="AA10618" s="42"/>
      <c r="AB10618" s="42"/>
      <c r="AD10618" s="11"/>
      <c r="AE10618" s="11"/>
    </row>
    <row r="10619" spans="3:32">
      <c r="C10619" s="57"/>
      <c r="D10619" s="11"/>
      <c r="E10619" s="11"/>
      <c r="F10619" s="56"/>
      <c r="G10619" s="11"/>
      <c r="H10619" s="11"/>
      <c r="I10619" s="11"/>
      <c r="J10619" s="11"/>
      <c r="K10619" s="11"/>
      <c r="L10619" s="11"/>
      <c r="M10619" s="11"/>
      <c r="N10619" s="11"/>
      <c r="O10619" s="11"/>
      <c r="P10619" s="11"/>
      <c r="Q10619" s="11"/>
      <c r="R10619" s="11"/>
      <c r="S10619" s="11"/>
      <c r="T10619" s="11"/>
      <c r="U10619" s="42"/>
      <c r="V10619" s="42"/>
      <c r="W10619" s="42"/>
      <c r="X10619" s="42"/>
      <c r="Y10619" s="42"/>
      <c r="Z10619" s="42"/>
      <c r="AA10619" s="42"/>
      <c r="AB10619" s="42"/>
      <c r="AD10619" s="11"/>
      <c r="AE10619" s="11"/>
    </row>
    <row r="10620" spans="3:32">
      <c r="C10620" s="57"/>
      <c r="D10620" s="11"/>
      <c r="E10620" s="11"/>
      <c r="F10620" s="56"/>
      <c r="G10620" s="11"/>
      <c r="H10620" s="11"/>
      <c r="I10620" s="11"/>
      <c r="J10620" s="11"/>
      <c r="K10620" s="11"/>
      <c r="L10620" s="11"/>
      <c r="M10620" s="11"/>
      <c r="N10620" s="11"/>
      <c r="O10620" s="11"/>
      <c r="P10620" s="11"/>
      <c r="Q10620" s="11"/>
      <c r="R10620" s="11"/>
      <c r="S10620" s="11"/>
      <c r="T10620" s="11"/>
      <c r="U10620" s="42"/>
      <c r="V10620" s="42"/>
      <c r="W10620" s="42"/>
      <c r="X10620" s="42"/>
      <c r="Y10620" s="42"/>
      <c r="Z10620" s="42"/>
      <c r="AA10620" s="42"/>
      <c r="AB10620" s="42"/>
      <c r="AD10620" s="11"/>
      <c r="AE10620" s="11"/>
    </row>
    <row r="10621" spans="3:32">
      <c r="C10621" s="57"/>
      <c r="D10621" s="11"/>
      <c r="E10621" s="11"/>
      <c r="F10621" s="56"/>
      <c r="G10621" s="11"/>
      <c r="H10621" s="11"/>
      <c r="I10621" s="11"/>
      <c r="J10621" s="11"/>
      <c r="K10621" s="11"/>
      <c r="M10621" s="11"/>
      <c r="N10621" s="11"/>
      <c r="O10621" s="11"/>
      <c r="Q10621" s="11"/>
      <c r="R10621" s="11"/>
      <c r="S10621" s="11"/>
      <c r="U10621" s="42"/>
      <c r="V10621" s="42"/>
      <c r="W10621" s="42"/>
      <c r="X10621" s="42"/>
      <c r="Y10621" s="42"/>
      <c r="Z10621" s="42"/>
      <c r="AA10621" s="42"/>
      <c r="AB10621" s="42"/>
      <c r="AD10621" s="11"/>
      <c r="AF10621" s="11"/>
    </row>
    <row r="10622" spans="3:32">
      <c r="C10622" s="57"/>
      <c r="D10622" s="11"/>
      <c r="E10622" s="11"/>
      <c r="F10622" s="56"/>
      <c r="G10622" s="11"/>
      <c r="H10622" s="11"/>
      <c r="I10622" s="11"/>
      <c r="J10622" s="11"/>
      <c r="K10622" s="11"/>
      <c r="M10622" s="11"/>
      <c r="N10622" s="11"/>
      <c r="O10622" s="11"/>
      <c r="Q10622" s="11"/>
      <c r="R10622" s="11"/>
      <c r="S10622" s="11"/>
      <c r="U10622" s="42"/>
      <c r="V10622" s="42"/>
      <c r="W10622" s="42"/>
      <c r="X10622" s="42"/>
      <c r="Y10622" s="42"/>
      <c r="Z10622" s="42"/>
      <c r="AA10622" s="42"/>
      <c r="AB10622" s="42"/>
      <c r="AD10622" s="11"/>
      <c r="AF10622" s="11"/>
    </row>
    <row r="10623" spans="3:32">
      <c r="C10623" s="57"/>
      <c r="D10623" s="11"/>
      <c r="E10623" s="11"/>
      <c r="F10623" s="56"/>
      <c r="G10623" s="11"/>
      <c r="H10623" s="11"/>
      <c r="I10623" s="11"/>
      <c r="J10623" s="11"/>
      <c r="K10623" s="11"/>
      <c r="L10623" s="11"/>
      <c r="M10623" s="11"/>
      <c r="N10623" s="11"/>
      <c r="O10623" s="11"/>
      <c r="P10623" s="11"/>
      <c r="Q10623" s="11"/>
      <c r="R10623" s="11"/>
      <c r="S10623" s="11"/>
      <c r="T10623" s="11"/>
      <c r="U10623" s="42"/>
      <c r="V10623" s="42"/>
      <c r="W10623" s="42"/>
      <c r="X10623" s="42"/>
      <c r="Y10623" s="42"/>
      <c r="Z10623" s="42"/>
      <c r="AA10623" s="42"/>
      <c r="AB10623" s="42"/>
      <c r="AD10623" s="11"/>
      <c r="AF10623" s="11"/>
    </row>
    <row r="10624" spans="3:32">
      <c r="C10624" s="57"/>
      <c r="D10624" s="11"/>
      <c r="E10624" s="11"/>
      <c r="F10624" s="56"/>
      <c r="G10624" s="11"/>
      <c r="H10624" s="11"/>
      <c r="I10624" s="11"/>
      <c r="J10624" s="11"/>
      <c r="K10624" s="11"/>
      <c r="L10624" s="11"/>
      <c r="M10624" s="11"/>
      <c r="N10624" s="11"/>
      <c r="O10624" s="11"/>
      <c r="P10624" s="11"/>
      <c r="Q10624" s="11"/>
      <c r="R10624" s="11"/>
      <c r="S10624" s="11"/>
      <c r="T10624" s="11"/>
      <c r="U10624" s="42"/>
      <c r="V10624" s="42"/>
      <c r="W10624" s="42"/>
      <c r="X10624" s="42"/>
      <c r="Y10624" s="42"/>
      <c r="Z10624" s="42"/>
      <c r="AA10624" s="42"/>
      <c r="AB10624" s="42"/>
      <c r="AD10624" s="11"/>
      <c r="AF10624" s="11"/>
    </row>
    <row r="10625" spans="3:32">
      <c r="C10625" s="57"/>
      <c r="D10625" s="11"/>
      <c r="E10625" s="11"/>
      <c r="F10625" s="56"/>
      <c r="G10625" s="11"/>
      <c r="H10625" s="11"/>
      <c r="I10625" s="11"/>
      <c r="J10625" s="11"/>
      <c r="K10625" s="11"/>
      <c r="L10625" s="11"/>
      <c r="M10625" s="11"/>
      <c r="N10625" s="11"/>
      <c r="O10625" s="11"/>
      <c r="P10625" s="11"/>
      <c r="Q10625" s="11"/>
      <c r="R10625" s="11"/>
      <c r="S10625" s="11"/>
      <c r="T10625" s="11"/>
      <c r="U10625" s="42"/>
      <c r="V10625" s="42"/>
      <c r="W10625" s="42"/>
      <c r="X10625" s="42"/>
      <c r="Y10625" s="42"/>
      <c r="Z10625" s="42"/>
      <c r="AA10625" s="42"/>
      <c r="AB10625" s="42"/>
      <c r="AD10625" s="11"/>
    </row>
    <row r="10626" spans="3:32">
      <c r="C10626" s="57"/>
      <c r="D10626" s="11"/>
      <c r="E10626" s="11"/>
      <c r="F10626" s="56"/>
      <c r="G10626" s="11"/>
      <c r="H10626" s="11"/>
      <c r="I10626" s="11"/>
      <c r="J10626" s="11"/>
      <c r="K10626" s="11"/>
      <c r="L10626" s="11"/>
      <c r="M10626" s="11"/>
      <c r="N10626" s="11"/>
      <c r="O10626" s="11"/>
      <c r="P10626" s="11"/>
      <c r="Q10626" s="11"/>
      <c r="R10626" s="11"/>
      <c r="S10626" s="11"/>
      <c r="T10626" s="11"/>
      <c r="U10626" s="42"/>
      <c r="V10626" s="42"/>
      <c r="W10626" s="42"/>
      <c r="X10626" s="42"/>
      <c r="Y10626" s="42"/>
      <c r="Z10626" s="42"/>
      <c r="AA10626" s="42"/>
      <c r="AB10626" s="42"/>
      <c r="AD10626" s="11"/>
      <c r="AE10626" s="11"/>
    </row>
    <row r="10627" spans="3:32">
      <c r="C10627" s="57"/>
      <c r="D10627" s="11"/>
      <c r="E10627" s="11"/>
      <c r="F10627" s="56"/>
      <c r="G10627" s="11"/>
      <c r="H10627" s="11"/>
      <c r="I10627" s="11"/>
      <c r="J10627" s="11"/>
      <c r="K10627" s="11"/>
      <c r="L10627" s="11"/>
      <c r="M10627" s="11"/>
      <c r="N10627" s="11"/>
      <c r="O10627" s="11"/>
      <c r="P10627" s="11"/>
      <c r="Q10627" s="11"/>
      <c r="R10627" s="11"/>
      <c r="S10627" s="11"/>
      <c r="T10627" s="11"/>
      <c r="U10627" s="42"/>
      <c r="V10627" s="42"/>
      <c r="W10627" s="42"/>
      <c r="X10627" s="42"/>
      <c r="Y10627" s="42"/>
      <c r="Z10627" s="42"/>
      <c r="AA10627" s="42"/>
      <c r="AB10627" s="42"/>
      <c r="AD10627" s="11"/>
      <c r="AE10627" s="11"/>
    </row>
    <row r="10628" spans="3:32">
      <c r="C10628" s="57"/>
      <c r="D10628" s="11"/>
      <c r="E10628" s="11"/>
      <c r="F10628" s="56"/>
      <c r="G10628" s="11"/>
      <c r="H10628" s="11"/>
      <c r="I10628" s="11"/>
      <c r="J10628" s="11"/>
      <c r="K10628" s="11"/>
      <c r="M10628" s="11"/>
      <c r="N10628" s="11"/>
      <c r="Q10628" s="11"/>
      <c r="R10628" s="11"/>
      <c r="S10628" s="11"/>
      <c r="U10628" s="42"/>
      <c r="V10628" s="42"/>
      <c r="W10628" s="42"/>
      <c r="X10628" s="42"/>
      <c r="Y10628" s="42"/>
      <c r="Z10628" s="42"/>
      <c r="AA10628" s="42"/>
      <c r="AB10628" s="42"/>
      <c r="AD10628" s="11"/>
      <c r="AE10628" s="11"/>
    </row>
    <row r="10629" spans="3:32">
      <c r="C10629" s="57"/>
      <c r="D10629" s="11"/>
      <c r="E10629" s="11"/>
      <c r="F10629" s="56"/>
      <c r="G10629" s="11"/>
      <c r="H10629" s="11"/>
      <c r="I10629" s="11"/>
      <c r="J10629" s="11"/>
      <c r="K10629" s="11"/>
      <c r="L10629" s="11"/>
      <c r="M10629" s="11"/>
      <c r="N10629" s="11"/>
      <c r="O10629" s="11"/>
      <c r="P10629" s="11"/>
      <c r="Q10629" s="11"/>
      <c r="R10629" s="11"/>
      <c r="S10629" s="11"/>
      <c r="T10629" s="11"/>
      <c r="U10629" s="42"/>
      <c r="V10629" s="42"/>
      <c r="W10629" s="42"/>
      <c r="X10629" s="42"/>
      <c r="Y10629" s="42"/>
      <c r="Z10629" s="42"/>
      <c r="AA10629" s="42"/>
      <c r="AB10629" s="42"/>
      <c r="AD10629" s="11"/>
      <c r="AE10629" s="11"/>
    </row>
    <row r="10630" spans="3:32">
      <c r="C10630" s="57"/>
      <c r="D10630" s="11"/>
      <c r="E10630" s="11"/>
      <c r="F10630" s="56"/>
      <c r="G10630" s="11"/>
      <c r="H10630" s="11"/>
      <c r="I10630" s="11"/>
      <c r="J10630" s="11"/>
      <c r="K10630" s="11"/>
      <c r="L10630" s="11"/>
      <c r="M10630" s="11"/>
      <c r="N10630" s="11"/>
      <c r="O10630" s="11"/>
      <c r="P10630" s="11"/>
      <c r="Q10630" s="11"/>
      <c r="R10630" s="11"/>
      <c r="S10630" s="11"/>
      <c r="T10630" s="11"/>
      <c r="U10630" s="42"/>
      <c r="V10630" s="42"/>
      <c r="W10630" s="42"/>
      <c r="X10630" s="42"/>
      <c r="Y10630" s="42"/>
      <c r="Z10630" s="42"/>
      <c r="AA10630" s="42"/>
      <c r="AB10630" s="42"/>
      <c r="AD10630" s="11"/>
      <c r="AF10630" s="11"/>
    </row>
    <row r="10631" spans="3:32">
      <c r="C10631" s="57"/>
      <c r="D10631" s="11"/>
      <c r="E10631" s="11"/>
      <c r="F10631" s="56"/>
      <c r="G10631" s="11"/>
      <c r="H10631" s="11"/>
      <c r="I10631" s="11"/>
      <c r="J10631" s="11"/>
      <c r="K10631" s="11"/>
      <c r="M10631" s="11"/>
      <c r="N10631" s="11"/>
      <c r="O10631" s="11"/>
      <c r="P10631" s="11"/>
      <c r="Q10631" s="11"/>
      <c r="R10631" s="11"/>
      <c r="S10631" s="11"/>
      <c r="T10631" s="11"/>
      <c r="U10631" s="42"/>
      <c r="V10631" s="42"/>
      <c r="W10631" s="42"/>
      <c r="X10631" s="42"/>
      <c r="Y10631" s="42"/>
      <c r="Z10631" s="42"/>
      <c r="AA10631" s="42"/>
      <c r="AB10631" s="42"/>
      <c r="AD10631" s="11"/>
      <c r="AE10631" s="11"/>
    </row>
    <row r="10632" spans="3:32">
      <c r="C10632" s="57"/>
      <c r="D10632" s="11"/>
      <c r="E10632" s="11"/>
      <c r="F10632" s="56"/>
      <c r="G10632" s="11"/>
      <c r="H10632" s="11"/>
      <c r="I10632" s="11"/>
      <c r="J10632" s="11"/>
      <c r="K10632" s="11"/>
      <c r="L10632" s="11"/>
      <c r="M10632" s="11"/>
      <c r="N10632" s="11"/>
      <c r="O10632" s="11"/>
      <c r="P10632" s="11"/>
      <c r="Q10632" s="11"/>
      <c r="R10632" s="11"/>
      <c r="S10632" s="11"/>
      <c r="T10632" s="11"/>
      <c r="U10632" s="42"/>
      <c r="V10632" s="42"/>
      <c r="W10632" s="42"/>
      <c r="X10632" s="42"/>
      <c r="Y10632" s="42"/>
      <c r="Z10632" s="42"/>
      <c r="AA10632" s="42"/>
      <c r="AB10632" s="42"/>
      <c r="AD10632" s="11"/>
      <c r="AE10632" s="11"/>
    </row>
    <row r="10633" spans="3:32">
      <c r="C10633" s="57"/>
      <c r="D10633" s="11"/>
      <c r="E10633" s="11"/>
      <c r="F10633" s="56"/>
      <c r="G10633" s="11"/>
      <c r="H10633" s="11"/>
      <c r="I10633" s="11"/>
      <c r="J10633" s="11"/>
      <c r="K10633" s="11"/>
      <c r="L10633" s="11"/>
      <c r="M10633" s="11"/>
      <c r="N10633" s="11"/>
      <c r="O10633" s="11"/>
      <c r="P10633" s="11"/>
      <c r="Q10633" s="11"/>
      <c r="R10633" s="11"/>
      <c r="S10633" s="11"/>
      <c r="T10633" s="11"/>
      <c r="U10633" s="42"/>
      <c r="V10633" s="42"/>
      <c r="W10633" s="42"/>
      <c r="X10633" s="42"/>
      <c r="Y10633" s="42"/>
      <c r="Z10633" s="42"/>
      <c r="AA10633" s="42"/>
      <c r="AB10633" s="42"/>
      <c r="AD10633" s="11"/>
      <c r="AE10633" s="11"/>
      <c r="AF10633" s="11"/>
    </row>
    <row r="10634" spans="3:32">
      <c r="C10634" s="57"/>
      <c r="D10634" s="11"/>
      <c r="E10634" s="11"/>
      <c r="F10634" s="56"/>
      <c r="G10634" s="11"/>
      <c r="H10634" s="11"/>
      <c r="I10634" s="11"/>
      <c r="J10634" s="11"/>
      <c r="K10634" s="11"/>
      <c r="M10634" s="11"/>
      <c r="N10634" s="11"/>
      <c r="O10634" s="11"/>
      <c r="Q10634" s="11"/>
      <c r="R10634" s="11"/>
      <c r="S10634" s="11"/>
      <c r="T10634" s="11"/>
      <c r="U10634" s="42"/>
      <c r="V10634" s="42"/>
      <c r="W10634" s="42"/>
      <c r="X10634" s="42"/>
      <c r="Y10634" s="42"/>
      <c r="Z10634" s="42"/>
      <c r="AA10634" s="42"/>
      <c r="AB10634" s="42"/>
      <c r="AD10634" s="11"/>
      <c r="AE10634" s="11"/>
    </row>
    <row r="10635" spans="3:32">
      <c r="C10635" s="57"/>
      <c r="D10635" s="11"/>
      <c r="E10635" s="11"/>
      <c r="F10635" s="56"/>
      <c r="G10635" s="11"/>
      <c r="H10635" s="11"/>
      <c r="I10635" s="11"/>
      <c r="J10635" s="11"/>
      <c r="K10635" s="11"/>
      <c r="L10635" s="11"/>
      <c r="M10635" s="11"/>
      <c r="N10635" s="11"/>
      <c r="Q10635" s="11"/>
      <c r="R10635" s="11"/>
      <c r="S10635" s="11"/>
      <c r="T10635" s="11"/>
      <c r="U10635" s="42"/>
      <c r="V10635" s="42"/>
      <c r="W10635" s="42"/>
      <c r="X10635" s="42"/>
      <c r="Y10635" s="42"/>
      <c r="Z10635" s="42"/>
      <c r="AA10635" s="42"/>
      <c r="AB10635" s="42"/>
      <c r="AD10635" s="11"/>
      <c r="AE10635" s="11"/>
    </row>
    <row r="10636" spans="3:32">
      <c r="C10636" s="57"/>
      <c r="D10636" s="11"/>
      <c r="E10636" s="11"/>
      <c r="F10636" s="56"/>
      <c r="G10636" s="11"/>
      <c r="H10636" s="11"/>
      <c r="I10636" s="11"/>
      <c r="J10636" s="11"/>
      <c r="K10636" s="11"/>
      <c r="L10636" s="11"/>
      <c r="M10636" s="11"/>
      <c r="N10636" s="11"/>
      <c r="O10636" s="11"/>
      <c r="P10636" s="11"/>
      <c r="Q10636" s="11"/>
      <c r="R10636" s="11"/>
      <c r="S10636" s="11"/>
      <c r="T10636" s="11"/>
      <c r="U10636" s="42"/>
      <c r="V10636" s="42"/>
      <c r="W10636" s="42"/>
      <c r="X10636" s="42"/>
      <c r="Y10636" s="42"/>
      <c r="Z10636" s="42"/>
      <c r="AA10636" s="42"/>
      <c r="AB10636" s="42"/>
      <c r="AD10636" s="11"/>
      <c r="AE10636" s="11"/>
    </row>
    <row r="10637" spans="3:32">
      <c r="C10637" s="57"/>
      <c r="D10637" s="11"/>
      <c r="E10637" s="11"/>
      <c r="F10637" s="56"/>
      <c r="G10637" s="11"/>
      <c r="H10637" s="11"/>
      <c r="I10637" s="11"/>
      <c r="J10637" s="11"/>
      <c r="K10637" s="11"/>
      <c r="L10637" s="11"/>
      <c r="M10637" s="11"/>
      <c r="N10637" s="11"/>
      <c r="O10637" s="11"/>
      <c r="P10637" s="11"/>
      <c r="Q10637" s="11"/>
      <c r="R10637" s="11"/>
      <c r="S10637" s="11"/>
      <c r="T10637" s="11"/>
      <c r="U10637" s="42"/>
      <c r="V10637" s="42"/>
      <c r="W10637" s="42"/>
      <c r="X10637" s="42"/>
      <c r="Y10637" s="42"/>
      <c r="Z10637" s="42"/>
      <c r="AA10637" s="42"/>
      <c r="AB10637" s="42"/>
      <c r="AD10637" s="11"/>
    </row>
    <row r="10638" spans="3:32">
      <c r="C10638" s="57"/>
      <c r="D10638" s="11"/>
      <c r="E10638" s="11"/>
      <c r="F10638" s="56"/>
      <c r="G10638" s="11"/>
      <c r="H10638" s="11"/>
      <c r="I10638" s="11"/>
      <c r="J10638" s="11"/>
      <c r="K10638" s="11"/>
      <c r="L10638" s="11"/>
      <c r="M10638" s="11"/>
      <c r="N10638" s="11"/>
      <c r="O10638" s="11"/>
      <c r="P10638" s="11"/>
      <c r="Q10638" s="11"/>
      <c r="R10638" s="11"/>
      <c r="S10638" s="11"/>
      <c r="T10638" s="11"/>
      <c r="U10638" s="42"/>
      <c r="V10638" s="42"/>
      <c r="W10638" s="42"/>
      <c r="X10638" s="42"/>
      <c r="Y10638" s="42"/>
      <c r="Z10638" s="42"/>
      <c r="AA10638" s="42"/>
      <c r="AB10638" s="42"/>
      <c r="AD10638" s="11"/>
      <c r="AE10638" s="11"/>
      <c r="AF10638" s="11"/>
    </row>
    <row r="10639" spans="3:32">
      <c r="C10639" s="57"/>
      <c r="D10639" s="11"/>
      <c r="E10639" s="11"/>
      <c r="F10639" s="56"/>
      <c r="G10639" s="11"/>
      <c r="H10639" s="11"/>
      <c r="I10639" s="11"/>
      <c r="J10639" s="11"/>
      <c r="K10639" s="11"/>
      <c r="L10639" s="11"/>
      <c r="M10639" s="11"/>
      <c r="N10639" s="11"/>
      <c r="O10639" s="11"/>
      <c r="Q10639" s="11"/>
      <c r="R10639" s="11"/>
      <c r="S10639" s="11"/>
      <c r="U10639" s="42"/>
      <c r="V10639" s="42"/>
      <c r="W10639" s="42"/>
      <c r="X10639" s="42"/>
      <c r="Y10639" s="42"/>
      <c r="Z10639" s="42"/>
      <c r="AA10639" s="42"/>
      <c r="AB10639" s="42"/>
      <c r="AD10639" s="11"/>
      <c r="AF10639" s="11"/>
    </row>
    <row r="10640" spans="3:32">
      <c r="C10640" s="57"/>
      <c r="D10640" s="11"/>
      <c r="E10640" s="11"/>
      <c r="F10640" s="56"/>
      <c r="G10640" s="11"/>
      <c r="H10640" s="11"/>
      <c r="I10640" s="11"/>
      <c r="J10640" s="11"/>
      <c r="K10640" s="11"/>
      <c r="L10640" s="11"/>
      <c r="M10640" s="11"/>
      <c r="N10640" s="11"/>
      <c r="O10640" s="11"/>
      <c r="P10640" s="11"/>
      <c r="Q10640" s="11"/>
      <c r="R10640" s="11"/>
      <c r="S10640" s="11"/>
      <c r="T10640" s="11"/>
      <c r="U10640" s="42"/>
      <c r="V10640" s="42"/>
      <c r="W10640" s="42"/>
      <c r="X10640" s="42"/>
      <c r="Y10640" s="42"/>
      <c r="Z10640" s="42"/>
      <c r="AA10640" s="42"/>
      <c r="AB10640" s="42"/>
      <c r="AD10640" s="11"/>
      <c r="AE10640" s="11"/>
      <c r="AF10640" s="11"/>
    </row>
    <row r="10641" spans="3:32">
      <c r="C10641" s="57"/>
      <c r="D10641" s="11"/>
      <c r="E10641" s="11"/>
      <c r="F10641" s="56"/>
      <c r="G10641" s="11"/>
      <c r="H10641" s="11"/>
      <c r="I10641" s="11"/>
      <c r="J10641" s="11"/>
      <c r="K10641" s="11"/>
      <c r="L10641" s="11"/>
      <c r="M10641" s="11"/>
      <c r="N10641" s="11"/>
      <c r="O10641" s="11"/>
      <c r="P10641" s="11"/>
      <c r="Q10641" s="11"/>
      <c r="R10641" s="11"/>
      <c r="S10641" s="11"/>
      <c r="T10641" s="11"/>
      <c r="U10641" s="42"/>
      <c r="V10641" s="42"/>
      <c r="W10641" s="42"/>
      <c r="X10641" s="42"/>
      <c r="Y10641" s="42"/>
      <c r="Z10641" s="42"/>
      <c r="AA10641" s="42"/>
      <c r="AB10641" s="42"/>
      <c r="AD10641" s="11"/>
      <c r="AE10641" s="11"/>
    </row>
    <row r="10642" spans="3:32">
      <c r="C10642" s="57"/>
      <c r="D10642" s="11"/>
      <c r="E10642" s="11"/>
      <c r="F10642" s="56"/>
      <c r="G10642" s="11"/>
      <c r="H10642" s="11"/>
      <c r="I10642" s="11"/>
      <c r="J10642" s="11"/>
      <c r="K10642" s="11"/>
      <c r="L10642" s="11"/>
      <c r="M10642" s="11"/>
      <c r="N10642" s="11"/>
      <c r="P10642" s="11"/>
      <c r="Q10642" s="11"/>
      <c r="R10642" s="11"/>
      <c r="S10642" s="11"/>
      <c r="T10642" s="11"/>
      <c r="U10642" s="42"/>
      <c r="V10642" s="42"/>
      <c r="W10642" s="42"/>
      <c r="X10642" s="42"/>
      <c r="Y10642" s="42"/>
      <c r="Z10642" s="42"/>
      <c r="AA10642" s="42"/>
      <c r="AB10642" s="42"/>
      <c r="AD10642" s="11"/>
    </row>
    <row r="10643" spans="3:32">
      <c r="C10643" s="57"/>
      <c r="D10643" s="11"/>
      <c r="E10643" s="11"/>
      <c r="F10643" s="56"/>
      <c r="G10643" s="11"/>
      <c r="H10643" s="11"/>
      <c r="I10643" s="11"/>
      <c r="J10643" s="11"/>
      <c r="K10643" s="11"/>
      <c r="M10643" s="11"/>
      <c r="N10643" s="11"/>
      <c r="O10643" s="11"/>
      <c r="P10643" s="11"/>
      <c r="Q10643" s="11"/>
      <c r="R10643" s="11"/>
      <c r="S10643" s="11"/>
      <c r="T10643" s="11"/>
      <c r="U10643" s="42"/>
      <c r="V10643" s="42"/>
      <c r="W10643" s="42"/>
      <c r="X10643" s="42"/>
      <c r="Y10643" s="42"/>
      <c r="Z10643" s="42"/>
      <c r="AA10643" s="42"/>
      <c r="AB10643" s="42"/>
      <c r="AD10643" s="11"/>
      <c r="AE10643" s="11"/>
      <c r="AF10643" s="11"/>
    </row>
    <row r="10644" spans="3:32">
      <c r="C10644" s="57"/>
      <c r="D10644" s="11"/>
      <c r="E10644" s="11"/>
      <c r="F10644" s="56"/>
      <c r="G10644" s="11"/>
      <c r="H10644" s="11"/>
      <c r="I10644" s="11"/>
      <c r="J10644" s="11"/>
      <c r="K10644" s="11"/>
      <c r="L10644" s="11"/>
      <c r="M10644" s="11"/>
      <c r="N10644" s="11"/>
      <c r="O10644" s="11"/>
      <c r="P10644" s="11"/>
      <c r="Q10644" s="11"/>
      <c r="R10644" s="11"/>
      <c r="S10644" s="11"/>
      <c r="T10644" s="11"/>
      <c r="U10644" s="42"/>
      <c r="V10644" s="42"/>
      <c r="W10644" s="42"/>
      <c r="X10644" s="42"/>
      <c r="Y10644" s="42"/>
      <c r="Z10644" s="42"/>
      <c r="AA10644" s="42"/>
      <c r="AB10644" s="42"/>
      <c r="AD10644" s="11"/>
      <c r="AF10644" s="11"/>
    </row>
    <row r="10645" spans="3:32">
      <c r="C10645" s="57"/>
      <c r="D10645" s="11"/>
      <c r="E10645" s="11"/>
      <c r="F10645" s="56"/>
      <c r="G10645" s="11"/>
      <c r="H10645" s="11"/>
      <c r="I10645" s="11"/>
      <c r="J10645" s="11"/>
      <c r="K10645" s="11"/>
      <c r="L10645" s="11"/>
      <c r="M10645" s="11"/>
      <c r="N10645" s="11"/>
      <c r="O10645" s="11"/>
      <c r="P10645" s="11"/>
      <c r="Q10645" s="11"/>
      <c r="R10645" s="11"/>
      <c r="S10645" s="11"/>
      <c r="T10645" s="11"/>
      <c r="U10645" s="42"/>
      <c r="V10645" s="42"/>
      <c r="W10645" s="42"/>
      <c r="X10645" s="42"/>
      <c r="Y10645" s="42"/>
      <c r="Z10645" s="42"/>
      <c r="AA10645" s="42"/>
      <c r="AB10645" s="42"/>
      <c r="AD10645" s="11"/>
      <c r="AF10645" s="11"/>
    </row>
    <row r="10646" spans="3:32">
      <c r="C10646" s="57"/>
      <c r="D10646" s="11"/>
      <c r="E10646" s="11"/>
      <c r="F10646" s="56"/>
      <c r="G10646" s="11"/>
      <c r="H10646" s="11"/>
      <c r="I10646" s="11"/>
      <c r="J10646" s="11"/>
      <c r="K10646" s="11"/>
      <c r="L10646" s="11"/>
      <c r="M10646" s="11"/>
      <c r="N10646" s="11"/>
      <c r="O10646" s="11"/>
      <c r="P10646" s="11"/>
      <c r="Q10646" s="11"/>
      <c r="R10646" s="11"/>
      <c r="S10646" s="11"/>
      <c r="T10646" s="11"/>
      <c r="U10646" s="42"/>
      <c r="V10646" s="42"/>
      <c r="W10646" s="42"/>
      <c r="X10646" s="42"/>
      <c r="Y10646" s="42"/>
      <c r="Z10646" s="42"/>
      <c r="AA10646" s="42"/>
      <c r="AB10646" s="42"/>
      <c r="AD10646" s="11"/>
      <c r="AF10646" s="11"/>
    </row>
    <row r="10647" spans="3:32">
      <c r="C10647" s="57"/>
      <c r="D10647" s="11"/>
      <c r="E10647" s="11"/>
      <c r="F10647" s="56"/>
      <c r="G10647" s="11"/>
      <c r="H10647" s="11"/>
      <c r="I10647" s="11"/>
      <c r="J10647" s="11"/>
      <c r="K10647" s="11"/>
      <c r="L10647" s="11"/>
      <c r="M10647" s="11"/>
      <c r="N10647" s="11"/>
      <c r="O10647" s="11"/>
      <c r="P10647" s="11"/>
      <c r="Q10647" s="11"/>
      <c r="R10647" s="11"/>
      <c r="S10647" s="11"/>
      <c r="T10647" s="11"/>
      <c r="U10647" s="42"/>
      <c r="V10647" s="42"/>
      <c r="W10647" s="42"/>
      <c r="X10647" s="42"/>
      <c r="Y10647" s="42"/>
      <c r="Z10647" s="42"/>
      <c r="AA10647" s="42"/>
      <c r="AB10647" s="42"/>
      <c r="AD10647" s="11"/>
      <c r="AE10647" s="11"/>
      <c r="AF10647" s="11"/>
    </row>
    <row r="10648" spans="3:32">
      <c r="C10648" s="57"/>
      <c r="D10648" s="11"/>
      <c r="E10648" s="11"/>
      <c r="F10648" s="56"/>
      <c r="G10648" s="11"/>
      <c r="H10648" s="11"/>
      <c r="I10648" s="11"/>
      <c r="J10648" s="11"/>
      <c r="K10648" s="11"/>
      <c r="L10648" s="11"/>
      <c r="M10648" s="11"/>
      <c r="N10648" s="11"/>
      <c r="O10648" s="11"/>
      <c r="P10648" s="11"/>
      <c r="Q10648" s="11"/>
      <c r="R10648" s="11"/>
      <c r="S10648" s="11"/>
      <c r="T10648" s="11"/>
      <c r="U10648" s="42"/>
      <c r="V10648" s="42"/>
      <c r="W10648" s="42"/>
      <c r="X10648" s="42"/>
      <c r="Y10648" s="42"/>
      <c r="Z10648" s="42"/>
      <c r="AA10648" s="42"/>
      <c r="AB10648" s="42"/>
      <c r="AD10648" s="11"/>
      <c r="AE10648" s="11"/>
      <c r="AF10648" s="11"/>
    </row>
    <row r="10649" spans="3:32">
      <c r="C10649" s="57"/>
      <c r="D10649" s="11"/>
      <c r="E10649" s="11"/>
      <c r="F10649" s="56"/>
      <c r="G10649" s="11"/>
      <c r="H10649" s="11"/>
      <c r="I10649" s="11"/>
      <c r="J10649" s="11"/>
      <c r="K10649" s="11"/>
      <c r="M10649" s="11"/>
      <c r="N10649" s="11"/>
      <c r="O10649" s="11"/>
      <c r="Q10649" s="11"/>
      <c r="R10649" s="11"/>
      <c r="S10649" s="11"/>
      <c r="U10649" s="42"/>
      <c r="V10649" s="42"/>
      <c r="W10649" s="42"/>
      <c r="X10649" s="42"/>
      <c r="Y10649" s="42"/>
      <c r="Z10649" s="42"/>
      <c r="AA10649" s="42"/>
      <c r="AB10649" s="42"/>
      <c r="AD10649" s="11"/>
    </row>
    <row r="10650" spans="3:32">
      <c r="C10650" s="57"/>
      <c r="D10650" s="11"/>
      <c r="E10650" s="11"/>
      <c r="F10650" s="56"/>
      <c r="G10650" s="11"/>
      <c r="H10650" s="11"/>
      <c r="I10650" s="11"/>
      <c r="J10650" s="11"/>
      <c r="K10650" s="11"/>
      <c r="L10650" s="11"/>
      <c r="M10650" s="11"/>
      <c r="N10650" s="11"/>
      <c r="O10650" s="11"/>
      <c r="P10650" s="11"/>
      <c r="Q10650" s="11"/>
      <c r="R10650" s="11"/>
      <c r="S10650" s="11"/>
      <c r="T10650" s="11"/>
      <c r="U10650" s="42"/>
      <c r="V10650" s="42"/>
      <c r="W10650" s="42"/>
      <c r="X10650" s="42"/>
      <c r="Y10650" s="42"/>
      <c r="Z10650" s="42"/>
      <c r="AA10650" s="42"/>
      <c r="AB10650" s="42"/>
      <c r="AD10650" s="11"/>
      <c r="AE10650" s="11"/>
    </row>
    <row r="10651" spans="3:32">
      <c r="C10651" s="57"/>
      <c r="D10651" s="11"/>
      <c r="E10651" s="11"/>
      <c r="F10651" s="56"/>
      <c r="G10651" s="11"/>
      <c r="H10651" s="11"/>
      <c r="I10651" s="11"/>
      <c r="J10651" s="11"/>
      <c r="K10651" s="11"/>
      <c r="M10651" s="11"/>
      <c r="N10651" s="11"/>
      <c r="O10651" s="11"/>
      <c r="P10651" s="11"/>
      <c r="Q10651" s="11"/>
      <c r="R10651" s="11"/>
      <c r="S10651" s="11"/>
      <c r="U10651" s="42"/>
      <c r="V10651" s="42"/>
      <c r="W10651" s="42"/>
      <c r="X10651" s="42"/>
      <c r="Y10651" s="42"/>
      <c r="Z10651" s="42"/>
      <c r="AA10651" s="42"/>
      <c r="AB10651" s="42"/>
      <c r="AD10651" s="11"/>
      <c r="AE10651" s="11"/>
    </row>
    <row r="10652" spans="3:32">
      <c r="C10652" s="57"/>
      <c r="D10652" s="11"/>
      <c r="E10652" s="11"/>
      <c r="F10652" s="56"/>
      <c r="G10652" s="11"/>
      <c r="H10652" s="11"/>
      <c r="I10652" s="11"/>
      <c r="J10652" s="11"/>
      <c r="K10652" s="11"/>
      <c r="L10652" s="11"/>
      <c r="M10652" s="11"/>
      <c r="N10652" s="11"/>
      <c r="P10652" s="11"/>
      <c r="Q10652" s="11"/>
      <c r="R10652" s="11"/>
      <c r="S10652" s="11"/>
      <c r="T10652" s="11"/>
      <c r="U10652" s="42"/>
      <c r="V10652" s="42"/>
      <c r="W10652" s="42"/>
      <c r="X10652" s="42"/>
      <c r="Y10652" s="42"/>
      <c r="Z10652" s="42"/>
      <c r="AA10652" s="42"/>
      <c r="AB10652" s="42"/>
      <c r="AD10652" s="11"/>
      <c r="AF10652" s="11"/>
    </row>
    <row r="10653" spans="3:32">
      <c r="C10653" s="57"/>
      <c r="D10653" s="11"/>
      <c r="E10653" s="11"/>
      <c r="F10653" s="56"/>
      <c r="G10653" s="11"/>
      <c r="H10653" s="11"/>
      <c r="I10653" s="11"/>
      <c r="J10653" s="11"/>
      <c r="K10653" s="11"/>
      <c r="L10653" s="11"/>
      <c r="M10653" s="11"/>
      <c r="N10653" s="11"/>
      <c r="O10653" s="11"/>
      <c r="P10653" s="11"/>
      <c r="Q10653" s="11"/>
      <c r="R10653" s="11"/>
      <c r="S10653" s="11"/>
      <c r="T10653" s="11"/>
      <c r="U10653" s="42"/>
      <c r="V10653" s="42"/>
      <c r="W10653" s="42"/>
      <c r="X10653" s="42"/>
      <c r="Y10653" s="42"/>
      <c r="Z10653" s="42"/>
      <c r="AA10653" s="42"/>
      <c r="AB10653" s="42"/>
      <c r="AD10653" s="11"/>
      <c r="AE10653" s="11"/>
      <c r="AF10653" s="11"/>
    </row>
    <row r="10654" spans="3:32">
      <c r="C10654" s="57"/>
      <c r="D10654" s="11"/>
      <c r="E10654" s="11"/>
      <c r="F10654" s="56"/>
      <c r="G10654" s="11"/>
      <c r="H10654" s="11"/>
      <c r="I10654" s="11"/>
      <c r="J10654" s="11"/>
      <c r="K10654" s="11"/>
      <c r="L10654" s="11"/>
      <c r="M10654" s="11"/>
      <c r="N10654" s="11"/>
      <c r="O10654" s="11"/>
      <c r="P10654" s="11"/>
      <c r="Q10654" s="11"/>
      <c r="R10654" s="11"/>
      <c r="S10654" s="11"/>
      <c r="T10654" s="11"/>
      <c r="U10654" s="42"/>
      <c r="V10654" s="42"/>
      <c r="W10654" s="42"/>
      <c r="X10654" s="42"/>
      <c r="Y10654" s="42"/>
      <c r="Z10654" s="42"/>
      <c r="AA10654" s="42"/>
      <c r="AB10654" s="42"/>
      <c r="AD10654" s="11"/>
      <c r="AE10654" s="11"/>
      <c r="AF10654" s="11"/>
    </row>
    <row r="10655" spans="3:32">
      <c r="C10655" s="57"/>
      <c r="D10655" s="11"/>
      <c r="E10655" s="11"/>
      <c r="F10655" s="56"/>
      <c r="G10655" s="11"/>
      <c r="H10655" s="11"/>
      <c r="I10655" s="11"/>
      <c r="J10655" s="11"/>
      <c r="K10655" s="11"/>
      <c r="L10655" s="11"/>
      <c r="M10655" s="11"/>
      <c r="N10655" s="11"/>
      <c r="O10655" s="11"/>
      <c r="P10655" s="11"/>
      <c r="Q10655" s="11"/>
      <c r="R10655" s="11"/>
      <c r="S10655" s="11"/>
      <c r="T10655" s="11"/>
      <c r="U10655" s="42"/>
      <c r="V10655" s="42"/>
      <c r="W10655" s="42"/>
      <c r="X10655" s="42"/>
      <c r="Y10655" s="42"/>
      <c r="Z10655" s="42"/>
      <c r="AA10655" s="42"/>
      <c r="AB10655" s="42"/>
      <c r="AD10655" s="11"/>
      <c r="AE10655" s="11"/>
    </row>
    <row r="10656" spans="3:32">
      <c r="C10656" s="57"/>
      <c r="D10656" s="11"/>
      <c r="E10656" s="11"/>
      <c r="F10656" s="56"/>
      <c r="G10656" s="11"/>
      <c r="H10656" s="11"/>
      <c r="I10656" s="11"/>
      <c r="J10656" s="11"/>
      <c r="K10656" s="11"/>
      <c r="L10656" s="11"/>
      <c r="M10656" s="11"/>
      <c r="N10656" s="11"/>
      <c r="O10656" s="11"/>
      <c r="P10656" s="11"/>
      <c r="Q10656" s="11"/>
      <c r="R10656" s="11"/>
      <c r="S10656" s="11"/>
      <c r="T10656" s="11"/>
      <c r="U10656" s="42"/>
      <c r="V10656" s="42"/>
      <c r="W10656" s="42"/>
      <c r="X10656" s="42"/>
      <c r="Y10656" s="42"/>
      <c r="Z10656" s="42"/>
      <c r="AA10656" s="42"/>
      <c r="AB10656" s="42"/>
      <c r="AD10656" s="11"/>
    </row>
    <row r="10657" spans="3:32">
      <c r="C10657" s="57"/>
      <c r="D10657" s="11"/>
      <c r="E10657" s="11"/>
      <c r="F10657" s="56"/>
      <c r="G10657" s="11"/>
      <c r="H10657" s="11"/>
      <c r="I10657" s="11"/>
      <c r="J10657" s="11"/>
      <c r="K10657" s="11"/>
      <c r="L10657" s="11"/>
      <c r="M10657" s="11"/>
      <c r="N10657" s="11"/>
      <c r="O10657" s="11"/>
      <c r="P10657" s="11"/>
      <c r="Q10657" s="11"/>
      <c r="R10657" s="11"/>
      <c r="S10657" s="11"/>
      <c r="T10657" s="11"/>
      <c r="U10657" s="42"/>
      <c r="V10657" s="42"/>
      <c r="W10657" s="42"/>
      <c r="X10657" s="42"/>
      <c r="Y10657" s="42"/>
      <c r="Z10657" s="42"/>
      <c r="AA10657" s="42"/>
      <c r="AB10657" s="42"/>
      <c r="AD10657" s="11"/>
      <c r="AE10657" s="11"/>
      <c r="AF10657" s="11"/>
    </row>
    <row r="10658" spans="3:32">
      <c r="C10658" s="57"/>
      <c r="D10658" s="11"/>
      <c r="E10658" s="11"/>
      <c r="F10658" s="56"/>
      <c r="G10658" s="11"/>
      <c r="H10658" s="11"/>
      <c r="I10658" s="11"/>
      <c r="J10658" s="11"/>
      <c r="K10658" s="11"/>
      <c r="M10658" s="11"/>
      <c r="N10658" s="11"/>
      <c r="O10658" s="11"/>
      <c r="P10658" s="11"/>
      <c r="Q10658" s="11"/>
      <c r="R10658" s="11"/>
      <c r="S10658" s="11"/>
      <c r="T10658" s="11"/>
      <c r="U10658" s="42"/>
      <c r="V10658" s="42"/>
      <c r="W10658" s="42"/>
      <c r="X10658" s="42"/>
      <c r="Y10658" s="42"/>
      <c r="Z10658" s="42"/>
      <c r="AA10658" s="42"/>
      <c r="AB10658" s="42"/>
      <c r="AD10658" s="11"/>
      <c r="AF10658" s="11"/>
    </row>
    <row r="10659" spans="3:32">
      <c r="C10659" s="57"/>
      <c r="D10659" s="11"/>
      <c r="E10659" s="11"/>
      <c r="F10659" s="56"/>
      <c r="G10659" s="11"/>
      <c r="H10659" s="11"/>
      <c r="I10659" s="11"/>
      <c r="J10659" s="11"/>
      <c r="K10659" s="11"/>
      <c r="M10659" s="11"/>
      <c r="N10659" s="11"/>
      <c r="O10659" s="11"/>
      <c r="P10659" s="11"/>
      <c r="Q10659" s="11"/>
      <c r="R10659" s="11"/>
      <c r="S10659" s="11"/>
      <c r="T10659" s="11"/>
      <c r="U10659" s="42"/>
      <c r="V10659" s="42"/>
      <c r="W10659" s="42"/>
      <c r="X10659" s="42"/>
      <c r="Y10659" s="42"/>
      <c r="Z10659" s="42"/>
      <c r="AA10659" s="42"/>
      <c r="AB10659" s="42"/>
      <c r="AD10659" s="11"/>
      <c r="AE10659" s="11"/>
      <c r="AF10659" s="11"/>
    </row>
    <row r="10660" spans="3:32">
      <c r="C10660" s="57"/>
      <c r="D10660" s="11"/>
      <c r="E10660" s="11"/>
      <c r="F10660" s="56"/>
      <c r="G10660" s="11"/>
      <c r="H10660" s="11"/>
      <c r="I10660" s="11"/>
      <c r="J10660" s="11"/>
      <c r="K10660" s="11"/>
      <c r="L10660" s="11"/>
      <c r="M10660" s="11"/>
      <c r="N10660" s="11"/>
      <c r="O10660" s="11"/>
      <c r="P10660" s="11"/>
      <c r="Q10660" s="11"/>
      <c r="R10660" s="11"/>
      <c r="S10660" s="11"/>
      <c r="T10660" s="11"/>
      <c r="U10660" s="42"/>
      <c r="V10660" s="42"/>
      <c r="W10660" s="42"/>
      <c r="X10660" s="42"/>
      <c r="Y10660" s="42"/>
      <c r="Z10660" s="42"/>
      <c r="AA10660" s="42"/>
      <c r="AB10660" s="42"/>
      <c r="AD10660" s="11"/>
      <c r="AE10660" s="11"/>
    </row>
    <row r="10661" spans="3:32">
      <c r="C10661" s="57"/>
      <c r="D10661" s="11"/>
      <c r="E10661" s="11"/>
      <c r="F10661" s="56"/>
      <c r="G10661" s="11"/>
      <c r="H10661" s="11"/>
      <c r="I10661" s="11"/>
      <c r="J10661" s="11"/>
      <c r="K10661" s="11"/>
      <c r="L10661" s="11"/>
      <c r="M10661" s="11"/>
      <c r="N10661" s="11"/>
      <c r="O10661" s="11"/>
      <c r="P10661" s="11"/>
      <c r="Q10661" s="11"/>
      <c r="R10661" s="11"/>
      <c r="S10661" s="11"/>
      <c r="T10661" s="11"/>
      <c r="U10661" s="42"/>
      <c r="V10661" s="42"/>
      <c r="W10661" s="42"/>
      <c r="X10661" s="42"/>
      <c r="Y10661" s="42"/>
      <c r="Z10661" s="42"/>
      <c r="AA10661" s="42"/>
      <c r="AB10661" s="42"/>
      <c r="AD10661" s="11"/>
      <c r="AE10661" s="11"/>
    </row>
    <row r="10662" spans="3:32">
      <c r="C10662" s="57"/>
      <c r="D10662" s="11"/>
      <c r="E10662" s="11"/>
      <c r="F10662" s="56"/>
      <c r="G10662" s="11"/>
      <c r="H10662" s="11"/>
      <c r="I10662" s="11"/>
      <c r="J10662" s="11"/>
      <c r="K10662" s="11"/>
      <c r="L10662" s="11"/>
      <c r="M10662" s="11"/>
      <c r="N10662" s="11"/>
      <c r="O10662" s="11"/>
      <c r="P10662" s="11"/>
      <c r="Q10662" s="11"/>
      <c r="R10662" s="11"/>
      <c r="S10662" s="11"/>
      <c r="T10662" s="11"/>
      <c r="U10662" s="42"/>
      <c r="V10662" s="42"/>
      <c r="W10662" s="42"/>
      <c r="X10662" s="42"/>
      <c r="Y10662" s="42"/>
      <c r="Z10662" s="42"/>
      <c r="AA10662" s="42"/>
      <c r="AB10662" s="42"/>
      <c r="AD10662" s="11"/>
      <c r="AE10662" s="11"/>
      <c r="AF10662" s="11"/>
    </row>
    <row r="10663" spans="3:32">
      <c r="C10663" s="57"/>
      <c r="D10663" s="11"/>
      <c r="E10663" s="11"/>
      <c r="F10663" s="56"/>
      <c r="G10663" s="11"/>
      <c r="H10663" s="11"/>
      <c r="I10663" s="11"/>
      <c r="J10663" s="11"/>
      <c r="K10663" s="11"/>
      <c r="L10663" s="11"/>
      <c r="M10663" s="11"/>
      <c r="N10663" s="11"/>
      <c r="O10663" s="11"/>
      <c r="P10663" s="11"/>
      <c r="Q10663" s="11"/>
      <c r="R10663" s="11"/>
      <c r="S10663" s="11"/>
      <c r="T10663" s="11"/>
      <c r="U10663" s="42"/>
      <c r="V10663" s="42"/>
      <c r="W10663" s="42"/>
      <c r="X10663" s="42"/>
      <c r="Y10663" s="42"/>
      <c r="Z10663" s="42"/>
      <c r="AA10663" s="42"/>
      <c r="AB10663" s="42"/>
      <c r="AD10663" s="11"/>
      <c r="AE10663" s="11"/>
      <c r="AF10663" s="11"/>
    </row>
    <row r="10664" spans="3:32">
      <c r="C10664" s="57"/>
      <c r="D10664" s="11"/>
      <c r="E10664" s="11"/>
      <c r="F10664" s="56"/>
      <c r="G10664" s="11"/>
      <c r="H10664" s="11"/>
      <c r="I10664" s="11"/>
      <c r="J10664" s="11"/>
      <c r="K10664" s="11"/>
      <c r="L10664" s="11"/>
      <c r="M10664" s="11"/>
      <c r="N10664" s="11"/>
      <c r="O10664" s="11"/>
      <c r="P10664" s="11"/>
      <c r="Q10664" s="11"/>
      <c r="R10664" s="11"/>
      <c r="S10664" s="11"/>
      <c r="T10664" s="11"/>
      <c r="U10664" s="42"/>
      <c r="V10664" s="42"/>
      <c r="W10664" s="42"/>
      <c r="X10664" s="42"/>
      <c r="Y10664" s="42"/>
      <c r="Z10664" s="42"/>
      <c r="AA10664" s="42"/>
      <c r="AB10664" s="42"/>
      <c r="AD10664" s="11"/>
      <c r="AE10664" s="11"/>
      <c r="AF10664" s="11"/>
    </row>
    <row r="10665" spans="3:32">
      <c r="C10665" s="57"/>
      <c r="D10665" s="11"/>
      <c r="E10665" s="11"/>
      <c r="F10665" s="56"/>
      <c r="G10665" s="11"/>
      <c r="H10665" s="11"/>
      <c r="I10665" s="11"/>
      <c r="J10665" s="11"/>
      <c r="K10665" s="11"/>
      <c r="L10665" s="11"/>
      <c r="M10665" s="11"/>
      <c r="N10665" s="11"/>
      <c r="O10665" s="11"/>
      <c r="P10665" s="11"/>
      <c r="Q10665" s="11"/>
      <c r="R10665" s="11"/>
      <c r="S10665" s="11"/>
      <c r="T10665" s="11"/>
      <c r="U10665" s="42"/>
      <c r="V10665" s="42"/>
      <c r="W10665" s="42"/>
      <c r="X10665" s="42"/>
      <c r="Y10665" s="42"/>
      <c r="Z10665" s="42"/>
      <c r="AA10665" s="42"/>
      <c r="AB10665" s="42"/>
      <c r="AD10665" s="11"/>
      <c r="AE10665" s="11"/>
    </row>
    <row r="10666" spans="3:32">
      <c r="C10666" s="57"/>
      <c r="D10666" s="11"/>
      <c r="E10666" s="11"/>
      <c r="F10666" s="56"/>
      <c r="G10666" s="11"/>
      <c r="H10666" s="11"/>
      <c r="I10666" s="11"/>
      <c r="J10666" s="11"/>
      <c r="K10666" s="11"/>
      <c r="M10666" s="11"/>
      <c r="N10666" s="11"/>
      <c r="P10666" s="11"/>
      <c r="Q10666" s="11"/>
      <c r="R10666" s="11"/>
      <c r="S10666" s="11"/>
      <c r="T10666" s="11"/>
      <c r="U10666" s="42"/>
      <c r="V10666" s="42"/>
      <c r="W10666" s="42"/>
      <c r="X10666" s="42"/>
      <c r="Y10666" s="42"/>
      <c r="Z10666" s="42"/>
      <c r="AA10666" s="42"/>
      <c r="AB10666" s="42"/>
      <c r="AD10666" s="11"/>
      <c r="AF10666" s="11"/>
    </row>
    <row r="10667" spans="3:32">
      <c r="C10667" s="57"/>
      <c r="D10667" s="11"/>
      <c r="E10667" s="11"/>
      <c r="F10667" s="56"/>
      <c r="G10667" s="11"/>
      <c r="H10667" s="11"/>
      <c r="I10667" s="11"/>
      <c r="J10667" s="11"/>
      <c r="K10667" s="11"/>
      <c r="L10667" s="11"/>
      <c r="M10667" s="11"/>
      <c r="N10667" s="11"/>
      <c r="O10667" s="11"/>
      <c r="P10667" s="11"/>
      <c r="Q10667" s="11"/>
      <c r="R10667" s="11"/>
      <c r="S10667" s="11"/>
      <c r="T10667" s="11"/>
      <c r="U10667" s="42"/>
      <c r="V10667" s="42"/>
      <c r="W10667" s="42"/>
      <c r="X10667" s="42"/>
      <c r="Y10667" s="42"/>
      <c r="Z10667" s="42"/>
      <c r="AA10667" s="42"/>
      <c r="AB10667" s="42"/>
      <c r="AD10667" s="11"/>
      <c r="AF10667" s="11"/>
    </row>
    <row r="10668" spans="3:32">
      <c r="C10668" s="57"/>
      <c r="D10668" s="11"/>
      <c r="E10668" s="11"/>
      <c r="F10668" s="56"/>
      <c r="G10668" s="11"/>
      <c r="H10668" s="11"/>
      <c r="I10668" s="11"/>
      <c r="J10668" s="11"/>
      <c r="K10668" s="11"/>
      <c r="L10668" s="11"/>
      <c r="M10668" s="11"/>
      <c r="N10668" s="11"/>
      <c r="O10668" s="11"/>
      <c r="P10668" s="11"/>
      <c r="Q10668" s="11"/>
      <c r="R10668" s="11"/>
      <c r="S10668" s="11"/>
      <c r="T10668" s="11"/>
      <c r="U10668" s="42"/>
      <c r="V10668" s="42"/>
      <c r="W10668" s="42"/>
      <c r="X10668" s="42"/>
      <c r="Y10668" s="42"/>
      <c r="Z10668" s="42"/>
      <c r="AA10668" s="42"/>
      <c r="AB10668" s="42"/>
      <c r="AD10668" s="11"/>
      <c r="AF10668" s="11"/>
    </row>
    <row r="10669" spans="3:32">
      <c r="C10669" s="57"/>
      <c r="D10669" s="11"/>
      <c r="E10669" s="11"/>
      <c r="F10669" s="56"/>
      <c r="G10669" s="11"/>
      <c r="H10669" s="11"/>
      <c r="I10669" s="11"/>
      <c r="J10669" s="11"/>
      <c r="K10669" s="11"/>
      <c r="M10669" s="11"/>
      <c r="N10669" s="11"/>
      <c r="O10669" s="11"/>
      <c r="P10669" s="11"/>
      <c r="Q10669" s="11"/>
      <c r="R10669" s="11"/>
      <c r="S10669" s="11"/>
      <c r="T10669" s="11"/>
      <c r="U10669" s="42"/>
      <c r="V10669" s="42"/>
      <c r="W10669" s="42"/>
      <c r="X10669" s="42"/>
      <c r="Y10669" s="42"/>
      <c r="Z10669" s="42"/>
      <c r="AA10669" s="42"/>
      <c r="AB10669" s="42"/>
      <c r="AD10669" s="11"/>
      <c r="AE10669" s="11"/>
      <c r="AF10669" s="11"/>
    </row>
    <row r="10670" spans="3:32">
      <c r="C10670" s="57"/>
      <c r="D10670" s="11"/>
      <c r="E10670" s="11"/>
      <c r="F10670" s="56"/>
      <c r="G10670" s="11"/>
      <c r="H10670" s="11"/>
      <c r="I10670" s="11"/>
      <c r="J10670" s="11"/>
      <c r="K10670" s="11"/>
      <c r="L10670" s="11"/>
      <c r="M10670" s="11"/>
      <c r="N10670" s="11"/>
      <c r="O10670" s="11"/>
      <c r="P10670" s="11"/>
      <c r="Q10670" s="11"/>
      <c r="R10670" s="11"/>
      <c r="S10670" s="11"/>
      <c r="T10670" s="11"/>
      <c r="U10670" s="42"/>
      <c r="V10670" s="42"/>
      <c r="W10670" s="42"/>
      <c r="X10670" s="42"/>
      <c r="Y10670" s="42"/>
      <c r="Z10670" s="42"/>
      <c r="AA10670" s="42"/>
      <c r="AB10670" s="42"/>
      <c r="AD10670" s="11"/>
      <c r="AE10670" s="11"/>
      <c r="AF10670" s="11"/>
    </row>
    <row r="10671" spans="3:32">
      <c r="C10671" s="57"/>
      <c r="D10671" s="11"/>
      <c r="E10671" s="11"/>
      <c r="F10671" s="56"/>
      <c r="G10671" s="11"/>
      <c r="H10671" s="11"/>
      <c r="I10671" s="11"/>
      <c r="J10671" s="11"/>
      <c r="K10671" s="11"/>
      <c r="L10671" s="11"/>
      <c r="M10671" s="11"/>
      <c r="O10671" s="11"/>
      <c r="P10671" s="11"/>
      <c r="Q10671" s="11"/>
      <c r="R10671" s="11"/>
      <c r="S10671" s="11"/>
      <c r="T10671" s="11"/>
      <c r="U10671" s="42"/>
      <c r="V10671" s="42"/>
      <c r="W10671" s="42"/>
      <c r="X10671" s="42"/>
      <c r="Y10671" s="42"/>
      <c r="Z10671" s="42"/>
      <c r="AA10671" s="42"/>
      <c r="AB10671" s="42"/>
      <c r="AD10671" s="11"/>
      <c r="AF10671" s="11"/>
    </row>
    <row r="10672" spans="3:32">
      <c r="C10672" s="57"/>
      <c r="D10672" s="11"/>
      <c r="E10672" s="11"/>
      <c r="F10672" s="56"/>
      <c r="G10672" s="11"/>
      <c r="H10672" s="11"/>
      <c r="I10672" s="11"/>
      <c r="J10672" s="11"/>
      <c r="K10672" s="11"/>
      <c r="L10672" s="11"/>
      <c r="M10672" s="11"/>
      <c r="N10672" s="11"/>
      <c r="O10672" s="11"/>
      <c r="P10672" s="11"/>
      <c r="Q10672" s="11"/>
      <c r="R10672" s="11"/>
      <c r="S10672" s="11"/>
      <c r="T10672" s="11"/>
      <c r="U10672" s="42"/>
      <c r="V10672" s="42"/>
      <c r="W10672" s="42"/>
      <c r="X10672" s="42"/>
      <c r="Y10672" s="42"/>
      <c r="Z10672" s="42"/>
      <c r="AA10672" s="42"/>
      <c r="AB10672" s="42"/>
      <c r="AD10672" s="11"/>
      <c r="AF10672" s="11"/>
    </row>
    <row r="10673" spans="3:32">
      <c r="C10673" s="57"/>
      <c r="D10673" s="11"/>
      <c r="E10673" s="11"/>
      <c r="F10673" s="56"/>
      <c r="G10673" s="11"/>
      <c r="H10673" s="11"/>
      <c r="I10673" s="11"/>
      <c r="J10673" s="11"/>
      <c r="K10673" s="11"/>
      <c r="L10673" s="11"/>
      <c r="M10673" s="11"/>
      <c r="N10673" s="11"/>
      <c r="O10673" s="11"/>
      <c r="P10673" s="11"/>
      <c r="Q10673" s="11"/>
      <c r="R10673" s="11"/>
      <c r="S10673" s="11"/>
      <c r="T10673" s="11"/>
      <c r="U10673" s="42"/>
      <c r="V10673" s="42"/>
      <c r="W10673" s="42"/>
      <c r="X10673" s="42"/>
      <c r="Y10673" s="42"/>
      <c r="Z10673" s="42"/>
      <c r="AA10673" s="42"/>
      <c r="AB10673" s="42"/>
      <c r="AD10673" s="11"/>
    </row>
    <row r="10674" spans="3:32">
      <c r="C10674" s="57"/>
      <c r="D10674" s="11"/>
      <c r="E10674" s="11"/>
      <c r="F10674" s="56"/>
      <c r="G10674" s="11"/>
      <c r="H10674" s="11"/>
      <c r="I10674" s="11"/>
      <c r="J10674" s="11"/>
      <c r="K10674" s="11"/>
      <c r="L10674" s="11"/>
      <c r="M10674" s="11"/>
      <c r="N10674" s="11"/>
      <c r="O10674" s="11"/>
      <c r="P10674" s="11"/>
      <c r="Q10674" s="11"/>
      <c r="R10674" s="11"/>
      <c r="S10674" s="11"/>
      <c r="T10674" s="11"/>
      <c r="U10674" s="42"/>
      <c r="V10674" s="42"/>
      <c r="W10674" s="42"/>
      <c r="X10674" s="42"/>
      <c r="Y10674" s="42"/>
      <c r="Z10674" s="42"/>
      <c r="AA10674" s="42"/>
      <c r="AB10674" s="42"/>
      <c r="AD10674" s="11"/>
      <c r="AE10674" s="11"/>
      <c r="AF10674" s="11"/>
    </row>
    <row r="10675" spans="3:32">
      <c r="C10675" s="57"/>
      <c r="D10675" s="11"/>
      <c r="E10675" s="11"/>
      <c r="F10675" s="56"/>
      <c r="G10675" s="11"/>
      <c r="H10675" s="11"/>
      <c r="I10675" s="11"/>
      <c r="J10675" s="11"/>
      <c r="K10675" s="11"/>
      <c r="M10675" s="11"/>
      <c r="N10675" s="11"/>
      <c r="O10675" s="11"/>
      <c r="Q10675" s="11"/>
      <c r="R10675" s="11"/>
      <c r="S10675" s="11"/>
      <c r="U10675" s="42"/>
      <c r="V10675" s="42"/>
      <c r="W10675" s="42"/>
      <c r="X10675" s="42"/>
      <c r="Y10675" s="42"/>
      <c r="Z10675" s="42"/>
      <c r="AA10675" s="42"/>
      <c r="AB10675" s="42"/>
      <c r="AD10675" s="11"/>
      <c r="AE10675" s="11"/>
    </row>
    <row r="10676" spans="3:32">
      <c r="C10676" s="57"/>
      <c r="D10676" s="11"/>
      <c r="E10676" s="11"/>
      <c r="F10676" s="56"/>
      <c r="G10676" s="11"/>
      <c r="H10676" s="11"/>
      <c r="I10676" s="11"/>
      <c r="J10676" s="11"/>
      <c r="K10676" s="11"/>
      <c r="L10676" s="11"/>
      <c r="M10676" s="11"/>
      <c r="N10676" s="11"/>
      <c r="O10676" s="11"/>
      <c r="Q10676" s="11"/>
      <c r="R10676" s="11"/>
      <c r="S10676" s="11"/>
      <c r="T10676" s="11"/>
      <c r="U10676" s="42"/>
      <c r="V10676" s="42"/>
      <c r="W10676" s="42"/>
      <c r="X10676" s="42"/>
      <c r="Y10676" s="42"/>
      <c r="Z10676" s="42"/>
      <c r="AA10676" s="42"/>
      <c r="AB10676" s="42"/>
      <c r="AD10676" s="11"/>
      <c r="AE10676" s="11"/>
    </row>
    <row r="10677" spans="3:32">
      <c r="C10677" s="57"/>
      <c r="D10677" s="11"/>
      <c r="E10677" s="11"/>
      <c r="F10677" s="56"/>
      <c r="G10677" s="11"/>
      <c r="H10677" s="11"/>
      <c r="I10677" s="11"/>
      <c r="J10677" s="11"/>
      <c r="K10677" s="11"/>
      <c r="L10677" s="11"/>
      <c r="M10677" s="11"/>
      <c r="N10677" s="11"/>
      <c r="O10677" s="11"/>
      <c r="P10677" s="11"/>
      <c r="Q10677" s="11"/>
      <c r="R10677" s="11"/>
      <c r="S10677" s="11"/>
      <c r="T10677" s="11"/>
      <c r="U10677" s="42"/>
      <c r="V10677" s="42"/>
      <c r="W10677" s="42"/>
      <c r="X10677" s="42"/>
      <c r="Y10677" s="42"/>
      <c r="Z10677" s="42"/>
      <c r="AA10677" s="42"/>
      <c r="AB10677" s="42"/>
      <c r="AD10677" s="11"/>
      <c r="AF10677" s="11"/>
    </row>
    <row r="10678" spans="3:32">
      <c r="C10678" s="57"/>
      <c r="D10678" s="11"/>
      <c r="E10678" s="11"/>
      <c r="F10678" s="56"/>
      <c r="G10678" s="11"/>
      <c r="H10678" s="11"/>
      <c r="I10678" s="11"/>
      <c r="J10678" s="11"/>
      <c r="K10678" s="11"/>
      <c r="L10678" s="11"/>
      <c r="M10678" s="11"/>
      <c r="N10678" s="11"/>
      <c r="O10678" s="11"/>
      <c r="P10678" s="11"/>
      <c r="Q10678" s="11"/>
      <c r="R10678" s="11"/>
      <c r="S10678" s="11"/>
      <c r="T10678" s="11"/>
      <c r="U10678" s="42"/>
      <c r="V10678" s="42"/>
      <c r="W10678" s="42"/>
      <c r="X10678" s="42"/>
      <c r="Y10678" s="42"/>
      <c r="Z10678" s="42"/>
      <c r="AA10678" s="42"/>
      <c r="AB10678" s="42"/>
      <c r="AD10678" s="11"/>
      <c r="AE10678" s="11"/>
    </row>
    <row r="10679" spans="3:32">
      <c r="C10679" s="57"/>
      <c r="D10679" s="11"/>
      <c r="E10679" s="11"/>
      <c r="F10679" s="56"/>
      <c r="G10679" s="11"/>
      <c r="H10679" s="11"/>
      <c r="I10679" s="11"/>
      <c r="J10679" s="11"/>
      <c r="K10679" s="11"/>
      <c r="L10679" s="11"/>
      <c r="M10679" s="11"/>
      <c r="N10679" s="11"/>
      <c r="O10679" s="11"/>
      <c r="P10679" s="11"/>
      <c r="Q10679" s="11"/>
      <c r="R10679" s="11"/>
      <c r="S10679" s="11"/>
      <c r="T10679" s="11"/>
      <c r="U10679" s="42"/>
      <c r="V10679" s="42"/>
      <c r="W10679" s="42"/>
      <c r="X10679" s="42"/>
      <c r="Y10679" s="42"/>
      <c r="Z10679" s="42"/>
      <c r="AA10679" s="42"/>
      <c r="AB10679" s="42"/>
      <c r="AD10679" s="11"/>
      <c r="AF10679" s="11"/>
    </row>
    <row r="10680" spans="3:32">
      <c r="C10680" s="57"/>
      <c r="D10680" s="11"/>
      <c r="E10680" s="11"/>
      <c r="F10680" s="56"/>
      <c r="G10680" s="11"/>
      <c r="H10680" s="11"/>
      <c r="I10680" s="11"/>
      <c r="J10680" s="11"/>
      <c r="K10680" s="11"/>
      <c r="L10680" s="11"/>
      <c r="M10680" s="11"/>
      <c r="N10680" s="11"/>
      <c r="O10680" s="11"/>
      <c r="P10680" s="11"/>
      <c r="Q10680" s="11"/>
      <c r="R10680" s="11"/>
      <c r="S10680" s="11"/>
      <c r="T10680" s="11"/>
      <c r="U10680" s="42"/>
      <c r="V10680" s="42"/>
      <c r="W10680" s="42"/>
      <c r="X10680" s="42"/>
      <c r="Y10680" s="42"/>
      <c r="Z10680" s="42"/>
      <c r="AA10680" s="42"/>
      <c r="AB10680" s="42"/>
      <c r="AD10680" s="11"/>
    </row>
    <row r="10681" spans="3:32">
      <c r="C10681" s="57"/>
      <c r="D10681" s="11"/>
      <c r="E10681" s="11"/>
      <c r="F10681" s="56"/>
      <c r="G10681" s="11"/>
      <c r="H10681" s="11"/>
      <c r="I10681" s="11"/>
      <c r="J10681" s="11"/>
      <c r="K10681" s="11"/>
      <c r="M10681" s="11"/>
      <c r="N10681" s="11"/>
      <c r="Q10681" s="11"/>
      <c r="R10681" s="11"/>
      <c r="S10681" s="11"/>
      <c r="U10681" s="42"/>
      <c r="V10681" s="42"/>
      <c r="W10681" s="42"/>
      <c r="X10681" s="42"/>
      <c r="Y10681" s="42"/>
      <c r="Z10681" s="42"/>
      <c r="AA10681" s="42"/>
      <c r="AB10681" s="42"/>
      <c r="AD10681" s="11"/>
      <c r="AF10681" s="11"/>
    </row>
    <row r="10682" spans="3:32">
      <c r="C10682" s="57"/>
      <c r="D10682" s="11"/>
      <c r="E10682" s="11"/>
      <c r="F10682" s="56"/>
      <c r="G10682" s="11"/>
      <c r="H10682" s="11"/>
      <c r="I10682" s="11"/>
      <c r="J10682" s="11"/>
      <c r="K10682" s="11"/>
      <c r="L10682" s="11"/>
      <c r="M10682" s="11"/>
      <c r="N10682" s="11"/>
      <c r="O10682" s="11"/>
      <c r="P10682" s="11"/>
      <c r="Q10682" s="11"/>
      <c r="R10682" s="11"/>
      <c r="S10682" s="11"/>
      <c r="T10682" s="11"/>
      <c r="U10682" s="42"/>
      <c r="V10682" s="42"/>
      <c r="W10682" s="42"/>
      <c r="X10682" s="42"/>
      <c r="Y10682" s="42"/>
      <c r="Z10682" s="42"/>
      <c r="AA10682" s="42"/>
      <c r="AB10682" s="42"/>
      <c r="AD10682" s="11"/>
      <c r="AF10682" s="11"/>
    </row>
    <row r="10683" spans="3:32">
      <c r="C10683" s="57"/>
      <c r="D10683" s="11"/>
      <c r="E10683" s="11"/>
      <c r="F10683" s="56"/>
      <c r="G10683" s="11"/>
      <c r="H10683" s="11"/>
      <c r="I10683" s="11"/>
      <c r="J10683" s="11"/>
      <c r="K10683" s="11"/>
      <c r="L10683" s="11"/>
      <c r="M10683" s="11"/>
      <c r="N10683" s="11"/>
      <c r="O10683" s="11"/>
      <c r="P10683" s="11"/>
      <c r="Q10683" s="11"/>
      <c r="R10683" s="11"/>
      <c r="S10683" s="11"/>
      <c r="T10683" s="11"/>
      <c r="U10683" s="42"/>
      <c r="V10683" s="42"/>
      <c r="W10683" s="42"/>
      <c r="X10683" s="42"/>
      <c r="Y10683" s="42"/>
      <c r="Z10683" s="42"/>
      <c r="AA10683" s="42"/>
      <c r="AB10683" s="42"/>
      <c r="AD10683" s="11"/>
      <c r="AE10683" s="11"/>
    </row>
    <row r="10684" spans="3:32">
      <c r="C10684" s="57"/>
      <c r="D10684" s="11"/>
      <c r="E10684" s="11"/>
      <c r="F10684" s="56"/>
      <c r="G10684" s="11"/>
      <c r="H10684" s="11"/>
      <c r="I10684" s="11"/>
      <c r="J10684" s="11"/>
      <c r="K10684" s="11"/>
      <c r="L10684" s="11"/>
      <c r="M10684" s="11"/>
      <c r="N10684" s="11"/>
      <c r="P10684" s="11"/>
      <c r="Q10684" s="11"/>
      <c r="R10684" s="11"/>
      <c r="S10684" s="11"/>
      <c r="T10684" s="11"/>
      <c r="U10684" s="42"/>
      <c r="V10684" s="42"/>
      <c r="W10684" s="42"/>
      <c r="X10684" s="42"/>
      <c r="Y10684" s="42"/>
      <c r="Z10684" s="42"/>
      <c r="AA10684" s="42"/>
      <c r="AB10684" s="42"/>
      <c r="AD10684" s="11"/>
      <c r="AE10684" s="11"/>
    </row>
    <row r="10685" spans="3:32">
      <c r="C10685" s="57"/>
      <c r="D10685" s="11"/>
      <c r="E10685" s="11"/>
      <c r="F10685" s="56"/>
      <c r="G10685" s="11"/>
      <c r="H10685" s="11"/>
      <c r="I10685" s="11"/>
      <c r="J10685" s="11"/>
      <c r="K10685" s="11"/>
      <c r="L10685" s="11"/>
      <c r="M10685" s="11"/>
      <c r="N10685" s="11"/>
      <c r="O10685" s="11"/>
      <c r="P10685" s="11"/>
      <c r="Q10685" s="11"/>
      <c r="R10685" s="11"/>
      <c r="S10685" s="11"/>
      <c r="U10685" s="42"/>
      <c r="V10685" s="42"/>
      <c r="W10685" s="42"/>
      <c r="X10685" s="42"/>
      <c r="Y10685" s="42"/>
      <c r="Z10685" s="42"/>
      <c r="AA10685" s="42"/>
      <c r="AB10685" s="42"/>
      <c r="AD10685" s="11"/>
      <c r="AF10685" s="11"/>
    </row>
    <row r="10686" spans="3:32">
      <c r="C10686" s="57"/>
      <c r="D10686" s="11"/>
      <c r="E10686" s="11"/>
      <c r="F10686" s="56"/>
      <c r="G10686" s="11"/>
      <c r="H10686" s="11"/>
      <c r="I10686" s="11"/>
      <c r="J10686" s="11"/>
      <c r="K10686" s="11"/>
      <c r="M10686" s="11"/>
      <c r="N10686" s="11"/>
      <c r="O10686" s="11"/>
      <c r="P10686" s="11"/>
      <c r="Q10686" s="11"/>
      <c r="R10686" s="11"/>
      <c r="S10686" s="11"/>
      <c r="T10686" s="11"/>
      <c r="U10686" s="42"/>
      <c r="V10686" s="42"/>
      <c r="W10686" s="42"/>
      <c r="X10686" s="42"/>
      <c r="Y10686" s="42"/>
      <c r="Z10686" s="42"/>
      <c r="AA10686" s="42"/>
      <c r="AB10686" s="42"/>
      <c r="AD10686" s="11"/>
      <c r="AF10686" s="11"/>
    </row>
    <row r="10687" spans="3:32">
      <c r="C10687" s="57"/>
      <c r="D10687" s="11"/>
      <c r="E10687" s="11"/>
      <c r="F10687" s="56"/>
      <c r="G10687" s="11"/>
      <c r="H10687" s="11"/>
      <c r="I10687" s="11"/>
      <c r="J10687" s="11"/>
      <c r="K10687" s="11"/>
      <c r="L10687" s="11"/>
      <c r="M10687" s="11"/>
      <c r="N10687" s="11"/>
      <c r="O10687" s="11"/>
      <c r="P10687" s="11"/>
      <c r="Q10687" s="11"/>
      <c r="R10687" s="11"/>
      <c r="S10687" s="11"/>
      <c r="T10687" s="11"/>
      <c r="U10687" s="42"/>
      <c r="V10687" s="42"/>
      <c r="W10687" s="42"/>
      <c r="X10687" s="42"/>
      <c r="Y10687" s="42"/>
      <c r="Z10687" s="42"/>
      <c r="AA10687" s="42"/>
      <c r="AB10687" s="42"/>
      <c r="AD10687" s="11"/>
      <c r="AF10687" s="11"/>
    </row>
    <row r="10688" spans="3:32">
      <c r="C10688" s="57"/>
      <c r="D10688" s="11"/>
      <c r="E10688" s="11"/>
      <c r="F10688" s="56"/>
      <c r="G10688" s="11"/>
      <c r="H10688" s="11"/>
      <c r="I10688" s="11"/>
      <c r="J10688" s="11"/>
      <c r="K10688" s="11"/>
      <c r="L10688" s="11"/>
      <c r="M10688" s="11"/>
      <c r="N10688" s="11"/>
      <c r="O10688" s="11"/>
      <c r="P10688" s="11"/>
      <c r="Q10688" s="11"/>
      <c r="R10688" s="11"/>
      <c r="S10688" s="11"/>
      <c r="T10688" s="11"/>
      <c r="U10688" s="42"/>
      <c r="V10688" s="42"/>
      <c r="W10688" s="42"/>
      <c r="X10688" s="42"/>
      <c r="Y10688" s="42"/>
      <c r="Z10688" s="42"/>
      <c r="AA10688" s="42"/>
      <c r="AB10688" s="42"/>
      <c r="AD10688" s="11"/>
      <c r="AF10688" s="11"/>
    </row>
    <row r="10689" spans="3:32">
      <c r="C10689" s="57"/>
      <c r="D10689" s="11"/>
      <c r="E10689" s="11"/>
      <c r="F10689" s="56"/>
      <c r="G10689" s="11"/>
      <c r="H10689" s="11"/>
      <c r="I10689" s="11"/>
      <c r="J10689" s="11"/>
      <c r="K10689" s="11"/>
      <c r="L10689" s="11"/>
      <c r="M10689" s="11"/>
      <c r="N10689" s="11"/>
      <c r="O10689" s="11"/>
      <c r="P10689" s="11"/>
      <c r="Q10689" s="11"/>
      <c r="R10689" s="11"/>
      <c r="S10689" s="11"/>
      <c r="T10689" s="11"/>
      <c r="U10689" s="42"/>
      <c r="V10689" s="42"/>
      <c r="W10689" s="42"/>
      <c r="X10689" s="42"/>
      <c r="Y10689" s="42"/>
      <c r="Z10689" s="42"/>
      <c r="AA10689" s="42"/>
      <c r="AB10689" s="42"/>
      <c r="AD10689" s="11"/>
      <c r="AF10689" s="11"/>
    </row>
    <row r="10690" spans="3:32">
      <c r="C10690" s="57"/>
      <c r="D10690" s="11"/>
      <c r="E10690" s="11"/>
      <c r="F10690" s="56"/>
      <c r="G10690" s="11"/>
      <c r="H10690" s="11"/>
      <c r="I10690" s="11"/>
      <c r="J10690" s="11"/>
      <c r="K10690" s="11"/>
      <c r="L10690" s="11"/>
      <c r="M10690" s="11"/>
      <c r="N10690" s="11"/>
      <c r="O10690" s="11"/>
      <c r="P10690" s="11"/>
      <c r="Q10690" s="11"/>
      <c r="R10690" s="11"/>
      <c r="S10690" s="11"/>
      <c r="T10690" s="11"/>
      <c r="U10690" s="42"/>
      <c r="V10690" s="42"/>
      <c r="W10690" s="42"/>
      <c r="X10690" s="42"/>
      <c r="Y10690" s="42"/>
      <c r="Z10690" s="42"/>
      <c r="AA10690" s="42"/>
      <c r="AB10690" s="42"/>
      <c r="AD10690" s="11"/>
      <c r="AF10690" s="11"/>
    </row>
    <row r="10691" spans="3:32">
      <c r="C10691" s="57"/>
      <c r="D10691" s="11"/>
      <c r="E10691" s="11"/>
      <c r="F10691" s="56"/>
      <c r="G10691" s="11"/>
      <c r="H10691" s="11"/>
      <c r="I10691" s="11"/>
      <c r="J10691" s="11"/>
      <c r="K10691" s="11"/>
      <c r="L10691" s="11"/>
      <c r="M10691" s="11"/>
      <c r="N10691" s="11"/>
      <c r="O10691" s="11"/>
      <c r="P10691" s="11"/>
      <c r="Q10691" s="11"/>
      <c r="R10691" s="11"/>
      <c r="S10691" s="11"/>
      <c r="T10691" s="11"/>
      <c r="U10691" s="42"/>
      <c r="V10691" s="42"/>
      <c r="W10691" s="42"/>
      <c r="X10691" s="42"/>
      <c r="Y10691" s="42"/>
      <c r="Z10691" s="42"/>
      <c r="AA10691" s="42"/>
      <c r="AB10691" s="42"/>
      <c r="AD10691" s="11"/>
      <c r="AF10691" s="11"/>
    </row>
    <row r="10692" spans="3:32">
      <c r="C10692" s="57"/>
      <c r="D10692" s="11"/>
      <c r="E10692" s="11"/>
      <c r="F10692" s="56"/>
      <c r="G10692" s="11"/>
      <c r="H10692" s="11"/>
      <c r="I10692" s="11"/>
      <c r="J10692" s="11"/>
      <c r="K10692" s="11"/>
      <c r="L10692" s="11"/>
      <c r="M10692" s="11"/>
      <c r="N10692" s="11"/>
      <c r="O10692" s="11"/>
      <c r="P10692" s="11"/>
      <c r="Q10692" s="11"/>
      <c r="R10692" s="11"/>
      <c r="S10692" s="11"/>
      <c r="T10692" s="11"/>
      <c r="U10692" s="42"/>
      <c r="V10692" s="42"/>
      <c r="W10692" s="42"/>
      <c r="X10692" s="42"/>
      <c r="Y10692" s="42"/>
      <c r="Z10692" s="42"/>
      <c r="AA10692" s="42"/>
      <c r="AB10692" s="42"/>
      <c r="AD10692" s="11"/>
      <c r="AF10692" s="11"/>
    </row>
    <row r="10693" spans="3:32">
      <c r="C10693" s="57"/>
      <c r="D10693" s="11"/>
      <c r="E10693" s="11"/>
      <c r="F10693" s="56"/>
      <c r="G10693" s="11"/>
      <c r="H10693" s="11"/>
      <c r="I10693" s="11"/>
      <c r="J10693" s="11"/>
      <c r="K10693" s="11"/>
      <c r="L10693" s="11"/>
      <c r="M10693" s="11"/>
      <c r="N10693" s="11"/>
      <c r="O10693" s="11"/>
      <c r="P10693" s="11"/>
      <c r="Q10693" s="11"/>
      <c r="R10693" s="11"/>
      <c r="S10693" s="11"/>
      <c r="T10693" s="11"/>
      <c r="U10693" s="42"/>
      <c r="V10693" s="42"/>
      <c r="W10693" s="42"/>
      <c r="X10693" s="42"/>
      <c r="Y10693" s="42"/>
      <c r="Z10693" s="42"/>
      <c r="AA10693" s="42"/>
      <c r="AB10693" s="42"/>
      <c r="AD10693" s="11"/>
      <c r="AF10693" s="11"/>
    </row>
    <row r="10694" spans="3:32">
      <c r="C10694" s="57"/>
      <c r="D10694" s="11"/>
      <c r="E10694" s="11"/>
      <c r="F10694" s="56"/>
      <c r="G10694" s="11"/>
      <c r="H10694" s="11"/>
      <c r="I10694" s="11"/>
      <c r="J10694" s="11"/>
      <c r="K10694" s="11"/>
      <c r="M10694" s="11"/>
      <c r="N10694" s="11"/>
      <c r="O10694" s="11"/>
      <c r="P10694" s="11"/>
      <c r="Q10694" s="11"/>
      <c r="R10694" s="11"/>
      <c r="S10694" s="11"/>
      <c r="T10694" s="11"/>
      <c r="U10694" s="42"/>
      <c r="V10694" s="42"/>
      <c r="W10694" s="42"/>
      <c r="X10694" s="42"/>
      <c r="Y10694" s="42"/>
      <c r="Z10694" s="42"/>
      <c r="AA10694" s="42"/>
      <c r="AB10694" s="42"/>
      <c r="AD10694" s="11"/>
      <c r="AE10694" s="11"/>
      <c r="AF10694" s="11"/>
    </row>
    <row r="10695" spans="3:32">
      <c r="C10695" s="57"/>
      <c r="D10695" s="11"/>
      <c r="E10695" s="11"/>
      <c r="F10695" s="56"/>
      <c r="G10695" s="11"/>
      <c r="H10695" s="11"/>
      <c r="I10695" s="11"/>
      <c r="J10695" s="11"/>
      <c r="K10695" s="11"/>
      <c r="L10695" s="11"/>
      <c r="M10695" s="11"/>
      <c r="N10695" s="11"/>
      <c r="O10695" s="11"/>
      <c r="P10695" s="11"/>
      <c r="Q10695" s="11"/>
      <c r="R10695" s="11"/>
      <c r="S10695" s="11"/>
      <c r="T10695" s="11"/>
      <c r="U10695" s="42"/>
      <c r="V10695" s="42"/>
      <c r="W10695" s="42"/>
      <c r="X10695" s="42"/>
      <c r="Y10695" s="42"/>
      <c r="Z10695" s="42"/>
      <c r="AA10695" s="42"/>
      <c r="AB10695" s="42"/>
      <c r="AD10695" s="11"/>
      <c r="AE10695" s="11"/>
    </row>
    <row r="10696" spans="3:32">
      <c r="C10696" s="57"/>
      <c r="D10696" s="11"/>
      <c r="E10696" s="11"/>
      <c r="F10696" s="56"/>
      <c r="G10696" s="11"/>
      <c r="H10696" s="11"/>
      <c r="I10696" s="11"/>
      <c r="J10696" s="11"/>
      <c r="K10696" s="11"/>
      <c r="L10696" s="11"/>
      <c r="M10696" s="11"/>
      <c r="N10696" s="11"/>
      <c r="O10696" s="11"/>
      <c r="P10696" s="11"/>
      <c r="Q10696" s="11"/>
      <c r="R10696" s="11"/>
      <c r="S10696" s="11"/>
      <c r="T10696" s="11"/>
      <c r="U10696" s="42"/>
      <c r="V10696" s="42"/>
      <c r="W10696" s="42"/>
      <c r="X10696" s="42"/>
      <c r="Y10696" s="42"/>
      <c r="Z10696" s="42"/>
      <c r="AA10696" s="42"/>
      <c r="AB10696" s="42"/>
      <c r="AD10696" s="11"/>
      <c r="AE10696" s="11"/>
    </row>
    <row r="10697" spans="3:32">
      <c r="C10697" s="57"/>
      <c r="D10697" s="11"/>
      <c r="E10697" s="11"/>
      <c r="F10697" s="56"/>
      <c r="G10697" s="11"/>
      <c r="H10697" s="11"/>
      <c r="I10697" s="11"/>
      <c r="J10697" s="11"/>
      <c r="K10697" s="11"/>
      <c r="L10697" s="11"/>
      <c r="M10697" s="11"/>
      <c r="N10697" s="11"/>
      <c r="O10697" s="11"/>
      <c r="P10697" s="11"/>
      <c r="Q10697" s="11"/>
      <c r="R10697" s="11"/>
      <c r="S10697" s="11"/>
      <c r="U10697" s="42"/>
      <c r="V10697" s="42"/>
      <c r="W10697" s="42"/>
      <c r="X10697" s="42"/>
      <c r="Y10697" s="42"/>
      <c r="Z10697" s="42"/>
      <c r="AA10697" s="42"/>
      <c r="AB10697" s="42"/>
      <c r="AD10697" s="11"/>
      <c r="AE10697" s="11"/>
    </row>
    <row r="10698" spans="3:32">
      <c r="C10698" s="57"/>
      <c r="D10698" s="11"/>
      <c r="E10698" s="11"/>
      <c r="F10698" s="56"/>
      <c r="G10698" s="11"/>
      <c r="H10698" s="11"/>
      <c r="I10698" s="11"/>
      <c r="J10698" s="11"/>
      <c r="K10698" s="11"/>
      <c r="L10698" s="11"/>
      <c r="M10698" s="11"/>
      <c r="N10698" s="11"/>
      <c r="O10698" s="11"/>
      <c r="P10698" s="11"/>
      <c r="Q10698" s="11"/>
      <c r="R10698" s="11"/>
      <c r="S10698" s="11"/>
      <c r="T10698" s="11"/>
      <c r="U10698" s="42"/>
      <c r="V10698" s="42"/>
      <c r="W10698" s="42"/>
      <c r="X10698" s="42"/>
      <c r="Y10698" s="42"/>
      <c r="Z10698" s="42"/>
      <c r="AA10698" s="42"/>
      <c r="AB10698" s="42"/>
      <c r="AD10698" s="11"/>
      <c r="AE10698" s="11"/>
      <c r="AF10698" s="11"/>
    </row>
    <row r="10699" spans="3:32">
      <c r="C10699" s="57"/>
      <c r="D10699" s="11"/>
      <c r="E10699" s="11"/>
      <c r="F10699" s="56"/>
      <c r="G10699" s="11"/>
      <c r="H10699" s="11"/>
      <c r="I10699" s="11"/>
      <c r="J10699" s="11"/>
      <c r="K10699" s="11"/>
      <c r="L10699" s="11"/>
      <c r="M10699" s="11"/>
      <c r="N10699" s="11"/>
      <c r="O10699" s="11"/>
      <c r="P10699" s="11"/>
      <c r="Q10699" s="11"/>
      <c r="R10699" s="11"/>
      <c r="S10699" s="11"/>
      <c r="T10699" s="11"/>
      <c r="U10699" s="42"/>
      <c r="V10699" s="42"/>
      <c r="W10699" s="42"/>
      <c r="X10699" s="42"/>
      <c r="Y10699" s="42"/>
      <c r="Z10699" s="42"/>
      <c r="AA10699" s="42"/>
      <c r="AB10699" s="42"/>
      <c r="AD10699" s="11"/>
      <c r="AE10699" s="11"/>
    </row>
    <row r="10700" spans="3:32">
      <c r="C10700" s="57"/>
      <c r="D10700" s="11"/>
      <c r="E10700" s="11"/>
      <c r="F10700" s="56"/>
      <c r="G10700" s="11"/>
      <c r="H10700" s="11"/>
      <c r="I10700" s="11"/>
      <c r="J10700" s="11"/>
      <c r="K10700" s="11"/>
      <c r="L10700" s="11"/>
      <c r="M10700" s="11"/>
      <c r="N10700" s="11"/>
      <c r="O10700" s="11"/>
      <c r="P10700" s="11"/>
      <c r="Q10700" s="11"/>
      <c r="R10700" s="11"/>
      <c r="S10700" s="11"/>
      <c r="T10700" s="11"/>
      <c r="U10700" s="42"/>
      <c r="V10700" s="42"/>
      <c r="W10700" s="42"/>
      <c r="X10700" s="42"/>
      <c r="Y10700" s="42"/>
      <c r="Z10700" s="42"/>
      <c r="AA10700" s="42"/>
      <c r="AB10700" s="42"/>
      <c r="AD10700" s="11"/>
      <c r="AE10700" s="11"/>
      <c r="AF10700" s="11"/>
    </row>
    <row r="10701" spans="3:32">
      <c r="C10701" s="57"/>
      <c r="D10701" s="11"/>
      <c r="E10701" s="11"/>
      <c r="F10701" s="56"/>
      <c r="G10701" s="11"/>
      <c r="H10701" s="11"/>
      <c r="I10701" s="11"/>
      <c r="J10701" s="11"/>
      <c r="K10701" s="11"/>
      <c r="L10701" s="11"/>
      <c r="M10701" s="11"/>
      <c r="N10701" s="11"/>
      <c r="O10701" s="11"/>
      <c r="P10701" s="11"/>
      <c r="Q10701" s="11"/>
      <c r="R10701" s="11"/>
      <c r="S10701" s="11"/>
      <c r="T10701" s="11"/>
      <c r="U10701" s="42"/>
      <c r="V10701" s="42"/>
      <c r="W10701" s="42"/>
      <c r="X10701" s="42"/>
      <c r="Y10701" s="42"/>
      <c r="Z10701" s="42"/>
      <c r="AA10701" s="42"/>
      <c r="AB10701" s="42"/>
      <c r="AD10701" s="11"/>
      <c r="AE10701" s="11"/>
      <c r="AF10701" s="11"/>
    </row>
    <row r="10702" spans="3:32">
      <c r="C10702" s="57"/>
      <c r="D10702" s="11"/>
      <c r="E10702" s="11"/>
      <c r="F10702" s="56"/>
      <c r="G10702" s="11"/>
      <c r="H10702" s="11"/>
      <c r="I10702" s="11"/>
      <c r="J10702" s="11"/>
      <c r="K10702" s="11"/>
      <c r="L10702" s="11"/>
      <c r="M10702" s="11"/>
      <c r="N10702" s="11"/>
      <c r="O10702" s="11"/>
      <c r="P10702" s="11"/>
      <c r="Q10702" s="11"/>
      <c r="R10702" s="11"/>
      <c r="S10702" s="11"/>
      <c r="T10702" s="11"/>
      <c r="U10702" s="42"/>
      <c r="V10702" s="42"/>
      <c r="W10702" s="42"/>
      <c r="X10702" s="42"/>
      <c r="Y10702" s="42"/>
      <c r="Z10702" s="42"/>
      <c r="AA10702" s="42"/>
      <c r="AB10702" s="42"/>
      <c r="AD10702" s="11"/>
      <c r="AF10702" s="11"/>
    </row>
    <row r="10703" spans="3:32">
      <c r="C10703" s="57"/>
      <c r="D10703" s="11"/>
      <c r="E10703" s="11"/>
      <c r="F10703" s="56"/>
      <c r="G10703" s="11"/>
      <c r="H10703" s="11"/>
      <c r="I10703" s="11"/>
      <c r="J10703" s="11"/>
      <c r="K10703" s="11"/>
      <c r="L10703" s="11"/>
      <c r="M10703" s="11"/>
      <c r="N10703" s="11"/>
      <c r="P10703" s="11"/>
      <c r="Q10703" s="11"/>
      <c r="R10703" s="11"/>
      <c r="S10703" s="11"/>
      <c r="T10703" s="11"/>
      <c r="U10703" s="42"/>
      <c r="V10703" s="42"/>
      <c r="W10703" s="42"/>
      <c r="X10703" s="42"/>
      <c r="Y10703" s="42"/>
      <c r="Z10703" s="42"/>
      <c r="AA10703" s="42"/>
      <c r="AB10703" s="42"/>
      <c r="AD10703" s="11"/>
      <c r="AE10703" s="11"/>
      <c r="AF10703" s="11"/>
    </row>
    <row r="10704" spans="3:32">
      <c r="C10704" s="57"/>
      <c r="D10704" s="11"/>
      <c r="E10704" s="11"/>
      <c r="F10704" s="56"/>
      <c r="G10704" s="11"/>
      <c r="H10704" s="11"/>
      <c r="I10704" s="11"/>
      <c r="J10704" s="11"/>
      <c r="K10704" s="11"/>
      <c r="L10704" s="11"/>
      <c r="M10704" s="11"/>
      <c r="N10704" s="11"/>
      <c r="O10704" s="11"/>
      <c r="P10704" s="11"/>
      <c r="Q10704" s="11"/>
      <c r="R10704" s="11"/>
      <c r="S10704" s="11"/>
      <c r="T10704" s="11"/>
      <c r="U10704" s="42"/>
      <c r="V10704" s="42"/>
      <c r="W10704" s="42"/>
      <c r="X10704" s="42"/>
      <c r="Y10704" s="42"/>
      <c r="Z10704" s="42"/>
      <c r="AA10704" s="42"/>
      <c r="AB10704" s="42"/>
      <c r="AD10704" s="11"/>
      <c r="AE10704" s="11"/>
    </row>
    <row r="10705" spans="3:32">
      <c r="C10705" s="57"/>
      <c r="D10705" s="11"/>
      <c r="E10705" s="11"/>
      <c r="F10705" s="56"/>
      <c r="G10705" s="11"/>
      <c r="H10705" s="11"/>
      <c r="I10705" s="11"/>
      <c r="J10705" s="11"/>
      <c r="K10705" s="11"/>
      <c r="L10705" s="11"/>
      <c r="M10705" s="11"/>
      <c r="N10705" s="11"/>
      <c r="O10705" s="11"/>
      <c r="P10705" s="11"/>
      <c r="Q10705" s="11"/>
      <c r="R10705" s="11"/>
      <c r="S10705" s="11"/>
      <c r="T10705" s="11"/>
      <c r="U10705" s="42"/>
      <c r="V10705" s="42"/>
      <c r="W10705" s="42"/>
      <c r="X10705" s="42"/>
      <c r="Y10705" s="42"/>
      <c r="Z10705" s="42"/>
      <c r="AA10705" s="42"/>
      <c r="AB10705" s="42"/>
      <c r="AD10705" s="11"/>
      <c r="AE10705" s="11"/>
    </row>
    <row r="10706" spans="3:32">
      <c r="C10706" s="57"/>
      <c r="D10706" s="11"/>
      <c r="E10706" s="11"/>
      <c r="F10706" s="56"/>
      <c r="G10706" s="11"/>
      <c r="H10706" s="11"/>
      <c r="I10706" s="11"/>
      <c r="J10706" s="11"/>
      <c r="K10706" s="11"/>
      <c r="L10706" s="11"/>
      <c r="M10706" s="11"/>
      <c r="N10706" s="11"/>
      <c r="O10706" s="11"/>
      <c r="P10706" s="11"/>
      <c r="Q10706" s="11"/>
      <c r="R10706" s="11"/>
      <c r="S10706" s="11"/>
      <c r="T10706" s="11"/>
      <c r="U10706" s="42"/>
      <c r="V10706" s="42"/>
      <c r="W10706" s="42"/>
      <c r="X10706" s="42"/>
      <c r="Y10706" s="42"/>
      <c r="Z10706" s="42"/>
      <c r="AA10706" s="42"/>
      <c r="AB10706" s="42"/>
      <c r="AD10706" s="11"/>
      <c r="AE10706" s="11"/>
    </row>
    <row r="10707" spans="3:32">
      <c r="C10707" s="57"/>
      <c r="D10707" s="11"/>
      <c r="E10707" s="11"/>
      <c r="F10707" s="56"/>
      <c r="G10707" s="11"/>
      <c r="H10707" s="11"/>
      <c r="I10707" s="11"/>
      <c r="J10707" s="11"/>
      <c r="K10707" s="11"/>
      <c r="L10707" s="11"/>
      <c r="M10707" s="11"/>
      <c r="N10707" s="11"/>
      <c r="O10707" s="11"/>
      <c r="P10707" s="11"/>
      <c r="Q10707" s="11"/>
      <c r="R10707" s="11"/>
      <c r="S10707" s="11"/>
      <c r="T10707" s="11"/>
      <c r="U10707" s="42"/>
      <c r="V10707" s="42"/>
      <c r="W10707" s="42"/>
      <c r="X10707" s="42"/>
      <c r="Y10707" s="42"/>
      <c r="Z10707" s="42"/>
      <c r="AA10707" s="42"/>
      <c r="AB10707" s="42"/>
      <c r="AD10707" s="11"/>
      <c r="AF10707" s="11"/>
    </row>
    <row r="10708" spans="3:32">
      <c r="C10708" s="57"/>
      <c r="D10708" s="11"/>
      <c r="E10708" s="11"/>
      <c r="F10708" s="56"/>
      <c r="G10708" s="11"/>
      <c r="H10708" s="11"/>
      <c r="I10708" s="11"/>
      <c r="J10708" s="11"/>
      <c r="K10708" s="11"/>
      <c r="L10708" s="11"/>
      <c r="M10708" s="11"/>
      <c r="N10708" s="11"/>
      <c r="O10708" s="11"/>
      <c r="P10708" s="11"/>
      <c r="Q10708" s="11"/>
      <c r="R10708" s="11"/>
      <c r="S10708" s="11"/>
      <c r="T10708" s="11"/>
      <c r="U10708" s="42"/>
      <c r="V10708" s="42"/>
      <c r="W10708" s="42"/>
      <c r="X10708" s="42"/>
      <c r="Y10708" s="42"/>
      <c r="Z10708" s="42"/>
      <c r="AA10708" s="42"/>
      <c r="AB10708" s="42"/>
      <c r="AD10708" s="11"/>
      <c r="AE10708" s="11"/>
    </row>
    <row r="10709" spans="3:32">
      <c r="C10709" s="57"/>
      <c r="D10709" s="11"/>
      <c r="E10709" s="11"/>
      <c r="F10709" s="56"/>
      <c r="G10709" s="11"/>
      <c r="H10709" s="11"/>
      <c r="I10709" s="11"/>
      <c r="J10709" s="11"/>
      <c r="K10709" s="11"/>
      <c r="L10709" s="11"/>
      <c r="M10709" s="11"/>
      <c r="N10709" s="11"/>
      <c r="O10709" s="11"/>
      <c r="P10709" s="11"/>
      <c r="Q10709" s="11"/>
      <c r="R10709" s="11"/>
      <c r="S10709" s="11"/>
      <c r="T10709" s="11"/>
      <c r="U10709" s="42"/>
      <c r="V10709" s="42"/>
      <c r="W10709" s="42"/>
      <c r="X10709" s="42"/>
      <c r="Y10709" s="42"/>
      <c r="Z10709" s="42"/>
      <c r="AA10709" s="42"/>
      <c r="AB10709" s="42"/>
      <c r="AD10709" s="11"/>
      <c r="AE10709" s="11"/>
      <c r="AF10709" s="11"/>
    </row>
    <row r="10710" spans="3:32">
      <c r="C10710" s="57"/>
      <c r="D10710" s="11"/>
      <c r="E10710" s="11"/>
      <c r="F10710" s="56"/>
      <c r="G10710" s="11"/>
      <c r="H10710" s="11"/>
      <c r="I10710" s="11"/>
      <c r="J10710" s="11"/>
      <c r="K10710" s="11"/>
      <c r="M10710" s="11"/>
      <c r="N10710" s="11"/>
      <c r="O10710" s="11"/>
      <c r="P10710" s="11"/>
      <c r="Q10710" s="11"/>
      <c r="R10710" s="11"/>
      <c r="S10710" s="11"/>
      <c r="T10710" s="11"/>
      <c r="U10710" s="42"/>
      <c r="V10710" s="42"/>
      <c r="W10710" s="42"/>
      <c r="X10710" s="42"/>
      <c r="Y10710" s="42"/>
      <c r="Z10710" s="42"/>
      <c r="AA10710" s="42"/>
      <c r="AB10710" s="42"/>
      <c r="AD10710" s="11"/>
      <c r="AE10710" s="11"/>
    </row>
    <row r="10711" spans="3:32">
      <c r="C10711" s="57"/>
      <c r="D10711" s="11"/>
      <c r="E10711" s="11"/>
      <c r="F10711" s="56"/>
      <c r="G10711" s="11"/>
      <c r="H10711" s="11"/>
      <c r="I10711" s="11"/>
      <c r="J10711" s="11"/>
      <c r="K10711" s="11"/>
      <c r="L10711" s="11"/>
      <c r="M10711" s="11"/>
      <c r="N10711" s="11"/>
      <c r="P10711" s="11"/>
      <c r="Q10711" s="11"/>
      <c r="R10711" s="11"/>
      <c r="S10711" s="11"/>
      <c r="T10711" s="11"/>
      <c r="U10711" s="42"/>
      <c r="V10711" s="42"/>
      <c r="W10711" s="42"/>
      <c r="X10711" s="42"/>
      <c r="Y10711" s="42"/>
      <c r="Z10711" s="42"/>
      <c r="AA10711" s="42"/>
      <c r="AB10711" s="42"/>
      <c r="AD10711" s="11"/>
      <c r="AF10711" s="11"/>
    </row>
    <row r="10712" spans="3:32">
      <c r="C10712" s="57"/>
      <c r="D10712" s="11"/>
      <c r="E10712" s="11"/>
      <c r="F10712" s="56"/>
      <c r="G10712" s="11"/>
      <c r="H10712" s="11"/>
      <c r="I10712" s="11"/>
      <c r="J10712" s="11"/>
      <c r="K10712" s="11"/>
      <c r="L10712" s="11"/>
      <c r="M10712" s="11"/>
      <c r="N10712" s="11"/>
      <c r="O10712" s="11"/>
      <c r="P10712" s="11"/>
      <c r="Q10712" s="11"/>
      <c r="R10712" s="11"/>
      <c r="S10712" s="11"/>
      <c r="T10712" s="11"/>
      <c r="U10712" s="42"/>
      <c r="V10712" s="42"/>
      <c r="W10712" s="42"/>
      <c r="X10712" s="42"/>
      <c r="Y10712" s="42"/>
      <c r="Z10712" s="42"/>
      <c r="AA10712" s="42"/>
      <c r="AB10712" s="42"/>
      <c r="AD10712" s="11"/>
      <c r="AF10712" s="11"/>
    </row>
    <row r="10713" spans="3:32">
      <c r="C10713" s="57"/>
      <c r="D10713" s="11"/>
      <c r="E10713" s="11"/>
      <c r="F10713" s="56"/>
      <c r="G10713" s="11"/>
      <c r="H10713" s="11"/>
      <c r="I10713" s="11"/>
      <c r="J10713" s="11"/>
      <c r="K10713" s="11"/>
      <c r="L10713" s="11"/>
      <c r="M10713" s="11"/>
      <c r="N10713" s="11"/>
      <c r="O10713" s="11"/>
      <c r="P10713" s="11"/>
      <c r="Q10713" s="11"/>
      <c r="R10713" s="11"/>
      <c r="S10713" s="11"/>
      <c r="T10713" s="11"/>
      <c r="U10713" s="42"/>
      <c r="V10713" s="42"/>
      <c r="W10713" s="42"/>
      <c r="X10713" s="42"/>
      <c r="Y10713" s="42"/>
      <c r="Z10713" s="42"/>
      <c r="AA10713" s="42"/>
      <c r="AB10713" s="42"/>
      <c r="AD10713" s="11"/>
      <c r="AE10713" s="11"/>
      <c r="AF10713" s="11"/>
    </row>
    <row r="10714" spans="3:32">
      <c r="C10714" s="57"/>
      <c r="D10714" s="11"/>
      <c r="E10714" s="11"/>
      <c r="F10714" s="56"/>
      <c r="G10714" s="11"/>
      <c r="H10714" s="11"/>
      <c r="I10714" s="11"/>
      <c r="J10714" s="11"/>
      <c r="K10714" s="11"/>
      <c r="L10714" s="11"/>
      <c r="M10714" s="11"/>
      <c r="N10714" s="11"/>
      <c r="O10714" s="11"/>
      <c r="P10714" s="11"/>
      <c r="Q10714" s="11"/>
      <c r="R10714" s="11"/>
      <c r="S10714" s="11"/>
      <c r="T10714" s="11"/>
      <c r="U10714" s="42"/>
      <c r="V10714" s="42"/>
      <c r="W10714" s="42"/>
      <c r="X10714" s="42"/>
      <c r="Y10714" s="42"/>
      <c r="Z10714" s="42"/>
      <c r="AA10714" s="42"/>
      <c r="AB10714" s="42"/>
      <c r="AD10714" s="11"/>
      <c r="AE10714" s="11"/>
      <c r="AF10714" s="11"/>
    </row>
    <row r="10715" spans="3:32">
      <c r="C10715" s="57"/>
      <c r="D10715" s="11"/>
      <c r="E10715" s="11"/>
      <c r="F10715" s="56"/>
      <c r="G10715" s="11"/>
      <c r="H10715" s="11"/>
      <c r="I10715" s="11"/>
      <c r="J10715" s="11"/>
      <c r="K10715" s="11"/>
      <c r="L10715" s="11"/>
      <c r="M10715" s="11"/>
      <c r="N10715" s="11"/>
      <c r="O10715" s="11"/>
      <c r="P10715" s="11"/>
      <c r="Q10715" s="11"/>
      <c r="R10715" s="11"/>
      <c r="S10715" s="11"/>
      <c r="T10715" s="11"/>
      <c r="U10715" s="42"/>
      <c r="V10715" s="42"/>
      <c r="W10715" s="42"/>
      <c r="X10715" s="42"/>
      <c r="Y10715" s="42"/>
      <c r="Z10715" s="42"/>
      <c r="AA10715" s="42"/>
      <c r="AB10715" s="42"/>
      <c r="AD10715" s="11"/>
      <c r="AF10715" s="11"/>
    </row>
    <row r="10716" spans="3:32">
      <c r="C10716" s="57"/>
      <c r="D10716" s="11"/>
      <c r="E10716" s="11"/>
      <c r="F10716" s="56"/>
      <c r="G10716" s="11"/>
      <c r="H10716" s="11"/>
      <c r="I10716" s="11"/>
      <c r="J10716" s="11"/>
      <c r="K10716" s="11"/>
      <c r="M10716" s="11"/>
      <c r="N10716" s="11"/>
      <c r="O10716" s="11"/>
      <c r="Q10716" s="11"/>
      <c r="R10716" s="11"/>
      <c r="S10716" s="11"/>
      <c r="U10716" s="42"/>
      <c r="V10716" s="42"/>
      <c r="W10716" s="42"/>
      <c r="X10716" s="42"/>
      <c r="Y10716" s="42"/>
      <c r="Z10716" s="42"/>
      <c r="AA10716" s="42"/>
      <c r="AB10716" s="42"/>
      <c r="AC10716" s="11"/>
      <c r="AD10716" s="11"/>
      <c r="AF10716" s="11"/>
    </row>
    <row r="10717" spans="3:32">
      <c r="C10717" s="57"/>
      <c r="D10717" s="11"/>
      <c r="E10717" s="11"/>
      <c r="F10717" s="56"/>
      <c r="G10717" s="11"/>
      <c r="H10717" s="11"/>
      <c r="I10717" s="11"/>
      <c r="J10717" s="11"/>
      <c r="K10717" s="11"/>
      <c r="M10717" s="11"/>
      <c r="N10717" s="11"/>
      <c r="O10717" s="11"/>
      <c r="Q10717" s="11"/>
      <c r="R10717" s="11"/>
      <c r="S10717" s="11"/>
      <c r="U10717" s="42"/>
      <c r="V10717" s="42"/>
      <c r="W10717" s="42"/>
      <c r="X10717" s="42"/>
      <c r="Y10717" s="42"/>
      <c r="Z10717" s="42"/>
      <c r="AA10717" s="42"/>
      <c r="AB10717" s="42"/>
      <c r="AC10717" s="11"/>
      <c r="AD10717" s="11"/>
      <c r="AE10717" s="11"/>
      <c r="AF10717" s="11"/>
    </row>
    <row r="10718" spans="3:32">
      <c r="C10718" s="57"/>
      <c r="D10718" s="11"/>
      <c r="E10718" s="11"/>
      <c r="F10718" s="56"/>
      <c r="G10718" s="11"/>
      <c r="H10718" s="11"/>
      <c r="I10718" s="11"/>
      <c r="J10718" s="11"/>
      <c r="K10718" s="11"/>
      <c r="M10718" s="11"/>
      <c r="N10718" s="11"/>
      <c r="Q10718" s="11"/>
      <c r="R10718" s="11"/>
      <c r="S10718" s="11"/>
      <c r="U10718" s="42"/>
      <c r="V10718" s="42"/>
      <c r="W10718" s="42"/>
      <c r="X10718" s="42"/>
      <c r="Y10718" s="42"/>
      <c r="Z10718" s="42"/>
      <c r="AA10718" s="42"/>
      <c r="AB10718" s="42"/>
      <c r="AC10718" s="11"/>
      <c r="AD10718" s="11"/>
      <c r="AE10718" s="11"/>
      <c r="AF10718" s="11"/>
    </row>
    <row r="10719" spans="3:32">
      <c r="C10719" s="57"/>
      <c r="D10719" s="11"/>
      <c r="E10719" s="11"/>
      <c r="F10719" s="56"/>
      <c r="G10719" s="11"/>
      <c r="H10719" s="11"/>
      <c r="I10719" s="11"/>
      <c r="J10719" s="11"/>
      <c r="K10719" s="11"/>
      <c r="L10719" s="11"/>
      <c r="M10719" s="11"/>
      <c r="N10719" s="11"/>
      <c r="O10719" s="11"/>
      <c r="P10719" s="11"/>
      <c r="Q10719" s="11"/>
      <c r="R10719" s="11"/>
      <c r="S10719" s="11"/>
      <c r="T10719" s="11"/>
      <c r="U10719" s="42"/>
      <c r="V10719" s="42"/>
      <c r="W10719" s="42"/>
      <c r="X10719" s="42"/>
      <c r="Y10719" s="42"/>
      <c r="Z10719" s="42"/>
      <c r="AA10719" s="42"/>
      <c r="AB10719" s="42"/>
      <c r="AC10719" s="11"/>
      <c r="AD10719" s="11"/>
      <c r="AE10719" s="11"/>
      <c r="AF10719" s="11"/>
    </row>
    <row r="10720" spans="3:32">
      <c r="C10720" s="57"/>
      <c r="D10720" s="11"/>
      <c r="E10720" s="11"/>
      <c r="F10720" s="56"/>
      <c r="G10720" s="11"/>
      <c r="H10720" s="11"/>
      <c r="I10720" s="11"/>
      <c r="J10720" s="11"/>
      <c r="K10720" s="11"/>
      <c r="L10720" s="11"/>
      <c r="M10720" s="11"/>
      <c r="N10720" s="11"/>
      <c r="O10720" s="11"/>
      <c r="P10720" s="11"/>
      <c r="Q10720" s="11"/>
      <c r="R10720" s="11"/>
      <c r="S10720" s="11"/>
      <c r="T10720" s="11"/>
      <c r="U10720" s="42"/>
      <c r="V10720" s="42"/>
      <c r="W10720" s="42"/>
      <c r="X10720" s="42"/>
      <c r="Y10720" s="42"/>
      <c r="Z10720" s="42"/>
      <c r="AA10720" s="42"/>
      <c r="AB10720" s="42"/>
      <c r="AC10720" s="11"/>
      <c r="AD10720" s="11"/>
      <c r="AE10720" s="11"/>
    </row>
    <row r="10721" spans="3:32">
      <c r="C10721" s="57"/>
      <c r="D10721" s="11"/>
      <c r="E10721" s="11"/>
      <c r="F10721" s="56"/>
      <c r="G10721" s="11"/>
      <c r="H10721" s="11"/>
      <c r="I10721" s="11"/>
      <c r="J10721" s="11"/>
      <c r="K10721" s="11"/>
      <c r="L10721" s="11"/>
      <c r="M10721" s="11"/>
      <c r="N10721" s="11"/>
      <c r="O10721" s="11"/>
      <c r="P10721" s="11"/>
      <c r="Q10721" s="11"/>
      <c r="R10721" s="11"/>
      <c r="S10721" s="11"/>
      <c r="T10721" s="11"/>
      <c r="U10721" s="42"/>
      <c r="V10721" s="42"/>
      <c r="W10721" s="42"/>
      <c r="X10721" s="42"/>
      <c r="Y10721" s="42"/>
      <c r="Z10721" s="42"/>
      <c r="AA10721" s="42"/>
      <c r="AB10721" s="42"/>
      <c r="AC10721" s="11"/>
      <c r="AD10721" s="11"/>
      <c r="AE10721" s="11"/>
    </row>
    <row r="10722" spans="3:32">
      <c r="C10722" s="57"/>
      <c r="D10722" s="11"/>
      <c r="E10722" s="11"/>
      <c r="F10722" s="56"/>
      <c r="G10722" s="11"/>
      <c r="H10722" s="11"/>
      <c r="I10722" s="11"/>
      <c r="J10722" s="11"/>
      <c r="K10722" s="11"/>
      <c r="L10722" s="11"/>
      <c r="M10722" s="11"/>
      <c r="N10722" s="11"/>
      <c r="O10722" s="11"/>
      <c r="P10722" s="11"/>
      <c r="Q10722" s="11"/>
      <c r="R10722" s="11"/>
      <c r="S10722" s="11"/>
      <c r="T10722" s="11"/>
      <c r="U10722" s="42"/>
      <c r="V10722" s="42"/>
      <c r="W10722" s="42"/>
      <c r="X10722" s="42"/>
      <c r="Y10722" s="42"/>
      <c r="Z10722" s="42"/>
      <c r="AA10722" s="42"/>
      <c r="AB10722" s="42"/>
      <c r="AC10722" s="11"/>
      <c r="AD10722" s="11"/>
      <c r="AE10722" s="11"/>
      <c r="AF10722" s="11"/>
    </row>
    <row r="10723" spans="3:32">
      <c r="C10723" s="57"/>
      <c r="D10723" s="11"/>
      <c r="E10723" s="11"/>
      <c r="F10723" s="56"/>
      <c r="G10723" s="11"/>
      <c r="H10723" s="11"/>
      <c r="I10723" s="11"/>
      <c r="J10723" s="11"/>
      <c r="K10723" s="11"/>
      <c r="M10723" s="11"/>
      <c r="N10723" s="11"/>
      <c r="O10723" s="11"/>
      <c r="P10723" s="11"/>
      <c r="Q10723" s="11"/>
      <c r="R10723" s="11"/>
      <c r="S10723" s="11"/>
      <c r="T10723" s="11"/>
      <c r="U10723" s="42"/>
      <c r="V10723" s="42"/>
      <c r="W10723" s="42"/>
      <c r="X10723" s="42"/>
      <c r="Y10723" s="42"/>
      <c r="Z10723" s="42"/>
      <c r="AA10723" s="42"/>
      <c r="AB10723" s="42"/>
      <c r="AC10723" s="11"/>
      <c r="AD10723" s="11"/>
    </row>
    <row r="10724" spans="3:32">
      <c r="C10724" s="57"/>
      <c r="D10724" s="11"/>
      <c r="E10724" s="11"/>
      <c r="F10724" s="56"/>
      <c r="G10724" s="11"/>
      <c r="H10724" s="11"/>
      <c r="I10724" s="11"/>
      <c r="J10724" s="11"/>
      <c r="K10724" s="11"/>
      <c r="L10724" s="11"/>
      <c r="M10724" s="11"/>
      <c r="N10724" s="11"/>
      <c r="O10724" s="11"/>
      <c r="P10724" s="11"/>
      <c r="Q10724" s="11"/>
      <c r="R10724" s="11"/>
      <c r="S10724" s="11"/>
      <c r="T10724" s="11"/>
      <c r="U10724" s="42"/>
      <c r="V10724" s="42"/>
      <c r="W10724" s="42"/>
      <c r="X10724" s="42"/>
      <c r="Y10724" s="42"/>
      <c r="Z10724" s="42"/>
      <c r="AA10724" s="42"/>
      <c r="AB10724" s="42"/>
      <c r="AC10724" s="11"/>
      <c r="AD10724" s="11"/>
      <c r="AE10724" s="11"/>
    </row>
    <row r="10725" spans="3:32">
      <c r="C10725" s="57"/>
      <c r="D10725" s="11"/>
      <c r="E10725" s="11"/>
      <c r="F10725" s="56"/>
      <c r="G10725" s="11"/>
      <c r="H10725" s="11"/>
      <c r="I10725" s="11"/>
      <c r="J10725" s="11"/>
      <c r="K10725" s="11"/>
      <c r="M10725" s="11"/>
      <c r="N10725" s="11"/>
      <c r="O10725" s="11"/>
      <c r="Q10725" s="11"/>
      <c r="R10725" s="11"/>
      <c r="S10725" s="11"/>
      <c r="T10725" s="11"/>
      <c r="U10725" s="42"/>
      <c r="V10725" s="42"/>
      <c r="W10725" s="42"/>
      <c r="X10725" s="42"/>
      <c r="Y10725" s="42"/>
      <c r="Z10725" s="42"/>
      <c r="AA10725" s="42"/>
      <c r="AB10725" s="42"/>
      <c r="AC10725" s="11"/>
      <c r="AD10725" s="11"/>
      <c r="AE10725" s="11"/>
    </row>
    <row r="10726" spans="3:32">
      <c r="C10726" s="57"/>
      <c r="D10726" s="11"/>
      <c r="E10726" s="11"/>
      <c r="F10726" s="56"/>
      <c r="G10726" s="11"/>
      <c r="H10726" s="11"/>
      <c r="I10726" s="11"/>
      <c r="J10726" s="11"/>
      <c r="K10726" s="11"/>
      <c r="L10726" s="11"/>
      <c r="M10726" s="11"/>
      <c r="N10726" s="11"/>
      <c r="O10726" s="11"/>
      <c r="P10726" s="11"/>
      <c r="Q10726" s="11"/>
      <c r="R10726" s="11"/>
      <c r="S10726" s="11"/>
      <c r="T10726" s="11"/>
      <c r="U10726" s="42"/>
      <c r="V10726" s="42"/>
      <c r="W10726" s="42"/>
      <c r="X10726" s="42"/>
      <c r="Y10726" s="42"/>
      <c r="Z10726" s="42"/>
      <c r="AA10726" s="42"/>
      <c r="AB10726" s="42"/>
      <c r="AC10726" s="11"/>
      <c r="AD10726" s="11"/>
      <c r="AE10726" s="11"/>
    </row>
    <row r="10727" spans="3:32">
      <c r="C10727" s="57"/>
      <c r="D10727" s="11"/>
      <c r="E10727" s="11"/>
      <c r="F10727" s="56"/>
      <c r="G10727" s="11"/>
      <c r="H10727" s="11"/>
      <c r="I10727" s="11"/>
      <c r="J10727" s="11"/>
      <c r="K10727" s="11"/>
      <c r="L10727" s="11"/>
      <c r="M10727" s="11"/>
      <c r="N10727" s="11"/>
      <c r="O10727" s="11"/>
      <c r="P10727" s="11"/>
      <c r="Q10727" s="11"/>
      <c r="R10727" s="11"/>
      <c r="S10727" s="11"/>
      <c r="T10727" s="11"/>
      <c r="U10727" s="42"/>
      <c r="V10727" s="42"/>
      <c r="W10727" s="42"/>
      <c r="X10727" s="42"/>
      <c r="Y10727" s="42"/>
      <c r="Z10727" s="42"/>
      <c r="AA10727" s="42"/>
      <c r="AB10727" s="42"/>
      <c r="AD10727" s="11"/>
      <c r="AE10727" s="11"/>
      <c r="AF10727" s="11"/>
    </row>
    <row r="10728" spans="3:32">
      <c r="C10728" s="57"/>
      <c r="D10728" s="11"/>
      <c r="E10728" s="11"/>
      <c r="F10728" s="56"/>
      <c r="G10728" s="11"/>
      <c r="H10728" s="11"/>
      <c r="I10728" s="11"/>
      <c r="J10728" s="11"/>
      <c r="K10728" s="11"/>
      <c r="L10728" s="11"/>
      <c r="M10728" s="11"/>
      <c r="N10728" s="11"/>
      <c r="O10728" s="11"/>
      <c r="P10728" s="11"/>
      <c r="Q10728" s="11"/>
      <c r="R10728" s="11"/>
      <c r="S10728" s="11"/>
      <c r="T10728" s="11"/>
      <c r="U10728" s="42"/>
      <c r="V10728" s="42"/>
      <c r="W10728" s="42"/>
      <c r="X10728" s="42"/>
      <c r="Y10728" s="42"/>
      <c r="Z10728" s="42"/>
      <c r="AA10728" s="42"/>
      <c r="AB10728" s="42"/>
      <c r="AD10728" s="11"/>
      <c r="AF10728" s="11"/>
    </row>
    <row r="10729" spans="3:32">
      <c r="C10729" s="57"/>
      <c r="D10729" s="11"/>
      <c r="E10729" s="11"/>
      <c r="F10729" s="56"/>
      <c r="G10729" s="11"/>
      <c r="H10729" s="11"/>
      <c r="I10729" s="11"/>
      <c r="J10729" s="11"/>
      <c r="K10729" s="11"/>
      <c r="L10729" s="11"/>
      <c r="M10729" s="11"/>
      <c r="N10729" s="11"/>
      <c r="O10729" s="11"/>
      <c r="P10729" s="11"/>
      <c r="Q10729" s="11"/>
      <c r="R10729" s="11"/>
      <c r="S10729" s="11"/>
      <c r="T10729" s="11"/>
      <c r="U10729" s="42"/>
      <c r="V10729" s="42"/>
      <c r="W10729" s="42"/>
      <c r="X10729" s="42"/>
      <c r="Y10729" s="42"/>
      <c r="Z10729" s="42"/>
      <c r="AA10729" s="42"/>
      <c r="AB10729" s="42"/>
      <c r="AD10729" s="11"/>
      <c r="AF10729" s="11"/>
    </row>
    <row r="10730" spans="3:32">
      <c r="C10730" s="57"/>
      <c r="D10730" s="11"/>
      <c r="E10730" s="11"/>
      <c r="F10730" s="56"/>
      <c r="G10730" s="11"/>
      <c r="H10730" s="11"/>
      <c r="I10730" s="11"/>
      <c r="J10730" s="11"/>
      <c r="K10730" s="11"/>
      <c r="L10730" s="11"/>
      <c r="M10730" s="11"/>
      <c r="N10730" s="11"/>
      <c r="O10730" s="11"/>
      <c r="P10730" s="11"/>
      <c r="Q10730" s="11"/>
      <c r="R10730" s="11"/>
      <c r="S10730" s="11"/>
      <c r="T10730" s="11"/>
      <c r="U10730" s="42"/>
      <c r="V10730" s="42"/>
      <c r="W10730" s="42"/>
      <c r="X10730" s="42"/>
      <c r="Y10730" s="42"/>
      <c r="Z10730" s="42"/>
      <c r="AA10730" s="42"/>
      <c r="AB10730" s="42"/>
      <c r="AD10730" s="11"/>
      <c r="AE10730" s="11"/>
      <c r="AF10730" s="11"/>
    </row>
    <row r="10731" spans="3:32">
      <c r="C10731" s="57"/>
      <c r="D10731" s="11"/>
      <c r="E10731" s="11"/>
      <c r="F10731" s="56"/>
      <c r="G10731" s="11"/>
      <c r="H10731" s="11"/>
      <c r="I10731" s="11"/>
      <c r="J10731" s="11"/>
      <c r="K10731" s="11"/>
      <c r="M10731" s="11"/>
      <c r="N10731" s="11"/>
      <c r="O10731" s="11"/>
      <c r="Q10731" s="11"/>
      <c r="R10731" s="11"/>
      <c r="S10731" s="11"/>
      <c r="T10731" s="11"/>
      <c r="U10731" s="42"/>
      <c r="V10731" s="42"/>
      <c r="W10731" s="42"/>
      <c r="X10731" s="42"/>
      <c r="Y10731" s="42"/>
      <c r="Z10731" s="42"/>
      <c r="AA10731" s="42"/>
      <c r="AB10731" s="42"/>
      <c r="AD10731" s="11"/>
      <c r="AE10731" s="11"/>
    </row>
    <row r="10732" spans="3:32">
      <c r="C10732" s="57"/>
      <c r="D10732" s="11"/>
      <c r="E10732" s="11"/>
      <c r="F10732" s="56"/>
      <c r="G10732" s="11"/>
      <c r="H10732" s="11"/>
      <c r="I10732" s="11"/>
      <c r="J10732" s="11"/>
      <c r="K10732" s="11"/>
      <c r="M10732" s="11"/>
      <c r="N10732" s="11"/>
      <c r="Q10732" s="11"/>
      <c r="R10732" s="11"/>
      <c r="S10732" s="11"/>
      <c r="U10732" s="42"/>
      <c r="V10732" s="42"/>
      <c r="W10732" s="42"/>
      <c r="X10732" s="42"/>
      <c r="Y10732" s="42"/>
      <c r="Z10732" s="42"/>
      <c r="AA10732" s="42"/>
      <c r="AB10732" s="42"/>
      <c r="AD10732" s="11"/>
      <c r="AE10732" s="11"/>
      <c r="AF10732" s="11"/>
    </row>
    <row r="10733" spans="3:32">
      <c r="C10733" s="57"/>
      <c r="D10733" s="11"/>
      <c r="E10733" s="11"/>
      <c r="F10733" s="56"/>
      <c r="G10733" s="11"/>
      <c r="H10733" s="11"/>
      <c r="I10733" s="11"/>
      <c r="J10733" s="11"/>
      <c r="K10733" s="11"/>
      <c r="L10733" s="11"/>
      <c r="M10733" s="11"/>
      <c r="N10733" s="11"/>
      <c r="O10733" s="11"/>
      <c r="P10733" s="11"/>
      <c r="Q10733" s="11"/>
      <c r="R10733" s="11"/>
      <c r="S10733" s="11"/>
      <c r="T10733" s="11"/>
      <c r="U10733" s="42"/>
      <c r="V10733" s="42"/>
      <c r="W10733" s="42"/>
      <c r="X10733" s="42"/>
      <c r="Y10733" s="42"/>
      <c r="Z10733" s="42"/>
      <c r="AA10733" s="42"/>
      <c r="AB10733" s="42"/>
      <c r="AD10733" s="11"/>
      <c r="AE10733" s="11"/>
    </row>
    <row r="10734" spans="3:32">
      <c r="C10734" s="57"/>
      <c r="D10734" s="11"/>
      <c r="E10734" s="11"/>
      <c r="F10734" s="56"/>
      <c r="G10734" s="11"/>
      <c r="H10734" s="11"/>
      <c r="I10734" s="11"/>
      <c r="J10734" s="11"/>
      <c r="K10734" s="11"/>
      <c r="L10734" s="11"/>
      <c r="M10734" s="11"/>
      <c r="N10734" s="11"/>
      <c r="O10734" s="11"/>
      <c r="P10734" s="11"/>
      <c r="Q10734" s="11"/>
      <c r="R10734" s="11"/>
      <c r="S10734" s="11"/>
      <c r="T10734" s="11"/>
      <c r="U10734" s="42"/>
      <c r="V10734" s="42"/>
      <c r="W10734" s="42"/>
      <c r="X10734" s="42"/>
      <c r="Y10734" s="42"/>
      <c r="Z10734" s="42"/>
      <c r="AA10734" s="42"/>
      <c r="AB10734" s="42"/>
      <c r="AD10734" s="11"/>
      <c r="AF10734" s="11"/>
    </row>
    <row r="10735" spans="3:32">
      <c r="C10735" s="57"/>
      <c r="D10735" s="11"/>
      <c r="E10735" s="11"/>
      <c r="F10735" s="56"/>
      <c r="G10735" s="11"/>
      <c r="H10735" s="11"/>
      <c r="I10735" s="11"/>
      <c r="J10735" s="11"/>
      <c r="K10735" s="11"/>
      <c r="L10735" s="11"/>
      <c r="M10735" s="11"/>
      <c r="N10735" s="11"/>
      <c r="O10735" s="11"/>
      <c r="P10735" s="11"/>
      <c r="Q10735" s="11"/>
      <c r="R10735" s="11"/>
      <c r="S10735" s="11"/>
      <c r="T10735" s="11"/>
      <c r="U10735" s="42"/>
      <c r="V10735" s="42"/>
      <c r="W10735" s="42"/>
      <c r="X10735" s="42"/>
      <c r="Y10735" s="42"/>
      <c r="Z10735" s="42"/>
      <c r="AA10735" s="42"/>
      <c r="AB10735" s="42"/>
      <c r="AD10735" s="11"/>
      <c r="AE10735" s="11"/>
    </row>
    <row r="10736" spans="3:32">
      <c r="C10736" s="57"/>
      <c r="D10736" s="11"/>
      <c r="E10736" s="11"/>
      <c r="F10736" s="56"/>
      <c r="G10736" s="11"/>
      <c r="H10736" s="11"/>
      <c r="I10736" s="11"/>
      <c r="J10736" s="11"/>
      <c r="K10736" s="11"/>
      <c r="M10736" s="11"/>
      <c r="N10736" s="11"/>
      <c r="P10736" s="11"/>
      <c r="Q10736" s="11"/>
      <c r="R10736" s="11"/>
      <c r="S10736" s="11"/>
      <c r="T10736" s="11"/>
      <c r="U10736" s="42"/>
      <c r="V10736" s="42"/>
      <c r="W10736" s="42"/>
      <c r="X10736" s="42"/>
      <c r="Y10736" s="42"/>
      <c r="Z10736" s="42"/>
      <c r="AA10736" s="42"/>
      <c r="AB10736" s="42"/>
      <c r="AD10736" s="11"/>
    </row>
    <row r="10737" spans="3:32">
      <c r="C10737" s="57"/>
      <c r="D10737" s="11"/>
      <c r="E10737" s="11"/>
      <c r="F10737" s="56"/>
      <c r="G10737" s="11"/>
      <c r="H10737" s="11"/>
      <c r="I10737" s="11"/>
      <c r="J10737" s="11"/>
      <c r="K10737" s="11"/>
      <c r="L10737" s="11"/>
      <c r="M10737" s="11"/>
      <c r="N10737" s="11"/>
      <c r="O10737" s="11"/>
      <c r="P10737" s="11"/>
      <c r="Q10737" s="11"/>
      <c r="R10737" s="11"/>
      <c r="S10737" s="11"/>
      <c r="T10737" s="11"/>
      <c r="U10737" s="42"/>
      <c r="V10737" s="42"/>
      <c r="W10737" s="42"/>
      <c r="X10737" s="42"/>
      <c r="Y10737" s="42"/>
      <c r="Z10737" s="42"/>
      <c r="AA10737" s="42"/>
      <c r="AB10737" s="42"/>
      <c r="AD10737" s="11"/>
    </row>
    <row r="10738" spans="3:32">
      <c r="C10738" s="57"/>
      <c r="D10738" s="11"/>
      <c r="E10738" s="11"/>
      <c r="F10738" s="56"/>
      <c r="G10738" s="11"/>
      <c r="H10738" s="11"/>
      <c r="I10738" s="11"/>
      <c r="J10738" s="11"/>
      <c r="K10738" s="11"/>
      <c r="L10738" s="11"/>
      <c r="M10738" s="11"/>
      <c r="N10738" s="11"/>
      <c r="O10738" s="11"/>
      <c r="P10738" s="11"/>
      <c r="Q10738" s="11"/>
      <c r="R10738" s="11"/>
      <c r="S10738" s="11"/>
      <c r="T10738" s="11"/>
      <c r="U10738" s="42"/>
      <c r="V10738" s="42"/>
      <c r="W10738" s="42"/>
      <c r="X10738" s="42"/>
      <c r="Y10738" s="42"/>
      <c r="Z10738" s="42"/>
      <c r="AA10738" s="42"/>
      <c r="AB10738" s="42"/>
      <c r="AD10738" s="11"/>
      <c r="AF10738" s="11"/>
    </row>
    <row r="10739" spans="3:32">
      <c r="C10739" s="57"/>
      <c r="D10739" s="11"/>
      <c r="E10739" s="11"/>
      <c r="F10739" s="56"/>
      <c r="G10739" s="11"/>
      <c r="H10739" s="11"/>
      <c r="I10739" s="11"/>
      <c r="J10739" s="11"/>
      <c r="K10739" s="11"/>
      <c r="L10739" s="11"/>
      <c r="M10739" s="11"/>
      <c r="N10739" s="11"/>
      <c r="P10739" s="11"/>
      <c r="Q10739" s="11"/>
      <c r="R10739" s="11"/>
      <c r="S10739" s="11"/>
      <c r="T10739" s="11"/>
      <c r="U10739" s="42"/>
      <c r="V10739" s="42"/>
      <c r="W10739" s="42"/>
      <c r="X10739" s="42"/>
      <c r="Y10739" s="42"/>
      <c r="Z10739" s="42"/>
      <c r="AA10739" s="42"/>
      <c r="AB10739" s="42"/>
      <c r="AD10739" s="11"/>
    </row>
    <row r="10740" spans="3:32">
      <c r="C10740" s="57"/>
      <c r="D10740" s="11"/>
      <c r="E10740" s="11"/>
      <c r="F10740" s="56"/>
      <c r="G10740" s="11"/>
      <c r="H10740" s="11"/>
      <c r="I10740" s="11"/>
      <c r="J10740" s="11"/>
      <c r="K10740" s="11"/>
      <c r="L10740" s="11"/>
      <c r="M10740" s="11"/>
      <c r="N10740" s="11"/>
      <c r="P10740" s="11"/>
      <c r="Q10740" s="11"/>
      <c r="R10740" s="11"/>
      <c r="S10740" s="11"/>
      <c r="T10740" s="11"/>
      <c r="U10740" s="42"/>
      <c r="V10740" s="42"/>
      <c r="W10740" s="42"/>
      <c r="X10740" s="42"/>
      <c r="Y10740" s="42"/>
      <c r="Z10740" s="42"/>
      <c r="AA10740" s="42"/>
      <c r="AB10740" s="42"/>
      <c r="AD10740" s="11"/>
      <c r="AF10740" s="11"/>
    </row>
    <row r="10741" spans="3:32">
      <c r="C10741" s="57"/>
      <c r="D10741" s="11"/>
      <c r="E10741" s="11"/>
      <c r="F10741" s="56"/>
      <c r="G10741" s="11"/>
      <c r="H10741" s="11"/>
      <c r="I10741" s="11"/>
      <c r="J10741" s="11"/>
      <c r="K10741" s="11"/>
      <c r="M10741" s="11"/>
      <c r="N10741" s="11"/>
      <c r="Q10741" s="11"/>
      <c r="R10741" s="11"/>
      <c r="S10741" s="11"/>
      <c r="U10741" s="42"/>
      <c r="V10741" s="42"/>
      <c r="W10741" s="42"/>
      <c r="X10741" s="42"/>
      <c r="Y10741" s="42"/>
      <c r="Z10741" s="42"/>
      <c r="AA10741" s="42"/>
      <c r="AB10741" s="42"/>
      <c r="AD10741" s="11"/>
    </row>
    <row r="10742" spans="3:32">
      <c r="C10742" s="57"/>
      <c r="D10742" s="11"/>
      <c r="E10742" s="11"/>
      <c r="F10742" s="56"/>
      <c r="G10742" s="11"/>
      <c r="H10742" s="11"/>
      <c r="I10742" s="11"/>
      <c r="J10742" s="11"/>
      <c r="K10742" s="11"/>
      <c r="M10742" s="11"/>
      <c r="O10742" s="11"/>
      <c r="P10742" s="11"/>
      <c r="Q10742" s="11"/>
      <c r="R10742" s="11"/>
      <c r="S10742" s="11"/>
      <c r="T10742" s="11"/>
      <c r="U10742" s="42"/>
      <c r="V10742" s="42"/>
      <c r="W10742" s="42"/>
      <c r="X10742" s="42"/>
      <c r="Y10742" s="42"/>
      <c r="Z10742" s="42"/>
      <c r="AA10742" s="42"/>
      <c r="AB10742" s="42"/>
      <c r="AD10742" s="11"/>
    </row>
    <row r="10743" spans="3:32">
      <c r="C10743" s="57"/>
      <c r="D10743" s="11"/>
      <c r="E10743" s="11"/>
      <c r="F10743" s="56"/>
      <c r="G10743" s="11"/>
      <c r="H10743" s="11"/>
      <c r="I10743" s="11"/>
      <c r="J10743" s="11"/>
      <c r="K10743" s="11"/>
      <c r="M10743" s="11"/>
      <c r="N10743" s="11"/>
      <c r="P10743" s="11"/>
      <c r="Q10743" s="11"/>
      <c r="R10743" s="11"/>
      <c r="S10743" s="11"/>
      <c r="T10743" s="11"/>
      <c r="U10743" s="42"/>
      <c r="V10743" s="42"/>
      <c r="W10743" s="42"/>
      <c r="X10743" s="42"/>
      <c r="Y10743" s="42"/>
      <c r="Z10743" s="42"/>
      <c r="AA10743" s="42"/>
      <c r="AB10743" s="42"/>
      <c r="AD10743" s="11"/>
    </row>
    <row r="10744" spans="3:32">
      <c r="C10744" s="57"/>
      <c r="D10744" s="11"/>
      <c r="E10744" s="11"/>
      <c r="F10744" s="56"/>
      <c r="G10744" s="11"/>
      <c r="H10744" s="11"/>
      <c r="I10744" s="11"/>
      <c r="J10744" s="11"/>
      <c r="K10744" s="11"/>
      <c r="M10744" s="11"/>
      <c r="N10744" s="11"/>
      <c r="O10744" s="11"/>
      <c r="Q10744" s="11"/>
      <c r="R10744" s="11"/>
      <c r="S10744" s="11"/>
      <c r="U10744" s="42"/>
      <c r="V10744" s="42"/>
      <c r="W10744" s="42"/>
      <c r="X10744" s="42"/>
      <c r="Y10744" s="42"/>
      <c r="Z10744" s="42"/>
      <c r="AA10744" s="42"/>
      <c r="AB10744" s="42"/>
      <c r="AD10744" s="11"/>
      <c r="AE10744" s="11"/>
    </row>
    <row r="10745" spans="3:32">
      <c r="C10745" s="57"/>
      <c r="D10745" s="11"/>
      <c r="E10745" s="11"/>
      <c r="F10745" s="56"/>
      <c r="G10745" s="11"/>
      <c r="H10745" s="11"/>
      <c r="I10745" s="11"/>
      <c r="J10745" s="11"/>
      <c r="K10745" s="11"/>
      <c r="L10745" s="11"/>
      <c r="M10745" s="11"/>
      <c r="N10745" s="11"/>
      <c r="O10745" s="11"/>
      <c r="P10745" s="11"/>
      <c r="Q10745" s="11"/>
      <c r="R10745" s="11"/>
      <c r="S10745" s="11"/>
      <c r="T10745" s="11"/>
      <c r="U10745" s="42"/>
      <c r="V10745" s="42"/>
      <c r="W10745" s="42"/>
      <c r="X10745" s="42"/>
      <c r="Y10745" s="42"/>
      <c r="Z10745" s="42"/>
      <c r="AA10745" s="42"/>
      <c r="AB10745" s="42"/>
      <c r="AD10745" s="11"/>
      <c r="AF10745" s="11"/>
    </row>
    <row r="10746" spans="3:32">
      <c r="Y10746" s="42"/>
      <c r="Z10746" s="42"/>
      <c r="AA10746" s="42"/>
      <c r="AB10746" s="42"/>
      <c r="AD10746" s="11"/>
      <c r="AF10746" s="11"/>
    </row>
    <row r="10747" spans="3:32">
      <c r="Y10747" s="42"/>
      <c r="Z10747" s="42"/>
      <c r="AA10747" s="42"/>
      <c r="AB10747" s="42"/>
      <c r="AD10747" s="11"/>
    </row>
    <row r="10748" spans="3:32">
      <c r="Y10748" s="42"/>
      <c r="Z10748" s="42"/>
      <c r="AA10748" s="42"/>
      <c r="AB10748" s="42"/>
      <c r="AD10748" s="11"/>
      <c r="AE10748" s="11"/>
    </row>
    <row r="10749" spans="3:32">
      <c r="Y10749" s="42"/>
      <c r="Z10749" s="42"/>
      <c r="AA10749" s="42"/>
      <c r="AB10749" s="42"/>
      <c r="AD10749" s="11"/>
      <c r="AE10749" s="11"/>
      <c r="AF10749" s="11"/>
    </row>
    <row r="10750" spans="3:32">
      <c r="Y10750" s="42"/>
      <c r="Z10750" s="42"/>
      <c r="AA10750" s="42"/>
      <c r="AB10750" s="42"/>
      <c r="AD10750" s="11"/>
      <c r="AE10750" s="11"/>
      <c r="AF10750" s="11"/>
    </row>
    <row r="10751" spans="3:32">
      <c r="Y10751" s="42"/>
      <c r="Z10751" s="42"/>
      <c r="AA10751" s="42"/>
      <c r="AB10751" s="42"/>
      <c r="AD10751" s="11"/>
      <c r="AE10751" s="11"/>
    </row>
    <row r="10752" spans="3:32">
      <c r="Y10752" s="42"/>
      <c r="Z10752" s="42"/>
      <c r="AA10752" s="42"/>
      <c r="AB10752" s="42"/>
      <c r="AD10752" s="11"/>
    </row>
    <row r="10753" spans="25:32">
      <c r="Y10753" s="42"/>
      <c r="Z10753" s="42"/>
      <c r="AA10753" s="42"/>
      <c r="AB10753" s="42"/>
      <c r="AD10753" s="11"/>
      <c r="AE10753" s="11"/>
      <c r="AF10753" s="11"/>
    </row>
    <row r="10754" spans="25:32">
      <c r="Y10754" s="42"/>
      <c r="Z10754" s="42"/>
      <c r="AA10754" s="42"/>
      <c r="AB10754" s="42"/>
      <c r="AD10754" s="11"/>
    </row>
    <row r="10755" spans="25:32">
      <c r="Y10755" s="42"/>
      <c r="Z10755" s="42"/>
      <c r="AA10755" s="42"/>
      <c r="AB10755" s="42"/>
      <c r="AD10755" s="11"/>
      <c r="AE10755" s="11"/>
    </row>
    <row r="10756" spans="25:32">
      <c r="Y10756" s="42"/>
      <c r="Z10756" s="42"/>
      <c r="AA10756" s="42"/>
      <c r="AB10756" s="42"/>
      <c r="AD10756" s="11"/>
      <c r="AE10756" s="11"/>
    </row>
    <row r="10757" spans="25:32">
      <c r="Y10757" s="42"/>
      <c r="Z10757" s="42"/>
      <c r="AA10757" s="42"/>
      <c r="AB10757" s="42"/>
      <c r="AD10757" s="11"/>
      <c r="AF10757" s="11"/>
    </row>
    <row r="10758" spans="25:32">
      <c r="Y10758" s="42"/>
      <c r="Z10758" s="42"/>
      <c r="AA10758" s="42"/>
      <c r="AB10758" s="42"/>
      <c r="AD10758" s="11"/>
      <c r="AE10758" s="11"/>
      <c r="AF10758" s="11"/>
    </row>
    <row r="10759" spans="25:32">
      <c r="Y10759" s="42"/>
      <c r="Z10759" s="42"/>
      <c r="AA10759" s="42"/>
      <c r="AB10759" s="42"/>
      <c r="AD10759" s="11"/>
    </row>
    <row r="10760" spans="25:32">
      <c r="Y10760" s="42"/>
      <c r="Z10760" s="42"/>
      <c r="AA10760" s="42"/>
      <c r="AB10760" s="42"/>
      <c r="AD10760" s="11"/>
      <c r="AE10760" s="11"/>
      <c r="AF10760" s="11"/>
    </row>
    <row r="10761" spans="25:32">
      <c r="Y10761" s="42"/>
      <c r="Z10761" s="42"/>
      <c r="AA10761" s="42"/>
      <c r="AB10761" s="42"/>
      <c r="AD10761" s="11"/>
      <c r="AE10761" s="11"/>
    </row>
    <row r="10762" spans="25:32">
      <c r="Y10762" s="42"/>
      <c r="Z10762" s="42"/>
      <c r="AA10762" s="42"/>
      <c r="AB10762" s="42"/>
      <c r="AD10762" s="11"/>
      <c r="AF10762" s="11"/>
    </row>
    <row r="10763" spans="25:32">
      <c r="Y10763" s="42"/>
      <c r="Z10763" s="42"/>
      <c r="AA10763" s="42"/>
      <c r="AB10763" s="42"/>
      <c r="AD10763" s="11"/>
    </row>
    <row r="10764" spans="25:32">
      <c r="Y10764" s="42"/>
      <c r="Z10764" s="42"/>
      <c r="AA10764" s="42"/>
      <c r="AB10764" s="42"/>
      <c r="AD10764" s="11"/>
      <c r="AE10764" s="11"/>
      <c r="AF10764" s="11"/>
    </row>
    <row r="10765" spans="25:32">
      <c r="Y10765" s="42"/>
      <c r="Z10765" s="42"/>
      <c r="AA10765" s="42"/>
      <c r="AB10765" s="42"/>
      <c r="AD10765" s="11"/>
      <c r="AE10765" s="11"/>
    </row>
    <row r="10766" spans="25:32">
      <c r="Y10766" s="42"/>
      <c r="Z10766" s="42"/>
      <c r="AA10766" s="42"/>
      <c r="AB10766" s="42"/>
      <c r="AD10766" s="11"/>
      <c r="AE10766" s="11"/>
    </row>
    <row r="10767" spans="25:32">
      <c r="Y10767" s="42"/>
      <c r="Z10767" s="42"/>
      <c r="AA10767" s="42"/>
      <c r="AB10767" s="42"/>
      <c r="AD10767" s="11"/>
      <c r="AF10767" s="11"/>
    </row>
    <row r="10768" spans="25:32">
      <c r="Y10768" s="42"/>
      <c r="Z10768" s="42"/>
      <c r="AA10768" s="42"/>
      <c r="AB10768" s="42"/>
      <c r="AD10768" s="11"/>
      <c r="AF10768" s="11"/>
    </row>
    <row r="10769" spans="25:32">
      <c r="Y10769" s="42"/>
      <c r="Z10769" s="42"/>
      <c r="AA10769" s="42"/>
      <c r="AB10769" s="42"/>
      <c r="AD10769" s="11"/>
      <c r="AE10769" s="11"/>
    </row>
    <row r="10770" spans="25:32">
      <c r="Y10770" s="42"/>
      <c r="Z10770" s="42"/>
      <c r="AA10770" s="42"/>
      <c r="AB10770" s="42"/>
      <c r="AD10770" s="11"/>
      <c r="AE10770" s="11"/>
      <c r="AF10770" s="11"/>
    </row>
    <row r="10771" spans="25:32">
      <c r="Y10771" s="42"/>
      <c r="Z10771" s="42"/>
      <c r="AA10771" s="42"/>
      <c r="AB10771" s="42"/>
      <c r="AD10771" s="11"/>
    </row>
    <row r="10772" spans="25:32">
      <c r="Y10772" s="42"/>
      <c r="Z10772" s="42"/>
      <c r="AA10772" s="42"/>
      <c r="AB10772" s="42"/>
      <c r="AD10772" s="11"/>
      <c r="AE10772" s="11"/>
      <c r="AF10772" s="11"/>
    </row>
    <row r="10773" spans="25:32">
      <c r="Y10773" s="42"/>
      <c r="Z10773" s="42"/>
      <c r="AA10773" s="42"/>
      <c r="AB10773" s="42"/>
      <c r="AD10773" s="11"/>
    </row>
    <row r="10774" spans="25:32">
      <c r="Y10774" s="42"/>
      <c r="Z10774" s="42"/>
      <c r="AA10774" s="42"/>
      <c r="AB10774" s="42"/>
      <c r="AD10774" s="11"/>
      <c r="AE10774" s="11"/>
      <c r="AF10774" s="11"/>
    </row>
    <row r="10775" spans="25:32">
      <c r="Y10775" s="42"/>
      <c r="Z10775" s="42"/>
      <c r="AA10775" s="42"/>
      <c r="AB10775" s="42"/>
      <c r="AD10775" s="11"/>
      <c r="AE10775" s="11"/>
      <c r="AF10775" s="11"/>
    </row>
    <row r="10776" spans="25:32">
      <c r="Y10776" s="42"/>
      <c r="Z10776" s="42"/>
      <c r="AA10776" s="42"/>
      <c r="AB10776" s="42"/>
      <c r="AD10776" s="11"/>
      <c r="AE10776" s="11"/>
      <c r="AF10776" s="11"/>
    </row>
    <row r="10777" spans="25:32">
      <c r="Y10777" s="42"/>
      <c r="Z10777" s="42"/>
      <c r="AA10777" s="42"/>
      <c r="AB10777" s="42"/>
      <c r="AD10777" s="11"/>
      <c r="AE10777" s="11"/>
      <c r="AF10777" s="11"/>
    </row>
    <row r="10778" spans="25:32">
      <c r="Y10778" s="42"/>
      <c r="Z10778" s="42"/>
      <c r="AA10778" s="42"/>
      <c r="AB10778" s="42"/>
      <c r="AD10778" s="11"/>
      <c r="AE10778" s="11"/>
    </row>
    <row r="10779" spans="25:32">
      <c r="Y10779" s="42"/>
      <c r="Z10779" s="42"/>
      <c r="AA10779" s="42"/>
      <c r="AB10779" s="42"/>
      <c r="AD10779" s="11"/>
      <c r="AE10779" s="11"/>
      <c r="AF10779" s="11"/>
    </row>
    <row r="10780" spans="25:32">
      <c r="Y10780" s="42"/>
      <c r="Z10780" s="42"/>
      <c r="AA10780" s="42"/>
      <c r="AB10780" s="42"/>
      <c r="AD10780" s="11"/>
      <c r="AE10780" s="11"/>
      <c r="AF10780" s="11"/>
    </row>
    <row r="10781" spans="25:32">
      <c r="Y10781" s="42"/>
      <c r="Z10781" s="42"/>
      <c r="AA10781" s="42"/>
      <c r="AB10781" s="42"/>
      <c r="AD10781" s="11"/>
      <c r="AE10781" s="11"/>
    </row>
    <row r="10782" spans="25:32">
      <c r="Y10782" s="42"/>
      <c r="Z10782" s="42"/>
      <c r="AA10782" s="42"/>
      <c r="AB10782" s="42"/>
      <c r="AD10782" s="11"/>
      <c r="AE10782" s="11"/>
    </row>
    <row r="10783" spans="25:32">
      <c r="Y10783" s="42"/>
      <c r="Z10783" s="42"/>
      <c r="AA10783" s="42"/>
      <c r="AB10783" s="42"/>
      <c r="AD10783" s="11"/>
      <c r="AE10783" s="11"/>
    </row>
    <row r="10784" spans="25:32">
      <c r="Y10784" s="42"/>
      <c r="Z10784" s="42"/>
      <c r="AA10784" s="42"/>
      <c r="AB10784" s="42"/>
      <c r="AD10784" s="11"/>
      <c r="AE10784" s="11"/>
    </row>
    <row r="10785" spans="25:32">
      <c r="Y10785" s="42"/>
      <c r="Z10785" s="42"/>
      <c r="AA10785" s="42"/>
      <c r="AB10785" s="42"/>
      <c r="AD10785" s="11"/>
    </row>
    <row r="10786" spans="25:32">
      <c r="Y10786" s="42"/>
      <c r="Z10786" s="42"/>
      <c r="AA10786" s="42"/>
      <c r="AB10786" s="42"/>
      <c r="AD10786" s="11"/>
      <c r="AF10786" s="11"/>
    </row>
    <row r="10787" spans="25:32">
      <c r="Y10787" s="42"/>
      <c r="Z10787" s="42"/>
      <c r="AA10787" s="42"/>
      <c r="AB10787" s="42"/>
      <c r="AD10787" s="11"/>
      <c r="AE10787" s="11"/>
    </row>
    <row r="10788" spans="25:32">
      <c r="Y10788" s="42"/>
      <c r="Z10788" s="42"/>
      <c r="AA10788" s="42"/>
      <c r="AB10788" s="42"/>
      <c r="AD10788" s="11"/>
      <c r="AE10788" s="11"/>
    </row>
    <row r="10789" spans="25:32">
      <c r="Y10789" s="42"/>
      <c r="Z10789" s="42"/>
      <c r="AA10789" s="42"/>
      <c r="AB10789" s="42"/>
      <c r="AD10789" s="11"/>
      <c r="AE10789" s="11"/>
    </row>
    <row r="10790" spans="25:32">
      <c r="Y10790" s="42"/>
      <c r="Z10790" s="42"/>
      <c r="AA10790" s="42"/>
      <c r="AB10790" s="42"/>
      <c r="AD10790" s="11"/>
      <c r="AE10790" s="11"/>
    </row>
    <row r="10791" spans="25:32">
      <c r="Y10791" s="42"/>
      <c r="Z10791" s="42"/>
      <c r="AA10791" s="42"/>
      <c r="AB10791" s="42"/>
      <c r="AD10791" s="11"/>
      <c r="AE10791" s="11"/>
      <c r="AF10791" s="11"/>
    </row>
    <row r="10792" spans="25:32">
      <c r="Y10792" s="42"/>
      <c r="Z10792" s="42"/>
      <c r="AA10792" s="42"/>
      <c r="AB10792" s="42"/>
      <c r="AD10792" s="11"/>
      <c r="AE10792" s="11"/>
      <c r="AF10792" s="11"/>
    </row>
    <row r="10793" spans="25:32">
      <c r="Y10793" s="42"/>
      <c r="Z10793" s="42"/>
      <c r="AA10793" s="42"/>
      <c r="AB10793" s="42"/>
      <c r="AD10793" s="11"/>
      <c r="AF10793" s="11"/>
    </row>
    <row r="10794" spans="25:32">
      <c r="Y10794" s="42"/>
      <c r="Z10794" s="42"/>
      <c r="AA10794" s="42"/>
      <c r="AB10794" s="42"/>
      <c r="AD10794" s="11"/>
      <c r="AF10794" s="11"/>
    </row>
    <row r="10795" spans="25:32">
      <c r="Y10795" s="42"/>
      <c r="Z10795" s="42"/>
      <c r="AA10795" s="42"/>
      <c r="AB10795" s="42"/>
      <c r="AD10795" s="11"/>
      <c r="AF10795" s="11"/>
    </row>
    <row r="10796" spans="25:32">
      <c r="Y10796" s="42"/>
      <c r="Z10796" s="42"/>
      <c r="AA10796" s="42"/>
      <c r="AB10796" s="42"/>
      <c r="AD10796" s="11"/>
      <c r="AF10796" s="11"/>
    </row>
    <row r="10797" spans="25:32">
      <c r="Y10797" s="42"/>
      <c r="Z10797" s="42"/>
      <c r="AA10797" s="42"/>
      <c r="AB10797" s="42"/>
      <c r="AD10797" s="11"/>
      <c r="AF10797" s="11"/>
    </row>
    <row r="10798" spans="25:32">
      <c r="Y10798" s="42"/>
      <c r="Z10798" s="42"/>
      <c r="AA10798" s="42"/>
      <c r="AB10798" s="42"/>
      <c r="AD10798" s="11"/>
      <c r="AF10798" s="11"/>
    </row>
    <row r="10799" spans="25:32">
      <c r="Y10799" s="42"/>
      <c r="Z10799" s="42"/>
      <c r="AA10799" s="42"/>
      <c r="AB10799" s="42"/>
      <c r="AD10799" s="11"/>
      <c r="AF10799" s="11"/>
    </row>
    <row r="10800" spans="25:32">
      <c r="Y10800" s="42"/>
      <c r="Z10800" s="42"/>
      <c r="AA10800" s="42"/>
      <c r="AB10800" s="42"/>
      <c r="AD10800" s="11"/>
    </row>
    <row r="10801" spans="25:32">
      <c r="Y10801" s="42"/>
      <c r="Z10801" s="42"/>
      <c r="AA10801" s="42"/>
      <c r="AB10801" s="42"/>
      <c r="AD10801" s="11"/>
      <c r="AE10801" s="11"/>
    </row>
    <row r="10802" spans="25:32">
      <c r="Y10802" s="42"/>
      <c r="Z10802" s="42"/>
      <c r="AA10802" s="42"/>
      <c r="AB10802" s="42"/>
      <c r="AD10802" s="11"/>
      <c r="AF10802" s="11"/>
    </row>
    <row r="10803" spans="25:32">
      <c r="Y10803" s="42"/>
      <c r="Z10803" s="42"/>
      <c r="AA10803" s="42"/>
      <c r="AB10803" s="42"/>
      <c r="AD10803" s="11"/>
      <c r="AF10803" s="11"/>
    </row>
    <row r="10804" spans="25:32">
      <c r="Y10804" s="42"/>
      <c r="Z10804" s="42"/>
      <c r="AA10804" s="42"/>
      <c r="AB10804" s="42"/>
      <c r="AD10804" s="11"/>
      <c r="AF10804" s="11"/>
    </row>
    <row r="10805" spans="25:32">
      <c r="Y10805" s="42"/>
      <c r="Z10805" s="42"/>
      <c r="AA10805" s="42"/>
      <c r="AB10805" s="42"/>
      <c r="AD10805" s="11"/>
      <c r="AE10805" s="11"/>
    </row>
    <row r="10806" spans="25:32">
      <c r="Y10806" s="42"/>
      <c r="Z10806" s="42"/>
      <c r="AA10806" s="42"/>
      <c r="AB10806" s="42"/>
      <c r="AD10806" s="11"/>
      <c r="AF10806" s="11"/>
    </row>
    <row r="10807" spans="25:32">
      <c r="Y10807" s="42"/>
      <c r="Z10807" s="42"/>
      <c r="AA10807" s="42"/>
      <c r="AB10807" s="42"/>
      <c r="AD10807" s="11"/>
    </row>
    <row r="10808" spans="25:32">
      <c r="Y10808" s="42"/>
      <c r="Z10808" s="42"/>
      <c r="AA10808" s="42"/>
      <c r="AB10808" s="42"/>
      <c r="AD10808" s="11"/>
    </row>
    <row r="10809" spans="25:32">
      <c r="Y10809" s="42"/>
      <c r="Z10809" s="42"/>
      <c r="AA10809" s="42"/>
      <c r="AB10809" s="42"/>
      <c r="AD10809" s="11"/>
      <c r="AF10809" s="11"/>
    </row>
    <row r="10810" spans="25:32">
      <c r="Y10810" s="42"/>
      <c r="Z10810" s="42"/>
      <c r="AA10810" s="42"/>
      <c r="AB10810" s="42"/>
      <c r="AD10810" s="11"/>
      <c r="AF10810" s="11"/>
    </row>
    <row r="10811" spans="25:32">
      <c r="Y10811" s="42"/>
      <c r="Z10811" s="42"/>
      <c r="AA10811" s="42"/>
      <c r="AB10811" s="42"/>
      <c r="AD10811" s="11"/>
      <c r="AF10811" s="11"/>
    </row>
    <row r="10812" spans="25:32">
      <c r="Y10812" s="42"/>
      <c r="Z10812" s="42"/>
      <c r="AA10812" s="42"/>
      <c r="AB10812" s="42"/>
      <c r="AD10812" s="11"/>
      <c r="AF10812" s="11"/>
    </row>
    <row r="10813" spans="25:32">
      <c r="Y10813" s="42"/>
      <c r="Z10813" s="42"/>
      <c r="AA10813" s="42"/>
      <c r="AB10813" s="42"/>
      <c r="AD10813" s="11"/>
      <c r="AF10813" s="11"/>
    </row>
    <row r="10814" spans="25:32">
      <c r="Y10814" s="42"/>
      <c r="Z10814" s="42"/>
      <c r="AA10814" s="42"/>
      <c r="AB10814" s="42"/>
      <c r="AD10814" s="11"/>
      <c r="AF10814" s="11"/>
    </row>
    <row r="10815" spans="25:32">
      <c r="Y10815" s="42"/>
      <c r="Z10815" s="42"/>
      <c r="AA10815" s="42"/>
      <c r="AB10815" s="42"/>
      <c r="AD10815" s="11"/>
      <c r="AE10815" s="11"/>
      <c r="AF10815" s="11"/>
    </row>
    <row r="10816" spans="25:32">
      <c r="Y10816" s="42"/>
      <c r="Z10816" s="42"/>
      <c r="AA10816" s="42"/>
      <c r="AB10816" s="42"/>
      <c r="AD10816" s="11"/>
      <c r="AE10816" s="11"/>
    </row>
    <row r="10817" spans="25:32">
      <c r="Y10817" s="42"/>
      <c r="Z10817" s="42"/>
      <c r="AA10817" s="42"/>
      <c r="AB10817" s="42"/>
      <c r="AD10817" s="11"/>
    </row>
    <row r="10818" spans="25:32">
      <c r="Y10818" s="42"/>
      <c r="Z10818" s="42"/>
      <c r="AA10818" s="42"/>
      <c r="AB10818" s="42"/>
      <c r="AD10818" s="11"/>
      <c r="AF10818" s="11"/>
    </row>
    <row r="10819" spans="25:32">
      <c r="Y10819" s="42"/>
      <c r="Z10819" s="42"/>
      <c r="AA10819" s="42"/>
      <c r="AB10819" s="42"/>
      <c r="AD10819" s="11"/>
    </row>
    <row r="10820" spans="25:32">
      <c r="Y10820" s="42"/>
      <c r="Z10820" s="42"/>
      <c r="AA10820" s="42"/>
      <c r="AB10820" s="42"/>
      <c r="AD10820" s="11"/>
    </row>
    <row r="10821" spans="25:32">
      <c r="Y10821" s="42"/>
      <c r="Z10821" s="42"/>
      <c r="AA10821" s="42"/>
      <c r="AB10821" s="42"/>
      <c r="AD10821" s="11"/>
    </row>
    <row r="10822" spans="25:32">
      <c r="Y10822" s="42"/>
      <c r="Z10822" s="42"/>
      <c r="AA10822" s="42"/>
      <c r="AB10822" s="42"/>
      <c r="AD10822" s="11"/>
    </row>
    <row r="10823" spans="25:32">
      <c r="Y10823" s="42"/>
      <c r="Z10823" s="42"/>
      <c r="AA10823" s="42"/>
      <c r="AB10823" s="42"/>
      <c r="AD10823" s="11"/>
      <c r="AF10823" s="11"/>
    </row>
    <row r="10824" spans="25:32">
      <c r="Y10824" s="42"/>
      <c r="Z10824" s="42"/>
      <c r="AA10824" s="42"/>
      <c r="AB10824" s="42"/>
      <c r="AD10824" s="11"/>
      <c r="AE10824" s="11"/>
    </row>
    <row r="10825" spans="25:32">
      <c r="Y10825" s="42"/>
      <c r="Z10825" s="42"/>
      <c r="AA10825" s="42"/>
      <c r="AB10825" s="42"/>
      <c r="AD10825" s="11"/>
    </row>
    <row r="10826" spans="25:32">
      <c r="Y10826" s="42"/>
      <c r="Z10826" s="42"/>
      <c r="AA10826" s="42"/>
      <c r="AB10826" s="42"/>
      <c r="AD10826" s="11"/>
    </row>
    <row r="10827" spans="25:32">
      <c r="Y10827" s="42"/>
      <c r="Z10827" s="42"/>
      <c r="AA10827" s="42"/>
      <c r="AB10827" s="42"/>
      <c r="AD10827" s="11"/>
      <c r="AF10827" s="11"/>
    </row>
    <row r="10828" spans="25:32">
      <c r="Y10828" s="42"/>
      <c r="Z10828" s="42"/>
      <c r="AA10828" s="42"/>
      <c r="AB10828" s="42"/>
      <c r="AD10828" s="11"/>
    </row>
    <row r="10829" spans="25:32">
      <c r="Y10829" s="42"/>
      <c r="Z10829" s="42"/>
      <c r="AA10829" s="42"/>
      <c r="AB10829" s="42"/>
      <c r="AD10829" s="11"/>
    </row>
    <row r="10830" spans="25:32">
      <c r="Y10830" s="42"/>
      <c r="Z10830" s="42"/>
      <c r="AA10830" s="42"/>
      <c r="AB10830" s="42"/>
      <c r="AD10830" s="11"/>
      <c r="AF10830" s="11"/>
    </row>
    <row r="10831" spans="25:32">
      <c r="Y10831" s="42"/>
      <c r="Z10831" s="42"/>
      <c r="AA10831" s="42"/>
      <c r="AB10831" s="42"/>
      <c r="AD10831" s="11"/>
      <c r="AF10831" s="11"/>
    </row>
    <row r="10832" spans="25:32">
      <c r="Y10832" s="42"/>
      <c r="Z10832" s="42"/>
      <c r="AA10832" s="42"/>
      <c r="AB10832" s="42"/>
      <c r="AD10832" s="11"/>
    </row>
    <row r="10833" spans="25:32">
      <c r="Y10833" s="42"/>
      <c r="Z10833" s="42"/>
      <c r="AA10833" s="42"/>
      <c r="AB10833" s="42"/>
      <c r="AD10833" s="11"/>
    </row>
    <row r="10834" spans="25:32">
      <c r="Y10834" s="42"/>
      <c r="Z10834" s="42"/>
      <c r="AA10834" s="42"/>
      <c r="AB10834" s="42"/>
      <c r="AD10834" s="11"/>
    </row>
    <row r="10835" spans="25:32">
      <c r="Y10835" s="42"/>
      <c r="Z10835" s="42"/>
      <c r="AA10835" s="42"/>
      <c r="AB10835" s="42"/>
      <c r="AD10835" s="11"/>
    </row>
    <row r="10836" spans="25:32">
      <c r="Y10836" s="42"/>
      <c r="Z10836" s="42"/>
      <c r="AA10836" s="42"/>
      <c r="AB10836" s="42"/>
      <c r="AD10836" s="11"/>
    </row>
    <row r="10837" spans="25:32">
      <c r="Y10837" s="42"/>
      <c r="Z10837" s="42"/>
      <c r="AA10837" s="42"/>
      <c r="AB10837" s="42"/>
      <c r="AD10837" s="11"/>
    </row>
    <row r="10838" spans="25:32">
      <c r="Y10838" s="42"/>
      <c r="Z10838" s="42"/>
      <c r="AA10838" s="42"/>
      <c r="AB10838" s="42"/>
      <c r="AD10838" s="11"/>
    </row>
    <row r="10839" spans="25:32">
      <c r="Y10839" s="42"/>
      <c r="Z10839" s="42"/>
      <c r="AA10839" s="42"/>
      <c r="AB10839" s="42"/>
      <c r="AD10839" s="11"/>
    </row>
    <row r="10840" spans="25:32">
      <c r="Y10840" s="42"/>
      <c r="Z10840" s="42"/>
      <c r="AA10840" s="42"/>
      <c r="AB10840" s="42"/>
      <c r="AD10840" s="11"/>
      <c r="AF10840" s="11"/>
    </row>
    <row r="10841" spans="25:32">
      <c r="Y10841" s="42"/>
      <c r="Z10841" s="42"/>
      <c r="AA10841" s="42"/>
      <c r="AB10841" s="42"/>
      <c r="AD10841" s="11"/>
    </row>
    <row r="10842" spans="25:32">
      <c r="Y10842" s="42"/>
      <c r="Z10842" s="42"/>
      <c r="AA10842" s="42"/>
      <c r="AB10842" s="42"/>
      <c r="AD10842" s="11"/>
      <c r="AF10842" s="11"/>
    </row>
    <row r="10843" spans="25:32">
      <c r="Y10843" s="42"/>
      <c r="Z10843" s="42"/>
      <c r="AA10843" s="42"/>
      <c r="AB10843" s="42"/>
      <c r="AD10843" s="11"/>
      <c r="AF10843" s="11"/>
    </row>
    <row r="10844" spans="25:32">
      <c r="Y10844" s="42"/>
      <c r="Z10844" s="42"/>
      <c r="AA10844" s="42"/>
      <c r="AB10844" s="42"/>
      <c r="AD10844" s="11"/>
    </row>
    <row r="10845" spans="25:32">
      <c r="Y10845" s="42"/>
      <c r="Z10845" s="42"/>
      <c r="AA10845" s="42"/>
      <c r="AB10845" s="42"/>
      <c r="AD10845" s="11"/>
      <c r="AF10845" s="11"/>
    </row>
    <row r="10846" spans="25:32">
      <c r="Y10846" s="42"/>
      <c r="Z10846" s="42"/>
      <c r="AA10846" s="42"/>
      <c r="AB10846" s="42"/>
      <c r="AD10846" s="11"/>
    </row>
    <row r="10847" spans="25:32">
      <c r="Y10847" s="42"/>
      <c r="Z10847" s="42"/>
      <c r="AA10847" s="42"/>
      <c r="AB10847" s="42"/>
      <c r="AD10847" s="11"/>
      <c r="AF10847" s="11"/>
    </row>
    <row r="10848" spans="25:32">
      <c r="Y10848" s="42"/>
      <c r="Z10848" s="42"/>
      <c r="AA10848" s="42"/>
      <c r="AB10848" s="42"/>
      <c r="AD10848" s="11"/>
    </row>
    <row r="10849" spans="25:32">
      <c r="Y10849" s="42"/>
      <c r="Z10849" s="42"/>
      <c r="AA10849" s="42"/>
      <c r="AB10849" s="42"/>
      <c r="AD10849" s="11"/>
      <c r="AF10849" s="11"/>
    </row>
    <row r="10850" spans="25:32">
      <c r="Y10850" s="42"/>
      <c r="Z10850" s="42"/>
      <c r="AA10850" s="42"/>
      <c r="AB10850" s="42"/>
      <c r="AD10850" s="11"/>
      <c r="AF10850" s="11"/>
    </row>
    <row r="10851" spans="25:32">
      <c r="Y10851" s="42"/>
      <c r="Z10851" s="42"/>
      <c r="AA10851" s="42"/>
      <c r="AB10851" s="42"/>
      <c r="AD10851" s="11"/>
      <c r="AF10851" s="11"/>
    </row>
    <row r="10852" spans="25:32">
      <c r="Y10852" s="42"/>
      <c r="Z10852" s="42"/>
      <c r="AA10852" s="42"/>
      <c r="AB10852" s="42"/>
      <c r="AD10852" s="11"/>
    </row>
    <row r="10853" spans="25:32">
      <c r="Y10853" s="42"/>
      <c r="Z10853" s="42"/>
      <c r="AA10853" s="42"/>
      <c r="AB10853" s="42"/>
      <c r="AD10853" s="11"/>
      <c r="AF10853" s="11"/>
    </row>
    <row r="10854" spans="25:32">
      <c r="Y10854" s="42"/>
      <c r="Z10854" s="42"/>
      <c r="AA10854" s="42"/>
      <c r="AB10854" s="42"/>
      <c r="AD10854" s="11"/>
      <c r="AF10854" s="11"/>
    </row>
    <row r="10855" spans="25:32">
      <c r="Y10855" s="42"/>
      <c r="Z10855" s="42"/>
      <c r="AA10855" s="42"/>
      <c r="AB10855" s="42"/>
      <c r="AD10855" s="11"/>
      <c r="AF10855" s="11"/>
    </row>
    <row r="10856" spans="25:32">
      <c r="Y10856" s="42"/>
      <c r="Z10856" s="42"/>
      <c r="AA10856" s="42"/>
      <c r="AB10856" s="42"/>
      <c r="AD10856" s="11"/>
      <c r="AF10856" s="11"/>
    </row>
    <row r="10857" spans="25:32">
      <c r="Y10857" s="42"/>
      <c r="Z10857" s="42"/>
      <c r="AA10857" s="42"/>
      <c r="AB10857" s="42"/>
      <c r="AD10857" s="11"/>
      <c r="AF10857" s="11"/>
    </row>
    <row r="10858" spans="25:32">
      <c r="Y10858" s="42"/>
      <c r="Z10858" s="42"/>
      <c r="AA10858" s="42"/>
      <c r="AB10858" s="42"/>
      <c r="AD10858" s="11"/>
      <c r="AF10858" s="11"/>
    </row>
    <row r="10859" spans="25:32">
      <c r="Y10859" s="42"/>
      <c r="Z10859" s="42"/>
      <c r="AA10859" s="42"/>
      <c r="AB10859" s="42"/>
      <c r="AD10859" s="11"/>
    </row>
    <row r="10860" spans="25:32">
      <c r="Y10860" s="42"/>
      <c r="Z10860" s="42"/>
      <c r="AA10860" s="42"/>
      <c r="AB10860" s="42"/>
      <c r="AD10860" s="11"/>
      <c r="AE10860" s="11"/>
    </row>
    <row r="10861" spans="25:32">
      <c r="Y10861" s="42"/>
      <c r="Z10861" s="42"/>
      <c r="AA10861" s="42"/>
      <c r="AB10861" s="42"/>
      <c r="AD10861" s="11"/>
    </row>
    <row r="10862" spans="25:32">
      <c r="Y10862" s="42"/>
      <c r="Z10862" s="42"/>
      <c r="AA10862" s="42"/>
      <c r="AB10862" s="42"/>
      <c r="AD10862" s="11"/>
      <c r="AF10862" s="11"/>
    </row>
    <row r="10863" spans="25:32">
      <c r="Y10863" s="42"/>
      <c r="Z10863" s="42"/>
      <c r="AA10863" s="42"/>
      <c r="AB10863" s="42"/>
      <c r="AD10863" s="11"/>
      <c r="AF10863" s="11"/>
    </row>
    <row r="10864" spans="25:32">
      <c r="Y10864" s="42"/>
      <c r="Z10864" s="42"/>
      <c r="AA10864" s="42"/>
      <c r="AB10864" s="42"/>
      <c r="AD10864" s="11"/>
      <c r="AF10864" s="11"/>
    </row>
    <row r="10865" spans="25:32">
      <c r="Y10865" s="42"/>
      <c r="Z10865" s="42"/>
      <c r="AA10865" s="42"/>
      <c r="AB10865" s="42"/>
      <c r="AD10865" s="11"/>
      <c r="AF10865" s="11"/>
    </row>
    <row r="10866" spans="25:32">
      <c r="Y10866" s="42"/>
      <c r="Z10866" s="42"/>
      <c r="AA10866" s="42"/>
      <c r="AB10866" s="42"/>
      <c r="AD10866" s="11"/>
    </row>
    <row r="10867" spans="25:32">
      <c r="Y10867" s="42"/>
      <c r="Z10867" s="42"/>
      <c r="AA10867" s="42"/>
      <c r="AB10867" s="42"/>
      <c r="AD10867" s="11"/>
      <c r="AF10867" s="11"/>
    </row>
    <row r="10868" spans="25:32">
      <c r="Y10868" s="42"/>
      <c r="Z10868" s="42"/>
      <c r="AA10868" s="42"/>
      <c r="AB10868" s="42"/>
      <c r="AD10868" s="11"/>
    </row>
    <row r="10869" spans="25:32">
      <c r="Y10869" s="42"/>
      <c r="Z10869" s="42"/>
      <c r="AA10869" s="42"/>
      <c r="AB10869" s="42"/>
      <c r="AD10869" s="11"/>
    </row>
    <row r="10870" spans="25:32">
      <c r="Y10870" s="42"/>
      <c r="Z10870" s="42"/>
      <c r="AA10870" s="42"/>
      <c r="AB10870" s="42"/>
      <c r="AD10870" s="11"/>
    </row>
    <row r="10871" spans="25:32">
      <c r="Y10871" s="42"/>
      <c r="Z10871" s="42"/>
      <c r="AA10871" s="42"/>
      <c r="AB10871" s="42"/>
      <c r="AD10871" s="11"/>
      <c r="AF10871" s="11"/>
    </row>
    <row r="10872" spans="25:32">
      <c r="Y10872" s="42"/>
      <c r="Z10872" s="42"/>
      <c r="AA10872" s="42"/>
      <c r="AB10872" s="42"/>
      <c r="AD10872" s="11"/>
      <c r="AF10872" s="11"/>
    </row>
    <row r="10873" spans="25:32">
      <c r="Y10873" s="42"/>
      <c r="Z10873" s="42"/>
      <c r="AA10873" s="42"/>
      <c r="AB10873" s="42"/>
      <c r="AD10873" s="11"/>
      <c r="AF10873" s="11"/>
    </row>
    <row r="10874" spans="25:32">
      <c r="Y10874" s="42"/>
      <c r="Z10874" s="42"/>
      <c r="AA10874" s="42"/>
      <c r="AB10874" s="42"/>
      <c r="AD10874" s="11"/>
      <c r="AF10874" s="11"/>
    </row>
    <row r="10875" spans="25:32">
      <c r="Y10875" s="42"/>
      <c r="Z10875" s="42"/>
      <c r="AA10875" s="42"/>
      <c r="AB10875" s="42"/>
      <c r="AD10875" s="11"/>
      <c r="AF10875" s="11"/>
    </row>
    <row r="10876" spans="25:32">
      <c r="Y10876" s="42"/>
      <c r="Z10876" s="42"/>
      <c r="AA10876" s="42"/>
      <c r="AB10876" s="42"/>
      <c r="AD10876" s="11"/>
      <c r="AF10876" s="11"/>
    </row>
    <row r="10877" spans="25:32">
      <c r="Y10877" s="42"/>
      <c r="Z10877" s="42"/>
      <c r="AA10877" s="42"/>
      <c r="AB10877" s="42"/>
      <c r="AD10877" s="11"/>
    </row>
    <row r="10878" spans="25:32">
      <c r="Y10878" s="42"/>
      <c r="Z10878" s="42"/>
      <c r="AA10878" s="42"/>
      <c r="AB10878" s="42"/>
      <c r="AD10878" s="11"/>
      <c r="AF10878" s="11"/>
    </row>
    <row r="10879" spans="25:32">
      <c r="Y10879" s="42"/>
      <c r="Z10879" s="42"/>
      <c r="AA10879" s="42"/>
      <c r="AB10879" s="42"/>
      <c r="AD10879" s="11"/>
    </row>
    <row r="10880" spans="25:32">
      <c r="Y10880" s="42"/>
      <c r="Z10880" s="42"/>
      <c r="AA10880" s="42"/>
      <c r="AB10880" s="42"/>
      <c r="AD10880" s="11"/>
      <c r="AF10880" s="11"/>
    </row>
    <row r="10881" spans="25:32">
      <c r="Y10881" s="42"/>
      <c r="Z10881" s="42"/>
      <c r="AA10881" s="42"/>
      <c r="AB10881" s="42"/>
      <c r="AD10881" s="11"/>
    </row>
    <row r="10882" spans="25:32">
      <c r="Y10882" s="42"/>
      <c r="Z10882" s="42"/>
      <c r="AA10882" s="42"/>
      <c r="AB10882" s="42"/>
      <c r="AD10882" s="11"/>
    </row>
    <row r="10883" spans="25:32">
      <c r="Y10883" s="42"/>
      <c r="Z10883" s="42"/>
      <c r="AA10883" s="42"/>
      <c r="AB10883" s="42"/>
      <c r="AD10883" s="11"/>
      <c r="AF10883" s="11"/>
    </row>
    <row r="10884" spans="25:32">
      <c r="Y10884" s="42"/>
      <c r="Z10884" s="42"/>
      <c r="AA10884" s="42"/>
      <c r="AB10884" s="42"/>
      <c r="AD10884" s="11"/>
      <c r="AF10884" s="11"/>
    </row>
    <row r="10885" spans="25:32">
      <c r="Y10885" s="42"/>
      <c r="Z10885" s="42"/>
      <c r="AA10885" s="42"/>
      <c r="AB10885" s="42"/>
      <c r="AD10885" s="11"/>
      <c r="AE10885" s="11"/>
      <c r="AF10885" s="11"/>
    </row>
    <row r="10886" spans="25:32">
      <c r="Y10886" s="42"/>
      <c r="Z10886" s="42"/>
      <c r="AA10886" s="42"/>
      <c r="AB10886" s="42"/>
      <c r="AD10886" s="11"/>
      <c r="AE10886" s="11"/>
    </row>
    <row r="10887" spans="25:32">
      <c r="Y10887" s="42"/>
      <c r="Z10887" s="42"/>
      <c r="AA10887" s="42"/>
      <c r="AB10887" s="42"/>
      <c r="AD10887" s="11"/>
      <c r="AF10887" s="11"/>
    </row>
    <row r="10888" spans="25:32">
      <c r="Y10888" s="42"/>
      <c r="Z10888" s="42"/>
      <c r="AA10888" s="42"/>
      <c r="AB10888" s="42"/>
      <c r="AD10888" s="11"/>
      <c r="AF10888" s="11"/>
    </row>
    <row r="10889" spans="25:32">
      <c r="Y10889" s="42"/>
      <c r="Z10889" s="42"/>
      <c r="AA10889" s="42"/>
      <c r="AB10889" s="42"/>
      <c r="AD10889" s="11"/>
      <c r="AF10889" s="11"/>
    </row>
    <row r="10890" spans="25:32">
      <c r="Y10890" s="42"/>
      <c r="Z10890" s="42"/>
      <c r="AA10890" s="42"/>
      <c r="AB10890" s="42"/>
      <c r="AD10890" s="11"/>
    </row>
    <row r="10891" spans="25:32">
      <c r="Y10891" s="42"/>
      <c r="Z10891" s="42"/>
      <c r="AA10891" s="42"/>
      <c r="AB10891" s="42"/>
      <c r="AD10891" s="11"/>
      <c r="AF10891" s="11"/>
    </row>
    <row r="10892" spans="25:32">
      <c r="Y10892" s="42"/>
      <c r="Z10892" s="42"/>
      <c r="AA10892" s="42"/>
      <c r="AB10892" s="42"/>
      <c r="AD10892" s="11"/>
      <c r="AF10892" s="11"/>
    </row>
    <row r="10893" spans="25:32">
      <c r="Y10893" s="42"/>
      <c r="Z10893" s="42"/>
      <c r="AA10893" s="42"/>
      <c r="AB10893" s="42"/>
      <c r="AD10893" s="11"/>
    </row>
    <row r="10894" spans="25:32">
      <c r="Y10894" s="42"/>
      <c r="Z10894" s="42"/>
      <c r="AA10894" s="42"/>
      <c r="AB10894" s="42"/>
      <c r="AD10894" s="11"/>
    </row>
    <row r="10895" spans="25:32">
      <c r="Y10895" s="42"/>
      <c r="Z10895" s="42"/>
      <c r="AA10895" s="42"/>
      <c r="AB10895" s="42"/>
      <c r="AD10895" s="11"/>
      <c r="AF10895" s="11"/>
    </row>
    <row r="10896" spans="25:32">
      <c r="Y10896" s="42"/>
      <c r="Z10896" s="42"/>
      <c r="AA10896" s="42"/>
      <c r="AB10896" s="42"/>
      <c r="AD10896" s="11"/>
    </row>
    <row r="10897" spans="25:32">
      <c r="Y10897" s="42"/>
      <c r="Z10897" s="42"/>
      <c r="AA10897" s="42"/>
      <c r="AB10897" s="42"/>
      <c r="AD10897" s="11"/>
      <c r="AF10897" s="11"/>
    </row>
    <row r="10898" spans="25:32">
      <c r="Y10898" s="42"/>
      <c r="Z10898" s="42"/>
      <c r="AA10898" s="42"/>
      <c r="AB10898" s="42"/>
      <c r="AD10898" s="11"/>
      <c r="AF10898" s="11"/>
    </row>
    <row r="10899" spans="25:32">
      <c r="Y10899" s="42"/>
      <c r="Z10899" s="42"/>
      <c r="AA10899" s="42"/>
      <c r="AB10899" s="42"/>
      <c r="AD10899" s="11"/>
      <c r="AF10899" s="11"/>
    </row>
    <row r="10900" spans="25:32">
      <c r="Y10900" s="42"/>
      <c r="Z10900" s="42"/>
      <c r="AA10900" s="42"/>
      <c r="AB10900" s="42"/>
      <c r="AD10900" s="11"/>
    </row>
    <row r="10901" spans="25:32">
      <c r="Y10901" s="42"/>
      <c r="Z10901" s="42"/>
      <c r="AA10901" s="42"/>
      <c r="AB10901" s="42"/>
      <c r="AD10901" s="11"/>
      <c r="AE10901" s="11"/>
    </row>
    <row r="10902" spans="25:32">
      <c r="Y10902" s="42"/>
      <c r="Z10902" s="42"/>
      <c r="AA10902" s="42"/>
      <c r="AB10902" s="42"/>
      <c r="AD10902" s="11"/>
      <c r="AE10902" s="11"/>
      <c r="AF10902" s="11"/>
    </row>
    <row r="10903" spans="25:32">
      <c r="Y10903" s="42"/>
      <c r="Z10903" s="42"/>
      <c r="AA10903" s="42"/>
      <c r="AB10903" s="42"/>
      <c r="AD10903" s="11"/>
    </row>
    <row r="10904" spans="25:32">
      <c r="Y10904" s="42"/>
      <c r="Z10904" s="42"/>
      <c r="AA10904" s="42"/>
      <c r="AB10904" s="42"/>
      <c r="AD10904" s="11"/>
      <c r="AF10904" s="11"/>
    </row>
    <row r="10905" spans="25:32">
      <c r="Y10905" s="42"/>
      <c r="Z10905" s="42"/>
      <c r="AA10905" s="42"/>
      <c r="AB10905" s="42"/>
      <c r="AD10905" s="11"/>
    </row>
    <row r="10906" spans="25:32">
      <c r="Y10906" s="42"/>
      <c r="Z10906" s="42"/>
      <c r="AA10906" s="42"/>
      <c r="AB10906" s="42"/>
      <c r="AD10906" s="11"/>
      <c r="AF10906" s="11"/>
    </row>
    <row r="10907" spans="25:32">
      <c r="Y10907" s="42"/>
      <c r="Z10907" s="42"/>
      <c r="AA10907" s="42"/>
      <c r="AB10907" s="42"/>
      <c r="AD10907" s="11"/>
    </row>
    <row r="10908" spans="25:32">
      <c r="Y10908" s="42"/>
      <c r="Z10908" s="42"/>
      <c r="AA10908" s="42"/>
      <c r="AB10908" s="42"/>
      <c r="AD10908" s="11"/>
    </row>
    <row r="10909" spans="25:32">
      <c r="Y10909" s="42"/>
      <c r="Z10909" s="42"/>
      <c r="AA10909" s="42"/>
      <c r="AB10909" s="42"/>
      <c r="AD10909" s="11"/>
      <c r="AF10909" s="11"/>
    </row>
    <row r="10910" spans="25:32">
      <c r="Y10910" s="42"/>
      <c r="Z10910" s="42"/>
      <c r="AA10910" s="42"/>
      <c r="AB10910" s="42"/>
      <c r="AD10910" s="11"/>
    </row>
    <row r="10911" spans="25:32">
      <c r="Y10911" s="42"/>
      <c r="Z10911" s="42"/>
      <c r="AA10911" s="42"/>
      <c r="AB10911" s="42"/>
      <c r="AD10911" s="11"/>
      <c r="AF10911" s="11"/>
    </row>
    <row r="10912" spans="25:32">
      <c r="Y10912" s="42"/>
      <c r="Z10912" s="42"/>
      <c r="AA10912" s="42"/>
      <c r="AB10912" s="42"/>
      <c r="AD10912" s="11"/>
    </row>
    <row r="10913" spans="25:32">
      <c r="Y10913" s="42"/>
      <c r="Z10913" s="42"/>
      <c r="AA10913" s="42"/>
      <c r="AB10913" s="42"/>
      <c r="AD10913" s="11"/>
      <c r="AF10913" s="11"/>
    </row>
    <row r="10914" spans="25:32">
      <c r="Y10914" s="42"/>
      <c r="Z10914" s="42"/>
      <c r="AA10914" s="42"/>
      <c r="AB10914" s="42"/>
      <c r="AD10914" s="11"/>
      <c r="AF10914" s="11"/>
    </row>
    <row r="10915" spans="25:32">
      <c r="Y10915" s="42"/>
      <c r="Z10915" s="42"/>
      <c r="AA10915" s="42"/>
      <c r="AB10915" s="42"/>
      <c r="AD10915" s="11"/>
      <c r="AE10915" s="11"/>
      <c r="AF10915" s="11"/>
    </row>
    <row r="10916" spans="25:32">
      <c r="Y10916" s="42"/>
      <c r="Z10916" s="42"/>
      <c r="AA10916" s="42"/>
      <c r="AB10916" s="42"/>
      <c r="AD10916" s="11"/>
      <c r="AF10916" s="11"/>
    </row>
    <row r="10917" spans="25:32">
      <c r="Y10917" s="42"/>
      <c r="Z10917" s="42"/>
      <c r="AA10917" s="42"/>
      <c r="AB10917" s="42"/>
      <c r="AD10917" s="11"/>
      <c r="AF10917" s="11"/>
    </row>
    <row r="10918" spans="25:32">
      <c r="Y10918" s="42"/>
      <c r="Z10918" s="42"/>
      <c r="AA10918" s="42"/>
      <c r="AB10918" s="42"/>
      <c r="AD10918" s="11"/>
      <c r="AE10918" s="11"/>
    </row>
    <row r="10919" spans="25:32">
      <c r="Y10919" s="42"/>
      <c r="Z10919" s="42"/>
      <c r="AA10919" s="42"/>
      <c r="AB10919" s="42"/>
      <c r="AD10919" s="11"/>
      <c r="AF10919" s="11"/>
    </row>
    <row r="10920" spans="25:32">
      <c r="Y10920" s="42"/>
      <c r="Z10920" s="42"/>
      <c r="AA10920" s="42"/>
      <c r="AB10920" s="42"/>
      <c r="AD10920" s="11"/>
    </row>
    <row r="10921" spans="25:32">
      <c r="Y10921" s="42"/>
      <c r="Z10921" s="42"/>
      <c r="AA10921" s="42"/>
      <c r="AB10921" s="42"/>
      <c r="AD10921" s="11"/>
    </row>
    <row r="10922" spans="25:32">
      <c r="Y10922" s="42"/>
      <c r="Z10922" s="42"/>
      <c r="AA10922" s="42"/>
      <c r="AB10922" s="42"/>
      <c r="AD10922" s="11"/>
      <c r="AF10922" s="11"/>
    </row>
    <row r="10923" spans="25:32">
      <c r="Y10923" s="42"/>
      <c r="Z10923" s="42"/>
      <c r="AA10923" s="42"/>
      <c r="AB10923" s="42"/>
      <c r="AD10923" s="11"/>
      <c r="AF10923" s="11"/>
    </row>
    <row r="10924" spans="25:32">
      <c r="Y10924" s="42"/>
      <c r="Z10924" s="42"/>
      <c r="AA10924" s="42"/>
      <c r="AB10924" s="42"/>
      <c r="AD10924" s="11"/>
      <c r="AF10924" s="11"/>
    </row>
    <row r="10925" spans="25:32">
      <c r="Y10925" s="42"/>
      <c r="Z10925" s="42"/>
      <c r="AA10925" s="42"/>
      <c r="AB10925" s="42"/>
      <c r="AD10925" s="11"/>
      <c r="AF10925" s="11"/>
    </row>
    <row r="10926" spans="25:32">
      <c r="Y10926" s="42"/>
      <c r="Z10926" s="42"/>
      <c r="AA10926" s="42"/>
      <c r="AB10926" s="42"/>
      <c r="AD10926" s="11"/>
    </row>
    <row r="10927" spans="25:32">
      <c r="Y10927" s="42"/>
      <c r="Z10927" s="42"/>
      <c r="AA10927" s="42"/>
      <c r="AB10927" s="42"/>
      <c r="AD10927" s="11"/>
      <c r="AE10927" s="11"/>
    </row>
    <row r="10928" spans="25:32">
      <c r="Y10928" s="42"/>
      <c r="Z10928" s="42"/>
      <c r="AA10928" s="42"/>
      <c r="AB10928" s="42"/>
      <c r="AD10928" s="11"/>
      <c r="AE10928" s="11"/>
    </row>
    <row r="10929" spans="25:32">
      <c r="Y10929" s="42"/>
      <c r="Z10929" s="42"/>
      <c r="AA10929" s="42"/>
      <c r="AB10929" s="42"/>
      <c r="AD10929" s="11"/>
      <c r="AF10929" s="11"/>
    </row>
    <row r="10930" spans="25:32">
      <c r="Y10930" s="42"/>
      <c r="Z10930" s="42"/>
      <c r="AA10930" s="42"/>
      <c r="AB10930" s="42"/>
      <c r="AD10930" s="11"/>
      <c r="AE10930" s="11"/>
    </row>
    <row r="10931" spans="25:32">
      <c r="Y10931" s="42"/>
      <c r="Z10931" s="42"/>
      <c r="AA10931" s="42"/>
      <c r="AB10931" s="42"/>
      <c r="AD10931" s="11"/>
      <c r="AF10931" s="11"/>
    </row>
    <row r="10932" spans="25:32">
      <c r="Y10932" s="42"/>
      <c r="Z10932" s="42"/>
      <c r="AA10932" s="42"/>
      <c r="AB10932" s="42"/>
      <c r="AD10932" s="11"/>
      <c r="AF10932" s="11"/>
    </row>
    <row r="10933" spans="25:32">
      <c r="Y10933" s="42"/>
      <c r="Z10933" s="42"/>
      <c r="AA10933" s="42"/>
      <c r="AB10933" s="42"/>
      <c r="AD10933" s="11"/>
      <c r="AE10933" s="11"/>
      <c r="AF10933" s="11"/>
    </row>
    <row r="10934" spans="25:32">
      <c r="Y10934" s="42"/>
      <c r="Z10934" s="42"/>
      <c r="AA10934" s="42"/>
      <c r="AB10934" s="42"/>
      <c r="AD10934" s="11"/>
      <c r="AE10934" s="11"/>
      <c r="AF10934" s="11"/>
    </row>
    <row r="10935" spans="25:32">
      <c r="Y10935" s="42"/>
      <c r="Z10935" s="42"/>
      <c r="AA10935" s="42"/>
      <c r="AB10935" s="42"/>
      <c r="AD10935" s="11"/>
      <c r="AF10935" s="11"/>
    </row>
    <row r="10936" spans="25:32">
      <c r="Y10936" s="42"/>
      <c r="Z10936" s="42"/>
      <c r="AA10936" s="42"/>
      <c r="AB10936" s="42"/>
      <c r="AD10936" s="11"/>
      <c r="AF10936" s="11"/>
    </row>
    <row r="10937" spans="25:32">
      <c r="Y10937" s="42"/>
      <c r="Z10937" s="42"/>
      <c r="AA10937" s="42"/>
      <c r="AB10937" s="42"/>
      <c r="AD10937" s="11"/>
      <c r="AE10937" s="11"/>
    </row>
    <row r="10938" spans="25:32">
      <c r="Y10938" s="42"/>
      <c r="Z10938" s="42"/>
      <c r="AA10938" s="42"/>
      <c r="AB10938" s="42"/>
      <c r="AD10938" s="11"/>
    </row>
    <row r="10939" spans="25:32">
      <c r="Y10939" s="42"/>
      <c r="Z10939" s="42"/>
      <c r="AA10939" s="42"/>
      <c r="AB10939" s="42"/>
      <c r="AD10939" s="11"/>
      <c r="AE10939" s="11"/>
    </row>
    <row r="10940" spans="25:32">
      <c r="Y10940" s="42"/>
      <c r="Z10940" s="42"/>
      <c r="AA10940" s="42"/>
      <c r="AB10940" s="42"/>
      <c r="AD10940" s="11"/>
    </row>
    <row r="10941" spans="25:32">
      <c r="Y10941" s="42"/>
      <c r="Z10941" s="42"/>
      <c r="AA10941" s="42"/>
      <c r="AB10941" s="42"/>
      <c r="AD10941" s="11"/>
      <c r="AF10941" s="11"/>
    </row>
    <row r="10942" spans="25:32">
      <c r="Y10942" s="42"/>
      <c r="Z10942" s="42"/>
      <c r="AA10942" s="42"/>
      <c r="AB10942" s="42"/>
      <c r="AD10942" s="11"/>
      <c r="AF10942" s="11"/>
    </row>
    <row r="10943" spans="25:32">
      <c r="Y10943" s="42"/>
      <c r="Z10943" s="42"/>
      <c r="AA10943" s="42"/>
      <c r="AB10943" s="42"/>
      <c r="AD10943" s="11"/>
    </row>
    <row r="10944" spans="25:32">
      <c r="Y10944" s="42"/>
      <c r="Z10944" s="42"/>
      <c r="AA10944" s="42"/>
      <c r="AB10944" s="42"/>
      <c r="AD10944" s="11"/>
      <c r="AE10944" s="11"/>
    </row>
    <row r="10945" spans="25:32">
      <c r="Y10945" s="42"/>
      <c r="Z10945" s="42"/>
      <c r="AA10945" s="42"/>
      <c r="AB10945" s="42"/>
      <c r="AD10945" s="11"/>
      <c r="AE10945" s="11"/>
    </row>
    <row r="10946" spans="25:32">
      <c r="Y10946" s="42"/>
      <c r="Z10946" s="42"/>
      <c r="AA10946" s="42"/>
      <c r="AB10946" s="42"/>
      <c r="AD10946" s="11"/>
    </row>
    <row r="10947" spans="25:32">
      <c r="Y10947" s="42"/>
      <c r="Z10947" s="42"/>
      <c r="AA10947" s="42"/>
      <c r="AB10947" s="42"/>
      <c r="AD10947" s="11"/>
      <c r="AE10947" s="11"/>
    </row>
    <row r="10948" spans="25:32">
      <c r="Y10948" s="42"/>
      <c r="Z10948" s="42"/>
      <c r="AA10948" s="42"/>
      <c r="AB10948" s="42"/>
      <c r="AD10948" s="11"/>
      <c r="AE10948" s="11"/>
      <c r="AF10948" s="11"/>
    </row>
    <row r="10949" spans="25:32">
      <c r="Y10949" s="42"/>
      <c r="Z10949" s="42"/>
      <c r="AA10949" s="42"/>
      <c r="AB10949" s="42"/>
      <c r="AD10949" s="11"/>
      <c r="AE10949" s="11"/>
      <c r="AF10949" s="11"/>
    </row>
    <row r="10950" spans="25:32">
      <c r="Y10950" s="42"/>
      <c r="Z10950" s="42"/>
      <c r="AA10950" s="42"/>
      <c r="AB10950" s="42"/>
      <c r="AD10950" s="11"/>
      <c r="AF10950" s="11"/>
    </row>
    <row r="10951" spans="25:32">
      <c r="Y10951" s="42"/>
      <c r="Z10951" s="42"/>
      <c r="AA10951" s="42"/>
      <c r="AB10951" s="42"/>
      <c r="AD10951" s="11"/>
      <c r="AF10951" s="11"/>
    </row>
    <row r="10952" spans="25:32">
      <c r="Y10952" s="42"/>
      <c r="Z10952" s="42"/>
      <c r="AA10952" s="42"/>
      <c r="AB10952" s="42"/>
      <c r="AD10952" s="11"/>
    </row>
    <row r="10953" spans="25:32">
      <c r="Y10953" s="42"/>
      <c r="Z10953" s="42"/>
      <c r="AA10953" s="42"/>
      <c r="AB10953" s="42"/>
      <c r="AD10953" s="11"/>
    </row>
    <row r="10954" spans="25:32">
      <c r="Y10954" s="42"/>
      <c r="Z10954" s="42"/>
      <c r="AA10954" s="42"/>
      <c r="AB10954" s="42"/>
      <c r="AD10954" s="11"/>
    </row>
    <row r="10955" spans="25:32">
      <c r="Y10955" s="42"/>
      <c r="Z10955" s="42"/>
      <c r="AA10955" s="42"/>
      <c r="AB10955" s="42"/>
      <c r="AD10955" s="11"/>
    </row>
    <row r="10956" spans="25:32">
      <c r="Y10956" s="42"/>
      <c r="Z10956" s="42"/>
      <c r="AA10956" s="42"/>
      <c r="AB10956" s="42"/>
      <c r="AD10956" s="11"/>
      <c r="AF10956" s="11"/>
    </row>
  </sheetData>
  <phoneticPr fontId="39" type="noConversion"/>
  <conditionalFormatting sqref="A14:A16">
    <cfRule type="expression" dxfId="33" priority="2">
      <formula>#REF!=ROW()</formula>
    </cfRule>
  </conditionalFormatting>
  <conditionalFormatting sqref="E5:H5">
    <cfRule type="expression" dxfId="32" priority="4">
      <formula>#REF!=COLUMN()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E878E-1E8F-4125-A78D-31B7144080C4}">
  <sheetPr codeName="Sheet22"/>
  <dimension ref="A1:AJ24"/>
  <sheetViews>
    <sheetView showGridLines="0" workbookViewId="0">
      <pane ySplit="4" topLeftCell="A5" activePane="bottomLeft" state="frozen"/>
      <selection pane="bottomLeft" activeCell="C6" sqref="C6:E6"/>
    </sheetView>
  </sheetViews>
  <sheetFormatPr defaultColWidth="0" defaultRowHeight="15"/>
  <cols>
    <col min="1" max="1" width="3.7109375" customWidth="1"/>
    <col min="2" max="2" width="19.7109375" bestFit="1" customWidth="1"/>
    <col min="3" max="4" width="15.85546875" bestFit="1" customWidth="1"/>
    <col min="5" max="5" width="12.85546875" customWidth="1"/>
    <col min="6" max="6" width="51.42578125" bestFit="1" customWidth="1"/>
    <col min="7" max="8" width="15.85546875" bestFit="1" customWidth="1"/>
    <col min="9" max="9" width="12.85546875" customWidth="1"/>
    <col min="10" max="10" width="13.140625" bestFit="1" customWidth="1"/>
    <col min="11" max="12" width="15.85546875" bestFit="1" customWidth="1"/>
    <col min="13" max="13" width="12.85546875" customWidth="1"/>
    <col min="14" max="14" width="19.7109375" bestFit="1" customWidth="1"/>
    <col min="15" max="16" width="15.85546875" bestFit="1" customWidth="1"/>
    <col min="17" max="17" width="19.7109375" bestFit="1" customWidth="1"/>
    <col min="18" max="18" width="15.85546875" style="1" bestFit="1" customWidth="1"/>
    <col min="19" max="19" width="12.85546875" style="1" customWidth="1"/>
    <col min="20" max="20" width="13.140625" bestFit="1" customWidth="1"/>
    <col min="21" max="21" width="17.85546875" bestFit="1" customWidth="1"/>
    <col min="22" max="22" width="8.85546875" customWidth="1"/>
    <col min="23" max="23" width="10" bestFit="1" customWidth="1"/>
    <col min="24" max="24" width="18.42578125" bestFit="1" customWidth="1"/>
    <col min="25" max="25" width="13.7109375" bestFit="1" customWidth="1"/>
    <col min="26" max="26" width="10.7109375" hidden="1" customWidth="1"/>
    <col min="27" max="29" width="8.85546875" hidden="1" customWidth="1"/>
    <col min="30" max="30" width="12.7109375" hidden="1" customWidth="1"/>
    <col min="31" max="31" width="8.85546875" hidden="1" customWidth="1"/>
    <col min="32" max="32" width="13.5703125" hidden="1" customWidth="1"/>
    <col min="33" max="33" width="18.42578125" hidden="1" customWidth="1"/>
    <col min="34" max="34" width="8.85546875" hidden="1" customWidth="1"/>
    <col min="35" max="36" width="26" hidden="1" customWidth="1"/>
    <col min="37" max="16384" width="8.85546875" hidden="1"/>
  </cols>
  <sheetData>
    <row r="1" spans="1:25" ht="35.1" customHeight="1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</row>
    <row r="2" spans="1:25" ht="35.1" customHeight="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</row>
    <row r="3" spans="1: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</row>
    <row r="4" spans="1: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</row>
    <row r="5" spans="1: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</row>
    <row r="6" spans="1:25" ht="14.45" customHeight="1">
      <c r="A6" s="46"/>
      <c r="B6" s="132"/>
      <c r="C6" s="143"/>
      <c r="D6" s="143"/>
      <c r="E6" s="143"/>
      <c r="F6" s="46"/>
      <c r="G6" s="132"/>
      <c r="H6" s="143"/>
      <c r="I6" s="143"/>
      <c r="J6" s="143"/>
      <c r="K6" s="132"/>
      <c r="L6" s="46"/>
      <c r="M6" s="46"/>
      <c r="N6" s="46"/>
      <c r="O6" s="46"/>
      <c r="P6" s="143"/>
      <c r="Q6" s="143"/>
      <c r="R6" s="46"/>
      <c r="S6" s="46"/>
      <c r="T6" s="143"/>
      <c r="U6" s="143"/>
      <c r="V6" s="46"/>
      <c r="W6" s="46"/>
      <c r="X6" s="143"/>
      <c r="Y6" s="143"/>
    </row>
    <row r="7" spans="1: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</row>
    <row r="8" spans="1:25">
      <c r="A8" s="46"/>
      <c r="B8" s="144" t="s">
        <v>206</v>
      </c>
      <c r="C8" s="144"/>
      <c r="D8" s="144"/>
      <c r="E8" s="46"/>
      <c r="F8" s="144" t="s">
        <v>209</v>
      </c>
      <c r="G8" s="144"/>
      <c r="H8" s="144"/>
      <c r="I8" s="46"/>
      <c r="J8" s="144" t="s">
        <v>210</v>
      </c>
      <c r="K8" s="144"/>
      <c r="L8" s="144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</row>
    <row r="9" spans="1: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</row>
    <row r="10" spans="1: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76" t="s">
        <v>7</v>
      </c>
      <c r="O10" t="s" vm="1">
        <v>41</v>
      </c>
      <c r="P10" s="58"/>
      <c r="Q10" s="76" t="s">
        <v>7</v>
      </c>
      <c r="R10" t="s" vm="2">
        <v>22</v>
      </c>
      <c r="S10" s="58"/>
      <c r="T10" s="76" t="s">
        <v>7</v>
      </c>
      <c r="U10" t="s" vm="3">
        <v>207</v>
      </c>
      <c r="V10" s="58"/>
      <c r="W10" s="142" t="s">
        <v>208</v>
      </c>
      <c r="X10" s="142"/>
      <c r="Y10" s="142"/>
    </row>
    <row r="11" spans="1:25" ht="15.75" thickBot="1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</row>
    <row r="12" spans="1:25">
      <c r="B12" s="76" t="s">
        <v>200</v>
      </c>
      <c r="C12" t="s">
        <v>299</v>
      </c>
      <c r="D12" t="s">
        <v>298</v>
      </c>
      <c r="F12" s="76" t="s">
        <v>200</v>
      </c>
      <c r="G12" t="s">
        <v>299</v>
      </c>
      <c r="H12" t="s">
        <v>298</v>
      </c>
      <c r="J12" s="76" t="s">
        <v>200</v>
      </c>
      <c r="K12" t="s">
        <v>299</v>
      </c>
      <c r="L12" t="s">
        <v>298</v>
      </c>
      <c r="N12" s="76" t="s">
        <v>200</v>
      </c>
      <c r="O12" t="s">
        <v>298</v>
      </c>
      <c r="Q12" s="76" t="s">
        <v>200</v>
      </c>
      <c r="R12" t="s">
        <v>298</v>
      </c>
      <c r="S12"/>
      <c r="T12" s="76" t="s">
        <v>200</v>
      </c>
      <c r="U12" t="s">
        <v>298</v>
      </c>
      <c r="W12" s="80" t="s">
        <v>41</v>
      </c>
      <c r="X12" s="81" t="str">
        <f t="shared" ref="X12:X14" si="0">N13</f>
        <v>Áo T-Shirt</v>
      </c>
      <c r="Y12" s="82">
        <f t="shared" ref="Y12:Y14" si="1">O13</f>
        <v>4644000</v>
      </c>
    </row>
    <row r="13" spans="1:25">
      <c r="B13" s="11" t="s">
        <v>52</v>
      </c>
      <c r="C13">
        <v>48</v>
      </c>
      <c r="D13">
        <v>7682000</v>
      </c>
      <c r="F13" s="11" t="s">
        <v>329</v>
      </c>
      <c r="G13">
        <v>6</v>
      </c>
      <c r="H13">
        <v>3848000</v>
      </c>
      <c r="J13" s="43">
        <v>44287</v>
      </c>
      <c r="K13">
        <v>44</v>
      </c>
      <c r="L13">
        <v>5145000</v>
      </c>
      <c r="N13" s="11" t="s">
        <v>52</v>
      </c>
      <c r="O13">
        <v>4644000</v>
      </c>
      <c r="Q13" s="11" t="s">
        <v>317</v>
      </c>
      <c r="R13">
        <v>6188000</v>
      </c>
      <c r="S13"/>
      <c r="T13" s="11" t="s">
        <v>27</v>
      </c>
      <c r="U13">
        <v>1450000</v>
      </c>
      <c r="W13" s="83"/>
      <c r="X13" t="str">
        <f t="shared" si="0"/>
        <v>Quần Shorts</v>
      </c>
      <c r="Y13" s="84">
        <f t="shared" si="1"/>
        <v>4078000</v>
      </c>
    </row>
    <row r="14" spans="1:25">
      <c r="B14" s="11" t="s">
        <v>317</v>
      </c>
      <c r="C14">
        <v>15</v>
      </c>
      <c r="D14">
        <v>7258000</v>
      </c>
      <c r="F14" s="11" t="s">
        <v>480</v>
      </c>
      <c r="G14">
        <v>4</v>
      </c>
      <c r="H14">
        <v>1560000</v>
      </c>
      <c r="J14" s="43">
        <v>44288</v>
      </c>
      <c r="K14">
        <v>105</v>
      </c>
      <c r="L14">
        <v>10558000</v>
      </c>
      <c r="N14" s="11" t="s">
        <v>314</v>
      </c>
      <c r="O14">
        <v>4078000</v>
      </c>
      <c r="Q14" s="11" t="s">
        <v>80</v>
      </c>
      <c r="R14">
        <v>2019000</v>
      </c>
      <c r="S14"/>
      <c r="T14" s="11" t="s">
        <v>52</v>
      </c>
      <c r="U14">
        <v>910000</v>
      </c>
      <c r="W14" s="83"/>
      <c r="X14" t="str">
        <f t="shared" si="0"/>
        <v>Giày thể thao</v>
      </c>
      <c r="Y14" s="84">
        <f t="shared" si="1"/>
        <v>2285000</v>
      </c>
    </row>
    <row r="15" spans="1:25">
      <c r="B15" s="11" t="s">
        <v>314</v>
      </c>
      <c r="C15">
        <v>34</v>
      </c>
      <c r="D15">
        <v>5800000</v>
      </c>
      <c r="F15" s="11" t="s">
        <v>530</v>
      </c>
      <c r="G15">
        <v>5</v>
      </c>
      <c r="H15">
        <v>1365000</v>
      </c>
      <c r="J15" s="43">
        <v>44289</v>
      </c>
      <c r="K15">
        <v>159</v>
      </c>
      <c r="L15">
        <v>16924502</v>
      </c>
      <c r="N15" s="11" t="s">
        <v>47</v>
      </c>
      <c r="O15">
        <v>2285000</v>
      </c>
      <c r="Q15" s="11" t="s">
        <v>52</v>
      </c>
      <c r="R15">
        <v>2008000</v>
      </c>
      <c r="S15"/>
      <c r="T15" s="11" t="s">
        <v>314</v>
      </c>
      <c r="U15">
        <v>556000</v>
      </c>
      <c r="W15" s="83" t="s">
        <v>22</v>
      </c>
      <c r="X15" t="str">
        <f t="shared" ref="X15:X17" si="2">Q13</f>
        <v>Áo khoác chống nắng</v>
      </c>
      <c r="Y15" s="84">
        <f t="shared" ref="Y15:Y17" si="3">R13</f>
        <v>6188000</v>
      </c>
    </row>
    <row r="16" spans="1:25">
      <c r="B16" s="11" t="s">
        <v>75</v>
      </c>
      <c r="C16">
        <v>18</v>
      </c>
      <c r="D16">
        <v>5082000</v>
      </c>
      <c r="F16" s="11" t="s">
        <v>528</v>
      </c>
      <c r="G16">
        <v>3</v>
      </c>
      <c r="H16">
        <v>1070000</v>
      </c>
      <c r="J16" s="43">
        <v>44290</v>
      </c>
      <c r="K16">
        <v>176</v>
      </c>
      <c r="L16">
        <v>23858002</v>
      </c>
      <c r="N16" s="11" t="s">
        <v>27</v>
      </c>
      <c r="O16">
        <v>1310000</v>
      </c>
      <c r="Q16" s="11" t="s">
        <v>137</v>
      </c>
      <c r="R16">
        <v>2002000</v>
      </c>
      <c r="S16"/>
      <c r="T16" s="11" t="s">
        <v>277</v>
      </c>
      <c r="U16">
        <v>290000</v>
      </c>
      <c r="W16" s="83"/>
      <c r="X16" t="str">
        <f t="shared" si="2"/>
        <v>Áo Bra</v>
      </c>
      <c r="Y16" s="84">
        <f t="shared" si="3"/>
        <v>2019000</v>
      </c>
    </row>
    <row r="17" spans="2:25">
      <c r="B17" s="11" t="s">
        <v>27</v>
      </c>
      <c r="C17">
        <v>14</v>
      </c>
      <c r="D17">
        <v>4050000</v>
      </c>
      <c r="F17" s="11" t="s">
        <v>331</v>
      </c>
      <c r="G17">
        <v>3</v>
      </c>
      <c r="H17">
        <v>1029000</v>
      </c>
      <c r="J17" s="43">
        <v>44291</v>
      </c>
      <c r="K17">
        <v>97</v>
      </c>
      <c r="L17">
        <v>14231000</v>
      </c>
      <c r="N17" s="11" t="s">
        <v>231</v>
      </c>
      <c r="O17">
        <v>1274000</v>
      </c>
      <c r="Q17" s="11" t="s">
        <v>131</v>
      </c>
      <c r="R17">
        <v>1856000</v>
      </c>
      <c r="S17"/>
      <c r="T17" s="11" t="s">
        <v>269</v>
      </c>
      <c r="U17">
        <v>250000</v>
      </c>
      <c r="W17" s="83"/>
      <c r="X17" t="str">
        <f t="shared" si="2"/>
        <v>Áo T-Shirt</v>
      </c>
      <c r="Y17" s="84">
        <f t="shared" si="3"/>
        <v>2008000</v>
      </c>
    </row>
    <row r="18" spans="2:25">
      <c r="B18" s="11" t="s">
        <v>47</v>
      </c>
      <c r="C18">
        <v>9</v>
      </c>
      <c r="D18">
        <v>3524000</v>
      </c>
      <c r="F18" s="11" t="s">
        <v>490</v>
      </c>
      <c r="G18">
        <v>3</v>
      </c>
      <c r="H18">
        <v>870000</v>
      </c>
      <c r="J18" s="43">
        <v>44292</v>
      </c>
      <c r="K18">
        <v>87</v>
      </c>
      <c r="L18">
        <v>11604000</v>
      </c>
      <c r="N18" s="11" t="s">
        <v>317</v>
      </c>
      <c r="O18">
        <v>1070000</v>
      </c>
      <c r="Q18" s="11" t="s">
        <v>177</v>
      </c>
      <c r="R18">
        <v>1430000</v>
      </c>
      <c r="S18"/>
      <c r="T18" s="11" t="s">
        <v>472</v>
      </c>
      <c r="U18">
        <v>250000</v>
      </c>
      <c r="W18" s="83" t="s">
        <v>58</v>
      </c>
      <c r="X18" t="str">
        <f t="shared" ref="X18:X20" si="4">T13</f>
        <v>Quần Jeans</v>
      </c>
      <c r="Y18" s="84">
        <f t="shared" ref="Y18:Y20" si="5">U13</f>
        <v>1450000</v>
      </c>
    </row>
    <row r="19" spans="2:25">
      <c r="B19" s="11" t="s">
        <v>128</v>
      </c>
      <c r="C19">
        <v>20</v>
      </c>
      <c r="D19">
        <v>2495000</v>
      </c>
      <c r="F19" s="11" t="s">
        <v>604</v>
      </c>
      <c r="G19">
        <v>2</v>
      </c>
      <c r="H19">
        <v>826000</v>
      </c>
      <c r="J19" s="43">
        <v>44293</v>
      </c>
      <c r="K19">
        <v>25</v>
      </c>
      <c r="L19">
        <v>3172000</v>
      </c>
      <c r="N19" s="11" t="s">
        <v>70</v>
      </c>
      <c r="O19">
        <v>828000</v>
      </c>
      <c r="Q19" s="11" t="s">
        <v>469</v>
      </c>
      <c r="R19">
        <v>1317000</v>
      </c>
      <c r="S19"/>
      <c r="T19" s="11" t="s">
        <v>211</v>
      </c>
      <c r="U19">
        <v>174000</v>
      </c>
      <c r="W19" s="83"/>
      <c r="X19" t="str">
        <f t="shared" si="4"/>
        <v>Áo T-Shirt</v>
      </c>
      <c r="Y19" s="84">
        <f t="shared" si="5"/>
        <v>910000</v>
      </c>
    </row>
    <row r="20" spans="2:25" ht="15.75" thickBot="1">
      <c r="B20" s="11" t="s">
        <v>504</v>
      </c>
      <c r="C20">
        <v>10</v>
      </c>
      <c r="D20">
        <v>2447000</v>
      </c>
      <c r="F20" s="11" t="s">
        <v>337</v>
      </c>
      <c r="G20">
        <v>6</v>
      </c>
      <c r="H20">
        <v>798000</v>
      </c>
      <c r="J20" s="11" t="s">
        <v>201</v>
      </c>
      <c r="K20">
        <v>693</v>
      </c>
      <c r="L20">
        <v>85492504</v>
      </c>
      <c r="N20" s="11" t="s">
        <v>472</v>
      </c>
      <c r="O20">
        <v>739000</v>
      </c>
      <c r="Q20" s="11" t="s">
        <v>27</v>
      </c>
      <c r="R20">
        <v>1290000</v>
      </c>
      <c r="S20"/>
      <c r="T20" s="11" t="s">
        <v>201</v>
      </c>
      <c r="U20">
        <v>3880000</v>
      </c>
      <c r="W20" s="85"/>
      <c r="X20" s="86" t="str">
        <f t="shared" si="4"/>
        <v>Quần Shorts</v>
      </c>
      <c r="Y20" s="87">
        <f t="shared" si="5"/>
        <v>556000</v>
      </c>
    </row>
    <row r="21" spans="2:25">
      <c r="B21" s="11" t="s">
        <v>131</v>
      </c>
      <c r="C21">
        <v>8</v>
      </c>
      <c r="D21">
        <v>2129000</v>
      </c>
      <c r="F21" s="11" t="s">
        <v>333</v>
      </c>
      <c r="G21">
        <v>6</v>
      </c>
      <c r="H21">
        <v>798000</v>
      </c>
      <c r="N21" s="11" t="s">
        <v>145</v>
      </c>
      <c r="O21">
        <v>546000</v>
      </c>
      <c r="Q21" s="11" t="s">
        <v>47</v>
      </c>
      <c r="R21">
        <v>1239000</v>
      </c>
      <c r="S21"/>
    </row>
    <row r="22" spans="2:25">
      <c r="B22" s="11" t="s">
        <v>80</v>
      </c>
      <c r="C22">
        <v>13</v>
      </c>
      <c r="D22">
        <v>2019000</v>
      </c>
      <c r="F22" s="11" t="s">
        <v>375</v>
      </c>
      <c r="G22">
        <v>2</v>
      </c>
      <c r="H22">
        <v>780000</v>
      </c>
      <c r="N22" s="11" t="s">
        <v>154</v>
      </c>
      <c r="O22">
        <v>522000</v>
      </c>
      <c r="Q22" s="11" t="s">
        <v>314</v>
      </c>
      <c r="R22">
        <v>1166000</v>
      </c>
      <c r="S22"/>
    </row>
    <row r="23" spans="2:25">
      <c r="B23" s="11" t="s">
        <v>201</v>
      </c>
      <c r="C23">
        <v>189</v>
      </c>
      <c r="D23">
        <v>42486000</v>
      </c>
      <c r="F23" s="11" t="s">
        <v>201</v>
      </c>
      <c r="G23">
        <v>40</v>
      </c>
      <c r="H23">
        <v>12944000</v>
      </c>
      <c r="N23" s="11" t="s">
        <v>201</v>
      </c>
      <c r="O23">
        <v>17296000</v>
      </c>
      <c r="Q23" s="11" t="s">
        <v>201</v>
      </c>
      <c r="R23">
        <v>20515000</v>
      </c>
      <c r="S23"/>
    </row>
    <row r="24" spans="2:25">
      <c r="R24"/>
    </row>
  </sheetData>
  <mergeCells count="9">
    <mergeCell ref="W10:Y10"/>
    <mergeCell ref="C6:E6"/>
    <mergeCell ref="H6:J6"/>
    <mergeCell ref="F8:H8"/>
    <mergeCell ref="J8:L8"/>
    <mergeCell ref="B8:D8"/>
    <mergeCell ref="P6:Q6"/>
    <mergeCell ref="T6:U6"/>
    <mergeCell ref="X6:Y6"/>
  </mergeCells>
  <conditionalFormatting sqref="D3:G5">
    <cfRule type="expression" dxfId="31" priority="10">
      <formula>#REF!=COLUMN()</formula>
    </cfRule>
  </conditionalFormatting>
  <conditionalFormatting sqref="K3:K5">
    <cfRule type="expression" dxfId="30" priority="3">
      <formula>#REF!=COLUMN()</formula>
    </cfRule>
  </conditionalFormatting>
  <pageMargins left="0.7" right="0.7" top="0.75" bottom="0.75" header="0.3" footer="0.3"/>
  <pageSetup orientation="portrait" r:id="rId7"/>
  <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57AC4-BA87-4D0A-A96D-DDCC4B59624B}">
  <sheetPr codeName="Sheet13"/>
  <dimension ref="A1:BH2178"/>
  <sheetViews>
    <sheetView showGridLines="0" workbookViewId="0">
      <pane ySplit="5" topLeftCell="A6" activePane="bottomLeft" state="frozen"/>
      <selection pane="bottomLeft" activeCell="L3" sqref="L3"/>
    </sheetView>
  </sheetViews>
  <sheetFormatPr defaultRowHeight="15"/>
  <cols>
    <col min="1" max="1" width="3.7109375" customWidth="1"/>
    <col min="2" max="2" width="4" bestFit="1" customWidth="1"/>
    <col min="3" max="3" width="11.85546875" bestFit="1" customWidth="1"/>
    <col min="4" max="4" width="19.42578125" bestFit="1" customWidth="1"/>
    <col min="5" max="5" width="16.7109375" customWidth="1"/>
    <col min="6" max="6" width="18.140625" bestFit="1" customWidth="1"/>
    <col min="7" max="7" width="8.42578125" bestFit="1" customWidth="1"/>
    <col min="8" max="8" width="32" bestFit="1" customWidth="1"/>
    <col min="9" max="9" width="38.140625" bestFit="1" customWidth="1"/>
    <col min="10" max="10" width="11.85546875" bestFit="1" customWidth="1"/>
    <col min="11" max="11" width="14.7109375" bestFit="1" customWidth="1"/>
    <col min="12" max="12" width="10.5703125" bestFit="1" customWidth="1"/>
    <col min="13" max="13" width="11.7109375" bestFit="1" customWidth="1"/>
    <col min="15" max="15" width="12.140625" bestFit="1" customWidth="1"/>
    <col min="16" max="16" width="10.7109375" bestFit="1" customWidth="1"/>
    <col min="17" max="17" width="9.5703125" bestFit="1" customWidth="1"/>
    <col min="18" max="18" width="13.42578125" bestFit="1" customWidth="1"/>
    <col min="19" max="19" width="12" bestFit="1" customWidth="1"/>
    <col min="20" max="20" width="13.42578125" bestFit="1" customWidth="1"/>
    <col min="21" max="21" width="12" bestFit="1" customWidth="1"/>
    <col min="22" max="22" width="13.140625" bestFit="1" customWidth="1"/>
    <col min="23" max="23" width="12" bestFit="1" customWidth="1"/>
    <col min="24" max="24" width="9.42578125" bestFit="1" customWidth="1"/>
    <col min="25" max="25" width="13.7109375" bestFit="1" customWidth="1"/>
    <col min="26" max="26" width="8.140625" bestFit="1" customWidth="1"/>
    <col min="27" max="27" width="11.7109375" bestFit="1" customWidth="1"/>
    <col min="28" max="28" width="8.7109375" bestFit="1" customWidth="1"/>
    <col min="29" max="29" width="11.7109375" bestFit="1" customWidth="1"/>
    <col min="30" max="30" width="13.42578125" bestFit="1" customWidth="1"/>
    <col min="31" max="31" width="14.28515625" bestFit="1" customWidth="1"/>
    <col min="32" max="32" width="11.140625" bestFit="1" customWidth="1"/>
    <col min="33" max="33" width="10.7109375" bestFit="1" customWidth="1"/>
    <col min="34" max="34" width="11.7109375" bestFit="1" customWidth="1"/>
    <col min="35" max="35" width="10.7109375" bestFit="1" customWidth="1"/>
    <col min="36" max="36" width="18.140625" bestFit="1" customWidth="1"/>
    <col min="37" max="37" width="14.5703125" bestFit="1" customWidth="1"/>
    <col min="38" max="38" width="16.7109375" bestFit="1" customWidth="1"/>
    <col min="39" max="39" width="21.7109375" bestFit="1" customWidth="1"/>
    <col min="40" max="40" width="13.7109375" bestFit="1" customWidth="1"/>
    <col min="41" max="41" width="12.85546875" bestFit="1" customWidth="1"/>
    <col min="43" max="43" width="8.42578125" bestFit="1" customWidth="1"/>
    <col min="44" max="44" width="10.42578125" bestFit="1" customWidth="1"/>
    <col min="47" max="47" width="10.5703125" bestFit="1" customWidth="1"/>
    <col min="57" max="57" width="10.5703125" bestFit="1" customWidth="1"/>
    <col min="58" max="58" width="10.28515625" bestFit="1" customWidth="1"/>
  </cols>
  <sheetData>
    <row r="1" spans="1:60" ht="35.1" customHeight="1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</row>
    <row r="2" spans="1:60" ht="35.1" customHeight="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</row>
    <row r="3" spans="1:60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</row>
    <row r="4" spans="1:60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</row>
    <row r="5" spans="1:60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</row>
    <row r="6" spans="1:60">
      <c r="A6" s="46"/>
      <c r="C6" s="127" t="s">
        <v>0</v>
      </c>
      <c r="D6" s="127" t="s">
        <v>1</v>
      </c>
      <c r="E6" s="127" t="s">
        <v>2</v>
      </c>
      <c r="F6" s="127" t="s">
        <v>3</v>
      </c>
      <c r="G6" s="127" t="s">
        <v>4</v>
      </c>
      <c r="H6" s="127" t="s">
        <v>5</v>
      </c>
      <c r="I6" s="127" t="s">
        <v>6</v>
      </c>
      <c r="J6" s="127" t="s">
        <v>7</v>
      </c>
      <c r="K6" s="127" t="s">
        <v>8</v>
      </c>
      <c r="L6" s="127" t="s">
        <v>9</v>
      </c>
      <c r="M6" s="127" t="s">
        <v>10</v>
      </c>
      <c r="N6" s="127" t="s">
        <v>11</v>
      </c>
      <c r="O6" s="127" t="s">
        <v>12</v>
      </c>
      <c r="P6" s="127" t="s">
        <v>13</v>
      </c>
      <c r="Q6" s="127" t="s">
        <v>14</v>
      </c>
      <c r="R6" s="127" t="s">
        <v>15</v>
      </c>
      <c r="S6" s="127" t="s">
        <v>16</v>
      </c>
      <c r="T6" s="127" t="s">
        <v>17</v>
      </c>
      <c r="U6" s="127" t="s">
        <v>18</v>
      </c>
      <c r="V6" s="127" t="s">
        <v>19</v>
      </c>
      <c r="W6" s="127" t="s">
        <v>20</v>
      </c>
      <c r="X6" t="s">
        <v>90</v>
      </c>
      <c r="Y6" t="s">
        <v>159</v>
      </c>
      <c r="Z6" s="119" t="s">
        <v>219</v>
      </c>
      <c r="AA6" s="52" t="s">
        <v>160</v>
      </c>
      <c r="AB6" s="2" t="s">
        <v>92</v>
      </c>
      <c r="AC6" s="4">
        <v>0.60416666666666663</v>
      </c>
    </row>
    <row r="7" spans="1:60">
      <c r="A7" s="46"/>
      <c r="C7" s="11" t="s">
        <v>21</v>
      </c>
      <c r="D7" s="136">
        <v>44456</v>
      </c>
      <c r="E7" s="36" t="s">
        <v>794</v>
      </c>
      <c r="F7" s="11">
        <v>584293</v>
      </c>
      <c r="G7" s="11" t="s">
        <v>796</v>
      </c>
      <c r="H7" s="11" t="s">
        <v>2305</v>
      </c>
      <c r="I7" s="11" t="s">
        <v>2306</v>
      </c>
      <c r="J7" s="11" t="s">
        <v>22</v>
      </c>
      <c r="K7" s="11" t="s">
        <v>38</v>
      </c>
      <c r="L7" s="11" t="s">
        <v>232</v>
      </c>
      <c r="M7" s="11" t="s">
        <v>25</v>
      </c>
      <c r="N7" s="11" t="s">
        <v>2307</v>
      </c>
      <c r="O7" s="11" t="s">
        <v>316</v>
      </c>
      <c r="P7" s="11" t="s">
        <v>317</v>
      </c>
      <c r="Q7" s="11" t="s">
        <v>37</v>
      </c>
      <c r="R7" s="11">
        <v>1</v>
      </c>
      <c r="S7" s="128">
        <v>0</v>
      </c>
      <c r="T7" s="128">
        <v>390000</v>
      </c>
      <c r="U7" s="128">
        <v>273000</v>
      </c>
      <c r="V7" s="128">
        <v>0</v>
      </c>
      <c r="W7" s="11" t="s">
        <v>28</v>
      </c>
      <c r="X7">
        <v>273000</v>
      </c>
      <c r="Y7">
        <v>1</v>
      </c>
      <c r="Z7" s="11" t="s">
        <v>3670</v>
      </c>
      <c r="AA7" s="5">
        <v>44456.904166666667</v>
      </c>
      <c r="AB7" t="s">
        <v>94</v>
      </c>
    </row>
    <row r="8" spans="1:60">
      <c r="A8" s="46"/>
      <c r="C8" s="11" t="s">
        <v>21</v>
      </c>
      <c r="D8" s="136">
        <v>44455</v>
      </c>
      <c r="E8" s="36" t="s">
        <v>834</v>
      </c>
      <c r="F8" s="11">
        <v>1396371</v>
      </c>
      <c r="G8" s="11" t="s">
        <v>836</v>
      </c>
      <c r="H8" s="11" t="s">
        <v>374</v>
      </c>
      <c r="I8" s="11" t="s">
        <v>375</v>
      </c>
      <c r="J8" s="11" t="s">
        <v>22</v>
      </c>
      <c r="K8" s="11" t="s">
        <v>38</v>
      </c>
      <c r="L8" s="11" t="s">
        <v>232</v>
      </c>
      <c r="M8" s="11" t="s">
        <v>25</v>
      </c>
      <c r="N8" s="11" t="s">
        <v>376</v>
      </c>
      <c r="O8" s="11" t="s">
        <v>316</v>
      </c>
      <c r="P8" s="11" t="s">
        <v>317</v>
      </c>
      <c r="Q8" s="11" t="s">
        <v>37</v>
      </c>
      <c r="R8" s="11">
        <v>1</v>
      </c>
      <c r="S8" s="128">
        <v>0</v>
      </c>
      <c r="T8" s="128">
        <v>390000</v>
      </c>
      <c r="U8" s="128">
        <v>273000</v>
      </c>
      <c r="V8" s="128">
        <v>0</v>
      </c>
      <c r="W8" s="11" t="s">
        <v>50</v>
      </c>
      <c r="X8">
        <v>273000</v>
      </c>
      <c r="Y8">
        <v>1</v>
      </c>
      <c r="Z8" s="11" t="s">
        <v>3670</v>
      </c>
      <c r="AA8" s="5">
        <v>44455.758333333331</v>
      </c>
      <c r="AB8" t="s">
        <v>94</v>
      </c>
    </row>
    <row r="9" spans="1:60">
      <c r="A9" s="46"/>
      <c r="C9" s="11" t="s">
        <v>21</v>
      </c>
      <c r="D9" s="136">
        <v>44454</v>
      </c>
      <c r="E9" s="36" t="s">
        <v>883</v>
      </c>
      <c r="F9" s="11">
        <v>1608454</v>
      </c>
      <c r="G9" s="11" t="s">
        <v>885</v>
      </c>
      <c r="H9" s="11" t="s">
        <v>2465</v>
      </c>
      <c r="I9" s="11" t="s">
        <v>375</v>
      </c>
      <c r="J9" s="11" t="s">
        <v>22</v>
      </c>
      <c r="K9" s="11" t="s">
        <v>38</v>
      </c>
      <c r="L9" s="11" t="s">
        <v>232</v>
      </c>
      <c r="M9" s="11" t="s">
        <v>42</v>
      </c>
      <c r="N9" s="11" t="s">
        <v>2466</v>
      </c>
      <c r="O9" s="11" t="s">
        <v>316</v>
      </c>
      <c r="P9" s="11" t="s">
        <v>317</v>
      </c>
      <c r="Q9" s="11" t="s">
        <v>37</v>
      </c>
      <c r="R9" s="11">
        <v>1</v>
      </c>
      <c r="S9" s="128">
        <v>0</v>
      </c>
      <c r="T9" s="128">
        <v>390000</v>
      </c>
      <c r="U9" s="128">
        <v>273000</v>
      </c>
      <c r="V9" s="128">
        <v>0</v>
      </c>
      <c r="W9" s="11" t="s">
        <v>50</v>
      </c>
      <c r="X9">
        <v>273000</v>
      </c>
      <c r="Y9">
        <v>1</v>
      </c>
      <c r="Z9" s="11" t="s">
        <v>3670</v>
      </c>
      <c r="AA9" s="5">
        <v>44454.654166666667</v>
      </c>
      <c r="AB9" t="s">
        <v>94</v>
      </c>
    </row>
    <row r="10" spans="1:60">
      <c r="A10" s="46"/>
      <c r="C10" s="11" t="s">
        <v>21</v>
      </c>
      <c r="D10" s="136">
        <v>44454</v>
      </c>
      <c r="E10" s="36" t="s">
        <v>894</v>
      </c>
      <c r="F10" s="11">
        <v>1639687</v>
      </c>
      <c r="G10" s="11" t="s">
        <v>896</v>
      </c>
      <c r="H10" s="11" t="s">
        <v>2471</v>
      </c>
      <c r="I10" s="11" t="s">
        <v>480</v>
      </c>
      <c r="J10" s="11" t="s">
        <v>22</v>
      </c>
      <c r="K10" s="11" t="s">
        <v>38</v>
      </c>
      <c r="L10" s="11" t="s">
        <v>232</v>
      </c>
      <c r="M10" s="11" t="s">
        <v>25</v>
      </c>
      <c r="N10" s="11" t="s">
        <v>338</v>
      </c>
      <c r="O10" s="11" t="s">
        <v>316</v>
      </c>
      <c r="P10" s="11" t="s">
        <v>317</v>
      </c>
      <c r="Q10" s="11" t="s">
        <v>37</v>
      </c>
      <c r="R10" s="11">
        <v>1</v>
      </c>
      <c r="S10" s="128">
        <v>0</v>
      </c>
      <c r="T10" s="128">
        <v>390000</v>
      </c>
      <c r="U10" s="128">
        <v>273000</v>
      </c>
      <c r="V10" s="128">
        <v>0</v>
      </c>
      <c r="W10" s="11" t="s">
        <v>50</v>
      </c>
      <c r="X10">
        <v>273000</v>
      </c>
      <c r="Y10">
        <v>1</v>
      </c>
      <c r="Z10" s="11" t="s">
        <v>3670</v>
      </c>
      <c r="AA10" s="5">
        <v>44454.716666666667</v>
      </c>
      <c r="AB10" t="s">
        <v>94</v>
      </c>
    </row>
    <row r="11" spans="1:60">
      <c r="A11" s="46"/>
      <c r="C11" s="11" t="s">
        <v>21</v>
      </c>
      <c r="D11" s="136">
        <v>44454</v>
      </c>
      <c r="E11" s="36" t="s">
        <v>894</v>
      </c>
      <c r="F11" s="11">
        <v>1639687</v>
      </c>
      <c r="G11" s="11" t="s">
        <v>896</v>
      </c>
      <c r="H11" s="11" t="s">
        <v>2472</v>
      </c>
      <c r="I11" s="11" t="s">
        <v>480</v>
      </c>
      <c r="J11" s="11" t="s">
        <v>22</v>
      </c>
      <c r="K11" s="11" t="s">
        <v>38</v>
      </c>
      <c r="L11" s="11" t="s">
        <v>232</v>
      </c>
      <c r="M11" s="11" t="s">
        <v>25</v>
      </c>
      <c r="N11" s="11" t="s">
        <v>330</v>
      </c>
      <c r="O11" s="11" t="s">
        <v>316</v>
      </c>
      <c r="P11" s="11" t="s">
        <v>317</v>
      </c>
      <c r="Q11" s="11" t="s">
        <v>37</v>
      </c>
      <c r="R11" s="11">
        <v>1</v>
      </c>
      <c r="S11" s="128">
        <v>0</v>
      </c>
      <c r="T11" s="128">
        <v>390000</v>
      </c>
      <c r="U11" s="128">
        <v>273000</v>
      </c>
      <c r="V11" s="128">
        <v>0</v>
      </c>
      <c r="W11" s="11" t="s">
        <v>50</v>
      </c>
      <c r="X11">
        <v>273000</v>
      </c>
      <c r="Y11">
        <v>1</v>
      </c>
      <c r="Z11" s="11" t="s">
        <v>3670</v>
      </c>
      <c r="AA11" s="5">
        <v>44454.716666666667</v>
      </c>
      <c r="AB11" t="s">
        <v>94</v>
      </c>
    </row>
    <row r="12" spans="1:60">
      <c r="A12" s="46"/>
      <c r="C12" s="11" t="s">
        <v>21</v>
      </c>
      <c r="D12" s="136">
        <v>44453</v>
      </c>
      <c r="E12" s="36" t="s">
        <v>933</v>
      </c>
      <c r="F12" s="11">
        <v>1482588</v>
      </c>
      <c r="G12" s="11" t="s">
        <v>935</v>
      </c>
      <c r="H12" s="11" t="s">
        <v>2522</v>
      </c>
      <c r="I12" s="11" t="s">
        <v>375</v>
      </c>
      <c r="J12" s="11" t="s">
        <v>22</v>
      </c>
      <c r="K12" s="11" t="s">
        <v>38</v>
      </c>
      <c r="L12" s="11" t="s">
        <v>232</v>
      </c>
      <c r="M12" s="11" t="s">
        <v>25</v>
      </c>
      <c r="N12" s="11" t="s">
        <v>441</v>
      </c>
      <c r="O12" s="11" t="s">
        <v>316</v>
      </c>
      <c r="P12" s="11" t="s">
        <v>317</v>
      </c>
      <c r="Q12" s="11" t="s">
        <v>37</v>
      </c>
      <c r="R12" s="11">
        <v>0</v>
      </c>
      <c r="S12" s="128">
        <v>1</v>
      </c>
      <c r="T12" s="128">
        <v>390000</v>
      </c>
      <c r="U12" s="128">
        <v>0</v>
      </c>
      <c r="V12" s="128">
        <v>273000</v>
      </c>
      <c r="W12" s="11" t="s">
        <v>50</v>
      </c>
      <c r="X12">
        <v>-273000</v>
      </c>
      <c r="Y12">
        <v>-1</v>
      </c>
      <c r="Z12" s="11" t="s">
        <v>3671</v>
      </c>
      <c r="AA12" s="5">
        <v>44453.765972222223</v>
      </c>
      <c r="AB12" t="s">
        <v>94</v>
      </c>
    </row>
    <row r="13" spans="1:60">
      <c r="A13" s="46"/>
      <c r="C13" s="11" t="s">
        <v>21</v>
      </c>
      <c r="D13" s="136">
        <v>44453</v>
      </c>
      <c r="E13" s="36" t="s">
        <v>975</v>
      </c>
      <c r="F13" s="11">
        <v>2395983</v>
      </c>
      <c r="G13" s="11" t="s">
        <v>783</v>
      </c>
      <c r="H13" s="11" t="s">
        <v>2570</v>
      </c>
      <c r="I13" s="11" t="s">
        <v>528</v>
      </c>
      <c r="J13" s="11" t="s">
        <v>41</v>
      </c>
      <c r="K13" s="11" t="s">
        <v>38</v>
      </c>
      <c r="L13" s="11" t="s">
        <v>232</v>
      </c>
      <c r="M13" s="11" t="s">
        <v>71</v>
      </c>
      <c r="N13" s="11" t="s">
        <v>340</v>
      </c>
      <c r="O13" s="11" t="s">
        <v>316</v>
      </c>
      <c r="P13" s="11" t="s">
        <v>317</v>
      </c>
      <c r="Q13" s="11" t="s">
        <v>37</v>
      </c>
      <c r="R13" s="11">
        <v>1</v>
      </c>
      <c r="S13" s="128">
        <v>0</v>
      </c>
      <c r="T13" s="128">
        <v>390000</v>
      </c>
      <c r="U13" s="128">
        <v>273000</v>
      </c>
      <c r="V13" s="128">
        <v>0</v>
      </c>
      <c r="W13" s="11" t="s">
        <v>50</v>
      </c>
      <c r="X13">
        <v>273000</v>
      </c>
      <c r="Y13">
        <v>1</v>
      </c>
      <c r="Z13" s="11" t="s">
        <v>3670</v>
      </c>
      <c r="AA13" s="5">
        <v>44453.821527777778</v>
      </c>
      <c r="AB13" t="s">
        <v>94</v>
      </c>
    </row>
    <row r="14" spans="1:60">
      <c r="A14" s="46"/>
      <c r="C14" s="11" t="s">
        <v>21</v>
      </c>
      <c r="D14" s="136">
        <v>44451</v>
      </c>
      <c r="E14" s="36" t="s">
        <v>1051</v>
      </c>
      <c r="F14" s="11">
        <v>312562</v>
      </c>
      <c r="G14" s="11" t="s">
        <v>1053</v>
      </c>
      <c r="H14" s="11" t="s">
        <v>2660</v>
      </c>
      <c r="I14" s="11" t="s">
        <v>2306</v>
      </c>
      <c r="J14" s="11" t="s">
        <v>22</v>
      </c>
      <c r="K14" s="11" t="s">
        <v>38</v>
      </c>
      <c r="L14" s="11" t="s">
        <v>232</v>
      </c>
      <c r="M14" s="11" t="s">
        <v>71</v>
      </c>
      <c r="N14" s="11" t="s">
        <v>363</v>
      </c>
      <c r="O14" s="11" t="s">
        <v>316</v>
      </c>
      <c r="P14" s="11" t="s">
        <v>317</v>
      </c>
      <c r="Q14" s="11" t="s">
        <v>37</v>
      </c>
      <c r="R14" s="11">
        <v>1</v>
      </c>
      <c r="S14" s="128">
        <v>0</v>
      </c>
      <c r="T14" s="128">
        <v>390000</v>
      </c>
      <c r="U14" s="128">
        <v>273000</v>
      </c>
      <c r="V14" s="128">
        <v>0</v>
      </c>
      <c r="W14" s="11" t="s">
        <v>50</v>
      </c>
      <c r="X14">
        <v>273000</v>
      </c>
      <c r="Y14">
        <v>1</v>
      </c>
      <c r="Z14" s="11" t="s">
        <v>3670</v>
      </c>
      <c r="AA14" s="5">
        <v>44451.425694444442</v>
      </c>
      <c r="AB14" t="s">
        <v>93</v>
      </c>
    </row>
    <row r="15" spans="1:60">
      <c r="A15" s="46"/>
      <c r="C15" s="11" t="s">
        <v>21</v>
      </c>
      <c r="D15" s="136">
        <v>44451</v>
      </c>
      <c r="E15" s="36" t="s">
        <v>1066</v>
      </c>
      <c r="F15" s="11">
        <v>1234664</v>
      </c>
      <c r="G15" s="11" t="s">
        <v>859</v>
      </c>
      <c r="H15" s="11" t="s">
        <v>2679</v>
      </c>
      <c r="I15" s="11" t="s">
        <v>2680</v>
      </c>
      <c r="J15" s="11" t="s">
        <v>22</v>
      </c>
      <c r="K15" s="11" t="s">
        <v>38</v>
      </c>
      <c r="L15" s="11" t="s">
        <v>232</v>
      </c>
      <c r="M15" s="11" t="s">
        <v>25</v>
      </c>
      <c r="N15" s="11" t="s">
        <v>2681</v>
      </c>
      <c r="O15" s="11" t="s">
        <v>316</v>
      </c>
      <c r="P15" s="11" t="s">
        <v>317</v>
      </c>
      <c r="Q15" s="11" t="s">
        <v>37</v>
      </c>
      <c r="R15" s="11">
        <v>1</v>
      </c>
      <c r="S15" s="128">
        <v>0</v>
      </c>
      <c r="T15" s="128">
        <v>650000</v>
      </c>
      <c r="U15" s="128">
        <v>520000</v>
      </c>
      <c r="V15" s="128">
        <v>0</v>
      </c>
      <c r="W15" s="11" t="s">
        <v>50</v>
      </c>
      <c r="X15">
        <v>520000</v>
      </c>
      <c r="Y15">
        <v>1</v>
      </c>
      <c r="Z15" s="11" t="s">
        <v>3670</v>
      </c>
      <c r="AA15" s="5">
        <v>44451.445138888892</v>
      </c>
      <c r="AB15" t="s">
        <v>93</v>
      </c>
    </row>
    <row r="16" spans="1:60">
      <c r="A16" s="46"/>
      <c r="C16" s="11" t="s">
        <v>21</v>
      </c>
      <c r="D16" s="136">
        <v>44450</v>
      </c>
      <c r="E16" s="36" t="s">
        <v>1184</v>
      </c>
      <c r="F16" s="11">
        <v>1651805</v>
      </c>
      <c r="G16" s="11" t="s">
        <v>1186</v>
      </c>
      <c r="H16" s="11" t="s">
        <v>2851</v>
      </c>
      <c r="I16" s="11" t="s">
        <v>528</v>
      </c>
      <c r="J16" s="11" t="s">
        <v>41</v>
      </c>
      <c r="K16" s="11" t="s">
        <v>38</v>
      </c>
      <c r="L16" s="11" t="s">
        <v>232</v>
      </c>
      <c r="M16" s="11" t="s">
        <v>25</v>
      </c>
      <c r="N16" s="11" t="s">
        <v>338</v>
      </c>
      <c r="O16" s="11" t="s">
        <v>316</v>
      </c>
      <c r="P16" s="11" t="s">
        <v>317</v>
      </c>
      <c r="Q16" s="11" t="s">
        <v>37</v>
      </c>
      <c r="R16" s="11">
        <v>1</v>
      </c>
      <c r="S16" s="128">
        <v>0</v>
      </c>
      <c r="T16" s="128">
        <v>390000</v>
      </c>
      <c r="U16" s="128">
        <v>273000</v>
      </c>
      <c r="V16" s="128">
        <v>0</v>
      </c>
      <c r="W16" s="11" t="s">
        <v>50</v>
      </c>
      <c r="X16">
        <v>273000</v>
      </c>
      <c r="Y16">
        <v>1</v>
      </c>
      <c r="Z16" s="11" t="s">
        <v>3670</v>
      </c>
      <c r="AA16" s="5">
        <v>44450.591666666667</v>
      </c>
      <c r="AB16" t="s">
        <v>93</v>
      </c>
    </row>
    <row r="17" spans="1:29">
      <c r="A17" s="46"/>
      <c r="C17" s="11" t="s">
        <v>21</v>
      </c>
      <c r="D17" s="136">
        <v>44449</v>
      </c>
      <c r="E17" s="36" t="s">
        <v>1268</v>
      </c>
      <c r="F17" s="11">
        <v>2393808</v>
      </c>
      <c r="G17" s="11" t="s">
        <v>1082</v>
      </c>
      <c r="H17" s="11" t="s">
        <v>2919</v>
      </c>
      <c r="I17" s="11" t="s">
        <v>2920</v>
      </c>
      <c r="J17" s="11" t="s">
        <v>22</v>
      </c>
      <c r="K17" s="11" t="s">
        <v>38</v>
      </c>
      <c r="L17" s="11" t="s">
        <v>232</v>
      </c>
      <c r="M17" s="11" t="s">
        <v>71</v>
      </c>
      <c r="N17" s="11" t="s">
        <v>2921</v>
      </c>
      <c r="O17" s="11" t="s">
        <v>316</v>
      </c>
      <c r="P17" s="11" t="s">
        <v>317</v>
      </c>
      <c r="Q17" s="11" t="s">
        <v>37</v>
      </c>
      <c r="R17" s="11">
        <v>1</v>
      </c>
      <c r="S17" s="128">
        <v>0</v>
      </c>
      <c r="T17" s="128">
        <v>650000</v>
      </c>
      <c r="U17" s="128">
        <v>455000</v>
      </c>
      <c r="V17" s="128">
        <v>0</v>
      </c>
      <c r="W17" s="11" t="s">
        <v>50</v>
      </c>
      <c r="X17">
        <v>455000</v>
      </c>
      <c r="Y17">
        <v>1</v>
      </c>
      <c r="Z17" s="11" t="s">
        <v>3670</v>
      </c>
      <c r="AA17" s="5">
        <v>44449.425000000003</v>
      </c>
      <c r="AB17" t="s">
        <v>93</v>
      </c>
    </row>
    <row r="18" spans="1:29">
      <c r="A18" s="46"/>
      <c r="C18" s="11" t="s">
        <v>21</v>
      </c>
      <c r="D18" s="136">
        <v>44447</v>
      </c>
      <c r="E18" s="36" t="s">
        <v>1384</v>
      </c>
      <c r="F18" s="11">
        <v>1612828</v>
      </c>
      <c r="G18" s="11" t="s">
        <v>1386</v>
      </c>
      <c r="H18" s="11" t="s">
        <v>3070</v>
      </c>
      <c r="I18" s="11" t="s">
        <v>375</v>
      </c>
      <c r="J18" s="11" t="s">
        <v>22</v>
      </c>
      <c r="K18" s="11" t="s">
        <v>38</v>
      </c>
      <c r="L18" s="11" t="s">
        <v>232</v>
      </c>
      <c r="M18" s="11" t="s">
        <v>25</v>
      </c>
      <c r="N18" s="11" t="s">
        <v>2466</v>
      </c>
      <c r="O18" s="11" t="s">
        <v>316</v>
      </c>
      <c r="P18" s="11" t="s">
        <v>317</v>
      </c>
      <c r="Q18" s="11" t="s">
        <v>37</v>
      </c>
      <c r="R18" s="11">
        <v>1</v>
      </c>
      <c r="S18" s="128">
        <v>0</v>
      </c>
      <c r="T18" s="128">
        <v>390000</v>
      </c>
      <c r="U18" s="128">
        <v>273000</v>
      </c>
      <c r="V18" s="128">
        <v>0</v>
      </c>
      <c r="W18" s="11" t="s">
        <v>28</v>
      </c>
      <c r="X18">
        <v>273000</v>
      </c>
      <c r="Y18">
        <v>1</v>
      </c>
      <c r="Z18" s="11" t="s">
        <v>3670</v>
      </c>
      <c r="AA18" s="5">
        <v>44447.611805555556</v>
      </c>
      <c r="AB18" t="s">
        <v>94</v>
      </c>
    </row>
    <row r="19" spans="1:29">
      <c r="A19" s="46"/>
      <c r="C19" s="11" t="s">
        <v>21</v>
      </c>
      <c r="D19" s="136">
        <v>44447</v>
      </c>
      <c r="E19" s="36" t="s">
        <v>1404</v>
      </c>
      <c r="F19" s="11">
        <v>2045821</v>
      </c>
      <c r="G19" s="11" t="s">
        <v>995</v>
      </c>
      <c r="H19" s="11" t="s">
        <v>3091</v>
      </c>
      <c r="I19" s="11" t="s">
        <v>375</v>
      </c>
      <c r="J19" s="11" t="s">
        <v>22</v>
      </c>
      <c r="K19" s="11" t="s">
        <v>38</v>
      </c>
      <c r="L19" s="11" t="s">
        <v>232</v>
      </c>
      <c r="M19" s="11" t="s">
        <v>71</v>
      </c>
      <c r="N19" s="11" t="s">
        <v>441</v>
      </c>
      <c r="O19" s="11" t="s">
        <v>316</v>
      </c>
      <c r="P19" s="11" t="s">
        <v>317</v>
      </c>
      <c r="Q19" s="11" t="s">
        <v>37</v>
      </c>
      <c r="R19" s="11">
        <v>1</v>
      </c>
      <c r="S19" s="128">
        <v>0</v>
      </c>
      <c r="T19" s="128">
        <v>390000</v>
      </c>
      <c r="U19" s="128">
        <v>273000</v>
      </c>
      <c r="V19" s="128">
        <v>0</v>
      </c>
      <c r="W19" s="11" t="s">
        <v>50</v>
      </c>
      <c r="X19">
        <v>273000</v>
      </c>
      <c r="Y19">
        <v>1</v>
      </c>
      <c r="Z19" s="11" t="s">
        <v>3670</v>
      </c>
      <c r="AA19" s="5">
        <v>44447.77847222222</v>
      </c>
      <c r="AB19" t="s">
        <v>94</v>
      </c>
    </row>
    <row r="20" spans="1:29">
      <c r="A20" s="46"/>
      <c r="C20" s="11" t="s">
        <v>21</v>
      </c>
      <c r="D20" s="136">
        <v>44445</v>
      </c>
      <c r="E20" s="36" t="s">
        <v>1486</v>
      </c>
      <c r="F20" s="11">
        <v>2180956</v>
      </c>
      <c r="G20" s="11" t="s">
        <v>1488</v>
      </c>
      <c r="H20" s="11" t="s">
        <v>3166</v>
      </c>
      <c r="I20" s="11" t="s">
        <v>2920</v>
      </c>
      <c r="J20" s="11" t="s">
        <v>22</v>
      </c>
      <c r="K20" s="11" t="s">
        <v>38</v>
      </c>
      <c r="L20" s="11" t="s">
        <v>232</v>
      </c>
      <c r="M20" s="11" t="s">
        <v>71</v>
      </c>
      <c r="N20" s="11" t="s">
        <v>3167</v>
      </c>
      <c r="O20" s="11" t="s">
        <v>316</v>
      </c>
      <c r="P20" s="11" t="s">
        <v>317</v>
      </c>
      <c r="Q20" s="11" t="s">
        <v>37</v>
      </c>
      <c r="R20" s="11">
        <v>1</v>
      </c>
      <c r="S20" s="128">
        <v>0</v>
      </c>
      <c r="T20" s="128">
        <v>650000</v>
      </c>
      <c r="U20" s="128">
        <v>455000</v>
      </c>
      <c r="V20" s="128">
        <v>0</v>
      </c>
      <c r="W20" s="11" t="s">
        <v>28</v>
      </c>
      <c r="X20">
        <v>455000</v>
      </c>
      <c r="Y20">
        <v>1</v>
      </c>
      <c r="Z20" s="11" t="s">
        <v>3670</v>
      </c>
      <c r="AA20" s="5">
        <v>44445.695138888892</v>
      </c>
      <c r="AB20" t="s">
        <v>94</v>
      </c>
      <c r="AC20" s="42"/>
    </row>
    <row r="21" spans="1:29">
      <c r="A21" s="46"/>
      <c r="C21" s="11" t="s">
        <v>21</v>
      </c>
      <c r="D21" s="136">
        <v>44444</v>
      </c>
      <c r="E21" s="36" t="s">
        <v>1639</v>
      </c>
      <c r="F21" s="11">
        <v>2228955</v>
      </c>
      <c r="G21" s="11" t="s">
        <v>1264</v>
      </c>
      <c r="H21" s="11" t="s">
        <v>3300</v>
      </c>
      <c r="I21" s="11" t="s">
        <v>375</v>
      </c>
      <c r="J21" s="11" t="s">
        <v>22</v>
      </c>
      <c r="K21" s="11" t="s">
        <v>38</v>
      </c>
      <c r="L21" s="11" t="s">
        <v>232</v>
      </c>
      <c r="M21" s="11" t="s">
        <v>42</v>
      </c>
      <c r="N21" s="11" t="s">
        <v>441</v>
      </c>
      <c r="O21" s="11" t="s">
        <v>316</v>
      </c>
      <c r="P21" s="11" t="s">
        <v>317</v>
      </c>
      <c r="Q21" s="11" t="s">
        <v>37</v>
      </c>
      <c r="R21" s="11">
        <v>1</v>
      </c>
      <c r="S21" s="128">
        <v>0</v>
      </c>
      <c r="T21" s="128">
        <v>390000</v>
      </c>
      <c r="U21" s="128">
        <v>273000</v>
      </c>
      <c r="V21" s="128">
        <v>0</v>
      </c>
      <c r="W21" s="11" t="s">
        <v>50</v>
      </c>
      <c r="X21">
        <v>273000</v>
      </c>
      <c r="Y21">
        <v>1</v>
      </c>
      <c r="Z21" s="11" t="s">
        <v>3670</v>
      </c>
      <c r="AA21" s="5">
        <v>44444.862500000003</v>
      </c>
      <c r="AB21" t="s">
        <v>94</v>
      </c>
      <c r="AC21" s="42"/>
    </row>
    <row r="22" spans="1:29">
      <c r="A22" s="46"/>
      <c r="C22" s="11" t="s">
        <v>21</v>
      </c>
      <c r="D22" s="136">
        <v>44442</v>
      </c>
      <c r="E22" s="36" t="s">
        <v>1805</v>
      </c>
      <c r="F22" s="11">
        <v>1883096</v>
      </c>
      <c r="G22" s="11" t="s">
        <v>1807</v>
      </c>
      <c r="H22" s="11" t="s">
        <v>3459</v>
      </c>
      <c r="I22" s="11" t="s">
        <v>3460</v>
      </c>
      <c r="J22" s="11" t="s">
        <v>58</v>
      </c>
      <c r="K22" s="11" t="s">
        <v>38</v>
      </c>
      <c r="L22" s="11" t="s">
        <v>232</v>
      </c>
      <c r="M22" s="11" t="s">
        <v>42</v>
      </c>
      <c r="N22" s="11" t="s">
        <v>441</v>
      </c>
      <c r="O22" s="11" t="s">
        <v>316</v>
      </c>
      <c r="P22" s="11" t="s">
        <v>317</v>
      </c>
      <c r="Q22" s="11" t="s">
        <v>37</v>
      </c>
      <c r="R22" s="11">
        <v>1</v>
      </c>
      <c r="S22" s="128">
        <v>0</v>
      </c>
      <c r="T22" s="128">
        <v>350000</v>
      </c>
      <c r="U22" s="128">
        <v>245000</v>
      </c>
      <c r="V22" s="128">
        <v>0</v>
      </c>
      <c r="W22" s="11" t="s">
        <v>50</v>
      </c>
      <c r="X22">
        <v>245000</v>
      </c>
      <c r="Y22">
        <v>1</v>
      </c>
      <c r="Z22" s="11" t="s">
        <v>3670</v>
      </c>
      <c r="AA22" s="5">
        <v>44442.674305555556</v>
      </c>
      <c r="AB22" t="s">
        <v>94</v>
      </c>
      <c r="AC22" s="42"/>
    </row>
    <row r="23" spans="1:29">
      <c r="A23" s="46"/>
      <c r="C23" s="11" t="s">
        <v>21</v>
      </c>
      <c r="D23" s="136">
        <v>44442</v>
      </c>
      <c r="E23" s="36" t="s">
        <v>1818</v>
      </c>
      <c r="F23" s="11">
        <v>2005306</v>
      </c>
      <c r="G23" s="11" t="s">
        <v>872</v>
      </c>
      <c r="H23" s="11" t="s">
        <v>3476</v>
      </c>
      <c r="I23" s="11" t="s">
        <v>3477</v>
      </c>
      <c r="J23" s="11" t="s">
        <v>22</v>
      </c>
      <c r="K23" s="11" t="s">
        <v>38</v>
      </c>
      <c r="L23" s="11" t="s">
        <v>232</v>
      </c>
      <c r="M23" s="11" t="s">
        <v>42</v>
      </c>
      <c r="N23" s="11" t="s">
        <v>340</v>
      </c>
      <c r="O23" s="11" t="s">
        <v>316</v>
      </c>
      <c r="P23" s="11" t="s">
        <v>317</v>
      </c>
      <c r="Q23" s="11" t="s">
        <v>37</v>
      </c>
      <c r="R23" s="11">
        <v>1</v>
      </c>
      <c r="S23" s="128">
        <v>0</v>
      </c>
      <c r="T23" s="128">
        <v>650000</v>
      </c>
      <c r="U23" s="128">
        <v>455000</v>
      </c>
      <c r="V23" s="128">
        <v>0</v>
      </c>
      <c r="W23" s="11" t="s">
        <v>50</v>
      </c>
      <c r="X23">
        <v>455000</v>
      </c>
      <c r="Y23">
        <v>1</v>
      </c>
      <c r="Z23" s="11" t="s">
        <v>3670</v>
      </c>
      <c r="AA23" s="5">
        <v>44442.717361111114</v>
      </c>
      <c r="AB23" t="s">
        <v>94</v>
      </c>
      <c r="AC23" s="42"/>
    </row>
    <row r="24" spans="1:29">
      <c r="A24" s="46"/>
      <c r="C24" s="11" t="s">
        <v>21</v>
      </c>
      <c r="D24" s="136">
        <v>44441</v>
      </c>
      <c r="E24" s="36" t="s">
        <v>1884</v>
      </c>
      <c r="F24" s="11">
        <v>1775511</v>
      </c>
      <c r="G24" s="11" t="s">
        <v>1305</v>
      </c>
      <c r="H24" s="11" t="s">
        <v>3536</v>
      </c>
      <c r="I24" s="11" t="s">
        <v>3477</v>
      </c>
      <c r="J24" s="11" t="s">
        <v>22</v>
      </c>
      <c r="K24" s="11" t="s">
        <v>38</v>
      </c>
      <c r="L24" s="11" t="s">
        <v>232</v>
      </c>
      <c r="M24" s="11" t="s">
        <v>71</v>
      </c>
      <c r="N24" s="11" t="s">
        <v>340</v>
      </c>
      <c r="O24" s="11" t="s">
        <v>316</v>
      </c>
      <c r="P24" s="11" t="s">
        <v>317</v>
      </c>
      <c r="Q24" s="11" t="s">
        <v>37</v>
      </c>
      <c r="R24" s="11">
        <v>1</v>
      </c>
      <c r="S24" s="128">
        <v>0</v>
      </c>
      <c r="T24" s="128">
        <v>650000</v>
      </c>
      <c r="U24" s="128">
        <v>455000</v>
      </c>
      <c r="V24" s="128">
        <v>0</v>
      </c>
      <c r="W24" s="11" t="s">
        <v>50</v>
      </c>
      <c r="X24">
        <v>455000</v>
      </c>
      <c r="Y24">
        <v>1</v>
      </c>
      <c r="Z24" s="11" t="s">
        <v>3670</v>
      </c>
      <c r="AA24" s="5">
        <v>44441.425694444442</v>
      </c>
      <c r="AB24" t="s">
        <v>93</v>
      </c>
      <c r="AC24" s="42"/>
    </row>
    <row r="25" spans="1:29">
      <c r="A25" s="46"/>
      <c r="C25" s="11" t="s">
        <v>21</v>
      </c>
      <c r="D25" s="136">
        <v>44441</v>
      </c>
      <c r="E25" s="36" t="s">
        <v>1919</v>
      </c>
      <c r="F25" s="11">
        <v>2390018</v>
      </c>
      <c r="G25" s="11" t="s">
        <v>1921</v>
      </c>
      <c r="H25" s="11" t="s">
        <v>2465</v>
      </c>
      <c r="I25" s="11" t="s">
        <v>375</v>
      </c>
      <c r="J25" s="11" t="s">
        <v>22</v>
      </c>
      <c r="K25" s="11" t="s">
        <v>38</v>
      </c>
      <c r="L25" s="11" t="s">
        <v>232</v>
      </c>
      <c r="M25" s="11" t="s">
        <v>42</v>
      </c>
      <c r="N25" s="11" t="s">
        <v>2466</v>
      </c>
      <c r="O25" s="11" t="s">
        <v>316</v>
      </c>
      <c r="P25" s="11" t="s">
        <v>317</v>
      </c>
      <c r="Q25" s="11" t="s">
        <v>37</v>
      </c>
      <c r="R25" s="11">
        <v>1</v>
      </c>
      <c r="S25" s="128">
        <v>0</v>
      </c>
      <c r="T25" s="128">
        <v>390000</v>
      </c>
      <c r="U25" s="128">
        <v>273000</v>
      </c>
      <c r="V25" s="128">
        <v>0</v>
      </c>
      <c r="W25" s="11" t="s">
        <v>28</v>
      </c>
      <c r="X25">
        <v>273000</v>
      </c>
      <c r="Y25">
        <v>1</v>
      </c>
      <c r="Z25" s="11" t="s">
        <v>3670</v>
      </c>
      <c r="AA25" s="5">
        <v>44441.654166666667</v>
      </c>
      <c r="AB25" t="s">
        <v>94</v>
      </c>
      <c r="AC25" s="42"/>
    </row>
    <row r="26" spans="1:29">
      <c r="A26" s="46"/>
      <c r="C26" s="11" t="s">
        <v>21</v>
      </c>
      <c r="D26" s="136">
        <v>44441</v>
      </c>
      <c r="E26" s="36" t="s">
        <v>1943</v>
      </c>
      <c r="F26" s="11">
        <v>2390134</v>
      </c>
      <c r="G26" s="11" t="s">
        <v>1945</v>
      </c>
      <c r="H26" s="11" t="s">
        <v>3597</v>
      </c>
      <c r="I26" s="11" t="s">
        <v>528</v>
      </c>
      <c r="J26" s="11" t="s">
        <v>41</v>
      </c>
      <c r="K26" s="11" t="s">
        <v>38</v>
      </c>
      <c r="L26" s="11" t="s">
        <v>232</v>
      </c>
      <c r="M26" s="11" t="s">
        <v>71</v>
      </c>
      <c r="N26" s="11" t="s">
        <v>338</v>
      </c>
      <c r="O26" s="11" t="s">
        <v>316</v>
      </c>
      <c r="P26" s="11" t="s">
        <v>317</v>
      </c>
      <c r="Q26" s="11" t="s">
        <v>37</v>
      </c>
      <c r="R26" s="11">
        <v>1</v>
      </c>
      <c r="S26" s="128">
        <v>0</v>
      </c>
      <c r="T26" s="128">
        <v>390000</v>
      </c>
      <c r="U26" s="128">
        <v>273000</v>
      </c>
      <c r="V26" s="128">
        <v>0</v>
      </c>
      <c r="W26" s="11" t="s">
        <v>28</v>
      </c>
      <c r="X26">
        <v>273000</v>
      </c>
      <c r="Y26">
        <v>1</v>
      </c>
      <c r="Z26" s="11" t="s">
        <v>3670</v>
      </c>
      <c r="AA26" s="5">
        <v>44441.717361111114</v>
      </c>
      <c r="AB26" t="s">
        <v>94</v>
      </c>
      <c r="AC26" s="42"/>
    </row>
    <row r="27" spans="1:29">
      <c r="A27" s="46"/>
      <c r="C27" s="11" t="s">
        <v>21</v>
      </c>
      <c r="D27" s="136">
        <v>44441</v>
      </c>
      <c r="E27" s="36" t="s">
        <v>1952</v>
      </c>
      <c r="F27" s="11">
        <v>422018</v>
      </c>
      <c r="G27" s="11" t="s">
        <v>1954</v>
      </c>
      <c r="H27" s="11" t="s">
        <v>3605</v>
      </c>
      <c r="I27" s="11" t="s">
        <v>3477</v>
      </c>
      <c r="J27" s="11" t="s">
        <v>22</v>
      </c>
      <c r="K27" s="11" t="s">
        <v>38</v>
      </c>
      <c r="L27" s="11" t="s">
        <v>232</v>
      </c>
      <c r="M27" s="11" t="s">
        <v>25</v>
      </c>
      <c r="N27" s="11" t="s">
        <v>340</v>
      </c>
      <c r="O27" s="11" t="s">
        <v>316</v>
      </c>
      <c r="P27" s="11" t="s">
        <v>317</v>
      </c>
      <c r="Q27" s="11" t="s">
        <v>37</v>
      </c>
      <c r="R27" s="11">
        <v>1</v>
      </c>
      <c r="S27" s="128">
        <v>0</v>
      </c>
      <c r="T27" s="128">
        <v>650000</v>
      </c>
      <c r="U27" s="128">
        <v>455000</v>
      </c>
      <c r="V27" s="128">
        <v>0</v>
      </c>
      <c r="W27" s="11" t="s">
        <v>50</v>
      </c>
      <c r="X27">
        <v>455000</v>
      </c>
      <c r="Y27">
        <v>1</v>
      </c>
      <c r="Z27" s="11" t="s">
        <v>3670</v>
      </c>
      <c r="AA27" s="5">
        <v>44441.738888888889</v>
      </c>
      <c r="AB27" t="s">
        <v>94</v>
      </c>
      <c r="AC27" s="42"/>
    </row>
    <row r="28" spans="1:29">
      <c r="A28" s="46"/>
      <c r="C28" s="11" t="s">
        <v>21</v>
      </c>
      <c r="D28" s="136">
        <v>44441</v>
      </c>
      <c r="E28" s="36" t="s">
        <v>1959</v>
      </c>
      <c r="F28" s="11">
        <v>1639687</v>
      </c>
      <c r="G28" s="11" t="s">
        <v>896</v>
      </c>
      <c r="H28" s="11" t="s">
        <v>3617</v>
      </c>
      <c r="I28" s="11" t="s">
        <v>375</v>
      </c>
      <c r="J28" s="11" t="s">
        <v>22</v>
      </c>
      <c r="K28" s="11" t="s">
        <v>38</v>
      </c>
      <c r="L28" s="11" t="s">
        <v>232</v>
      </c>
      <c r="M28" s="11" t="s">
        <v>71</v>
      </c>
      <c r="N28" s="11" t="s">
        <v>3167</v>
      </c>
      <c r="O28" s="11" t="s">
        <v>316</v>
      </c>
      <c r="P28" s="11" t="s">
        <v>317</v>
      </c>
      <c r="Q28" s="11" t="s">
        <v>37</v>
      </c>
      <c r="R28" s="11">
        <v>1</v>
      </c>
      <c r="S28" s="128">
        <v>0</v>
      </c>
      <c r="T28" s="128">
        <v>390000</v>
      </c>
      <c r="U28" s="128">
        <v>273000</v>
      </c>
      <c r="V28" s="128">
        <v>0</v>
      </c>
      <c r="W28" s="11" t="s">
        <v>50</v>
      </c>
      <c r="X28">
        <v>273000</v>
      </c>
      <c r="Y28">
        <v>1</v>
      </c>
      <c r="Z28" s="11" t="s">
        <v>3670</v>
      </c>
      <c r="AA28" s="5">
        <v>44441.759722222225</v>
      </c>
      <c r="AB28" t="s">
        <v>94</v>
      </c>
      <c r="AC28" s="42"/>
    </row>
    <row r="29" spans="1:29">
      <c r="A29" s="46"/>
      <c r="C29" s="11" t="s">
        <v>21</v>
      </c>
      <c r="D29" s="136">
        <v>44440</v>
      </c>
      <c r="E29" s="36" t="s">
        <v>2004</v>
      </c>
      <c r="F29" s="11">
        <v>2389527</v>
      </c>
      <c r="G29" s="11" t="s">
        <v>1252</v>
      </c>
      <c r="H29" s="11" t="s">
        <v>3642</v>
      </c>
      <c r="I29" s="11" t="s">
        <v>375</v>
      </c>
      <c r="J29" s="11" t="s">
        <v>22</v>
      </c>
      <c r="K29" s="11" t="s">
        <v>38</v>
      </c>
      <c r="L29" s="11" t="s">
        <v>232</v>
      </c>
      <c r="M29" s="11" t="s">
        <v>71</v>
      </c>
      <c r="N29" s="11" t="s">
        <v>2466</v>
      </c>
      <c r="O29" s="11" t="s">
        <v>316</v>
      </c>
      <c r="P29" s="11" t="s">
        <v>317</v>
      </c>
      <c r="Q29" s="11" t="s">
        <v>37</v>
      </c>
      <c r="R29" s="11">
        <v>1</v>
      </c>
      <c r="S29" s="128">
        <v>0</v>
      </c>
      <c r="T29" s="128">
        <v>390000</v>
      </c>
      <c r="U29" s="128">
        <v>273000</v>
      </c>
      <c r="V29" s="128">
        <v>0</v>
      </c>
      <c r="W29" s="11" t="s">
        <v>28</v>
      </c>
      <c r="X29">
        <v>273000</v>
      </c>
      <c r="Y29">
        <v>1</v>
      </c>
      <c r="Z29" s="11" t="s">
        <v>3670</v>
      </c>
      <c r="AA29" s="5">
        <v>44440.71597222222</v>
      </c>
      <c r="AB29" t="s">
        <v>94</v>
      </c>
      <c r="AC29" s="42"/>
    </row>
    <row r="30" spans="1:29">
      <c r="A30" s="46"/>
      <c r="C30" s="11" t="s">
        <v>21</v>
      </c>
      <c r="D30" s="136">
        <v>44440</v>
      </c>
      <c r="E30" s="36" t="s">
        <v>2029</v>
      </c>
      <c r="F30" s="11">
        <v>1662869</v>
      </c>
      <c r="G30" s="11" t="s">
        <v>430</v>
      </c>
      <c r="H30" s="11" t="s">
        <v>3605</v>
      </c>
      <c r="I30" s="11" t="s">
        <v>3477</v>
      </c>
      <c r="J30" s="11" t="s">
        <v>22</v>
      </c>
      <c r="K30" s="11" t="s">
        <v>38</v>
      </c>
      <c r="L30" s="11" t="s">
        <v>232</v>
      </c>
      <c r="M30" s="11" t="s">
        <v>25</v>
      </c>
      <c r="N30" s="11" t="s">
        <v>340</v>
      </c>
      <c r="O30" s="11" t="s">
        <v>316</v>
      </c>
      <c r="P30" s="11" t="s">
        <v>317</v>
      </c>
      <c r="Q30" s="11" t="s">
        <v>37</v>
      </c>
      <c r="R30" s="11">
        <v>1</v>
      </c>
      <c r="S30" s="128">
        <v>0</v>
      </c>
      <c r="T30" s="128">
        <v>650000</v>
      </c>
      <c r="U30" s="128">
        <v>455000</v>
      </c>
      <c r="V30" s="128">
        <v>0</v>
      </c>
      <c r="W30" s="11" t="s">
        <v>50</v>
      </c>
      <c r="X30">
        <v>455000</v>
      </c>
      <c r="Y30">
        <v>1</v>
      </c>
      <c r="Z30" s="11" t="s">
        <v>3670</v>
      </c>
      <c r="AA30" s="5">
        <v>44440.863888888889</v>
      </c>
      <c r="AB30" t="s">
        <v>94</v>
      </c>
      <c r="AC30" s="42"/>
    </row>
    <row r="31" spans="1:29">
      <c r="A31" s="46"/>
    </row>
    <row r="32" spans="1:29">
      <c r="A32" s="46"/>
    </row>
    <row r="33" spans="1:1">
      <c r="A33" s="46"/>
    </row>
    <row r="34" spans="1:1">
      <c r="A34" s="46"/>
    </row>
    <row r="35" spans="1:1">
      <c r="A35" s="46"/>
    </row>
    <row r="36" spans="1:1">
      <c r="A36" s="46"/>
    </row>
    <row r="37" spans="1:1">
      <c r="A37" s="46"/>
    </row>
    <row r="38" spans="1:1">
      <c r="A38" s="46"/>
    </row>
    <row r="39" spans="1:1">
      <c r="A39" s="46"/>
    </row>
    <row r="40" spans="1:1">
      <c r="A40" s="46"/>
    </row>
    <row r="41" spans="1:1">
      <c r="A41" s="46"/>
    </row>
    <row r="42" spans="1:1">
      <c r="A42" s="46"/>
    </row>
    <row r="43" spans="1:1">
      <c r="A43" s="46"/>
    </row>
    <row r="44" spans="1:1">
      <c r="A44" s="46"/>
    </row>
    <row r="45" spans="1:1">
      <c r="A45" s="46"/>
    </row>
    <row r="46" spans="1:1">
      <c r="A46" s="46"/>
    </row>
    <row r="47" spans="1:1">
      <c r="A47" s="46"/>
    </row>
    <row r="48" spans="1:1">
      <c r="A48" s="46"/>
    </row>
    <row r="49" spans="1:1">
      <c r="A49" s="46"/>
    </row>
    <row r="50" spans="1:1">
      <c r="A50" s="46"/>
    </row>
    <row r="51" spans="1:1">
      <c r="A51" s="46"/>
    </row>
    <row r="52" spans="1:1">
      <c r="A52" s="46"/>
    </row>
    <row r="53" spans="1:1">
      <c r="A53" s="46"/>
    </row>
    <row r="54" spans="1:1">
      <c r="A54" s="46"/>
    </row>
    <row r="55" spans="1:1">
      <c r="A55" s="46"/>
    </row>
    <row r="56" spans="1:1">
      <c r="A56" s="46"/>
    </row>
    <row r="57" spans="1:1">
      <c r="A57" s="46"/>
    </row>
    <row r="58" spans="1:1">
      <c r="A58" s="46"/>
    </row>
    <row r="59" spans="1:1">
      <c r="A59" s="46"/>
    </row>
    <row r="60" spans="1:1">
      <c r="A60" s="46"/>
    </row>
    <row r="61" spans="1:1">
      <c r="A61" s="46"/>
    </row>
    <row r="62" spans="1:1">
      <c r="A62" s="46"/>
    </row>
    <row r="63" spans="1:1">
      <c r="A63" s="46"/>
    </row>
    <row r="64" spans="1:1">
      <c r="A64" s="46"/>
    </row>
    <row r="65" spans="1:1">
      <c r="A65" s="46"/>
    </row>
    <row r="66" spans="1:1">
      <c r="A66" s="46"/>
    </row>
    <row r="67" spans="1:1">
      <c r="A67" s="46"/>
    </row>
    <row r="68" spans="1:1">
      <c r="A68" s="46"/>
    </row>
    <row r="69" spans="1:1">
      <c r="A69" s="46"/>
    </row>
    <row r="70" spans="1:1">
      <c r="A70" s="46"/>
    </row>
    <row r="71" spans="1:1">
      <c r="A71" s="46"/>
    </row>
    <row r="72" spans="1:1">
      <c r="A72" s="46"/>
    </row>
    <row r="73" spans="1:1">
      <c r="A73" s="46"/>
    </row>
    <row r="74" spans="1:1">
      <c r="A74" s="46"/>
    </row>
    <row r="75" spans="1:1">
      <c r="A75" s="46"/>
    </row>
    <row r="76" spans="1:1">
      <c r="A76" s="46"/>
    </row>
    <row r="77" spans="1:1">
      <c r="A77" s="46"/>
    </row>
    <row r="78" spans="1:1">
      <c r="A78" s="46"/>
    </row>
    <row r="79" spans="1:1">
      <c r="A79" s="46"/>
    </row>
    <row r="80" spans="1:1">
      <c r="A80" s="46"/>
    </row>
    <row r="81" spans="1:1">
      <c r="A81" s="46"/>
    </row>
    <row r="82" spans="1:1">
      <c r="A82" s="46"/>
    </row>
    <row r="83" spans="1:1">
      <c r="A83" s="46"/>
    </row>
    <row r="84" spans="1:1">
      <c r="A84" s="46"/>
    </row>
    <row r="85" spans="1:1">
      <c r="A85" s="46"/>
    </row>
    <row r="86" spans="1:1">
      <c r="A86" s="46"/>
    </row>
    <row r="87" spans="1:1">
      <c r="A87" s="46"/>
    </row>
    <row r="88" spans="1:1">
      <c r="A88" s="46"/>
    </row>
    <row r="89" spans="1:1">
      <c r="A89" s="46"/>
    </row>
    <row r="90" spans="1:1">
      <c r="A90" s="46"/>
    </row>
    <row r="91" spans="1:1">
      <c r="A91" s="46"/>
    </row>
    <row r="92" spans="1:1">
      <c r="A92" s="46"/>
    </row>
    <row r="397" spans="4:21">
      <c r="D397" s="11"/>
      <c r="G397" s="5"/>
      <c r="J397" s="55"/>
      <c r="K397" s="56"/>
      <c r="U397" s="5"/>
    </row>
    <row r="398" spans="4:21">
      <c r="G398" s="5"/>
      <c r="J398" s="55"/>
      <c r="K398" s="56"/>
      <c r="U398" s="5"/>
    </row>
    <row r="399" spans="4:21">
      <c r="G399" s="5"/>
      <c r="J399" s="55"/>
      <c r="K399" s="56"/>
      <c r="U399" s="5"/>
    </row>
    <row r="400" spans="4:21">
      <c r="D400" s="11"/>
      <c r="G400" s="5"/>
      <c r="J400" s="55"/>
      <c r="K400" s="56"/>
      <c r="U400" s="5"/>
    </row>
    <row r="401" spans="4:21">
      <c r="G401" s="5"/>
      <c r="J401" s="55"/>
      <c r="K401" s="56"/>
      <c r="U401" s="5"/>
    </row>
    <row r="402" spans="4:21">
      <c r="D402" s="11"/>
      <c r="G402" s="5"/>
      <c r="J402" s="55"/>
      <c r="K402" s="56"/>
      <c r="U402" s="5"/>
    </row>
    <row r="403" spans="4:21">
      <c r="D403" s="11"/>
      <c r="G403" s="5"/>
      <c r="J403" s="55"/>
      <c r="K403" s="56"/>
      <c r="U403" s="5"/>
    </row>
    <row r="404" spans="4:21">
      <c r="G404" s="5"/>
      <c r="J404" s="55"/>
      <c r="K404" s="56"/>
      <c r="U404" s="5"/>
    </row>
    <row r="405" spans="4:21">
      <c r="G405" s="5"/>
      <c r="J405" s="55"/>
      <c r="K405" s="56"/>
      <c r="R405" s="11"/>
      <c r="U405" s="5"/>
    </row>
    <row r="406" spans="4:21">
      <c r="D406" s="11"/>
      <c r="G406" s="5"/>
      <c r="J406" s="55"/>
      <c r="K406" s="56"/>
      <c r="R406" s="11"/>
      <c r="U406" s="5"/>
    </row>
    <row r="407" spans="4:21">
      <c r="D407" s="11"/>
      <c r="G407" s="5"/>
      <c r="J407" s="55"/>
      <c r="K407" s="56"/>
      <c r="U407" s="5"/>
    </row>
    <row r="408" spans="4:21">
      <c r="G408" s="5"/>
      <c r="J408" s="55"/>
      <c r="K408" s="56"/>
      <c r="R408" s="11"/>
      <c r="U408" s="5"/>
    </row>
    <row r="409" spans="4:21">
      <c r="D409" s="11"/>
      <c r="G409" s="5"/>
      <c r="J409" s="55"/>
      <c r="K409" s="56"/>
      <c r="U409" s="5"/>
    </row>
    <row r="410" spans="4:21">
      <c r="D410" s="11"/>
      <c r="G410" s="5"/>
      <c r="J410" s="55"/>
      <c r="K410" s="56"/>
      <c r="R410" s="11"/>
      <c r="U410" s="5"/>
    </row>
    <row r="411" spans="4:21">
      <c r="G411" s="5"/>
      <c r="J411" s="55"/>
      <c r="K411" s="56"/>
      <c r="R411" s="11"/>
      <c r="U411" s="5"/>
    </row>
    <row r="412" spans="4:21">
      <c r="D412" s="11"/>
      <c r="G412" s="5"/>
      <c r="J412" s="55"/>
      <c r="K412" s="56"/>
      <c r="U412" s="5"/>
    </row>
    <row r="413" spans="4:21">
      <c r="D413" s="11"/>
      <c r="G413" s="5"/>
      <c r="J413" s="55"/>
      <c r="K413" s="56"/>
      <c r="N413" s="11"/>
      <c r="U413" s="5"/>
    </row>
    <row r="414" spans="4:21">
      <c r="G414" s="5"/>
      <c r="J414" s="55"/>
      <c r="K414" s="56"/>
      <c r="R414" s="11"/>
      <c r="U414" s="5"/>
    </row>
    <row r="415" spans="4:21">
      <c r="D415" s="11"/>
      <c r="G415" s="5"/>
      <c r="J415" s="55"/>
      <c r="K415" s="56"/>
      <c r="U415" s="5"/>
    </row>
    <row r="416" spans="4:21">
      <c r="G416" s="5"/>
      <c r="J416" s="55"/>
      <c r="K416" s="56"/>
      <c r="U416" s="5"/>
    </row>
    <row r="417" spans="4:21">
      <c r="D417" s="11"/>
      <c r="G417" s="5"/>
      <c r="J417" s="55"/>
      <c r="K417" s="56"/>
      <c r="U417" s="5"/>
    </row>
    <row r="418" spans="4:21">
      <c r="G418" s="5"/>
      <c r="J418" s="55"/>
      <c r="K418" s="56"/>
      <c r="R418" s="11"/>
      <c r="U418" s="5"/>
    </row>
    <row r="419" spans="4:21">
      <c r="D419" s="11"/>
      <c r="G419" s="5"/>
      <c r="J419" s="55"/>
      <c r="K419" s="56"/>
      <c r="U419" s="5"/>
    </row>
    <row r="420" spans="4:21">
      <c r="D420" s="11"/>
      <c r="G420" s="5"/>
      <c r="J420" s="55"/>
      <c r="K420" s="56"/>
      <c r="R420" s="11"/>
      <c r="U420" s="5"/>
    </row>
    <row r="421" spans="4:21">
      <c r="G421" s="5"/>
      <c r="J421" s="55"/>
      <c r="K421" s="56"/>
      <c r="U421" s="5"/>
    </row>
    <row r="422" spans="4:21">
      <c r="G422" s="5"/>
      <c r="J422" s="55"/>
      <c r="K422" s="56"/>
      <c r="U422" s="5"/>
    </row>
    <row r="423" spans="4:21">
      <c r="D423" s="11"/>
      <c r="G423" s="5"/>
      <c r="J423" s="55"/>
      <c r="K423" s="56"/>
      <c r="U423" s="5"/>
    </row>
    <row r="424" spans="4:21">
      <c r="D424" s="11"/>
      <c r="G424" s="5"/>
      <c r="J424" s="55"/>
      <c r="K424" s="56"/>
      <c r="U424" s="5"/>
    </row>
    <row r="425" spans="4:21">
      <c r="G425" s="5"/>
      <c r="J425" s="55"/>
      <c r="K425" s="56"/>
      <c r="U425" s="5"/>
    </row>
    <row r="426" spans="4:21">
      <c r="D426" s="11"/>
      <c r="G426" s="5"/>
      <c r="J426" s="55"/>
      <c r="K426" s="56"/>
      <c r="R426" s="11"/>
      <c r="U426" s="5"/>
    </row>
    <row r="427" spans="4:21">
      <c r="D427" s="11"/>
      <c r="G427" s="5"/>
      <c r="J427" s="55"/>
      <c r="K427" s="56"/>
      <c r="R427" s="11"/>
      <c r="U427" s="5"/>
    </row>
    <row r="428" spans="4:21">
      <c r="G428" s="5"/>
      <c r="J428" s="55"/>
      <c r="K428" s="56"/>
      <c r="U428" s="5"/>
    </row>
    <row r="429" spans="4:21">
      <c r="D429" s="11"/>
      <c r="G429" s="5"/>
      <c r="J429" s="55"/>
      <c r="K429" s="56"/>
      <c r="U429" s="5"/>
    </row>
    <row r="430" spans="4:21">
      <c r="G430" s="5"/>
      <c r="J430" s="55"/>
      <c r="K430" s="56"/>
      <c r="R430" s="11"/>
      <c r="U430" s="5"/>
    </row>
    <row r="431" spans="4:21">
      <c r="G431" s="5"/>
      <c r="J431" s="55"/>
      <c r="K431" s="56"/>
      <c r="R431" s="11"/>
      <c r="U431" s="5"/>
    </row>
    <row r="432" spans="4:21">
      <c r="G432" s="5"/>
      <c r="J432" s="55"/>
      <c r="K432" s="56"/>
      <c r="U432" s="5"/>
    </row>
    <row r="433" spans="4:21">
      <c r="D433" s="11"/>
      <c r="G433" s="5"/>
      <c r="J433" s="55"/>
      <c r="K433" s="56"/>
      <c r="U433" s="5"/>
    </row>
    <row r="434" spans="4:21">
      <c r="G434" s="5"/>
      <c r="J434" s="55"/>
      <c r="K434" s="56"/>
      <c r="U434" s="5"/>
    </row>
    <row r="435" spans="4:21">
      <c r="D435" s="11"/>
      <c r="G435" s="5"/>
      <c r="J435" s="55"/>
      <c r="K435" s="56"/>
      <c r="U435" s="5"/>
    </row>
    <row r="436" spans="4:21">
      <c r="D436" s="11"/>
      <c r="G436" s="5"/>
      <c r="J436" s="55"/>
      <c r="K436" s="56"/>
      <c r="N436" s="11"/>
      <c r="R436" s="11"/>
      <c r="U436" s="5"/>
    </row>
    <row r="437" spans="4:21">
      <c r="G437" s="5"/>
      <c r="J437" s="55"/>
      <c r="K437" s="56"/>
      <c r="N437" s="11"/>
      <c r="R437" s="11"/>
      <c r="U437" s="5"/>
    </row>
    <row r="438" spans="4:21">
      <c r="G438" s="5"/>
      <c r="J438" s="55"/>
      <c r="K438" s="56"/>
      <c r="N438" s="11"/>
      <c r="R438" s="11"/>
      <c r="U438" s="5"/>
    </row>
    <row r="439" spans="4:21">
      <c r="G439" s="5"/>
      <c r="J439" s="55"/>
      <c r="K439" s="56"/>
      <c r="N439" s="11"/>
      <c r="U439" s="5"/>
    </row>
    <row r="440" spans="4:21">
      <c r="G440" s="5"/>
      <c r="J440" s="55"/>
      <c r="K440" s="56"/>
      <c r="U440" s="5"/>
    </row>
    <row r="441" spans="4:21">
      <c r="G441" s="5"/>
      <c r="J441" s="55"/>
      <c r="K441" s="56"/>
      <c r="U441" s="5"/>
    </row>
    <row r="442" spans="4:21">
      <c r="G442" s="5"/>
      <c r="J442" s="55"/>
      <c r="K442" s="56"/>
      <c r="U442" s="5"/>
    </row>
    <row r="443" spans="4:21">
      <c r="G443" s="5"/>
      <c r="J443" s="55"/>
      <c r="K443" s="56"/>
      <c r="N443" s="11"/>
      <c r="R443" s="11"/>
      <c r="U443" s="5"/>
    </row>
    <row r="444" spans="4:21">
      <c r="D444" s="11"/>
      <c r="G444" s="5"/>
      <c r="J444" s="55"/>
      <c r="K444" s="56"/>
      <c r="U444" s="5"/>
    </row>
    <row r="445" spans="4:21">
      <c r="D445" s="11"/>
      <c r="G445" s="5"/>
      <c r="J445" s="55"/>
      <c r="K445" s="56"/>
      <c r="U445" s="5"/>
    </row>
    <row r="446" spans="4:21">
      <c r="G446" s="5"/>
      <c r="J446" s="55"/>
      <c r="K446" s="56"/>
      <c r="U446" s="5"/>
    </row>
    <row r="447" spans="4:21">
      <c r="D447" s="11"/>
      <c r="G447" s="5"/>
      <c r="J447" s="55"/>
      <c r="K447" s="56"/>
      <c r="R447" s="11"/>
      <c r="U447" s="5"/>
    </row>
    <row r="448" spans="4:21">
      <c r="D448" s="11"/>
      <c r="G448" s="5"/>
      <c r="J448" s="55"/>
      <c r="K448" s="56"/>
      <c r="U448" s="5"/>
    </row>
    <row r="449" spans="4:21">
      <c r="D449" s="11"/>
      <c r="G449" s="5"/>
      <c r="J449" s="55"/>
      <c r="K449" s="56"/>
      <c r="N449" s="11"/>
      <c r="R449" s="11"/>
      <c r="U449" s="5"/>
    </row>
    <row r="450" spans="4:21">
      <c r="G450" s="5"/>
      <c r="J450" s="55"/>
      <c r="K450" s="56"/>
      <c r="U450" s="5"/>
    </row>
    <row r="451" spans="4:21">
      <c r="D451" s="11"/>
      <c r="G451" s="5"/>
      <c r="J451" s="55"/>
      <c r="K451" s="56"/>
      <c r="U451" s="5"/>
    </row>
    <row r="452" spans="4:21">
      <c r="G452" s="5"/>
      <c r="J452" s="55"/>
      <c r="K452" s="56"/>
      <c r="R452" s="11"/>
      <c r="U452" s="5"/>
    </row>
    <row r="453" spans="4:21">
      <c r="D453" s="11"/>
      <c r="G453" s="5"/>
      <c r="J453" s="55"/>
      <c r="K453" s="56"/>
      <c r="R453" s="11"/>
      <c r="U453" s="5"/>
    </row>
    <row r="454" spans="4:21">
      <c r="G454" s="5"/>
      <c r="J454" s="55"/>
      <c r="K454" s="56"/>
      <c r="U454" s="5"/>
    </row>
    <row r="455" spans="4:21">
      <c r="G455" s="5"/>
      <c r="J455" s="55"/>
      <c r="K455" s="56"/>
      <c r="U455" s="5"/>
    </row>
    <row r="456" spans="4:21">
      <c r="G456" s="5"/>
      <c r="J456" s="55"/>
      <c r="K456" s="56"/>
      <c r="R456" s="11"/>
      <c r="U456" s="5"/>
    </row>
    <row r="457" spans="4:21">
      <c r="D457" s="11"/>
      <c r="G457" s="5"/>
      <c r="J457" s="55"/>
      <c r="K457" s="56"/>
      <c r="R457" s="11"/>
      <c r="U457" s="5"/>
    </row>
    <row r="458" spans="4:21">
      <c r="D458" s="11"/>
      <c r="G458" s="5"/>
      <c r="J458" s="55"/>
      <c r="K458" s="56"/>
      <c r="R458" s="11"/>
      <c r="U458" s="5"/>
    </row>
    <row r="459" spans="4:21">
      <c r="D459" s="11"/>
      <c r="G459" s="5"/>
      <c r="J459" s="55"/>
      <c r="K459" s="56"/>
      <c r="R459" s="11"/>
      <c r="U459" s="5"/>
    </row>
    <row r="460" spans="4:21">
      <c r="D460" s="11"/>
      <c r="G460" s="5"/>
      <c r="J460" s="55"/>
      <c r="K460" s="56"/>
      <c r="U460" s="5"/>
    </row>
    <row r="461" spans="4:21">
      <c r="D461" s="11"/>
      <c r="G461" s="5"/>
      <c r="J461" s="55"/>
      <c r="K461" s="56"/>
      <c r="R461" s="11"/>
      <c r="U461" s="5"/>
    </row>
    <row r="462" spans="4:21">
      <c r="G462" s="5"/>
      <c r="J462" s="55"/>
      <c r="K462" s="56"/>
      <c r="U462" s="5"/>
    </row>
    <row r="463" spans="4:21">
      <c r="G463" s="5"/>
      <c r="J463" s="55"/>
      <c r="K463" s="56"/>
      <c r="N463" s="11"/>
      <c r="R463" s="11"/>
      <c r="U463" s="5"/>
    </row>
    <row r="464" spans="4:21">
      <c r="G464" s="5"/>
      <c r="J464" s="55"/>
      <c r="K464" s="56"/>
      <c r="U464" s="5"/>
    </row>
    <row r="465" spans="4:21">
      <c r="D465" s="11"/>
      <c r="G465" s="5"/>
      <c r="J465" s="55"/>
      <c r="K465" s="56"/>
      <c r="U465" s="5"/>
    </row>
    <row r="466" spans="4:21">
      <c r="G466" s="5"/>
      <c r="J466" s="55"/>
      <c r="K466" s="56"/>
      <c r="U466" s="5"/>
    </row>
    <row r="467" spans="4:21">
      <c r="G467" s="5"/>
      <c r="J467" s="55"/>
      <c r="K467" s="56"/>
      <c r="R467" s="11"/>
      <c r="U467" s="5"/>
    </row>
    <row r="468" spans="4:21">
      <c r="G468" s="5"/>
      <c r="J468" s="55"/>
      <c r="K468" s="56"/>
      <c r="U468" s="5"/>
    </row>
    <row r="469" spans="4:21">
      <c r="G469" s="5"/>
      <c r="J469" s="55"/>
      <c r="K469" s="56"/>
      <c r="U469" s="5"/>
    </row>
    <row r="470" spans="4:21">
      <c r="D470" s="11"/>
      <c r="G470" s="5"/>
      <c r="J470" s="55"/>
      <c r="K470" s="56"/>
      <c r="U470" s="5"/>
    </row>
    <row r="471" spans="4:21">
      <c r="D471" s="11"/>
      <c r="G471" s="5"/>
      <c r="J471" s="55"/>
      <c r="K471" s="56"/>
      <c r="U471" s="5"/>
    </row>
    <row r="472" spans="4:21">
      <c r="G472" s="5"/>
      <c r="J472" s="55"/>
      <c r="K472" s="56"/>
      <c r="U472" s="5"/>
    </row>
    <row r="473" spans="4:21">
      <c r="D473" s="11"/>
      <c r="G473" s="5"/>
      <c r="J473" s="55"/>
      <c r="K473" s="56"/>
      <c r="R473" s="11"/>
      <c r="U473" s="5"/>
    </row>
    <row r="474" spans="4:21">
      <c r="D474" s="11"/>
      <c r="G474" s="5"/>
      <c r="J474" s="55"/>
      <c r="K474" s="56"/>
      <c r="U474" s="5"/>
    </row>
    <row r="475" spans="4:21">
      <c r="G475" s="5"/>
      <c r="J475" s="55"/>
      <c r="K475" s="56"/>
      <c r="R475" s="11"/>
      <c r="U475" s="5"/>
    </row>
    <row r="476" spans="4:21">
      <c r="G476" s="5"/>
      <c r="J476" s="55"/>
      <c r="K476" s="56"/>
      <c r="R476" s="11"/>
      <c r="U476" s="5"/>
    </row>
    <row r="477" spans="4:21">
      <c r="G477" s="5"/>
      <c r="J477" s="55"/>
      <c r="K477" s="56"/>
      <c r="L477" s="55"/>
      <c r="M477" s="56"/>
      <c r="U477" s="5"/>
    </row>
    <row r="478" spans="4:21">
      <c r="G478" s="5"/>
      <c r="J478" s="55"/>
      <c r="K478" s="56"/>
      <c r="R478" s="11"/>
      <c r="U478" s="5"/>
    </row>
    <row r="479" spans="4:21">
      <c r="G479" s="5"/>
      <c r="J479" s="55"/>
      <c r="K479" s="56"/>
      <c r="U479" s="5"/>
    </row>
    <row r="480" spans="4:21">
      <c r="D480" s="11"/>
      <c r="G480" s="5"/>
      <c r="J480" s="55"/>
      <c r="K480" s="56"/>
      <c r="R480" s="11"/>
      <c r="U480" s="5"/>
    </row>
    <row r="481" spans="4:21">
      <c r="D481" s="11"/>
      <c r="G481" s="5"/>
      <c r="J481" s="55"/>
      <c r="K481" s="56"/>
      <c r="U481" s="5"/>
    </row>
    <row r="482" spans="4:21">
      <c r="D482" s="11"/>
      <c r="G482" s="5"/>
      <c r="J482" s="55"/>
      <c r="K482" s="56"/>
      <c r="U482" s="5"/>
    </row>
    <row r="483" spans="4:21">
      <c r="D483" s="11"/>
      <c r="G483" s="5"/>
      <c r="J483" s="55"/>
      <c r="K483" s="56"/>
      <c r="U483" s="5"/>
    </row>
    <row r="484" spans="4:21">
      <c r="G484" s="5"/>
      <c r="J484" s="55"/>
      <c r="K484" s="56"/>
      <c r="R484" s="11"/>
      <c r="U484" s="5"/>
    </row>
    <row r="485" spans="4:21">
      <c r="D485" s="11"/>
      <c r="G485" s="5"/>
      <c r="J485" s="55"/>
      <c r="K485" s="56"/>
      <c r="R485" s="11"/>
      <c r="U485" s="5"/>
    </row>
    <row r="486" spans="4:21">
      <c r="G486" s="5"/>
      <c r="J486" s="55"/>
      <c r="K486" s="56"/>
      <c r="R486" s="11"/>
      <c r="U486" s="5"/>
    </row>
    <row r="487" spans="4:21">
      <c r="G487" s="5"/>
      <c r="J487" s="55"/>
      <c r="K487" s="56"/>
      <c r="R487" s="11"/>
      <c r="U487" s="5"/>
    </row>
    <row r="488" spans="4:21">
      <c r="G488" s="5"/>
      <c r="J488" s="55"/>
      <c r="K488" s="56"/>
      <c r="N488" s="11"/>
      <c r="U488" s="5"/>
    </row>
    <row r="489" spans="4:21">
      <c r="G489" s="5"/>
      <c r="J489" s="55"/>
      <c r="K489" s="56"/>
      <c r="U489" s="5"/>
    </row>
    <row r="490" spans="4:21">
      <c r="G490" s="5"/>
      <c r="J490" s="55"/>
      <c r="K490" s="56"/>
      <c r="U490" s="5"/>
    </row>
    <row r="491" spans="4:21">
      <c r="D491" s="11"/>
      <c r="G491" s="5"/>
      <c r="J491" s="55"/>
      <c r="K491" s="56"/>
      <c r="U491" s="5"/>
    </row>
    <row r="492" spans="4:21">
      <c r="D492" s="11"/>
      <c r="G492" s="5"/>
      <c r="J492" s="55"/>
      <c r="K492" s="56"/>
      <c r="U492" s="5"/>
    </row>
    <row r="493" spans="4:21">
      <c r="G493" s="5"/>
      <c r="J493" s="55"/>
      <c r="K493" s="56"/>
      <c r="R493" s="11"/>
      <c r="U493" s="5"/>
    </row>
    <row r="494" spans="4:21">
      <c r="G494" s="5"/>
      <c r="J494" s="55"/>
      <c r="K494" s="56"/>
      <c r="U494" s="5"/>
    </row>
    <row r="495" spans="4:21">
      <c r="G495" s="5"/>
      <c r="J495" s="55"/>
      <c r="K495" s="56"/>
      <c r="U495" s="5"/>
    </row>
    <row r="496" spans="4:21">
      <c r="D496" s="11"/>
      <c r="G496" s="5"/>
      <c r="J496" s="55"/>
      <c r="K496" s="56"/>
      <c r="U496" s="5"/>
    </row>
    <row r="497" spans="4:21">
      <c r="D497" s="11"/>
      <c r="G497" s="5"/>
      <c r="J497" s="55"/>
      <c r="K497" s="56"/>
      <c r="R497" s="11"/>
      <c r="U497" s="5"/>
    </row>
    <row r="498" spans="4:21">
      <c r="G498" s="5"/>
      <c r="J498" s="55"/>
      <c r="K498" s="56"/>
      <c r="U498" s="5"/>
    </row>
    <row r="499" spans="4:21">
      <c r="G499" s="5"/>
      <c r="J499" s="55"/>
      <c r="K499" s="56"/>
      <c r="R499" s="11"/>
      <c r="U499" s="5"/>
    </row>
    <row r="500" spans="4:21">
      <c r="G500" s="5"/>
      <c r="J500" s="55"/>
      <c r="K500" s="56"/>
      <c r="U500" s="5"/>
    </row>
    <row r="501" spans="4:21">
      <c r="D501" s="11"/>
      <c r="G501" s="5"/>
      <c r="J501" s="55"/>
      <c r="K501" s="56"/>
      <c r="R501" s="11"/>
      <c r="U501" s="5"/>
    </row>
    <row r="502" spans="4:21">
      <c r="G502" s="5"/>
      <c r="J502" s="55"/>
      <c r="K502" s="56"/>
      <c r="R502" s="11"/>
      <c r="U502" s="5"/>
    </row>
    <row r="503" spans="4:21">
      <c r="G503" s="5"/>
      <c r="J503" s="55"/>
      <c r="K503" s="56"/>
      <c r="U503" s="5"/>
    </row>
    <row r="504" spans="4:21">
      <c r="G504" s="5"/>
      <c r="J504" s="55"/>
      <c r="K504" s="56"/>
      <c r="R504" s="11"/>
      <c r="U504" s="5"/>
    </row>
    <row r="505" spans="4:21">
      <c r="G505" s="5"/>
      <c r="J505" s="55"/>
      <c r="K505" s="56"/>
      <c r="R505" s="11"/>
      <c r="U505" s="5"/>
    </row>
    <row r="506" spans="4:21">
      <c r="D506" s="11"/>
      <c r="G506" s="5"/>
      <c r="J506" s="55"/>
      <c r="K506" s="56"/>
      <c r="U506" s="5"/>
    </row>
    <row r="507" spans="4:21">
      <c r="D507" s="11"/>
      <c r="G507" s="5"/>
      <c r="J507" s="55"/>
      <c r="K507" s="56"/>
      <c r="U507" s="5"/>
    </row>
    <row r="508" spans="4:21">
      <c r="D508" s="11"/>
      <c r="G508" s="5"/>
      <c r="J508" s="55"/>
      <c r="K508" s="56"/>
      <c r="U508" s="5"/>
    </row>
    <row r="509" spans="4:21">
      <c r="D509" s="11"/>
      <c r="G509" s="5"/>
      <c r="J509" s="55"/>
      <c r="K509" s="56"/>
      <c r="U509" s="5"/>
    </row>
    <row r="510" spans="4:21">
      <c r="D510" s="11"/>
      <c r="G510" s="5"/>
      <c r="J510" s="55"/>
      <c r="K510" s="56"/>
      <c r="U510" s="5"/>
    </row>
    <row r="511" spans="4:21">
      <c r="G511" s="5"/>
      <c r="J511" s="55"/>
      <c r="K511" s="56"/>
      <c r="R511" s="11"/>
      <c r="U511" s="5"/>
    </row>
    <row r="512" spans="4:21">
      <c r="D512" s="11"/>
      <c r="G512" s="5"/>
      <c r="J512" s="55"/>
      <c r="K512" s="56"/>
      <c r="R512" s="11"/>
      <c r="U512" s="5"/>
    </row>
    <row r="513" spans="4:21">
      <c r="G513" s="5"/>
      <c r="J513" s="55"/>
      <c r="K513" s="56"/>
      <c r="U513" s="5"/>
    </row>
    <row r="514" spans="4:21">
      <c r="D514" s="11"/>
      <c r="G514" s="5"/>
      <c r="J514" s="55"/>
      <c r="K514" s="56"/>
      <c r="U514" s="5"/>
    </row>
    <row r="515" spans="4:21">
      <c r="D515" s="11"/>
      <c r="G515" s="5"/>
      <c r="J515" s="55"/>
      <c r="K515" s="56"/>
      <c r="R515" s="11"/>
      <c r="U515" s="5"/>
    </row>
    <row r="516" spans="4:21">
      <c r="G516" s="5"/>
      <c r="J516" s="55"/>
      <c r="K516" s="56"/>
      <c r="R516" s="11"/>
      <c r="U516" s="5"/>
    </row>
    <row r="517" spans="4:21">
      <c r="D517" s="11"/>
      <c r="G517" s="5"/>
      <c r="J517" s="55"/>
      <c r="K517" s="56"/>
      <c r="U517" s="5"/>
    </row>
    <row r="518" spans="4:21">
      <c r="G518" s="5"/>
      <c r="J518" s="55"/>
      <c r="K518" s="56"/>
      <c r="U518" s="5"/>
    </row>
    <row r="519" spans="4:21">
      <c r="G519" s="5"/>
      <c r="J519" s="55"/>
      <c r="K519" s="56"/>
      <c r="R519" s="11"/>
      <c r="U519" s="5"/>
    </row>
    <row r="520" spans="4:21">
      <c r="D520" s="11"/>
      <c r="G520" s="5"/>
      <c r="J520" s="55"/>
      <c r="K520" s="56"/>
      <c r="R520" s="11"/>
      <c r="U520" s="5"/>
    </row>
    <row r="521" spans="4:21">
      <c r="G521" s="5"/>
      <c r="J521" s="55"/>
      <c r="K521" s="56"/>
      <c r="R521" s="11"/>
      <c r="U521" s="5"/>
    </row>
    <row r="522" spans="4:21">
      <c r="G522" s="5"/>
      <c r="J522" s="55"/>
      <c r="K522" s="56"/>
      <c r="U522" s="5"/>
    </row>
    <row r="523" spans="4:21">
      <c r="D523" s="11"/>
      <c r="G523" s="5"/>
      <c r="J523" s="55"/>
      <c r="K523" s="56"/>
      <c r="R523" s="11"/>
      <c r="U523" s="5"/>
    </row>
    <row r="524" spans="4:21">
      <c r="D524" s="11"/>
      <c r="G524" s="5"/>
      <c r="J524" s="55"/>
      <c r="K524" s="56"/>
      <c r="U524" s="5"/>
    </row>
    <row r="525" spans="4:21">
      <c r="G525" s="5"/>
      <c r="J525" s="55"/>
      <c r="K525" s="56"/>
      <c r="U525" s="5"/>
    </row>
    <row r="526" spans="4:21">
      <c r="D526" s="11"/>
      <c r="G526" s="5"/>
      <c r="J526" s="55"/>
      <c r="K526" s="56"/>
      <c r="R526" s="11"/>
      <c r="U526" s="5"/>
    </row>
    <row r="527" spans="4:21">
      <c r="G527" s="5"/>
      <c r="J527" s="55"/>
      <c r="K527" s="56"/>
      <c r="U527" s="5"/>
    </row>
    <row r="528" spans="4:21">
      <c r="G528" s="5"/>
      <c r="J528" s="55"/>
      <c r="K528" s="56"/>
      <c r="R528" s="11"/>
      <c r="U528" s="5"/>
    </row>
    <row r="529" spans="4:21">
      <c r="G529" s="5"/>
      <c r="J529" s="55"/>
      <c r="K529" s="56"/>
      <c r="U529" s="5"/>
    </row>
    <row r="530" spans="4:21">
      <c r="G530" s="5"/>
      <c r="J530" s="55"/>
      <c r="K530" s="56"/>
      <c r="U530" s="5"/>
    </row>
    <row r="531" spans="4:21">
      <c r="G531" s="5"/>
      <c r="J531" s="55"/>
      <c r="K531" s="56"/>
      <c r="U531" s="5"/>
    </row>
    <row r="532" spans="4:21">
      <c r="G532" s="5"/>
      <c r="J532" s="55"/>
      <c r="K532" s="56"/>
      <c r="L532" s="55"/>
      <c r="M532" s="56"/>
      <c r="R532" s="11"/>
      <c r="U532" s="5"/>
    </row>
    <row r="533" spans="4:21">
      <c r="D533" s="11"/>
      <c r="G533" s="5"/>
      <c r="J533" s="55"/>
      <c r="K533" s="56"/>
      <c r="R533" s="11"/>
      <c r="U533" s="5"/>
    </row>
    <row r="534" spans="4:21">
      <c r="D534" s="11"/>
      <c r="G534" s="5"/>
      <c r="J534" s="55"/>
      <c r="K534" s="56"/>
      <c r="R534" s="11"/>
      <c r="U534" s="5"/>
    </row>
    <row r="535" spans="4:21">
      <c r="G535" s="5"/>
      <c r="J535" s="55"/>
      <c r="K535" s="56"/>
      <c r="R535" s="11"/>
      <c r="U535" s="5"/>
    </row>
    <row r="536" spans="4:21">
      <c r="G536" s="5"/>
      <c r="J536" s="55"/>
      <c r="K536" s="56"/>
      <c r="R536" s="11"/>
      <c r="U536" s="5"/>
    </row>
    <row r="537" spans="4:21">
      <c r="D537" s="11"/>
      <c r="G537" s="5"/>
      <c r="J537" s="55"/>
      <c r="K537" s="56"/>
      <c r="R537" s="11"/>
      <c r="U537" s="5"/>
    </row>
    <row r="538" spans="4:21">
      <c r="D538" s="11"/>
      <c r="G538" s="5"/>
      <c r="J538" s="55"/>
      <c r="K538" s="56"/>
      <c r="U538" s="5"/>
    </row>
    <row r="539" spans="4:21">
      <c r="G539" s="5"/>
      <c r="J539" s="55"/>
      <c r="K539" s="56"/>
      <c r="U539" s="5"/>
    </row>
    <row r="540" spans="4:21">
      <c r="G540" s="5"/>
      <c r="J540" s="55"/>
      <c r="K540" s="56"/>
      <c r="N540" s="11"/>
      <c r="U540" s="5"/>
    </row>
    <row r="541" spans="4:21">
      <c r="D541" s="11"/>
      <c r="G541" s="5"/>
      <c r="J541" s="55"/>
      <c r="K541" s="56"/>
      <c r="N541" s="11"/>
      <c r="U541" s="5"/>
    </row>
    <row r="542" spans="4:21">
      <c r="D542" s="11"/>
      <c r="G542" s="5"/>
      <c r="J542" s="55"/>
      <c r="K542" s="56"/>
      <c r="R542" s="11"/>
      <c r="U542" s="5"/>
    </row>
    <row r="543" spans="4:21">
      <c r="D543" s="11"/>
      <c r="G543" s="5"/>
      <c r="J543" s="55"/>
      <c r="K543" s="56"/>
      <c r="R543" s="11"/>
      <c r="U543" s="5"/>
    </row>
    <row r="544" spans="4:21">
      <c r="D544" s="11"/>
      <c r="G544" s="5"/>
      <c r="J544" s="55"/>
      <c r="K544" s="56"/>
      <c r="R544" s="11"/>
      <c r="U544" s="5"/>
    </row>
    <row r="545" spans="4:21">
      <c r="G545" s="5"/>
      <c r="J545" s="55"/>
      <c r="K545" s="56"/>
      <c r="U545" s="5"/>
    </row>
    <row r="546" spans="4:21">
      <c r="D546" s="11"/>
      <c r="G546" s="5"/>
      <c r="J546" s="55"/>
      <c r="K546" s="56"/>
      <c r="U546" s="5"/>
    </row>
    <row r="547" spans="4:21">
      <c r="G547" s="5"/>
      <c r="J547" s="55"/>
      <c r="K547" s="56"/>
      <c r="U547" s="5"/>
    </row>
    <row r="548" spans="4:21">
      <c r="D548" s="11"/>
      <c r="G548" s="5"/>
      <c r="J548" s="55"/>
      <c r="K548" s="56"/>
      <c r="U548" s="5"/>
    </row>
    <row r="549" spans="4:21">
      <c r="D549" s="11"/>
      <c r="G549" s="5"/>
      <c r="J549" s="55"/>
      <c r="K549" s="56"/>
      <c r="U549" s="5"/>
    </row>
    <row r="550" spans="4:21">
      <c r="D550" s="11"/>
      <c r="G550" s="5"/>
      <c r="J550" s="55"/>
      <c r="K550" s="56"/>
      <c r="U550" s="5"/>
    </row>
    <row r="551" spans="4:21">
      <c r="G551" s="5"/>
      <c r="J551" s="55"/>
      <c r="K551" s="56"/>
      <c r="R551" s="11"/>
      <c r="U551" s="5"/>
    </row>
    <row r="552" spans="4:21">
      <c r="D552" s="11"/>
      <c r="G552" s="5"/>
      <c r="J552" s="55"/>
      <c r="K552" s="56"/>
      <c r="R552" s="11"/>
      <c r="U552" s="5"/>
    </row>
    <row r="553" spans="4:21">
      <c r="D553" s="11"/>
      <c r="G553" s="5"/>
      <c r="J553" s="55"/>
      <c r="K553" s="56"/>
      <c r="U553" s="5"/>
    </row>
    <row r="554" spans="4:21">
      <c r="D554" s="11"/>
      <c r="G554" s="5"/>
      <c r="J554" s="55"/>
      <c r="K554" s="56"/>
      <c r="U554" s="5"/>
    </row>
    <row r="555" spans="4:21">
      <c r="D555" s="11"/>
      <c r="G555" s="5"/>
      <c r="J555" s="55"/>
      <c r="K555" s="56"/>
      <c r="U555" s="5"/>
    </row>
    <row r="556" spans="4:21">
      <c r="D556" s="11"/>
      <c r="G556" s="5"/>
      <c r="J556" s="55"/>
      <c r="K556" s="56"/>
      <c r="R556" s="11"/>
      <c r="U556" s="5"/>
    </row>
    <row r="557" spans="4:21">
      <c r="D557" s="11"/>
      <c r="G557" s="5"/>
      <c r="J557" s="55"/>
      <c r="K557" s="56"/>
      <c r="R557" s="11"/>
      <c r="U557" s="5"/>
    </row>
    <row r="558" spans="4:21">
      <c r="D558" s="11"/>
      <c r="G558" s="5"/>
      <c r="J558" s="55"/>
      <c r="K558" s="56"/>
      <c r="R558" s="11"/>
      <c r="U558" s="5"/>
    </row>
    <row r="559" spans="4:21">
      <c r="D559" s="11"/>
      <c r="G559" s="5"/>
      <c r="J559" s="55"/>
      <c r="K559" s="56"/>
      <c r="R559" s="11"/>
      <c r="U559" s="5"/>
    </row>
    <row r="560" spans="4:21">
      <c r="D560" s="11"/>
      <c r="G560" s="5"/>
      <c r="J560" s="55"/>
      <c r="K560" s="56"/>
      <c r="R560" s="11"/>
      <c r="U560" s="5"/>
    </row>
    <row r="561" spans="4:21">
      <c r="D561" s="11"/>
      <c r="G561" s="5"/>
      <c r="J561" s="55"/>
      <c r="K561" s="56"/>
      <c r="U561" s="5"/>
    </row>
    <row r="562" spans="4:21">
      <c r="D562" s="11"/>
      <c r="G562" s="5"/>
      <c r="J562" s="55"/>
      <c r="K562" s="56"/>
      <c r="U562" s="5"/>
    </row>
    <row r="563" spans="4:21">
      <c r="D563" s="11"/>
      <c r="G563" s="5"/>
      <c r="J563" s="55"/>
      <c r="K563" s="56"/>
      <c r="R563" s="11"/>
      <c r="U563" s="5"/>
    </row>
    <row r="564" spans="4:21">
      <c r="D564" s="11"/>
      <c r="G564" s="5"/>
      <c r="J564" s="55"/>
      <c r="K564" s="56"/>
      <c r="U564" s="5"/>
    </row>
    <row r="565" spans="4:21">
      <c r="D565" s="11"/>
      <c r="G565" s="5"/>
      <c r="J565" s="55"/>
      <c r="K565" s="56"/>
      <c r="P565" s="11"/>
      <c r="U565" s="5"/>
    </row>
    <row r="566" spans="4:21">
      <c r="D566" s="11"/>
      <c r="G566" s="5"/>
      <c r="J566" s="55"/>
      <c r="K566" s="56"/>
      <c r="P566" s="11"/>
      <c r="U566" s="5"/>
    </row>
    <row r="567" spans="4:21">
      <c r="D567" s="11"/>
      <c r="G567" s="5"/>
      <c r="J567" s="55"/>
      <c r="K567" s="56"/>
      <c r="P567" s="11"/>
      <c r="U567" s="5"/>
    </row>
    <row r="568" spans="4:21">
      <c r="D568" s="11"/>
      <c r="G568" s="5"/>
      <c r="J568" s="55"/>
      <c r="K568" s="56"/>
      <c r="N568" s="11"/>
      <c r="P568" s="11"/>
      <c r="U568" s="5"/>
    </row>
    <row r="569" spans="4:21">
      <c r="G569" s="5"/>
      <c r="J569" s="55"/>
      <c r="K569" s="56"/>
      <c r="P569" s="11"/>
      <c r="U569" s="5"/>
    </row>
    <row r="570" spans="4:21">
      <c r="G570" s="5"/>
      <c r="J570" s="55"/>
      <c r="K570" s="56"/>
      <c r="P570" s="11"/>
      <c r="U570" s="5"/>
    </row>
    <row r="571" spans="4:21">
      <c r="G571" s="5"/>
      <c r="J571" s="55"/>
      <c r="K571" s="56"/>
      <c r="P571" s="11"/>
      <c r="U571" s="5"/>
    </row>
    <row r="572" spans="4:21">
      <c r="G572" s="5"/>
      <c r="J572" s="55"/>
      <c r="K572" s="56"/>
      <c r="U572" s="5"/>
    </row>
    <row r="573" spans="4:21">
      <c r="D573" s="11"/>
      <c r="G573" s="5"/>
      <c r="J573" s="55"/>
      <c r="K573" s="56"/>
      <c r="U573" s="5"/>
    </row>
    <row r="574" spans="4:21">
      <c r="G574" s="5"/>
      <c r="J574" s="55"/>
      <c r="K574" s="56"/>
      <c r="U574" s="5"/>
    </row>
    <row r="575" spans="4:21">
      <c r="D575" s="11"/>
      <c r="G575" s="5"/>
      <c r="J575" s="55"/>
      <c r="K575" s="56"/>
      <c r="U575" s="5"/>
    </row>
    <row r="576" spans="4:21">
      <c r="G576" s="5"/>
      <c r="J576" s="55"/>
      <c r="K576" s="56"/>
      <c r="U576" s="5"/>
    </row>
    <row r="577" spans="4:21">
      <c r="D577" s="11"/>
      <c r="G577" s="5"/>
      <c r="J577" s="55"/>
      <c r="K577" s="56"/>
      <c r="U577" s="5"/>
    </row>
    <row r="578" spans="4:21">
      <c r="D578" s="11"/>
      <c r="G578" s="5"/>
      <c r="J578" s="55"/>
      <c r="K578" s="56"/>
      <c r="U578" s="5"/>
    </row>
    <row r="579" spans="4:21">
      <c r="G579" s="5"/>
      <c r="J579" s="55"/>
      <c r="K579" s="56"/>
      <c r="U579" s="5"/>
    </row>
    <row r="580" spans="4:21">
      <c r="D580" s="11"/>
      <c r="G580" s="5"/>
      <c r="J580" s="55"/>
      <c r="K580" s="56"/>
      <c r="R580" s="11"/>
      <c r="U580" s="5"/>
    </row>
    <row r="581" spans="4:21">
      <c r="G581" s="5"/>
      <c r="J581" s="55"/>
      <c r="K581" s="56"/>
      <c r="U581" s="5"/>
    </row>
    <row r="582" spans="4:21">
      <c r="G582" s="5"/>
      <c r="J582" s="55"/>
      <c r="K582" s="56"/>
      <c r="U582" s="5"/>
    </row>
    <row r="583" spans="4:21">
      <c r="G583" s="5"/>
      <c r="J583" s="55"/>
      <c r="K583" s="56"/>
      <c r="U583" s="5"/>
    </row>
    <row r="584" spans="4:21">
      <c r="G584" s="5"/>
      <c r="J584" s="55"/>
      <c r="K584" s="56"/>
      <c r="U584" s="5"/>
    </row>
    <row r="585" spans="4:21">
      <c r="G585" s="5"/>
      <c r="J585" s="55"/>
      <c r="K585" s="56"/>
      <c r="U585" s="5"/>
    </row>
    <row r="586" spans="4:21">
      <c r="G586" s="5"/>
      <c r="J586" s="55"/>
      <c r="K586" s="56"/>
      <c r="U586" s="5"/>
    </row>
    <row r="587" spans="4:21">
      <c r="G587" s="5"/>
      <c r="J587" s="55"/>
      <c r="K587" s="56"/>
      <c r="U587" s="5"/>
    </row>
    <row r="588" spans="4:21">
      <c r="D588" s="11"/>
      <c r="G588" s="5"/>
      <c r="J588" s="55"/>
      <c r="K588" s="56"/>
      <c r="U588" s="5"/>
    </row>
    <row r="589" spans="4:21">
      <c r="G589" s="5"/>
      <c r="J589" s="55"/>
      <c r="K589" s="56"/>
      <c r="N589" s="11"/>
      <c r="U589" s="5"/>
    </row>
    <row r="590" spans="4:21">
      <c r="G590" s="5"/>
      <c r="J590" s="55"/>
      <c r="K590" s="56"/>
      <c r="P590" s="11"/>
      <c r="R590" s="11"/>
      <c r="U590" s="5"/>
    </row>
    <row r="591" spans="4:21">
      <c r="G591" s="5"/>
      <c r="J591" s="55"/>
      <c r="K591" s="56"/>
      <c r="R591" s="11"/>
      <c r="U591" s="5"/>
    </row>
    <row r="592" spans="4:21">
      <c r="D592" s="11"/>
      <c r="G592" s="5"/>
      <c r="J592" s="55"/>
      <c r="K592" s="56"/>
      <c r="U592" s="5"/>
    </row>
    <row r="593" spans="4:21">
      <c r="G593" s="5"/>
      <c r="J593" s="55"/>
      <c r="K593" s="56"/>
      <c r="P593" s="11"/>
      <c r="R593" s="11"/>
      <c r="U593" s="5"/>
    </row>
    <row r="594" spans="4:21">
      <c r="G594" s="5"/>
      <c r="J594" s="55"/>
      <c r="K594" s="56"/>
      <c r="U594" s="5"/>
    </row>
    <row r="595" spans="4:21">
      <c r="G595" s="5"/>
      <c r="J595" s="55"/>
      <c r="K595" s="56"/>
      <c r="U595" s="5"/>
    </row>
    <row r="596" spans="4:21">
      <c r="D596" s="11"/>
      <c r="G596" s="5"/>
      <c r="J596" s="55"/>
      <c r="K596" s="56"/>
      <c r="U596" s="5"/>
    </row>
    <row r="597" spans="4:21">
      <c r="D597" s="11"/>
      <c r="G597" s="5"/>
      <c r="J597" s="55"/>
      <c r="K597" s="56"/>
      <c r="U597" s="5"/>
    </row>
    <row r="598" spans="4:21">
      <c r="G598" s="5"/>
      <c r="J598" s="55"/>
      <c r="K598" s="56"/>
      <c r="U598" s="5"/>
    </row>
    <row r="599" spans="4:21">
      <c r="G599" s="5"/>
      <c r="J599" s="55"/>
      <c r="K599" s="56"/>
      <c r="N599" s="11"/>
      <c r="R599" s="11"/>
      <c r="U599" s="5"/>
    </row>
    <row r="600" spans="4:21">
      <c r="G600" s="5"/>
      <c r="J600" s="55"/>
      <c r="K600" s="56"/>
      <c r="P600" s="11"/>
      <c r="U600" s="5"/>
    </row>
    <row r="601" spans="4:21">
      <c r="D601" s="11"/>
      <c r="G601" s="5"/>
      <c r="J601" s="55"/>
      <c r="K601" s="56"/>
      <c r="P601" s="11"/>
      <c r="R601" s="11"/>
      <c r="U601" s="5"/>
    </row>
    <row r="602" spans="4:21">
      <c r="D602" s="11"/>
      <c r="G602" s="5"/>
      <c r="J602" s="55"/>
      <c r="K602" s="56"/>
      <c r="P602" s="11"/>
      <c r="U602" s="5"/>
    </row>
    <row r="603" spans="4:21">
      <c r="G603" s="5"/>
      <c r="J603" s="55"/>
      <c r="K603" s="56"/>
      <c r="P603" s="11"/>
      <c r="R603" s="11"/>
      <c r="U603" s="5"/>
    </row>
    <row r="604" spans="4:21">
      <c r="G604" s="5"/>
      <c r="J604" s="55"/>
      <c r="K604" s="56"/>
      <c r="P604" s="11"/>
      <c r="R604" s="11"/>
      <c r="U604" s="5"/>
    </row>
    <row r="605" spans="4:21">
      <c r="D605" s="11"/>
      <c r="G605" s="5"/>
      <c r="J605" s="55"/>
      <c r="K605" s="56"/>
      <c r="P605" s="11"/>
      <c r="R605" s="11"/>
      <c r="U605" s="5"/>
    </row>
    <row r="606" spans="4:21">
      <c r="G606" s="5"/>
      <c r="J606" s="55"/>
      <c r="K606" s="56"/>
      <c r="P606" s="11"/>
      <c r="R606" s="11"/>
      <c r="U606" s="5"/>
    </row>
    <row r="607" spans="4:21">
      <c r="G607" s="5"/>
      <c r="J607" s="55"/>
      <c r="K607" s="56"/>
      <c r="P607" s="11"/>
      <c r="U607" s="5"/>
    </row>
    <row r="608" spans="4:21">
      <c r="G608" s="5"/>
      <c r="J608" s="55"/>
      <c r="K608" s="56"/>
      <c r="P608" s="11"/>
      <c r="U608" s="5"/>
    </row>
    <row r="609" spans="4:21">
      <c r="D609" s="11"/>
      <c r="G609" s="5"/>
      <c r="J609" s="55"/>
      <c r="K609" s="56"/>
      <c r="P609" s="11"/>
      <c r="R609" s="11"/>
      <c r="U609" s="5"/>
    </row>
    <row r="610" spans="4:21">
      <c r="G610" s="5"/>
      <c r="J610" s="55"/>
      <c r="K610" s="56"/>
      <c r="P610" s="11"/>
      <c r="R610" s="11"/>
      <c r="U610" s="5"/>
    </row>
    <row r="611" spans="4:21">
      <c r="D611" s="11"/>
      <c r="G611" s="5"/>
      <c r="J611" s="55"/>
      <c r="K611" s="56"/>
      <c r="P611" s="11"/>
      <c r="U611" s="5"/>
    </row>
    <row r="612" spans="4:21">
      <c r="D612" s="11"/>
      <c r="G612" s="5"/>
      <c r="J612" s="55"/>
      <c r="K612" s="56"/>
      <c r="P612" s="11"/>
      <c r="R612" s="11"/>
      <c r="U612" s="5"/>
    </row>
    <row r="613" spans="4:21">
      <c r="G613" s="5"/>
      <c r="J613" s="55"/>
      <c r="K613" s="56"/>
      <c r="R613" s="11"/>
      <c r="U613" s="5"/>
    </row>
    <row r="614" spans="4:21">
      <c r="D614" s="11"/>
      <c r="G614" s="5"/>
      <c r="J614" s="55"/>
      <c r="K614" s="56"/>
      <c r="P614" s="11"/>
      <c r="R614" s="11"/>
      <c r="U614" s="5"/>
    </row>
    <row r="615" spans="4:21">
      <c r="D615" s="11"/>
      <c r="G615" s="5"/>
      <c r="J615" s="55"/>
      <c r="K615" s="56"/>
      <c r="R615" s="11"/>
      <c r="U615" s="5"/>
    </row>
    <row r="616" spans="4:21">
      <c r="D616" s="11"/>
      <c r="G616" s="5"/>
      <c r="J616" s="55"/>
      <c r="K616" s="56"/>
      <c r="R616" s="11"/>
      <c r="U616" s="5"/>
    </row>
    <row r="617" spans="4:21">
      <c r="D617" s="11"/>
      <c r="G617" s="5"/>
      <c r="J617" s="55"/>
      <c r="K617" s="56"/>
      <c r="R617" s="11"/>
      <c r="U617" s="5"/>
    </row>
    <row r="618" spans="4:21">
      <c r="D618" s="11"/>
      <c r="G618" s="5"/>
      <c r="J618" s="55"/>
      <c r="K618" s="56"/>
      <c r="U618" s="5"/>
    </row>
    <row r="619" spans="4:21">
      <c r="D619" s="11"/>
      <c r="G619" s="5"/>
      <c r="J619" s="55"/>
      <c r="K619" s="56"/>
      <c r="U619" s="5"/>
    </row>
    <row r="620" spans="4:21">
      <c r="G620" s="5"/>
      <c r="J620" s="55"/>
      <c r="K620" s="56"/>
      <c r="R620" s="11"/>
      <c r="U620" s="5"/>
    </row>
    <row r="621" spans="4:21">
      <c r="D621" s="11"/>
      <c r="G621" s="5"/>
      <c r="J621" s="55"/>
      <c r="K621" s="56"/>
      <c r="U621" s="5"/>
    </row>
    <row r="622" spans="4:21">
      <c r="D622" s="11"/>
      <c r="G622" s="5"/>
      <c r="J622" s="55"/>
      <c r="K622" s="56"/>
      <c r="R622" s="11"/>
      <c r="U622" s="5"/>
    </row>
    <row r="623" spans="4:21">
      <c r="G623" s="5"/>
      <c r="J623" s="55"/>
      <c r="K623" s="56"/>
      <c r="U623" s="5"/>
    </row>
    <row r="624" spans="4:21">
      <c r="G624" s="5"/>
      <c r="J624" s="55"/>
      <c r="K624" s="56"/>
      <c r="U624" s="5"/>
    </row>
    <row r="625" spans="4:21">
      <c r="D625" s="11"/>
      <c r="G625" s="5"/>
      <c r="J625" s="55"/>
      <c r="K625" s="56"/>
      <c r="R625" s="11"/>
      <c r="U625" s="5"/>
    </row>
    <row r="626" spans="4:21">
      <c r="G626" s="5"/>
      <c r="J626" s="55"/>
      <c r="K626" s="56"/>
      <c r="R626" s="11"/>
      <c r="U626" s="5"/>
    </row>
    <row r="627" spans="4:21">
      <c r="G627" s="5"/>
      <c r="J627" s="55"/>
      <c r="K627" s="56"/>
      <c r="R627" s="11"/>
      <c r="U627" s="5"/>
    </row>
    <row r="628" spans="4:21">
      <c r="G628" s="5"/>
      <c r="J628" s="55"/>
      <c r="K628" s="56"/>
      <c r="R628" s="11"/>
      <c r="U628" s="5"/>
    </row>
    <row r="629" spans="4:21">
      <c r="G629" s="5"/>
      <c r="J629" s="55"/>
      <c r="K629" s="56"/>
      <c r="U629" s="5"/>
    </row>
    <row r="630" spans="4:21">
      <c r="D630" s="11"/>
      <c r="G630" s="5"/>
      <c r="J630" s="55"/>
      <c r="K630" s="56"/>
      <c r="U630" s="5"/>
    </row>
    <row r="631" spans="4:21">
      <c r="G631" s="5"/>
      <c r="J631" s="55"/>
      <c r="K631" s="56"/>
      <c r="N631" s="11"/>
      <c r="R631" s="11"/>
      <c r="U631" s="5"/>
    </row>
    <row r="632" spans="4:21">
      <c r="D632" s="11"/>
      <c r="G632" s="5"/>
      <c r="J632" s="55"/>
      <c r="K632" s="56"/>
      <c r="U632" s="5"/>
    </row>
    <row r="633" spans="4:21">
      <c r="G633" s="5"/>
      <c r="J633" s="55"/>
      <c r="K633" s="56"/>
      <c r="N633" s="11"/>
      <c r="U633" s="5"/>
    </row>
    <row r="634" spans="4:21">
      <c r="D634" s="11"/>
      <c r="G634" s="5"/>
      <c r="J634" s="55"/>
      <c r="K634" s="56"/>
      <c r="R634" s="11"/>
      <c r="U634" s="5"/>
    </row>
    <row r="635" spans="4:21">
      <c r="D635" s="11"/>
      <c r="G635" s="5"/>
      <c r="J635" s="55"/>
      <c r="K635" s="56"/>
      <c r="U635" s="5"/>
    </row>
    <row r="636" spans="4:21">
      <c r="D636" s="11"/>
      <c r="G636" s="5"/>
      <c r="J636" s="55"/>
      <c r="K636" s="56"/>
      <c r="U636" s="5"/>
    </row>
    <row r="637" spans="4:21">
      <c r="D637" s="11"/>
      <c r="G637" s="5"/>
      <c r="J637" s="55"/>
      <c r="K637" s="56"/>
      <c r="R637" s="11"/>
      <c r="U637" s="5"/>
    </row>
    <row r="638" spans="4:21">
      <c r="G638" s="5"/>
      <c r="J638" s="55"/>
      <c r="K638" s="56"/>
      <c r="U638" s="5"/>
    </row>
    <row r="639" spans="4:21">
      <c r="D639" s="11"/>
      <c r="G639" s="5"/>
      <c r="J639" s="55"/>
      <c r="K639" s="56"/>
      <c r="U639" s="5"/>
    </row>
    <row r="640" spans="4:21">
      <c r="D640" s="11"/>
      <c r="G640" s="5"/>
      <c r="J640" s="55"/>
      <c r="K640" s="56"/>
      <c r="U640" s="5"/>
    </row>
    <row r="641" spans="4:21">
      <c r="G641" s="5"/>
      <c r="J641" s="55"/>
      <c r="K641" s="56"/>
      <c r="U641" s="5"/>
    </row>
    <row r="642" spans="4:21">
      <c r="G642" s="5"/>
      <c r="J642" s="55"/>
      <c r="K642" s="56"/>
      <c r="R642" s="11"/>
      <c r="U642" s="5"/>
    </row>
    <row r="643" spans="4:21">
      <c r="D643" s="11"/>
      <c r="G643" s="5"/>
      <c r="J643" s="55"/>
      <c r="K643" s="56"/>
      <c r="R643" s="11"/>
      <c r="U643" s="5"/>
    </row>
    <row r="644" spans="4:21">
      <c r="D644" s="11"/>
      <c r="G644" s="5"/>
      <c r="J644" s="55"/>
      <c r="K644" s="56"/>
      <c r="U644" s="5"/>
    </row>
    <row r="645" spans="4:21">
      <c r="D645" s="11"/>
      <c r="G645" s="5"/>
      <c r="J645" s="55"/>
      <c r="K645" s="56"/>
      <c r="U645" s="5"/>
    </row>
    <row r="646" spans="4:21">
      <c r="D646" s="11"/>
      <c r="G646" s="5"/>
      <c r="J646" s="55"/>
      <c r="K646" s="56"/>
      <c r="R646" s="11"/>
      <c r="U646" s="5"/>
    </row>
    <row r="647" spans="4:21">
      <c r="D647" s="11"/>
      <c r="G647" s="5"/>
      <c r="J647" s="55"/>
      <c r="K647" s="56"/>
      <c r="U647" s="5"/>
    </row>
    <row r="648" spans="4:21">
      <c r="D648" s="11"/>
      <c r="G648" s="5"/>
      <c r="J648" s="55"/>
      <c r="K648" s="56"/>
      <c r="U648" s="5"/>
    </row>
    <row r="649" spans="4:21">
      <c r="G649" s="5"/>
      <c r="J649" s="55"/>
      <c r="K649" s="56"/>
      <c r="U649" s="5"/>
    </row>
    <row r="650" spans="4:21">
      <c r="G650" s="5"/>
      <c r="J650" s="55"/>
      <c r="K650" s="56"/>
      <c r="R650" s="11"/>
      <c r="U650" s="5"/>
    </row>
    <row r="651" spans="4:21">
      <c r="D651" s="11"/>
      <c r="G651" s="5"/>
      <c r="J651" s="55"/>
      <c r="K651" s="56"/>
      <c r="R651" s="11"/>
      <c r="U651" s="5"/>
    </row>
    <row r="652" spans="4:21">
      <c r="D652" s="11"/>
      <c r="G652" s="5"/>
      <c r="J652" s="55"/>
      <c r="K652" s="56"/>
      <c r="U652" s="5"/>
    </row>
    <row r="653" spans="4:21">
      <c r="G653" s="5"/>
      <c r="J653" s="55"/>
      <c r="K653" s="56"/>
      <c r="U653" s="5"/>
    </row>
    <row r="654" spans="4:21">
      <c r="G654" s="5"/>
      <c r="J654" s="55"/>
      <c r="K654" s="56"/>
      <c r="U654" s="5"/>
    </row>
    <row r="655" spans="4:21">
      <c r="D655" s="11"/>
      <c r="G655" s="5"/>
      <c r="J655" s="55"/>
      <c r="K655" s="56"/>
      <c r="R655" s="11"/>
      <c r="U655" s="5"/>
    </row>
    <row r="656" spans="4:21">
      <c r="D656" s="11"/>
      <c r="G656" s="5"/>
      <c r="J656" s="55"/>
      <c r="K656" s="56"/>
      <c r="R656" s="11"/>
      <c r="U656" s="5"/>
    </row>
    <row r="657" spans="4:21">
      <c r="G657" s="5"/>
      <c r="J657" s="55"/>
      <c r="K657" s="56"/>
      <c r="U657" s="5"/>
    </row>
    <row r="658" spans="4:21">
      <c r="D658" s="11"/>
      <c r="G658" s="5"/>
      <c r="J658" s="55"/>
      <c r="K658" s="56"/>
      <c r="U658" s="5"/>
    </row>
    <row r="659" spans="4:21">
      <c r="D659" s="11"/>
      <c r="G659" s="5"/>
      <c r="J659" s="55"/>
      <c r="K659" s="56"/>
      <c r="P659" s="11"/>
      <c r="R659" s="11"/>
      <c r="U659" s="5"/>
    </row>
    <row r="660" spans="4:21">
      <c r="D660" s="11"/>
      <c r="G660" s="5"/>
      <c r="J660" s="55"/>
      <c r="K660" s="56"/>
      <c r="P660" s="11"/>
      <c r="R660" s="11"/>
      <c r="U660" s="5"/>
    </row>
    <row r="661" spans="4:21">
      <c r="D661" s="11"/>
      <c r="G661" s="5"/>
      <c r="J661" s="55"/>
      <c r="K661" s="56"/>
      <c r="U661" s="5"/>
    </row>
    <row r="662" spans="4:21">
      <c r="G662" s="5"/>
      <c r="J662" s="55"/>
      <c r="K662" s="56"/>
      <c r="U662" s="5"/>
    </row>
    <row r="663" spans="4:21">
      <c r="G663" s="5"/>
      <c r="J663" s="55"/>
      <c r="K663" s="56"/>
      <c r="U663" s="5"/>
    </row>
    <row r="664" spans="4:21">
      <c r="D664" s="11"/>
      <c r="G664" s="5"/>
      <c r="J664" s="55"/>
      <c r="K664" s="56"/>
      <c r="R664" s="11"/>
      <c r="U664" s="5"/>
    </row>
    <row r="665" spans="4:21">
      <c r="D665" s="11"/>
      <c r="G665" s="5"/>
      <c r="J665" s="55"/>
      <c r="K665" s="56"/>
      <c r="U665" s="5"/>
    </row>
    <row r="666" spans="4:21">
      <c r="G666" s="5"/>
      <c r="J666" s="55"/>
      <c r="K666" s="56"/>
      <c r="U666" s="5"/>
    </row>
    <row r="667" spans="4:21">
      <c r="G667" s="5"/>
      <c r="J667" s="55"/>
      <c r="K667" s="56"/>
      <c r="U667" s="5"/>
    </row>
    <row r="668" spans="4:21">
      <c r="G668" s="5"/>
      <c r="J668" s="55"/>
      <c r="K668" s="56"/>
      <c r="N668" s="11"/>
      <c r="U668" s="5"/>
    </row>
    <row r="669" spans="4:21">
      <c r="D669" s="11"/>
      <c r="G669" s="5"/>
      <c r="J669" s="55"/>
      <c r="K669" s="56"/>
      <c r="U669" s="5"/>
    </row>
    <row r="670" spans="4:21">
      <c r="D670" s="11"/>
      <c r="G670" s="5"/>
      <c r="J670" s="55"/>
      <c r="K670" s="56"/>
      <c r="U670" s="5"/>
    </row>
    <row r="671" spans="4:21">
      <c r="G671" s="5"/>
      <c r="J671" s="55"/>
      <c r="K671" s="56"/>
      <c r="U671" s="5"/>
    </row>
    <row r="672" spans="4:21">
      <c r="D672" s="11"/>
      <c r="G672" s="5"/>
      <c r="J672" s="55"/>
      <c r="K672" s="56"/>
      <c r="R672" s="11"/>
      <c r="U672" s="5"/>
    </row>
    <row r="673" spans="2:21">
      <c r="G673" s="5"/>
      <c r="J673" s="55"/>
      <c r="K673" s="56"/>
      <c r="U673" s="5"/>
    </row>
    <row r="674" spans="2:21">
      <c r="D674" s="11"/>
      <c r="G674" s="5"/>
      <c r="J674" s="55"/>
      <c r="K674" s="56"/>
      <c r="N674" s="11"/>
      <c r="R674" s="11"/>
      <c r="U674" s="5"/>
    </row>
    <row r="675" spans="2:21">
      <c r="G675" s="5"/>
      <c r="J675" s="55"/>
      <c r="K675" s="56"/>
      <c r="R675" s="11"/>
      <c r="U675" s="5"/>
    </row>
    <row r="676" spans="2:21">
      <c r="D676" s="11"/>
      <c r="G676" s="5"/>
      <c r="J676" s="55"/>
      <c r="K676" s="56"/>
      <c r="U676" s="5"/>
    </row>
    <row r="677" spans="2:21">
      <c r="G677" s="5"/>
      <c r="J677" s="55"/>
      <c r="K677" s="56"/>
      <c r="R677" s="11"/>
      <c r="U677" s="5"/>
    </row>
    <row r="678" spans="2:21">
      <c r="G678" s="5"/>
      <c r="J678" s="55"/>
      <c r="K678" s="56"/>
      <c r="U678" s="5"/>
    </row>
    <row r="679" spans="2:21">
      <c r="D679" s="11"/>
      <c r="G679" s="5"/>
      <c r="J679" s="55"/>
      <c r="K679" s="56"/>
      <c r="U679" s="5"/>
    </row>
    <row r="680" spans="2:21">
      <c r="D680" s="11"/>
      <c r="G680" s="5"/>
      <c r="J680" s="55"/>
      <c r="K680" s="56"/>
      <c r="U680" s="5"/>
    </row>
    <row r="681" spans="2:21">
      <c r="D681" s="11"/>
      <c r="G681" s="5"/>
      <c r="J681" s="55"/>
      <c r="K681" s="56"/>
      <c r="U681" s="5"/>
    </row>
    <row r="682" spans="2:21">
      <c r="D682" s="11"/>
      <c r="G682" s="5"/>
      <c r="J682" s="55"/>
      <c r="K682" s="56"/>
      <c r="U682" s="5"/>
    </row>
    <row r="683" spans="2:21">
      <c r="G683" s="5"/>
      <c r="J683" s="55"/>
      <c r="K683" s="56"/>
      <c r="U683" s="5"/>
    </row>
    <row r="684" spans="2:21">
      <c r="D684" s="11"/>
      <c r="G684" s="5"/>
      <c r="J684" s="55"/>
      <c r="K684" s="56"/>
      <c r="U684" s="5"/>
    </row>
    <row r="685" spans="2:21">
      <c r="B685" s="11"/>
      <c r="D685" s="11"/>
      <c r="G685" s="5"/>
      <c r="J685" s="55"/>
      <c r="K685" s="56"/>
      <c r="U685" s="5"/>
    </row>
    <row r="686" spans="2:21">
      <c r="B686" s="11"/>
      <c r="G686" s="5"/>
      <c r="J686" s="55"/>
      <c r="K686" s="56"/>
      <c r="U686" s="5"/>
    </row>
    <row r="687" spans="2:21">
      <c r="G687" s="5"/>
      <c r="J687" s="55"/>
      <c r="K687" s="56"/>
      <c r="U687" s="5"/>
    </row>
    <row r="688" spans="2:21">
      <c r="G688" s="5"/>
      <c r="J688" s="55"/>
      <c r="K688" s="56"/>
      <c r="U688" s="5"/>
    </row>
    <row r="689" spans="4:21">
      <c r="G689" s="5"/>
      <c r="J689" s="55"/>
      <c r="K689" s="56"/>
      <c r="U689" s="5"/>
    </row>
    <row r="690" spans="4:21">
      <c r="D690" s="11"/>
      <c r="G690" s="5"/>
      <c r="J690" s="55"/>
      <c r="K690" s="56"/>
      <c r="U690" s="5"/>
    </row>
    <row r="691" spans="4:21">
      <c r="D691" s="11"/>
      <c r="G691" s="5"/>
      <c r="J691" s="55"/>
      <c r="K691" s="56"/>
      <c r="R691" s="11"/>
      <c r="U691" s="5"/>
    </row>
    <row r="692" spans="4:21">
      <c r="G692" s="5"/>
      <c r="J692" s="55"/>
      <c r="K692" s="56"/>
      <c r="U692" s="5"/>
    </row>
    <row r="693" spans="4:21">
      <c r="D693" s="11"/>
      <c r="G693" s="5"/>
      <c r="J693" s="55"/>
      <c r="K693" s="56"/>
      <c r="P693" s="11"/>
      <c r="U693" s="5"/>
    </row>
    <row r="694" spans="4:21">
      <c r="G694" s="5"/>
      <c r="J694" s="55"/>
      <c r="K694" s="56"/>
      <c r="P694" s="11"/>
      <c r="U694" s="5"/>
    </row>
    <row r="695" spans="4:21">
      <c r="G695" s="5"/>
      <c r="J695" s="55"/>
      <c r="K695" s="56"/>
      <c r="R695" s="11"/>
      <c r="U695" s="5"/>
    </row>
    <row r="696" spans="4:21">
      <c r="G696" s="5"/>
      <c r="J696" s="55"/>
      <c r="K696" s="56"/>
      <c r="P696" s="11"/>
      <c r="U696" s="5"/>
    </row>
    <row r="697" spans="4:21">
      <c r="G697" s="5"/>
      <c r="J697" s="55"/>
      <c r="K697" s="56"/>
      <c r="U697" s="5"/>
    </row>
    <row r="698" spans="4:21">
      <c r="G698" s="5"/>
      <c r="J698" s="55"/>
      <c r="K698" s="56"/>
      <c r="U698" s="5"/>
    </row>
    <row r="699" spans="4:21">
      <c r="G699" s="5"/>
      <c r="J699" s="55"/>
      <c r="K699" s="56"/>
      <c r="P699" s="11"/>
      <c r="R699" s="11"/>
      <c r="U699" s="5"/>
    </row>
    <row r="700" spans="4:21">
      <c r="G700" s="5"/>
      <c r="J700" s="55"/>
      <c r="K700" s="56"/>
      <c r="P700" s="11"/>
      <c r="R700" s="11"/>
      <c r="U700" s="5"/>
    </row>
    <row r="701" spans="4:21">
      <c r="G701" s="5"/>
      <c r="J701" s="55"/>
      <c r="K701" s="56"/>
      <c r="P701" s="11"/>
      <c r="U701" s="5"/>
    </row>
    <row r="702" spans="4:21">
      <c r="G702" s="5"/>
      <c r="J702" s="55"/>
      <c r="K702" s="56"/>
      <c r="N702" s="11"/>
      <c r="P702" s="11"/>
      <c r="R702" s="11"/>
      <c r="U702" s="5"/>
    </row>
    <row r="703" spans="4:21">
      <c r="G703" s="5"/>
      <c r="J703" s="55"/>
      <c r="K703" s="56"/>
      <c r="P703" s="11"/>
      <c r="R703" s="11"/>
      <c r="U703" s="5"/>
    </row>
    <row r="704" spans="4:21">
      <c r="G704" s="5"/>
      <c r="J704" s="55"/>
      <c r="K704" s="56"/>
      <c r="P704" s="11"/>
      <c r="R704" s="11"/>
      <c r="U704" s="5"/>
    </row>
    <row r="705" spans="4:21">
      <c r="D705" s="11"/>
      <c r="G705" s="5"/>
      <c r="J705" s="55"/>
      <c r="K705" s="56"/>
      <c r="U705" s="5"/>
    </row>
    <row r="706" spans="4:21">
      <c r="G706" s="5"/>
      <c r="J706" s="55"/>
      <c r="K706" s="56"/>
      <c r="P706" s="11"/>
      <c r="U706" s="5"/>
    </row>
    <row r="707" spans="4:21">
      <c r="G707" s="5"/>
      <c r="J707" s="55"/>
      <c r="K707" s="56"/>
      <c r="P707" s="11"/>
      <c r="U707" s="5"/>
    </row>
    <row r="708" spans="4:21">
      <c r="G708" s="5"/>
      <c r="J708" s="55"/>
      <c r="K708" s="56"/>
      <c r="U708" s="5"/>
    </row>
    <row r="709" spans="4:21">
      <c r="D709" s="11"/>
      <c r="G709" s="5"/>
      <c r="J709" s="55"/>
      <c r="K709" s="56"/>
      <c r="U709" s="5"/>
    </row>
    <row r="710" spans="4:21">
      <c r="G710" s="5"/>
      <c r="J710" s="55"/>
      <c r="K710" s="56"/>
      <c r="U710" s="5"/>
    </row>
    <row r="711" spans="4:21">
      <c r="G711" s="5"/>
      <c r="J711" s="55"/>
      <c r="K711" s="56"/>
      <c r="U711" s="5"/>
    </row>
    <row r="712" spans="4:21">
      <c r="G712" s="5"/>
      <c r="J712" s="55"/>
      <c r="K712" s="56"/>
      <c r="U712" s="5"/>
    </row>
    <row r="713" spans="4:21">
      <c r="G713" s="5"/>
      <c r="J713" s="55"/>
      <c r="K713" s="56"/>
      <c r="N713" s="11"/>
      <c r="R713" s="11"/>
      <c r="U713" s="5"/>
    </row>
    <row r="714" spans="4:21">
      <c r="G714" s="5"/>
      <c r="J714" s="55"/>
      <c r="K714" s="56"/>
      <c r="N714" s="11"/>
      <c r="U714" s="5"/>
    </row>
    <row r="715" spans="4:21">
      <c r="G715" s="5"/>
      <c r="J715" s="55"/>
      <c r="K715" s="56"/>
      <c r="N715" s="11"/>
      <c r="U715" s="5"/>
    </row>
    <row r="716" spans="4:21">
      <c r="D716" s="11"/>
      <c r="G716" s="5"/>
      <c r="J716" s="55"/>
      <c r="K716" s="56"/>
      <c r="U716" s="5"/>
    </row>
    <row r="717" spans="4:21">
      <c r="D717" s="11"/>
      <c r="G717" s="5"/>
      <c r="J717" s="55"/>
      <c r="K717" s="56"/>
      <c r="U717" s="5"/>
    </row>
    <row r="718" spans="4:21">
      <c r="D718" s="11"/>
      <c r="G718" s="5"/>
      <c r="J718" s="55"/>
      <c r="K718" s="56"/>
      <c r="R718" s="11"/>
      <c r="U718" s="5"/>
    </row>
    <row r="719" spans="4:21">
      <c r="G719" s="5"/>
      <c r="J719" s="55"/>
      <c r="K719" s="56"/>
      <c r="U719" s="5"/>
    </row>
    <row r="720" spans="4:21">
      <c r="D720" s="11"/>
      <c r="G720" s="5"/>
      <c r="J720" s="55"/>
      <c r="K720" s="56"/>
      <c r="N720" s="11"/>
      <c r="R720" s="11"/>
      <c r="U720" s="5"/>
    </row>
    <row r="721" spans="4:21">
      <c r="G721" s="5"/>
      <c r="J721" s="55"/>
      <c r="K721" s="56"/>
      <c r="R721" s="11"/>
      <c r="U721" s="5"/>
    </row>
    <row r="722" spans="4:21">
      <c r="G722" s="5"/>
      <c r="J722" s="55"/>
      <c r="K722" s="56"/>
      <c r="U722" s="5"/>
    </row>
    <row r="723" spans="4:21">
      <c r="D723" s="11"/>
      <c r="G723" s="5"/>
      <c r="J723" s="55"/>
      <c r="K723" s="56"/>
      <c r="U723" s="5"/>
    </row>
    <row r="724" spans="4:21">
      <c r="G724" s="5"/>
      <c r="J724" s="55"/>
      <c r="K724" s="56"/>
      <c r="U724" s="5"/>
    </row>
    <row r="725" spans="4:21">
      <c r="D725" s="11"/>
      <c r="G725" s="5"/>
      <c r="J725" s="55"/>
      <c r="K725" s="56"/>
      <c r="R725" s="11"/>
      <c r="U725" s="5"/>
    </row>
    <row r="726" spans="4:21">
      <c r="D726" s="11"/>
      <c r="G726" s="5"/>
      <c r="J726" s="55"/>
      <c r="K726" s="56"/>
      <c r="N726" s="11"/>
      <c r="U726" s="5"/>
    </row>
    <row r="727" spans="4:21">
      <c r="G727" s="5"/>
      <c r="J727" s="55"/>
      <c r="K727" s="56"/>
      <c r="U727" s="5"/>
    </row>
    <row r="728" spans="4:21">
      <c r="G728" s="5"/>
      <c r="J728" s="55"/>
      <c r="K728" s="56"/>
      <c r="U728" s="5"/>
    </row>
    <row r="729" spans="4:21">
      <c r="G729" s="5"/>
      <c r="J729" s="55"/>
      <c r="K729" s="56"/>
      <c r="R729" s="11"/>
      <c r="U729" s="5"/>
    </row>
    <row r="730" spans="4:21">
      <c r="D730" s="11"/>
      <c r="G730" s="5"/>
      <c r="H730" s="42"/>
      <c r="J730" s="55"/>
      <c r="K730" s="56"/>
      <c r="U730" s="5"/>
    </row>
    <row r="731" spans="4:21">
      <c r="D731" s="11"/>
      <c r="G731" s="5"/>
      <c r="J731" s="55"/>
      <c r="K731" s="56"/>
      <c r="U731" s="5"/>
    </row>
    <row r="732" spans="4:21">
      <c r="G732" s="5"/>
      <c r="J732" s="55"/>
      <c r="K732" s="56"/>
      <c r="R732" s="11"/>
      <c r="U732" s="5"/>
    </row>
    <row r="733" spans="4:21">
      <c r="D733" s="11"/>
      <c r="G733" s="5"/>
      <c r="I733" s="42"/>
      <c r="J733" s="55"/>
      <c r="K733" s="56"/>
      <c r="R733" s="11"/>
      <c r="U733" s="5"/>
    </row>
    <row r="734" spans="4:21">
      <c r="G734" s="5"/>
      <c r="J734" s="55"/>
      <c r="K734" s="56"/>
      <c r="U734" s="5"/>
    </row>
    <row r="735" spans="4:21">
      <c r="G735" s="5"/>
      <c r="J735" s="55"/>
      <c r="K735" s="56"/>
      <c r="U735" s="5"/>
    </row>
    <row r="736" spans="4:21">
      <c r="D736" s="11"/>
      <c r="G736" s="5"/>
      <c r="J736" s="55"/>
      <c r="K736" s="56"/>
      <c r="U736" s="5"/>
    </row>
    <row r="737" spans="4:21">
      <c r="D737" s="11"/>
      <c r="G737" s="5"/>
      <c r="J737" s="55"/>
      <c r="K737" s="56"/>
      <c r="U737" s="5"/>
    </row>
    <row r="738" spans="4:21">
      <c r="D738" s="11"/>
      <c r="G738" s="5"/>
      <c r="J738" s="55"/>
      <c r="K738" s="56"/>
      <c r="R738" s="11"/>
      <c r="U738" s="5"/>
    </row>
    <row r="739" spans="4:21">
      <c r="G739" s="5"/>
      <c r="J739" s="55"/>
      <c r="K739" s="56"/>
      <c r="R739" s="11"/>
      <c r="U739" s="5"/>
    </row>
    <row r="740" spans="4:21">
      <c r="G740" s="5"/>
      <c r="J740" s="55"/>
      <c r="K740" s="56"/>
      <c r="U740" s="5"/>
    </row>
    <row r="741" spans="4:21">
      <c r="D741" s="11"/>
      <c r="G741" s="5"/>
      <c r="J741" s="55"/>
      <c r="K741" s="56"/>
      <c r="U741" s="5"/>
    </row>
    <row r="742" spans="4:21">
      <c r="G742" s="5"/>
      <c r="J742" s="55"/>
      <c r="K742" s="56"/>
      <c r="U742" s="5"/>
    </row>
    <row r="743" spans="4:21">
      <c r="G743" s="5"/>
      <c r="J743" s="55"/>
      <c r="K743" s="56"/>
      <c r="U743" s="5"/>
    </row>
    <row r="744" spans="4:21">
      <c r="G744" s="5"/>
      <c r="J744" s="55"/>
      <c r="K744" s="56"/>
      <c r="P744" s="11"/>
      <c r="R744" s="11"/>
      <c r="U744" s="5"/>
    </row>
    <row r="745" spans="4:21">
      <c r="G745" s="5"/>
      <c r="J745" s="55"/>
      <c r="K745" s="56"/>
      <c r="P745" s="11"/>
      <c r="R745" s="11"/>
      <c r="U745" s="5"/>
    </row>
    <row r="746" spans="4:21">
      <c r="D746" s="11"/>
      <c r="G746" s="5"/>
      <c r="J746" s="55"/>
      <c r="K746" s="56"/>
      <c r="U746" s="5"/>
    </row>
    <row r="747" spans="4:21">
      <c r="G747" s="5"/>
      <c r="J747" s="55"/>
      <c r="K747" s="56"/>
      <c r="U747" s="5"/>
    </row>
    <row r="748" spans="4:21">
      <c r="D748" s="11"/>
      <c r="G748" s="5"/>
      <c r="J748" s="55"/>
      <c r="K748" s="56"/>
      <c r="N748" s="11"/>
      <c r="U748" s="5"/>
    </row>
    <row r="749" spans="4:21">
      <c r="D749" s="11"/>
      <c r="G749" s="5"/>
      <c r="J749" s="55"/>
      <c r="K749" s="56"/>
      <c r="U749" s="5"/>
    </row>
    <row r="750" spans="4:21">
      <c r="G750" s="5"/>
      <c r="J750" s="55"/>
      <c r="K750" s="56"/>
      <c r="U750" s="5"/>
    </row>
    <row r="751" spans="4:21">
      <c r="G751" s="5"/>
      <c r="J751" s="55"/>
      <c r="K751" s="56"/>
      <c r="U751" s="5"/>
    </row>
    <row r="752" spans="4:21">
      <c r="G752" s="5"/>
      <c r="J752" s="55"/>
      <c r="K752" s="56"/>
      <c r="U752" s="5"/>
    </row>
    <row r="753" spans="2:21">
      <c r="D753" s="11"/>
      <c r="G753" s="5"/>
      <c r="J753" s="55"/>
      <c r="K753" s="56"/>
      <c r="U753" s="5"/>
    </row>
    <row r="754" spans="2:21">
      <c r="D754" s="11"/>
      <c r="G754" s="5"/>
      <c r="J754" s="55"/>
      <c r="K754" s="56"/>
      <c r="P754" s="11"/>
      <c r="U754" s="5"/>
    </row>
    <row r="755" spans="2:21">
      <c r="D755" s="11"/>
      <c r="G755" s="5"/>
      <c r="J755" s="55"/>
      <c r="K755" s="56"/>
      <c r="P755" s="11"/>
      <c r="R755" s="11"/>
      <c r="U755" s="5"/>
    </row>
    <row r="756" spans="2:21">
      <c r="G756" s="5"/>
      <c r="J756" s="55"/>
      <c r="K756" s="56"/>
      <c r="U756" s="5"/>
    </row>
    <row r="757" spans="2:21">
      <c r="B757" s="11"/>
      <c r="G757" s="5"/>
      <c r="J757" s="55"/>
      <c r="K757" s="56"/>
      <c r="P757" s="11"/>
      <c r="U757" s="5"/>
    </row>
    <row r="758" spans="2:21">
      <c r="D758" s="11"/>
      <c r="G758" s="5"/>
      <c r="J758" s="55"/>
      <c r="K758" s="56"/>
      <c r="R758" s="11"/>
      <c r="U758" s="5"/>
    </row>
    <row r="759" spans="2:21">
      <c r="G759" s="5"/>
      <c r="J759" s="55"/>
      <c r="K759" s="56"/>
      <c r="R759" s="11"/>
      <c r="U759" s="5"/>
    </row>
    <row r="760" spans="2:21">
      <c r="D760" s="11"/>
      <c r="G760" s="5"/>
      <c r="J760" s="55"/>
      <c r="K760" s="56"/>
      <c r="P760" s="11"/>
      <c r="U760" s="5"/>
    </row>
    <row r="761" spans="2:21">
      <c r="G761" s="5"/>
      <c r="J761" s="55"/>
      <c r="K761" s="56"/>
      <c r="U761" s="5"/>
    </row>
    <row r="762" spans="2:21">
      <c r="D762" s="11"/>
      <c r="G762" s="5"/>
      <c r="J762" s="55"/>
      <c r="K762" s="56"/>
      <c r="P762" s="11"/>
      <c r="R762" s="11"/>
      <c r="U762" s="5"/>
    </row>
    <row r="763" spans="2:21">
      <c r="D763" s="11"/>
      <c r="G763" s="5"/>
      <c r="J763" s="55"/>
      <c r="K763" s="56"/>
      <c r="R763" s="11"/>
      <c r="U763" s="5"/>
    </row>
    <row r="764" spans="2:21">
      <c r="G764" s="5"/>
      <c r="J764" s="55"/>
      <c r="K764" s="56"/>
      <c r="P764" s="11"/>
      <c r="R764" s="11"/>
      <c r="U764" s="5"/>
    </row>
    <row r="765" spans="2:21">
      <c r="D765" s="11"/>
      <c r="G765" s="5"/>
      <c r="J765" s="55"/>
      <c r="K765" s="56"/>
      <c r="R765" s="11"/>
      <c r="U765" s="5"/>
    </row>
    <row r="766" spans="2:21">
      <c r="G766" s="5"/>
      <c r="J766" s="55"/>
      <c r="K766" s="56"/>
      <c r="U766" s="5"/>
    </row>
    <row r="767" spans="2:21">
      <c r="G767" s="5"/>
      <c r="J767" s="55"/>
      <c r="K767" s="56"/>
      <c r="R767" s="11"/>
      <c r="U767" s="5"/>
    </row>
    <row r="768" spans="2:21">
      <c r="G768" s="5"/>
      <c r="J768" s="55"/>
      <c r="K768" s="56"/>
      <c r="P768" s="11"/>
      <c r="R768" s="11"/>
      <c r="U768" s="5"/>
    </row>
    <row r="769" spans="4:21">
      <c r="G769" s="5"/>
      <c r="J769" s="55"/>
      <c r="K769" s="56"/>
      <c r="R769" s="11"/>
      <c r="U769" s="5"/>
    </row>
    <row r="770" spans="4:21">
      <c r="D770" s="11"/>
      <c r="G770" s="5"/>
      <c r="J770" s="55"/>
      <c r="K770" s="56"/>
      <c r="U770" s="5"/>
    </row>
    <row r="771" spans="4:21">
      <c r="G771" s="5"/>
      <c r="J771" s="55"/>
      <c r="K771" s="56"/>
      <c r="R771" s="11"/>
      <c r="U771" s="5"/>
    </row>
    <row r="772" spans="4:21">
      <c r="D772" s="11"/>
      <c r="G772" s="5"/>
      <c r="J772" s="55"/>
      <c r="K772" s="56"/>
      <c r="P772" s="11"/>
      <c r="R772" s="11"/>
      <c r="U772" s="5"/>
    </row>
    <row r="773" spans="4:21">
      <c r="G773" s="5"/>
      <c r="J773" s="55"/>
      <c r="K773" s="56"/>
      <c r="R773" s="11"/>
      <c r="U773" s="5"/>
    </row>
    <row r="774" spans="4:21">
      <c r="G774" s="5"/>
      <c r="J774" s="55"/>
      <c r="K774" s="56"/>
      <c r="R774" s="11"/>
      <c r="U774" s="5"/>
    </row>
    <row r="775" spans="4:21">
      <c r="G775" s="5"/>
      <c r="J775" s="55"/>
      <c r="K775" s="56"/>
      <c r="R775" s="11"/>
      <c r="U775" s="5"/>
    </row>
    <row r="776" spans="4:21">
      <c r="G776" s="5"/>
      <c r="J776" s="55"/>
      <c r="K776" s="56"/>
      <c r="N776" s="11"/>
      <c r="R776" s="11"/>
      <c r="U776" s="5"/>
    </row>
    <row r="777" spans="4:21">
      <c r="G777" s="5"/>
      <c r="J777" s="55"/>
      <c r="K777" s="56"/>
      <c r="N777" s="11"/>
      <c r="U777" s="5"/>
    </row>
    <row r="778" spans="4:21">
      <c r="G778" s="5"/>
      <c r="J778" s="55"/>
      <c r="K778" s="56"/>
      <c r="N778" s="11"/>
      <c r="R778" s="11"/>
      <c r="U778" s="5"/>
    </row>
    <row r="779" spans="4:21">
      <c r="D779" s="11"/>
      <c r="G779" s="5"/>
      <c r="J779" s="55"/>
      <c r="K779" s="56"/>
      <c r="U779" s="5"/>
    </row>
    <row r="780" spans="4:21">
      <c r="D780" s="11"/>
      <c r="G780" s="5"/>
      <c r="J780" s="55"/>
      <c r="K780" s="56"/>
      <c r="U780" s="5"/>
    </row>
    <row r="781" spans="4:21">
      <c r="G781" s="5"/>
      <c r="J781" s="55"/>
      <c r="K781" s="56"/>
      <c r="U781" s="5"/>
    </row>
    <row r="782" spans="4:21">
      <c r="D782" s="11"/>
      <c r="G782" s="5"/>
      <c r="J782" s="55"/>
      <c r="K782" s="56"/>
      <c r="R782" s="11"/>
      <c r="U782" s="5"/>
    </row>
    <row r="783" spans="4:21">
      <c r="D783" s="11"/>
      <c r="G783" s="5"/>
      <c r="J783" s="55"/>
      <c r="K783" s="56"/>
      <c r="R783" s="11"/>
      <c r="U783" s="5"/>
    </row>
    <row r="784" spans="4:21">
      <c r="G784" s="5"/>
      <c r="J784" s="55"/>
      <c r="K784" s="56"/>
      <c r="R784" s="11"/>
      <c r="U784" s="5"/>
    </row>
    <row r="785" spans="4:21">
      <c r="D785" s="11"/>
      <c r="G785" s="5"/>
      <c r="J785" s="55"/>
      <c r="K785" s="56"/>
      <c r="R785" s="11"/>
      <c r="U785" s="5"/>
    </row>
    <row r="786" spans="4:21">
      <c r="G786" s="5"/>
      <c r="J786" s="55"/>
      <c r="K786" s="56"/>
      <c r="U786" s="5"/>
    </row>
    <row r="787" spans="4:21">
      <c r="D787" s="11"/>
      <c r="G787" s="5"/>
      <c r="J787" s="55"/>
      <c r="K787" s="56"/>
      <c r="U787" s="5"/>
    </row>
    <row r="788" spans="4:21">
      <c r="G788" s="5"/>
      <c r="J788" s="55"/>
      <c r="K788" s="56"/>
      <c r="U788" s="5"/>
    </row>
    <row r="789" spans="4:21">
      <c r="D789" s="11"/>
      <c r="G789" s="5"/>
      <c r="J789" s="55"/>
      <c r="K789" s="56"/>
      <c r="U789" s="5"/>
    </row>
    <row r="790" spans="4:21">
      <c r="D790" s="11"/>
      <c r="G790" s="5"/>
      <c r="J790" s="55"/>
      <c r="K790" s="56"/>
      <c r="R790" s="11"/>
      <c r="U790" s="5"/>
    </row>
    <row r="791" spans="4:21">
      <c r="G791" s="5"/>
      <c r="J791" s="55"/>
      <c r="K791" s="56"/>
      <c r="U791" s="5"/>
    </row>
    <row r="792" spans="4:21">
      <c r="G792" s="5"/>
      <c r="J792" s="55"/>
      <c r="K792" s="56"/>
      <c r="R792" s="11"/>
      <c r="U792" s="5"/>
    </row>
    <row r="793" spans="4:21">
      <c r="G793" s="5"/>
      <c r="I793" s="42"/>
      <c r="J793" s="55"/>
      <c r="K793" s="56"/>
      <c r="P793" s="11"/>
      <c r="R793" s="11"/>
      <c r="U793" s="5"/>
    </row>
    <row r="794" spans="4:21">
      <c r="D794" s="11"/>
      <c r="G794" s="5"/>
      <c r="J794" s="55"/>
      <c r="K794" s="56"/>
      <c r="P794" s="11"/>
      <c r="U794" s="5"/>
    </row>
    <row r="795" spans="4:21">
      <c r="G795" s="5"/>
      <c r="J795" s="55"/>
      <c r="K795" s="56"/>
      <c r="N795" s="11"/>
      <c r="P795" s="11"/>
      <c r="R795" s="11"/>
      <c r="U795" s="5"/>
    </row>
    <row r="796" spans="4:21">
      <c r="D796" s="11"/>
      <c r="G796" s="5"/>
      <c r="J796" s="55"/>
      <c r="K796" s="56"/>
      <c r="R796" s="11"/>
      <c r="U796" s="5"/>
    </row>
    <row r="797" spans="4:21">
      <c r="D797" s="11"/>
      <c r="G797" s="5"/>
      <c r="J797" s="55"/>
      <c r="K797" s="56"/>
      <c r="R797" s="11"/>
      <c r="U797" s="5"/>
    </row>
    <row r="798" spans="4:21">
      <c r="G798" s="5"/>
      <c r="J798" s="55"/>
      <c r="K798" s="56"/>
      <c r="U798" s="5"/>
    </row>
    <row r="799" spans="4:21">
      <c r="D799" s="11"/>
      <c r="G799" s="5"/>
      <c r="J799" s="55"/>
      <c r="K799" s="56"/>
      <c r="U799" s="5"/>
    </row>
    <row r="800" spans="4:21">
      <c r="D800" s="11"/>
      <c r="G800" s="5"/>
      <c r="J800" s="55"/>
      <c r="K800" s="56"/>
      <c r="R800" s="11"/>
      <c r="U800" s="5"/>
    </row>
    <row r="801" spans="4:21">
      <c r="D801" s="11"/>
      <c r="G801" s="5"/>
      <c r="J801" s="55"/>
      <c r="K801" s="56"/>
      <c r="U801" s="5"/>
    </row>
    <row r="802" spans="4:21">
      <c r="G802" s="5"/>
      <c r="J802" s="55"/>
      <c r="K802" s="56"/>
      <c r="U802" s="5"/>
    </row>
    <row r="803" spans="4:21">
      <c r="D803" s="11"/>
      <c r="G803" s="5"/>
      <c r="J803" s="55"/>
      <c r="K803" s="56"/>
      <c r="R803" s="11"/>
      <c r="U803" s="5"/>
    </row>
    <row r="804" spans="4:21">
      <c r="D804" s="11"/>
      <c r="G804" s="5"/>
      <c r="J804" s="55"/>
      <c r="K804" s="56"/>
      <c r="N804" s="11"/>
      <c r="U804" s="5"/>
    </row>
    <row r="805" spans="4:21">
      <c r="G805" s="5"/>
      <c r="J805" s="55"/>
      <c r="K805" s="56"/>
      <c r="U805" s="5"/>
    </row>
    <row r="806" spans="4:21">
      <c r="D806" s="11"/>
      <c r="G806" s="5"/>
      <c r="J806" s="55"/>
      <c r="K806" s="56"/>
      <c r="U806" s="5"/>
    </row>
    <row r="807" spans="4:21">
      <c r="G807" s="5"/>
      <c r="J807" s="55"/>
      <c r="K807" s="56"/>
      <c r="U807" s="5"/>
    </row>
    <row r="808" spans="4:21">
      <c r="G808" s="5"/>
      <c r="J808" s="55"/>
      <c r="K808" s="56"/>
      <c r="U808" s="5"/>
    </row>
    <row r="809" spans="4:21">
      <c r="D809" s="11"/>
      <c r="G809" s="5"/>
      <c r="J809" s="55"/>
      <c r="K809" s="56"/>
      <c r="U809" s="5"/>
    </row>
    <row r="810" spans="4:21">
      <c r="D810" s="11"/>
      <c r="G810" s="5"/>
      <c r="J810" s="55"/>
      <c r="K810" s="56"/>
      <c r="U810" s="5"/>
    </row>
    <row r="811" spans="4:21">
      <c r="G811" s="5"/>
      <c r="J811" s="55"/>
      <c r="K811" s="56"/>
      <c r="U811" s="5"/>
    </row>
    <row r="812" spans="4:21">
      <c r="D812" s="11"/>
      <c r="G812" s="5"/>
      <c r="J812" s="55"/>
      <c r="K812" s="56"/>
      <c r="U812" s="5"/>
    </row>
    <row r="813" spans="4:21">
      <c r="D813" s="11"/>
      <c r="G813" s="5"/>
      <c r="J813" s="55"/>
      <c r="K813" s="56"/>
      <c r="U813" s="5"/>
    </row>
    <row r="814" spans="4:21">
      <c r="D814" s="11"/>
      <c r="G814" s="5"/>
      <c r="J814" s="55"/>
      <c r="K814" s="56"/>
      <c r="U814" s="5"/>
    </row>
    <row r="815" spans="4:21">
      <c r="G815" s="5"/>
      <c r="J815" s="55"/>
      <c r="K815" s="56"/>
      <c r="U815" s="5"/>
    </row>
    <row r="816" spans="4:21">
      <c r="D816" s="11"/>
      <c r="G816" s="5"/>
      <c r="J816" s="55"/>
      <c r="K816" s="56"/>
      <c r="R816" s="11"/>
      <c r="U816" s="5"/>
    </row>
    <row r="817" spans="4:21">
      <c r="G817" s="5"/>
      <c r="J817" s="55"/>
      <c r="K817" s="56"/>
      <c r="N817" s="11"/>
      <c r="R817" s="11"/>
      <c r="U817" s="5"/>
    </row>
    <row r="818" spans="4:21">
      <c r="D818" s="11"/>
      <c r="G818" s="5"/>
      <c r="J818" s="55"/>
      <c r="K818" s="56"/>
      <c r="R818" s="11"/>
      <c r="U818" s="5"/>
    </row>
    <row r="819" spans="4:21">
      <c r="D819" s="11"/>
      <c r="G819" s="5"/>
      <c r="J819" s="55"/>
      <c r="K819" s="56"/>
      <c r="R819" s="11"/>
      <c r="U819" s="5"/>
    </row>
    <row r="820" spans="4:21">
      <c r="G820" s="5"/>
      <c r="J820" s="55"/>
      <c r="K820" s="56"/>
      <c r="R820" s="11"/>
      <c r="U820" s="5"/>
    </row>
    <row r="821" spans="4:21">
      <c r="G821" s="5"/>
      <c r="J821" s="55"/>
      <c r="K821" s="56"/>
      <c r="U821" s="5"/>
    </row>
    <row r="822" spans="4:21">
      <c r="G822" s="5"/>
      <c r="J822" s="55"/>
      <c r="K822" s="56"/>
      <c r="N822" s="11"/>
      <c r="R822" s="11"/>
      <c r="U822" s="5"/>
    </row>
    <row r="823" spans="4:21">
      <c r="G823" s="5"/>
      <c r="J823" s="55"/>
      <c r="K823" s="56"/>
      <c r="N823" s="11"/>
      <c r="U823" s="5"/>
    </row>
    <row r="824" spans="4:21">
      <c r="D824" s="11"/>
      <c r="G824" s="5"/>
      <c r="J824" s="55"/>
      <c r="K824" s="56"/>
      <c r="N824" s="11"/>
      <c r="U824" s="5"/>
    </row>
    <row r="825" spans="4:21">
      <c r="G825" s="5"/>
      <c r="J825" s="55"/>
      <c r="K825" s="56"/>
      <c r="U825" s="5"/>
    </row>
    <row r="826" spans="4:21">
      <c r="D826" s="11"/>
      <c r="G826" s="5"/>
      <c r="J826" s="55"/>
      <c r="K826" s="56"/>
      <c r="R826" s="11"/>
      <c r="U826" s="5"/>
    </row>
    <row r="827" spans="4:21">
      <c r="G827" s="5"/>
      <c r="J827" s="55"/>
      <c r="K827" s="56"/>
      <c r="U827" s="5"/>
    </row>
    <row r="828" spans="4:21">
      <c r="G828" s="5"/>
      <c r="J828" s="55"/>
      <c r="K828" s="56"/>
      <c r="U828" s="5"/>
    </row>
    <row r="829" spans="4:21">
      <c r="G829" s="5"/>
      <c r="J829" s="55"/>
      <c r="K829" s="56"/>
      <c r="P829" s="11"/>
      <c r="R829" s="11"/>
      <c r="U829" s="5"/>
    </row>
    <row r="830" spans="4:21">
      <c r="G830" s="5"/>
      <c r="J830" s="55"/>
      <c r="K830" s="56"/>
      <c r="U830" s="5"/>
    </row>
    <row r="831" spans="4:21">
      <c r="G831" s="5"/>
      <c r="J831" s="55"/>
      <c r="K831" s="56"/>
      <c r="U831" s="5"/>
    </row>
    <row r="832" spans="4:21">
      <c r="G832" s="5"/>
      <c r="J832" s="55"/>
      <c r="K832" s="56"/>
      <c r="U832" s="5"/>
    </row>
    <row r="833" spans="4:21">
      <c r="G833" s="5"/>
      <c r="J833" s="55"/>
      <c r="K833" s="56"/>
      <c r="R833" s="11"/>
      <c r="U833" s="5"/>
    </row>
    <row r="834" spans="4:21">
      <c r="D834" s="11"/>
      <c r="G834" s="5"/>
      <c r="J834" s="55"/>
      <c r="K834" s="56"/>
      <c r="U834" s="5"/>
    </row>
    <row r="835" spans="4:21">
      <c r="D835" s="11"/>
      <c r="G835" s="5"/>
      <c r="J835" s="55"/>
      <c r="K835" s="56"/>
      <c r="U835" s="5"/>
    </row>
    <row r="836" spans="4:21">
      <c r="G836" s="5"/>
      <c r="J836" s="55"/>
      <c r="K836" s="56"/>
      <c r="U836" s="5"/>
    </row>
    <row r="837" spans="4:21">
      <c r="G837" s="5"/>
      <c r="J837" s="55"/>
      <c r="K837" s="56"/>
      <c r="U837" s="5"/>
    </row>
    <row r="838" spans="4:21">
      <c r="D838" s="11"/>
      <c r="G838" s="5"/>
      <c r="J838" s="55"/>
      <c r="K838" s="56"/>
      <c r="U838" s="5"/>
    </row>
    <row r="839" spans="4:21">
      <c r="D839" s="11"/>
      <c r="G839" s="5"/>
      <c r="I839" s="42"/>
      <c r="J839" s="55"/>
      <c r="K839" s="56"/>
      <c r="R839" s="11"/>
      <c r="U839" s="5"/>
    </row>
    <row r="840" spans="4:21">
      <c r="G840" s="5"/>
      <c r="J840" s="55"/>
      <c r="K840" s="56"/>
      <c r="N840" s="11"/>
      <c r="R840" s="11"/>
      <c r="U840" s="5"/>
    </row>
    <row r="841" spans="4:21">
      <c r="G841" s="5"/>
      <c r="J841" s="55"/>
      <c r="K841" s="56"/>
      <c r="U841" s="5"/>
    </row>
    <row r="842" spans="4:21">
      <c r="G842" s="5"/>
      <c r="J842" s="55"/>
      <c r="K842" s="56"/>
      <c r="U842" s="5"/>
    </row>
    <row r="843" spans="4:21">
      <c r="D843" s="11"/>
      <c r="G843" s="5"/>
      <c r="J843" s="55"/>
      <c r="K843" s="56"/>
      <c r="U843" s="5"/>
    </row>
    <row r="844" spans="4:21">
      <c r="G844" s="5"/>
      <c r="J844" s="55"/>
      <c r="K844" s="56"/>
      <c r="R844" s="11"/>
      <c r="U844" s="5"/>
    </row>
    <row r="845" spans="4:21">
      <c r="G845" s="5"/>
      <c r="J845" s="55"/>
      <c r="K845" s="56"/>
      <c r="U845" s="5"/>
    </row>
    <row r="846" spans="4:21">
      <c r="G846" s="5"/>
      <c r="J846" s="55"/>
      <c r="K846" s="56"/>
      <c r="U846" s="5"/>
    </row>
    <row r="847" spans="4:21">
      <c r="G847" s="5"/>
      <c r="J847" s="55"/>
      <c r="K847" s="56"/>
      <c r="N847" s="11"/>
      <c r="U847" s="5"/>
    </row>
    <row r="848" spans="4:21">
      <c r="D848" s="11"/>
      <c r="G848" s="5"/>
      <c r="J848" s="55"/>
      <c r="K848" s="56"/>
      <c r="U848" s="5"/>
    </row>
    <row r="849" spans="4:21">
      <c r="G849" s="5"/>
      <c r="J849" s="55"/>
      <c r="K849" s="56"/>
      <c r="R849" s="11"/>
      <c r="U849" s="5"/>
    </row>
    <row r="850" spans="4:21">
      <c r="G850" s="5"/>
      <c r="J850" s="55"/>
      <c r="K850" s="56"/>
      <c r="U850" s="5"/>
    </row>
    <row r="851" spans="4:21">
      <c r="G851" s="5"/>
      <c r="J851" s="55"/>
      <c r="K851" s="56"/>
      <c r="U851" s="5"/>
    </row>
    <row r="852" spans="4:21">
      <c r="G852" s="5"/>
      <c r="J852" s="55"/>
      <c r="K852" s="56"/>
      <c r="N852" s="11"/>
      <c r="U852" s="5"/>
    </row>
    <row r="853" spans="4:21">
      <c r="G853" s="5"/>
      <c r="J853" s="55"/>
      <c r="K853" s="56"/>
      <c r="R853" s="11"/>
      <c r="U853" s="5"/>
    </row>
    <row r="854" spans="4:21">
      <c r="D854" s="11"/>
      <c r="G854" s="5"/>
      <c r="J854" s="55"/>
      <c r="K854" s="56"/>
      <c r="R854" s="11"/>
      <c r="U854" s="5"/>
    </row>
    <row r="855" spans="4:21">
      <c r="D855" s="11"/>
      <c r="G855" s="5"/>
      <c r="J855" s="55"/>
      <c r="K855" s="56"/>
      <c r="R855" s="11"/>
      <c r="U855" s="5"/>
    </row>
    <row r="856" spans="4:21">
      <c r="G856" s="5"/>
      <c r="J856" s="55"/>
      <c r="K856" s="56"/>
      <c r="U856" s="5"/>
    </row>
    <row r="857" spans="4:21">
      <c r="G857" s="5"/>
      <c r="J857" s="55"/>
      <c r="K857" s="56"/>
      <c r="U857" s="5"/>
    </row>
    <row r="858" spans="4:21">
      <c r="G858" s="5"/>
      <c r="J858" s="55"/>
      <c r="K858" s="56"/>
      <c r="U858" s="5"/>
    </row>
    <row r="859" spans="4:21">
      <c r="G859" s="5"/>
      <c r="J859" s="55"/>
      <c r="K859" s="56"/>
      <c r="R859" s="11"/>
      <c r="U859" s="5"/>
    </row>
    <row r="860" spans="4:21">
      <c r="G860" s="5"/>
      <c r="J860" s="55"/>
      <c r="K860" s="56"/>
      <c r="R860" s="11"/>
      <c r="U860" s="5"/>
    </row>
    <row r="861" spans="4:21">
      <c r="G861" s="5"/>
      <c r="J861" s="55"/>
      <c r="K861" s="56"/>
      <c r="R861" s="11"/>
      <c r="U861" s="5"/>
    </row>
    <row r="862" spans="4:21">
      <c r="G862" s="5"/>
      <c r="J862" s="55"/>
      <c r="K862" s="56"/>
      <c r="U862" s="5"/>
    </row>
    <row r="863" spans="4:21">
      <c r="D863" s="11"/>
      <c r="G863" s="5"/>
      <c r="J863" s="55"/>
      <c r="K863" s="56"/>
      <c r="U863" s="5"/>
    </row>
    <row r="864" spans="4:21">
      <c r="G864" s="5"/>
      <c r="J864" s="55"/>
      <c r="K864" s="56"/>
      <c r="U864" s="5"/>
    </row>
    <row r="865" spans="4:21">
      <c r="G865" s="5"/>
      <c r="J865" s="55"/>
      <c r="K865" s="56"/>
      <c r="R865" s="11"/>
      <c r="U865" s="5"/>
    </row>
    <row r="866" spans="4:21">
      <c r="G866" s="5"/>
      <c r="J866" s="55"/>
      <c r="K866" s="56"/>
      <c r="R866" s="11"/>
      <c r="U866" s="5"/>
    </row>
    <row r="867" spans="4:21">
      <c r="G867" s="5"/>
      <c r="J867" s="55"/>
      <c r="K867" s="56"/>
      <c r="U867" s="5"/>
    </row>
    <row r="868" spans="4:21">
      <c r="D868" s="11"/>
      <c r="G868" s="5"/>
      <c r="J868" s="55"/>
      <c r="K868" s="56"/>
      <c r="R868" s="11"/>
      <c r="U868" s="5"/>
    </row>
    <row r="869" spans="4:21">
      <c r="G869" s="5"/>
      <c r="J869" s="55"/>
      <c r="K869" s="56"/>
      <c r="U869" s="5"/>
    </row>
    <row r="870" spans="4:21">
      <c r="G870" s="5"/>
      <c r="J870" s="55"/>
      <c r="K870" s="56"/>
      <c r="U870" s="5"/>
    </row>
    <row r="871" spans="4:21">
      <c r="G871" s="5"/>
      <c r="J871" s="55"/>
      <c r="K871" s="56"/>
      <c r="P871" s="11"/>
      <c r="U871" s="5"/>
    </row>
    <row r="872" spans="4:21">
      <c r="G872" s="5"/>
      <c r="J872" s="55"/>
      <c r="K872" s="56"/>
      <c r="U872" s="5"/>
    </row>
    <row r="873" spans="4:21">
      <c r="D873" s="11"/>
      <c r="G873" s="5"/>
      <c r="J873" s="55"/>
      <c r="K873" s="56"/>
      <c r="P873" s="11"/>
      <c r="U873" s="5"/>
    </row>
    <row r="874" spans="4:21">
      <c r="G874" s="5"/>
      <c r="J874" s="55"/>
      <c r="K874" s="56"/>
      <c r="U874" s="5"/>
    </row>
    <row r="875" spans="4:21">
      <c r="G875" s="5"/>
      <c r="J875" s="55"/>
      <c r="K875" s="56"/>
      <c r="R875" s="11"/>
      <c r="U875" s="5"/>
    </row>
    <row r="876" spans="4:21">
      <c r="D876" s="11"/>
      <c r="G876" s="5"/>
      <c r="J876" s="55"/>
      <c r="K876" s="56"/>
      <c r="U876" s="5"/>
    </row>
    <row r="877" spans="4:21">
      <c r="D877" s="11"/>
      <c r="G877" s="5"/>
      <c r="J877" s="55"/>
      <c r="K877" s="56"/>
      <c r="U877" s="5"/>
    </row>
    <row r="878" spans="4:21">
      <c r="D878" s="11"/>
      <c r="G878" s="5"/>
      <c r="J878" s="55"/>
      <c r="K878" s="56"/>
      <c r="U878" s="5"/>
    </row>
    <row r="879" spans="4:21">
      <c r="D879" s="11"/>
      <c r="G879" s="5"/>
      <c r="J879" s="55"/>
      <c r="K879" s="56"/>
      <c r="U879" s="5"/>
    </row>
    <row r="880" spans="4:21">
      <c r="G880" s="5"/>
      <c r="J880" s="55"/>
      <c r="K880" s="56"/>
      <c r="R880" s="11"/>
      <c r="U880" s="5"/>
    </row>
    <row r="881" spans="2:21">
      <c r="D881" s="11"/>
      <c r="G881" s="5"/>
      <c r="J881" s="55"/>
      <c r="K881" s="56"/>
      <c r="U881" s="5"/>
    </row>
    <row r="882" spans="2:21">
      <c r="D882" s="11"/>
      <c r="G882" s="5"/>
      <c r="J882" s="55"/>
      <c r="K882" s="56"/>
      <c r="U882" s="5"/>
    </row>
    <row r="883" spans="2:21">
      <c r="G883" s="5"/>
      <c r="J883" s="55"/>
      <c r="K883" s="56"/>
      <c r="R883" s="11"/>
      <c r="U883" s="5"/>
    </row>
    <row r="884" spans="2:21">
      <c r="D884" s="11"/>
      <c r="G884" s="5"/>
      <c r="J884" s="55"/>
      <c r="K884" s="56"/>
      <c r="R884" s="11"/>
      <c r="U884" s="5"/>
    </row>
    <row r="885" spans="2:21">
      <c r="G885" s="5"/>
      <c r="J885" s="55"/>
      <c r="K885" s="56"/>
      <c r="U885" s="5"/>
    </row>
    <row r="886" spans="2:21">
      <c r="B886" s="11"/>
      <c r="D886" s="11"/>
      <c r="G886" s="5"/>
      <c r="J886" s="55"/>
      <c r="K886" s="56"/>
      <c r="U886" s="5"/>
    </row>
    <row r="887" spans="2:21">
      <c r="G887" s="5"/>
      <c r="J887" s="55"/>
      <c r="K887" s="56"/>
      <c r="U887" s="5"/>
    </row>
    <row r="888" spans="2:21">
      <c r="G888" s="5"/>
      <c r="J888" s="55"/>
      <c r="K888" s="56"/>
      <c r="R888" s="11"/>
      <c r="U888" s="5"/>
    </row>
    <row r="889" spans="2:21">
      <c r="G889" s="5"/>
      <c r="J889" s="55"/>
      <c r="K889" s="56"/>
      <c r="N889" s="11"/>
      <c r="U889" s="5"/>
    </row>
    <row r="890" spans="2:21">
      <c r="G890" s="5"/>
      <c r="J890" s="55"/>
      <c r="K890" s="56"/>
      <c r="N890" s="11"/>
      <c r="R890" s="11"/>
      <c r="U890" s="5"/>
    </row>
    <row r="891" spans="2:21">
      <c r="G891" s="5"/>
      <c r="J891" s="55"/>
      <c r="K891" s="56"/>
      <c r="N891" s="11"/>
      <c r="U891" s="5"/>
    </row>
    <row r="892" spans="2:21">
      <c r="D892" s="11"/>
      <c r="G892" s="5"/>
      <c r="J892" s="55"/>
      <c r="K892" s="56"/>
      <c r="R892" s="11"/>
      <c r="U892" s="5"/>
    </row>
    <row r="893" spans="2:21">
      <c r="D893" s="11"/>
      <c r="G893" s="5"/>
      <c r="J893" s="55"/>
      <c r="K893" s="56"/>
      <c r="P893" s="11"/>
      <c r="R893" s="11"/>
      <c r="U893" s="5"/>
    </row>
    <row r="894" spans="2:21">
      <c r="D894" s="11"/>
      <c r="G894" s="5"/>
      <c r="J894" s="55"/>
      <c r="K894" s="56"/>
      <c r="U894" s="5"/>
    </row>
    <row r="895" spans="2:21">
      <c r="D895" s="11"/>
      <c r="G895" s="5"/>
      <c r="J895" s="55"/>
      <c r="K895" s="56"/>
      <c r="R895" s="11"/>
      <c r="U895" s="5"/>
    </row>
    <row r="896" spans="2:21">
      <c r="D896" s="11"/>
      <c r="G896" s="5"/>
      <c r="J896" s="55"/>
      <c r="K896" s="56"/>
      <c r="U896" s="5"/>
    </row>
    <row r="897" spans="2:21">
      <c r="G897" s="5"/>
      <c r="J897" s="55"/>
      <c r="K897" s="56"/>
      <c r="P897" s="11"/>
      <c r="U897" s="5"/>
    </row>
    <row r="898" spans="2:21">
      <c r="B898" s="11"/>
      <c r="G898" s="5"/>
      <c r="J898" s="55"/>
      <c r="K898" s="56"/>
      <c r="U898" s="5"/>
    </row>
    <row r="899" spans="2:21">
      <c r="B899" s="11"/>
      <c r="D899" s="11"/>
      <c r="G899" s="5"/>
      <c r="J899" s="55"/>
      <c r="K899" s="56"/>
      <c r="P899" s="11"/>
      <c r="U899" s="5"/>
    </row>
    <row r="900" spans="2:21">
      <c r="G900" s="5"/>
      <c r="J900" s="55"/>
      <c r="K900" s="56"/>
      <c r="R900" s="11"/>
      <c r="U900" s="5"/>
    </row>
    <row r="901" spans="2:21">
      <c r="D901" s="11"/>
      <c r="G901" s="5"/>
      <c r="J901" s="55"/>
      <c r="K901" s="56"/>
      <c r="U901" s="5"/>
    </row>
    <row r="902" spans="2:21">
      <c r="G902" s="5"/>
      <c r="J902" s="55"/>
      <c r="K902" s="56"/>
      <c r="P902" s="11"/>
      <c r="U902" s="5"/>
    </row>
    <row r="903" spans="2:21">
      <c r="D903" s="11"/>
      <c r="G903" s="5"/>
      <c r="J903" s="55"/>
      <c r="K903" s="56"/>
      <c r="P903" s="11"/>
      <c r="U903" s="5"/>
    </row>
    <row r="904" spans="2:21">
      <c r="G904" s="5"/>
      <c r="J904" s="55"/>
      <c r="K904" s="56"/>
      <c r="U904" s="5"/>
    </row>
    <row r="905" spans="2:21">
      <c r="G905" s="5"/>
      <c r="J905" s="55"/>
      <c r="K905" s="56"/>
      <c r="U905" s="5"/>
    </row>
    <row r="906" spans="2:21">
      <c r="D906" s="11"/>
      <c r="G906" s="5"/>
      <c r="J906" s="55"/>
      <c r="K906" s="56"/>
      <c r="R906" s="11"/>
      <c r="U906" s="5"/>
    </row>
    <row r="907" spans="2:21">
      <c r="G907" s="5"/>
      <c r="J907" s="55"/>
      <c r="K907" s="56"/>
      <c r="U907" s="5"/>
    </row>
    <row r="908" spans="2:21">
      <c r="G908" s="5"/>
      <c r="J908" s="55"/>
      <c r="K908" s="56"/>
      <c r="R908" s="11"/>
      <c r="U908" s="5"/>
    </row>
    <row r="909" spans="2:21">
      <c r="D909" s="11"/>
      <c r="G909" s="5"/>
      <c r="J909" s="55"/>
      <c r="K909" s="56"/>
      <c r="R909" s="11"/>
      <c r="U909" s="5"/>
    </row>
    <row r="910" spans="2:21">
      <c r="G910" s="5"/>
      <c r="J910" s="55"/>
      <c r="K910" s="56"/>
      <c r="R910" s="11"/>
      <c r="U910" s="5"/>
    </row>
    <row r="911" spans="2:21">
      <c r="G911" s="5"/>
      <c r="J911" s="55"/>
      <c r="K911" s="56"/>
      <c r="U911" s="5"/>
    </row>
    <row r="912" spans="2:21">
      <c r="G912" s="5"/>
      <c r="J912" s="55"/>
      <c r="K912" s="56"/>
      <c r="U912" s="5"/>
    </row>
    <row r="913" spans="4:21">
      <c r="G913" s="5"/>
      <c r="J913" s="55"/>
      <c r="K913" s="56"/>
      <c r="L913" s="55"/>
      <c r="M913" s="56"/>
      <c r="U913" s="5"/>
    </row>
    <row r="914" spans="4:21">
      <c r="G914" s="5"/>
      <c r="J914" s="55"/>
      <c r="K914" s="56"/>
      <c r="U914" s="5"/>
    </row>
    <row r="915" spans="4:21">
      <c r="D915" s="11"/>
      <c r="G915" s="5"/>
      <c r="J915" s="55"/>
      <c r="K915" s="56"/>
      <c r="U915" s="5"/>
    </row>
    <row r="916" spans="4:21">
      <c r="D916" s="11"/>
      <c r="G916" s="5"/>
      <c r="J916" s="55"/>
      <c r="K916" s="56"/>
      <c r="U916" s="5"/>
    </row>
    <row r="917" spans="4:21">
      <c r="D917" s="11"/>
      <c r="G917" s="5"/>
      <c r="J917" s="55"/>
      <c r="K917" s="56"/>
      <c r="U917" s="5"/>
    </row>
    <row r="918" spans="4:21">
      <c r="D918" s="11"/>
      <c r="G918" s="5"/>
      <c r="J918" s="55"/>
      <c r="K918" s="56"/>
      <c r="U918" s="5"/>
    </row>
    <row r="919" spans="4:21">
      <c r="G919" s="5"/>
      <c r="J919" s="55"/>
      <c r="K919" s="56"/>
      <c r="U919" s="5"/>
    </row>
    <row r="920" spans="4:21">
      <c r="D920" s="11"/>
      <c r="G920" s="5"/>
      <c r="J920" s="55"/>
      <c r="K920" s="56"/>
      <c r="U920" s="5"/>
    </row>
    <row r="921" spans="4:21">
      <c r="G921" s="5"/>
      <c r="J921" s="55"/>
      <c r="K921" s="56"/>
      <c r="U921" s="5"/>
    </row>
    <row r="922" spans="4:21">
      <c r="D922" s="11"/>
      <c r="G922" s="5"/>
      <c r="J922" s="55"/>
      <c r="K922" s="56"/>
      <c r="U922" s="5"/>
    </row>
    <row r="923" spans="4:21">
      <c r="D923" s="11"/>
      <c r="G923" s="5"/>
      <c r="J923" s="55"/>
      <c r="K923" s="56"/>
      <c r="R923" s="11"/>
      <c r="U923" s="5"/>
    </row>
    <row r="924" spans="4:21">
      <c r="D924" s="11"/>
      <c r="G924" s="5"/>
      <c r="J924" s="55"/>
      <c r="K924" s="56"/>
      <c r="U924" s="5"/>
    </row>
    <row r="925" spans="4:21">
      <c r="D925" s="11"/>
      <c r="G925" s="5"/>
      <c r="J925" s="55"/>
      <c r="K925" s="56"/>
      <c r="U925" s="5"/>
    </row>
    <row r="926" spans="4:21">
      <c r="G926" s="5"/>
      <c r="J926" s="55"/>
      <c r="K926" s="56"/>
      <c r="U926" s="5"/>
    </row>
    <row r="927" spans="4:21">
      <c r="D927" s="11"/>
      <c r="G927" s="5"/>
      <c r="J927" s="55"/>
      <c r="K927" s="56"/>
      <c r="R927" s="11"/>
      <c r="U927" s="5"/>
    </row>
    <row r="928" spans="4:21">
      <c r="D928" s="11"/>
      <c r="G928" s="5"/>
      <c r="J928" s="55"/>
      <c r="K928" s="56"/>
      <c r="U928" s="5"/>
    </row>
    <row r="929" spans="4:21">
      <c r="D929" s="11"/>
      <c r="G929" s="5"/>
      <c r="J929" s="55"/>
      <c r="K929" s="56"/>
      <c r="U929" s="5"/>
    </row>
    <row r="930" spans="4:21">
      <c r="G930" s="5"/>
      <c r="J930" s="55"/>
      <c r="K930" s="56"/>
      <c r="R930" s="11"/>
      <c r="U930" s="5"/>
    </row>
    <row r="931" spans="4:21">
      <c r="G931" s="5"/>
      <c r="J931" s="55"/>
      <c r="K931" s="56"/>
      <c r="U931" s="5"/>
    </row>
    <row r="932" spans="4:21">
      <c r="D932" s="11"/>
      <c r="G932" s="5"/>
      <c r="J932" s="55"/>
      <c r="K932" s="56"/>
      <c r="U932" s="5"/>
    </row>
    <row r="933" spans="4:21">
      <c r="G933" s="5"/>
      <c r="J933" s="55"/>
      <c r="K933" s="56"/>
      <c r="U933" s="5"/>
    </row>
    <row r="934" spans="4:21">
      <c r="D934" s="11"/>
      <c r="G934" s="5"/>
      <c r="J934" s="55"/>
      <c r="K934" s="56"/>
      <c r="R934" s="11"/>
      <c r="U934" s="5"/>
    </row>
    <row r="935" spans="4:21">
      <c r="G935" s="5"/>
      <c r="J935" s="55"/>
      <c r="K935" s="56"/>
      <c r="R935" s="11"/>
      <c r="U935" s="5"/>
    </row>
    <row r="936" spans="4:21">
      <c r="G936" s="5"/>
      <c r="J936" s="55"/>
      <c r="K936" s="56"/>
      <c r="U936" s="5"/>
    </row>
    <row r="937" spans="4:21">
      <c r="D937" s="11"/>
      <c r="G937" s="5"/>
      <c r="J937" s="55"/>
      <c r="K937" s="56"/>
      <c r="U937" s="5"/>
    </row>
    <row r="938" spans="4:21">
      <c r="G938" s="5"/>
      <c r="J938" s="55"/>
      <c r="K938" s="56"/>
      <c r="U938" s="5"/>
    </row>
    <row r="939" spans="4:21">
      <c r="G939" s="5"/>
      <c r="J939" s="55"/>
      <c r="K939" s="56"/>
      <c r="R939" s="11"/>
      <c r="U939" s="5"/>
    </row>
    <row r="940" spans="4:21">
      <c r="G940" s="5"/>
      <c r="J940" s="55"/>
      <c r="K940" s="56"/>
      <c r="U940" s="5"/>
    </row>
    <row r="941" spans="4:21">
      <c r="D941" s="11"/>
      <c r="G941" s="5"/>
      <c r="J941" s="55"/>
      <c r="K941" s="56"/>
      <c r="N941" s="11"/>
      <c r="U941" s="5"/>
    </row>
    <row r="942" spans="4:21">
      <c r="D942" s="11"/>
      <c r="G942" s="5"/>
      <c r="J942" s="55"/>
      <c r="K942" s="56"/>
      <c r="R942" s="11"/>
      <c r="U942" s="5"/>
    </row>
    <row r="943" spans="4:21">
      <c r="G943" s="5"/>
      <c r="J943" s="55"/>
      <c r="K943" s="56"/>
      <c r="R943" s="11"/>
      <c r="U943" s="5"/>
    </row>
    <row r="944" spans="4:21">
      <c r="G944" s="5"/>
      <c r="J944" s="55"/>
      <c r="K944" s="56"/>
      <c r="R944" s="11"/>
      <c r="U944" s="5"/>
    </row>
    <row r="945" spans="4:21">
      <c r="D945" s="11"/>
      <c r="G945" s="5"/>
      <c r="J945" s="55"/>
      <c r="K945" s="56"/>
      <c r="R945" s="11"/>
      <c r="U945" s="5"/>
    </row>
    <row r="946" spans="4:21">
      <c r="G946" s="5"/>
      <c r="J946" s="55"/>
      <c r="K946" s="56"/>
      <c r="R946" s="11"/>
      <c r="U946" s="5"/>
    </row>
    <row r="947" spans="4:21">
      <c r="G947" s="5"/>
      <c r="J947" s="55"/>
      <c r="K947" s="56"/>
      <c r="R947" s="11"/>
      <c r="U947" s="5"/>
    </row>
    <row r="948" spans="4:21">
      <c r="G948" s="5"/>
      <c r="J948" s="55"/>
      <c r="K948" s="56"/>
      <c r="P948" s="11"/>
      <c r="R948" s="11"/>
      <c r="U948" s="5"/>
    </row>
    <row r="949" spans="4:21">
      <c r="D949" s="11"/>
      <c r="G949" s="5"/>
      <c r="J949" s="55"/>
      <c r="K949" s="56"/>
      <c r="P949" s="11"/>
      <c r="R949" s="11"/>
      <c r="U949" s="5"/>
    </row>
    <row r="950" spans="4:21">
      <c r="D950" s="11"/>
      <c r="G950" s="5"/>
      <c r="J950" s="55"/>
      <c r="K950" s="56"/>
      <c r="U950" s="5"/>
    </row>
    <row r="951" spans="4:21">
      <c r="G951" s="5"/>
      <c r="J951" s="55"/>
      <c r="K951" s="56"/>
      <c r="U951" s="5"/>
    </row>
    <row r="952" spans="4:21">
      <c r="D952" s="11"/>
      <c r="G952" s="5"/>
      <c r="J952" s="55"/>
      <c r="K952" s="56"/>
      <c r="U952" s="5"/>
    </row>
    <row r="953" spans="4:21">
      <c r="G953" s="5"/>
      <c r="J953" s="55"/>
      <c r="K953" s="56"/>
      <c r="R953" s="11"/>
      <c r="U953" s="5"/>
    </row>
    <row r="954" spans="4:21">
      <c r="G954" s="5"/>
      <c r="J954" s="55"/>
      <c r="K954" s="56"/>
      <c r="R954" s="11"/>
      <c r="U954" s="5"/>
    </row>
    <row r="955" spans="4:21">
      <c r="D955" s="11"/>
      <c r="G955" s="5"/>
      <c r="J955" s="55"/>
      <c r="K955" s="56"/>
      <c r="U955" s="5"/>
    </row>
    <row r="956" spans="4:21">
      <c r="G956" s="5"/>
      <c r="J956" s="55"/>
      <c r="K956" s="56"/>
      <c r="U956" s="5"/>
    </row>
    <row r="957" spans="4:21">
      <c r="G957" s="5"/>
      <c r="J957" s="55"/>
      <c r="K957" s="56"/>
      <c r="U957" s="5"/>
    </row>
    <row r="958" spans="4:21">
      <c r="G958" s="5"/>
      <c r="J958" s="55"/>
      <c r="K958" s="56"/>
      <c r="R958" s="11"/>
      <c r="U958" s="5"/>
    </row>
    <row r="959" spans="4:21">
      <c r="G959" s="5"/>
      <c r="J959" s="55"/>
      <c r="K959" s="56"/>
      <c r="R959" s="11"/>
      <c r="U959" s="5"/>
    </row>
    <row r="960" spans="4:21">
      <c r="D960" s="11"/>
      <c r="G960" s="5"/>
      <c r="J960" s="55"/>
      <c r="K960" s="56"/>
      <c r="U960" s="5"/>
    </row>
    <row r="961" spans="4:21">
      <c r="D961" s="11"/>
      <c r="G961" s="5"/>
      <c r="J961" s="55"/>
      <c r="K961" s="56"/>
      <c r="R961" s="11"/>
      <c r="U961" s="5"/>
    </row>
    <row r="962" spans="4:21">
      <c r="D962" s="11"/>
      <c r="G962" s="5"/>
      <c r="J962" s="55"/>
      <c r="K962" s="56"/>
      <c r="U962" s="5"/>
    </row>
    <row r="963" spans="4:21">
      <c r="D963" s="11"/>
      <c r="G963" s="5"/>
      <c r="J963" s="55"/>
      <c r="K963" s="56"/>
      <c r="R963" s="11"/>
      <c r="U963" s="5"/>
    </row>
    <row r="964" spans="4:21">
      <c r="G964" s="5"/>
      <c r="J964" s="55"/>
      <c r="K964" s="56"/>
      <c r="U964" s="5"/>
    </row>
    <row r="965" spans="4:21">
      <c r="G965" s="5"/>
      <c r="J965" s="55"/>
      <c r="K965" s="56"/>
      <c r="U965" s="5"/>
    </row>
    <row r="966" spans="4:21">
      <c r="D966" s="11"/>
      <c r="G966" s="5"/>
      <c r="J966" s="55"/>
      <c r="K966" s="56"/>
      <c r="U966" s="5"/>
    </row>
    <row r="967" spans="4:21">
      <c r="G967" s="5"/>
      <c r="J967" s="55"/>
      <c r="K967" s="56"/>
      <c r="N967" s="11"/>
      <c r="R967" s="11"/>
      <c r="U967" s="5"/>
    </row>
    <row r="968" spans="4:21">
      <c r="G968" s="5"/>
      <c r="J968" s="55"/>
      <c r="K968" s="56"/>
      <c r="R968" s="11"/>
      <c r="U968" s="5"/>
    </row>
    <row r="969" spans="4:21">
      <c r="D969" s="11"/>
      <c r="G969" s="5"/>
      <c r="J969" s="55"/>
      <c r="K969" s="56"/>
      <c r="L969" s="55"/>
      <c r="M969" s="56"/>
      <c r="U969" s="5"/>
    </row>
    <row r="970" spans="4:21">
      <c r="G970" s="5"/>
      <c r="J970" s="55"/>
      <c r="K970" s="56"/>
      <c r="U970" s="5"/>
    </row>
    <row r="971" spans="4:21">
      <c r="G971" s="5"/>
      <c r="J971" s="55"/>
      <c r="K971" s="56"/>
      <c r="R971" s="11"/>
      <c r="U971" s="5"/>
    </row>
    <row r="972" spans="4:21">
      <c r="D972" s="11"/>
      <c r="G972" s="5"/>
      <c r="J972" s="55"/>
      <c r="K972" s="56"/>
      <c r="U972" s="5"/>
    </row>
    <row r="973" spans="4:21">
      <c r="G973" s="5"/>
      <c r="J973" s="55"/>
      <c r="K973" s="56"/>
      <c r="U973" s="5"/>
    </row>
    <row r="974" spans="4:21">
      <c r="D974" s="11"/>
      <c r="G974" s="5"/>
      <c r="J974" s="55"/>
      <c r="K974" s="56"/>
      <c r="U974" s="5"/>
    </row>
    <row r="975" spans="4:21">
      <c r="D975" s="11"/>
      <c r="G975" s="5"/>
      <c r="J975" s="55"/>
      <c r="K975" s="56"/>
      <c r="U975" s="5"/>
    </row>
    <row r="976" spans="4:21">
      <c r="D976" s="11"/>
      <c r="G976" s="5"/>
      <c r="J976" s="55"/>
      <c r="K976" s="56"/>
      <c r="U976" s="5"/>
    </row>
    <row r="977" spans="4:21">
      <c r="D977" s="11"/>
      <c r="G977" s="5"/>
      <c r="J977" s="55"/>
      <c r="K977" s="56"/>
      <c r="U977" s="5"/>
    </row>
    <row r="978" spans="4:21">
      <c r="D978" s="11"/>
      <c r="G978" s="5"/>
      <c r="J978" s="55"/>
      <c r="K978" s="56"/>
      <c r="U978" s="5"/>
    </row>
    <row r="979" spans="4:21">
      <c r="D979" s="11"/>
      <c r="G979" s="5"/>
      <c r="J979" s="55"/>
      <c r="K979" s="56"/>
      <c r="U979" s="5"/>
    </row>
    <row r="980" spans="4:21">
      <c r="D980" s="11"/>
      <c r="G980" s="5"/>
      <c r="J980" s="55"/>
      <c r="K980" s="56"/>
      <c r="U980" s="5"/>
    </row>
    <row r="981" spans="4:21">
      <c r="D981" s="11"/>
      <c r="G981" s="5"/>
      <c r="J981" s="55"/>
      <c r="K981" s="56"/>
      <c r="U981" s="5"/>
    </row>
    <row r="982" spans="4:21">
      <c r="G982" s="5"/>
      <c r="J982" s="55"/>
      <c r="K982" s="56"/>
      <c r="U982" s="5"/>
    </row>
    <row r="983" spans="4:21">
      <c r="G983" s="5"/>
      <c r="J983" s="55"/>
      <c r="K983" s="56"/>
      <c r="U983" s="5"/>
    </row>
    <row r="984" spans="4:21">
      <c r="G984" s="5"/>
      <c r="J984" s="55"/>
      <c r="K984" s="56"/>
      <c r="R984" s="11"/>
      <c r="U984" s="5"/>
    </row>
    <row r="985" spans="4:21">
      <c r="G985" s="5"/>
      <c r="J985" s="55"/>
      <c r="K985" s="56"/>
      <c r="U985" s="5"/>
    </row>
    <row r="986" spans="4:21">
      <c r="G986" s="5"/>
      <c r="J986" s="55"/>
      <c r="K986" s="56"/>
      <c r="U986" s="5"/>
    </row>
    <row r="987" spans="4:21">
      <c r="G987" s="5"/>
      <c r="J987" s="55"/>
      <c r="K987" s="56"/>
      <c r="U987" s="5"/>
    </row>
    <row r="988" spans="4:21">
      <c r="G988" s="5"/>
      <c r="J988" s="55"/>
      <c r="K988" s="56"/>
      <c r="U988" s="5"/>
    </row>
    <row r="989" spans="4:21">
      <c r="G989" s="5"/>
      <c r="J989" s="55"/>
      <c r="K989" s="56"/>
      <c r="U989" s="5"/>
    </row>
    <row r="990" spans="4:21">
      <c r="G990" s="5"/>
      <c r="J990" s="55"/>
      <c r="K990" s="56"/>
      <c r="R990" s="11"/>
      <c r="U990" s="5"/>
    </row>
    <row r="991" spans="4:21">
      <c r="G991" s="5"/>
      <c r="H991" s="42"/>
      <c r="J991" s="55"/>
      <c r="K991" s="56"/>
      <c r="U991" s="5"/>
    </row>
    <row r="992" spans="4:21">
      <c r="D992" s="11"/>
      <c r="G992" s="5"/>
      <c r="J992" s="55"/>
      <c r="K992" s="56"/>
      <c r="R992" s="11"/>
      <c r="U992" s="5"/>
    </row>
    <row r="993" spans="4:21">
      <c r="D993" s="11"/>
      <c r="G993" s="5"/>
      <c r="J993" s="55"/>
      <c r="K993" s="56"/>
      <c r="N993" s="11"/>
      <c r="U993" s="5"/>
    </row>
    <row r="994" spans="4:21">
      <c r="D994" s="11"/>
      <c r="G994" s="5"/>
      <c r="J994" s="55"/>
      <c r="K994" s="56"/>
      <c r="U994" s="5"/>
    </row>
    <row r="995" spans="4:21">
      <c r="D995" s="11"/>
      <c r="G995" s="5"/>
      <c r="J995" s="55"/>
      <c r="K995" s="56"/>
      <c r="R995" s="11"/>
      <c r="U995" s="5"/>
    </row>
    <row r="996" spans="4:21">
      <c r="D996" s="11"/>
      <c r="G996" s="5"/>
      <c r="J996" s="55"/>
      <c r="K996" s="56"/>
      <c r="U996" s="5"/>
    </row>
    <row r="997" spans="4:21">
      <c r="D997" s="11"/>
      <c r="G997" s="5"/>
      <c r="J997" s="55"/>
      <c r="K997" s="56"/>
      <c r="U997" s="5"/>
    </row>
    <row r="998" spans="4:21">
      <c r="D998" s="11"/>
      <c r="G998" s="5"/>
      <c r="J998" s="55"/>
      <c r="K998" s="56"/>
      <c r="U998" s="5"/>
    </row>
    <row r="999" spans="4:21">
      <c r="D999" s="11"/>
      <c r="G999" s="5"/>
      <c r="J999" s="55"/>
      <c r="K999" s="56"/>
      <c r="U999" s="5"/>
    </row>
    <row r="1000" spans="4:21">
      <c r="G1000" s="5"/>
      <c r="J1000" s="55"/>
      <c r="K1000" s="56"/>
      <c r="U1000" s="5"/>
    </row>
    <row r="1001" spans="4:21">
      <c r="G1001" s="5"/>
      <c r="J1001" s="55"/>
      <c r="K1001" s="56"/>
      <c r="R1001" s="11"/>
      <c r="U1001" s="5"/>
    </row>
    <row r="1002" spans="4:21">
      <c r="G1002" s="5"/>
      <c r="J1002" s="55"/>
      <c r="K1002" s="56"/>
      <c r="L1002" s="55"/>
      <c r="M1002" s="56"/>
      <c r="U1002" s="5"/>
    </row>
    <row r="1003" spans="4:21">
      <c r="D1003" s="11"/>
      <c r="G1003" s="5"/>
      <c r="J1003" s="55"/>
      <c r="K1003" s="56"/>
      <c r="N1003" s="11"/>
      <c r="R1003" s="11"/>
      <c r="U1003" s="5"/>
    </row>
    <row r="1004" spans="4:21">
      <c r="G1004" s="5"/>
      <c r="J1004" s="55"/>
      <c r="K1004" s="56"/>
      <c r="U1004" s="5"/>
    </row>
    <row r="1005" spans="4:21">
      <c r="D1005" s="11"/>
      <c r="G1005" s="5"/>
      <c r="J1005" s="55"/>
      <c r="K1005" s="56"/>
      <c r="U1005" s="5"/>
    </row>
    <row r="1006" spans="4:21">
      <c r="G1006" s="5"/>
      <c r="J1006" s="55"/>
      <c r="K1006" s="56"/>
      <c r="U1006" s="5"/>
    </row>
    <row r="1007" spans="4:21">
      <c r="D1007" s="11"/>
      <c r="G1007" s="5"/>
      <c r="J1007" s="55"/>
      <c r="K1007" s="56"/>
      <c r="U1007" s="5"/>
    </row>
    <row r="1008" spans="4:21">
      <c r="G1008" s="5"/>
      <c r="J1008" s="55"/>
      <c r="K1008" s="56"/>
      <c r="U1008" s="5"/>
    </row>
    <row r="1009" spans="4:21">
      <c r="D1009" s="11"/>
      <c r="G1009" s="5"/>
      <c r="J1009" s="55"/>
      <c r="K1009" s="56"/>
      <c r="U1009" s="5"/>
    </row>
    <row r="1010" spans="4:21">
      <c r="G1010" s="5"/>
      <c r="J1010" s="55"/>
      <c r="K1010" s="56"/>
      <c r="R1010" s="11"/>
      <c r="U1010" s="5"/>
    </row>
    <row r="1011" spans="4:21">
      <c r="G1011" s="5"/>
      <c r="J1011" s="55"/>
      <c r="K1011" s="56"/>
      <c r="R1011" s="11"/>
      <c r="U1011" s="5"/>
    </row>
    <row r="1012" spans="4:21">
      <c r="G1012" s="5"/>
      <c r="J1012" s="55"/>
      <c r="K1012" s="56"/>
      <c r="P1012" s="11"/>
      <c r="U1012" s="5"/>
    </row>
    <row r="1013" spans="4:21">
      <c r="G1013" s="5"/>
      <c r="J1013" s="55"/>
      <c r="K1013" s="56"/>
      <c r="L1013" s="55"/>
      <c r="M1013" s="56"/>
      <c r="P1013" s="11"/>
      <c r="U1013" s="5"/>
    </row>
    <row r="1014" spans="4:21">
      <c r="G1014" s="5"/>
      <c r="J1014" s="55"/>
      <c r="K1014" s="56"/>
      <c r="U1014" s="5"/>
    </row>
    <row r="1015" spans="4:21">
      <c r="G1015" s="5"/>
      <c r="J1015" s="55"/>
      <c r="K1015" s="56"/>
      <c r="U1015" s="5"/>
    </row>
    <row r="1016" spans="4:21">
      <c r="D1016" s="11"/>
      <c r="G1016" s="5"/>
      <c r="J1016" s="55"/>
      <c r="K1016" s="56"/>
      <c r="N1016" s="11"/>
      <c r="P1016" s="11"/>
      <c r="R1016" s="11"/>
      <c r="U1016" s="5"/>
    </row>
    <row r="1017" spans="4:21">
      <c r="G1017" s="5"/>
      <c r="J1017" s="55"/>
      <c r="K1017" s="56"/>
      <c r="R1017" s="11"/>
      <c r="U1017" s="5"/>
    </row>
    <row r="1018" spans="4:21">
      <c r="D1018" s="11"/>
      <c r="G1018" s="5"/>
      <c r="J1018" s="55"/>
      <c r="K1018" s="56"/>
      <c r="P1018" s="11"/>
      <c r="R1018" s="11"/>
      <c r="U1018" s="5"/>
    </row>
    <row r="1019" spans="4:21">
      <c r="G1019" s="5"/>
      <c r="J1019" s="55"/>
      <c r="K1019" s="56"/>
      <c r="P1019" s="11"/>
      <c r="U1019" s="5"/>
    </row>
    <row r="1020" spans="4:21">
      <c r="G1020" s="5"/>
      <c r="J1020" s="55"/>
      <c r="K1020" s="56"/>
      <c r="P1020" s="11"/>
      <c r="U1020" s="5"/>
    </row>
    <row r="1021" spans="4:21">
      <c r="G1021" s="5"/>
      <c r="J1021" s="55"/>
      <c r="K1021" s="56"/>
      <c r="P1021" s="11"/>
      <c r="U1021" s="5"/>
    </row>
    <row r="1022" spans="4:21">
      <c r="G1022" s="5"/>
      <c r="J1022" s="55"/>
      <c r="K1022" s="56"/>
      <c r="U1022" s="5"/>
    </row>
    <row r="1023" spans="4:21">
      <c r="G1023" s="5"/>
      <c r="J1023" s="55"/>
      <c r="K1023" s="56"/>
      <c r="P1023" s="11"/>
      <c r="R1023" s="11"/>
      <c r="U1023" s="5"/>
    </row>
    <row r="1024" spans="4:21">
      <c r="D1024" s="11"/>
      <c r="G1024" s="5"/>
      <c r="J1024" s="55"/>
      <c r="K1024" s="56"/>
      <c r="U1024" s="5"/>
    </row>
    <row r="1025" spans="4:21">
      <c r="G1025" s="5"/>
      <c r="J1025" s="55"/>
      <c r="K1025" s="56"/>
      <c r="R1025" s="11"/>
      <c r="U1025" s="5"/>
    </row>
    <row r="1026" spans="4:21">
      <c r="G1026" s="5"/>
      <c r="J1026" s="55"/>
      <c r="K1026" s="56"/>
      <c r="R1026" s="11"/>
      <c r="U1026" s="5"/>
    </row>
    <row r="1027" spans="4:21">
      <c r="D1027" s="11"/>
      <c r="G1027" s="5"/>
      <c r="J1027" s="55"/>
      <c r="K1027" s="56"/>
      <c r="R1027" s="11"/>
      <c r="U1027" s="5"/>
    </row>
    <row r="1028" spans="4:21">
      <c r="D1028" s="11"/>
      <c r="G1028" s="5"/>
      <c r="J1028" s="55"/>
      <c r="K1028" s="56"/>
      <c r="R1028" s="11"/>
      <c r="U1028" s="5"/>
    </row>
    <row r="1029" spans="4:21">
      <c r="G1029" s="5"/>
      <c r="J1029" s="55"/>
      <c r="K1029" s="56"/>
      <c r="R1029" s="11"/>
      <c r="U1029" s="5"/>
    </row>
    <row r="1030" spans="4:21">
      <c r="G1030" s="5"/>
      <c r="J1030" s="55"/>
      <c r="K1030" s="56"/>
      <c r="U1030" s="5"/>
    </row>
    <row r="1031" spans="4:21">
      <c r="G1031" s="5"/>
      <c r="J1031" s="55"/>
      <c r="K1031" s="56"/>
      <c r="U1031" s="5"/>
    </row>
    <row r="1032" spans="4:21">
      <c r="D1032" s="11"/>
      <c r="G1032" s="5"/>
      <c r="J1032" s="55"/>
      <c r="K1032" s="56"/>
      <c r="U1032" s="5"/>
    </row>
    <row r="1033" spans="4:21">
      <c r="G1033" s="5"/>
      <c r="H1033" s="42"/>
      <c r="J1033" s="55"/>
      <c r="K1033" s="56"/>
      <c r="U1033" s="5"/>
    </row>
    <row r="1034" spans="4:21">
      <c r="D1034" s="11"/>
      <c r="G1034" s="5"/>
      <c r="J1034" s="55"/>
      <c r="K1034" s="56"/>
      <c r="N1034" s="11"/>
      <c r="U1034" s="5"/>
    </row>
    <row r="1035" spans="4:21">
      <c r="D1035" s="11"/>
      <c r="G1035" s="5"/>
      <c r="J1035" s="55"/>
      <c r="K1035" s="56"/>
      <c r="U1035" s="5"/>
    </row>
    <row r="1036" spans="4:21">
      <c r="D1036" s="11"/>
      <c r="G1036" s="5"/>
      <c r="J1036" s="55"/>
      <c r="K1036" s="56"/>
      <c r="U1036" s="5"/>
    </row>
    <row r="1037" spans="4:21">
      <c r="D1037" s="11"/>
      <c r="G1037" s="5"/>
      <c r="J1037" s="55"/>
      <c r="K1037" s="56"/>
      <c r="R1037" s="11"/>
      <c r="U1037" s="5"/>
    </row>
    <row r="1038" spans="4:21">
      <c r="G1038" s="5"/>
      <c r="J1038" s="55"/>
      <c r="K1038" s="56"/>
      <c r="U1038" s="5"/>
    </row>
    <row r="1039" spans="4:21">
      <c r="D1039" s="11"/>
      <c r="G1039" s="5"/>
      <c r="J1039" s="55"/>
      <c r="K1039" s="56"/>
      <c r="U1039" s="5"/>
    </row>
    <row r="1040" spans="4:21">
      <c r="D1040" s="11"/>
      <c r="G1040" s="5"/>
      <c r="J1040" s="55"/>
      <c r="K1040" s="56"/>
      <c r="U1040" s="5"/>
    </row>
    <row r="1041" spans="2:21">
      <c r="B1041" s="11"/>
      <c r="D1041" s="11"/>
      <c r="G1041" s="5"/>
      <c r="J1041" s="55"/>
      <c r="K1041" s="56"/>
      <c r="R1041" s="11"/>
      <c r="U1041" s="5"/>
    </row>
    <row r="1042" spans="2:21">
      <c r="D1042" s="11"/>
      <c r="G1042" s="5"/>
      <c r="J1042" s="55"/>
      <c r="K1042" s="56"/>
      <c r="R1042" s="11"/>
      <c r="U1042" s="5"/>
    </row>
    <row r="1043" spans="2:21">
      <c r="D1043" s="11"/>
      <c r="G1043" s="5"/>
      <c r="J1043" s="55"/>
      <c r="K1043" s="56"/>
      <c r="R1043" s="11"/>
      <c r="U1043" s="5"/>
    </row>
    <row r="1044" spans="2:21">
      <c r="D1044" s="11"/>
      <c r="G1044" s="5"/>
      <c r="J1044" s="55"/>
      <c r="K1044" s="56"/>
      <c r="U1044" s="5"/>
    </row>
    <row r="1045" spans="2:21">
      <c r="D1045" s="11"/>
      <c r="G1045" s="5"/>
      <c r="J1045" s="55"/>
      <c r="K1045" s="56"/>
      <c r="U1045" s="5"/>
    </row>
    <row r="1046" spans="2:21">
      <c r="G1046" s="5"/>
      <c r="J1046" s="55"/>
      <c r="K1046" s="56"/>
      <c r="R1046" s="11"/>
      <c r="U1046" s="5"/>
    </row>
    <row r="1047" spans="2:21">
      <c r="D1047" s="11"/>
      <c r="G1047" s="5"/>
      <c r="J1047" s="55"/>
      <c r="K1047" s="56"/>
      <c r="N1047" s="11"/>
      <c r="U1047" s="5"/>
    </row>
    <row r="1048" spans="2:21">
      <c r="D1048" s="11"/>
      <c r="G1048" s="5"/>
      <c r="J1048" s="55"/>
      <c r="K1048" s="56"/>
      <c r="R1048" s="11"/>
      <c r="U1048" s="5"/>
    </row>
    <row r="1049" spans="2:21">
      <c r="D1049" s="11"/>
      <c r="G1049" s="5"/>
      <c r="J1049" s="55"/>
      <c r="K1049" s="56"/>
      <c r="R1049" s="11"/>
      <c r="U1049" s="5"/>
    </row>
    <row r="1050" spans="2:21">
      <c r="G1050" s="5"/>
      <c r="J1050" s="55"/>
      <c r="K1050" s="56"/>
      <c r="R1050" s="11"/>
      <c r="U1050" s="5"/>
    </row>
    <row r="1051" spans="2:21">
      <c r="D1051" s="11"/>
      <c r="G1051" s="5"/>
      <c r="J1051" s="55"/>
      <c r="K1051" s="56"/>
      <c r="U1051" s="5"/>
    </row>
    <row r="1052" spans="2:21">
      <c r="D1052" s="11"/>
      <c r="G1052" s="5"/>
      <c r="J1052" s="55"/>
      <c r="K1052" s="56"/>
      <c r="U1052" s="5"/>
    </row>
    <row r="1053" spans="2:21">
      <c r="G1053" s="5"/>
      <c r="J1053" s="55"/>
      <c r="K1053" s="56"/>
      <c r="U1053" s="5"/>
    </row>
    <row r="1054" spans="2:21">
      <c r="D1054" s="11"/>
      <c r="G1054" s="5"/>
      <c r="J1054" s="55"/>
      <c r="K1054" s="56"/>
      <c r="U1054" s="5"/>
    </row>
    <row r="1055" spans="2:21">
      <c r="D1055" s="11"/>
      <c r="G1055" s="5"/>
      <c r="J1055" s="55"/>
      <c r="K1055" s="56"/>
      <c r="U1055" s="5"/>
    </row>
    <row r="1056" spans="2:21">
      <c r="D1056" s="11"/>
      <c r="G1056" s="5"/>
      <c r="J1056" s="55"/>
      <c r="K1056" s="56"/>
      <c r="R1056" s="11"/>
      <c r="U1056" s="5"/>
    </row>
    <row r="1057" spans="4:21">
      <c r="D1057" s="11"/>
      <c r="G1057" s="5"/>
      <c r="J1057" s="55"/>
      <c r="K1057" s="56"/>
      <c r="R1057" s="11"/>
      <c r="U1057" s="5"/>
    </row>
    <row r="1058" spans="4:21">
      <c r="G1058" s="5"/>
      <c r="J1058" s="55"/>
      <c r="K1058" s="56"/>
      <c r="U1058" s="5"/>
    </row>
    <row r="1059" spans="4:21">
      <c r="G1059" s="5"/>
      <c r="J1059" s="55"/>
      <c r="K1059" s="56"/>
      <c r="U1059" s="5"/>
    </row>
    <row r="1060" spans="4:21">
      <c r="G1060" s="5"/>
      <c r="J1060" s="55"/>
      <c r="K1060" s="56"/>
      <c r="N1060" s="11"/>
      <c r="U1060" s="5"/>
    </row>
    <row r="1061" spans="4:21">
      <c r="D1061" s="11"/>
      <c r="G1061" s="5"/>
      <c r="J1061" s="55"/>
      <c r="K1061" s="56"/>
      <c r="N1061" s="11"/>
      <c r="R1061" s="11"/>
      <c r="U1061" s="5"/>
    </row>
    <row r="1062" spans="4:21">
      <c r="D1062" s="11"/>
      <c r="G1062" s="5"/>
      <c r="J1062" s="55"/>
      <c r="K1062" s="56"/>
      <c r="N1062" s="11"/>
      <c r="R1062" s="11"/>
      <c r="U1062" s="5"/>
    </row>
    <row r="1063" spans="4:21">
      <c r="G1063" s="5"/>
      <c r="J1063" s="55"/>
      <c r="K1063" s="56"/>
      <c r="U1063" s="5"/>
    </row>
    <row r="1064" spans="4:21">
      <c r="G1064" s="5"/>
      <c r="J1064" s="55"/>
      <c r="K1064" s="56"/>
      <c r="U1064" s="5"/>
    </row>
    <row r="1065" spans="4:21">
      <c r="G1065" s="5"/>
      <c r="J1065" s="55"/>
      <c r="K1065" s="56"/>
      <c r="U1065" s="5"/>
    </row>
    <row r="1066" spans="4:21">
      <c r="G1066" s="5"/>
      <c r="J1066" s="55"/>
      <c r="K1066" s="56"/>
      <c r="U1066" s="5"/>
    </row>
    <row r="1067" spans="4:21">
      <c r="G1067" s="5"/>
      <c r="J1067" s="55"/>
      <c r="K1067" s="56"/>
      <c r="U1067" s="5"/>
    </row>
    <row r="1068" spans="4:21">
      <c r="G1068" s="5"/>
      <c r="J1068" s="55"/>
      <c r="K1068" s="56"/>
      <c r="U1068" s="5"/>
    </row>
    <row r="1069" spans="4:21">
      <c r="D1069" s="11"/>
      <c r="G1069" s="5"/>
      <c r="J1069" s="55"/>
      <c r="K1069" s="56"/>
      <c r="U1069" s="5"/>
    </row>
    <row r="1070" spans="4:21">
      <c r="D1070" s="11"/>
      <c r="G1070" s="5"/>
      <c r="J1070" s="55"/>
      <c r="K1070" s="56"/>
      <c r="R1070" s="11"/>
      <c r="U1070" s="5"/>
    </row>
    <row r="1071" spans="4:21">
      <c r="D1071" s="11"/>
      <c r="G1071" s="5"/>
      <c r="J1071" s="55"/>
      <c r="K1071" s="56"/>
      <c r="U1071" s="5"/>
    </row>
    <row r="1072" spans="4:21">
      <c r="D1072" s="11"/>
      <c r="G1072" s="5"/>
      <c r="J1072" s="55"/>
      <c r="K1072" s="56"/>
      <c r="U1072" s="5"/>
    </row>
    <row r="1073" spans="4:21">
      <c r="G1073" s="5"/>
      <c r="J1073" s="55"/>
      <c r="K1073" s="56"/>
      <c r="R1073" s="11"/>
      <c r="U1073" s="5"/>
    </row>
    <row r="1074" spans="4:21">
      <c r="G1074" s="5"/>
      <c r="J1074" s="55"/>
      <c r="K1074" s="56"/>
      <c r="R1074" s="11"/>
      <c r="U1074" s="5"/>
    </row>
    <row r="1075" spans="4:21">
      <c r="D1075" s="11"/>
      <c r="G1075" s="5"/>
      <c r="J1075" s="55"/>
      <c r="K1075" s="56"/>
      <c r="R1075" s="11"/>
      <c r="U1075" s="5"/>
    </row>
    <row r="1076" spans="4:21">
      <c r="G1076" s="5"/>
      <c r="J1076" s="55"/>
      <c r="K1076" s="56"/>
      <c r="R1076" s="11"/>
      <c r="U1076" s="5"/>
    </row>
    <row r="1077" spans="4:21">
      <c r="D1077" s="11"/>
      <c r="G1077" s="5"/>
      <c r="J1077" s="55"/>
      <c r="K1077" s="56"/>
      <c r="R1077" s="11"/>
      <c r="U1077" s="5"/>
    </row>
    <row r="1078" spans="4:21">
      <c r="G1078" s="5"/>
      <c r="J1078" s="55"/>
      <c r="K1078" s="56"/>
      <c r="U1078" s="5"/>
    </row>
    <row r="1079" spans="4:21">
      <c r="G1079" s="5"/>
      <c r="J1079" s="55"/>
      <c r="K1079" s="56"/>
      <c r="R1079" s="11"/>
      <c r="U1079" s="5"/>
    </row>
    <row r="1080" spans="4:21">
      <c r="D1080" s="11"/>
      <c r="G1080" s="5"/>
      <c r="J1080" s="55"/>
      <c r="K1080" s="56"/>
      <c r="U1080" s="5"/>
    </row>
    <row r="1081" spans="4:21">
      <c r="D1081" s="11"/>
      <c r="G1081" s="5"/>
      <c r="J1081" s="55"/>
      <c r="K1081" s="56"/>
      <c r="R1081" s="11"/>
      <c r="U1081" s="5"/>
    </row>
    <row r="1082" spans="4:21">
      <c r="D1082" s="11"/>
      <c r="G1082" s="5"/>
      <c r="J1082" s="55"/>
      <c r="K1082" s="56"/>
      <c r="U1082" s="5"/>
    </row>
    <row r="1083" spans="4:21">
      <c r="D1083" s="11"/>
      <c r="G1083" s="5"/>
      <c r="J1083" s="55"/>
      <c r="K1083" s="56"/>
      <c r="U1083" s="5"/>
    </row>
    <row r="1084" spans="4:21">
      <c r="D1084" s="11"/>
      <c r="G1084" s="5"/>
      <c r="J1084" s="55"/>
      <c r="K1084" s="56"/>
      <c r="N1084" s="11"/>
      <c r="U1084" s="5"/>
    </row>
    <row r="1085" spans="4:21">
      <c r="G1085" s="5"/>
      <c r="J1085" s="55"/>
      <c r="K1085" s="56"/>
      <c r="U1085" s="5"/>
    </row>
    <row r="1086" spans="4:21">
      <c r="G1086" s="5"/>
      <c r="J1086" s="55"/>
      <c r="K1086" s="56"/>
      <c r="R1086" s="11"/>
      <c r="U1086" s="5"/>
    </row>
    <row r="1087" spans="4:21">
      <c r="G1087" s="5"/>
      <c r="J1087" s="55"/>
      <c r="K1087" s="56"/>
      <c r="R1087" s="11"/>
      <c r="U1087" s="5"/>
    </row>
    <row r="1088" spans="4:21">
      <c r="G1088" s="5"/>
      <c r="J1088" s="55"/>
      <c r="K1088" s="56"/>
      <c r="R1088" s="11"/>
      <c r="U1088" s="5"/>
    </row>
    <row r="1089" spans="4:21">
      <c r="G1089" s="5"/>
      <c r="J1089" s="55"/>
      <c r="K1089" s="56"/>
      <c r="U1089" s="5"/>
    </row>
    <row r="1090" spans="4:21">
      <c r="D1090" s="11"/>
      <c r="G1090" s="5"/>
      <c r="J1090" s="55"/>
      <c r="K1090" s="56"/>
      <c r="N1090" s="11"/>
      <c r="R1090" s="11"/>
      <c r="U1090" s="5"/>
    </row>
    <row r="1091" spans="4:21">
      <c r="G1091" s="5"/>
      <c r="J1091" s="55"/>
      <c r="K1091" s="56"/>
      <c r="R1091" s="11"/>
      <c r="U1091" s="5"/>
    </row>
    <row r="1092" spans="4:21">
      <c r="D1092" s="11"/>
      <c r="G1092" s="5"/>
      <c r="J1092" s="55"/>
      <c r="K1092" s="56"/>
      <c r="N1092" s="11"/>
      <c r="R1092" s="11"/>
      <c r="U1092" s="5"/>
    </row>
    <row r="1093" spans="4:21">
      <c r="D1093" s="11"/>
      <c r="G1093" s="5"/>
      <c r="J1093" s="55"/>
      <c r="K1093" s="56"/>
      <c r="U1093" s="5"/>
    </row>
    <row r="1094" spans="4:21">
      <c r="D1094" s="11"/>
      <c r="G1094" s="5"/>
      <c r="J1094" s="55"/>
      <c r="K1094" s="56"/>
      <c r="U1094" s="5"/>
    </row>
    <row r="1095" spans="4:21">
      <c r="D1095" s="11"/>
      <c r="G1095" s="5"/>
      <c r="J1095" s="55"/>
      <c r="K1095" s="56"/>
      <c r="R1095" s="11"/>
      <c r="U1095" s="5"/>
    </row>
    <row r="1096" spans="4:21">
      <c r="D1096" s="11"/>
      <c r="G1096" s="5"/>
      <c r="J1096" s="55"/>
      <c r="K1096" s="56"/>
      <c r="U1096" s="5"/>
    </row>
    <row r="1097" spans="4:21">
      <c r="G1097" s="5"/>
      <c r="J1097" s="55"/>
      <c r="K1097" s="56"/>
      <c r="R1097" s="11"/>
      <c r="U1097" s="5"/>
    </row>
    <row r="1098" spans="4:21">
      <c r="D1098" s="11"/>
      <c r="G1098" s="5"/>
      <c r="J1098" s="55"/>
      <c r="K1098" s="56"/>
      <c r="R1098" s="11"/>
      <c r="U1098" s="5"/>
    </row>
    <row r="1099" spans="4:21">
      <c r="G1099" s="5"/>
      <c r="J1099" s="55"/>
      <c r="K1099" s="56"/>
      <c r="U1099" s="5"/>
    </row>
    <row r="1100" spans="4:21">
      <c r="G1100" s="5"/>
      <c r="J1100" s="55"/>
      <c r="K1100" s="56"/>
      <c r="U1100" s="5"/>
    </row>
    <row r="1101" spans="4:21">
      <c r="G1101" s="5"/>
      <c r="J1101" s="55"/>
      <c r="K1101" s="56"/>
      <c r="R1101" s="11"/>
      <c r="U1101" s="5"/>
    </row>
    <row r="1102" spans="4:21">
      <c r="G1102" s="5"/>
      <c r="J1102" s="55"/>
      <c r="K1102" s="56"/>
      <c r="P1102" s="11"/>
      <c r="R1102" s="11"/>
      <c r="U1102" s="5"/>
    </row>
    <row r="1103" spans="4:21">
      <c r="G1103" s="5"/>
      <c r="J1103" s="55"/>
      <c r="K1103" s="56"/>
      <c r="P1103" s="11"/>
      <c r="R1103" s="11"/>
      <c r="U1103" s="5"/>
    </row>
    <row r="1104" spans="4:21">
      <c r="G1104" s="5"/>
      <c r="J1104" s="55"/>
      <c r="K1104" s="56"/>
      <c r="P1104" s="11"/>
      <c r="R1104" s="11"/>
      <c r="U1104" s="5"/>
    </row>
    <row r="1105" spans="4:21">
      <c r="G1105" s="5"/>
      <c r="J1105" s="55"/>
      <c r="K1105" s="56"/>
      <c r="P1105" s="11"/>
      <c r="R1105" s="11"/>
      <c r="U1105" s="5"/>
    </row>
    <row r="1106" spans="4:21">
      <c r="G1106" s="5"/>
      <c r="J1106" s="55"/>
      <c r="K1106" s="56"/>
      <c r="P1106" s="11"/>
      <c r="U1106" s="5"/>
    </row>
    <row r="1107" spans="4:21">
      <c r="G1107" s="5"/>
      <c r="J1107" s="55"/>
      <c r="K1107" s="56"/>
      <c r="R1107" s="11"/>
      <c r="U1107" s="5"/>
    </row>
    <row r="1108" spans="4:21">
      <c r="D1108" s="11"/>
      <c r="G1108" s="5"/>
      <c r="J1108" s="55"/>
      <c r="K1108" s="56"/>
      <c r="P1108" s="11"/>
      <c r="U1108" s="5"/>
    </row>
    <row r="1109" spans="4:21">
      <c r="D1109" s="11"/>
      <c r="G1109" s="5"/>
      <c r="J1109" s="55"/>
      <c r="K1109" s="56"/>
      <c r="R1109" s="11"/>
      <c r="U1109" s="5"/>
    </row>
    <row r="1110" spans="4:21">
      <c r="D1110" s="11"/>
      <c r="G1110" s="5"/>
      <c r="J1110" s="55"/>
      <c r="K1110" s="56"/>
      <c r="P1110" s="11"/>
      <c r="R1110" s="11"/>
      <c r="U1110" s="5"/>
    </row>
    <row r="1111" spans="4:21">
      <c r="D1111" s="11"/>
      <c r="G1111" s="5"/>
      <c r="J1111" s="55"/>
      <c r="K1111" s="56"/>
      <c r="U1111" s="5"/>
    </row>
    <row r="1112" spans="4:21">
      <c r="G1112" s="5"/>
      <c r="J1112" s="55"/>
      <c r="K1112" s="56"/>
      <c r="U1112" s="5"/>
    </row>
    <row r="1113" spans="4:21">
      <c r="G1113" s="5"/>
      <c r="J1113" s="55"/>
      <c r="K1113" s="56"/>
      <c r="U1113" s="5"/>
    </row>
    <row r="1114" spans="4:21">
      <c r="G1114" s="5"/>
      <c r="J1114" s="55"/>
      <c r="K1114" s="56"/>
      <c r="U1114" s="5"/>
    </row>
    <row r="1115" spans="4:21">
      <c r="D1115" s="11"/>
      <c r="G1115" s="5"/>
      <c r="J1115" s="55"/>
      <c r="K1115" s="56"/>
      <c r="R1115" s="11"/>
      <c r="U1115" s="5"/>
    </row>
    <row r="1116" spans="4:21">
      <c r="D1116" s="11"/>
      <c r="G1116" s="5"/>
      <c r="J1116" s="55"/>
      <c r="K1116" s="56"/>
      <c r="U1116" s="5"/>
    </row>
    <row r="1117" spans="4:21">
      <c r="G1117" s="5"/>
      <c r="J1117" s="55"/>
      <c r="K1117" s="56"/>
      <c r="U1117" s="5"/>
    </row>
    <row r="1118" spans="4:21">
      <c r="G1118" s="5"/>
      <c r="J1118" s="55"/>
      <c r="K1118" s="56"/>
      <c r="U1118" s="5"/>
    </row>
    <row r="1119" spans="4:21">
      <c r="D1119" s="11"/>
      <c r="G1119" s="5"/>
      <c r="J1119" s="55"/>
      <c r="K1119" s="56"/>
      <c r="P1119" s="11"/>
      <c r="R1119" s="11"/>
      <c r="U1119" s="5"/>
    </row>
    <row r="1120" spans="4:21">
      <c r="G1120" s="5"/>
      <c r="J1120" s="55"/>
      <c r="K1120" s="56"/>
      <c r="U1120" s="5"/>
    </row>
    <row r="1121" spans="4:21">
      <c r="D1121" s="11"/>
      <c r="G1121" s="5"/>
      <c r="J1121" s="55"/>
      <c r="K1121" s="56"/>
      <c r="U1121" s="5"/>
    </row>
    <row r="1122" spans="4:21">
      <c r="D1122" s="11"/>
      <c r="G1122" s="5"/>
      <c r="J1122" s="55"/>
      <c r="K1122" s="56"/>
      <c r="U1122" s="5"/>
    </row>
    <row r="1123" spans="4:21">
      <c r="D1123" s="11"/>
      <c r="G1123" s="5"/>
      <c r="J1123" s="55"/>
      <c r="K1123" s="56"/>
      <c r="U1123" s="5"/>
    </row>
    <row r="1124" spans="4:21">
      <c r="D1124" s="11"/>
      <c r="G1124" s="5"/>
      <c r="J1124" s="55"/>
      <c r="K1124" s="56"/>
      <c r="U1124" s="5"/>
    </row>
    <row r="1125" spans="4:21">
      <c r="D1125" s="11"/>
      <c r="G1125" s="5"/>
      <c r="J1125" s="55"/>
      <c r="K1125" s="56"/>
      <c r="U1125" s="5"/>
    </row>
    <row r="1126" spans="4:21">
      <c r="D1126" s="11"/>
      <c r="G1126" s="5"/>
      <c r="J1126" s="55"/>
      <c r="K1126" s="56"/>
      <c r="U1126" s="5"/>
    </row>
    <row r="1127" spans="4:21">
      <c r="G1127" s="5"/>
      <c r="J1127" s="55"/>
      <c r="K1127" s="56"/>
      <c r="U1127" s="5"/>
    </row>
    <row r="1128" spans="4:21">
      <c r="D1128" s="11"/>
      <c r="G1128" s="5"/>
      <c r="J1128" s="55"/>
      <c r="K1128" s="56"/>
      <c r="N1128" s="11"/>
      <c r="R1128" s="11"/>
      <c r="U1128" s="5"/>
    </row>
    <row r="1129" spans="4:21">
      <c r="G1129" s="5"/>
      <c r="J1129" s="55"/>
      <c r="K1129" s="56"/>
      <c r="N1129" s="11"/>
      <c r="R1129" s="11"/>
      <c r="U1129" s="5"/>
    </row>
    <row r="1130" spans="4:21">
      <c r="G1130" s="5"/>
      <c r="J1130" s="55"/>
      <c r="K1130" s="56"/>
      <c r="N1130" s="11"/>
      <c r="R1130" s="11"/>
      <c r="U1130" s="5"/>
    </row>
    <row r="1131" spans="4:21">
      <c r="G1131" s="5"/>
      <c r="J1131" s="55"/>
      <c r="K1131" s="56"/>
      <c r="R1131" s="11"/>
      <c r="U1131" s="5"/>
    </row>
    <row r="1132" spans="4:21">
      <c r="D1132" s="11"/>
      <c r="G1132" s="5"/>
      <c r="J1132" s="55"/>
      <c r="K1132" s="56"/>
      <c r="R1132" s="11"/>
      <c r="U1132" s="5"/>
    </row>
    <row r="1133" spans="4:21">
      <c r="D1133" s="11"/>
      <c r="G1133" s="5"/>
      <c r="J1133" s="55"/>
      <c r="K1133" s="56"/>
      <c r="U1133" s="5"/>
    </row>
    <row r="1134" spans="4:21">
      <c r="D1134" s="11"/>
      <c r="G1134" s="5"/>
      <c r="J1134" s="55"/>
      <c r="K1134" s="56"/>
      <c r="U1134" s="5"/>
    </row>
    <row r="1135" spans="4:21">
      <c r="G1135" s="5"/>
      <c r="J1135" s="55"/>
      <c r="K1135" s="56"/>
      <c r="N1135" s="11"/>
      <c r="R1135" s="11"/>
      <c r="U1135" s="5"/>
    </row>
    <row r="1136" spans="4:21">
      <c r="D1136" s="11"/>
      <c r="G1136" s="5"/>
      <c r="J1136" s="55"/>
      <c r="K1136" s="56"/>
      <c r="R1136" s="11"/>
      <c r="U1136" s="5"/>
    </row>
    <row r="1137" spans="4:21">
      <c r="G1137" s="5"/>
      <c r="J1137" s="55"/>
      <c r="K1137" s="56"/>
      <c r="U1137" s="5"/>
    </row>
    <row r="1138" spans="4:21">
      <c r="D1138" s="11"/>
      <c r="G1138" s="5"/>
      <c r="J1138" s="55"/>
      <c r="K1138" s="56"/>
      <c r="U1138" s="5"/>
    </row>
    <row r="1139" spans="4:21">
      <c r="G1139" s="5"/>
      <c r="J1139" s="55"/>
      <c r="K1139" s="56"/>
      <c r="N1139" s="11"/>
      <c r="R1139" s="11"/>
      <c r="U1139" s="5"/>
    </row>
    <row r="1140" spans="4:21">
      <c r="G1140" s="5"/>
      <c r="J1140" s="55"/>
      <c r="K1140" s="56"/>
      <c r="N1140" s="11"/>
      <c r="R1140" s="11"/>
      <c r="U1140" s="5"/>
    </row>
    <row r="1141" spans="4:21">
      <c r="G1141" s="5"/>
      <c r="J1141" s="55"/>
      <c r="K1141" s="56"/>
      <c r="R1141" s="11"/>
      <c r="U1141" s="5"/>
    </row>
    <row r="1142" spans="4:21">
      <c r="D1142" s="11"/>
      <c r="G1142" s="5"/>
      <c r="J1142" s="55"/>
      <c r="K1142" s="56"/>
      <c r="U1142" s="5"/>
    </row>
    <row r="1143" spans="4:21">
      <c r="D1143" s="11"/>
      <c r="G1143" s="5"/>
      <c r="J1143" s="55"/>
      <c r="K1143" s="56"/>
      <c r="U1143" s="5"/>
    </row>
    <row r="1144" spans="4:21">
      <c r="G1144" s="5"/>
      <c r="J1144" s="55"/>
      <c r="K1144" s="56"/>
      <c r="U1144" s="5"/>
    </row>
    <row r="1145" spans="4:21">
      <c r="D1145" s="11"/>
      <c r="G1145" s="5"/>
      <c r="J1145" s="55"/>
      <c r="K1145" s="56"/>
      <c r="U1145" s="5"/>
    </row>
    <row r="1146" spans="4:21">
      <c r="D1146" s="11"/>
      <c r="G1146" s="5"/>
      <c r="J1146" s="55"/>
      <c r="K1146" s="56"/>
      <c r="R1146" s="11"/>
      <c r="U1146" s="5"/>
    </row>
    <row r="1147" spans="4:21">
      <c r="D1147" s="11"/>
      <c r="G1147" s="5"/>
      <c r="J1147" s="55"/>
      <c r="K1147" s="56"/>
      <c r="U1147" s="5"/>
    </row>
    <row r="1148" spans="4:21">
      <c r="G1148" s="5"/>
      <c r="J1148" s="55"/>
      <c r="K1148" s="56"/>
      <c r="U1148" s="5"/>
    </row>
    <row r="1149" spans="4:21">
      <c r="D1149" s="11"/>
      <c r="G1149" s="5"/>
      <c r="J1149" s="55"/>
      <c r="K1149" s="56"/>
      <c r="U1149" s="5"/>
    </row>
    <row r="1150" spans="4:21">
      <c r="D1150" s="11"/>
      <c r="G1150" s="5"/>
      <c r="J1150" s="55"/>
      <c r="K1150" s="56"/>
      <c r="R1150" s="11"/>
      <c r="U1150" s="5"/>
    </row>
    <row r="1151" spans="4:21">
      <c r="G1151" s="5"/>
      <c r="J1151" s="55"/>
      <c r="K1151" s="56"/>
      <c r="R1151" s="11"/>
      <c r="U1151" s="5"/>
    </row>
    <row r="1152" spans="4:21">
      <c r="D1152" s="11"/>
      <c r="G1152" s="5"/>
      <c r="J1152" s="55"/>
      <c r="K1152" s="56"/>
      <c r="P1152" s="11"/>
      <c r="U1152" s="5"/>
    </row>
    <row r="1153" spans="4:21">
      <c r="G1153" s="5"/>
      <c r="J1153" s="55"/>
      <c r="K1153" s="56"/>
      <c r="U1153" s="5"/>
    </row>
    <row r="1154" spans="4:21">
      <c r="D1154" s="11"/>
      <c r="G1154" s="5"/>
      <c r="J1154" s="55"/>
      <c r="K1154" s="56"/>
      <c r="U1154" s="5"/>
    </row>
    <row r="1155" spans="4:21">
      <c r="D1155" s="11"/>
      <c r="G1155" s="5"/>
      <c r="J1155" s="55"/>
      <c r="K1155" s="56"/>
      <c r="R1155" s="11"/>
      <c r="U1155" s="5"/>
    </row>
    <row r="1156" spans="4:21">
      <c r="G1156" s="5"/>
      <c r="J1156" s="55"/>
      <c r="K1156" s="56"/>
      <c r="U1156" s="5"/>
    </row>
    <row r="1157" spans="4:21">
      <c r="G1157" s="5"/>
      <c r="J1157" s="55"/>
      <c r="K1157" s="56"/>
      <c r="P1157" s="11"/>
      <c r="R1157" s="11"/>
      <c r="U1157" s="5"/>
    </row>
    <row r="1158" spans="4:21">
      <c r="G1158" s="5"/>
      <c r="J1158" s="55"/>
      <c r="K1158" s="56"/>
      <c r="P1158" s="11"/>
      <c r="U1158" s="5"/>
    </row>
    <row r="1159" spans="4:21">
      <c r="G1159" s="5"/>
      <c r="J1159" s="55"/>
      <c r="K1159" s="56"/>
      <c r="P1159" s="11"/>
      <c r="U1159" s="5"/>
    </row>
    <row r="1160" spans="4:21">
      <c r="G1160" s="5"/>
      <c r="J1160" s="55"/>
      <c r="K1160" s="56"/>
      <c r="P1160" s="11"/>
      <c r="R1160" s="11"/>
      <c r="U1160" s="5"/>
    </row>
    <row r="1161" spans="4:21">
      <c r="G1161" s="5"/>
      <c r="J1161" s="55"/>
      <c r="K1161" s="56"/>
      <c r="P1161" s="11"/>
      <c r="R1161" s="11"/>
      <c r="U1161" s="5"/>
    </row>
    <row r="1162" spans="4:21">
      <c r="G1162" s="5"/>
      <c r="J1162" s="55"/>
      <c r="K1162" s="56"/>
      <c r="P1162" s="11"/>
      <c r="U1162" s="5"/>
    </row>
    <row r="1163" spans="4:21">
      <c r="G1163" s="5"/>
      <c r="J1163" s="55"/>
      <c r="K1163" s="56"/>
      <c r="P1163" s="11"/>
      <c r="U1163" s="5"/>
    </row>
    <row r="1164" spans="4:21">
      <c r="D1164" s="11"/>
      <c r="G1164" s="5"/>
      <c r="J1164" s="55"/>
      <c r="K1164" s="56"/>
      <c r="P1164" s="11"/>
      <c r="U1164" s="5"/>
    </row>
    <row r="1165" spans="4:21">
      <c r="G1165" s="5"/>
      <c r="J1165" s="55"/>
      <c r="K1165" s="56"/>
      <c r="N1165" s="11"/>
      <c r="R1165" s="11"/>
      <c r="U1165" s="5"/>
    </row>
    <row r="1166" spans="4:21">
      <c r="G1166" s="5"/>
      <c r="J1166" s="55"/>
      <c r="K1166" s="56"/>
      <c r="U1166" s="5"/>
    </row>
    <row r="1167" spans="4:21">
      <c r="D1167" s="11"/>
      <c r="G1167" s="5"/>
      <c r="J1167" s="55"/>
      <c r="K1167" s="56"/>
      <c r="R1167" s="11"/>
      <c r="U1167" s="5"/>
    </row>
    <row r="1168" spans="4:21">
      <c r="D1168" s="11"/>
      <c r="G1168" s="5"/>
      <c r="J1168" s="55"/>
      <c r="K1168" s="56"/>
      <c r="R1168" s="11"/>
      <c r="U1168" s="5"/>
    </row>
    <row r="1169" spans="4:21">
      <c r="D1169" s="11"/>
      <c r="G1169" s="5"/>
      <c r="J1169" s="55"/>
      <c r="K1169" s="56"/>
      <c r="U1169" s="5"/>
    </row>
    <row r="1170" spans="4:21">
      <c r="D1170" s="11"/>
      <c r="G1170" s="5"/>
      <c r="J1170" s="55"/>
      <c r="K1170" s="56"/>
      <c r="U1170" s="5"/>
    </row>
    <row r="1171" spans="4:21">
      <c r="G1171" s="5"/>
      <c r="J1171" s="55"/>
      <c r="K1171" s="56"/>
      <c r="U1171" s="5"/>
    </row>
    <row r="1172" spans="4:21">
      <c r="D1172" s="11"/>
      <c r="G1172" s="5"/>
      <c r="J1172" s="55"/>
      <c r="K1172" s="56"/>
      <c r="U1172" s="5"/>
    </row>
    <row r="1173" spans="4:21">
      <c r="D1173" s="11"/>
      <c r="G1173" s="5"/>
      <c r="J1173" s="55"/>
      <c r="K1173" s="56"/>
      <c r="U1173" s="5"/>
    </row>
    <row r="1174" spans="4:21">
      <c r="G1174" s="5"/>
      <c r="J1174" s="55"/>
      <c r="K1174" s="56"/>
      <c r="U1174" s="5"/>
    </row>
    <row r="1175" spans="4:21">
      <c r="G1175" s="5"/>
      <c r="J1175" s="55"/>
      <c r="K1175" s="56"/>
      <c r="U1175" s="5"/>
    </row>
    <row r="1176" spans="4:21">
      <c r="G1176" s="5"/>
      <c r="J1176" s="55"/>
      <c r="K1176" s="56"/>
      <c r="U1176" s="5"/>
    </row>
    <row r="1177" spans="4:21">
      <c r="G1177" s="5"/>
      <c r="J1177" s="55"/>
      <c r="K1177" s="56"/>
      <c r="U1177" s="5"/>
    </row>
    <row r="1178" spans="4:21">
      <c r="D1178" s="11"/>
      <c r="G1178" s="5"/>
      <c r="J1178" s="55"/>
      <c r="K1178" s="56"/>
      <c r="U1178" s="5"/>
    </row>
    <row r="1179" spans="4:21">
      <c r="G1179" s="5"/>
      <c r="J1179" s="55"/>
      <c r="K1179" s="56"/>
      <c r="U1179" s="5"/>
    </row>
    <row r="1180" spans="4:21">
      <c r="G1180" s="5"/>
      <c r="J1180" s="55"/>
      <c r="K1180" s="56"/>
      <c r="R1180" s="11"/>
      <c r="U1180" s="5"/>
    </row>
    <row r="1181" spans="4:21">
      <c r="G1181" s="5"/>
      <c r="J1181" s="55"/>
      <c r="K1181" s="56"/>
      <c r="U1181" s="5"/>
    </row>
    <row r="1182" spans="4:21">
      <c r="G1182" s="5"/>
      <c r="J1182" s="55"/>
      <c r="K1182" s="56"/>
      <c r="U1182" s="5"/>
    </row>
    <row r="1183" spans="4:21">
      <c r="G1183" s="5"/>
      <c r="J1183" s="55"/>
      <c r="K1183" s="56"/>
      <c r="R1183" s="11"/>
      <c r="U1183" s="5"/>
    </row>
    <row r="1184" spans="4:21">
      <c r="D1184" s="11"/>
      <c r="G1184" s="5"/>
      <c r="J1184" s="55"/>
      <c r="K1184" s="56"/>
      <c r="U1184" s="5"/>
    </row>
    <row r="1185" spans="4:21">
      <c r="G1185" s="5"/>
      <c r="J1185" s="55"/>
      <c r="K1185" s="56"/>
      <c r="U1185" s="5"/>
    </row>
    <row r="1186" spans="4:21">
      <c r="D1186" s="11"/>
      <c r="G1186" s="5"/>
      <c r="J1186" s="55"/>
      <c r="K1186" s="56"/>
      <c r="N1186" s="11"/>
      <c r="R1186" s="11"/>
      <c r="U1186" s="5"/>
    </row>
    <row r="1187" spans="4:21">
      <c r="D1187" s="11"/>
      <c r="G1187" s="5"/>
      <c r="J1187" s="55"/>
      <c r="K1187" s="56"/>
      <c r="U1187" s="5"/>
    </row>
    <row r="1188" spans="4:21">
      <c r="D1188" s="11"/>
      <c r="G1188" s="5"/>
      <c r="J1188" s="55"/>
      <c r="K1188" s="56"/>
      <c r="U1188" s="5"/>
    </row>
    <row r="1189" spans="4:21">
      <c r="G1189" s="5"/>
      <c r="J1189" s="55"/>
      <c r="K1189" s="56"/>
      <c r="P1189" s="11"/>
      <c r="R1189" s="11"/>
      <c r="U1189" s="5"/>
    </row>
    <row r="1190" spans="4:21">
      <c r="D1190" s="11"/>
      <c r="G1190" s="5"/>
      <c r="J1190" s="55"/>
      <c r="K1190" s="56"/>
      <c r="U1190" s="5"/>
    </row>
    <row r="1191" spans="4:21">
      <c r="G1191" s="5"/>
      <c r="J1191" s="55"/>
      <c r="K1191" s="56"/>
      <c r="U1191" s="5"/>
    </row>
    <row r="1192" spans="4:21">
      <c r="D1192" s="11"/>
      <c r="G1192" s="5"/>
      <c r="I1192" s="42"/>
      <c r="J1192" s="55"/>
      <c r="K1192" s="56"/>
      <c r="R1192" s="11"/>
      <c r="U1192" s="5"/>
    </row>
    <row r="1193" spans="4:21">
      <c r="D1193" s="11"/>
      <c r="G1193" s="5"/>
      <c r="J1193" s="55"/>
      <c r="K1193" s="56"/>
      <c r="U1193" s="5"/>
    </row>
    <row r="1194" spans="4:21">
      <c r="D1194" s="11"/>
      <c r="G1194" s="5"/>
      <c r="J1194" s="55"/>
      <c r="K1194" s="56"/>
      <c r="N1194" s="11"/>
      <c r="U1194" s="5"/>
    </row>
    <row r="1195" spans="4:21">
      <c r="G1195" s="5"/>
      <c r="J1195" s="55"/>
      <c r="K1195" s="56"/>
      <c r="N1195" s="11"/>
      <c r="U1195" s="5"/>
    </row>
    <row r="1196" spans="4:21">
      <c r="D1196" s="11"/>
      <c r="G1196" s="5"/>
      <c r="J1196" s="55"/>
      <c r="K1196" s="56"/>
      <c r="U1196" s="5"/>
    </row>
    <row r="1197" spans="4:21">
      <c r="G1197" s="5"/>
      <c r="J1197" s="55"/>
      <c r="K1197" s="56"/>
      <c r="N1197" s="11"/>
      <c r="U1197" s="5"/>
    </row>
    <row r="1198" spans="4:21">
      <c r="D1198" s="11"/>
      <c r="G1198" s="5"/>
      <c r="H1198" s="42"/>
      <c r="J1198" s="55"/>
      <c r="K1198" s="56"/>
      <c r="U1198" s="5"/>
    </row>
    <row r="1199" spans="4:21">
      <c r="G1199" s="5"/>
      <c r="J1199" s="55"/>
      <c r="K1199" s="56"/>
      <c r="U1199" s="5"/>
    </row>
    <row r="1200" spans="4:21">
      <c r="G1200" s="5"/>
      <c r="J1200" s="55"/>
      <c r="K1200" s="56"/>
      <c r="U1200" s="5"/>
    </row>
    <row r="1201" spans="4:21">
      <c r="G1201" s="5"/>
      <c r="J1201" s="55"/>
      <c r="K1201" s="56"/>
      <c r="P1201" s="11"/>
      <c r="R1201" s="11"/>
      <c r="U1201" s="5"/>
    </row>
    <row r="1202" spans="4:21">
      <c r="G1202" s="5"/>
      <c r="J1202" s="55"/>
      <c r="K1202" s="56"/>
      <c r="N1202" s="11"/>
      <c r="P1202" s="11"/>
      <c r="U1202" s="5"/>
    </row>
    <row r="1203" spans="4:21">
      <c r="D1203" s="11"/>
      <c r="G1203" s="5"/>
      <c r="J1203" s="55"/>
      <c r="K1203" s="56"/>
      <c r="U1203" s="5"/>
    </row>
    <row r="1204" spans="4:21">
      <c r="G1204" s="5"/>
      <c r="J1204" s="55"/>
      <c r="K1204" s="56"/>
      <c r="U1204" s="5"/>
    </row>
    <row r="1205" spans="4:21">
      <c r="G1205" s="5"/>
      <c r="J1205" s="55"/>
      <c r="K1205" s="56"/>
      <c r="R1205" s="11"/>
      <c r="U1205" s="5"/>
    </row>
    <row r="1206" spans="4:21">
      <c r="D1206" s="11"/>
      <c r="G1206" s="5"/>
      <c r="I1206" s="42"/>
      <c r="J1206" s="55"/>
      <c r="K1206" s="56"/>
      <c r="R1206" s="11"/>
      <c r="U1206" s="5"/>
    </row>
    <row r="1207" spans="4:21">
      <c r="G1207" s="5"/>
      <c r="J1207" s="55"/>
      <c r="K1207" s="56"/>
      <c r="P1207" s="11"/>
      <c r="R1207" s="11"/>
      <c r="U1207" s="5"/>
    </row>
    <row r="1208" spans="4:21">
      <c r="G1208" s="5"/>
      <c r="J1208" s="55"/>
      <c r="K1208" s="56"/>
      <c r="P1208" s="11"/>
      <c r="R1208" s="11"/>
      <c r="U1208" s="5"/>
    </row>
    <row r="1209" spans="4:21">
      <c r="G1209" s="5"/>
      <c r="J1209" s="55"/>
      <c r="K1209" s="56"/>
      <c r="R1209" s="11"/>
      <c r="U1209" s="5"/>
    </row>
    <row r="1210" spans="4:21">
      <c r="G1210" s="5"/>
      <c r="J1210" s="55"/>
      <c r="K1210" s="56"/>
      <c r="U1210" s="5"/>
    </row>
    <row r="1211" spans="4:21">
      <c r="D1211" s="11"/>
      <c r="G1211" s="5"/>
      <c r="J1211" s="55"/>
      <c r="K1211" s="56"/>
      <c r="U1211" s="5"/>
    </row>
    <row r="1212" spans="4:21">
      <c r="D1212" s="11"/>
      <c r="G1212" s="5"/>
      <c r="J1212" s="55"/>
      <c r="K1212" s="56"/>
      <c r="R1212" s="11"/>
      <c r="U1212" s="5"/>
    </row>
    <row r="1213" spans="4:21">
      <c r="D1213" s="11"/>
      <c r="G1213" s="5"/>
      <c r="J1213" s="55"/>
      <c r="K1213" s="56"/>
      <c r="R1213" s="11"/>
      <c r="U1213" s="5"/>
    </row>
    <row r="1214" spans="4:21">
      <c r="G1214" s="5"/>
      <c r="J1214" s="55"/>
      <c r="K1214" s="56"/>
      <c r="U1214" s="5"/>
    </row>
    <row r="1215" spans="4:21">
      <c r="G1215" s="5"/>
      <c r="J1215" s="55"/>
      <c r="K1215" s="56"/>
      <c r="N1215" s="11"/>
      <c r="U1215" s="5"/>
    </row>
    <row r="1216" spans="4:21">
      <c r="G1216" s="5"/>
      <c r="J1216" s="55"/>
      <c r="K1216" s="56"/>
      <c r="U1216" s="5"/>
    </row>
    <row r="1217" spans="2:21">
      <c r="G1217" s="5"/>
      <c r="J1217" s="55"/>
      <c r="K1217" s="56"/>
      <c r="R1217" s="11"/>
      <c r="U1217" s="5"/>
    </row>
    <row r="1218" spans="2:21">
      <c r="D1218" s="11"/>
      <c r="G1218" s="5"/>
      <c r="J1218" s="55"/>
      <c r="K1218" s="56"/>
      <c r="U1218" s="5"/>
    </row>
    <row r="1219" spans="2:21">
      <c r="G1219" s="5"/>
      <c r="J1219" s="55"/>
      <c r="K1219" s="56"/>
      <c r="U1219" s="5"/>
    </row>
    <row r="1220" spans="2:21">
      <c r="G1220" s="5"/>
      <c r="J1220" s="55"/>
      <c r="K1220" s="56"/>
      <c r="U1220" s="5"/>
    </row>
    <row r="1221" spans="2:21">
      <c r="G1221" s="5"/>
      <c r="J1221" s="55"/>
      <c r="K1221" s="56"/>
      <c r="R1221" s="11"/>
      <c r="U1221" s="5"/>
    </row>
    <row r="1222" spans="2:21">
      <c r="D1222" s="11"/>
      <c r="G1222" s="5"/>
      <c r="J1222" s="55"/>
      <c r="K1222" s="56"/>
      <c r="U1222" s="5"/>
    </row>
    <row r="1223" spans="2:21">
      <c r="D1223" s="11"/>
      <c r="G1223" s="5"/>
      <c r="J1223" s="55"/>
      <c r="K1223" s="56"/>
      <c r="U1223" s="5"/>
    </row>
    <row r="1224" spans="2:21">
      <c r="G1224" s="5"/>
      <c r="J1224" s="55"/>
      <c r="K1224" s="56"/>
      <c r="U1224" s="5"/>
    </row>
    <row r="1225" spans="2:21">
      <c r="G1225" s="5"/>
      <c r="J1225" s="55"/>
      <c r="K1225" s="56"/>
      <c r="U1225" s="5"/>
    </row>
    <row r="1226" spans="2:21">
      <c r="D1226" s="11"/>
      <c r="G1226" s="5"/>
      <c r="J1226" s="55"/>
      <c r="K1226" s="56"/>
      <c r="U1226" s="5"/>
    </row>
    <row r="1227" spans="2:21">
      <c r="G1227" s="5"/>
      <c r="J1227" s="55"/>
      <c r="K1227" s="56"/>
      <c r="U1227" s="5"/>
    </row>
    <row r="1228" spans="2:21">
      <c r="D1228" s="11"/>
      <c r="G1228" s="5"/>
      <c r="J1228" s="55"/>
      <c r="K1228" s="56"/>
      <c r="N1228" s="11"/>
      <c r="U1228" s="5"/>
    </row>
    <row r="1229" spans="2:21">
      <c r="G1229" s="5"/>
      <c r="J1229" s="55"/>
      <c r="K1229" s="56"/>
      <c r="U1229" s="5"/>
    </row>
    <row r="1230" spans="2:21">
      <c r="G1230" s="5"/>
      <c r="H1230" s="42"/>
      <c r="J1230" s="55"/>
      <c r="K1230" s="56"/>
      <c r="U1230" s="5"/>
    </row>
    <row r="1231" spans="2:21">
      <c r="B1231" s="11"/>
      <c r="G1231" s="5"/>
      <c r="J1231" s="55"/>
      <c r="K1231" s="56"/>
      <c r="R1231" s="11"/>
      <c r="U1231" s="5"/>
    </row>
    <row r="1232" spans="2:21">
      <c r="D1232" s="11"/>
      <c r="G1232" s="5"/>
      <c r="J1232" s="55"/>
      <c r="K1232" s="56"/>
      <c r="P1232" s="11"/>
      <c r="U1232" s="5"/>
    </row>
    <row r="1233" spans="4:21">
      <c r="D1233" s="11"/>
      <c r="G1233" s="5"/>
      <c r="J1233" s="55"/>
      <c r="K1233" s="56"/>
      <c r="P1233" s="11"/>
      <c r="U1233" s="5"/>
    </row>
    <row r="1234" spans="4:21">
      <c r="D1234" s="11"/>
      <c r="G1234" s="5"/>
      <c r="J1234" s="55"/>
      <c r="K1234" s="56"/>
      <c r="U1234" s="5"/>
    </row>
    <row r="1235" spans="4:21">
      <c r="D1235" s="11"/>
      <c r="G1235" s="5"/>
      <c r="J1235" s="55"/>
      <c r="K1235" s="56"/>
      <c r="U1235" s="5"/>
    </row>
    <row r="1236" spans="4:21">
      <c r="D1236" s="11"/>
      <c r="G1236" s="5"/>
      <c r="J1236" s="55"/>
      <c r="K1236" s="56"/>
      <c r="R1236" s="11"/>
      <c r="U1236" s="5"/>
    </row>
    <row r="1237" spans="4:21">
      <c r="D1237" s="11"/>
      <c r="G1237" s="5"/>
      <c r="J1237" s="55"/>
      <c r="K1237" s="56"/>
      <c r="N1237" s="11"/>
      <c r="U1237" s="5"/>
    </row>
    <row r="1238" spans="4:21">
      <c r="G1238" s="5"/>
      <c r="J1238" s="55"/>
      <c r="K1238" s="56"/>
      <c r="N1238" s="11"/>
      <c r="R1238" s="11"/>
      <c r="U1238" s="5"/>
    </row>
    <row r="1239" spans="4:21">
      <c r="G1239" s="5"/>
      <c r="J1239" s="55"/>
      <c r="K1239" s="56"/>
      <c r="N1239" s="11"/>
      <c r="U1239" s="5"/>
    </row>
    <row r="1240" spans="4:21">
      <c r="G1240" s="5"/>
      <c r="J1240" s="55"/>
      <c r="K1240" s="56"/>
      <c r="P1240" s="11"/>
      <c r="U1240" s="5"/>
    </row>
    <row r="1241" spans="4:21">
      <c r="G1241" s="5"/>
      <c r="J1241" s="55"/>
      <c r="K1241" s="56"/>
      <c r="N1241" s="11"/>
      <c r="U1241" s="5"/>
    </row>
    <row r="1242" spans="4:21">
      <c r="D1242" s="11"/>
      <c r="G1242" s="5"/>
      <c r="J1242" s="55"/>
      <c r="K1242" s="56"/>
      <c r="R1242" s="11"/>
      <c r="U1242" s="5"/>
    </row>
    <row r="1243" spans="4:21">
      <c r="G1243" s="5"/>
      <c r="J1243" s="55"/>
      <c r="K1243" s="56"/>
      <c r="R1243" s="11"/>
      <c r="U1243" s="5"/>
    </row>
    <row r="1244" spans="4:21">
      <c r="G1244" s="5"/>
      <c r="J1244" s="55"/>
      <c r="K1244" s="56"/>
      <c r="U1244" s="5"/>
    </row>
    <row r="1245" spans="4:21">
      <c r="D1245" s="11"/>
      <c r="G1245" s="5"/>
      <c r="J1245" s="55"/>
      <c r="K1245" s="56"/>
      <c r="P1245" s="11"/>
      <c r="U1245" s="5"/>
    </row>
    <row r="1246" spans="4:21">
      <c r="D1246" s="11"/>
      <c r="G1246" s="5"/>
      <c r="J1246" s="55"/>
      <c r="K1246" s="56"/>
      <c r="P1246" s="11"/>
      <c r="R1246" s="11"/>
      <c r="U1246" s="5"/>
    </row>
    <row r="1247" spans="4:21">
      <c r="G1247" s="5"/>
      <c r="J1247" s="55"/>
      <c r="K1247" s="56"/>
      <c r="P1247" s="11"/>
      <c r="U1247" s="5"/>
    </row>
    <row r="1248" spans="4:21">
      <c r="D1248" s="11"/>
      <c r="G1248" s="5"/>
      <c r="J1248" s="55"/>
      <c r="K1248" s="56"/>
      <c r="P1248" s="11"/>
      <c r="U1248" s="5"/>
    </row>
    <row r="1249" spans="4:21">
      <c r="G1249" s="5"/>
      <c r="J1249" s="55"/>
      <c r="K1249" s="56"/>
      <c r="P1249" s="11"/>
      <c r="R1249" s="11"/>
      <c r="U1249" s="5"/>
    </row>
    <row r="1250" spans="4:21">
      <c r="D1250" s="11"/>
      <c r="G1250" s="5"/>
      <c r="J1250" s="55"/>
      <c r="K1250" s="56"/>
      <c r="P1250" s="11"/>
      <c r="R1250" s="11"/>
      <c r="U1250" s="5"/>
    </row>
    <row r="1251" spans="4:21">
      <c r="D1251" s="11"/>
      <c r="G1251" s="5"/>
      <c r="J1251" s="55"/>
      <c r="K1251" s="56"/>
      <c r="U1251" s="5"/>
    </row>
    <row r="1252" spans="4:21">
      <c r="D1252" s="11"/>
      <c r="G1252" s="5"/>
      <c r="J1252" s="55"/>
      <c r="K1252" s="56"/>
      <c r="P1252" s="11"/>
      <c r="U1252" s="5"/>
    </row>
    <row r="1253" spans="4:21">
      <c r="G1253" s="5"/>
      <c r="J1253" s="55"/>
      <c r="K1253" s="56"/>
      <c r="U1253" s="5"/>
    </row>
    <row r="1254" spans="4:21">
      <c r="D1254" s="11"/>
      <c r="G1254" s="5"/>
      <c r="J1254" s="55"/>
      <c r="K1254" s="56"/>
      <c r="U1254" s="5"/>
    </row>
    <row r="1255" spans="4:21">
      <c r="D1255" s="11"/>
      <c r="G1255" s="5"/>
      <c r="J1255" s="55"/>
      <c r="K1255" s="56"/>
      <c r="U1255" s="5"/>
    </row>
    <row r="1256" spans="4:21">
      <c r="G1256" s="5"/>
      <c r="J1256" s="55"/>
      <c r="K1256" s="56"/>
      <c r="U1256" s="5"/>
    </row>
    <row r="1257" spans="4:21">
      <c r="G1257" s="5"/>
      <c r="J1257" s="55"/>
      <c r="K1257" s="56"/>
      <c r="U1257" s="5"/>
    </row>
    <row r="1258" spans="4:21">
      <c r="D1258" s="11"/>
      <c r="G1258" s="5"/>
      <c r="J1258" s="55"/>
      <c r="K1258" s="56"/>
      <c r="U1258" s="5"/>
    </row>
    <row r="1259" spans="4:21">
      <c r="G1259" s="5"/>
      <c r="J1259" s="55"/>
      <c r="K1259" s="56"/>
      <c r="R1259" s="11"/>
      <c r="U1259" s="5"/>
    </row>
    <row r="1260" spans="4:21">
      <c r="G1260" s="5"/>
      <c r="J1260" s="55"/>
      <c r="K1260" s="56"/>
      <c r="U1260" s="5"/>
    </row>
    <row r="1261" spans="4:21">
      <c r="G1261" s="5"/>
      <c r="J1261" s="55"/>
      <c r="K1261" s="56"/>
      <c r="U1261" s="5"/>
    </row>
    <row r="1262" spans="4:21">
      <c r="G1262" s="5"/>
      <c r="J1262" s="55"/>
      <c r="K1262" s="56"/>
      <c r="N1262" s="11"/>
      <c r="R1262" s="11"/>
      <c r="U1262" s="5"/>
    </row>
    <row r="1263" spans="4:21">
      <c r="G1263" s="5"/>
      <c r="J1263" s="55"/>
      <c r="K1263" s="56"/>
      <c r="R1263" s="11"/>
      <c r="U1263" s="5"/>
    </row>
    <row r="1264" spans="4:21">
      <c r="G1264" s="5"/>
      <c r="J1264" s="55"/>
      <c r="K1264" s="56"/>
      <c r="R1264" s="11"/>
      <c r="U1264" s="5"/>
    </row>
    <row r="1265" spans="4:21">
      <c r="G1265" s="5"/>
      <c r="J1265" s="55"/>
      <c r="K1265" s="56"/>
      <c r="U1265" s="5"/>
    </row>
    <row r="1266" spans="4:21">
      <c r="D1266" s="11"/>
      <c r="G1266" s="5"/>
      <c r="J1266" s="55"/>
      <c r="K1266" s="56"/>
      <c r="P1266" s="11"/>
      <c r="R1266" s="11"/>
      <c r="U1266" s="5"/>
    </row>
    <row r="1267" spans="4:21">
      <c r="G1267" s="5"/>
      <c r="J1267" s="55"/>
      <c r="K1267" s="56"/>
      <c r="P1267" s="11"/>
      <c r="U1267" s="5"/>
    </row>
    <row r="1268" spans="4:21">
      <c r="D1268" s="11"/>
      <c r="G1268" s="5"/>
      <c r="J1268" s="55"/>
      <c r="K1268" s="56"/>
      <c r="U1268" s="5"/>
    </row>
    <row r="1269" spans="4:21">
      <c r="D1269" s="11"/>
      <c r="G1269" s="5"/>
      <c r="J1269" s="55"/>
      <c r="K1269" s="56"/>
      <c r="R1269" s="11"/>
      <c r="U1269" s="5"/>
    </row>
    <row r="1270" spans="4:21">
      <c r="D1270" s="11"/>
      <c r="G1270" s="5"/>
      <c r="J1270" s="55"/>
      <c r="K1270" s="56"/>
      <c r="N1270" s="11"/>
      <c r="U1270" s="5"/>
    </row>
    <row r="1271" spans="4:21">
      <c r="G1271" s="5"/>
      <c r="J1271" s="55"/>
      <c r="K1271" s="56"/>
      <c r="P1271" s="11"/>
      <c r="U1271" s="5"/>
    </row>
    <row r="1272" spans="4:21">
      <c r="G1272" s="5"/>
      <c r="J1272" s="55"/>
      <c r="K1272" s="56"/>
      <c r="U1272" s="5"/>
    </row>
    <row r="1273" spans="4:21">
      <c r="G1273" s="5"/>
      <c r="J1273" s="55"/>
      <c r="K1273" s="56"/>
      <c r="U1273" s="5"/>
    </row>
    <row r="1274" spans="4:21">
      <c r="G1274" s="5"/>
      <c r="J1274" s="55"/>
      <c r="K1274" s="56"/>
      <c r="U1274" s="5"/>
    </row>
    <row r="1275" spans="4:21">
      <c r="D1275" s="11"/>
      <c r="G1275" s="5"/>
      <c r="J1275" s="55"/>
      <c r="K1275" s="56"/>
      <c r="R1275" s="11"/>
      <c r="U1275" s="5"/>
    </row>
    <row r="1276" spans="4:21">
      <c r="D1276" s="11"/>
      <c r="G1276" s="5"/>
      <c r="J1276" s="55"/>
      <c r="K1276" s="56"/>
      <c r="U1276" s="5"/>
    </row>
    <row r="1277" spans="4:21">
      <c r="G1277" s="5"/>
    </row>
    <row r="1278" spans="4:21">
      <c r="D1278" s="11"/>
      <c r="G1278" s="5"/>
    </row>
    <row r="1279" spans="4:21">
      <c r="D1279" s="11"/>
      <c r="G1279" s="5"/>
    </row>
    <row r="1280" spans="4:21">
      <c r="D1280" s="11"/>
      <c r="G1280" s="5"/>
    </row>
    <row r="1281" spans="4:7">
      <c r="D1281" s="11"/>
      <c r="G1281" s="5"/>
    </row>
    <row r="1282" spans="4:7">
      <c r="D1282" s="11"/>
      <c r="G1282" s="5"/>
    </row>
    <row r="1283" spans="4:7">
      <c r="G1283" s="5"/>
    </row>
    <row r="1284" spans="4:7">
      <c r="G1284" s="5"/>
    </row>
    <row r="1285" spans="4:7">
      <c r="G1285" s="5"/>
    </row>
    <row r="1286" spans="4:7">
      <c r="G1286" s="5"/>
    </row>
    <row r="1287" spans="4:7">
      <c r="D1287" s="11"/>
      <c r="G1287" s="5"/>
    </row>
    <row r="1288" spans="4:7">
      <c r="D1288" s="11"/>
      <c r="G1288" s="5"/>
    </row>
    <row r="1289" spans="4:7">
      <c r="G1289" s="5"/>
    </row>
    <row r="1290" spans="4:7">
      <c r="D1290" s="11"/>
      <c r="G1290" s="5"/>
    </row>
    <row r="1291" spans="4:7">
      <c r="D1291" s="11"/>
      <c r="G1291" s="5"/>
    </row>
    <row r="1292" spans="4:7">
      <c r="D1292" s="11"/>
      <c r="G1292" s="5"/>
    </row>
    <row r="1293" spans="4:7">
      <c r="D1293" s="11"/>
      <c r="G1293" s="5"/>
    </row>
    <row r="1294" spans="4:7">
      <c r="D1294" s="11"/>
      <c r="G1294" s="5"/>
    </row>
    <row r="1295" spans="4:7">
      <c r="G1295" s="5"/>
    </row>
    <row r="1296" spans="4:7">
      <c r="G1296" s="5"/>
    </row>
    <row r="1297" spans="4:7">
      <c r="D1297" s="11"/>
      <c r="G1297" s="5"/>
    </row>
    <row r="1298" spans="4:7">
      <c r="G1298" s="5"/>
    </row>
    <row r="1299" spans="4:7">
      <c r="G1299" s="5"/>
    </row>
    <row r="1300" spans="4:7">
      <c r="G1300" s="5"/>
    </row>
    <row r="1301" spans="4:7">
      <c r="G1301" s="5"/>
    </row>
    <row r="1302" spans="4:7">
      <c r="G1302" s="5"/>
    </row>
    <row r="1303" spans="4:7">
      <c r="D1303" s="11"/>
      <c r="G1303" s="5"/>
    </row>
    <row r="1304" spans="4:7">
      <c r="G1304" s="5"/>
    </row>
    <row r="1305" spans="4:7">
      <c r="D1305" s="11"/>
      <c r="G1305" s="5"/>
    </row>
    <row r="1306" spans="4:7">
      <c r="G1306" s="5"/>
    </row>
    <row r="1307" spans="4:7">
      <c r="D1307" s="11"/>
      <c r="G1307" s="5"/>
    </row>
    <row r="1308" spans="4:7">
      <c r="D1308" s="11"/>
      <c r="G1308" s="5"/>
    </row>
    <row r="1309" spans="4:7">
      <c r="G1309" s="5"/>
    </row>
    <row r="1310" spans="4:7">
      <c r="G1310" s="5"/>
    </row>
    <row r="1311" spans="4:7">
      <c r="D1311" s="11"/>
      <c r="G1311" s="5"/>
    </row>
    <row r="1312" spans="4:7">
      <c r="G1312" s="5"/>
    </row>
    <row r="1313" spans="4:7">
      <c r="D1313" s="11"/>
      <c r="G1313" s="5"/>
    </row>
    <row r="1314" spans="4:7">
      <c r="D1314" s="11"/>
      <c r="G1314" s="5"/>
    </row>
    <row r="1315" spans="4:7">
      <c r="G1315" s="5"/>
    </row>
    <row r="1316" spans="4:7">
      <c r="D1316" s="11"/>
      <c r="G1316" s="5"/>
    </row>
    <row r="1317" spans="4:7">
      <c r="D1317" s="11"/>
      <c r="G1317" s="5"/>
    </row>
    <row r="1318" spans="4:7">
      <c r="G1318" s="5"/>
    </row>
    <row r="1319" spans="4:7">
      <c r="D1319" s="11"/>
      <c r="G1319" s="5"/>
    </row>
    <row r="1320" spans="4:7">
      <c r="D1320" s="11"/>
      <c r="G1320" s="5"/>
    </row>
    <row r="1321" spans="4:7">
      <c r="D1321" s="11"/>
      <c r="G1321" s="5"/>
    </row>
    <row r="1322" spans="4:7">
      <c r="D1322" s="11"/>
      <c r="G1322" s="5"/>
    </row>
    <row r="1323" spans="4:7">
      <c r="D1323" s="11"/>
      <c r="G1323" s="5"/>
    </row>
    <row r="1324" spans="4:7">
      <c r="D1324" s="11"/>
      <c r="G1324" s="5"/>
    </row>
    <row r="1325" spans="4:7">
      <c r="G1325" s="5"/>
    </row>
    <row r="1326" spans="4:7">
      <c r="G1326" s="5"/>
    </row>
    <row r="1327" spans="4:7">
      <c r="D1327" s="11"/>
      <c r="G1327" s="5"/>
    </row>
    <row r="1328" spans="4:7">
      <c r="G1328" s="5"/>
    </row>
    <row r="1329" spans="4:7">
      <c r="D1329" s="11"/>
      <c r="G1329" s="5"/>
    </row>
    <row r="1330" spans="4:7">
      <c r="D1330" s="11"/>
      <c r="G1330" s="5"/>
    </row>
    <row r="1331" spans="4:7">
      <c r="D1331" s="11"/>
      <c r="G1331" s="5"/>
    </row>
    <row r="1332" spans="4:7">
      <c r="D1332" s="11"/>
      <c r="G1332" s="5"/>
    </row>
    <row r="1333" spans="4:7">
      <c r="D1333" s="11"/>
      <c r="G1333" s="5"/>
    </row>
    <row r="1334" spans="4:7">
      <c r="D1334" s="11"/>
      <c r="G1334" s="5"/>
    </row>
    <row r="1335" spans="4:7">
      <c r="D1335" s="11"/>
      <c r="G1335" s="5"/>
    </row>
    <row r="1336" spans="4:7">
      <c r="D1336" s="11"/>
      <c r="G1336" s="5"/>
    </row>
    <row r="1337" spans="4:7">
      <c r="D1337" s="11"/>
      <c r="G1337" s="5"/>
    </row>
    <row r="1338" spans="4:7">
      <c r="D1338" s="11"/>
      <c r="G1338" s="5"/>
    </row>
    <row r="1339" spans="4:7">
      <c r="D1339" s="11"/>
      <c r="G1339" s="5"/>
    </row>
    <row r="1340" spans="4:7">
      <c r="G1340" s="5"/>
    </row>
    <row r="1341" spans="4:7">
      <c r="D1341" s="11"/>
      <c r="G1341" s="5"/>
    </row>
    <row r="1342" spans="4:7">
      <c r="D1342" s="11"/>
      <c r="G1342" s="5"/>
    </row>
    <row r="1343" spans="4:7">
      <c r="G1343" s="5"/>
    </row>
    <row r="1344" spans="4:7">
      <c r="D1344" s="11"/>
      <c r="G1344" s="5"/>
    </row>
    <row r="1345" spans="2:43">
      <c r="D1345" s="11"/>
      <c r="G1345" s="5"/>
    </row>
    <row r="1346" spans="2:43">
      <c r="G1346" s="5"/>
    </row>
    <row r="1347" spans="2:43">
      <c r="G1347" s="5"/>
    </row>
    <row r="1348" spans="2:43">
      <c r="D1348" s="11"/>
      <c r="G1348" s="5"/>
    </row>
    <row r="1349" spans="2:43">
      <c r="D1349" s="11"/>
      <c r="G1349" s="5"/>
    </row>
    <row r="1350" spans="2:43">
      <c r="G1350" s="5"/>
    </row>
    <row r="1351" spans="2:43">
      <c r="D1351" s="11"/>
      <c r="G1351" s="5"/>
    </row>
    <row r="1352" spans="2:43">
      <c r="G1352" s="5"/>
    </row>
    <row r="1353" spans="2:43">
      <c r="G1353" s="5"/>
    </row>
    <row r="1354" spans="2:43">
      <c r="D1354" s="11"/>
      <c r="G1354" s="5"/>
    </row>
    <row r="1355" spans="2:43">
      <c r="D1355" s="11"/>
      <c r="G1355" s="5"/>
    </row>
    <row r="1356" spans="2:43">
      <c r="B1356" s="57"/>
      <c r="D1356" s="11"/>
      <c r="E1356" s="56"/>
      <c r="F1356" s="11"/>
      <c r="G1356" s="11"/>
      <c r="H1356" s="11"/>
      <c r="L1356" s="55"/>
      <c r="M1356" s="42"/>
      <c r="N1356" s="55"/>
      <c r="O1356" s="42"/>
      <c r="Q1356" s="55"/>
      <c r="R1356" s="55"/>
      <c r="S1356" s="55"/>
      <c r="T1356" s="55"/>
      <c r="U1356" s="55"/>
      <c r="V1356" s="55"/>
      <c r="W1356" s="55"/>
      <c r="X1356" s="55"/>
      <c r="Y1356" s="55"/>
      <c r="Z1356" s="55"/>
      <c r="AF1356" s="55"/>
      <c r="AG1356" s="56"/>
      <c r="AN1356" s="11"/>
      <c r="AQ1356" s="5"/>
    </row>
    <row r="1357" spans="2:43">
      <c r="B1357" s="57"/>
      <c r="D1357" s="11"/>
      <c r="E1357" s="56"/>
      <c r="F1357" s="11"/>
      <c r="G1357" s="11"/>
      <c r="H1357" s="11"/>
      <c r="L1357" s="55"/>
      <c r="M1357" s="42"/>
      <c r="N1357" s="55"/>
      <c r="O1357" s="42"/>
      <c r="Q1357" s="55"/>
      <c r="R1357" s="55"/>
      <c r="S1357" s="55"/>
      <c r="T1357" s="55"/>
      <c r="U1357" s="55"/>
      <c r="V1357" s="55"/>
      <c r="W1357" s="55"/>
      <c r="X1357" s="55"/>
      <c r="Y1357" s="55"/>
      <c r="Z1357" s="55"/>
      <c r="AA1357" s="42"/>
      <c r="AF1357" s="55"/>
      <c r="AG1357" s="56"/>
      <c r="AQ1357" s="5"/>
    </row>
    <row r="1358" spans="2:43">
      <c r="B1358" s="57"/>
      <c r="D1358" s="11"/>
      <c r="E1358" s="56"/>
      <c r="F1358" s="11"/>
      <c r="G1358" s="11"/>
      <c r="H1358" s="11"/>
      <c r="L1358" s="55"/>
      <c r="M1358" s="42"/>
      <c r="N1358" s="55"/>
      <c r="O1358" s="42"/>
      <c r="Q1358" s="55"/>
      <c r="R1358" s="55"/>
      <c r="S1358" s="55"/>
      <c r="T1358" s="55"/>
      <c r="U1358" s="55"/>
      <c r="V1358" s="55"/>
      <c r="W1358" s="55"/>
      <c r="X1358" s="55"/>
      <c r="Y1358" s="55"/>
      <c r="Z1358" s="55"/>
      <c r="AA1358" s="42"/>
      <c r="AF1358" s="55"/>
      <c r="AG1358" s="56"/>
      <c r="AQ1358" s="5"/>
    </row>
    <row r="1359" spans="2:43">
      <c r="B1359" s="57"/>
      <c r="D1359" s="11"/>
      <c r="E1359" s="56"/>
      <c r="F1359" s="11"/>
      <c r="G1359" s="11"/>
      <c r="H1359" s="11"/>
      <c r="L1359" s="55"/>
      <c r="M1359" s="42"/>
      <c r="N1359" s="55"/>
      <c r="O1359" s="42"/>
      <c r="Q1359" s="55"/>
      <c r="R1359" s="55"/>
      <c r="S1359" s="55"/>
      <c r="T1359" s="55"/>
      <c r="U1359" s="55"/>
      <c r="V1359" s="55"/>
      <c r="W1359" s="55"/>
      <c r="X1359" s="55"/>
      <c r="Y1359" s="55"/>
      <c r="Z1359" s="55"/>
      <c r="AC1359" s="42"/>
      <c r="AF1359" s="55"/>
      <c r="AG1359" s="56"/>
      <c r="AN1359" s="11"/>
      <c r="AQ1359" s="5"/>
    </row>
    <row r="1360" spans="2:43">
      <c r="B1360" s="57"/>
      <c r="D1360" s="11"/>
      <c r="E1360" s="56"/>
      <c r="F1360" s="11"/>
      <c r="G1360" s="11"/>
      <c r="H1360" s="11"/>
      <c r="L1360" s="55"/>
      <c r="M1360" s="42"/>
      <c r="N1360" s="55"/>
      <c r="O1360" s="42"/>
      <c r="Q1360" s="55"/>
      <c r="R1360" s="55"/>
      <c r="S1360" s="55"/>
      <c r="T1360" s="55"/>
      <c r="U1360" s="55"/>
      <c r="V1360" s="55"/>
      <c r="W1360" s="55"/>
      <c r="X1360" s="55"/>
      <c r="Y1360" s="55"/>
      <c r="Z1360" s="55"/>
      <c r="AA1360" s="42"/>
      <c r="AF1360" s="55"/>
      <c r="AG1360" s="56"/>
      <c r="AQ1360" s="5"/>
    </row>
    <row r="1361" spans="2:43">
      <c r="B1361" s="57"/>
      <c r="D1361" s="11"/>
      <c r="E1361" s="56"/>
      <c r="F1361" s="11"/>
      <c r="G1361" s="11"/>
      <c r="H1361" s="11"/>
      <c r="L1361" s="55"/>
      <c r="M1361" s="42"/>
      <c r="N1361" s="55"/>
      <c r="O1361" s="42"/>
      <c r="Q1361" s="55"/>
      <c r="R1361" s="55"/>
      <c r="S1361" s="55"/>
      <c r="T1361" s="55"/>
      <c r="U1361" s="55"/>
      <c r="V1361" s="55"/>
      <c r="W1361" s="55"/>
      <c r="X1361" s="55"/>
      <c r="Y1361" s="55"/>
      <c r="Z1361" s="55"/>
      <c r="AA1361" s="42"/>
      <c r="AF1361" s="55"/>
      <c r="AG1361" s="56"/>
      <c r="AN1361" s="11"/>
      <c r="AQ1361" s="5"/>
    </row>
    <row r="1362" spans="2:43">
      <c r="B1362" s="57"/>
      <c r="D1362" s="11"/>
      <c r="E1362" s="56"/>
      <c r="F1362" s="11"/>
      <c r="G1362" s="11"/>
      <c r="H1362" s="11"/>
      <c r="L1362" s="55"/>
      <c r="M1362" s="42"/>
      <c r="N1362" s="55"/>
      <c r="O1362" s="42"/>
      <c r="Q1362" s="55"/>
      <c r="R1362" s="55"/>
      <c r="S1362" s="55"/>
      <c r="T1362" s="55"/>
      <c r="U1362" s="55"/>
      <c r="V1362" s="55"/>
      <c r="W1362" s="55"/>
      <c r="X1362" s="55"/>
      <c r="Y1362" s="55"/>
      <c r="Z1362" s="55"/>
      <c r="AC1362" s="42"/>
      <c r="AF1362" s="55"/>
      <c r="AG1362" s="56"/>
      <c r="AN1362" s="11"/>
      <c r="AQ1362" s="5"/>
    </row>
    <row r="1363" spans="2:43">
      <c r="B1363" s="57"/>
      <c r="D1363" s="11"/>
      <c r="E1363" s="56"/>
      <c r="F1363" s="11"/>
      <c r="G1363" s="11"/>
      <c r="H1363" s="11"/>
      <c r="L1363" s="55"/>
      <c r="M1363" s="42"/>
      <c r="N1363" s="55"/>
      <c r="O1363" s="42"/>
      <c r="Q1363" s="55"/>
      <c r="R1363" s="55"/>
      <c r="S1363" s="55"/>
      <c r="T1363" s="55"/>
      <c r="U1363" s="55"/>
      <c r="V1363" s="55"/>
      <c r="W1363" s="55"/>
      <c r="X1363" s="55"/>
      <c r="Y1363" s="55"/>
      <c r="Z1363" s="55"/>
      <c r="AC1363" s="42"/>
      <c r="AF1363" s="55"/>
      <c r="AG1363" s="56"/>
      <c r="AN1363" s="11"/>
      <c r="AQ1363" s="5"/>
    </row>
    <row r="1364" spans="2:43">
      <c r="B1364" s="57"/>
      <c r="D1364" s="11"/>
      <c r="E1364" s="56"/>
      <c r="F1364" s="11"/>
      <c r="G1364" s="11"/>
      <c r="H1364" s="11"/>
      <c r="L1364" s="55"/>
      <c r="M1364" s="42"/>
      <c r="N1364" s="55"/>
      <c r="O1364" s="42"/>
      <c r="Q1364" s="55"/>
      <c r="R1364" s="55"/>
      <c r="S1364" s="55"/>
      <c r="T1364" s="55"/>
      <c r="U1364" s="55"/>
      <c r="V1364" s="55"/>
      <c r="W1364" s="55"/>
      <c r="X1364" s="55"/>
      <c r="Y1364" s="55"/>
      <c r="Z1364" s="55"/>
      <c r="AA1364" s="42"/>
      <c r="AF1364" s="55"/>
      <c r="AG1364" s="56"/>
      <c r="AH1364" s="55"/>
      <c r="AI1364" s="56"/>
      <c r="AQ1364" s="5"/>
    </row>
    <row r="1365" spans="2:43">
      <c r="B1365" s="57"/>
      <c r="D1365" s="11"/>
      <c r="E1365" s="56"/>
      <c r="F1365" s="11"/>
      <c r="G1365" s="11"/>
      <c r="H1365" s="11"/>
      <c r="L1365" s="55"/>
      <c r="M1365" s="42"/>
      <c r="N1365" s="55"/>
      <c r="O1365" s="42"/>
      <c r="Q1365" s="55"/>
      <c r="R1365" s="55"/>
      <c r="S1365" s="55"/>
      <c r="T1365" s="55"/>
      <c r="U1365" s="55"/>
      <c r="V1365" s="55"/>
      <c r="W1365" s="55"/>
      <c r="X1365" s="55"/>
      <c r="Y1365" s="55"/>
      <c r="Z1365" s="55"/>
      <c r="AA1365" s="42"/>
      <c r="AF1365" s="55"/>
      <c r="AG1365" s="56"/>
      <c r="AQ1365" s="5"/>
    </row>
    <row r="1366" spans="2:43">
      <c r="B1366" s="57"/>
      <c r="D1366" s="11"/>
      <c r="E1366" s="56"/>
      <c r="F1366" s="11"/>
      <c r="G1366" s="11"/>
      <c r="H1366" s="11"/>
      <c r="L1366" s="55"/>
      <c r="M1366" s="42"/>
      <c r="N1366" s="55"/>
      <c r="O1366" s="42"/>
      <c r="Q1366" s="55"/>
      <c r="R1366" s="55"/>
      <c r="S1366" s="55"/>
      <c r="T1366" s="55"/>
      <c r="U1366" s="55"/>
      <c r="V1366" s="55"/>
      <c r="W1366" s="55"/>
      <c r="X1366" s="55"/>
      <c r="Y1366" s="55"/>
      <c r="Z1366" s="55"/>
      <c r="AC1366" s="42"/>
      <c r="AF1366" s="55"/>
      <c r="AG1366" s="56"/>
      <c r="AQ1366" s="5"/>
    </row>
    <row r="1367" spans="2:43">
      <c r="B1367" s="57"/>
      <c r="D1367" s="11"/>
      <c r="E1367" s="56"/>
      <c r="F1367" s="11"/>
      <c r="G1367" s="11"/>
      <c r="H1367" s="11"/>
      <c r="L1367" s="55"/>
      <c r="M1367" s="42"/>
      <c r="N1367" s="55"/>
      <c r="O1367" s="42"/>
      <c r="Q1367" s="55"/>
      <c r="R1367" s="55"/>
      <c r="S1367" s="55"/>
      <c r="T1367" s="55"/>
      <c r="U1367" s="55"/>
      <c r="V1367" s="55"/>
      <c r="W1367" s="55"/>
      <c r="X1367" s="55"/>
      <c r="Y1367" s="55"/>
      <c r="Z1367" s="55"/>
      <c r="AA1367" s="42"/>
      <c r="AF1367" s="55"/>
      <c r="AG1367" s="56"/>
      <c r="AN1367" s="11"/>
      <c r="AQ1367" s="5"/>
    </row>
    <row r="1368" spans="2:43">
      <c r="B1368" s="57"/>
      <c r="D1368" s="11"/>
      <c r="E1368" s="56"/>
      <c r="F1368" s="11"/>
      <c r="G1368" s="11"/>
      <c r="H1368" s="11"/>
      <c r="I1368" s="11"/>
      <c r="L1368" s="55"/>
      <c r="M1368" s="42"/>
      <c r="N1368" s="55"/>
      <c r="O1368" s="42"/>
      <c r="Q1368" s="55"/>
      <c r="R1368" s="55"/>
      <c r="S1368" s="55"/>
      <c r="T1368" s="55"/>
      <c r="U1368" s="55"/>
      <c r="V1368" s="55"/>
      <c r="W1368" s="55"/>
      <c r="X1368" s="55"/>
      <c r="Y1368" s="55"/>
      <c r="Z1368" s="55"/>
      <c r="AC1368" s="42"/>
      <c r="AF1368" s="55"/>
      <c r="AG1368" s="56"/>
      <c r="AN1368" s="11"/>
      <c r="AQ1368" s="5"/>
    </row>
    <row r="1369" spans="2:43">
      <c r="B1369" s="57"/>
      <c r="D1369" s="11"/>
      <c r="E1369" s="56"/>
      <c r="F1369" s="11"/>
      <c r="G1369" s="11"/>
      <c r="H1369" s="11"/>
      <c r="L1369" s="55"/>
      <c r="M1369" s="42"/>
      <c r="N1369" s="55"/>
      <c r="O1369" s="42"/>
      <c r="Q1369" s="55"/>
      <c r="R1369" s="55"/>
      <c r="S1369" s="55"/>
      <c r="T1369" s="55"/>
      <c r="U1369" s="55"/>
      <c r="V1369" s="55"/>
      <c r="W1369" s="55"/>
      <c r="X1369" s="55"/>
      <c r="Y1369" s="55"/>
      <c r="Z1369" s="55"/>
      <c r="AA1369" s="42"/>
      <c r="AF1369" s="55"/>
      <c r="AG1369" s="56"/>
      <c r="AQ1369" s="5"/>
    </row>
    <row r="1370" spans="2:43">
      <c r="B1370" s="57"/>
      <c r="D1370" s="11"/>
      <c r="E1370" s="56"/>
      <c r="F1370" s="11"/>
      <c r="G1370" s="11"/>
      <c r="H1370" s="11"/>
      <c r="L1370" s="55"/>
      <c r="M1370" s="42"/>
      <c r="N1370" s="55"/>
      <c r="O1370" s="42"/>
      <c r="Q1370" s="55"/>
      <c r="R1370" s="55"/>
      <c r="S1370" s="55"/>
      <c r="T1370" s="55"/>
      <c r="U1370" s="55"/>
      <c r="V1370" s="55"/>
      <c r="W1370" s="55"/>
      <c r="X1370" s="55"/>
      <c r="Y1370" s="55"/>
      <c r="Z1370" s="55"/>
      <c r="AA1370" s="42"/>
      <c r="AF1370" s="55"/>
      <c r="AG1370" s="56"/>
      <c r="AQ1370" s="5"/>
    </row>
    <row r="1371" spans="2:43">
      <c r="B1371" s="57"/>
      <c r="D1371" s="11"/>
      <c r="E1371" s="56"/>
      <c r="F1371" s="11"/>
      <c r="G1371" s="11"/>
      <c r="H1371" s="11"/>
      <c r="L1371" s="55"/>
      <c r="M1371" s="42"/>
      <c r="N1371" s="55"/>
      <c r="O1371" s="42"/>
      <c r="Q1371" s="55"/>
      <c r="R1371" s="55"/>
      <c r="S1371" s="55"/>
      <c r="T1371" s="55"/>
      <c r="U1371" s="55"/>
      <c r="V1371" s="55"/>
      <c r="W1371" s="55"/>
      <c r="X1371" s="55"/>
      <c r="Y1371" s="55"/>
      <c r="Z1371" s="55"/>
      <c r="AA1371" s="42"/>
      <c r="AF1371" s="55"/>
      <c r="AG1371" s="56"/>
      <c r="AN1371" s="11"/>
      <c r="AQ1371" s="5"/>
    </row>
    <row r="1372" spans="2:43">
      <c r="B1372" s="57"/>
      <c r="D1372" s="11"/>
      <c r="E1372" s="56"/>
      <c r="F1372" s="11"/>
      <c r="G1372" s="11"/>
      <c r="H1372" s="11"/>
      <c r="L1372" s="55"/>
      <c r="M1372" s="42"/>
      <c r="N1372" s="55"/>
      <c r="O1372" s="42"/>
      <c r="Q1372" s="55"/>
      <c r="R1372" s="55"/>
      <c r="S1372" s="55"/>
      <c r="T1372" s="55"/>
      <c r="U1372" s="55"/>
      <c r="V1372" s="55"/>
      <c r="W1372" s="55"/>
      <c r="X1372" s="55"/>
      <c r="Y1372" s="55"/>
      <c r="Z1372" s="55"/>
      <c r="AA1372" s="42"/>
      <c r="AF1372" s="55"/>
      <c r="AG1372" s="56"/>
      <c r="AN1372" s="11"/>
      <c r="AQ1372" s="5"/>
    </row>
    <row r="1373" spans="2:43">
      <c r="B1373" s="57"/>
      <c r="D1373" s="11"/>
      <c r="E1373" s="56"/>
      <c r="F1373" s="11"/>
      <c r="G1373" s="11"/>
      <c r="H1373" s="11"/>
      <c r="L1373" s="55"/>
      <c r="M1373" s="42"/>
      <c r="N1373" s="55"/>
      <c r="O1373" s="42"/>
      <c r="Q1373" s="55"/>
      <c r="R1373" s="55"/>
      <c r="S1373" s="55"/>
      <c r="T1373" s="55"/>
      <c r="U1373" s="55"/>
      <c r="V1373" s="55"/>
      <c r="W1373" s="55"/>
      <c r="X1373" s="55"/>
      <c r="Y1373" s="55"/>
      <c r="Z1373" s="55"/>
      <c r="AA1373" s="42"/>
      <c r="AF1373" s="55"/>
      <c r="AG1373" s="56"/>
      <c r="AQ1373" s="5"/>
    </row>
    <row r="1374" spans="2:43">
      <c r="B1374" s="57"/>
      <c r="D1374" s="11"/>
      <c r="E1374" s="56"/>
      <c r="F1374" s="11"/>
      <c r="G1374" s="11"/>
      <c r="H1374" s="11"/>
      <c r="L1374" s="55"/>
      <c r="M1374" s="42"/>
      <c r="N1374" s="55"/>
      <c r="O1374" s="42"/>
      <c r="Q1374" s="55"/>
      <c r="R1374" s="55"/>
      <c r="S1374" s="55"/>
      <c r="T1374" s="55"/>
      <c r="U1374" s="55"/>
      <c r="V1374" s="55"/>
      <c r="W1374" s="55"/>
      <c r="X1374" s="55"/>
      <c r="Y1374" s="55"/>
      <c r="Z1374" s="55"/>
      <c r="AA1374" s="42"/>
      <c r="AF1374" s="55"/>
      <c r="AG1374" s="56"/>
      <c r="AN1374" s="11"/>
      <c r="AQ1374" s="5"/>
    </row>
    <row r="1375" spans="2:43">
      <c r="B1375" s="57"/>
      <c r="D1375" s="11"/>
      <c r="E1375" s="56"/>
      <c r="F1375" s="11"/>
      <c r="G1375" s="11"/>
      <c r="H1375" s="11"/>
      <c r="L1375" s="55"/>
      <c r="M1375" s="42"/>
      <c r="N1375" s="55"/>
      <c r="O1375" s="42"/>
      <c r="Q1375" s="55"/>
      <c r="R1375" s="55"/>
      <c r="S1375" s="55"/>
      <c r="T1375" s="55"/>
      <c r="U1375" s="55"/>
      <c r="V1375" s="55"/>
      <c r="W1375" s="55"/>
      <c r="X1375" s="55"/>
      <c r="Y1375" s="55"/>
      <c r="Z1375" s="55"/>
      <c r="AC1375" s="42"/>
      <c r="AF1375" s="55"/>
      <c r="AG1375" s="56"/>
      <c r="AN1375" s="11"/>
      <c r="AQ1375" s="5"/>
    </row>
    <row r="1376" spans="2:43">
      <c r="B1376" s="57"/>
      <c r="D1376" s="11"/>
      <c r="E1376" s="56"/>
      <c r="F1376" s="11"/>
      <c r="G1376" s="11"/>
      <c r="H1376" s="11"/>
      <c r="L1376" s="55"/>
      <c r="M1376" s="42"/>
      <c r="N1376" s="55"/>
      <c r="O1376" s="42"/>
      <c r="Q1376" s="55"/>
      <c r="R1376" s="55"/>
      <c r="S1376" s="55"/>
      <c r="T1376" s="55"/>
      <c r="U1376" s="55"/>
      <c r="V1376" s="55"/>
      <c r="W1376" s="55"/>
      <c r="X1376" s="55"/>
      <c r="Y1376" s="55"/>
      <c r="Z1376" s="55"/>
      <c r="AA1376" s="42"/>
      <c r="AF1376" s="55"/>
      <c r="AG1376" s="56"/>
      <c r="AN1376" s="11"/>
      <c r="AQ1376" s="5"/>
    </row>
    <row r="1377" spans="2:43">
      <c r="B1377" s="57"/>
      <c r="D1377" s="11"/>
      <c r="E1377" s="56"/>
      <c r="F1377" s="11"/>
      <c r="G1377" s="11"/>
      <c r="H1377" s="11"/>
      <c r="L1377" s="55"/>
      <c r="M1377" s="42"/>
      <c r="N1377" s="55"/>
      <c r="O1377" s="42"/>
      <c r="Q1377" s="55"/>
      <c r="R1377" s="55"/>
      <c r="S1377" s="55"/>
      <c r="T1377" s="55"/>
      <c r="U1377" s="55"/>
      <c r="V1377" s="55"/>
      <c r="W1377" s="55"/>
      <c r="X1377" s="55"/>
      <c r="Y1377" s="55"/>
      <c r="Z1377" s="55"/>
      <c r="AA1377" s="42"/>
      <c r="AF1377" s="55"/>
      <c r="AG1377" s="56"/>
      <c r="AQ1377" s="5"/>
    </row>
    <row r="1378" spans="2:43">
      <c r="B1378" s="57"/>
      <c r="D1378" s="11"/>
      <c r="E1378" s="56"/>
      <c r="F1378" s="11"/>
      <c r="G1378" s="11"/>
      <c r="H1378" s="11"/>
      <c r="L1378" s="55"/>
      <c r="M1378" s="42"/>
      <c r="N1378" s="55"/>
      <c r="O1378" s="42"/>
      <c r="Q1378" s="55"/>
      <c r="R1378" s="55"/>
      <c r="S1378" s="55"/>
      <c r="T1378" s="55"/>
      <c r="U1378" s="55"/>
      <c r="V1378" s="55"/>
      <c r="W1378" s="55"/>
      <c r="X1378" s="55"/>
      <c r="Y1378" s="55"/>
      <c r="Z1378" s="55"/>
      <c r="AA1378" s="42"/>
      <c r="AF1378" s="55"/>
      <c r="AG1378" s="56"/>
      <c r="AQ1378" s="5"/>
    </row>
    <row r="1379" spans="2:43">
      <c r="B1379" s="57"/>
      <c r="D1379" s="11"/>
      <c r="E1379" s="56"/>
      <c r="F1379" s="11"/>
      <c r="G1379" s="11"/>
      <c r="H1379" s="11"/>
      <c r="L1379" s="55"/>
      <c r="M1379" s="42"/>
      <c r="N1379" s="55"/>
      <c r="O1379" s="42"/>
      <c r="Q1379" s="55"/>
      <c r="R1379" s="55"/>
      <c r="S1379" s="55"/>
      <c r="T1379" s="55"/>
      <c r="U1379" s="55"/>
      <c r="V1379" s="55"/>
      <c r="W1379" s="55"/>
      <c r="X1379" s="55"/>
      <c r="Y1379" s="55"/>
      <c r="Z1379" s="55"/>
      <c r="AC1379" s="42"/>
      <c r="AF1379" s="55"/>
      <c r="AG1379" s="56"/>
      <c r="AQ1379" s="5"/>
    </row>
    <row r="1380" spans="2:43">
      <c r="B1380" s="57"/>
      <c r="D1380" s="11"/>
      <c r="E1380" s="56"/>
      <c r="F1380" s="11"/>
      <c r="G1380" s="11"/>
      <c r="H1380" s="11"/>
      <c r="L1380" s="55"/>
      <c r="M1380" s="42"/>
      <c r="N1380" s="55"/>
      <c r="O1380" s="42"/>
      <c r="Q1380" s="55"/>
      <c r="R1380" s="55"/>
      <c r="S1380" s="55"/>
      <c r="T1380" s="55"/>
      <c r="U1380" s="55"/>
      <c r="V1380" s="55"/>
      <c r="W1380" s="55"/>
      <c r="X1380" s="55"/>
      <c r="Y1380" s="55"/>
      <c r="Z1380" s="55"/>
      <c r="AA1380" s="42"/>
      <c r="AF1380" s="55"/>
      <c r="AG1380" s="56"/>
      <c r="AQ1380" s="5"/>
    </row>
    <row r="1381" spans="2:43">
      <c r="B1381" s="57"/>
      <c r="D1381" s="11"/>
      <c r="E1381" s="56"/>
      <c r="F1381" s="11"/>
      <c r="G1381" s="11"/>
      <c r="H1381" s="11"/>
      <c r="L1381" s="55"/>
      <c r="M1381" s="42"/>
      <c r="N1381" s="55"/>
      <c r="O1381" s="42"/>
      <c r="Q1381" s="55"/>
      <c r="R1381" s="55"/>
      <c r="S1381" s="55"/>
      <c r="T1381" s="55"/>
      <c r="U1381" s="55"/>
      <c r="V1381" s="55"/>
      <c r="W1381" s="55"/>
      <c r="X1381" s="55"/>
      <c r="Y1381" s="55"/>
      <c r="Z1381" s="55"/>
      <c r="AA1381" s="42"/>
      <c r="AF1381" s="55"/>
      <c r="AG1381" s="56"/>
      <c r="AQ1381" s="5"/>
    </row>
    <row r="1382" spans="2:43">
      <c r="B1382" s="57"/>
      <c r="D1382" s="11"/>
      <c r="E1382" s="56"/>
      <c r="F1382" s="11"/>
      <c r="G1382" s="11"/>
      <c r="H1382" s="11"/>
      <c r="L1382" s="55"/>
      <c r="M1382" s="42"/>
      <c r="N1382" s="55"/>
      <c r="O1382" s="42"/>
      <c r="Q1382" s="55"/>
      <c r="R1382" s="55"/>
      <c r="S1382" s="55"/>
      <c r="T1382" s="55"/>
      <c r="U1382" s="55"/>
      <c r="V1382" s="55"/>
      <c r="W1382" s="55"/>
      <c r="X1382" s="55"/>
      <c r="Y1382" s="55"/>
      <c r="Z1382" s="55"/>
      <c r="AA1382" s="42"/>
      <c r="AF1382" s="55"/>
      <c r="AG1382" s="56"/>
      <c r="AQ1382" s="5"/>
    </row>
    <row r="1383" spans="2:43">
      <c r="B1383" s="57"/>
      <c r="D1383" s="11"/>
      <c r="E1383" s="56"/>
      <c r="F1383" s="11"/>
      <c r="G1383" s="11"/>
      <c r="H1383" s="11"/>
      <c r="L1383" s="55"/>
      <c r="M1383" s="42"/>
      <c r="N1383" s="55"/>
      <c r="O1383" s="42"/>
      <c r="Q1383" s="55"/>
      <c r="R1383" s="55"/>
      <c r="S1383" s="55"/>
      <c r="T1383" s="55"/>
      <c r="U1383" s="55"/>
      <c r="V1383" s="55"/>
      <c r="W1383" s="55"/>
      <c r="X1383" s="55"/>
      <c r="Y1383" s="55"/>
      <c r="Z1383" s="55"/>
      <c r="AA1383" s="42"/>
      <c r="AF1383" s="55"/>
      <c r="AG1383" s="56"/>
      <c r="AN1383" s="11"/>
      <c r="AQ1383" s="5"/>
    </row>
    <row r="1384" spans="2:43">
      <c r="B1384" s="57"/>
      <c r="D1384" s="11"/>
      <c r="E1384" s="56"/>
      <c r="F1384" s="11"/>
      <c r="G1384" s="11"/>
      <c r="H1384" s="11"/>
      <c r="L1384" s="55"/>
      <c r="M1384" s="42"/>
      <c r="N1384" s="55"/>
      <c r="O1384" s="42"/>
      <c r="Q1384" s="55"/>
      <c r="R1384" s="55"/>
      <c r="S1384" s="55"/>
      <c r="T1384" s="55"/>
      <c r="U1384" s="55"/>
      <c r="V1384" s="55"/>
      <c r="W1384" s="55"/>
      <c r="X1384" s="55"/>
      <c r="Y1384" s="55"/>
      <c r="Z1384" s="55"/>
      <c r="AA1384" s="42"/>
      <c r="AF1384" s="55"/>
      <c r="AG1384" s="56"/>
      <c r="AN1384" s="11"/>
      <c r="AQ1384" s="5"/>
    </row>
    <row r="1385" spans="2:43">
      <c r="B1385" s="57"/>
      <c r="D1385" s="11"/>
      <c r="E1385" s="56"/>
      <c r="F1385" s="11"/>
      <c r="G1385" s="11"/>
      <c r="H1385" s="11"/>
      <c r="L1385" s="55"/>
      <c r="M1385" s="42"/>
      <c r="N1385" s="55"/>
      <c r="O1385" s="42"/>
      <c r="Q1385" s="55"/>
      <c r="R1385" s="55"/>
      <c r="S1385" s="55"/>
      <c r="T1385" s="55"/>
      <c r="U1385" s="55"/>
      <c r="V1385" s="55"/>
      <c r="W1385" s="55"/>
      <c r="X1385" s="55"/>
      <c r="Y1385" s="55"/>
      <c r="Z1385" s="55"/>
      <c r="AA1385" s="42"/>
      <c r="AF1385" s="55"/>
      <c r="AG1385" s="56"/>
      <c r="AN1385" s="11"/>
      <c r="AQ1385" s="5"/>
    </row>
    <row r="1386" spans="2:43">
      <c r="B1386" s="57"/>
      <c r="D1386" s="11"/>
      <c r="E1386" s="56"/>
      <c r="F1386" s="11"/>
      <c r="G1386" s="11"/>
      <c r="H1386" s="11"/>
      <c r="L1386" s="55"/>
      <c r="M1386" s="42"/>
      <c r="N1386" s="55"/>
      <c r="O1386" s="42"/>
      <c r="Q1386" s="55"/>
      <c r="R1386" s="55"/>
      <c r="S1386" s="55"/>
      <c r="T1386" s="55"/>
      <c r="U1386" s="55"/>
      <c r="V1386" s="55"/>
      <c r="W1386" s="55"/>
      <c r="X1386" s="55"/>
      <c r="Y1386" s="55"/>
      <c r="Z1386" s="55"/>
      <c r="AA1386" s="42"/>
      <c r="AF1386" s="55"/>
      <c r="AG1386" s="56"/>
      <c r="AN1386" s="11"/>
      <c r="AQ1386" s="5"/>
    </row>
    <row r="1387" spans="2:43">
      <c r="B1387" s="57"/>
      <c r="D1387" s="11"/>
      <c r="E1387" s="56"/>
      <c r="F1387" s="11"/>
      <c r="G1387" s="11"/>
      <c r="H1387" s="11"/>
      <c r="L1387" s="55"/>
      <c r="M1387" s="42"/>
      <c r="N1387" s="55"/>
      <c r="O1387" s="42"/>
      <c r="Q1387" s="55"/>
      <c r="R1387" s="55"/>
      <c r="S1387" s="55"/>
      <c r="T1387" s="55"/>
      <c r="U1387" s="55"/>
      <c r="V1387" s="55"/>
      <c r="W1387" s="55"/>
      <c r="X1387" s="55"/>
      <c r="Y1387" s="55"/>
      <c r="Z1387" s="55"/>
      <c r="AA1387" s="42"/>
      <c r="AF1387" s="55"/>
      <c r="AG1387" s="56"/>
      <c r="AQ1387" s="5"/>
    </row>
    <row r="1388" spans="2:43">
      <c r="B1388" s="57"/>
      <c r="D1388" s="11"/>
      <c r="E1388" s="56"/>
      <c r="F1388" s="11"/>
      <c r="G1388" s="11"/>
      <c r="H1388" s="11"/>
      <c r="L1388" s="55"/>
      <c r="M1388" s="42"/>
      <c r="N1388" s="55"/>
      <c r="O1388" s="42"/>
      <c r="Q1388" s="55"/>
      <c r="R1388" s="55"/>
      <c r="S1388" s="55"/>
      <c r="T1388" s="55"/>
      <c r="U1388" s="55"/>
      <c r="V1388" s="55"/>
      <c r="W1388" s="55"/>
      <c r="X1388" s="55"/>
      <c r="Y1388" s="55"/>
      <c r="Z1388" s="55"/>
      <c r="AC1388" s="42"/>
      <c r="AF1388" s="55"/>
      <c r="AG1388" s="56"/>
      <c r="AN1388" s="11"/>
      <c r="AQ1388" s="5"/>
    </row>
    <row r="1389" spans="2:43">
      <c r="B1389" s="57"/>
      <c r="D1389" s="11"/>
      <c r="E1389" s="56"/>
      <c r="F1389" s="11"/>
      <c r="G1389" s="11"/>
      <c r="H1389" s="11"/>
      <c r="L1389" s="55"/>
      <c r="M1389" s="42"/>
      <c r="N1389" s="55"/>
      <c r="O1389" s="42"/>
      <c r="Q1389" s="55"/>
      <c r="R1389" s="55"/>
      <c r="S1389" s="55"/>
      <c r="T1389" s="55"/>
      <c r="U1389" s="55"/>
      <c r="V1389" s="55"/>
      <c r="W1389" s="55"/>
      <c r="X1389" s="55"/>
      <c r="Y1389" s="55"/>
      <c r="Z1389" s="55"/>
      <c r="AA1389" s="42"/>
      <c r="AF1389" s="55"/>
      <c r="AG1389" s="56"/>
      <c r="AN1389" s="11"/>
      <c r="AQ1389" s="5"/>
    </row>
    <row r="1390" spans="2:43">
      <c r="B1390" s="57"/>
      <c r="D1390" s="11"/>
      <c r="E1390" s="56"/>
      <c r="F1390" s="11"/>
      <c r="G1390" s="11"/>
      <c r="H1390" s="11"/>
      <c r="L1390" s="55"/>
      <c r="M1390" s="42"/>
      <c r="N1390" s="55"/>
      <c r="O1390" s="42"/>
      <c r="Q1390" s="55"/>
      <c r="R1390" s="55"/>
      <c r="S1390" s="55"/>
      <c r="T1390" s="55"/>
      <c r="U1390" s="55"/>
      <c r="V1390" s="55"/>
      <c r="W1390" s="55"/>
      <c r="X1390" s="55"/>
      <c r="Y1390" s="55"/>
      <c r="Z1390" s="55"/>
      <c r="AA1390" s="42"/>
      <c r="AF1390" s="55"/>
      <c r="AG1390" s="56"/>
      <c r="AQ1390" s="5"/>
    </row>
    <row r="1391" spans="2:43">
      <c r="B1391" s="57"/>
      <c r="D1391" s="11"/>
      <c r="E1391" s="56"/>
      <c r="F1391" s="11"/>
      <c r="G1391" s="11"/>
      <c r="H1391" s="11"/>
      <c r="L1391" s="55"/>
      <c r="M1391" s="42"/>
      <c r="N1391" s="55"/>
      <c r="O1391" s="42"/>
      <c r="Q1391" s="55"/>
      <c r="R1391" s="55"/>
      <c r="S1391" s="55"/>
      <c r="T1391" s="55"/>
      <c r="U1391" s="55"/>
      <c r="V1391" s="55"/>
      <c r="W1391" s="55"/>
      <c r="X1391" s="55"/>
      <c r="Y1391" s="55"/>
      <c r="Z1391" s="55"/>
      <c r="AA1391" s="42"/>
      <c r="AF1391" s="55"/>
      <c r="AG1391" s="56"/>
      <c r="AQ1391" s="5"/>
    </row>
    <row r="1392" spans="2:43">
      <c r="B1392" s="57"/>
      <c r="D1392" s="11"/>
      <c r="E1392" s="56"/>
      <c r="F1392" s="11"/>
      <c r="G1392" s="11"/>
      <c r="H1392" s="11"/>
      <c r="L1392" s="55"/>
      <c r="M1392" s="42"/>
      <c r="N1392" s="55"/>
      <c r="O1392" s="42"/>
      <c r="Q1392" s="55"/>
      <c r="R1392" s="55"/>
      <c r="S1392" s="55"/>
      <c r="T1392" s="55"/>
      <c r="U1392" s="55"/>
      <c r="V1392" s="55"/>
      <c r="W1392" s="55"/>
      <c r="X1392" s="55"/>
      <c r="Y1392" s="55"/>
      <c r="Z1392" s="55"/>
      <c r="AA1392" s="42"/>
      <c r="AF1392" s="55"/>
      <c r="AG1392" s="56"/>
      <c r="AN1392" s="11"/>
      <c r="AQ1392" s="5"/>
    </row>
    <row r="1393" spans="2:43">
      <c r="B1393" s="57"/>
      <c r="D1393" s="11"/>
      <c r="E1393" s="56"/>
      <c r="F1393" s="11"/>
      <c r="G1393" s="11"/>
      <c r="H1393" s="11"/>
      <c r="L1393" s="55"/>
      <c r="M1393" s="42"/>
      <c r="N1393" s="55"/>
      <c r="O1393" s="42"/>
      <c r="Q1393" s="55"/>
      <c r="R1393" s="55"/>
      <c r="S1393" s="55"/>
      <c r="T1393" s="55"/>
      <c r="U1393" s="55"/>
      <c r="V1393" s="55"/>
      <c r="W1393" s="55"/>
      <c r="X1393" s="55"/>
      <c r="Y1393" s="55"/>
      <c r="Z1393" s="55"/>
      <c r="AC1393" s="42"/>
      <c r="AF1393" s="55"/>
      <c r="AG1393" s="56"/>
      <c r="AQ1393" s="5"/>
    </row>
    <row r="1394" spans="2:43">
      <c r="B1394" s="57"/>
      <c r="D1394" s="11"/>
      <c r="E1394" s="56"/>
      <c r="F1394" s="11"/>
      <c r="G1394" s="11"/>
      <c r="H1394" s="11"/>
      <c r="L1394" s="55"/>
      <c r="M1394" s="42"/>
      <c r="N1394" s="55"/>
      <c r="O1394" s="42"/>
      <c r="Q1394" s="55"/>
      <c r="R1394" s="55"/>
      <c r="S1394" s="55"/>
      <c r="T1394" s="55"/>
      <c r="U1394" s="55"/>
      <c r="V1394" s="55"/>
      <c r="W1394" s="55"/>
      <c r="X1394" s="55"/>
      <c r="Y1394" s="55"/>
      <c r="Z1394" s="55"/>
      <c r="AA1394" s="42"/>
      <c r="AF1394" s="55"/>
      <c r="AG1394" s="56"/>
      <c r="AQ1394" s="5"/>
    </row>
    <row r="1395" spans="2:43">
      <c r="B1395" s="57"/>
      <c r="D1395" s="11"/>
      <c r="E1395" s="56"/>
      <c r="F1395" s="11"/>
      <c r="G1395" s="11"/>
      <c r="H1395" s="11"/>
      <c r="L1395" s="55"/>
      <c r="M1395" s="42"/>
      <c r="N1395" s="55"/>
      <c r="O1395" s="42"/>
      <c r="Q1395" s="55"/>
      <c r="R1395" s="55"/>
      <c r="S1395" s="55"/>
      <c r="T1395" s="55"/>
      <c r="U1395" s="55"/>
      <c r="V1395" s="55"/>
      <c r="W1395" s="55"/>
      <c r="X1395" s="55"/>
      <c r="Y1395" s="55"/>
      <c r="Z1395" s="55"/>
      <c r="AA1395" s="42"/>
      <c r="AF1395" s="55"/>
      <c r="AG1395" s="56"/>
      <c r="AQ1395" s="5"/>
    </row>
    <row r="1396" spans="2:43">
      <c r="B1396" s="57"/>
      <c r="D1396" s="11"/>
      <c r="E1396" s="56"/>
      <c r="F1396" s="11"/>
      <c r="G1396" s="11"/>
      <c r="H1396" s="11"/>
      <c r="L1396" s="55"/>
      <c r="M1396" s="42"/>
      <c r="N1396" s="55"/>
      <c r="O1396" s="42"/>
      <c r="Q1396" s="55"/>
      <c r="R1396" s="55"/>
      <c r="S1396" s="55"/>
      <c r="T1396" s="55"/>
      <c r="U1396" s="55"/>
      <c r="V1396" s="55"/>
      <c r="W1396" s="55"/>
      <c r="X1396" s="55"/>
      <c r="Y1396" s="55"/>
      <c r="Z1396" s="55"/>
      <c r="AA1396" s="42"/>
      <c r="AF1396" s="55"/>
      <c r="AG1396" s="56"/>
      <c r="AQ1396" s="5"/>
    </row>
    <row r="1397" spans="2:43">
      <c r="B1397" s="57"/>
      <c r="D1397" s="11"/>
      <c r="E1397" s="56"/>
      <c r="F1397" s="11"/>
      <c r="G1397" s="11"/>
      <c r="H1397" s="11"/>
      <c r="L1397" s="55"/>
      <c r="M1397" s="42"/>
      <c r="N1397" s="55"/>
      <c r="O1397" s="42"/>
      <c r="Q1397" s="55"/>
      <c r="R1397" s="55"/>
      <c r="S1397" s="55"/>
      <c r="T1397" s="55"/>
      <c r="U1397" s="55"/>
      <c r="V1397" s="55"/>
      <c r="W1397" s="55"/>
      <c r="X1397" s="55"/>
      <c r="Y1397" s="55"/>
      <c r="Z1397" s="55"/>
      <c r="AA1397" s="42"/>
      <c r="AF1397" s="55"/>
      <c r="AG1397" s="56"/>
      <c r="AN1397" s="11"/>
      <c r="AQ1397" s="5"/>
    </row>
    <row r="1398" spans="2:43">
      <c r="B1398" s="57"/>
      <c r="D1398" s="11"/>
      <c r="E1398" s="56"/>
      <c r="F1398" s="11"/>
      <c r="G1398" s="11"/>
      <c r="H1398" s="11"/>
      <c r="L1398" s="55"/>
      <c r="M1398" s="42"/>
      <c r="N1398" s="55"/>
      <c r="O1398" s="42"/>
      <c r="Q1398" s="55"/>
      <c r="R1398" s="55"/>
      <c r="S1398" s="55"/>
      <c r="T1398" s="55"/>
      <c r="U1398" s="55"/>
      <c r="V1398" s="55"/>
      <c r="W1398" s="55"/>
      <c r="X1398" s="55"/>
      <c r="Y1398" s="55"/>
      <c r="Z1398" s="55"/>
      <c r="AA1398" s="42"/>
      <c r="AF1398" s="55"/>
      <c r="AG1398" s="56"/>
      <c r="AQ1398" s="5"/>
    </row>
    <row r="1399" spans="2:43">
      <c r="B1399" s="57"/>
      <c r="D1399" s="11"/>
      <c r="E1399" s="56"/>
      <c r="F1399" s="11"/>
      <c r="G1399" s="11"/>
      <c r="H1399" s="11"/>
      <c r="L1399" s="55"/>
      <c r="M1399" s="42"/>
      <c r="N1399" s="55"/>
      <c r="O1399" s="42"/>
      <c r="Q1399" s="55"/>
      <c r="R1399" s="55"/>
      <c r="S1399" s="55"/>
      <c r="T1399" s="55"/>
      <c r="U1399" s="55"/>
      <c r="V1399" s="55"/>
      <c r="W1399" s="55"/>
      <c r="X1399" s="55"/>
      <c r="Y1399" s="55"/>
      <c r="Z1399" s="55"/>
      <c r="AA1399" s="42"/>
      <c r="AF1399" s="55"/>
      <c r="AG1399" s="56"/>
      <c r="AQ1399" s="5"/>
    </row>
    <row r="1400" spans="2:43">
      <c r="B1400" s="57"/>
      <c r="D1400" s="11"/>
      <c r="E1400" s="56"/>
      <c r="F1400" s="11"/>
      <c r="G1400" s="11"/>
      <c r="H1400" s="11"/>
      <c r="L1400" s="55"/>
      <c r="M1400" s="42"/>
      <c r="N1400" s="55"/>
      <c r="O1400" s="42"/>
      <c r="Q1400" s="55"/>
      <c r="R1400" s="55"/>
      <c r="S1400" s="55"/>
      <c r="T1400" s="55"/>
      <c r="U1400" s="55"/>
      <c r="V1400" s="55"/>
      <c r="W1400" s="55"/>
      <c r="X1400" s="55"/>
      <c r="Y1400" s="55"/>
      <c r="Z1400" s="55"/>
      <c r="AA1400" s="42"/>
      <c r="AF1400" s="55"/>
      <c r="AG1400" s="56"/>
      <c r="AQ1400" s="5"/>
    </row>
    <row r="1401" spans="2:43">
      <c r="B1401" s="57"/>
      <c r="D1401" s="11"/>
      <c r="E1401" s="56"/>
      <c r="F1401" s="11"/>
      <c r="G1401" s="11"/>
      <c r="H1401" s="11"/>
      <c r="L1401" s="55"/>
      <c r="M1401" s="42"/>
      <c r="N1401" s="55"/>
      <c r="O1401" s="42"/>
      <c r="Q1401" s="55"/>
      <c r="R1401" s="55"/>
      <c r="S1401" s="55"/>
      <c r="T1401" s="55"/>
      <c r="U1401" s="55"/>
      <c r="V1401" s="55"/>
      <c r="W1401" s="55"/>
      <c r="X1401" s="55"/>
      <c r="Y1401" s="55"/>
      <c r="Z1401" s="55"/>
      <c r="AA1401" s="42"/>
      <c r="AF1401" s="55"/>
      <c r="AG1401" s="56"/>
      <c r="AQ1401" s="5"/>
    </row>
    <row r="1402" spans="2:43">
      <c r="B1402" s="57"/>
      <c r="D1402" s="11"/>
      <c r="E1402" s="56"/>
      <c r="F1402" s="11"/>
      <c r="G1402" s="11"/>
      <c r="H1402" s="11"/>
      <c r="L1402" s="55"/>
      <c r="M1402" s="42"/>
      <c r="N1402" s="55"/>
      <c r="O1402" s="42"/>
      <c r="Q1402" s="55"/>
      <c r="R1402" s="55"/>
      <c r="S1402" s="55"/>
      <c r="T1402" s="55"/>
      <c r="U1402" s="55"/>
      <c r="V1402" s="55"/>
      <c r="W1402" s="55"/>
      <c r="X1402" s="55"/>
      <c r="Y1402" s="55"/>
      <c r="Z1402" s="55"/>
      <c r="AC1402" s="42"/>
      <c r="AF1402" s="55"/>
      <c r="AG1402" s="56"/>
      <c r="AQ1402" s="5"/>
    </row>
    <row r="1403" spans="2:43">
      <c r="B1403" s="57"/>
      <c r="D1403" s="11"/>
      <c r="E1403" s="56"/>
      <c r="F1403" s="11"/>
      <c r="G1403" s="11"/>
      <c r="H1403" s="11"/>
      <c r="L1403" s="55"/>
      <c r="M1403" s="42"/>
      <c r="N1403" s="55"/>
      <c r="O1403" s="42"/>
      <c r="Q1403" s="55"/>
      <c r="R1403" s="55"/>
      <c r="S1403" s="55"/>
      <c r="T1403" s="55"/>
      <c r="U1403" s="55"/>
      <c r="V1403" s="55"/>
      <c r="W1403" s="55"/>
      <c r="X1403" s="55"/>
      <c r="Y1403" s="55"/>
      <c r="Z1403" s="55"/>
      <c r="AA1403" s="42"/>
      <c r="AF1403" s="55"/>
      <c r="AG1403" s="56"/>
      <c r="AQ1403" s="5"/>
    </row>
    <row r="1404" spans="2:43">
      <c r="B1404" s="57"/>
      <c r="D1404" s="11"/>
      <c r="E1404" s="56"/>
      <c r="F1404" s="11"/>
      <c r="G1404" s="11"/>
      <c r="H1404" s="11"/>
      <c r="L1404" s="55"/>
      <c r="M1404" s="42"/>
      <c r="N1404" s="55"/>
      <c r="O1404" s="42"/>
      <c r="Q1404" s="55"/>
      <c r="R1404" s="55"/>
      <c r="S1404" s="55"/>
      <c r="T1404" s="55"/>
      <c r="U1404" s="55"/>
      <c r="V1404" s="55"/>
      <c r="W1404" s="55"/>
      <c r="X1404" s="55"/>
      <c r="Y1404" s="55"/>
      <c r="Z1404" s="55"/>
      <c r="AA1404" s="42"/>
      <c r="AF1404" s="55"/>
      <c r="AG1404" s="56"/>
      <c r="AN1404" s="11"/>
      <c r="AQ1404" s="5"/>
    </row>
    <row r="1405" spans="2:43">
      <c r="B1405" s="57"/>
      <c r="D1405" s="11"/>
      <c r="E1405" s="56"/>
      <c r="F1405" s="11"/>
      <c r="G1405" s="11"/>
      <c r="H1405" s="11"/>
      <c r="L1405" s="55"/>
      <c r="M1405" s="42"/>
      <c r="N1405" s="55"/>
      <c r="O1405" s="42"/>
      <c r="Q1405" s="55"/>
      <c r="R1405" s="55"/>
      <c r="S1405" s="55"/>
      <c r="T1405" s="55"/>
      <c r="U1405" s="55"/>
      <c r="V1405" s="55"/>
      <c r="W1405" s="55"/>
      <c r="X1405" s="55"/>
      <c r="Y1405" s="55"/>
      <c r="Z1405" s="55"/>
      <c r="AA1405" s="42"/>
      <c r="AF1405" s="55"/>
      <c r="AG1405" s="56"/>
      <c r="AQ1405" s="5"/>
    </row>
    <row r="1406" spans="2:43">
      <c r="B1406" s="57"/>
      <c r="D1406" s="11"/>
      <c r="E1406" s="56"/>
      <c r="F1406" s="11"/>
      <c r="G1406" s="11"/>
      <c r="H1406" s="11"/>
      <c r="L1406" s="55"/>
      <c r="M1406" s="42"/>
      <c r="N1406" s="55"/>
      <c r="O1406" s="42"/>
      <c r="Q1406" s="55"/>
      <c r="R1406" s="55"/>
      <c r="S1406" s="55"/>
      <c r="T1406" s="55"/>
      <c r="U1406" s="55"/>
      <c r="V1406" s="55"/>
      <c r="W1406" s="55"/>
      <c r="X1406" s="55"/>
      <c r="Y1406" s="55"/>
      <c r="Z1406" s="55"/>
      <c r="AA1406" s="42"/>
      <c r="AF1406" s="55"/>
      <c r="AG1406" s="56"/>
      <c r="AQ1406" s="5"/>
    </row>
    <row r="1407" spans="2:43">
      <c r="B1407" s="57"/>
      <c r="D1407" s="11"/>
      <c r="E1407" s="56"/>
      <c r="F1407" s="11"/>
      <c r="G1407" s="11"/>
      <c r="H1407" s="11"/>
      <c r="L1407" s="55"/>
      <c r="M1407" s="42"/>
      <c r="N1407" s="55"/>
      <c r="O1407" s="42"/>
      <c r="Q1407" s="55"/>
      <c r="R1407" s="55"/>
      <c r="S1407" s="55"/>
      <c r="T1407" s="55"/>
      <c r="U1407" s="55"/>
      <c r="V1407" s="55"/>
      <c r="W1407" s="55"/>
      <c r="X1407" s="55"/>
      <c r="Y1407" s="55"/>
      <c r="Z1407" s="55"/>
      <c r="AA1407" s="42"/>
      <c r="AF1407" s="55"/>
      <c r="AG1407" s="56"/>
      <c r="AQ1407" s="5"/>
    </row>
    <row r="1408" spans="2:43">
      <c r="B1408" s="57"/>
      <c r="D1408" s="11"/>
      <c r="E1408" s="56"/>
      <c r="F1408" s="11"/>
      <c r="G1408" s="11"/>
      <c r="H1408" s="11"/>
      <c r="I1408" s="11"/>
      <c r="L1408" s="55"/>
      <c r="M1408" s="42"/>
      <c r="N1408" s="55"/>
      <c r="O1408" s="42"/>
      <c r="Q1408" s="55"/>
      <c r="R1408" s="55"/>
      <c r="S1408" s="55"/>
      <c r="T1408" s="55"/>
      <c r="U1408" s="55"/>
      <c r="V1408" s="55"/>
      <c r="W1408" s="55"/>
      <c r="X1408" s="55"/>
      <c r="Y1408" s="55"/>
      <c r="Z1408" s="55"/>
      <c r="AA1408" s="42"/>
      <c r="AF1408" s="55"/>
      <c r="AG1408" s="56"/>
      <c r="AQ1408" s="5"/>
    </row>
    <row r="1409" spans="2:43">
      <c r="B1409" s="57"/>
      <c r="D1409" s="11"/>
      <c r="E1409" s="56"/>
      <c r="F1409" s="11"/>
      <c r="G1409" s="11"/>
      <c r="H1409" s="11"/>
      <c r="L1409" s="55"/>
      <c r="M1409" s="42"/>
      <c r="N1409" s="55"/>
      <c r="O1409" s="42"/>
      <c r="Q1409" s="55"/>
      <c r="R1409" s="55"/>
      <c r="S1409" s="55"/>
      <c r="T1409" s="55"/>
      <c r="U1409" s="55"/>
      <c r="V1409" s="55"/>
      <c r="W1409" s="55"/>
      <c r="X1409" s="55"/>
      <c r="Y1409" s="55"/>
      <c r="Z1409" s="55"/>
      <c r="AA1409" s="42"/>
      <c r="AF1409" s="55"/>
      <c r="AG1409" s="56"/>
      <c r="AN1409" s="11"/>
      <c r="AQ1409" s="5"/>
    </row>
    <row r="1410" spans="2:43">
      <c r="B1410" s="57"/>
      <c r="D1410" s="11"/>
      <c r="E1410" s="56"/>
      <c r="F1410" s="11"/>
      <c r="G1410" s="11"/>
      <c r="H1410" s="11"/>
      <c r="L1410" s="55"/>
      <c r="M1410" s="42"/>
      <c r="N1410" s="55"/>
      <c r="O1410" s="42"/>
      <c r="Q1410" s="55"/>
      <c r="R1410" s="55"/>
      <c r="S1410" s="55"/>
      <c r="T1410" s="55"/>
      <c r="U1410" s="55"/>
      <c r="V1410" s="55"/>
      <c r="W1410" s="55"/>
      <c r="X1410" s="55"/>
      <c r="Y1410" s="55"/>
      <c r="Z1410" s="55"/>
      <c r="AA1410" s="42"/>
      <c r="AF1410" s="55"/>
      <c r="AG1410" s="56"/>
      <c r="AQ1410" s="5"/>
    </row>
    <row r="1411" spans="2:43">
      <c r="B1411" s="57"/>
      <c r="D1411" s="11"/>
      <c r="E1411" s="56"/>
      <c r="F1411" s="11"/>
      <c r="G1411" s="11"/>
      <c r="H1411" s="11"/>
      <c r="L1411" s="55"/>
      <c r="M1411" s="42"/>
      <c r="N1411" s="55"/>
      <c r="O1411" s="42"/>
      <c r="Q1411" s="55"/>
      <c r="R1411" s="55"/>
      <c r="S1411" s="55"/>
      <c r="T1411" s="55"/>
      <c r="U1411" s="55"/>
      <c r="V1411" s="55"/>
      <c r="W1411" s="55"/>
      <c r="X1411" s="55"/>
      <c r="Y1411" s="55"/>
      <c r="Z1411" s="55"/>
      <c r="AA1411" s="42"/>
      <c r="AF1411" s="55"/>
      <c r="AG1411" s="56"/>
      <c r="AQ1411" s="5"/>
    </row>
    <row r="1412" spans="2:43">
      <c r="B1412" s="57"/>
      <c r="D1412" s="11"/>
      <c r="E1412" s="56"/>
      <c r="F1412" s="11"/>
      <c r="G1412" s="11"/>
      <c r="H1412" s="11"/>
      <c r="L1412" s="55"/>
      <c r="M1412" s="42"/>
      <c r="N1412" s="55"/>
      <c r="O1412" s="42"/>
      <c r="Q1412" s="55"/>
      <c r="R1412" s="55"/>
      <c r="S1412" s="55"/>
      <c r="T1412" s="55"/>
      <c r="U1412" s="55"/>
      <c r="V1412" s="55"/>
      <c r="W1412" s="55"/>
      <c r="X1412" s="55"/>
      <c r="Y1412" s="55"/>
      <c r="Z1412" s="55"/>
      <c r="AA1412" s="42"/>
      <c r="AF1412" s="55"/>
      <c r="AG1412" s="56"/>
      <c r="AN1412" s="11"/>
      <c r="AQ1412" s="5"/>
    </row>
    <row r="1413" spans="2:43">
      <c r="B1413" s="57"/>
      <c r="D1413" s="11"/>
      <c r="E1413" s="56"/>
      <c r="F1413" s="11"/>
      <c r="G1413" s="11"/>
      <c r="H1413" s="11"/>
      <c r="L1413" s="55"/>
      <c r="M1413" s="42"/>
      <c r="N1413" s="55"/>
      <c r="O1413" s="42"/>
      <c r="Q1413" s="55"/>
      <c r="R1413" s="55"/>
      <c r="S1413" s="55"/>
      <c r="T1413" s="55"/>
      <c r="U1413" s="55"/>
      <c r="V1413" s="55"/>
      <c r="W1413" s="55"/>
      <c r="X1413" s="55"/>
      <c r="Y1413" s="55"/>
      <c r="Z1413" s="55"/>
      <c r="AC1413" s="42"/>
      <c r="AF1413" s="55"/>
      <c r="AG1413" s="56"/>
      <c r="AQ1413" s="5"/>
    </row>
    <row r="1414" spans="2:43">
      <c r="B1414" s="57"/>
      <c r="D1414" s="11"/>
      <c r="E1414" s="56"/>
      <c r="F1414" s="11"/>
      <c r="G1414" s="11"/>
      <c r="H1414" s="11"/>
      <c r="L1414" s="55"/>
      <c r="M1414" s="42"/>
      <c r="N1414" s="55"/>
      <c r="O1414" s="42"/>
      <c r="Q1414" s="55"/>
      <c r="R1414" s="55"/>
      <c r="S1414" s="55"/>
      <c r="T1414" s="55"/>
      <c r="U1414" s="55"/>
      <c r="V1414" s="55"/>
      <c r="W1414" s="55"/>
      <c r="X1414" s="55"/>
      <c r="Y1414" s="55"/>
      <c r="Z1414" s="55"/>
      <c r="AA1414" s="42"/>
      <c r="AF1414" s="55"/>
      <c r="AG1414" s="56"/>
      <c r="AN1414" s="11"/>
      <c r="AQ1414" s="5"/>
    </row>
    <row r="1415" spans="2:43">
      <c r="B1415" s="57"/>
      <c r="D1415" s="11"/>
      <c r="E1415" s="56"/>
      <c r="F1415" s="11"/>
      <c r="G1415" s="11"/>
      <c r="H1415" s="11"/>
      <c r="L1415" s="55"/>
      <c r="M1415" s="42"/>
      <c r="N1415" s="55"/>
      <c r="O1415" s="42"/>
      <c r="Q1415" s="55"/>
      <c r="R1415" s="55"/>
      <c r="S1415" s="55"/>
      <c r="T1415" s="55"/>
      <c r="U1415" s="55"/>
      <c r="V1415" s="55"/>
      <c r="W1415" s="55"/>
      <c r="X1415" s="55"/>
      <c r="Y1415" s="55"/>
      <c r="Z1415" s="55"/>
      <c r="AA1415" s="42"/>
      <c r="AF1415" s="55"/>
      <c r="AG1415" s="56"/>
      <c r="AQ1415" s="5"/>
    </row>
    <row r="1416" spans="2:43">
      <c r="B1416" s="57"/>
      <c r="D1416" s="11"/>
      <c r="E1416" s="56"/>
      <c r="F1416" s="11"/>
      <c r="G1416" s="11"/>
      <c r="H1416" s="11"/>
      <c r="L1416" s="55"/>
      <c r="M1416" s="42"/>
      <c r="N1416" s="55"/>
      <c r="O1416" s="42"/>
      <c r="Q1416" s="55"/>
      <c r="R1416" s="55"/>
      <c r="S1416" s="55"/>
      <c r="T1416" s="55"/>
      <c r="U1416" s="55"/>
      <c r="V1416" s="55"/>
      <c r="W1416" s="55"/>
      <c r="X1416" s="55"/>
      <c r="Y1416" s="55"/>
      <c r="Z1416" s="55"/>
      <c r="AA1416" s="42"/>
      <c r="AF1416" s="55"/>
      <c r="AG1416" s="56"/>
      <c r="AQ1416" s="5"/>
    </row>
    <row r="1417" spans="2:43">
      <c r="B1417" s="57"/>
      <c r="D1417" s="11"/>
      <c r="E1417" s="56"/>
      <c r="F1417" s="11"/>
      <c r="G1417" s="11"/>
      <c r="H1417" s="11"/>
      <c r="L1417" s="55"/>
      <c r="M1417" s="42"/>
      <c r="N1417" s="55"/>
      <c r="O1417" s="42"/>
      <c r="Q1417" s="55"/>
      <c r="R1417" s="55"/>
      <c r="S1417" s="55"/>
      <c r="T1417" s="55"/>
      <c r="U1417" s="55"/>
      <c r="V1417" s="55"/>
      <c r="W1417" s="55"/>
      <c r="X1417" s="55"/>
      <c r="Y1417" s="55"/>
      <c r="Z1417" s="55"/>
      <c r="AA1417" s="42"/>
      <c r="AF1417" s="55"/>
      <c r="AG1417" s="56"/>
      <c r="AN1417" s="11"/>
      <c r="AQ1417" s="5"/>
    </row>
    <row r="1418" spans="2:43">
      <c r="B1418" s="57"/>
      <c r="D1418" s="11"/>
      <c r="E1418" s="56"/>
      <c r="F1418" s="11"/>
      <c r="G1418" s="11"/>
      <c r="H1418" s="11"/>
      <c r="L1418" s="55"/>
      <c r="M1418" s="42"/>
      <c r="N1418" s="55"/>
      <c r="O1418" s="42"/>
      <c r="Q1418" s="55"/>
      <c r="R1418" s="55"/>
      <c r="S1418" s="55"/>
      <c r="T1418" s="55"/>
      <c r="U1418" s="55"/>
      <c r="V1418" s="55"/>
      <c r="W1418" s="55"/>
      <c r="X1418" s="55"/>
      <c r="Y1418" s="55"/>
      <c r="Z1418" s="55"/>
      <c r="AA1418" s="42"/>
      <c r="AF1418" s="55"/>
      <c r="AG1418" s="56"/>
      <c r="AN1418" s="11"/>
      <c r="AQ1418" s="5"/>
    </row>
    <row r="1419" spans="2:43">
      <c r="B1419" s="57"/>
      <c r="D1419" s="11"/>
      <c r="E1419" s="56"/>
      <c r="F1419" s="11"/>
      <c r="G1419" s="11"/>
      <c r="H1419" s="11"/>
      <c r="L1419" s="55"/>
      <c r="M1419" s="42"/>
      <c r="N1419" s="55"/>
      <c r="O1419" s="42"/>
      <c r="Q1419" s="55"/>
      <c r="R1419" s="55"/>
      <c r="S1419" s="55"/>
      <c r="T1419" s="55"/>
      <c r="U1419" s="55"/>
      <c r="V1419" s="55"/>
      <c r="W1419" s="55"/>
      <c r="X1419" s="55"/>
      <c r="Y1419" s="55"/>
      <c r="Z1419" s="55"/>
      <c r="AC1419" s="42"/>
      <c r="AF1419" s="55"/>
      <c r="AG1419" s="56"/>
      <c r="AJ1419" s="11"/>
      <c r="AN1419" s="11"/>
      <c r="AQ1419" s="5"/>
    </row>
    <row r="1420" spans="2:43">
      <c r="B1420" s="57"/>
      <c r="D1420" s="11"/>
      <c r="E1420" s="56"/>
      <c r="F1420" s="11"/>
      <c r="G1420" s="11"/>
      <c r="H1420" s="11"/>
      <c r="L1420" s="55"/>
      <c r="M1420" s="42"/>
      <c r="N1420" s="55"/>
      <c r="O1420" s="42"/>
      <c r="Q1420" s="55"/>
      <c r="R1420" s="55"/>
      <c r="S1420" s="55"/>
      <c r="T1420" s="55"/>
      <c r="U1420" s="55"/>
      <c r="V1420" s="55"/>
      <c r="W1420" s="55"/>
      <c r="X1420" s="55"/>
      <c r="Y1420" s="55"/>
      <c r="Z1420" s="55"/>
      <c r="AA1420" s="42"/>
      <c r="AF1420" s="55"/>
      <c r="AG1420" s="56"/>
      <c r="AN1420" s="11"/>
      <c r="AQ1420" s="5"/>
    </row>
    <row r="1421" spans="2:43">
      <c r="B1421" s="57"/>
      <c r="D1421" s="11"/>
      <c r="E1421" s="56"/>
      <c r="F1421" s="11"/>
      <c r="G1421" s="11"/>
      <c r="H1421" s="11"/>
      <c r="L1421" s="55"/>
      <c r="M1421" s="42"/>
      <c r="N1421" s="55"/>
      <c r="O1421" s="42"/>
      <c r="Q1421" s="55"/>
      <c r="R1421" s="55"/>
      <c r="S1421" s="55"/>
      <c r="T1421" s="55"/>
      <c r="U1421" s="55"/>
      <c r="V1421" s="55"/>
      <c r="W1421" s="55"/>
      <c r="X1421" s="55"/>
      <c r="Y1421" s="55"/>
      <c r="Z1421" s="55"/>
      <c r="AA1421" s="42"/>
      <c r="AF1421" s="55"/>
      <c r="AG1421" s="56"/>
      <c r="AQ1421" s="5"/>
    </row>
    <row r="1422" spans="2:43">
      <c r="B1422" s="57"/>
      <c r="D1422" s="11"/>
      <c r="E1422" s="56"/>
      <c r="F1422" s="11"/>
      <c r="G1422" s="11"/>
      <c r="H1422" s="11"/>
      <c r="L1422" s="55"/>
      <c r="M1422" s="42"/>
      <c r="N1422" s="55"/>
      <c r="O1422" s="42"/>
      <c r="Q1422" s="55"/>
      <c r="R1422" s="55"/>
      <c r="S1422" s="55"/>
      <c r="T1422" s="55"/>
      <c r="U1422" s="55"/>
      <c r="V1422" s="55"/>
      <c r="W1422" s="55"/>
      <c r="X1422" s="55"/>
      <c r="Y1422" s="55"/>
      <c r="Z1422" s="55"/>
      <c r="AA1422" s="42"/>
      <c r="AF1422" s="55"/>
      <c r="AG1422" s="56"/>
      <c r="AQ1422" s="5"/>
    </row>
    <row r="1423" spans="2:43">
      <c r="B1423" s="57"/>
      <c r="D1423" s="11"/>
      <c r="E1423" s="56"/>
      <c r="F1423" s="11"/>
      <c r="G1423" s="11"/>
      <c r="H1423" s="11"/>
      <c r="L1423" s="55"/>
      <c r="M1423" s="42"/>
      <c r="N1423" s="55"/>
      <c r="O1423" s="42"/>
      <c r="Q1423" s="55"/>
      <c r="R1423" s="55"/>
      <c r="S1423" s="55"/>
      <c r="T1423" s="55"/>
      <c r="U1423" s="55"/>
      <c r="V1423" s="55"/>
      <c r="W1423" s="55"/>
      <c r="X1423" s="55"/>
      <c r="Y1423" s="55"/>
      <c r="Z1423" s="55"/>
      <c r="AA1423" s="42"/>
      <c r="AF1423" s="55"/>
      <c r="AG1423" s="56"/>
      <c r="AQ1423" s="5"/>
    </row>
    <row r="1424" spans="2:43">
      <c r="B1424" s="57"/>
      <c r="D1424" s="11"/>
      <c r="E1424" s="56"/>
      <c r="F1424" s="11"/>
      <c r="G1424" s="11"/>
      <c r="H1424" s="11"/>
      <c r="L1424" s="55"/>
      <c r="M1424" s="42"/>
      <c r="N1424" s="55"/>
      <c r="O1424" s="42"/>
      <c r="Q1424" s="55"/>
      <c r="R1424" s="55"/>
      <c r="S1424" s="55"/>
      <c r="T1424" s="55"/>
      <c r="U1424" s="55"/>
      <c r="V1424" s="55"/>
      <c r="W1424" s="55"/>
      <c r="X1424" s="55"/>
      <c r="Y1424" s="55"/>
      <c r="Z1424" s="55"/>
      <c r="AA1424" s="42"/>
      <c r="AF1424" s="55"/>
      <c r="AG1424" s="56"/>
      <c r="AN1424" s="11"/>
      <c r="AQ1424" s="5"/>
    </row>
    <row r="1425" spans="2:43">
      <c r="B1425" s="57"/>
      <c r="D1425" s="11"/>
      <c r="E1425" s="56"/>
      <c r="F1425" s="11"/>
      <c r="G1425" s="11"/>
      <c r="H1425" s="11"/>
      <c r="L1425" s="55"/>
      <c r="M1425" s="42"/>
      <c r="N1425" s="55"/>
      <c r="O1425" s="42"/>
      <c r="Q1425" s="55"/>
      <c r="R1425" s="55"/>
      <c r="S1425" s="55"/>
      <c r="T1425" s="55"/>
      <c r="U1425" s="55"/>
      <c r="V1425" s="55"/>
      <c r="W1425" s="55"/>
      <c r="X1425" s="55"/>
      <c r="Y1425" s="55"/>
      <c r="Z1425" s="55"/>
      <c r="AA1425" s="42"/>
      <c r="AF1425" s="55"/>
      <c r="AG1425" s="56"/>
      <c r="AQ1425" s="5"/>
    </row>
    <row r="1426" spans="2:43">
      <c r="B1426" s="57"/>
      <c r="D1426" s="11"/>
      <c r="E1426" s="56"/>
      <c r="F1426" s="11"/>
      <c r="G1426" s="11"/>
      <c r="H1426" s="11"/>
      <c r="L1426" s="55"/>
      <c r="M1426" s="42"/>
      <c r="N1426" s="55"/>
      <c r="O1426" s="42"/>
      <c r="Q1426" s="55"/>
      <c r="R1426" s="55"/>
      <c r="S1426" s="55"/>
      <c r="T1426" s="55"/>
      <c r="U1426" s="55"/>
      <c r="V1426" s="55"/>
      <c r="W1426" s="55"/>
      <c r="X1426" s="55"/>
      <c r="Y1426" s="55"/>
      <c r="Z1426" s="55"/>
      <c r="AA1426" s="42"/>
      <c r="AF1426" s="55"/>
      <c r="AG1426" s="56"/>
      <c r="AL1426" s="11"/>
      <c r="AQ1426" s="5"/>
    </row>
    <row r="1427" spans="2:43">
      <c r="B1427" s="57"/>
      <c r="D1427" s="11"/>
      <c r="E1427" s="56"/>
      <c r="F1427" s="11"/>
      <c r="G1427" s="11"/>
      <c r="H1427" s="11"/>
      <c r="L1427" s="55"/>
      <c r="M1427" s="42"/>
      <c r="N1427" s="55"/>
      <c r="O1427" s="42"/>
      <c r="Q1427" s="55"/>
      <c r="R1427" s="55"/>
      <c r="S1427" s="55"/>
      <c r="T1427" s="55"/>
      <c r="U1427" s="55"/>
      <c r="V1427" s="55"/>
      <c r="W1427" s="55"/>
      <c r="X1427" s="55"/>
      <c r="Y1427" s="55"/>
      <c r="Z1427" s="55"/>
      <c r="AA1427" s="42"/>
      <c r="AF1427" s="55"/>
      <c r="AG1427" s="56"/>
      <c r="AQ1427" s="5"/>
    </row>
    <row r="1428" spans="2:43">
      <c r="B1428" s="57"/>
      <c r="D1428" s="11"/>
      <c r="E1428" s="56"/>
      <c r="F1428" s="11"/>
      <c r="G1428" s="11"/>
      <c r="H1428" s="11"/>
      <c r="L1428" s="55"/>
      <c r="M1428" s="42"/>
      <c r="N1428" s="55"/>
      <c r="O1428" s="42"/>
      <c r="Q1428" s="55"/>
      <c r="R1428" s="55"/>
      <c r="S1428" s="55"/>
      <c r="T1428" s="55"/>
      <c r="U1428" s="55"/>
      <c r="V1428" s="55"/>
      <c r="W1428" s="55"/>
      <c r="X1428" s="55"/>
      <c r="Y1428" s="55"/>
      <c r="Z1428" s="55"/>
      <c r="AA1428" s="42"/>
      <c r="AF1428" s="55"/>
      <c r="AG1428" s="56"/>
      <c r="AL1428" s="11"/>
      <c r="AQ1428" s="5"/>
    </row>
    <row r="1429" spans="2:43">
      <c r="B1429" s="57"/>
      <c r="D1429" s="11"/>
      <c r="E1429" s="56"/>
      <c r="F1429" s="11"/>
      <c r="G1429" s="11"/>
      <c r="H1429" s="11"/>
      <c r="L1429" s="55"/>
      <c r="M1429" s="42"/>
      <c r="N1429" s="55"/>
      <c r="O1429" s="42"/>
      <c r="Q1429" s="55"/>
      <c r="R1429" s="55"/>
      <c r="S1429" s="55"/>
      <c r="T1429" s="55"/>
      <c r="U1429" s="55"/>
      <c r="V1429" s="55"/>
      <c r="W1429" s="55"/>
      <c r="X1429" s="55"/>
      <c r="Y1429" s="55"/>
      <c r="Z1429" s="55"/>
      <c r="AF1429" s="55"/>
      <c r="AG1429" s="56"/>
      <c r="AJ1429" s="11"/>
      <c r="AN1429" s="11"/>
      <c r="AQ1429" s="5"/>
    </row>
    <row r="1430" spans="2:43">
      <c r="B1430" s="57"/>
      <c r="D1430" s="11"/>
      <c r="E1430" s="56"/>
      <c r="F1430" s="11"/>
      <c r="G1430" s="11"/>
      <c r="H1430" s="11"/>
      <c r="L1430" s="55"/>
      <c r="M1430" s="42"/>
      <c r="N1430" s="55"/>
      <c r="O1430" s="42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C1430" s="42"/>
      <c r="AF1430" s="55"/>
      <c r="AG1430" s="56"/>
      <c r="AN1430" s="11"/>
      <c r="AQ1430" s="5"/>
    </row>
    <row r="1431" spans="2:43">
      <c r="B1431" s="57"/>
      <c r="D1431" s="11"/>
      <c r="E1431" s="56"/>
      <c r="F1431" s="11"/>
      <c r="G1431" s="11"/>
      <c r="H1431" s="11"/>
      <c r="L1431" s="55"/>
      <c r="M1431" s="42"/>
      <c r="N1431" s="55"/>
      <c r="O1431" s="42"/>
      <c r="Q1431" s="55"/>
      <c r="R1431" s="55"/>
      <c r="S1431" s="55"/>
      <c r="T1431" s="55"/>
      <c r="U1431" s="55"/>
      <c r="V1431" s="55"/>
      <c r="W1431" s="55"/>
      <c r="X1431" s="55"/>
      <c r="Y1431" s="55"/>
      <c r="Z1431" s="55"/>
      <c r="AA1431" s="42"/>
      <c r="AF1431" s="55"/>
      <c r="AG1431" s="56"/>
      <c r="AQ1431" s="5"/>
    </row>
    <row r="1432" spans="2:43">
      <c r="B1432" s="57"/>
      <c r="D1432" s="11"/>
      <c r="E1432" s="56"/>
      <c r="F1432" s="11"/>
      <c r="G1432" s="11"/>
      <c r="H1432" s="11"/>
      <c r="I1432" s="11"/>
      <c r="L1432" s="55"/>
      <c r="M1432" s="42"/>
      <c r="N1432" s="55"/>
      <c r="O1432" s="42"/>
      <c r="Q1432" s="55"/>
      <c r="R1432" s="55"/>
      <c r="S1432" s="55"/>
      <c r="T1432" s="55"/>
      <c r="U1432" s="55"/>
      <c r="V1432" s="55"/>
      <c r="W1432" s="55"/>
      <c r="X1432" s="55"/>
      <c r="Y1432" s="55"/>
      <c r="Z1432" s="55"/>
      <c r="AA1432" s="42"/>
      <c r="AF1432" s="55"/>
      <c r="AG1432" s="56"/>
      <c r="AQ1432" s="5"/>
    </row>
    <row r="1433" spans="2:43">
      <c r="B1433" s="57"/>
      <c r="D1433" s="11"/>
      <c r="E1433" s="56"/>
      <c r="F1433" s="11"/>
      <c r="G1433" s="11"/>
      <c r="H1433" s="11"/>
      <c r="I1433" s="11"/>
      <c r="L1433" s="55"/>
      <c r="M1433" s="42"/>
      <c r="N1433" s="55"/>
      <c r="O1433" s="42"/>
      <c r="Q1433" s="55"/>
      <c r="R1433" s="55"/>
      <c r="S1433" s="55"/>
      <c r="T1433" s="55"/>
      <c r="U1433" s="55"/>
      <c r="V1433" s="55"/>
      <c r="W1433" s="55"/>
      <c r="X1433" s="55"/>
      <c r="Y1433" s="55"/>
      <c r="Z1433" s="55"/>
      <c r="AA1433" s="42"/>
      <c r="AF1433" s="55"/>
      <c r="AG1433" s="56"/>
      <c r="AQ1433" s="5"/>
    </row>
    <row r="1434" spans="2:43">
      <c r="B1434" s="57"/>
      <c r="D1434" s="11"/>
      <c r="E1434" s="56"/>
      <c r="F1434" s="11"/>
      <c r="G1434" s="11"/>
      <c r="H1434" s="11"/>
      <c r="L1434" s="55"/>
      <c r="M1434" s="42"/>
      <c r="N1434" s="55"/>
      <c r="O1434" s="42"/>
      <c r="Q1434" s="55"/>
      <c r="R1434" s="55"/>
      <c r="S1434" s="55"/>
      <c r="T1434" s="55"/>
      <c r="U1434" s="55"/>
      <c r="V1434" s="55"/>
      <c r="W1434" s="55"/>
      <c r="X1434" s="55"/>
      <c r="Y1434" s="55"/>
      <c r="Z1434" s="55"/>
      <c r="AA1434" s="42"/>
      <c r="AF1434" s="55"/>
      <c r="AG1434" s="56"/>
      <c r="AQ1434" s="5"/>
    </row>
    <row r="1435" spans="2:43">
      <c r="B1435" s="57"/>
      <c r="D1435" s="11"/>
      <c r="E1435" s="56"/>
      <c r="F1435" s="11"/>
      <c r="G1435" s="11"/>
      <c r="H1435" s="11"/>
      <c r="L1435" s="55"/>
      <c r="M1435" s="42"/>
      <c r="N1435" s="55"/>
      <c r="O1435" s="42"/>
      <c r="Q1435" s="55"/>
      <c r="R1435" s="55"/>
      <c r="S1435" s="55"/>
      <c r="T1435" s="55"/>
      <c r="U1435" s="55"/>
      <c r="V1435" s="55"/>
      <c r="W1435" s="55"/>
      <c r="X1435" s="55"/>
      <c r="Y1435" s="55"/>
      <c r="Z1435" s="55"/>
      <c r="AA1435" s="42"/>
      <c r="AF1435" s="55"/>
      <c r="AG1435" s="56"/>
      <c r="AN1435" s="11"/>
      <c r="AQ1435" s="5"/>
    </row>
    <row r="1436" spans="2:43">
      <c r="B1436" s="57"/>
      <c r="D1436" s="11"/>
      <c r="E1436" s="56"/>
      <c r="F1436" s="11"/>
      <c r="G1436" s="11"/>
      <c r="H1436" s="11"/>
      <c r="L1436" s="55"/>
      <c r="M1436" s="42"/>
      <c r="N1436" s="55"/>
      <c r="O1436" s="42"/>
      <c r="Q1436" s="55"/>
      <c r="R1436" s="55"/>
      <c r="S1436" s="55"/>
      <c r="T1436" s="55"/>
      <c r="U1436" s="55"/>
      <c r="V1436" s="55"/>
      <c r="W1436" s="55"/>
      <c r="X1436" s="55"/>
      <c r="Y1436" s="55"/>
      <c r="Z1436" s="55"/>
      <c r="AA1436" s="42"/>
      <c r="AF1436" s="55"/>
      <c r="AG1436" s="56"/>
      <c r="AQ1436" s="5"/>
    </row>
    <row r="1437" spans="2:43">
      <c r="B1437" s="57"/>
      <c r="C1437" s="11"/>
      <c r="D1437" s="11"/>
      <c r="E1437" s="56"/>
      <c r="F1437" s="11"/>
      <c r="G1437" s="11"/>
      <c r="H1437" s="11"/>
      <c r="L1437" s="55"/>
      <c r="M1437" s="42"/>
      <c r="N1437" s="55"/>
      <c r="O1437" s="42"/>
      <c r="P1437" s="55"/>
      <c r="Q1437" s="55"/>
      <c r="S1437" s="55"/>
      <c r="T1437" s="55"/>
      <c r="V1437" s="55"/>
      <c r="W1437" s="55"/>
      <c r="X1437" s="55"/>
      <c r="Y1437" s="55"/>
      <c r="Z1437" s="55"/>
      <c r="AA1437" s="42"/>
      <c r="AF1437" s="55"/>
      <c r="AG1437" s="56"/>
      <c r="AJ1437" s="11"/>
      <c r="AN1437" s="11"/>
      <c r="AQ1437" s="5"/>
    </row>
    <row r="1438" spans="2:43">
      <c r="B1438" s="57"/>
      <c r="C1438" s="11"/>
      <c r="D1438" s="11"/>
      <c r="E1438" s="56"/>
      <c r="F1438" s="11"/>
      <c r="G1438" s="11"/>
      <c r="H1438" s="11"/>
      <c r="L1438" s="55"/>
      <c r="M1438" s="42"/>
      <c r="N1438" s="55"/>
      <c r="O1438" s="42"/>
      <c r="P1438" s="55"/>
      <c r="Q1438" s="55"/>
      <c r="S1438" s="55"/>
      <c r="T1438" s="55"/>
      <c r="V1438" s="55"/>
      <c r="W1438" s="55"/>
      <c r="X1438" s="55"/>
      <c r="Y1438" s="55"/>
      <c r="Z1438" s="55"/>
      <c r="AA1438" s="42"/>
      <c r="AF1438" s="55"/>
      <c r="AG1438" s="56"/>
      <c r="AJ1438" s="11"/>
      <c r="AQ1438" s="5"/>
    </row>
    <row r="1439" spans="2:43">
      <c r="B1439" s="57"/>
      <c r="C1439" s="11"/>
      <c r="D1439" s="11"/>
      <c r="E1439" s="56"/>
      <c r="F1439" s="11"/>
      <c r="G1439" s="11"/>
      <c r="H1439" s="11"/>
      <c r="L1439" s="55"/>
      <c r="M1439" s="42"/>
      <c r="N1439" s="55"/>
      <c r="O1439" s="42"/>
      <c r="P1439" s="55"/>
      <c r="Q1439" s="55"/>
      <c r="S1439" s="55"/>
      <c r="T1439" s="55"/>
      <c r="V1439" s="55"/>
      <c r="W1439" s="55"/>
      <c r="X1439" s="55"/>
      <c r="Y1439" s="55"/>
      <c r="Z1439" s="55"/>
      <c r="AA1439" s="42"/>
      <c r="AF1439" s="55"/>
      <c r="AG1439" s="56"/>
      <c r="AJ1439" s="11"/>
      <c r="AN1439" s="11"/>
      <c r="AQ1439" s="5"/>
    </row>
    <row r="1440" spans="2:43">
      <c r="B1440" s="57"/>
      <c r="C1440" s="11"/>
      <c r="D1440" s="11"/>
      <c r="E1440" s="56"/>
      <c r="F1440" s="11"/>
      <c r="G1440" s="11"/>
      <c r="H1440" s="11"/>
      <c r="L1440" s="55"/>
      <c r="M1440" s="42"/>
      <c r="N1440" s="55"/>
      <c r="O1440" s="42"/>
      <c r="P1440" s="55"/>
      <c r="Q1440" s="55"/>
      <c r="S1440" s="55"/>
      <c r="T1440" s="55"/>
      <c r="V1440" s="55"/>
      <c r="W1440" s="55"/>
      <c r="X1440" s="55"/>
      <c r="Y1440" s="55"/>
      <c r="Z1440" s="55"/>
      <c r="AA1440" s="42"/>
      <c r="AF1440" s="55"/>
      <c r="AG1440" s="56"/>
      <c r="AJ1440" s="11"/>
      <c r="AN1440" s="11"/>
      <c r="AQ1440" s="5"/>
    </row>
    <row r="1441" spans="2:43">
      <c r="B1441" s="57"/>
      <c r="C1441" s="11"/>
      <c r="D1441" s="11"/>
      <c r="E1441" s="56"/>
      <c r="F1441" s="11"/>
      <c r="G1441" s="11"/>
      <c r="H1441" s="11"/>
      <c r="L1441" s="55"/>
      <c r="M1441" s="42"/>
      <c r="N1441" s="55"/>
      <c r="O1441" s="42"/>
      <c r="P1441" s="55"/>
      <c r="Q1441" s="55"/>
      <c r="S1441" s="55"/>
      <c r="T1441" s="55"/>
      <c r="V1441" s="55"/>
      <c r="W1441" s="55"/>
      <c r="X1441" s="55"/>
      <c r="Y1441" s="55"/>
      <c r="Z1441" s="55"/>
      <c r="AA1441" s="42"/>
      <c r="AF1441" s="55"/>
      <c r="AG1441" s="56"/>
      <c r="AJ1441" s="11"/>
      <c r="AN1441" s="11"/>
      <c r="AQ1441" s="5"/>
    </row>
    <row r="1442" spans="2:43">
      <c r="B1442" s="57"/>
      <c r="C1442" s="11"/>
      <c r="D1442" s="11"/>
      <c r="E1442" s="56"/>
      <c r="F1442" s="11"/>
      <c r="G1442" s="11"/>
      <c r="H1442" s="11"/>
      <c r="L1442" s="55"/>
      <c r="M1442" s="42"/>
      <c r="N1442" s="55"/>
      <c r="O1442" s="42"/>
      <c r="P1442" s="55"/>
      <c r="Q1442" s="55"/>
      <c r="S1442" s="55"/>
      <c r="T1442" s="55"/>
      <c r="V1442" s="55"/>
      <c r="W1442" s="55"/>
      <c r="X1442" s="55"/>
      <c r="Y1442" s="55"/>
      <c r="Z1442" s="55"/>
      <c r="AA1442" s="42"/>
      <c r="AF1442" s="55"/>
      <c r="AG1442" s="56"/>
      <c r="AJ1442" s="11"/>
      <c r="AQ1442" s="5"/>
    </row>
    <row r="1443" spans="2:43">
      <c r="B1443" s="57"/>
      <c r="D1443" s="11"/>
      <c r="E1443" s="56"/>
      <c r="F1443" s="11"/>
      <c r="G1443" s="11"/>
      <c r="H1443" s="11"/>
      <c r="L1443" s="55"/>
      <c r="M1443" s="42"/>
      <c r="N1443" s="55"/>
      <c r="O1443" s="42"/>
      <c r="Q1443" s="55"/>
      <c r="R1443" s="55"/>
      <c r="S1443" s="55"/>
      <c r="T1443" s="55"/>
      <c r="U1443" s="55"/>
      <c r="V1443" s="55"/>
      <c r="W1443" s="55"/>
      <c r="X1443" s="55"/>
      <c r="Y1443" s="55"/>
      <c r="Z1443" s="55"/>
      <c r="AF1443" s="55"/>
      <c r="AG1443" s="56"/>
      <c r="AJ1443" s="11"/>
      <c r="AN1443" s="11"/>
      <c r="AQ1443" s="5"/>
    </row>
    <row r="1444" spans="2:43">
      <c r="B1444" s="57"/>
      <c r="D1444" s="11"/>
      <c r="E1444" s="56"/>
      <c r="F1444" s="11"/>
      <c r="G1444" s="11"/>
      <c r="H1444" s="11"/>
      <c r="L1444" s="55"/>
      <c r="M1444" s="42"/>
      <c r="N1444" s="55"/>
      <c r="O1444" s="42"/>
      <c r="Q1444" s="55"/>
      <c r="R1444" s="55"/>
      <c r="S1444" s="55"/>
      <c r="T1444" s="55"/>
      <c r="U1444" s="55"/>
      <c r="V1444" s="55"/>
      <c r="W1444" s="55"/>
      <c r="X1444" s="55"/>
      <c r="Y1444" s="55"/>
      <c r="Z1444" s="55"/>
      <c r="AA1444" s="42"/>
      <c r="AF1444" s="55"/>
      <c r="AG1444" s="56"/>
      <c r="AN1444" s="11"/>
      <c r="AQ1444" s="5"/>
    </row>
    <row r="1445" spans="2:43">
      <c r="B1445" s="57"/>
      <c r="D1445" s="11"/>
      <c r="E1445" s="56"/>
      <c r="F1445" s="11"/>
      <c r="G1445" s="11"/>
      <c r="H1445" s="11"/>
      <c r="L1445" s="55"/>
      <c r="M1445" s="42"/>
      <c r="N1445" s="55"/>
      <c r="O1445" s="42"/>
      <c r="Q1445" s="55"/>
      <c r="R1445" s="55"/>
      <c r="S1445" s="55"/>
      <c r="T1445" s="55"/>
      <c r="U1445" s="55"/>
      <c r="V1445" s="55"/>
      <c r="W1445" s="55"/>
      <c r="X1445" s="55"/>
      <c r="Y1445" s="55"/>
      <c r="Z1445" s="55"/>
      <c r="AA1445" s="42"/>
      <c r="AF1445" s="55"/>
      <c r="AG1445" s="56"/>
      <c r="AQ1445" s="5"/>
    </row>
    <row r="1446" spans="2:43">
      <c r="B1446" s="57"/>
      <c r="D1446" s="11"/>
      <c r="E1446" s="56"/>
      <c r="F1446" s="11"/>
      <c r="G1446" s="11"/>
      <c r="H1446" s="11"/>
      <c r="L1446" s="55"/>
      <c r="M1446" s="42"/>
      <c r="N1446" s="55"/>
      <c r="O1446" s="42"/>
      <c r="Q1446" s="55"/>
      <c r="R1446" s="55"/>
      <c r="S1446" s="55"/>
      <c r="T1446" s="55"/>
      <c r="U1446" s="55"/>
      <c r="V1446" s="55"/>
      <c r="W1446" s="55"/>
      <c r="X1446" s="55"/>
      <c r="Y1446" s="55"/>
      <c r="Z1446" s="55"/>
      <c r="AA1446" s="42"/>
      <c r="AF1446" s="55"/>
      <c r="AG1446" s="56"/>
      <c r="AQ1446" s="5"/>
    </row>
    <row r="1447" spans="2:43">
      <c r="B1447" s="57"/>
      <c r="D1447" s="11"/>
      <c r="E1447" s="56"/>
      <c r="F1447" s="11"/>
      <c r="G1447" s="11"/>
      <c r="H1447" s="11"/>
      <c r="L1447" s="55"/>
      <c r="M1447" s="42"/>
      <c r="N1447" s="55"/>
      <c r="O1447" s="42"/>
      <c r="Q1447" s="55"/>
      <c r="R1447" s="55"/>
      <c r="S1447" s="55"/>
      <c r="T1447" s="55"/>
      <c r="U1447" s="55"/>
      <c r="V1447" s="55"/>
      <c r="W1447" s="55"/>
      <c r="X1447" s="55"/>
      <c r="Y1447" s="55"/>
      <c r="Z1447" s="55"/>
      <c r="AA1447" s="42"/>
      <c r="AF1447" s="55"/>
      <c r="AG1447" s="56"/>
      <c r="AQ1447" s="5"/>
    </row>
    <row r="1448" spans="2:43">
      <c r="B1448" s="57"/>
      <c r="D1448" s="11"/>
      <c r="E1448" s="56"/>
      <c r="F1448" s="11"/>
      <c r="G1448" s="11"/>
      <c r="H1448" s="11"/>
      <c r="L1448" s="55"/>
      <c r="M1448" s="42"/>
      <c r="N1448" s="55"/>
      <c r="O1448" s="42"/>
      <c r="Q1448" s="55"/>
      <c r="R1448" s="55"/>
      <c r="S1448" s="55"/>
      <c r="T1448" s="55"/>
      <c r="U1448" s="55"/>
      <c r="V1448" s="55"/>
      <c r="W1448" s="55"/>
      <c r="X1448" s="55"/>
      <c r="Y1448" s="55"/>
      <c r="Z1448" s="55"/>
      <c r="AA1448" s="42"/>
      <c r="AF1448" s="55"/>
      <c r="AG1448" s="56"/>
      <c r="AQ1448" s="5"/>
    </row>
    <row r="1449" spans="2:43">
      <c r="B1449" s="57"/>
      <c r="D1449" s="11"/>
      <c r="E1449" s="56"/>
      <c r="F1449" s="11"/>
      <c r="G1449" s="11"/>
      <c r="H1449" s="11"/>
      <c r="L1449" s="55"/>
      <c r="M1449" s="42"/>
      <c r="N1449" s="55"/>
      <c r="O1449" s="42"/>
      <c r="Q1449" s="55"/>
      <c r="R1449" s="55"/>
      <c r="S1449" s="55"/>
      <c r="T1449" s="55"/>
      <c r="U1449" s="55"/>
      <c r="V1449" s="55"/>
      <c r="W1449" s="55"/>
      <c r="X1449" s="55"/>
      <c r="Y1449" s="55"/>
      <c r="Z1449" s="55"/>
      <c r="AA1449" s="42"/>
      <c r="AF1449" s="55"/>
      <c r="AG1449" s="56"/>
      <c r="AQ1449" s="5"/>
    </row>
    <row r="1450" spans="2:43">
      <c r="B1450" s="57"/>
      <c r="D1450" s="11"/>
      <c r="E1450" s="56"/>
      <c r="F1450" s="11"/>
      <c r="G1450" s="11"/>
      <c r="H1450" s="11"/>
      <c r="L1450" s="55"/>
      <c r="M1450" s="42"/>
      <c r="N1450" s="55"/>
      <c r="O1450" s="42"/>
      <c r="Q1450" s="55"/>
      <c r="R1450" s="55"/>
      <c r="S1450" s="55"/>
      <c r="T1450" s="55"/>
      <c r="U1450" s="55"/>
      <c r="V1450" s="55"/>
      <c r="W1450" s="55"/>
      <c r="X1450" s="55"/>
      <c r="Y1450" s="55"/>
      <c r="Z1450" s="55"/>
      <c r="AA1450" s="42"/>
      <c r="AF1450" s="55"/>
      <c r="AG1450" s="56"/>
      <c r="AN1450" s="11"/>
      <c r="AQ1450" s="5"/>
    </row>
    <row r="1451" spans="2:43">
      <c r="B1451" s="57"/>
      <c r="D1451" s="11"/>
      <c r="E1451" s="56"/>
      <c r="F1451" s="11"/>
      <c r="G1451" s="11"/>
      <c r="H1451" s="11"/>
      <c r="L1451" s="55"/>
      <c r="M1451" s="42"/>
      <c r="N1451" s="55"/>
      <c r="O1451" s="42"/>
      <c r="Q1451" s="55"/>
      <c r="R1451" s="55"/>
      <c r="S1451" s="55"/>
      <c r="T1451" s="55"/>
      <c r="U1451" s="55"/>
      <c r="V1451" s="55"/>
      <c r="W1451" s="55"/>
      <c r="X1451" s="55"/>
      <c r="Y1451" s="55"/>
      <c r="Z1451" s="55"/>
      <c r="AA1451" s="42"/>
      <c r="AF1451" s="55"/>
      <c r="AG1451" s="56"/>
      <c r="AQ1451" s="5"/>
    </row>
    <row r="1452" spans="2:43">
      <c r="B1452" s="57"/>
      <c r="D1452" s="11"/>
      <c r="E1452" s="56"/>
      <c r="F1452" s="11"/>
      <c r="G1452" s="11"/>
      <c r="H1452" s="11"/>
      <c r="L1452" s="55"/>
      <c r="M1452" s="42"/>
      <c r="N1452" s="55"/>
      <c r="O1452" s="42"/>
      <c r="Q1452" s="55"/>
      <c r="R1452" s="55"/>
      <c r="S1452" s="55"/>
      <c r="T1452" s="55"/>
      <c r="U1452" s="55"/>
      <c r="V1452" s="55"/>
      <c r="W1452" s="55"/>
      <c r="X1452" s="55"/>
      <c r="Y1452" s="55"/>
      <c r="Z1452" s="55"/>
      <c r="AA1452" s="42"/>
      <c r="AF1452" s="55"/>
      <c r="AG1452" s="56"/>
      <c r="AQ1452" s="5"/>
    </row>
    <row r="1453" spans="2:43">
      <c r="B1453" s="57"/>
      <c r="D1453" s="11"/>
      <c r="E1453" s="56"/>
      <c r="F1453" s="11"/>
      <c r="G1453" s="11"/>
      <c r="H1453" s="11"/>
      <c r="L1453" s="55"/>
      <c r="M1453" s="42"/>
      <c r="N1453" s="55"/>
      <c r="O1453" s="42"/>
      <c r="Q1453" s="55"/>
      <c r="R1453" s="55"/>
      <c r="S1453" s="55"/>
      <c r="T1453" s="55"/>
      <c r="U1453" s="55"/>
      <c r="V1453" s="55"/>
      <c r="W1453" s="55"/>
      <c r="X1453" s="55"/>
      <c r="Y1453" s="55"/>
      <c r="Z1453" s="55"/>
      <c r="AA1453" s="42"/>
      <c r="AF1453" s="55"/>
      <c r="AG1453" s="56"/>
      <c r="AN1453" s="11"/>
      <c r="AQ1453" s="5"/>
    </row>
    <row r="1454" spans="2:43">
      <c r="B1454" s="57"/>
      <c r="D1454" s="11"/>
      <c r="E1454" s="56"/>
      <c r="F1454" s="11"/>
      <c r="G1454" s="11"/>
      <c r="H1454" s="11"/>
      <c r="L1454" s="55"/>
      <c r="M1454" s="42"/>
      <c r="N1454" s="55"/>
      <c r="O1454" s="42"/>
      <c r="Q1454" s="55"/>
      <c r="R1454" s="55"/>
      <c r="S1454" s="55"/>
      <c r="T1454" s="55"/>
      <c r="U1454" s="55"/>
      <c r="V1454" s="55"/>
      <c r="W1454" s="55"/>
      <c r="X1454" s="55"/>
      <c r="Y1454" s="55"/>
      <c r="Z1454" s="55"/>
      <c r="AA1454" s="42"/>
      <c r="AF1454" s="55"/>
      <c r="AG1454" s="56"/>
      <c r="AN1454" s="11"/>
      <c r="AQ1454" s="5"/>
    </row>
    <row r="1455" spans="2:43">
      <c r="B1455" s="57"/>
      <c r="D1455" s="11"/>
      <c r="E1455" s="56"/>
      <c r="F1455" s="11"/>
      <c r="G1455" s="11"/>
      <c r="H1455" s="11"/>
      <c r="L1455" s="55"/>
      <c r="M1455" s="42"/>
      <c r="N1455" s="55"/>
      <c r="O1455" s="42"/>
      <c r="Q1455" s="55"/>
      <c r="R1455" s="55"/>
      <c r="S1455" s="55"/>
      <c r="T1455" s="55"/>
      <c r="U1455" s="55"/>
      <c r="V1455" s="55"/>
      <c r="W1455" s="55"/>
      <c r="X1455" s="55"/>
      <c r="Y1455" s="55"/>
      <c r="Z1455" s="55"/>
      <c r="AA1455" s="42"/>
      <c r="AF1455" s="55"/>
      <c r="AG1455" s="56"/>
      <c r="AQ1455" s="5"/>
    </row>
    <row r="1456" spans="2:43">
      <c r="B1456" s="57"/>
      <c r="D1456" s="11"/>
      <c r="E1456" s="56"/>
      <c r="F1456" s="11"/>
      <c r="G1456" s="11"/>
      <c r="H1456" s="11"/>
      <c r="L1456" s="55"/>
      <c r="M1456" s="42"/>
      <c r="N1456" s="55"/>
      <c r="O1456" s="42"/>
      <c r="Q1456" s="55"/>
      <c r="R1456" s="55"/>
      <c r="S1456" s="55"/>
      <c r="T1456" s="55"/>
      <c r="U1456" s="55"/>
      <c r="V1456" s="55"/>
      <c r="W1456" s="55"/>
      <c r="X1456" s="55"/>
      <c r="Y1456" s="55"/>
      <c r="Z1456" s="55"/>
      <c r="AA1456" s="42"/>
      <c r="AF1456" s="55"/>
      <c r="AG1456" s="56"/>
      <c r="AH1456" s="55"/>
      <c r="AI1456" s="56"/>
      <c r="AN1456" s="11"/>
      <c r="AQ1456" s="5"/>
    </row>
    <row r="1457" spans="2:43">
      <c r="B1457" s="57"/>
      <c r="D1457" s="11"/>
      <c r="E1457" s="56"/>
      <c r="F1457" s="11"/>
      <c r="G1457" s="11"/>
      <c r="H1457" s="11"/>
      <c r="L1457" s="55"/>
      <c r="M1457" s="42"/>
      <c r="N1457" s="55"/>
      <c r="O1457" s="42"/>
      <c r="Q1457" s="55"/>
      <c r="R1457" s="55"/>
      <c r="S1457" s="55"/>
      <c r="T1457" s="55"/>
      <c r="U1457" s="55"/>
      <c r="V1457" s="55"/>
      <c r="W1457" s="55"/>
      <c r="X1457" s="55"/>
      <c r="Y1457" s="55"/>
      <c r="Z1457" s="55"/>
      <c r="AA1457" s="42"/>
      <c r="AF1457" s="55"/>
      <c r="AG1457" s="56"/>
      <c r="AN1457" s="11"/>
      <c r="AQ1457" s="5"/>
    </row>
    <row r="1458" spans="2:43">
      <c r="B1458" s="57"/>
      <c r="D1458" s="11"/>
      <c r="E1458" s="56"/>
      <c r="F1458" s="11"/>
      <c r="G1458" s="11"/>
      <c r="H1458" s="11"/>
      <c r="L1458" s="55"/>
      <c r="M1458" s="42"/>
      <c r="N1458" s="55"/>
      <c r="O1458" s="42"/>
      <c r="Q1458" s="55"/>
      <c r="R1458" s="55"/>
      <c r="S1458" s="55"/>
      <c r="T1458" s="55"/>
      <c r="U1458" s="55"/>
      <c r="V1458" s="55"/>
      <c r="W1458" s="55"/>
      <c r="X1458" s="55"/>
      <c r="Y1458" s="55"/>
      <c r="Z1458" s="55"/>
      <c r="AA1458" s="42"/>
      <c r="AF1458" s="55"/>
      <c r="AG1458" s="56"/>
      <c r="AQ1458" s="5"/>
    </row>
    <row r="1459" spans="2:43">
      <c r="B1459" s="57"/>
      <c r="D1459" s="11"/>
      <c r="E1459" s="56"/>
      <c r="F1459" s="11"/>
      <c r="G1459" s="11"/>
      <c r="H1459" s="11"/>
      <c r="L1459" s="55"/>
      <c r="M1459" s="42"/>
      <c r="N1459" s="55"/>
      <c r="O1459" s="42"/>
      <c r="Q1459" s="55"/>
      <c r="R1459" s="55"/>
      <c r="S1459" s="55"/>
      <c r="T1459" s="55"/>
      <c r="U1459" s="55"/>
      <c r="V1459" s="55"/>
      <c r="W1459" s="55"/>
      <c r="X1459" s="55"/>
      <c r="Y1459" s="55"/>
      <c r="Z1459" s="55"/>
      <c r="AA1459" s="42"/>
      <c r="AF1459" s="55"/>
      <c r="AG1459" s="56"/>
      <c r="AN1459" s="11"/>
      <c r="AQ1459" s="5"/>
    </row>
    <row r="1460" spans="2:43">
      <c r="B1460" s="57"/>
      <c r="D1460" s="11"/>
      <c r="E1460" s="56"/>
      <c r="F1460" s="11"/>
      <c r="G1460" s="11"/>
      <c r="H1460" s="11"/>
      <c r="L1460" s="55"/>
      <c r="M1460" s="42"/>
      <c r="N1460" s="55"/>
      <c r="O1460" s="42"/>
      <c r="Q1460" s="55"/>
      <c r="R1460" s="55"/>
      <c r="S1460" s="55"/>
      <c r="T1460" s="55"/>
      <c r="U1460" s="55"/>
      <c r="V1460" s="55"/>
      <c r="W1460" s="55"/>
      <c r="X1460" s="55"/>
      <c r="Y1460" s="55"/>
      <c r="Z1460" s="55"/>
      <c r="AA1460" s="42"/>
      <c r="AF1460" s="55"/>
      <c r="AG1460" s="56"/>
      <c r="AN1460" s="11"/>
      <c r="AQ1460" s="5"/>
    </row>
    <row r="1461" spans="2:43">
      <c r="B1461" s="57"/>
      <c r="D1461" s="11"/>
      <c r="E1461" s="56"/>
      <c r="F1461" s="11"/>
      <c r="G1461" s="11"/>
      <c r="H1461" s="11"/>
      <c r="L1461" s="55"/>
      <c r="M1461" s="42"/>
      <c r="N1461" s="55"/>
      <c r="O1461" s="42"/>
      <c r="Q1461" s="55"/>
      <c r="R1461" s="55"/>
      <c r="S1461" s="55"/>
      <c r="T1461" s="55"/>
      <c r="U1461" s="55"/>
      <c r="V1461" s="55"/>
      <c r="W1461" s="55"/>
      <c r="X1461" s="55"/>
      <c r="Y1461" s="55"/>
      <c r="Z1461" s="55"/>
      <c r="AA1461" s="42"/>
      <c r="AF1461" s="55"/>
      <c r="AG1461" s="56"/>
      <c r="AQ1461" s="5"/>
    </row>
    <row r="1462" spans="2:43">
      <c r="B1462" s="57"/>
      <c r="D1462" s="11"/>
      <c r="E1462" s="56"/>
      <c r="F1462" s="11"/>
      <c r="G1462" s="11"/>
      <c r="H1462" s="11"/>
      <c r="L1462" s="55"/>
      <c r="M1462" s="42"/>
      <c r="N1462" s="55"/>
      <c r="O1462" s="42"/>
      <c r="Q1462" s="55"/>
      <c r="R1462" s="55"/>
      <c r="S1462" s="55"/>
      <c r="T1462" s="55"/>
      <c r="U1462" s="55"/>
      <c r="V1462" s="55"/>
      <c r="W1462" s="55"/>
      <c r="X1462" s="55"/>
      <c r="Y1462" s="55"/>
      <c r="Z1462" s="55"/>
      <c r="AA1462" s="42"/>
      <c r="AF1462" s="55"/>
      <c r="AG1462" s="56"/>
      <c r="AN1462" s="11"/>
      <c r="AQ1462" s="5"/>
    </row>
    <row r="1463" spans="2:43">
      <c r="B1463" s="57"/>
      <c r="D1463" s="11"/>
      <c r="E1463" s="56"/>
      <c r="F1463" s="11"/>
      <c r="G1463" s="11"/>
      <c r="H1463" s="11"/>
      <c r="L1463" s="55"/>
      <c r="M1463" s="42"/>
      <c r="N1463" s="55"/>
      <c r="O1463" s="42"/>
      <c r="Q1463" s="55"/>
      <c r="R1463" s="55"/>
      <c r="S1463" s="55"/>
      <c r="T1463" s="55"/>
      <c r="U1463" s="55"/>
      <c r="V1463" s="55"/>
      <c r="W1463" s="55"/>
      <c r="X1463" s="55"/>
      <c r="Y1463" s="55"/>
      <c r="Z1463" s="55"/>
      <c r="AA1463" s="42"/>
      <c r="AF1463" s="55"/>
      <c r="AG1463" s="56"/>
      <c r="AN1463" s="11"/>
      <c r="AQ1463" s="5"/>
    </row>
    <row r="1464" spans="2:43">
      <c r="B1464" s="57"/>
      <c r="D1464" s="11"/>
      <c r="E1464" s="56"/>
      <c r="F1464" s="11"/>
      <c r="G1464" s="11"/>
      <c r="H1464" s="11"/>
      <c r="L1464" s="55"/>
      <c r="M1464" s="42"/>
      <c r="N1464" s="55"/>
      <c r="O1464" s="42"/>
      <c r="Q1464" s="55"/>
      <c r="R1464" s="55"/>
      <c r="S1464" s="55"/>
      <c r="T1464" s="55"/>
      <c r="U1464" s="55"/>
      <c r="V1464" s="55"/>
      <c r="W1464" s="55"/>
      <c r="X1464" s="55"/>
      <c r="Y1464" s="55"/>
      <c r="Z1464" s="55"/>
      <c r="AA1464" s="42"/>
      <c r="AF1464" s="55"/>
      <c r="AG1464" s="56"/>
      <c r="AN1464" s="11"/>
      <c r="AQ1464" s="5"/>
    </row>
    <row r="1465" spans="2:43">
      <c r="B1465" s="57"/>
      <c r="D1465" s="11"/>
      <c r="E1465" s="56"/>
      <c r="F1465" s="11"/>
      <c r="G1465" s="11"/>
      <c r="H1465" s="11"/>
      <c r="L1465" s="55"/>
      <c r="M1465" s="42"/>
      <c r="N1465" s="55"/>
      <c r="O1465" s="42"/>
      <c r="Q1465" s="55"/>
      <c r="R1465" s="55"/>
      <c r="S1465" s="55"/>
      <c r="T1465" s="55"/>
      <c r="U1465" s="55"/>
      <c r="V1465" s="55"/>
      <c r="W1465" s="55"/>
      <c r="X1465" s="55"/>
      <c r="Y1465" s="55"/>
      <c r="Z1465" s="55"/>
      <c r="AA1465" s="42"/>
      <c r="AF1465" s="55"/>
      <c r="AG1465" s="56"/>
      <c r="AQ1465" s="5"/>
    </row>
    <row r="1466" spans="2:43">
      <c r="B1466" s="57"/>
      <c r="D1466" s="11"/>
      <c r="E1466" s="56"/>
      <c r="F1466" s="11"/>
      <c r="G1466" s="11"/>
      <c r="H1466" s="11"/>
      <c r="L1466" s="55"/>
      <c r="M1466" s="42"/>
      <c r="N1466" s="55"/>
      <c r="O1466" s="42"/>
      <c r="Q1466" s="55"/>
      <c r="R1466" s="55"/>
      <c r="S1466" s="55"/>
      <c r="T1466" s="55"/>
      <c r="U1466" s="55"/>
      <c r="V1466" s="55"/>
      <c r="W1466" s="55"/>
      <c r="X1466" s="55"/>
      <c r="Y1466" s="55"/>
      <c r="Z1466" s="55"/>
      <c r="AA1466" s="42"/>
      <c r="AF1466" s="55"/>
      <c r="AG1466" s="56"/>
      <c r="AQ1466" s="5"/>
    </row>
    <row r="1467" spans="2:43">
      <c r="B1467" s="57"/>
      <c r="D1467" s="11"/>
      <c r="E1467" s="56"/>
      <c r="F1467" s="11"/>
      <c r="G1467" s="11"/>
      <c r="H1467" s="11"/>
      <c r="L1467" s="55"/>
      <c r="M1467" s="42"/>
      <c r="N1467" s="55"/>
      <c r="O1467" s="42"/>
      <c r="Q1467" s="55"/>
      <c r="R1467" s="55"/>
      <c r="S1467" s="55"/>
      <c r="T1467" s="55"/>
      <c r="U1467" s="55"/>
      <c r="V1467" s="55"/>
      <c r="W1467" s="55"/>
      <c r="X1467" s="55"/>
      <c r="Y1467" s="55"/>
      <c r="Z1467" s="55"/>
      <c r="AA1467" s="42"/>
      <c r="AF1467" s="55"/>
      <c r="AG1467" s="56"/>
      <c r="AN1467" s="11"/>
      <c r="AQ1467" s="5"/>
    </row>
    <row r="1468" spans="2:43">
      <c r="B1468" s="57"/>
      <c r="D1468" s="11"/>
      <c r="E1468" s="56"/>
      <c r="F1468" s="11"/>
      <c r="G1468" s="11"/>
      <c r="H1468" s="11"/>
      <c r="L1468" s="55"/>
      <c r="M1468" s="42"/>
      <c r="N1468" s="55"/>
      <c r="O1468" s="42"/>
      <c r="Q1468" s="55"/>
      <c r="R1468" s="55"/>
      <c r="S1468" s="55"/>
      <c r="T1468" s="55"/>
      <c r="U1468" s="55"/>
      <c r="V1468" s="55"/>
      <c r="W1468" s="55"/>
      <c r="X1468" s="55"/>
      <c r="Y1468" s="55"/>
      <c r="Z1468" s="55"/>
      <c r="AA1468" s="42"/>
      <c r="AF1468" s="55"/>
      <c r="AG1468" s="56"/>
      <c r="AQ1468" s="5"/>
    </row>
    <row r="1469" spans="2:43">
      <c r="B1469" s="57"/>
      <c r="D1469" s="11"/>
      <c r="E1469" s="56"/>
      <c r="F1469" s="11"/>
      <c r="G1469" s="11"/>
      <c r="H1469" s="11"/>
      <c r="L1469" s="55"/>
      <c r="M1469" s="42"/>
      <c r="N1469" s="55"/>
      <c r="O1469" s="42"/>
      <c r="Q1469" s="55"/>
      <c r="R1469" s="55"/>
      <c r="S1469" s="55"/>
      <c r="T1469" s="55"/>
      <c r="U1469" s="55"/>
      <c r="V1469" s="55"/>
      <c r="W1469" s="55"/>
      <c r="X1469" s="55"/>
      <c r="Y1469" s="55"/>
      <c r="Z1469" s="55"/>
      <c r="AC1469" s="42"/>
      <c r="AF1469" s="55"/>
      <c r="AG1469" s="56"/>
      <c r="AN1469" s="11"/>
      <c r="AQ1469" s="5"/>
    </row>
    <row r="1470" spans="2:43">
      <c r="B1470" s="57"/>
      <c r="D1470" s="11"/>
      <c r="E1470" s="56"/>
      <c r="F1470" s="11"/>
      <c r="G1470" s="11"/>
      <c r="H1470" s="11"/>
      <c r="L1470" s="55"/>
      <c r="M1470" s="42"/>
      <c r="N1470" s="55"/>
      <c r="O1470" s="42"/>
      <c r="Q1470" s="55"/>
      <c r="R1470" s="55"/>
      <c r="S1470" s="55"/>
      <c r="T1470" s="55"/>
      <c r="U1470" s="55"/>
      <c r="V1470" s="55"/>
      <c r="W1470" s="55"/>
      <c r="X1470" s="55"/>
      <c r="Y1470" s="55"/>
      <c r="Z1470" s="55"/>
      <c r="AA1470" s="42"/>
      <c r="AF1470" s="55"/>
      <c r="AG1470" s="56"/>
      <c r="AN1470" s="11"/>
      <c r="AQ1470" s="5"/>
    </row>
    <row r="1471" spans="2:43">
      <c r="B1471" s="57"/>
      <c r="D1471" s="11"/>
      <c r="E1471" s="56"/>
      <c r="F1471" s="11"/>
      <c r="G1471" s="11"/>
      <c r="H1471" s="11"/>
      <c r="L1471" s="55"/>
      <c r="M1471" s="42"/>
      <c r="N1471" s="55"/>
      <c r="O1471" s="42"/>
      <c r="Q1471" s="55"/>
      <c r="R1471" s="55"/>
      <c r="S1471" s="55"/>
      <c r="T1471" s="55"/>
      <c r="U1471" s="55"/>
      <c r="V1471" s="55"/>
      <c r="W1471" s="55"/>
      <c r="X1471" s="55"/>
      <c r="Y1471" s="55"/>
      <c r="Z1471" s="55"/>
      <c r="AA1471" s="42"/>
      <c r="AF1471" s="55"/>
      <c r="AG1471" s="56"/>
      <c r="AN1471" s="11"/>
      <c r="AQ1471" s="5"/>
    </row>
    <row r="1472" spans="2:43">
      <c r="B1472" s="57"/>
      <c r="D1472" s="11"/>
      <c r="E1472" s="56"/>
      <c r="F1472" s="11"/>
      <c r="G1472" s="11"/>
      <c r="H1472" s="11"/>
      <c r="L1472" s="55"/>
      <c r="M1472" s="42"/>
      <c r="N1472" s="55"/>
      <c r="O1472" s="42"/>
      <c r="Q1472" s="55"/>
      <c r="R1472" s="55"/>
      <c r="S1472" s="55"/>
      <c r="T1472" s="55"/>
      <c r="U1472" s="55"/>
      <c r="V1472" s="55"/>
      <c r="W1472" s="55"/>
      <c r="X1472" s="55"/>
      <c r="Y1472" s="55"/>
      <c r="Z1472" s="55"/>
      <c r="AA1472" s="42"/>
      <c r="AF1472" s="55"/>
      <c r="AG1472" s="56"/>
      <c r="AN1472" s="11"/>
      <c r="AQ1472" s="5"/>
    </row>
    <row r="1473" spans="2:43">
      <c r="B1473" s="57"/>
      <c r="D1473" s="11"/>
      <c r="E1473" s="56"/>
      <c r="F1473" s="11"/>
      <c r="G1473" s="11"/>
      <c r="H1473" s="11"/>
      <c r="L1473" s="55"/>
      <c r="M1473" s="42"/>
      <c r="N1473" s="55"/>
      <c r="O1473" s="42"/>
      <c r="Q1473" s="55"/>
      <c r="R1473" s="55"/>
      <c r="S1473" s="55"/>
      <c r="T1473" s="55"/>
      <c r="U1473" s="55"/>
      <c r="V1473" s="55"/>
      <c r="W1473" s="55"/>
      <c r="X1473" s="55"/>
      <c r="Y1473" s="55"/>
      <c r="Z1473" s="55"/>
      <c r="AA1473" s="42"/>
      <c r="AF1473" s="55"/>
      <c r="AG1473" s="56"/>
      <c r="AQ1473" s="5"/>
    </row>
    <row r="1474" spans="2:43">
      <c r="B1474" s="57"/>
      <c r="D1474" s="11"/>
      <c r="E1474" s="56"/>
      <c r="F1474" s="11"/>
      <c r="G1474" s="11"/>
      <c r="H1474" s="11"/>
      <c r="L1474" s="55"/>
      <c r="M1474" s="42"/>
      <c r="N1474" s="55"/>
      <c r="O1474" s="42"/>
      <c r="Q1474" s="55"/>
      <c r="R1474" s="55"/>
      <c r="S1474" s="55"/>
      <c r="T1474" s="55"/>
      <c r="U1474" s="55"/>
      <c r="V1474" s="55"/>
      <c r="W1474" s="55"/>
      <c r="X1474" s="55"/>
      <c r="Y1474" s="55"/>
      <c r="Z1474" s="55"/>
      <c r="AA1474" s="42"/>
      <c r="AF1474" s="55"/>
      <c r="AG1474" s="56"/>
      <c r="AN1474" s="11"/>
      <c r="AQ1474" s="5"/>
    </row>
    <row r="1475" spans="2:43">
      <c r="B1475" s="57"/>
      <c r="D1475" s="11"/>
      <c r="E1475" s="56"/>
      <c r="F1475" s="11"/>
      <c r="G1475" s="11"/>
      <c r="H1475" s="11"/>
      <c r="L1475" s="55"/>
      <c r="M1475" s="42"/>
      <c r="N1475" s="55"/>
      <c r="O1475" s="42"/>
      <c r="Q1475" s="55"/>
      <c r="R1475" s="55"/>
      <c r="S1475" s="55"/>
      <c r="T1475" s="55"/>
      <c r="U1475" s="55"/>
      <c r="V1475" s="55"/>
      <c r="W1475" s="55"/>
      <c r="X1475" s="55"/>
      <c r="Y1475" s="55"/>
      <c r="Z1475" s="55"/>
      <c r="AC1475" s="42"/>
      <c r="AF1475" s="55"/>
      <c r="AG1475" s="56"/>
      <c r="AN1475" s="11"/>
      <c r="AQ1475" s="5"/>
    </row>
    <row r="1476" spans="2:43">
      <c r="B1476" s="57"/>
      <c r="D1476" s="11"/>
      <c r="E1476" s="56"/>
      <c r="F1476" s="11"/>
      <c r="G1476" s="11"/>
      <c r="H1476" s="11"/>
      <c r="L1476" s="55"/>
      <c r="M1476" s="42"/>
      <c r="N1476" s="55"/>
      <c r="O1476" s="42"/>
      <c r="Q1476" s="55"/>
      <c r="R1476" s="55"/>
      <c r="S1476" s="55"/>
      <c r="T1476" s="55"/>
      <c r="U1476" s="55"/>
      <c r="V1476" s="55"/>
      <c r="W1476" s="55"/>
      <c r="X1476" s="55"/>
      <c r="Y1476" s="55"/>
      <c r="Z1476" s="55"/>
      <c r="AA1476" s="42"/>
      <c r="AF1476" s="55"/>
      <c r="AG1476" s="56"/>
      <c r="AN1476" s="11"/>
      <c r="AQ1476" s="5"/>
    </row>
    <row r="1477" spans="2:43">
      <c r="B1477" s="57"/>
      <c r="D1477" s="11"/>
      <c r="E1477" s="56"/>
      <c r="F1477" s="11"/>
      <c r="G1477" s="11"/>
      <c r="H1477" s="11"/>
      <c r="L1477" s="55"/>
      <c r="M1477" s="42"/>
      <c r="N1477" s="55"/>
      <c r="O1477" s="42"/>
      <c r="Q1477" s="55"/>
      <c r="R1477" s="55"/>
      <c r="S1477" s="55"/>
      <c r="T1477" s="55"/>
      <c r="U1477" s="55"/>
      <c r="V1477" s="55"/>
      <c r="W1477" s="55"/>
      <c r="X1477" s="55"/>
      <c r="Y1477" s="55"/>
      <c r="Z1477" s="55"/>
      <c r="AA1477" s="42"/>
      <c r="AF1477" s="55"/>
      <c r="AG1477" s="56"/>
      <c r="AN1477" s="11"/>
      <c r="AQ1477" s="5"/>
    </row>
    <row r="1478" spans="2:43">
      <c r="B1478" s="57"/>
      <c r="D1478" s="11"/>
      <c r="E1478" s="56"/>
      <c r="F1478" s="11"/>
      <c r="G1478" s="11"/>
      <c r="H1478" s="11"/>
      <c r="L1478" s="55"/>
      <c r="M1478" s="42"/>
      <c r="N1478" s="55"/>
      <c r="O1478" s="42"/>
      <c r="Q1478" s="55"/>
      <c r="R1478" s="55"/>
      <c r="S1478" s="55"/>
      <c r="T1478" s="55"/>
      <c r="U1478" s="55"/>
      <c r="V1478" s="55"/>
      <c r="W1478" s="55"/>
      <c r="X1478" s="55"/>
      <c r="Y1478" s="55"/>
      <c r="Z1478" s="55"/>
      <c r="AA1478" s="42"/>
      <c r="AF1478" s="55"/>
      <c r="AG1478" s="56"/>
      <c r="AQ1478" s="5"/>
    </row>
    <row r="1479" spans="2:43">
      <c r="B1479" s="57"/>
      <c r="D1479" s="11"/>
      <c r="E1479" s="56"/>
      <c r="F1479" s="11"/>
      <c r="G1479" s="11"/>
      <c r="H1479" s="11"/>
      <c r="L1479" s="55"/>
      <c r="M1479" s="42"/>
      <c r="N1479" s="55"/>
      <c r="O1479" s="42"/>
      <c r="Q1479" s="55"/>
      <c r="R1479" s="55"/>
      <c r="S1479" s="55"/>
      <c r="T1479" s="55"/>
      <c r="U1479" s="55"/>
      <c r="V1479" s="55"/>
      <c r="W1479" s="55"/>
      <c r="X1479" s="55"/>
      <c r="Y1479" s="55"/>
      <c r="Z1479" s="55"/>
      <c r="AA1479" s="42"/>
      <c r="AF1479" s="55"/>
      <c r="AG1479" s="56"/>
      <c r="AQ1479" s="5"/>
    </row>
    <row r="1480" spans="2:43">
      <c r="B1480" s="57"/>
      <c r="D1480" s="11"/>
      <c r="E1480" s="56"/>
      <c r="F1480" s="11"/>
      <c r="G1480" s="11"/>
      <c r="H1480" s="11"/>
      <c r="L1480" s="55"/>
      <c r="M1480" s="42"/>
      <c r="N1480" s="55"/>
      <c r="O1480" s="42"/>
      <c r="Q1480" s="55"/>
      <c r="R1480" s="55"/>
      <c r="S1480" s="55"/>
      <c r="T1480" s="55"/>
      <c r="U1480" s="55"/>
      <c r="V1480" s="55"/>
      <c r="W1480" s="55"/>
      <c r="X1480" s="55"/>
      <c r="Y1480" s="55"/>
      <c r="Z1480" s="55"/>
      <c r="AA1480" s="42"/>
      <c r="AF1480" s="55"/>
      <c r="AG1480" s="56"/>
      <c r="AQ1480" s="5"/>
    </row>
    <row r="1481" spans="2:43">
      <c r="B1481" s="57"/>
      <c r="D1481" s="11"/>
      <c r="E1481" s="56"/>
      <c r="F1481" s="11"/>
      <c r="G1481" s="11"/>
      <c r="H1481" s="11"/>
      <c r="I1481" s="11"/>
      <c r="L1481" s="55"/>
      <c r="M1481" s="42"/>
      <c r="N1481" s="55"/>
      <c r="O1481" s="42"/>
      <c r="Q1481" s="55"/>
      <c r="R1481" s="55"/>
      <c r="S1481" s="55"/>
      <c r="T1481" s="55"/>
      <c r="U1481" s="55"/>
      <c r="V1481" s="55"/>
      <c r="W1481" s="55"/>
      <c r="X1481" s="55"/>
      <c r="Y1481" s="55"/>
      <c r="Z1481" s="55"/>
      <c r="AA1481" s="42"/>
      <c r="AF1481" s="55"/>
      <c r="AG1481" s="56"/>
      <c r="AN1481" s="11"/>
      <c r="AQ1481" s="5"/>
    </row>
    <row r="1482" spans="2:43">
      <c r="B1482" s="57"/>
      <c r="D1482" s="11"/>
      <c r="E1482" s="56"/>
      <c r="F1482" s="11"/>
      <c r="G1482" s="11"/>
      <c r="H1482" s="11"/>
      <c r="L1482" s="55"/>
      <c r="M1482" s="42"/>
      <c r="N1482" s="55"/>
      <c r="O1482" s="42"/>
      <c r="Q1482" s="55"/>
      <c r="R1482" s="55"/>
      <c r="S1482" s="55"/>
      <c r="T1482" s="55"/>
      <c r="U1482" s="55"/>
      <c r="V1482" s="55"/>
      <c r="W1482" s="55"/>
      <c r="X1482" s="55"/>
      <c r="Y1482" s="55"/>
      <c r="Z1482" s="55"/>
      <c r="AC1482" s="42"/>
      <c r="AF1482" s="55"/>
      <c r="AG1482" s="56"/>
      <c r="AN1482" s="11"/>
      <c r="AQ1482" s="5"/>
    </row>
    <row r="1483" spans="2:43">
      <c r="B1483" s="57"/>
      <c r="D1483" s="11"/>
      <c r="E1483" s="56"/>
      <c r="F1483" s="11"/>
      <c r="G1483" s="11"/>
      <c r="H1483" s="11"/>
      <c r="L1483" s="55"/>
      <c r="M1483" s="42"/>
      <c r="N1483" s="55"/>
      <c r="O1483" s="42"/>
      <c r="Q1483" s="55"/>
      <c r="R1483" s="55"/>
      <c r="S1483" s="55"/>
      <c r="T1483" s="55"/>
      <c r="U1483" s="55"/>
      <c r="V1483" s="55"/>
      <c r="W1483" s="55"/>
      <c r="X1483" s="55"/>
      <c r="Y1483" s="55"/>
      <c r="Z1483" s="55"/>
      <c r="AA1483" s="42"/>
      <c r="AF1483" s="55"/>
      <c r="AG1483" s="56"/>
      <c r="AQ1483" s="5"/>
    </row>
    <row r="1484" spans="2:43">
      <c r="B1484" s="57"/>
      <c r="D1484" s="11"/>
      <c r="E1484" s="56"/>
      <c r="F1484" s="11"/>
      <c r="G1484" s="11"/>
      <c r="H1484" s="11"/>
      <c r="L1484" s="55"/>
      <c r="M1484" s="42"/>
      <c r="N1484" s="55"/>
      <c r="O1484" s="42"/>
      <c r="Q1484" s="55"/>
      <c r="R1484" s="55"/>
      <c r="S1484" s="55"/>
      <c r="T1484" s="55"/>
      <c r="U1484" s="55"/>
      <c r="V1484" s="55"/>
      <c r="W1484" s="55"/>
      <c r="X1484" s="55"/>
      <c r="Y1484" s="55"/>
      <c r="Z1484" s="55"/>
      <c r="AC1484" s="42"/>
      <c r="AF1484" s="55"/>
      <c r="AG1484" s="56"/>
      <c r="AN1484" s="11"/>
      <c r="AQ1484" s="5"/>
    </row>
    <row r="1485" spans="2:43">
      <c r="B1485" s="57"/>
      <c r="D1485" s="11"/>
      <c r="E1485" s="56"/>
      <c r="F1485" s="11"/>
      <c r="G1485" s="11"/>
      <c r="H1485" s="11"/>
      <c r="L1485" s="55"/>
      <c r="M1485" s="42"/>
      <c r="N1485" s="55"/>
      <c r="O1485" s="42"/>
      <c r="Q1485" s="55"/>
      <c r="R1485" s="55"/>
      <c r="S1485" s="55"/>
      <c r="T1485" s="55"/>
      <c r="U1485" s="55"/>
      <c r="V1485" s="55"/>
      <c r="W1485" s="55"/>
      <c r="X1485" s="55"/>
      <c r="Y1485" s="55"/>
      <c r="Z1485" s="55"/>
      <c r="AA1485" s="42"/>
      <c r="AF1485" s="55"/>
      <c r="AG1485" s="56"/>
      <c r="AQ1485" s="5"/>
    </row>
    <row r="1486" spans="2:43">
      <c r="B1486" s="57"/>
      <c r="D1486" s="11"/>
      <c r="E1486" s="56"/>
      <c r="F1486" s="11"/>
      <c r="G1486" s="11"/>
      <c r="H1486" s="11"/>
      <c r="L1486" s="55"/>
      <c r="M1486" s="42"/>
      <c r="N1486" s="55"/>
      <c r="O1486" s="42"/>
      <c r="Q1486" s="55"/>
      <c r="R1486" s="55"/>
      <c r="S1486" s="55"/>
      <c r="T1486" s="55"/>
      <c r="U1486" s="55"/>
      <c r="V1486" s="55"/>
      <c r="W1486" s="55"/>
      <c r="X1486" s="55"/>
      <c r="Y1486" s="55"/>
      <c r="Z1486" s="55"/>
      <c r="AA1486" s="42"/>
      <c r="AF1486" s="55"/>
      <c r="AG1486" s="56"/>
      <c r="AN1486" s="11"/>
      <c r="AQ1486" s="5"/>
    </row>
    <row r="1487" spans="2:43">
      <c r="B1487" s="57"/>
      <c r="D1487" s="11"/>
      <c r="E1487" s="56"/>
      <c r="F1487" s="11"/>
      <c r="G1487" s="11"/>
      <c r="H1487" s="11"/>
      <c r="L1487" s="55"/>
      <c r="M1487" s="42"/>
      <c r="N1487" s="55"/>
      <c r="O1487" s="42"/>
      <c r="Q1487" s="55"/>
      <c r="R1487" s="55"/>
      <c r="S1487" s="55"/>
      <c r="T1487" s="55"/>
      <c r="U1487" s="55"/>
      <c r="V1487" s="55"/>
      <c r="W1487" s="55"/>
      <c r="X1487" s="55"/>
      <c r="Y1487" s="55"/>
      <c r="Z1487" s="55"/>
      <c r="AA1487" s="42"/>
      <c r="AF1487" s="55"/>
      <c r="AG1487" s="56"/>
      <c r="AQ1487" s="5"/>
    </row>
    <row r="1488" spans="2:43">
      <c r="B1488" s="57"/>
      <c r="D1488" s="11"/>
      <c r="E1488" s="56"/>
      <c r="F1488" s="11"/>
      <c r="G1488" s="11"/>
      <c r="H1488" s="11"/>
      <c r="L1488" s="55"/>
      <c r="M1488" s="42"/>
      <c r="N1488" s="55"/>
      <c r="O1488" s="42"/>
      <c r="Q1488" s="55"/>
      <c r="R1488" s="55"/>
      <c r="S1488" s="55"/>
      <c r="T1488" s="55"/>
      <c r="U1488" s="55"/>
      <c r="V1488" s="55"/>
      <c r="W1488" s="55"/>
      <c r="X1488" s="55"/>
      <c r="Y1488" s="55"/>
      <c r="Z1488" s="55"/>
      <c r="AA1488" s="42"/>
      <c r="AF1488" s="55"/>
      <c r="AG1488" s="56"/>
      <c r="AQ1488" s="5"/>
    </row>
    <row r="1489" spans="2:43">
      <c r="B1489" s="57"/>
      <c r="D1489" s="11"/>
      <c r="E1489" s="56"/>
      <c r="F1489" s="11"/>
      <c r="G1489" s="11"/>
      <c r="H1489" s="11"/>
      <c r="L1489" s="55"/>
      <c r="M1489" s="42"/>
      <c r="N1489" s="55"/>
      <c r="O1489" s="42"/>
      <c r="Q1489" s="55"/>
      <c r="R1489" s="55"/>
      <c r="S1489" s="55"/>
      <c r="T1489" s="55"/>
      <c r="U1489" s="55"/>
      <c r="V1489" s="55"/>
      <c r="W1489" s="55"/>
      <c r="X1489" s="55"/>
      <c r="Y1489" s="55"/>
      <c r="Z1489" s="55"/>
      <c r="AA1489" s="42"/>
      <c r="AF1489" s="55"/>
      <c r="AG1489" s="56"/>
      <c r="AN1489" s="11"/>
      <c r="AQ1489" s="5"/>
    </row>
    <row r="1490" spans="2:43">
      <c r="B1490" s="57"/>
      <c r="D1490" s="11"/>
      <c r="E1490" s="56"/>
      <c r="F1490" s="11"/>
      <c r="G1490" s="11"/>
      <c r="H1490" s="11"/>
      <c r="L1490" s="55"/>
      <c r="M1490" s="42"/>
      <c r="N1490" s="55"/>
      <c r="O1490" s="42"/>
      <c r="Q1490" s="55"/>
      <c r="R1490" s="55"/>
      <c r="S1490" s="55"/>
      <c r="T1490" s="55"/>
      <c r="U1490" s="55"/>
      <c r="V1490" s="55"/>
      <c r="W1490" s="55"/>
      <c r="X1490" s="55"/>
      <c r="Y1490" s="55"/>
      <c r="Z1490" s="55"/>
      <c r="AC1490" s="42"/>
      <c r="AF1490" s="55"/>
      <c r="AG1490" s="56"/>
      <c r="AN1490" s="11"/>
      <c r="AQ1490" s="5"/>
    </row>
    <row r="1491" spans="2:43">
      <c r="B1491" s="57"/>
      <c r="D1491" s="11"/>
      <c r="E1491" s="56"/>
      <c r="F1491" s="11"/>
      <c r="G1491" s="11"/>
      <c r="H1491" s="11"/>
      <c r="L1491" s="55"/>
      <c r="M1491" s="42"/>
      <c r="N1491" s="55"/>
      <c r="O1491" s="42"/>
      <c r="Q1491" s="55"/>
      <c r="R1491" s="55"/>
      <c r="S1491" s="55"/>
      <c r="T1491" s="55"/>
      <c r="U1491" s="55"/>
      <c r="V1491" s="55"/>
      <c r="W1491" s="55"/>
      <c r="X1491" s="55"/>
      <c r="Y1491" s="55"/>
      <c r="Z1491" s="55"/>
      <c r="AA1491" s="42"/>
      <c r="AF1491" s="55"/>
      <c r="AG1491" s="56"/>
      <c r="AQ1491" s="5"/>
    </row>
    <row r="1492" spans="2:43">
      <c r="B1492" s="57"/>
      <c r="D1492" s="11"/>
      <c r="E1492" s="56"/>
      <c r="F1492" s="11"/>
      <c r="G1492" s="11"/>
      <c r="H1492" s="11"/>
      <c r="L1492" s="55"/>
      <c r="M1492" s="42"/>
      <c r="N1492" s="55"/>
      <c r="O1492" s="42"/>
      <c r="Q1492" s="55"/>
      <c r="R1492" s="55"/>
      <c r="S1492" s="55"/>
      <c r="T1492" s="55"/>
      <c r="U1492" s="55"/>
      <c r="V1492" s="55"/>
      <c r="W1492" s="55"/>
      <c r="X1492" s="55"/>
      <c r="Y1492" s="55"/>
      <c r="Z1492" s="55"/>
      <c r="AA1492" s="42"/>
      <c r="AF1492" s="55"/>
      <c r="AG1492" s="56"/>
      <c r="AN1492" s="11"/>
      <c r="AQ1492" s="5"/>
    </row>
    <row r="1493" spans="2:43">
      <c r="B1493" s="57"/>
      <c r="D1493" s="11"/>
      <c r="E1493" s="56"/>
      <c r="F1493" s="11"/>
      <c r="G1493" s="11"/>
      <c r="H1493" s="11"/>
      <c r="I1493" s="11"/>
      <c r="L1493" s="55"/>
      <c r="M1493" s="42"/>
      <c r="N1493" s="55"/>
      <c r="O1493" s="42"/>
      <c r="Q1493" s="55"/>
      <c r="R1493" s="55"/>
      <c r="S1493" s="55"/>
      <c r="T1493" s="55"/>
      <c r="U1493" s="55"/>
      <c r="V1493" s="55"/>
      <c r="W1493" s="55"/>
      <c r="X1493" s="55"/>
      <c r="Y1493" s="55"/>
      <c r="Z1493" s="55"/>
      <c r="AA1493" s="42"/>
      <c r="AF1493" s="55"/>
      <c r="AG1493" s="56"/>
      <c r="AN1493" s="11"/>
      <c r="AQ1493" s="5"/>
    </row>
    <row r="1494" spans="2:43">
      <c r="B1494" s="57"/>
      <c r="D1494" s="11"/>
      <c r="E1494" s="56"/>
      <c r="F1494" s="11"/>
      <c r="G1494" s="11"/>
      <c r="H1494" s="11"/>
      <c r="L1494" s="55"/>
      <c r="M1494" s="42"/>
      <c r="N1494" s="55"/>
      <c r="O1494" s="42"/>
      <c r="Q1494" s="55"/>
      <c r="R1494" s="55"/>
      <c r="S1494" s="55"/>
      <c r="T1494" s="55"/>
      <c r="U1494" s="55"/>
      <c r="V1494" s="55"/>
      <c r="W1494" s="55"/>
      <c r="X1494" s="55"/>
      <c r="Y1494" s="55"/>
      <c r="Z1494" s="55"/>
      <c r="AA1494" s="42"/>
      <c r="AF1494" s="55"/>
      <c r="AG1494" s="56"/>
      <c r="AQ1494" s="5"/>
    </row>
    <row r="1495" spans="2:43">
      <c r="B1495" s="57"/>
      <c r="D1495" s="11"/>
      <c r="E1495" s="56"/>
      <c r="F1495" s="11"/>
      <c r="G1495" s="11"/>
      <c r="H1495" s="11"/>
      <c r="L1495" s="55"/>
      <c r="M1495" s="42"/>
      <c r="N1495" s="55"/>
      <c r="O1495" s="42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42"/>
      <c r="AF1495" s="55"/>
      <c r="AG1495" s="56"/>
      <c r="AN1495" s="11"/>
      <c r="AQ1495" s="5"/>
    </row>
    <row r="1496" spans="2:43">
      <c r="B1496" s="57"/>
      <c r="D1496" s="11"/>
      <c r="E1496" s="56"/>
      <c r="F1496" s="11"/>
      <c r="G1496" s="11"/>
      <c r="H1496" s="11"/>
      <c r="L1496" s="55"/>
      <c r="M1496" s="42"/>
      <c r="N1496" s="55"/>
      <c r="O1496" s="42"/>
      <c r="Q1496" s="55"/>
      <c r="R1496" s="55"/>
      <c r="S1496" s="55"/>
      <c r="T1496" s="55"/>
      <c r="U1496" s="55"/>
      <c r="V1496" s="55"/>
      <c r="W1496" s="55"/>
      <c r="X1496" s="55"/>
      <c r="Y1496" s="55"/>
      <c r="Z1496" s="55"/>
      <c r="AA1496" s="42"/>
      <c r="AF1496" s="55"/>
      <c r="AG1496" s="56"/>
      <c r="AN1496" s="11"/>
      <c r="AQ1496" s="5"/>
    </row>
    <row r="1497" spans="2:43">
      <c r="B1497" s="57"/>
      <c r="D1497" s="11"/>
      <c r="E1497" s="56"/>
      <c r="F1497" s="11"/>
      <c r="G1497" s="11"/>
      <c r="H1497" s="11"/>
      <c r="L1497" s="55"/>
      <c r="M1497" s="42"/>
      <c r="N1497" s="55"/>
      <c r="O1497" s="42"/>
      <c r="Q1497" s="55"/>
      <c r="R1497" s="55"/>
      <c r="S1497" s="55"/>
      <c r="T1497" s="55"/>
      <c r="U1497" s="55"/>
      <c r="V1497" s="55"/>
      <c r="W1497" s="55"/>
      <c r="X1497" s="55"/>
      <c r="Y1497" s="55"/>
      <c r="Z1497" s="55"/>
      <c r="AA1497" s="42"/>
      <c r="AF1497" s="55"/>
      <c r="AG1497" s="56"/>
      <c r="AJ1497" s="11"/>
      <c r="AQ1497" s="5"/>
    </row>
    <row r="1498" spans="2:43">
      <c r="B1498" s="57"/>
      <c r="D1498" s="11"/>
      <c r="E1498" s="56"/>
      <c r="F1498" s="11"/>
      <c r="G1498" s="11"/>
      <c r="H1498" s="11"/>
      <c r="L1498" s="55"/>
      <c r="M1498" s="42"/>
      <c r="N1498" s="55"/>
      <c r="O1498" s="42"/>
      <c r="Q1498" s="55"/>
      <c r="R1498" s="55"/>
      <c r="S1498" s="55"/>
      <c r="T1498" s="55"/>
      <c r="U1498" s="55"/>
      <c r="V1498" s="55"/>
      <c r="W1498" s="55"/>
      <c r="X1498" s="55"/>
      <c r="Y1498" s="55"/>
      <c r="Z1498" s="55"/>
      <c r="AA1498" s="42"/>
      <c r="AF1498" s="55"/>
      <c r="AG1498" s="56"/>
      <c r="AN1498" s="11"/>
      <c r="AQ1498" s="5"/>
    </row>
    <row r="1499" spans="2:43">
      <c r="B1499" s="57"/>
      <c r="D1499" s="11"/>
      <c r="E1499" s="56"/>
      <c r="F1499" s="11"/>
      <c r="G1499" s="11"/>
      <c r="H1499" s="11"/>
      <c r="L1499" s="55"/>
      <c r="M1499" s="42"/>
      <c r="N1499" s="55"/>
      <c r="O1499" s="42"/>
      <c r="Q1499" s="55"/>
      <c r="R1499" s="55"/>
      <c r="S1499" s="55"/>
      <c r="T1499" s="55"/>
      <c r="U1499" s="55"/>
      <c r="V1499" s="55"/>
      <c r="W1499" s="55"/>
      <c r="X1499" s="55"/>
      <c r="Y1499" s="55"/>
      <c r="Z1499" s="55"/>
      <c r="AA1499" s="42"/>
      <c r="AF1499" s="55"/>
      <c r="AG1499" s="56"/>
      <c r="AN1499" s="11"/>
      <c r="AQ1499" s="5"/>
    </row>
    <row r="1500" spans="2:43">
      <c r="B1500" s="57"/>
      <c r="D1500" s="11"/>
      <c r="E1500" s="56"/>
      <c r="F1500" s="11"/>
      <c r="G1500" s="11"/>
      <c r="H1500" s="11"/>
      <c r="L1500" s="55"/>
      <c r="M1500" s="42"/>
      <c r="N1500" s="55"/>
      <c r="O1500" s="42"/>
      <c r="Q1500" s="55"/>
      <c r="R1500" s="55"/>
      <c r="S1500" s="55"/>
      <c r="T1500" s="55"/>
      <c r="U1500" s="55"/>
      <c r="V1500" s="55"/>
      <c r="W1500" s="55"/>
      <c r="X1500" s="55"/>
      <c r="Y1500" s="55"/>
      <c r="Z1500" s="55"/>
      <c r="AA1500" s="42"/>
      <c r="AF1500" s="55"/>
      <c r="AG1500" s="56"/>
      <c r="AN1500" s="11"/>
      <c r="AQ1500" s="5"/>
    </row>
    <row r="1501" spans="2:43">
      <c r="B1501" s="57"/>
      <c r="D1501" s="11"/>
      <c r="E1501" s="56"/>
      <c r="F1501" s="11"/>
      <c r="G1501" s="11"/>
      <c r="H1501" s="11"/>
      <c r="J1501" s="11"/>
      <c r="L1501" s="55"/>
      <c r="M1501" s="42"/>
      <c r="N1501" s="55"/>
      <c r="O1501" s="42"/>
      <c r="Q1501" s="55"/>
      <c r="R1501" s="55"/>
      <c r="S1501" s="55"/>
      <c r="T1501" s="55"/>
      <c r="U1501" s="55"/>
      <c r="V1501" s="55"/>
      <c r="W1501" s="55"/>
      <c r="X1501" s="55"/>
      <c r="Y1501" s="55"/>
      <c r="Z1501" s="55"/>
      <c r="AA1501" s="42"/>
      <c r="AF1501" s="55"/>
      <c r="AG1501" s="56"/>
      <c r="AN1501" s="11"/>
      <c r="AQ1501" s="5"/>
    </row>
    <row r="1502" spans="2:43">
      <c r="B1502" s="57"/>
      <c r="D1502" s="11"/>
      <c r="E1502" s="56"/>
      <c r="F1502" s="11"/>
      <c r="G1502" s="11"/>
      <c r="H1502" s="11"/>
      <c r="J1502" s="11"/>
      <c r="L1502" s="55"/>
      <c r="M1502" s="42"/>
      <c r="N1502" s="55"/>
      <c r="O1502" s="42"/>
      <c r="Q1502" s="55"/>
      <c r="R1502" s="55"/>
      <c r="S1502" s="55"/>
      <c r="T1502" s="55"/>
      <c r="U1502" s="55"/>
      <c r="V1502" s="55"/>
      <c r="W1502" s="55"/>
      <c r="X1502" s="55"/>
      <c r="Y1502" s="55"/>
      <c r="Z1502" s="55"/>
      <c r="AA1502" s="42"/>
      <c r="AF1502" s="55"/>
      <c r="AG1502" s="56"/>
      <c r="AN1502" s="11"/>
      <c r="AQ1502" s="5"/>
    </row>
    <row r="1503" spans="2:43">
      <c r="B1503" s="57"/>
      <c r="D1503" s="11"/>
      <c r="E1503" s="56"/>
      <c r="F1503" s="11"/>
      <c r="G1503" s="11"/>
      <c r="H1503" s="11"/>
      <c r="L1503" s="55"/>
      <c r="M1503" s="42"/>
      <c r="N1503" s="55"/>
      <c r="O1503" s="42"/>
      <c r="Q1503" s="55"/>
      <c r="R1503" s="55"/>
      <c r="S1503" s="55"/>
      <c r="T1503" s="55"/>
      <c r="U1503" s="55"/>
      <c r="V1503" s="55"/>
      <c r="W1503" s="55"/>
      <c r="X1503" s="55"/>
      <c r="Y1503" s="55"/>
      <c r="Z1503" s="55"/>
      <c r="AA1503" s="42"/>
      <c r="AF1503" s="55"/>
      <c r="AG1503" s="56"/>
      <c r="AQ1503" s="5"/>
    </row>
    <row r="1504" spans="2:43">
      <c r="B1504" s="57"/>
      <c r="D1504" s="11"/>
      <c r="E1504" s="56"/>
      <c r="F1504" s="11"/>
      <c r="G1504" s="11"/>
      <c r="H1504" s="11"/>
      <c r="L1504" s="55"/>
      <c r="M1504" s="42"/>
      <c r="N1504" s="55"/>
      <c r="O1504" s="42"/>
      <c r="Q1504" s="55"/>
      <c r="R1504" s="55"/>
      <c r="S1504" s="55"/>
      <c r="T1504" s="55"/>
      <c r="U1504" s="55"/>
      <c r="V1504" s="55"/>
      <c r="W1504" s="55"/>
      <c r="X1504" s="55"/>
      <c r="Y1504" s="55"/>
      <c r="Z1504" s="55"/>
      <c r="AA1504" s="42"/>
      <c r="AF1504" s="55"/>
      <c r="AG1504" s="56"/>
      <c r="AQ1504" s="5"/>
    </row>
    <row r="1505" spans="2:43">
      <c r="B1505" s="57"/>
      <c r="D1505" s="11"/>
      <c r="E1505" s="56"/>
      <c r="F1505" s="11"/>
      <c r="G1505" s="11"/>
      <c r="H1505" s="11"/>
      <c r="L1505" s="55"/>
      <c r="M1505" s="42"/>
      <c r="N1505" s="55"/>
      <c r="O1505" s="42"/>
      <c r="Q1505" s="55"/>
      <c r="R1505" s="55"/>
      <c r="S1505" s="55"/>
      <c r="T1505" s="55"/>
      <c r="U1505" s="55"/>
      <c r="V1505" s="55"/>
      <c r="W1505" s="55"/>
      <c r="X1505" s="55"/>
      <c r="Y1505" s="55"/>
      <c r="Z1505" s="55"/>
      <c r="AC1505" s="42"/>
      <c r="AF1505" s="55"/>
      <c r="AG1505" s="56"/>
      <c r="AN1505" s="11"/>
      <c r="AQ1505" s="5"/>
    </row>
    <row r="1506" spans="2:43">
      <c r="B1506" s="57"/>
      <c r="D1506" s="11"/>
      <c r="E1506" s="56"/>
      <c r="F1506" s="11"/>
      <c r="G1506" s="11"/>
      <c r="H1506" s="11"/>
      <c r="L1506" s="55"/>
      <c r="M1506" s="42"/>
      <c r="N1506" s="55"/>
      <c r="O1506" s="42"/>
      <c r="Q1506" s="55"/>
      <c r="R1506" s="55"/>
      <c r="S1506" s="55"/>
      <c r="T1506" s="55"/>
      <c r="U1506" s="55"/>
      <c r="V1506" s="55"/>
      <c r="W1506" s="55"/>
      <c r="X1506" s="55"/>
      <c r="Y1506" s="55"/>
      <c r="Z1506" s="55"/>
      <c r="AA1506" s="42"/>
      <c r="AF1506" s="55"/>
      <c r="AG1506" s="56"/>
      <c r="AQ1506" s="5"/>
    </row>
    <row r="1507" spans="2:43">
      <c r="B1507" s="57"/>
      <c r="D1507" s="11"/>
      <c r="E1507" s="56"/>
      <c r="F1507" s="11"/>
      <c r="G1507" s="11"/>
      <c r="H1507" s="11"/>
      <c r="L1507" s="55"/>
      <c r="M1507" s="42"/>
      <c r="N1507" s="55"/>
      <c r="O1507" s="42"/>
      <c r="Q1507" s="55"/>
      <c r="R1507" s="55"/>
      <c r="S1507" s="55"/>
      <c r="T1507" s="55"/>
      <c r="U1507" s="55"/>
      <c r="V1507" s="55"/>
      <c r="W1507" s="55"/>
      <c r="X1507" s="55"/>
      <c r="Y1507" s="55"/>
      <c r="Z1507" s="55"/>
      <c r="AA1507" s="42"/>
      <c r="AF1507" s="55"/>
      <c r="AG1507" s="56"/>
      <c r="AN1507" s="11"/>
      <c r="AQ1507" s="5"/>
    </row>
    <row r="1508" spans="2:43">
      <c r="B1508" s="57"/>
      <c r="D1508" s="11"/>
      <c r="E1508" s="56"/>
      <c r="F1508" s="11"/>
      <c r="G1508" s="11"/>
      <c r="H1508" s="11"/>
      <c r="L1508" s="55"/>
      <c r="M1508" s="42"/>
      <c r="N1508" s="55"/>
      <c r="O1508" s="42"/>
      <c r="Q1508" s="55"/>
      <c r="R1508" s="55"/>
      <c r="S1508" s="55"/>
      <c r="T1508" s="55"/>
      <c r="U1508" s="55"/>
      <c r="V1508" s="55"/>
      <c r="W1508" s="55"/>
      <c r="X1508" s="55"/>
      <c r="Y1508" s="55"/>
      <c r="Z1508" s="55"/>
      <c r="AC1508" s="42"/>
      <c r="AF1508" s="55"/>
      <c r="AG1508" s="56"/>
      <c r="AQ1508" s="5"/>
    </row>
    <row r="1509" spans="2:43">
      <c r="B1509" s="57"/>
      <c r="D1509" s="11"/>
      <c r="E1509" s="56"/>
      <c r="F1509" s="11"/>
      <c r="G1509" s="11"/>
      <c r="H1509" s="11"/>
      <c r="L1509" s="55"/>
      <c r="M1509" s="42"/>
      <c r="N1509" s="55"/>
      <c r="O1509" s="42"/>
      <c r="Q1509" s="55"/>
      <c r="R1509" s="55"/>
      <c r="S1509" s="55"/>
      <c r="T1509" s="55"/>
      <c r="U1509" s="55"/>
      <c r="V1509" s="55"/>
      <c r="W1509" s="55"/>
      <c r="X1509" s="55"/>
      <c r="Y1509" s="55"/>
      <c r="Z1509" s="55"/>
      <c r="AA1509" s="42"/>
      <c r="AF1509" s="55"/>
      <c r="AG1509" s="56"/>
      <c r="AN1509" s="11"/>
      <c r="AQ1509" s="5"/>
    </row>
    <row r="1510" spans="2:43">
      <c r="B1510" s="57"/>
      <c r="D1510" s="11"/>
      <c r="E1510" s="56"/>
      <c r="F1510" s="11"/>
      <c r="G1510" s="11"/>
      <c r="H1510" s="11"/>
      <c r="L1510" s="55"/>
      <c r="M1510" s="42"/>
      <c r="N1510" s="55"/>
      <c r="O1510" s="42"/>
      <c r="Q1510" s="55"/>
      <c r="R1510" s="55"/>
      <c r="S1510" s="55"/>
      <c r="T1510" s="55"/>
      <c r="U1510" s="55"/>
      <c r="V1510" s="55"/>
      <c r="W1510" s="55"/>
      <c r="X1510" s="55"/>
      <c r="Y1510" s="55"/>
      <c r="Z1510" s="55"/>
      <c r="AA1510" s="42"/>
      <c r="AF1510" s="55"/>
      <c r="AG1510" s="56"/>
      <c r="AJ1510" s="11"/>
      <c r="AN1510" s="11"/>
      <c r="AQ1510" s="5"/>
    </row>
    <row r="1511" spans="2:43">
      <c r="B1511" s="57"/>
      <c r="D1511" s="11"/>
      <c r="E1511" s="56"/>
      <c r="F1511" s="11"/>
      <c r="G1511" s="11"/>
      <c r="H1511" s="11"/>
      <c r="L1511" s="55"/>
      <c r="M1511" s="42"/>
      <c r="N1511" s="55"/>
      <c r="O1511" s="42"/>
      <c r="Q1511" s="55"/>
      <c r="R1511" s="55"/>
      <c r="S1511" s="55"/>
      <c r="T1511" s="55"/>
      <c r="U1511" s="55"/>
      <c r="V1511" s="55"/>
      <c r="W1511" s="55"/>
      <c r="X1511" s="55"/>
      <c r="Y1511" s="55"/>
      <c r="Z1511" s="55"/>
      <c r="AA1511" s="42"/>
      <c r="AF1511" s="55"/>
      <c r="AG1511" s="56"/>
      <c r="AJ1511" s="11"/>
      <c r="AN1511" s="11"/>
      <c r="AQ1511" s="5"/>
    </row>
    <row r="1512" spans="2:43">
      <c r="B1512" s="57"/>
      <c r="D1512" s="11"/>
      <c r="E1512" s="56"/>
      <c r="F1512" s="11"/>
      <c r="G1512" s="11"/>
      <c r="H1512" s="11"/>
      <c r="L1512" s="55"/>
      <c r="M1512" s="42"/>
      <c r="N1512" s="55"/>
      <c r="O1512" s="42"/>
      <c r="Q1512" s="55"/>
      <c r="R1512" s="55"/>
      <c r="S1512" s="55"/>
      <c r="T1512" s="55"/>
      <c r="U1512" s="55"/>
      <c r="V1512" s="55"/>
      <c r="W1512" s="55"/>
      <c r="X1512" s="55"/>
      <c r="Y1512" s="55"/>
      <c r="Z1512" s="55"/>
      <c r="AA1512" s="42"/>
      <c r="AF1512" s="55"/>
      <c r="AG1512" s="56"/>
      <c r="AN1512" s="11"/>
      <c r="AQ1512" s="5"/>
    </row>
    <row r="1513" spans="2:43">
      <c r="B1513" s="57"/>
      <c r="D1513" s="11"/>
      <c r="E1513" s="56"/>
      <c r="F1513" s="11"/>
      <c r="G1513" s="11"/>
      <c r="H1513" s="11"/>
      <c r="L1513" s="55"/>
      <c r="M1513" s="42"/>
      <c r="N1513" s="55"/>
      <c r="O1513" s="42"/>
      <c r="Q1513" s="55"/>
      <c r="R1513" s="55"/>
      <c r="S1513" s="55"/>
      <c r="T1513" s="55"/>
      <c r="U1513" s="55"/>
      <c r="V1513" s="55"/>
      <c r="W1513" s="55"/>
      <c r="X1513" s="55"/>
      <c r="Y1513" s="55"/>
      <c r="Z1513" s="55"/>
      <c r="AA1513" s="42"/>
      <c r="AF1513" s="55"/>
      <c r="AG1513" s="56"/>
      <c r="AN1513" s="11"/>
      <c r="AQ1513" s="5"/>
    </row>
    <row r="1514" spans="2:43">
      <c r="B1514" s="57"/>
      <c r="D1514" s="11"/>
      <c r="E1514" s="56"/>
      <c r="F1514" s="11"/>
      <c r="G1514" s="11"/>
      <c r="H1514" s="11"/>
      <c r="L1514" s="55"/>
      <c r="M1514" s="42"/>
      <c r="N1514" s="55"/>
      <c r="O1514" s="42"/>
      <c r="Q1514" s="55"/>
      <c r="R1514" s="55"/>
      <c r="S1514" s="55"/>
      <c r="T1514" s="55"/>
      <c r="U1514" s="55"/>
      <c r="V1514" s="55"/>
      <c r="W1514" s="55"/>
      <c r="X1514" s="55"/>
      <c r="Y1514" s="55"/>
      <c r="Z1514" s="55"/>
      <c r="AA1514" s="42"/>
      <c r="AF1514" s="55"/>
      <c r="AG1514" s="56"/>
      <c r="AQ1514" s="5"/>
    </row>
    <row r="1515" spans="2:43">
      <c r="B1515" s="57"/>
      <c r="D1515" s="11"/>
      <c r="E1515" s="56"/>
      <c r="F1515" s="11"/>
      <c r="G1515" s="11"/>
      <c r="H1515" s="11"/>
      <c r="L1515" s="55"/>
      <c r="M1515" s="42"/>
      <c r="N1515" s="55"/>
      <c r="O1515" s="42"/>
      <c r="Q1515" s="55"/>
      <c r="R1515" s="55"/>
      <c r="S1515" s="55"/>
      <c r="T1515" s="55"/>
      <c r="U1515" s="55"/>
      <c r="V1515" s="55"/>
      <c r="W1515" s="55"/>
      <c r="X1515" s="55"/>
      <c r="Y1515" s="55"/>
      <c r="Z1515" s="55"/>
      <c r="AA1515" s="42"/>
      <c r="AF1515" s="55"/>
      <c r="AG1515" s="56"/>
      <c r="AQ1515" s="5"/>
    </row>
    <row r="1516" spans="2:43">
      <c r="B1516" s="57"/>
      <c r="D1516" s="11"/>
      <c r="E1516" s="56"/>
      <c r="F1516" s="11"/>
      <c r="G1516" s="11"/>
      <c r="H1516" s="11"/>
      <c r="L1516" s="55"/>
      <c r="M1516" s="42"/>
      <c r="N1516" s="55"/>
      <c r="O1516" s="42"/>
      <c r="Q1516" s="55"/>
      <c r="R1516" s="55"/>
      <c r="S1516" s="55"/>
      <c r="T1516" s="55"/>
      <c r="U1516" s="55"/>
      <c r="V1516" s="55"/>
      <c r="W1516" s="55"/>
      <c r="X1516" s="55"/>
      <c r="Y1516" s="55"/>
      <c r="Z1516" s="55"/>
      <c r="AA1516" s="42"/>
      <c r="AF1516" s="55"/>
      <c r="AG1516" s="56"/>
      <c r="AQ1516" s="5"/>
    </row>
    <row r="1517" spans="2:43">
      <c r="B1517" s="57"/>
      <c r="D1517" s="11"/>
      <c r="E1517" s="56"/>
      <c r="F1517" s="11"/>
      <c r="G1517" s="11"/>
      <c r="H1517" s="11"/>
      <c r="L1517" s="55"/>
      <c r="M1517" s="42"/>
      <c r="N1517" s="55"/>
      <c r="O1517" s="42"/>
      <c r="Q1517" s="55"/>
      <c r="R1517" s="55"/>
      <c r="S1517" s="55"/>
      <c r="T1517" s="55"/>
      <c r="U1517" s="55"/>
      <c r="V1517" s="55"/>
      <c r="W1517" s="55"/>
      <c r="X1517" s="55"/>
      <c r="Y1517" s="55"/>
      <c r="Z1517" s="55"/>
      <c r="AA1517" s="42"/>
      <c r="AF1517" s="55"/>
      <c r="AG1517" s="56"/>
      <c r="AQ1517" s="5"/>
    </row>
    <row r="1518" spans="2:43">
      <c r="B1518" s="57"/>
      <c r="D1518" s="11"/>
      <c r="E1518" s="56"/>
      <c r="F1518" s="11"/>
      <c r="G1518" s="11"/>
      <c r="H1518" s="11"/>
      <c r="L1518" s="55"/>
      <c r="M1518" s="42"/>
      <c r="N1518" s="55"/>
      <c r="O1518" s="42"/>
      <c r="Q1518" s="55"/>
      <c r="R1518" s="55"/>
      <c r="S1518" s="55"/>
      <c r="T1518" s="55"/>
      <c r="U1518" s="55"/>
      <c r="V1518" s="55"/>
      <c r="W1518" s="55"/>
      <c r="X1518" s="55"/>
      <c r="Y1518" s="55"/>
      <c r="Z1518" s="55"/>
      <c r="AA1518" s="42"/>
      <c r="AF1518" s="55"/>
      <c r="AG1518" s="56"/>
      <c r="AJ1518" s="11"/>
      <c r="AN1518" s="11"/>
      <c r="AQ1518" s="5"/>
    </row>
    <row r="1519" spans="2:43">
      <c r="B1519" s="57"/>
      <c r="D1519" s="11"/>
      <c r="E1519" s="56"/>
      <c r="F1519" s="11"/>
      <c r="G1519" s="11"/>
      <c r="H1519" s="11"/>
      <c r="L1519" s="55"/>
      <c r="M1519" s="42"/>
      <c r="N1519" s="55"/>
      <c r="O1519" s="42"/>
      <c r="Q1519" s="55"/>
      <c r="R1519" s="55"/>
      <c r="S1519" s="55"/>
      <c r="T1519" s="55"/>
      <c r="U1519" s="55"/>
      <c r="V1519" s="55"/>
      <c r="W1519" s="55"/>
      <c r="X1519" s="55"/>
      <c r="Y1519" s="55"/>
      <c r="Z1519" s="55"/>
      <c r="AA1519" s="42"/>
      <c r="AF1519" s="55"/>
      <c r="AG1519" s="56"/>
      <c r="AQ1519" s="5"/>
    </row>
    <row r="1520" spans="2:43">
      <c r="B1520" s="57"/>
      <c r="D1520" s="11"/>
      <c r="E1520" s="56"/>
      <c r="F1520" s="11"/>
      <c r="G1520" s="11"/>
      <c r="H1520" s="11"/>
      <c r="L1520" s="55"/>
      <c r="M1520" s="42"/>
      <c r="N1520" s="55"/>
      <c r="O1520" s="42"/>
      <c r="Q1520" s="55"/>
      <c r="R1520" s="55"/>
      <c r="S1520" s="55"/>
      <c r="T1520" s="55"/>
      <c r="U1520" s="55"/>
      <c r="V1520" s="55"/>
      <c r="W1520" s="55"/>
      <c r="X1520" s="55"/>
      <c r="Y1520" s="55"/>
      <c r="Z1520" s="55"/>
      <c r="AA1520" s="42"/>
      <c r="AF1520" s="55"/>
      <c r="AG1520" s="56"/>
      <c r="AQ1520" s="5"/>
    </row>
    <row r="1521" spans="2:43">
      <c r="B1521" s="57"/>
      <c r="D1521" s="11"/>
      <c r="E1521" s="56"/>
      <c r="F1521" s="11"/>
      <c r="G1521" s="11"/>
      <c r="H1521" s="11"/>
      <c r="L1521" s="55"/>
      <c r="M1521" s="42"/>
      <c r="N1521" s="55"/>
      <c r="O1521" s="42"/>
      <c r="Q1521" s="55"/>
      <c r="R1521" s="55"/>
      <c r="S1521" s="55"/>
      <c r="T1521" s="55"/>
      <c r="U1521" s="55"/>
      <c r="V1521" s="55"/>
      <c r="W1521" s="55"/>
      <c r="X1521" s="55"/>
      <c r="Y1521" s="55"/>
      <c r="Z1521" s="55"/>
      <c r="AA1521" s="42"/>
      <c r="AF1521" s="55"/>
      <c r="AG1521" s="56"/>
      <c r="AQ1521" s="5"/>
    </row>
    <row r="1522" spans="2:43">
      <c r="B1522" s="57"/>
      <c r="D1522" s="11"/>
      <c r="E1522" s="56"/>
      <c r="F1522" s="11"/>
      <c r="G1522" s="11"/>
      <c r="H1522" s="11"/>
      <c r="L1522" s="55"/>
      <c r="M1522" s="42"/>
      <c r="N1522" s="55"/>
      <c r="O1522" s="42"/>
      <c r="Q1522" s="55"/>
      <c r="R1522" s="55"/>
      <c r="S1522" s="55"/>
      <c r="T1522" s="55"/>
      <c r="U1522" s="55"/>
      <c r="V1522" s="55"/>
      <c r="W1522" s="55"/>
      <c r="X1522" s="55"/>
      <c r="Y1522" s="55"/>
      <c r="Z1522" s="55"/>
      <c r="AA1522" s="42"/>
      <c r="AF1522" s="55"/>
      <c r="AG1522" s="56"/>
      <c r="AQ1522" s="5"/>
    </row>
    <row r="1523" spans="2:43">
      <c r="B1523" s="57"/>
      <c r="D1523" s="11"/>
      <c r="E1523" s="56"/>
      <c r="F1523" s="11"/>
      <c r="G1523" s="11"/>
      <c r="H1523" s="11"/>
      <c r="L1523" s="55"/>
      <c r="M1523" s="42"/>
      <c r="N1523" s="55"/>
      <c r="O1523" s="42"/>
      <c r="Q1523" s="55"/>
      <c r="R1523" s="55"/>
      <c r="S1523" s="55"/>
      <c r="T1523" s="55"/>
      <c r="U1523" s="55"/>
      <c r="V1523" s="55"/>
      <c r="W1523" s="55"/>
      <c r="X1523" s="55"/>
      <c r="Y1523" s="55"/>
      <c r="Z1523" s="55"/>
      <c r="AC1523" s="42"/>
      <c r="AF1523" s="55"/>
      <c r="AG1523" s="56"/>
      <c r="AN1523" s="11"/>
      <c r="AQ1523" s="5"/>
    </row>
    <row r="1524" spans="2:43">
      <c r="B1524" s="57"/>
      <c r="D1524" s="11"/>
      <c r="E1524" s="56"/>
      <c r="F1524" s="11"/>
      <c r="G1524" s="11"/>
      <c r="H1524" s="11"/>
      <c r="L1524" s="55"/>
      <c r="M1524" s="42"/>
      <c r="N1524" s="55"/>
      <c r="O1524" s="42"/>
      <c r="Q1524" s="55"/>
      <c r="R1524" s="55"/>
      <c r="S1524" s="55"/>
      <c r="T1524" s="55"/>
      <c r="U1524" s="55"/>
      <c r="V1524" s="55"/>
      <c r="W1524" s="55"/>
      <c r="X1524" s="55"/>
      <c r="Y1524" s="55"/>
      <c r="Z1524" s="55"/>
      <c r="AA1524" s="42"/>
      <c r="AF1524" s="55"/>
      <c r="AG1524" s="56"/>
      <c r="AN1524" s="11"/>
      <c r="AQ1524" s="5"/>
    </row>
    <row r="1525" spans="2:43">
      <c r="B1525" s="57"/>
      <c r="D1525" s="11"/>
      <c r="E1525" s="56"/>
      <c r="F1525" s="11"/>
      <c r="G1525" s="11"/>
      <c r="H1525" s="11"/>
      <c r="L1525" s="55"/>
      <c r="M1525" s="42"/>
      <c r="N1525" s="55"/>
      <c r="O1525" s="42"/>
      <c r="Q1525" s="55"/>
      <c r="R1525" s="55"/>
      <c r="S1525" s="55"/>
      <c r="T1525" s="55"/>
      <c r="U1525" s="55"/>
      <c r="V1525" s="55"/>
      <c r="W1525" s="55"/>
      <c r="X1525" s="55"/>
      <c r="Y1525" s="55"/>
      <c r="Z1525" s="55"/>
      <c r="AA1525" s="42"/>
      <c r="AF1525" s="55"/>
      <c r="AG1525" s="56"/>
      <c r="AQ1525" s="5"/>
    </row>
    <row r="1526" spans="2:43">
      <c r="B1526" s="57"/>
      <c r="D1526" s="11"/>
      <c r="E1526" s="56"/>
      <c r="F1526" s="11"/>
      <c r="G1526" s="11"/>
      <c r="H1526" s="11"/>
      <c r="L1526" s="55"/>
      <c r="M1526" s="42"/>
      <c r="N1526" s="55"/>
      <c r="O1526" s="42"/>
      <c r="Q1526" s="55"/>
      <c r="R1526" s="55"/>
      <c r="S1526" s="55"/>
      <c r="T1526" s="55"/>
      <c r="U1526" s="55"/>
      <c r="V1526" s="55"/>
      <c r="W1526" s="55"/>
      <c r="X1526" s="55"/>
      <c r="Y1526" s="55"/>
      <c r="Z1526" s="55"/>
      <c r="AA1526" s="42"/>
      <c r="AF1526" s="55"/>
      <c r="AG1526" s="56"/>
      <c r="AN1526" s="11"/>
      <c r="AQ1526" s="5"/>
    </row>
    <row r="1527" spans="2:43">
      <c r="B1527" s="57"/>
      <c r="D1527" s="11"/>
      <c r="E1527" s="56"/>
      <c r="F1527" s="11"/>
      <c r="G1527" s="11"/>
      <c r="H1527" s="11"/>
      <c r="L1527" s="55"/>
      <c r="M1527" s="42"/>
      <c r="N1527" s="55"/>
      <c r="O1527" s="42"/>
      <c r="Q1527" s="55"/>
      <c r="R1527" s="55"/>
      <c r="S1527" s="55"/>
      <c r="T1527" s="55"/>
      <c r="U1527" s="55"/>
      <c r="V1527" s="55"/>
      <c r="W1527" s="55"/>
      <c r="X1527" s="55"/>
      <c r="Y1527" s="55"/>
      <c r="Z1527" s="55"/>
      <c r="AA1527" s="42"/>
      <c r="AF1527" s="55"/>
      <c r="AG1527" s="56"/>
      <c r="AN1527" s="11"/>
      <c r="AQ1527" s="5"/>
    </row>
    <row r="1528" spans="2:43">
      <c r="B1528" s="57"/>
      <c r="D1528" s="11"/>
      <c r="E1528" s="56"/>
      <c r="F1528" s="11"/>
      <c r="G1528" s="11"/>
      <c r="H1528" s="11"/>
      <c r="L1528" s="55"/>
      <c r="M1528" s="42"/>
      <c r="N1528" s="55"/>
      <c r="O1528" s="42"/>
      <c r="Q1528" s="55"/>
      <c r="R1528" s="55"/>
      <c r="S1528" s="55"/>
      <c r="T1528" s="55"/>
      <c r="U1528" s="55"/>
      <c r="V1528" s="55"/>
      <c r="W1528" s="55"/>
      <c r="X1528" s="55"/>
      <c r="Y1528" s="55"/>
      <c r="Z1528" s="55"/>
      <c r="AA1528" s="42"/>
      <c r="AF1528" s="55"/>
      <c r="AG1528" s="56"/>
      <c r="AN1528" s="11"/>
      <c r="AQ1528" s="5"/>
    </row>
    <row r="1529" spans="2:43">
      <c r="B1529" s="57"/>
      <c r="D1529" s="11"/>
      <c r="E1529" s="56"/>
      <c r="F1529" s="11"/>
      <c r="G1529" s="11"/>
      <c r="H1529" s="11"/>
      <c r="L1529" s="55"/>
      <c r="M1529" s="42"/>
      <c r="N1529" s="55"/>
      <c r="O1529" s="42"/>
      <c r="Q1529" s="55"/>
      <c r="R1529" s="55"/>
      <c r="S1529" s="55"/>
      <c r="T1529" s="55"/>
      <c r="U1529" s="55"/>
      <c r="V1529" s="55"/>
      <c r="W1529" s="55"/>
      <c r="X1529" s="55"/>
      <c r="Y1529" s="55"/>
      <c r="Z1529" s="55"/>
      <c r="AA1529" s="42"/>
      <c r="AF1529" s="55"/>
      <c r="AG1529" s="56"/>
      <c r="AQ1529" s="5"/>
    </row>
    <row r="1530" spans="2:43">
      <c r="B1530" s="57"/>
      <c r="D1530" s="11"/>
      <c r="E1530" s="56"/>
      <c r="F1530" s="11"/>
      <c r="G1530" s="11"/>
      <c r="H1530" s="11"/>
      <c r="L1530" s="55"/>
      <c r="M1530" s="42"/>
      <c r="N1530" s="55"/>
      <c r="O1530" s="42"/>
      <c r="Q1530" s="55"/>
      <c r="R1530" s="55"/>
      <c r="S1530" s="55"/>
      <c r="T1530" s="55"/>
      <c r="U1530" s="55"/>
      <c r="V1530" s="55"/>
      <c r="W1530" s="55"/>
      <c r="X1530" s="55"/>
      <c r="Y1530" s="55"/>
      <c r="Z1530" s="55"/>
      <c r="AA1530" s="42"/>
      <c r="AF1530" s="55"/>
      <c r="AG1530" s="56"/>
      <c r="AQ1530" s="5"/>
    </row>
    <row r="1531" spans="2:43">
      <c r="B1531" s="57"/>
      <c r="D1531" s="11"/>
      <c r="E1531" s="56"/>
      <c r="F1531" s="11"/>
      <c r="G1531" s="11"/>
      <c r="H1531" s="11"/>
      <c r="L1531" s="55"/>
      <c r="M1531" s="42"/>
      <c r="N1531" s="55"/>
      <c r="O1531" s="42"/>
      <c r="Q1531" s="55"/>
      <c r="R1531" s="55"/>
      <c r="S1531" s="55"/>
      <c r="T1531" s="55"/>
      <c r="U1531" s="55"/>
      <c r="V1531" s="55"/>
      <c r="W1531" s="55"/>
      <c r="X1531" s="55"/>
      <c r="Y1531" s="55"/>
      <c r="Z1531" s="55"/>
      <c r="AC1531" s="42"/>
      <c r="AF1531" s="55"/>
      <c r="AG1531" s="56"/>
      <c r="AN1531" s="11"/>
      <c r="AQ1531" s="5"/>
    </row>
    <row r="1532" spans="2:43">
      <c r="B1532" s="57"/>
      <c r="D1532" s="11"/>
      <c r="E1532" s="56"/>
      <c r="F1532" s="11"/>
      <c r="G1532" s="11"/>
      <c r="H1532" s="11"/>
      <c r="L1532" s="55"/>
      <c r="M1532" s="42"/>
      <c r="N1532" s="55"/>
      <c r="O1532" s="42"/>
      <c r="Q1532" s="55"/>
      <c r="R1532" s="55"/>
      <c r="S1532" s="55"/>
      <c r="T1532" s="55"/>
      <c r="U1532" s="55"/>
      <c r="V1532" s="55"/>
      <c r="W1532" s="55"/>
      <c r="X1532" s="55"/>
      <c r="Y1532" s="55"/>
      <c r="Z1532" s="55"/>
      <c r="AF1532" s="55"/>
      <c r="AG1532" s="56"/>
      <c r="AN1532" s="11"/>
      <c r="AQ1532" s="5"/>
    </row>
    <row r="1533" spans="2:43">
      <c r="B1533" s="57"/>
      <c r="D1533" s="11"/>
      <c r="E1533" s="56"/>
      <c r="F1533" s="11"/>
      <c r="G1533" s="11"/>
      <c r="H1533" s="11"/>
      <c r="L1533" s="55"/>
      <c r="M1533" s="42"/>
      <c r="N1533" s="55"/>
      <c r="O1533" s="42"/>
      <c r="Q1533" s="55"/>
      <c r="R1533" s="55"/>
      <c r="S1533" s="55"/>
      <c r="T1533" s="55"/>
      <c r="U1533" s="55"/>
      <c r="V1533" s="55"/>
      <c r="W1533" s="55"/>
      <c r="X1533" s="55"/>
      <c r="Y1533" s="55"/>
      <c r="Z1533" s="55"/>
      <c r="AC1533" s="42"/>
      <c r="AF1533" s="55"/>
      <c r="AG1533" s="56"/>
      <c r="AN1533" s="11"/>
      <c r="AQ1533" s="5"/>
    </row>
    <row r="1534" spans="2:43">
      <c r="B1534" s="57"/>
      <c r="D1534" s="11"/>
      <c r="E1534" s="56"/>
      <c r="F1534" s="11"/>
      <c r="G1534" s="11"/>
      <c r="H1534" s="11"/>
      <c r="L1534" s="55"/>
      <c r="M1534" s="42"/>
      <c r="N1534" s="55"/>
      <c r="O1534" s="42"/>
      <c r="Q1534" s="55"/>
      <c r="R1534" s="55"/>
      <c r="S1534" s="55"/>
      <c r="T1534" s="55"/>
      <c r="U1534" s="55"/>
      <c r="V1534" s="55"/>
      <c r="W1534" s="55"/>
      <c r="X1534" s="55"/>
      <c r="Y1534" s="55"/>
      <c r="Z1534" s="55"/>
      <c r="AA1534" s="42"/>
      <c r="AF1534" s="55"/>
      <c r="AG1534" s="56"/>
      <c r="AQ1534" s="5"/>
    </row>
    <row r="1535" spans="2:43">
      <c r="B1535" s="57"/>
      <c r="D1535" s="11"/>
      <c r="E1535" s="56"/>
      <c r="F1535" s="11"/>
      <c r="G1535" s="11"/>
      <c r="H1535" s="11"/>
      <c r="I1535" s="11"/>
      <c r="L1535" s="55"/>
      <c r="M1535" s="42"/>
      <c r="N1535" s="55"/>
      <c r="O1535" s="42"/>
      <c r="Q1535" s="55"/>
      <c r="R1535" s="55"/>
      <c r="S1535" s="55"/>
      <c r="T1535" s="55"/>
      <c r="U1535" s="55"/>
      <c r="V1535" s="55"/>
      <c r="W1535" s="55"/>
      <c r="X1535" s="55"/>
      <c r="Y1535" s="55"/>
      <c r="Z1535" s="55"/>
      <c r="AA1535" s="42"/>
      <c r="AF1535" s="55"/>
      <c r="AG1535" s="56"/>
      <c r="AQ1535" s="5"/>
    </row>
    <row r="1536" spans="2:43">
      <c r="B1536" s="57"/>
      <c r="D1536" s="11"/>
      <c r="E1536" s="56"/>
      <c r="F1536" s="11"/>
      <c r="G1536" s="11"/>
      <c r="H1536" s="11"/>
      <c r="L1536" s="55"/>
      <c r="M1536" s="42"/>
      <c r="N1536" s="55"/>
      <c r="O1536" s="42"/>
      <c r="Q1536" s="55"/>
      <c r="R1536" s="55"/>
      <c r="S1536" s="55"/>
      <c r="T1536" s="55"/>
      <c r="U1536" s="55"/>
      <c r="V1536" s="55"/>
      <c r="W1536" s="55"/>
      <c r="X1536" s="55"/>
      <c r="Y1536" s="55"/>
      <c r="Z1536" s="55"/>
      <c r="AA1536" s="42"/>
      <c r="AF1536" s="55"/>
      <c r="AG1536" s="56"/>
      <c r="AQ1536" s="5"/>
    </row>
    <row r="1537" spans="2:43">
      <c r="B1537" s="57"/>
      <c r="D1537" s="11"/>
      <c r="E1537" s="56"/>
      <c r="F1537" s="11"/>
      <c r="G1537" s="11"/>
      <c r="H1537" s="11"/>
      <c r="L1537" s="55"/>
      <c r="M1537" s="42"/>
      <c r="N1537" s="55"/>
      <c r="O1537" s="42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C1537" s="42"/>
      <c r="AF1537" s="55"/>
      <c r="AG1537" s="56"/>
      <c r="AQ1537" s="5"/>
    </row>
    <row r="1538" spans="2:43">
      <c r="B1538" s="57"/>
      <c r="D1538" s="11"/>
      <c r="E1538" s="56"/>
      <c r="F1538" s="11"/>
      <c r="G1538" s="11"/>
      <c r="H1538" s="11"/>
      <c r="L1538" s="55"/>
      <c r="M1538" s="42"/>
      <c r="N1538" s="55"/>
      <c r="O1538" s="42"/>
      <c r="Q1538" s="55"/>
      <c r="R1538" s="55"/>
      <c r="S1538" s="55"/>
      <c r="T1538" s="55"/>
      <c r="U1538" s="55"/>
      <c r="V1538" s="55"/>
      <c r="W1538" s="55"/>
      <c r="X1538" s="55"/>
      <c r="Y1538" s="55"/>
      <c r="Z1538" s="55"/>
      <c r="AA1538" s="42"/>
      <c r="AC1538" s="42"/>
      <c r="AF1538" s="55"/>
      <c r="AG1538" s="56"/>
      <c r="AH1538" s="55"/>
      <c r="AI1538" s="56"/>
      <c r="AN1538" s="11"/>
      <c r="AQ1538" s="5"/>
    </row>
    <row r="1539" spans="2:43">
      <c r="B1539" s="57"/>
      <c r="D1539" s="11"/>
      <c r="E1539" s="56"/>
      <c r="F1539" s="11"/>
      <c r="G1539" s="11"/>
      <c r="H1539" s="11"/>
      <c r="L1539" s="55"/>
      <c r="M1539" s="42"/>
      <c r="N1539" s="55"/>
      <c r="O1539" s="42"/>
      <c r="Q1539" s="55"/>
      <c r="R1539" s="55"/>
      <c r="S1539" s="55"/>
      <c r="T1539" s="55"/>
      <c r="U1539" s="55"/>
      <c r="V1539" s="55"/>
      <c r="W1539" s="55"/>
      <c r="X1539" s="55"/>
      <c r="Y1539" s="55"/>
      <c r="Z1539" s="55"/>
      <c r="AC1539" s="42"/>
      <c r="AF1539" s="55"/>
      <c r="AG1539" s="56"/>
      <c r="AN1539" s="11"/>
      <c r="AQ1539" s="5"/>
    </row>
    <row r="1540" spans="2:43">
      <c r="B1540" s="57"/>
      <c r="D1540" s="11"/>
      <c r="E1540" s="56"/>
      <c r="F1540" s="11"/>
      <c r="G1540" s="11"/>
      <c r="H1540" s="11"/>
      <c r="L1540" s="55"/>
      <c r="M1540" s="42"/>
      <c r="N1540" s="55"/>
      <c r="O1540" s="42"/>
      <c r="Q1540" s="55"/>
      <c r="R1540" s="55"/>
      <c r="S1540" s="55"/>
      <c r="T1540" s="55"/>
      <c r="U1540" s="55"/>
      <c r="V1540" s="55"/>
      <c r="W1540" s="55"/>
      <c r="X1540" s="55"/>
      <c r="Y1540" s="55"/>
      <c r="Z1540" s="55"/>
      <c r="AC1540" s="42"/>
      <c r="AF1540" s="55"/>
      <c r="AG1540" s="56"/>
      <c r="AQ1540" s="5"/>
    </row>
    <row r="1541" spans="2:43">
      <c r="B1541" s="57"/>
      <c r="D1541" s="11"/>
      <c r="E1541" s="56"/>
      <c r="F1541" s="11"/>
      <c r="G1541" s="11"/>
      <c r="H1541" s="11"/>
      <c r="L1541" s="55"/>
      <c r="M1541" s="42"/>
      <c r="N1541" s="55"/>
      <c r="O1541" s="42"/>
      <c r="Q1541" s="55"/>
      <c r="R1541" s="55"/>
      <c r="S1541" s="55"/>
      <c r="T1541" s="55"/>
      <c r="U1541" s="55"/>
      <c r="V1541" s="55"/>
      <c r="W1541" s="55"/>
      <c r="X1541" s="55"/>
      <c r="Y1541" s="55"/>
      <c r="Z1541" s="55"/>
      <c r="AA1541" s="42"/>
      <c r="AF1541" s="55"/>
      <c r="AG1541" s="56"/>
      <c r="AQ1541" s="5"/>
    </row>
    <row r="1542" spans="2:43">
      <c r="B1542" s="57"/>
      <c r="D1542" s="11"/>
      <c r="E1542" s="56"/>
      <c r="F1542" s="11"/>
      <c r="G1542" s="11"/>
      <c r="H1542" s="11"/>
      <c r="L1542" s="55"/>
      <c r="M1542" s="42"/>
      <c r="N1542" s="55"/>
      <c r="O1542" s="42"/>
      <c r="Q1542" s="55"/>
      <c r="R1542" s="55"/>
      <c r="S1542" s="55"/>
      <c r="T1542" s="55"/>
      <c r="U1542" s="55"/>
      <c r="V1542" s="55"/>
      <c r="W1542" s="55"/>
      <c r="X1542" s="55"/>
      <c r="Y1542" s="55"/>
      <c r="Z1542" s="55"/>
      <c r="AA1542" s="42"/>
      <c r="AC1542" s="42"/>
      <c r="AF1542" s="55"/>
      <c r="AG1542" s="56"/>
      <c r="AN1542" s="11"/>
      <c r="AQ1542" s="5"/>
    </row>
    <row r="1543" spans="2:43">
      <c r="B1543" s="57"/>
      <c r="D1543" s="11"/>
      <c r="E1543" s="56"/>
      <c r="F1543" s="11"/>
      <c r="G1543" s="11"/>
      <c r="H1543" s="11"/>
      <c r="L1543" s="55"/>
      <c r="M1543" s="42"/>
      <c r="N1543" s="55"/>
      <c r="O1543" s="42"/>
      <c r="Q1543" s="55"/>
      <c r="R1543" s="55"/>
      <c r="S1543" s="55"/>
      <c r="T1543" s="55"/>
      <c r="U1543" s="55"/>
      <c r="V1543" s="55"/>
      <c r="W1543" s="55"/>
      <c r="X1543" s="55"/>
      <c r="Y1543" s="55"/>
      <c r="Z1543" s="55"/>
      <c r="AA1543" s="42"/>
      <c r="AF1543" s="55"/>
      <c r="AG1543" s="56"/>
      <c r="AQ1543" s="5"/>
    </row>
    <row r="1544" spans="2:43">
      <c r="B1544" s="57"/>
      <c r="D1544" s="11"/>
      <c r="E1544" s="56"/>
      <c r="F1544" s="11"/>
      <c r="G1544" s="11"/>
      <c r="H1544" s="11"/>
      <c r="I1544" s="11"/>
      <c r="L1544" s="55"/>
      <c r="M1544" s="42"/>
      <c r="N1544" s="55"/>
      <c r="O1544" s="42"/>
      <c r="Q1544" s="55"/>
      <c r="R1544" s="55"/>
      <c r="S1544" s="55"/>
      <c r="T1544" s="55"/>
      <c r="U1544" s="55"/>
      <c r="V1544" s="55"/>
      <c r="W1544" s="55"/>
      <c r="X1544" s="55"/>
      <c r="Y1544" s="55"/>
      <c r="Z1544" s="55"/>
      <c r="AA1544" s="42"/>
      <c r="AF1544" s="55"/>
      <c r="AG1544" s="56"/>
      <c r="AQ1544" s="5"/>
    </row>
    <row r="1545" spans="2:43">
      <c r="B1545" s="57"/>
      <c r="D1545" s="11"/>
      <c r="E1545" s="56"/>
      <c r="F1545" s="11"/>
      <c r="G1545" s="11"/>
      <c r="H1545" s="11"/>
      <c r="L1545" s="55"/>
      <c r="M1545" s="42"/>
      <c r="N1545" s="55"/>
      <c r="O1545" s="42"/>
      <c r="Q1545" s="55"/>
      <c r="R1545" s="55"/>
      <c r="S1545" s="55"/>
      <c r="T1545" s="55"/>
      <c r="U1545" s="55"/>
      <c r="V1545" s="55"/>
      <c r="W1545" s="55"/>
      <c r="X1545" s="55"/>
      <c r="Y1545" s="55"/>
      <c r="Z1545" s="55"/>
      <c r="AA1545" s="42"/>
      <c r="AF1545" s="55"/>
      <c r="AG1545" s="56"/>
      <c r="AQ1545" s="5"/>
    </row>
    <row r="1546" spans="2:43">
      <c r="B1546" s="57"/>
      <c r="D1546" s="11"/>
      <c r="E1546" s="56"/>
      <c r="F1546" s="11"/>
      <c r="G1546" s="11"/>
      <c r="H1546" s="11"/>
      <c r="L1546" s="55"/>
      <c r="M1546" s="42"/>
      <c r="N1546" s="55"/>
      <c r="O1546" s="42"/>
      <c r="Q1546" s="55"/>
      <c r="R1546" s="55"/>
      <c r="S1546" s="55"/>
      <c r="T1546" s="55"/>
      <c r="U1546" s="55"/>
      <c r="V1546" s="55"/>
      <c r="W1546" s="55"/>
      <c r="X1546" s="55"/>
      <c r="Y1546" s="55"/>
      <c r="Z1546" s="55"/>
      <c r="AA1546" s="42"/>
      <c r="AF1546" s="55"/>
      <c r="AG1546" s="56"/>
      <c r="AJ1546" s="11"/>
      <c r="AQ1546" s="5"/>
    </row>
    <row r="1547" spans="2:43">
      <c r="B1547" s="57"/>
      <c r="D1547" s="11"/>
      <c r="E1547" s="56"/>
      <c r="F1547" s="11"/>
      <c r="G1547" s="11"/>
      <c r="H1547" s="11"/>
      <c r="L1547" s="55"/>
      <c r="M1547" s="42"/>
      <c r="N1547" s="55"/>
      <c r="O1547" s="42"/>
      <c r="Q1547" s="55"/>
      <c r="R1547" s="55"/>
      <c r="S1547" s="55"/>
      <c r="T1547" s="55"/>
      <c r="U1547" s="55"/>
      <c r="V1547" s="55"/>
      <c r="W1547" s="55"/>
      <c r="X1547" s="55"/>
      <c r="Y1547" s="55"/>
      <c r="Z1547" s="55"/>
      <c r="AA1547" s="42"/>
      <c r="AF1547" s="55"/>
      <c r="AG1547" s="56"/>
      <c r="AQ1547" s="5"/>
    </row>
    <row r="1548" spans="2:43">
      <c r="B1548" s="57"/>
      <c r="D1548" s="11"/>
      <c r="E1548" s="56"/>
      <c r="F1548" s="11"/>
      <c r="G1548" s="11"/>
      <c r="H1548" s="11"/>
      <c r="L1548" s="55"/>
      <c r="M1548" s="42"/>
      <c r="N1548" s="55"/>
      <c r="O1548" s="42"/>
      <c r="Q1548" s="55"/>
      <c r="R1548" s="55"/>
      <c r="S1548" s="55"/>
      <c r="T1548" s="55"/>
      <c r="U1548" s="55"/>
      <c r="V1548" s="55"/>
      <c r="W1548" s="55"/>
      <c r="X1548" s="55"/>
      <c r="Y1548" s="55"/>
      <c r="Z1548" s="55"/>
      <c r="AA1548" s="42"/>
      <c r="AF1548" s="55"/>
      <c r="AG1548" s="56"/>
      <c r="AN1548" s="11"/>
      <c r="AQ1548" s="5"/>
    </row>
    <row r="1549" spans="2:43">
      <c r="B1549" s="57"/>
      <c r="C1549" s="11"/>
      <c r="D1549" s="11"/>
      <c r="E1549" s="56"/>
      <c r="F1549" s="11"/>
      <c r="G1549" s="11"/>
      <c r="H1549" s="11"/>
      <c r="L1549" s="55"/>
      <c r="M1549" s="42"/>
      <c r="N1549" s="55"/>
      <c r="O1549" s="42"/>
      <c r="P1549" s="55"/>
      <c r="Q1549" s="55"/>
      <c r="S1549" s="55"/>
      <c r="T1549" s="55"/>
      <c r="V1549" s="55"/>
      <c r="W1549" s="55"/>
      <c r="X1549" s="55"/>
      <c r="Y1549" s="55"/>
      <c r="Z1549" s="55"/>
      <c r="AA1549" s="42"/>
      <c r="AF1549" s="55"/>
      <c r="AG1549" s="56"/>
      <c r="AJ1549" s="11"/>
      <c r="AQ1549" s="5"/>
    </row>
    <row r="1550" spans="2:43">
      <c r="B1550" s="57"/>
      <c r="C1550" s="11"/>
      <c r="D1550" s="11"/>
      <c r="E1550" s="56"/>
      <c r="F1550" s="11"/>
      <c r="G1550" s="11"/>
      <c r="H1550" s="11"/>
      <c r="L1550" s="55"/>
      <c r="M1550" s="42"/>
      <c r="N1550" s="55"/>
      <c r="O1550" s="42"/>
      <c r="P1550" s="55"/>
      <c r="Q1550" s="55"/>
      <c r="S1550" s="55"/>
      <c r="T1550" s="55"/>
      <c r="V1550" s="55"/>
      <c r="W1550" s="55"/>
      <c r="X1550" s="55"/>
      <c r="Y1550" s="55"/>
      <c r="Z1550" s="55"/>
      <c r="AA1550" s="42"/>
      <c r="AF1550" s="55"/>
      <c r="AG1550" s="56"/>
      <c r="AJ1550" s="11"/>
      <c r="AN1550" s="11"/>
      <c r="AQ1550" s="5"/>
    </row>
    <row r="1551" spans="2:43">
      <c r="B1551" s="57"/>
      <c r="C1551" s="11"/>
      <c r="D1551" s="11"/>
      <c r="E1551" s="56"/>
      <c r="F1551" s="11"/>
      <c r="G1551" s="11"/>
      <c r="H1551" s="11"/>
      <c r="L1551" s="55"/>
      <c r="M1551" s="42"/>
      <c r="N1551" s="55"/>
      <c r="O1551" s="42"/>
      <c r="P1551" s="55"/>
      <c r="Q1551" s="55"/>
      <c r="S1551" s="55"/>
      <c r="T1551" s="55"/>
      <c r="V1551" s="55"/>
      <c r="W1551" s="55"/>
      <c r="X1551" s="55"/>
      <c r="Y1551" s="55"/>
      <c r="Z1551" s="55"/>
      <c r="AA1551" s="42"/>
      <c r="AF1551" s="55"/>
      <c r="AG1551" s="56"/>
      <c r="AJ1551" s="11"/>
      <c r="AN1551" s="11"/>
      <c r="AQ1551" s="5"/>
    </row>
    <row r="1552" spans="2:43">
      <c r="B1552" s="57"/>
      <c r="C1552" s="11"/>
      <c r="D1552" s="11"/>
      <c r="E1552" s="56"/>
      <c r="F1552" s="11"/>
      <c r="G1552" s="11"/>
      <c r="H1552" s="11"/>
      <c r="L1552" s="55"/>
      <c r="M1552" s="42"/>
      <c r="N1552" s="55"/>
      <c r="O1552" s="42"/>
      <c r="P1552" s="55"/>
      <c r="Q1552" s="55"/>
      <c r="S1552" s="55"/>
      <c r="T1552" s="55"/>
      <c r="V1552" s="55"/>
      <c r="W1552" s="55"/>
      <c r="X1552" s="55"/>
      <c r="Y1552" s="55"/>
      <c r="Z1552" s="55"/>
      <c r="AA1552" s="42"/>
      <c r="AF1552" s="55"/>
      <c r="AG1552" s="56"/>
      <c r="AJ1552" s="11"/>
      <c r="AQ1552" s="5"/>
    </row>
    <row r="1553" spans="2:43">
      <c r="B1553" s="57"/>
      <c r="C1553" s="11"/>
      <c r="D1553" s="11"/>
      <c r="E1553" s="56"/>
      <c r="F1553" s="11"/>
      <c r="G1553" s="11"/>
      <c r="H1553" s="11"/>
      <c r="L1553" s="55"/>
      <c r="M1553" s="42"/>
      <c r="N1553" s="55"/>
      <c r="O1553" s="42"/>
      <c r="P1553" s="55"/>
      <c r="Q1553" s="55"/>
      <c r="S1553" s="55"/>
      <c r="T1553" s="55"/>
      <c r="V1553" s="55"/>
      <c r="W1553" s="55"/>
      <c r="X1553" s="55"/>
      <c r="Y1553" s="55"/>
      <c r="Z1553" s="55"/>
      <c r="AA1553" s="42"/>
      <c r="AF1553" s="55"/>
      <c r="AG1553" s="56"/>
      <c r="AJ1553" s="11"/>
      <c r="AN1553" s="11"/>
      <c r="AQ1553" s="5"/>
    </row>
    <row r="1554" spans="2:43">
      <c r="B1554" s="57"/>
      <c r="C1554" s="11"/>
      <c r="D1554" s="11"/>
      <c r="E1554" s="56"/>
      <c r="F1554" s="11"/>
      <c r="G1554" s="11"/>
      <c r="H1554" s="11"/>
      <c r="L1554" s="55"/>
      <c r="M1554" s="42"/>
      <c r="N1554" s="55"/>
      <c r="O1554" s="42"/>
      <c r="P1554" s="55"/>
      <c r="Q1554" s="55"/>
      <c r="S1554" s="55"/>
      <c r="T1554" s="55"/>
      <c r="V1554" s="55"/>
      <c r="W1554" s="55"/>
      <c r="X1554" s="55"/>
      <c r="Y1554" s="55"/>
      <c r="Z1554" s="55"/>
      <c r="AA1554" s="42"/>
      <c r="AF1554" s="55"/>
      <c r="AG1554" s="56"/>
      <c r="AJ1554" s="11"/>
      <c r="AN1554" s="11"/>
      <c r="AQ1554" s="5"/>
    </row>
    <row r="1555" spans="2:43">
      <c r="B1555" s="57"/>
      <c r="D1555" s="11"/>
      <c r="E1555" s="56"/>
      <c r="F1555" s="11"/>
      <c r="G1555" s="11"/>
      <c r="H1555" s="11"/>
      <c r="L1555" s="55"/>
      <c r="M1555" s="42"/>
      <c r="N1555" s="55"/>
      <c r="O1555" s="42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42"/>
      <c r="AF1555" s="55"/>
      <c r="AG1555" s="56"/>
      <c r="AL1555" s="11"/>
      <c r="AN1555" s="11"/>
      <c r="AQ1555" s="5"/>
    </row>
    <row r="1556" spans="2:43">
      <c r="B1556" s="57"/>
      <c r="D1556" s="11"/>
      <c r="E1556" s="56"/>
      <c r="F1556" s="11"/>
      <c r="G1556" s="11"/>
      <c r="H1556" s="11"/>
      <c r="L1556" s="55"/>
      <c r="M1556" s="42"/>
      <c r="N1556" s="55"/>
      <c r="O1556" s="42"/>
      <c r="Q1556" s="55"/>
      <c r="R1556" s="55"/>
      <c r="S1556" s="55"/>
      <c r="T1556" s="55"/>
      <c r="U1556" s="55"/>
      <c r="V1556" s="55"/>
      <c r="W1556" s="55"/>
      <c r="X1556" s="55"/>
      <c r="Y1556" s="55"/>
      <c r="Z1556" s="55"/>
      <c r="AA1556" s="42"/>
      <c r="AF1556" s="55"/>
      <c r="AG1556" s="56"/>
      <c r="AN1556" s="11"/>
      <c r="AQ1556" s="5"/>
    </row>
    <row r="1557" spans="2:43">
      <c r="B1557" s="57"/>
      <c r="D1557" s="11"/>
      <c r="E1557" s="56"/>
      <c r="F1557" s="11"/>
      <c r="G1557" s="11"/>
      <c r="H1557" s="11"/>
      <c r="L1557" s="55"/>
      <c r="M1557" s="42"/>
      <c r="N1557" s="55"/>
      <c r="O1557" s="42"/>
      <c r="Q1557" s="55"/>
      <c r="R1557" s="55"/>
      <c r="S1557" s="55"/>
      <c r="T1557" s="55"/>
      <c r="U1557" s="55"/>
      <c r="V1557" s="55"/>
      <c r="W1557" s="55"/>
      <c r="X1557" s="55"/>
      <c r="Y1557" s="55"/>
      <c r="Z1557" s="55"/>
      <c r="AA1557" s="42"/>
      <c r="AF1557" s="55"/>
      <c r="AG1557" s="56"/>
      <c r="AQ1557" s="5"/>
    </row>
    <row r="1558" spans="2:43">
      <c r="B1558" s="57"/>
      <c r="D1558" s="11"/>
      <c r="E1558" s="56"/>
      <c r="F1558" s="11"/>
      <c r="G1558" s="11"/>
      <c r="H1558" s="11"/>
      <c r="L1558" s="55"/>
      <c r="M1558" s="42"/>
      <c r="N1558" s="55"/>
      <c r="O1558" s="42"/>
      <c r="Q1558" s="55"/>
      <c r="R1558" s="55"/>
      <c r="S1558" s="55"/>
      <c r="T1558" s="55"/>
      <c r="U1558" s="55"/>
      <c r="V1558" s="55"/>
      <c r="W1558" s="55"/>
      <c r="X1558" s="55"/>
      <c r="Y1558" s="55"/>
      <c r="Z1558" s="55"/>
      <c r="AA1558" s="42"/>
      <c r="AF1558" s="55"/>
      <c r="AG1558" s="56"/>
      <c r="AN1558" s="11"/>
      <c r="AQ1558" s="5"/>
    </row>
    <row r="1559" spans="2:43">
      <c r="B1559" s="57"/>
      <c r="D1559" s="11"/>
      <c r="E1559" s="56"/>
      <c r="F1559" s="11"/>
      <c r="G1559" s="11"/>
      <c r="H1559" s="11"/>
      <c r="L1559" s="55"/>
      <c r="M1559" s="42"/>
      <c r="N1559" s="55"/>
      <c r="O1559" s="42"/>
      <c r="Q1559" s="55"/>
      <c r="R1559" s="55"/>
      <c r="S1559" s="55"/>
      <c r="T1559" s="55"/>
      <c r="U1559" s="55"/>
      <c r="V1559" s="55"/>
      <c r="W1559" s="55"/>
      <c r="X1559" s="55"/>
      <c r="Y1559" s="55"/>
      <c r="Z1559" s="55"/>
      <c r="AA1559" s="42"/>
      <c r="AF1559" s="55"/>
      <c r="AG1559" s="56"/>
      <c r="AN1559" s="11"/>
      <c r="AQ1559" s="5"/>
    </row>
    <row r="1560" spans="2:43">
      <c r="B1560" s="57"/>
      <c r="D1560" s="11"/>
      <c r="E1560" s="56"/>
      <c r="F1560" s="11"/>
      <c r="G1560" s="11"/>
      <c r="H1560" s="11"/>
      <c r="L1560" s="55"/>
      <c r="M1560" s="42"/>
      <c r="N1560" s="55"/>
      <c r="O1560" s="42"/>
      <c r="Q1560" s="55"/>
      <c r="R1560" s="55"/>
      <c r="S1560" s="55"/>
      <c r="T1560" s="55"/>
      <c r="U1560" s="55"/>
      <c r="V1560" s="55"/>
      <c r="W1560" s="55"/>
      <c r="X1560" s="55"/>
      <c r="Y1560" s="55"/>
      <c r="Z1560" s="55"/>
      <c r="AA1560" s="42"/>
      <c r="AF1560" s="55"/>
      <c r="AG1560" s="56"/>
      <c r="AH1560" s="55"/>
      <c r="AI1560" s="56"/>
      <c r="AN1560" s="11"/>
      <c r="AQ1560" s="5"/>
    </row>
    <row r="1561" spans="2:43">
      <c r="B1561" s="57"/>
      <c r="D1561" s="11"/>
      <c r="E1561" s="56"/>
      <c r="F1561" s="11"/>
      <c r="G1561" s="11"/>
      <c r="H1561" s="11"/>
      <c r="L1561" s="55"/>
      <c r="M1561" s="42"/>
      <c r="N1561" s="55"/>
      <c r="O1561" s="42"/>
      <c r="Q1561" s="55"/>
      <c r="R1561" s="55"/>
      <c r="S1561" s="55"/>
      <c r="T1561" s="55"/>
      <c r="U1561" s="55"/>
      <c r="V1561" s="55"/>
      <c r="W1561" s="55"/>
      <c r="X1561" s="55"/>
      <c r="Y1561" s="55"/>
      <c r="Z1561" s="55"/>
      <c r="AA1561" s="42"/>
      <c r="AF1561" s="55"/>
      <c r="AG1561" s="56"/>
      <c r="AN1561" s="11"/>
      <c r="AQ1561" s="5"/>
    </row>
    <row r="1562" spans="2:43">
      <c r="B1562" s="57"/>
      <c r="D1562" s="11"/>
      <c r="E1562" s="56"/>
      <c r="F1562" s="11"/>
      <c r="G1562" s="11"/>
      <c r="H1562" s="11"/>
      <c r="L1562" s="55"/>
      <c r="M1562" s="42"/>
      <c r="N1562" s="55"/>
      <c r="O1562" s="42"/>
      <c r="Q1562" s="55"/>
      <c r="R1562" s="55"/>
      <c r="S1562" s="55"/>
      <c r="T1562" s="55"/>
      <c r="U1562" s="55"/>
      <c r="V1562" s="55"/>
      <c r="W1562" s="55"/>
      <c r="X1562" s="55"/>
      <c r="Y1562" s="55"/>
      <c r="Z1562" s="55"/>
      <c r="AA1562" s="42"/>
      <c r="AF1562" s="55"/>
      <c r="AG1562" s="56"/>
      <c r="AN1562" s="11"/>
      <c r="AQ1562" s="5"/>
    </row>
    <row r="1563" spans="2:43">
      <c r="B1563" s="57"/>
      <c r="D1563" s="11"/>
      <c r="E1563" s="56"/>
      <c r="F1563" s="11"/>
      <c r="G1563" s="11"/>
      <c r="H1563" s="11"/>
      <c r="L1563" s="55"/>
      <c r="M1563" s="42"/>
      <c r="N1563" s="55"/>
      <c r="O1563" s="42"/>
      <c r="Q1563" s="55"/>
      <c r="R1563" s="55"/>
      <c r="S1563" s="55"/>
      <c r="T1563" s="55"/>
      <c r="U1563" s="55"/>
      <c r="V1563" s="55"/>
      <c r="W1563" s="55"/>
      <c r="X1563" s="55"/>
      <c r="Y1563" s="55"/>
      <c r="Z1563" s="55"/>
      <c r="AA1563" s="42"/>
      <c r="AF1563" s="55"/>
      <c r="AG1563" s="56"/>
      <c r="AN1563" s="11"/>
      <c r="AQ1563" s="5"/>
    </row>
    <row r="1564" spans="2:43">
      <c r="B1564" s="57"/>
      <c r="D1564" s="11"/>
      <c r="E1564" s="56"/>
      <c r="F1564" s="11"/>
      <c r="G1564" s="11"/>
      <c r="H1564" s="11"/>
      <c r="L1564" s="55"/>
      <c r="M1564" s="42"/>
      <c r="N1564" s="55"/>
      <c r="O1564" s="42"/>
      <c r="Q1564" s="55"/>
      <c r="R1564" s="55"/>
      <c r="S1564" s="55"/>
      <c r="T1564" s="55"/>
      <c r="U1564" s="55"/>
      <c r="V1564" s="55"/>
      <c r="W1564" s="55"/>
      <c r="X1564" s="55"/>
      <c r="Y1564" s="55"/>
      <c r="Z1564" s="55"/>
      <c r="AA1564" s="42"/>
      <c r="AF1564" s="55"/>
      <c r="AG1564" s="56"/>
      <c r="AN1564" s="11"/>
      <c r="AQ1564" s="5"/>
    </row>
    <row r="1565" spans="2:43">
      <c r="B1565" s="57"/>
      <c r="D1565" s="11"/>
      <c r="E1565" s="56"/>
      <c r="F1565" s="11"/>
      <c r="G1565" s="11"/>
      <c r="H1565" s="11"/>
      <c r="L1565" s="55"/>
      <c r="M1565" s="42"/>
      <c r="N1565" s="55"/>
      <c r="O1565" s="42"/>
      <c r="Q1565" s="55"/>
      <c r="R1565" s="55"/>
      <c r="S1565" s="55"/>
      <c r="T1565" s="55"/>
      <c r="U1565" s="55"/>
      <c r="V1565" s="55"/>
      <c r="W1565" s="55"/>
      <c r="X1565" s="55"/>
      <c r="Y1565" s="55"/>
      <c r="Z1565" s="55"/>
      <c r="AC1565" s="42"/>
      <c r="AF1565" s="55"/>
      <c r="AG1565" s="56"/>
      <c r="AN1565" s="11"/>
      <c r="AQ1565" s="5"/>
    </row>
    <row r="1566" spans="2:43">
      <c r="B1566" s="57"/>
      <c r="D1566" s="11"/>
      <c r="E1566" s="56"/>
      <c r="F1566" s="11"/>
      <c r="G1566" s="11"/>
      <c r="H1566" s="11"/>
      <c r="L1566" s="55"/>
      <c r="M1566" s="42"/>
      <c r="N1566" s="55"/>
      <c r="O1566" s="42"/>
      <c r="Q1566" s="55"/>
      <c r="R1566" s="55"/>
      <c r="S1566" s="55"/>
      <c r="T1566" s="55"/>
      <c r="U1566" s="55"/>
      <c r="V1566" s="55"/>
      <c r="W1566" s="55"/>
      <c r="X1566" s="55"/>
      <c r="Y1566" s="55"/>
      <c r="Z1566" s="55"/>
      <c r="AA1566" s="42"/>
      <c r="AF1566" s="55"/>
      <c r="AG1566" s="56"/>
      <c r="AN1566" s="11"/>
      <c r="AQ1566" s="5"/>
    </row>
    <row r="1567" spans="2:43">
      <c r="B1567" s="57"/>
      <c r="D1567" s="11"/>
      <c r="E1567" s="56"/>
      <c r="F1567" s="11"/>
      <c r="G1567" s="11"/>
      <c r="H1567" s="11"/>
      <c r="L1567" s="55"/>
      <c r="M1567" s="42"/>
      <c r="N1567" s="55"/>
      <c r="O1567" s="42"/>
      <c r="Q1567" s="55"/>
      <c r="R1567" s="55"/>
      <c r="S1567" s="55"/>
      <c r="T1567" s="55"/>
      <c r="U1567" s="55"/>
      <c r="V1567" s="55"/>
      <c r="W1567" s="55"/>
      <c r="X1567" s="55"/>
      <c r="Y1567" s="55"/>
      <c r="Z1567" s="55"/>
      <c r="AF1567" s="55"/>
      <c r="AG1567" s="56"/>
      <c r="AN1567" s="11"/>
      <c r="AQ1567" s="5"/>
    </row>
    <row r="1568" spans="2:43">
      <c r="B1568" s="57"/>
      <c r="D1568" s="11"/>
      <c r="E1568" s="56"/>
      <c r="F1568" s="11"/>
      <c r="G1568" s="11"/>
      <c r="H1568" s="11"/>
      <c r="L1568" s="55"/>
      <c r="M1568" s="42"/>
      <c r="N1568" s="55"/>
      <c r="O1568" s="42"/>
      <c r="Q1568" s="55"/>
      <c r="R1568" s="55"/>
      <c r="S1568" s="55"/>
      <c r="T1568" s="55"/>
      <c r="U1568" s="55"/>
      <c r="V1568" s="55"/>
      <c r="W1568" s="55"/>
      <c r="X1568" s="55"/>
      <c r="Y1568" s="55"/>
      <c r="Z1568" s="55"/>
      <c r="AA1568" s="42"/>
      <c r="AF1568" s="55"/>
      <c r="AG1568" s="56"/>
      <c r="AQ1568" s="5"/>
    </row>
    <row r="1569" spans="2:43">
      <c r="B1569" s="57"/>
      <c r="D1569" s="11"/>
      <c r="E1569" s="56"/>
      <c r="F1569" s="11"/>
      <c r="G1569" s="11"/>
      <c r="H1569" s="11"/>
      <c r="L1569" s="55"/>
      <c r="M1569" s="42"/>
      <c r="N1569" s="55"/>
      <c r="O1569" s="42"/>
      <c r="Q1569" s="55"/>
      <c r="R1569" s="55"/>
      <c r="S1569" s="55"/>
      <c r="T1569" s="55"/>
      <c r="U1569" s="55"/>
      <c r="V1569" s="55"/>
      <c r="W1569" s="55"/>
      <c r="X1569" s="55"/>
      <c r="Y1569" s="55"/>
      <c r="Z1569" s="55"/>
      <c r="AA1569" s="42"/>
      <c r="AF1569" s="55"/>
      <c r="AG1569" s="56"/>
      <c r="AN1569" s="11"/>
      <c r="AQ1569" s="5"/>
    </row>
    <row r="1570" spans="2:43">
      <c r="B1570" s="57"/>
      <c r="D1570" s="11"/>
      <c r="E1570" s="56"/>
      <c r="F1570" s="11"/>
      <c r="G1570" s="11"/>
      <c r="H1570" s="11"/>
      <c r="L1570" s="55"/>
      <c r="M1570" s="42"/>
      <c r="N1570" s="55"/>
      <c r="O1570" s="42"/>
      <c r="Q1570" s="55"/>
      <c r="R1570" s="55"/>
      <c r="S1570" s="55"/>
      <c r="T1570" s="55"/>
      <c r="U1570" s="55"/>
      <c r="V1570" s="55"/>
      <c r="W1570" s="55"/>
      <c r="X1570" s="55"/>
      <c r="Y1570" s="55"/>
      <c r="Z1570" s="55"/>
      <c r="AA1570" s="42"/>
      <c r="AF1570" s="55"/>
      <c r="AG1570" s="56"/>
      <c r="AN1570" s="11"/>
      <c r="AQ1570" s="5"/>
    </row>
    <row r="1571" spans="2:43">
      <c r="B1571" s="57"/>
      <c r="D1571" s="11"/>
      <c r="E1571" s="56"/>
      <c r="F1571" s="11"/>
      <c r="G1571" s="11"/>
      <c r="H1571" s="11"/>
      <c r="L1571" s="55"/>
      <c r="M1571" s="42"/>
      <c r="N1571" s="55"/>
      <c r="O1571" s="42"/>
      <c r="Q1571" s="55"/>
      <c r="R1571" s="55"/>
      <c r="S1571" s="55"/>
      <c r="T1571" s="55"/>
      <c r="U1571" s="55"/>
      <c r="V1571" s="55"/>
      <c r="W1571" s="55"/>
      <c r="X1571" s="55"/>
      <c r="Y1571" s="55"/>
      <c r="Z1571" s="55"/>
      <c r="AA1571" s="42"/>
      <c r="AF1571" s="55"/>
      <c r="AG1571" s="56"/>
      <c r="AN1571" s="11"/>
      <c r="AQ1571" s="5"/>
    </row>
    <row r="1572" spans="2:43">
      <c r="B1572" s="57"/>
      <c r="D1572" s="11"/>
      <c r="E1572" s="56"/>
      <c r="F1572" s="11"/>
      <c r="G1572" s="11"/>
      <c r="H1572" s="11"/>
      <c r="L1572" s="55"/>
      <c r="M1572" s="42"/>
      <c r="N1572" s="55"/>
      <c r="O1572" s="42"/>
      <c r="Q1572" s="55"/>
      <c r="R1572" s="55"/>
      <c r="S1572" s="55"/>
      <c r="T1572" s="55"/>
      <c r="U1572" s="55"/>
      <c r="V1572" s="55"/>
      <c r="W1572" s="55"/>
      <c r="X1572" s="55"/>
      <c r="Y1572" s="55"/>
      <c r="Z1572" s="55"/>
      <c r="AF1572" s="55"/>
      <c r="AG1572" s="56"/>
      <c r="AJ1572" s="11"/>
      <c r="AQ1572" s="5"/>
    </row>
    <row r="1573" spans="2:43">
      <c r="B1573" s="57"/>
      <c r="D1573" s="11"/>
      <c r="E1573" s="56"/>
      <c r="F1573" s="11"/>
      <c r="G1573" s="11"/>
      <c r="H1573" s="11"/>
      <c r="L1573" s="55"/>
      <c r="M1573" s="42"/>
      <c r="N1573" s="55"/>
      <c r="O1573" s="42"/>
      <c r="Q1573" s="55"/>
      <c r="R1573" s="55"/>
      <c r="S1573" s="55"/>
      <c r="T1573" s="55"/>
      <c r="U1573" s="55"/>
      <c r="V1573" s="55"/>
      <c r="W1573" s="55"/>
      <c r="X1573" s="55"/>
      <c r="Y1573" s="55"/>
      <c r="Z1573" s="55"/>
      <c r="AA1573" s="42"/>
      <c r="AF1573" s="55"/>
      <c r="AG1573" s="56"/>
      <c r="AN1573" s="11"/>
      <c r="AQ1573" s="5"/>
    </row>
    <row r="1574" spans="2:43">
      <c r="B1574" s="57"/>
      <c r="D1574" s="11"/>
      <c r="E1574" s="56"/>
      <c r="F1574" s="11"/>
      <c r="G1574" s="11"/>
      <c r="H1574" s="11"/>
      <c r="L1574" s="55"/>
      <c r="M1574" s="42"/>
      <c r="N1574" s="55"/>
      <c r="O1574" s="42"/>
      <c r="Q1574" s="55"/>
      <c r="R1574" s="55"/>
      <c r="S1574" s="55"/>
      <c r="T1574" s="55"/>
      <c r="U1574" s="55"/>
      <c r="V1574" s="55"/>
      <c r="W1574" s="55"/>
      <c r="X1574" s="55"/>
      <c r="Y1574" s="55"/>
      <c r="Z1574" s="55"/>
      <c r="AA1574" s="42"/>
      <c r="AF1574" s="55"/>
      <c r="AG1574" s="56"/>
      <c r="AQ1574" s="5"/>
    </row>
    <row r="1575" spans="2:43">
      <c r="B1575" s="57"/>
      <c r="D1575" s="11"/>
      <c r="E1575" s="56"/>
      <c r="F1575" s="11"/>
      <c r="G1575" s="11"/>
      <c r="H1575" s="11"/>
      <c r="L1575" s="55"/>
      <c r="M1575" s="42"/>
      <c r="N1575" s="55"/>
      <c r="O1575" s="42"/>
      <c r="Q1575" s="55"/>
      <c r="R1575" s="55"/>
      <c r="S1575" s="55"/>
      <c r="T1575" s="55"/>
      <c r="U1575" s="55"/>
      <c r="V1575" s="55"/>
      <c r="W1575" s="55"/>
      <c r="X1575" s="55"/>
      <c r="Y1575" s="55"/>
      <c r="Z1575" s="55"/>
      <c r="AC1575" s="42"/>
      <c r="AF1575" s="55"/>
      <c r="AG1575" s="56"/>
      <c r="AN1575" s="11"/>
      <c r="AQ1575" s="5"/>
    </row>
    <row r="1576" spans="2:43">
      <c r="B1576" s="57"/>
      <c r="D1576" s="11"/>
      <c r="E1576" s="56"/>
      <c r="F1576" s="11"/>
      <c r="G1576" s="11"/>
      <c r="H1576" s="11"/>
      <c r="L1576" s="55"/>
      <c r="M1576" s="42"/>
      <c r="N1576" s="55"/>
      <c r="O1576" s="42"/>
      <c r="Q1576" s="55"/>
      <c r="R1576" s="55"/>
      <c r="S1576" s="55"/>
      <c r="T1576" s="55"/>
      <c r="U1576" s="55"/>
      <c r="V1576" s="55"/>
      <c r="W1576" s="55"/>
      <c r="X1576" s="55"/>
      <c r="Y1576" s="55"/>
      <c r="Z1576" s="55"/>
      <c r="AA1576" s="42"/>
      <c r="AF1576" s="55"/>
      <c r="AG1576" s="56"/>
      <c r="AN1576" s="11"/>
      <c r="AQ1576" s="5"/>
    </row>
    <row r="1577" spans="2:43">
      <c r="B1577" s="57"/>
      <c r="D1577" s="11"/>
      <c r="E1577" s="56"/>
      <c r="F1577" s="11"/>
      <c r="G1577" s="11"/>
      <c r="H1577" s="11"/>
      <c r="L1577" s="55"/>
      <c r="M1577" s="42"/>
      <c r="N1577" s="55"/>
      <c r="O1577" s="42"/>
      <c r="Q1577" s="55"/>
      <c r="R1577" s="55"/>
      <c r="S1577" s="55"/>
      <c r="T1577" s="55"/>
      <c r="U1577" s="55"/>
      <c r="V1577" s="55"/>
      <c r="W1577" s="55"/>
      <c r="X1577" s="55"/>
      <c r="Y1577" s="55"/>
      <c r="Z1577" s="55"/>
      <c r="AA1577" s="42"/>
      <c r="AF1577" s="55"/>
      <c r="AG1577" s="56"/>
      <c r="AN1577" s="11"/>
      <c r="AQ1577" s="5"/>
    </row>
    <row r="1578" spans="2:43">
      <c r="B1578" s="57"/>
      <c r="D1578" s="11"/>
      <c r="E1578" s="56"/>
      <c r="F1578" s="11"/>
      <c r="G1578" s="11"/>
      <c r="H1578" s="11"/>
      <c r="L1578" s="55"/>
      <c r="M1578" s="42"/>
      <c r="N1578" s="55"/>
      <c r="O1578" s="42"/>
      <c r="Q1578" s="55"/>
      <c r="R1578" s="55"/>
      <c r="S1578" s="55"/>
      <c r="T1578" s="55"/>
      <c r="U1578" s="55"/>
      <c r="V1578" s="55"/>
      <c r="W1578" s="55"/>
      <c r="X1578" s="55"/>
      <c r="Y1578" s="55"/>
      <c r="Z1578" s="55"/>
      <c r="AA1578" s="42"/>
      <c r="AF1578" s="55"/>
      <c r="AG1578" s="56"/>
      <c r="AN1578" s="11"/>
      <c r="AQ1578" s="5"/>
    </row>
    <row r="1579" spans="2:43">
      <c r="B1579" s="57"/>
      <c r="D1579" s="11"/>
      <c r="E1579" s="56"/>
      <c r="F1579" s="11"/>
      <c r="G1579" s="11"/>
      <c r="H1579" s="11"/>
      <c r="L1579" s="55"/>
      <c r="M1579" s="42"/>
      <c r="N1579" s="55"/>
      <c r="O1579" s="42"/>
      <c r="Q1579" s="55"/>
      <c r="R1579" s="55"/>
      <c r="S1579" s="55"/>
      <c r="T1579" s="55"/>
      <c r="U1579" s="55"/>
      <c r="V1579" s="55"/>
      <c r="W1579" s="55"/>
      <c r="X1579" s="55"/>
      <c r="Y1579" s="55"/>
      <c r="Z1579" s="55"/>
      <c r="AA1579" s="42"/>
      <c r="AF1579" s="55"/>
      <c r="AG1579" s="56"/>
      <c r="AN1579" s="11"/>
      <c r="AQ1579" s="5"/>
    </row>
    <row r="1580" spans="2:43">
      <c r="B1580" s="57"/>
      <c r="D1580" s="11"/>
      <c r="E1580" s="56"/>
      <c r="F1580" s="11"/>
      <c r="G1580" s="11"/>
      <c r="H1580" s="11"/>
      <c r="L1580" s="55"/>
      <c r="M1580" s="42"/>
      <c r="N1580" s="55"/>
      <c r="O1580" s="42"/>
      <c r="Q1580" s="55"/>
      <c r="R1580" s="55"/>
      <c r="S1580" s="55"/>
      <c r="T1580" s="55"/>
      <c r="U1580" s="55"/>
      <c r="V1580" s="55"/>
      <c r="W1580" s="55"/>
      <c r="X1580" s="55"/>
      <c r="Y1580" s="55"/>
      <c r="Z1580" s="55"/>
      <c r="AA1580" s="42"/>
      <c r="AF1580" s="55"/>
      <c r="AG1580" s="56"/>
      <c r="AQ1580" s="5"/>
    </row>
    <row r="1581" spans="2:43">
      <c r="B1581" s="57"/>
      <c r="D1581" s="11"/>
      <c r="E1581" s="56"/>
      <c r="F1581" s="11"/>
      <c r="G1581" s="11"/>
      <c r="H1581" s="11"/>
      <c r="L1581" s="55"/>
      <c r="M1581" s="42"/>
      <c r="N1581" s="55"/>
      <c r="O1581" s="42"/>
      <c r="Q1581" s="55"/>
      <c r="R1581" s="55"/>
      <c r="S1581" s="55"/>
      <c r="T1581" s="55"/>
      <c r="U1581" s="55"/>
      <c r="V1581" s="55"/>
      <c r="W1581" s="55"/>
      <c r="X1581" s="55"/>
      <c r="Y1581" s="55"/>
      <c r="Z1581" s="55"/>
      <c r="AA1581" s="42"/>
      <c r="AF1581" s="55"/>
      <c r="AG1581" s="56"/>
      <c r="AQ1581" s="5"/>
    </row>
    <row r="1582" spans="2:43">
      <c r="B1582" s="57"/>
      <c r="D1582" s="11"/>
      <c r="E1582" s="56"/>
      <c r="F1582" s="11"/>
      <c r="G1582" s="11"/>
      <c r="H1582" s="11"/>
      <c r="L1582" s="55"/>
      <c r="M1582" s="42"/>
      <c r="N1582" s="55"/>
      <c r="O1582" s="42"/>
      <c r="Q1582" s="55"/>
      <c r="R1582" s="55"/>
      <c r="S1582" s="55"/>
      <c r="T1582" s="55"/>
      <c r="U1582" s="55"/>
      <c r="V1582" s="55"/>
      <c r="W1582" s="55"/>
      <c r="X1582" s="55"/>
      <c r="Y1582" s="55"/>
      <c r="Z1582" s="55"/>
      <c r="AC1582" s="42"/>
      <c r="AF1582" s="55"/>
      <c r="AG1582" s="56"/>
      <c r="AQ1582" s="5"/>
    </row>
    <row r="1583" spans="2:43">
      <c r="B1583" s="57"/>
      <c r="D1583" s="11"/>
      <c r="E1583" s="56"/>
      <c r="F1583" s="11"/>
      <c r="G1583" s="11"/>
      <c r="H1583" s="11"/>
      <c r="L1583" s="55"/>
      <c r="M1583" s="42"/>
      <c r="N1583" s="55"/>
      <c r="O1583" s="42"/>
      <c r="Q1583" s="55"/>
      <c r="R1583" s="55"/>
      <c r="S1583" s="55"/>
      <c r="T1583" s="55"/>
      <c r="U1583" s="55"/>
      <c r="V1583" s="55"/>
      <c r="W1583" s="55"/>
      <c r="X1583" s="55"/>
      <c r="Y1583" s="55"/>
      <c r="Z1583" s="55"/>
      <c r="AA1583" s="42"/>
      <c r="AF1583" s="55"/>
      <c r="AG1583" s="56"/>
      <c r="AQ1583" s="5"/>
    </row>
    <row r="1584" spans="2:43">
      <c r="B1584" s="57"/>
      <c r="D1584" s="11"/>
      <c r="E1584" s="56"/>
      <c r="F1584" s="11"/>
      <c r="G1584" s="11"/>
      <c r="H1584" s="11"/>
      <c r="L1584" s="55"/>
      <c r="M1584" s="42"/>
      <c r="N1584" s="55"/>
      <c r="O1584" s="42"/>
      <c r="Q1584" s="55"/>
      <c r="R1584" s="55"/>
      <c r="S1584" s="55"/>
      <c r="T1584" s="55"/>
      <c r="U1584" s="55"/>
      <c r="V1584" s="55"/>
      <c r="W1584" s="55"/>
      <c r="X1584" s="55"/>
      <c r="Y1584" s="55"/>
      <c r="Z1584" s="55"/>
      <c r="AA1584" s="42"/>
      <c r="AF1584" s="55"/>
      <c r="AG1584" s="56"/>
      <c r="AQ1584" s="5"/>
    </row>
    <row r="1585" spans="2:43">
      <c r="B1585" s="57"/>
      <c r="D1585" s="11"/>
      <c r="E1585" s="56"/>
      <c r="F1585" s="11"/>
      <c r="G1585" s="11"/>
      <c r="H1585" s="11"/>
      <c r="L1585" s="55"/>
      <c r="M1585" s="42"/>
      <c r="N1585" s="55"/>
      <c r="O1585" s="42"/>
      <c r="Q1585" s="55"/>
      <c r="R1585" s="55"/>
      <c r="S1585" s="55"/>
      <c r="T1585" s="55"/>
      <c r="U1585" s="55"/>
      <c r="V1585" s="55"/>
      <c r="W1585" s="55"/>
      <c r="X1585" s="55"/>
      <c r="Y1585" s="55"/>
      <c r="Z1585" s="55"/>
      <c r="AA1585" s="42"/>
      <c r="AF1585" s="55"/>
      <c r="AG1585" s="56"/>
      <c r="AQ1585" s="5"/>
    </row>
    <row r="1586" spans="2:43">
      <c r="B1586" s="57"/>
      <c r="D1586" s="11"/>
      <c r="E1586" s="56"/>
      <c r="F1586" s="11"/>
      <c r="G1586" s="11"/>
      <c r="H1586" s="11"/>
      <c r="L1586" s="55"/>
      <c r="M1586" s="42"/>
      <c r="N1586" s="55"/>
      <c r="O1586" s="42"/>
      <c r="Q1586" s="55"/>
      <c r="R1586" s="55"/>
      <c r="S1586" s="55"/>
      <c r="T1586" s="55"/>
      <c r="U1586" s="55"/>
      <c r="V1586" s="55"/>
      <c r="W1586" s="55"/>
      <c r="X1586" s="55"/>
      <c r="Y1586" s="55"/>
      <c r="Z1586" s="55"/>
      <c r="AA1586" s="42"/>
      <c r="AF1586" s="55"/>
      <c r="AG1586" s="56"/>
      <c r="AQ1586" s="5"/>
    </row>
    <row r="1587" spans="2:43">
      <c r="B1587" s="57"/>
      <c r="D1587" s="11"/>
      <c r="E1587" s="56"/>
      <c r="F1587" s="11"/>
      <c r="G1587" s="11"/>
      <c r="H1587" s="11"/>
      <c r="I1587" s="11"/>
      <c r="L1587" s="55"/>
      <c r="M1587" s="42"/>
      <c r="N1587" s="55"/>
      <c r="O1587" s="42"/>
      <c r="Q1587" s="55"/>
      <c r="R1587" s="55"/>
      <c r="S1587" s="55"/>
      <c r="T1587" s="55"/>
      <c r="U1587" s="55"/>
      <c r="V1587" s="55"/>
      <c r="W1587" s="55"/>
      <c r="X1587" s="55"/>
      <c r="Y1587" s="55"/>
      <c r="Z1587" s="55"/>
      <c r="AA1587" s="42"/>
      <c r="AF1587" s="55"/>
      <c r="AG1587" s="56"/>
      <c r="AQ1587" s="5"/>
    </row>
    <row r="1588" spans="2:43">
      <c r="B1588" s="57"/>
      <c r="D1588" s="11"/>
      <c r="E1588" s="56"/>
      <c r="F1588" s="11"/>
      <c r="G1588" s="11"/>
      <c r="H1588" s="11"/>
      <c r="L1588" s="55"/>
      <c r="M1588" s="42"/>
      <c r="N1588" s="55"/>
      <c r="O1588" s="42"/>
      <c r="Q1588" s="55"/>
      <c r="R1588" s="55"/>
      <c r="S1588" s="55"/>
      <c r="T1588" s="55"/>
      <c r="U1588" s="55"/>
      <c r="V1588" s="55"/>
      <c r="W1588" s="55"/>
      <c r="X1588" s="55"/>
      <c r="Y1588" s="55"/>
      <c r="Z1588" s="55"/>
      <c r="AA1588" s="42"/>
      <c r="AF1588" s="55"/>
      <c r="AG1588" s="56"/>
      <c r="AN1588" s="11"/>
      <c r="AQ1588" s="5"/>
    </row>
    <row r="1589" spans="2:43">
      <c r="B1589" s="57"/>
      <c r="D1589" s="11"/>
      <c r="E1589" s="56"/>
      <c r="F1589" s="11"/>
      <c r="G1589" s="11"/>
      <c r="H1589" s="11"/>
      <c r="L1589" s="55"/>
      <c r="M1589" s="42"/>
      <c r="N1589" s="55"/>
      <c r="O1589" s="42"/>
      <c r="Q1589" s="55"/>
      <c r="R1589" s="55"/>
      <c r="S1589" s="55"/>
      <c r="T1589" s="55"/>
      <c r="U1589" s="55"/>
      <c r="V1589" s="55"/>
      <c r="W1589" s="55"/>
      <c r="X1589" s="55"/>
      <c r="Y1589" s="55"/>
      <c r="Z1589" s="55"/>
      <c r="AC1589" s="42"/>
      <c r="AF1589" s="55"/>
      <c r="AG1589" s="56"/>
      <c r="AN1589" s="11"/>
      <c r="AQ1589" s="5"/>
    </row>
    <row r="1590" spans="2:43">
      <c r="B1590" s="57"/>
      <c r="D1590" s="11"/>
      <c r="E1590" s="56"/>
      <c r="F1590" s="11"/>
      <c r="G1590" s="11"/>
      <c r="H1590" s="11"/>
      <c r="L1590" s="55"/>
      <c r="M1590" s="42"/>
      <c r="N1590" s="55"/>
      <c r="O1590" s="42"/>
      <c r="Q1590" s="55"/>
      <c r="R1590" s="55"/>
      <c r="S1590" s="55"/>
      <c r="T1590" s="55"/>
      <c r="U1590" s="55"/>
      <c r="V1590" s="55"/>
      <c r="W1590" s="55"/>
      <c r="X1590" s="55"/>
      <c r="Y1590" s="55"/>
      <c r="Z1590" s="55"/>
      <c r="AC1590" s="42"/>
      <c r="AF1590" s="55"/>
      <c r="AG1590" s="56"/>
      <c r="AN1590" s="11"/>
      <c r="AQ1590" s="5"/>
    </row>
    <row r="1591" spans="2:43">
      <c r="B1591" s="57"/>
      <c r="D1591" s="11"/>
      <c r="E1591" s="56"/>
      <c r="F1591" s="11"/>
      <c r="G1591" s="11"/>
      <c r="H1591" s="11"/>
      <c r="L1591" s="55"/>
      <c r="M1591" s="42"/>
      <c r="N1591" s="55"/>
      <c r="O1591" s="42"/>
      <c r="Q1591" s="55"/>
      <c r="R1591" s="55"/>
      <c r="S1591" s="55"/>
      <c r="T1591" s="55"/>
      <c r="U1591" s="55"/>
      <c r="V1591" s="55"/>
      <c r="W1591" s="55"/>
      <c r="X1591" s="55"/>
      <c r="Y1591" s="55"/>
      <c r="Z1591" s="55"/>
      <c r="AA1591" s="42"/>
      <c r="AF1591" s="55"/>
      <c r="AG1591" s="56"/>
      <c r="AN1591" s="11"/>
      <c r="AQ1591" s="5"/>
    </row>
    <row r="1592" spans="2:43">
      <c r="B1592" s="57"/>
      <c r="D1592" s="11"/>
      <c r="E1592" s="56"/>
      <c r="F1592" s="11"/>
      <c r="G1592" s="11"/>
      <c r="H1592" s="11"/>
      <c r="L1592" s="55"/>
      <c r="M1592" s="42"/>
      <c r="N1592" s="55"/>
      <c r="O1592" s="42"/>
      <c r="Q1592" s="55"/>
      <c r="R1592" s="55"/>
      <c r="S1592" s="55"/>
      <c r="T1592" s="55"/>
      <c r="U1592" s="55"/>
      <c r="V1592" s="55"/>
      <c r="W1592" s="55"/>
      <c r="X1592" s="55"/>
      <c r="Y1592" s="55"/>
      <c r="Z1592" s="55"/>
      <c r="AA1592" s="42"/>
      <c r="AF1592" s="55"/>
      <c r="AG1592" s="56"/>
      <c r="AJ1592" s="11"/>
      <c r="AN1592" s="11"/>
      <c r="AQ1592" s="5"/>
    </row>
    <row r="1593" spans="2:43">
      <c r="B1593" s="57"/>
      <c r="D1593" s="11"/>
      <c r="E1593" s="56"/>
      <c r="F1593" s="11"/>
      <c r="G1593" s="11"/>
      <c r="H1593" s="11"/>
      <c r="L1593" s="55"/>
      <c r="M1593" s="42"/>
      <c r="N1593" s="55"/>
      <c r="O1593" s="42"/>
      <c r="Q1593" s="55"/>
      <c r="R1593" s="55"/>
      <c r="S1593" s="55"/>
      <c r="T1593" s="55"/>
      <c r="U1593" s="55"/>
      <c r="V1593" s="55"/>
      <c r="W1593" s="55"/>
      <c r="X1593" s="55"/>
      <c r="Y1593" s="55"/>
      <c r="Z1593" s="55"/>
      <c r="AA1593" s="42"/>
      <c r="AF1593" s="55"/>
      <c r="AG1593" s="56"/>
      <c r="AN1593" s="11"/>
      <c r="AQ1593" s="5"/>
    </row>
    <row r="1594" spans="2:43">
      <c r="B1594" s="57"/>
      <c r="D1594" s="11"/>
      <c r="E1594" s="56"/>
      <c r="F1594" s="11"/>
      <c r="G1594" s="11"/>
      <c r="H1594" s="11"/>
      <c r="L1594" s="55"/>
      <c r="M1594" s="42"/>
      <c r="N1594" s="55"/>
      <c r="O1594" s="42"/>
      <c r="Q1594" s="55"/>
      <c r="R1594" s="55"/>
      <c r="S1594" s="55"/>
      <c r="T1594" s="55"/>
      <c r="U1594" s="55"/>
      <c r="V1594" s="55"/>
      <c r="W1594" s="55"/>
      <c r="X1594" s="55"/>
      <c r="Y1594" s="55"/>
      <c r="Z1594" s="55"/>
      <c r="AA1594" s="42"/>
      <c r="AF1594" s="55"/>
      <c r="AG1594" s="56"/>
      <c r="AJ1594" s="11"/>
      <c r="AN1594" s="11"/>
      <c r="AQ1594" s="5"/>
    </row>
    <row r="1595" spans="2:43">
      <c r="B1595" s="57"/>
      <c r="D1595" s="11"/>
      <c r="E1595" s="56"/>
      <c r="F1595" s="11"/>
      <c r="G1595" s="11"/>
      <c r="H1595" s="11"/>
      <c r="L1595" s="55"/>
      <c r="M1595" s="42"/>
      <c r="N1595" s="55"/>
      <c r="O1595" s="42"/>
      <c r="Q1595" s="55"/>
      <c r="R1595" s="55"/>
      <c r="S1595" s="55"/>
      <c r="T1595" s="55"/>
      <c r="U1595" s="55"/>
      <c r="V1595" s="55"/>
      <c r="W1595" s="55"/>
      <c r="X1595" s="55"/>
      <c r="Y1595" s="55"/>
      <c r="Z1595" s="55"/>
      <c r="AC1595" s="42"/>
      <c r="AF1595" s="55"/>
      <c r="AG1595" s="56"/>
      <c r="AH1595" s="55"/>
      <c r="AI1595" s="56"/>
      <c r="AQ1595" s="5"/>
    </row>
    <row r="1596" spans="2:43">
      <c r="B1596" s="57"/>
      <c r="D1596" s="11"/>
      <c r="E1596" s="56"/>
      <c r="F1596" s="11"/>
      <c r="G1596" s="11"/>
      <c r="H1596" s="11"/>
      <c r="L1596" s="55"/>
      <c r="M1596" s="42"/>
      <c r="N1596" s="55"/>
      <c r="O1596" s="42"/>
      <c r="Q1596" s="55"/>
      <c r="R1596" s="55"/>
      <c r="S1596" s="55"/>
      <c r="T1596" s="55"/>
      <c r="U1596" s="55"/>
      <c r="V1596" s="55"/>
      <c r="W1596" s="55"/>
      <c r="X1596" s="55"/>
      <c r="Y1596" s="55"/>
      <c r="Z1596" s="55"/>
      <c r="AA1596" s="42"/>
      <c r="AF1596" s="55"/>
      <c r="AG1596" s="56"/>
      <c r="AN1596" s="11"/>
      <c r="AQ1596" s="5"/>
    </row>
    <row r="1597" spans="2:43">
      <c r="B1597" s="57"/>
      <c r="D1597" s="11"/>
      <c r="E1597" s="56"/>
      <c r="F1597" s="11"/>
      <c r="G1597" s="11"/>
      <c r="H1597" s="11"/>
      <c r="L1597" s="55"/>
      <c r="M1597" s="42"/>
      <c r="N1597" s="55"/>
      <c r="O1597" s="42"/>
      <c r="Q1597" s="55"/>
      <c r="R1597" s="55"/>
      <c r="S1597" s="55"/>
      <c r="T1597" s="55"/>
      <c r="U1597" s="55"/>
      <c r="V1597" s="55"/>
      <c r="W1597" s="55"/>
      <c r="X1597" s="55"/>
      <c r="Y1597" s="55"/>
      <c r="Z1597" s="55"/>
      <c r="AA1597" s="42"/>
      <c r="AF1597" s="55"/>
      <c r="AG1597" s="56"/>
      <c r="AN1597" s="11"/>
      <c r="AQ1597" s="5"/>
    </row>
    <row r="1598" spans="2:43">
      <c r="B1598" s="57"/>
      <c r="D1598" s="11"/>
      <c r="E1598" s="56"/>
      <c r="F1598" s="11"/>
      <c r="G1598" s="11"/>
      <c r="H1598" s="11"/>
      <c r="L1598" s="55"/>
      <c r="M1598" s="42"/>
      <c r="N1598" s="55"/>
      <c r="O1598" s="42"/>
      <c r="Q1598" s="55"/>
      <c r="R1598" s="55"/>
      <c r="S1598" s="55"/>
      <c r="T1598" s="55"/>
      <c r="U1598" s="55"/>
      <c r="V1598" s="55"/>
      <c r="W1598" s="55"/>
      <c r="X1598" s="55"/>
      <c r="Y1598" s="55"/>
      <c r="Z1598" s="55"/>
      <c r="AA1598" s="42"/>
      <c r="AF1598" s="55"/>
      <c r="AG1598" s="56"/>
      <c r="AQ1598" s="5"/>
    </row>
    <row r="1599" spans="2:43">
      <c r="B1599" s="57"/>
      <c r="D1599" s="11"/>
      <c r="E1599" s="56"/>
      <c r="F1599" s="11"/>
      <c r="G1599" s="11"/>
      <c r="H1599" s="11"/>
      <c r="L1599" s="55"/>
      <c r="M1599" s="42"/>
      <c r="N1599" s="55"/>
      <c r="O1599" s="42"/>
      <c r="Q1599" s="55"/>
      <c r="R1599" s="55"/>
      <c r="S1599" s="55"/>
      <c r="T1599" s="55"/>
      <c r="U1599" s="55"/>
      <c r="V1599" s="55"/>
      <c r="W1599" s="55"/>
      <c r="X1599" s="55"/>
      <c r="Y1599" s="55"/>
      <c r="Z1599" s="55"/>
      <c r="AC1599" s="42"/>
      <c r="AF1599" s="55"/>
      <c r="AG1599" s="56"/>
      <c r="AN1599" s="11"/>
      <c r="AQ1599" s="5"/>
    </row>
    <row r="1600" spans="2:43">
      <c r="B1600" s="57"/>
      <c r="D1600" s="11"/>
      <c r="E1600" s="56"/>
      <c r="F1600" s="11"/>
      <c r="G1600" s="11"/>
      <c r="H1600" s="11"/>
      <c r="L1600" s="55"/>
      <c r="M1600" s="42"/>
      <c r="N1600" s="55"/>
      <c r="O1600" s="42"/>
      <c r="Q1600" s="55"/>
      <c r="R1600" s="55"/>
      <c r="S1600" s="55"/>
      <c r="T1600" s="55"/>
      <c r="U1600" s="55"/>
      <c r="V1600" s="55"/>
      <c r="W1600" s="55"/>
      <c r="X1600" s="55"/>
      <c r="Y1600" s="55"/>
      <c r="Z1600" s="55"/>
      <c r="AA1600" s="42"/>
      <c r="AF1600" s="55"/>
      <c r="AG1600" s="56"/>
      <c r="AN1600" s="11"/>
      <c r="AQ1600" s="5"/>
    </row>
    <row r="1601" spans="2:43">
      <c r="B1601" s="57"/>
      <c r="D1601" s="11"/>
      <c r="E1601" s="56"/>
      <c r="F1601" s="11"/>
      <c r="G1601" s="11"/>
      <c r="H1601" s="11"/>
      <c r="L1601" s="55"/>
      <c r="M1601" s="42"/>
      <c r="N1601" s="55"/>
      <c r="O1601" s="42"/>
      <c r="Q1601" s="55"/>
      <c r="R1601" s="55"/>
      <c r="S1601" s="55"/>
      <c r="T1601" s="55"/>
      <c r="U1601" s="55"/>
      <c r="V1601" s="55"/>
      <c r="W1601" s="55"/>
      <c r="X1601" s="55"/>
      <c r="Y1601" s="55"/>
      <c r="Z1601" s="55"/>
      <c r="AC1601" s="42"/>
      <c r="AF1601" s="55"/>
      <c r="AG1601" s="56"/>
      <c r="AN1601" s="11"/>
      <c r="AQ1601" s="5"/>
    </row>
    <row r="1602" spans="2:43">
      <c r="B1602" s="57"/>
      <c r="D1602" s="11"/>
      <c r="E1602" s="56"/>
      <c r="F1602" s="11"/>
      <c r="G1602" s="11"/>
      <c r="H1602" s="11"/>
      <c r="L1602" s="55"/>
      <c r="M1602" s="42"/>
      <c r="N1602" s="55"/>
      <c r="O1602" s="42"/>
      <c r="Q1602" s="55"/>
      <c r="R1602" s="55"/>
      <c r="S1602" s="55"/>
      <c r="T1602" s="55"/>
      <c r="U1602" s="55"/>
      <c r="V1602" s="55"/>
      <c r="W1602" s="55"/>
      <c r="X1602" s="55"/>
      <c r="Y1602" s="55"/>
      <c r="Z1602" s="55"/>
      <c r="AA1602" s="42"/>
      <c r="AF1602" s="55"/>
      <c r="AG1602" s="56"/>
      <c r="AN1602" s="11"/>
      <c r="AQ1602" s="5"/>
    </row>
    <row r="1603" spans="2:43">
      <c r="B1603" s="57"/>
      <c r="D1603" s="11"/>
      <c r="E1603" s="56"/>
      <c r="F1603" s="11"/>
      <c r="G1603" s="11"/>
      <c r="H1603" s="11"/>
      <c r="L1603" s="55"/>
      <c r="M1603" s="42"/>
      <c r="N1603" s="55"/>
      <c r="O1603" s="42"/>
      <c r="Q1603" s="55"/>
      <c r="R1603" s="55"/>
      <c r="S1603" s="55"/>
      <c r="T1603" s="55"/>
      <c r="U1603" s="55"/>
      <c r="V1603" s="55"/>
      <c r="W1603" s="55"/>
      <c r="X1603" s="55"/>
      <c r="Y1603" s="55"/>
      <c r="Z1603" s="55"/>
      <c r="AC1603" s="42"/>
      <c r="AF1603" s="55"/>
      <c r="AG1603" s="56"/>
      <c r="AN1603" s="11"/>
      <c r="AQ1603" s="5"/>
    </row>
    <row r="1604" spans="2:43">
      <c r="B1604" s="57"/>
      <c r="D1604" s="11"/>
      <c r="E1604" s="56"/>
      <c r="F1604" s="11"/>
      <c r="G1604" s="11"/>
      <c r="H1604" s="11"/>
      <c r="L1604" s="55"/>
      <c r="M1604" s="42"/>
      <c r="N1604" s="55"/>
      <c r="O1604" s="42"/>
      <c r="Q1604" s="55"/>
      <c r="R1604" s="55"/>
      <c r="S1604" s="55"/>
      <c r="T1604" s="55"/>
      <c r="U1604" s="55"/>
      <c r="V1604" s="55"/>
      <c r="W1604" s="55"/>
      <c r="X1604" s="55"/>
      <c r="Y1604" s="55"/>
      <c r="Z1604" s="55"/>
      <c r="AC1604" s="42"/>
      <c r="AF1604" s="55"/>
      <c r="AG1604" s="56"/>
      <c r="AH1604" s="55"/>
      <c r="AI1604" s="56"/>
      <c r="AN1604" s="11"/>
      <c r="AQ1604" s="5"/>
    </row>
    <row r="1605" spans="2:43">
      <c r="B1605" s="57"/>
      <c r="D1605" s="11"/>
      <c r="E1605" s="56"/>
      <c r="F1605" s="11"/>
      <c r="G1605" s="11"/>
      <c r="H1605" s="11"/>
      <c r="L1605" s="55"/>
      <c r="M1605" s="42"/>
      <c r="N1605" s="55"/>
      <c r="O1605" s="42"/>
      <c r="Q1605" s="55"/>
      <c r="R1605" s="55"/>
      <c r="S1605" s="55"/>
      <c r="T1605" s="55"/>
      <c r="U1605" s="55"/>
      <c r="V1605" s="55"/>
      <c r="W1605" s="55"/>
      <c r="X1605" s="55"/>
      <c r="Y1605" s="55"/>
      <c r="Z1605" s="55"/>
      <c r="AA1605" s="42"/>
      <c r="AF1605" s="55"/>
      <c r="AG1605" s="56"/>
      <c r="AQ1605" s="5"/>
    </row>
    <row r="1606" spans="2:43">
      <c r="B1606" s="57"/>
      <c r="D1606" s="11"/>
      <c r="E1606" s="56"/>
      <c r="F1606" s="11"/>
      <c r="G1606" s="11"/>
      <c r="H1606" s="11"/>
      <c r="L1606" s="55"/>
      <c r="M1606" s="42"/>
      <c r="N1606" s="55"/>
      <c r="O1606" s="42"/>
      <c r="Q1606" s="55"/>
      <c r="R1606" s="55"/>
      <c r="S1606" s="55"/>
      <c r="T1606" s="55"/>
      <c r="U1606" s="55"/>
      <c r="V1606" s="55"/>
      <c r="W1606" s="55"/>
      <c r="X1606" s="55"/>
      <c r="Y1606" s="55"/>
      <c r="Z1606" s="55"/>
      <c r="AA1606" s="42"/>
      <c r="AF1606" s="55"/>
      <c r="AG1606" s="56"/>
      <c r="AQ1606" s="5"/>
    </row>
    <row r="1607" spans="2:43">
      <c r="B1607" s="57"/>
      <c r="D1607" s="11"/>
      <c r="E1607" s="56"/>
      <c r="F1607" s="11"/>
      <c r="G1607" s="11"/>
      <c r="H1607" s="11"/>
      <c r="L1607" s="55"/>
      <c r="M1607" s="42"/>
      <c r="N1607" s="55"/>
      <c r="O1607" s="42"/>
      <c r="Q1607" s="55"/>
      <c r="R1607" s="55"/>
      <c r="S1607" s="55"/>
      <c r="T1607" s="55"/>
      <c r="U1607" s="55"/>
      <c r="V1607" s="55"/>
      <c r="W1607" s="55"/>
      <c r="X1607" s="55"/>
      <c r="Y1607" s="55"/>
      <c r="Z1607" s="55"/>
      <c r="AA1607" s="42"/>
      <c r="AF1607" s="55"/>
      <c r="AG1607" s="56"/>
      <c r="AN1607" s="11"/>
      <c r="AQ1607" s="5"/>
    </row>
    <row r="1608" spans="2:43">
      <c r="B1608" s="57"/>
      <c r="D1608" s="11"/>
      <c r="E1608" s="56"/>
      <c r="F1608" s="11"/>
      <c r="G1608" s="11"/>
      <c r="H1608" s="11"/>
      <c r="L1608" s="55"/>
      <c r="M1608" s="42"/>
      <c r="N1608" s="55"/>
      <c r="O1608" s="42"/>
      <c r="Q1608" s="55"/>
      <c r="R1608" s="55"/>
      <c r="S1608" s="55"/>
      <c r="T1608" s="55"/>
      <c r="U1608" s="55"/>
      <c r="V1608" s="55"/>
      <c r="W1608" s="55"/>
      <c r="X1608" s="55"/>
      <c r="Y1608" s="55"/>
      <c r="Z1608" s="55"/>
      <c r="AA1608" s="42"/>
      <c r="AF1608" s="55"/>
      <c r="AG1608" s="56"/>
      <c r="AQ1608" s="5"/>
    </row>
    <row r="1609" spans="2:43">
      <c r="B1609" s="57"/>
      <c r="D1609" s="11"/>
      <c r="E1609" s="56"/>
      <c r="F1609" s="11"/>
      <c r="G1609" s="11"/>
      <c r="H1609" s="11"/>
      <c r="L1609" s="55"/>
      <c r="M1609" s="42"/>
      <c r="N1609" s="55"/>
      <c r="O1609" s="42"/>
      <c r="Q1609" s="55"/>
      <c r="R1609" s="55"/>
      <c r="S1609" s="55"/>
      <c r="T1609" s="55"/>
      <c r="U1609" s="55"/>
      <c r="V1609" s="55"/>
      <c r="W1609" s="55"/>
      <c r="X1609" s="55"/>
      <c r="Y1609" s="55"/>
      <c r="Z1609" s="55"/>
      <c r="AA1609" s="42"/>
      <c r="AF1609" s="55"/>
      <c r="AG1609" s="56"/>
      <c r="AQ1609" s="5"/>
    </row>
    <row r="1610" spans="2:43">
      <c r="B1610" s="57"/>
      <c r="D1610" s="11"/>
      <c r="E1610" s="56"/>
      <c r="F1610" s="11"/>
      <c r="G1610" s="11"/>
      <c r="H1610" s="11"/>
      <c r="L1610" s="55"/>
      <c r="M1610" s="42"/>
      <c r="N1610" s="55"/>
      <c r="O1610" s="42"/>
      <c r="Q1610" s="55"/>
      <c r="R1610" s="55"/>
      <c r="S1610" s="55"/>
      <c r="T1610" s="55"/>
      <c r="U1610" s="55"/>
      <c r="V1610" s="55"/>
      <c r="W1610" s="55"/>
      <c r="X1610" s="55"/>
      <c r="Y1610" s="55"/>
      <c r="Z1610" s="55"/>
      <c r="AA1610" s="42"/>
      <c r="AC1610" s="42"/>
      <c r="AF1610" s="55"/>
      <c r="AG1610" s="56"/>
      <c r="AQ1610" s="5"/>
    </row>
    <row r="1611" spans="2:43">
      <c r="B1611" s="57"/>
      <c r="D1611" s="11"/>
      <c r="E1611" s="56"/>
      <c r="F1611" s="11"/>
      <c r="G1611" s="11"/>
      <c r="H1611" s="11"/>
      <c r="L1611" s="55"/>
      <c r="M1611" s="42"/>
      <c r="N1611" s="55"/>
      <c r="O1611" s="42"/>
      <c r="Q1611" s="55"/>
      <c r="R1611" s="55"/>
      <c r="S1611" s="55"/>
      <c r="T1611" s="55"/>
      <c r="U1611" s="55"/>
      <c r="V1611" s="55"/>
      <c r="W1611" s="55"/>
      <c r="X1611" s="55"/>
      <c r="Y1611" s="55"/>
      <c r="Z1611" s="55"/>
      <c r="AA1611" s="42"/>
      <c r="AF1611" s="55"/>
      <c r="AG1611" s="56"/>
      <c r="AQ1611" s="5"/>
    </row>
    <row r="1612" spans="2:43">
      <c r="B1612" s="57"/>
      <c r="D1612" s="11"/>
      <c r="E1612" s="56"/>
      <c r="F1612" s="11"/>
      <c r="G1612" s="11"/>
      <c r="H1612" s="11"/>
      <c r="L1612" s="55"/>
      <c r="M1612" s="42"/>
      <c r="N1612" s="55"/>
      <c r="O1612" s="42"/>
      <c r="Q1612" s="55"/>
      <c r="R1612" s="55"/>
      <c r="S1612" s="55"/>
      <c r="T1612" s="55"/>
      <c r="U1612" s="55"/>
      <c r="V1612" s="55"/>
      <c r="W1612" s="55"/>
      <c r="X1612" s="55"/>
      <c r="Y1612" s="55"/>
      <c r="Z1612" s="55"/>
      <c r="AC1612" s="42"/>
      <c r="AF1612" s="55"/>
      <c r="AG1612" s="56"/>
      <c r="AN1612" s="11"/>
      <c r="AQ1612" s="5"/>
    </row>
    <row r="1613" spans="2:43">
      <c r="B1613" s="57"/>
      <c r="D1613" s="11"/>
      <c r="E1613" s="56"/>
      <c r="F1613" s="11"/>
      <c r="G1613" s="11"/>
      <c r="H1613" s="11"/>
      <c r="L1613" s="55"/>
      <c r="M1613" s="42"/>
      <c r="N1613" s="55"/>
      <c r="O1613" s="42"/>
      <c r="Q1613" s="55"/>
      <c r="R1613" s="55"/>
      <c r="S1613" s="55"/>
      <c r="T1613" s="55"/>
      <c r="U1613" s="55"/>
      <c r="V1613" s="55"/>
      <c r="W1613" s="55"/>
      <c r="X1613" s="55"/>
      <c r="Y1613" s="55"/>
      <c r="Z1613" s="55"/>
      <c r="AA1613" s="42"/>
      <c r="AF1613" s="55"/>
      <c r="AG1613" s="56"/>
      <c r="AN1613" s="11"/>
      <c r="AQ1613" s="5"/>
    </row>
    <row r="1614" spans="2:43">
      <c r="B1614" s="57"/>
      <c r="D1614" s="11"/>
      <c r="E1614" s="56"/>
      <c r="F1614" s="11"/>
      <c r="G1614" s="11"/>
      <c r="H1614" s="11"/>
      <c r="L1614" s="55"/>
      <c r="M1614" s="42"/>
      <c r="N1614" s="55"/>
      <c r="O1614" s="42"/>
      <c r="Q1614" s="55"/>
      <c r="R1614" s="55"/>
      <c r="S1614" s="55"/>
      <c r="T1614" s="55"/>
      <c r="U1614" s="55"/>
      <c r="V1614" s="55"/>
      <c r="W1614" s="55"/>
      <c r="X1614" s="55"/>
      <c r="Y1614" s="55"/>
      <c r="Z1614" s="55"/>
      <c r="AA1614" s="42"/>
      <c r="AF1614" s="55"/>
      <c r="AG1614" s="56"/>
      <c r="AN1614" s="11"/>
      <c r="AQ1614" s="5"/>
    </row>
    <row r="1615" spans="2:43">
      <c r="B1615" s="57"/>
      <c r="D1615" s="11"/>
      <c r="E1615" s="56"/>
      <c r="F1615" s="11"/>
      <c r="G1615" s="11"/>
      <c r="H1615" s="11"/>
      <c r="L1615" s="55"/>
      <c r="M1615" s="42"/>
      <c r="N1615" s="55"/>
      <c r="O1615" s="42"/>
      <c r="Q1615" s="55"/>
      <c r="R1615" s="55"/>
      <c r="S1615" s="55"/>
      <c r="T1615" s="55"/>
      <c r="U1615" s="55"/>
      <c r="V1615" s="55"/>
      <c r="W1615" s="55"/>
      <c r="X1615" s="55"/>
      <c r="Y1615" s="55"/>
      <c r="Z1615" s="55"/>
      <c r="AA1615" s="42"/>
      <c r="AF1615" s="55"/>
      <c r="AG1615" s="56"/>
      <c r="AN1615" s="11"/>
      <c r="AQ1615" s="5"/>
    </row>
    <row r="1616" spans="2:43">
      <c r="B1616" s="57"/>
      <c r="D1616" s="11"/>
      <c r="E1616" s="56"/>
      <c r="F1616" s="11"/>
      <c r="G1616" s="11"/>
      <c r="H1616" s="11"/>
      <c r="L1616" s="55"/>
      <c r="M1616" s="42"/>
      <c r="N1616" s="55"/>
      <c r="O1616" s="42"/>
      <c r="Q1616" s="55"/>
      <c r="R1616" s="55"/>
      <c r="S1616" s="55"/>
      <c r="T1616" s="55"/>
      <c r="U1616" s="55"/>
      <c r="V1616" s="55"/>
      <c r="W1616" s="55"/>
      <c r="X1616" s="55"/>
      <c r="Y1616" s="55"/>
      <c r="Z1616" s="55"/>
      <c r="AA1616" s="42"/>
      <c r="AF1616" s="55"/>
      <c r="AG1616" s="56"/>
      <c r="AQ1616" s="5"/>
    </row>
    <row r="1617" spans="2:43">
      <c r="B1617" s="57"/>
      <c r="D1617" s="11"/>
      <c r="E1617" s="56"/>
      <c r="F1617" s="11"/>
      <c r="G1617" s="11"/>
      <c r="H1617" s="11"/>
      <c r="L1617" s="55"/>
      <c r="M1617" s="42"/>
      <c r="N1617" s="55"/>
      <c r="O1617" s="42"/>
      <c r="Q1617" s="55"/>
      <c r="R1617" s="55"/>
      <c r="S1617" s="55"/>
      <c r="T1617" s="55"/>
      <c r="U1617" s="55"/>
      <c r="V1617" s="55"/>
      <c r="W1617" s="55"/>
      <c r="X1617" s="55"/>
      <c r="Y1617" s="55"/>
      <c r="Z1617" s="55"/>
      <c r="AA1617" s="42"/>
      <c r="AF1617" s="55"/>
      <c r="AG1617" s="56"/>
      <c r="AQ1617" s="5"/>
    </row>
    <row r="1618" spans="2:43">
      <c r="B1618" s="57"/>
      <c r="D1618" s="11"/>
      <c r="E1618" s="56"/>
      <c r="F1618" s="11"/>
      <c r="G1618" s="11"/>
      <c r="H1618" s="11"/>
      <c r="L1618" s="55"/>
      <c r="M1618" s="42"/>
      <c r="N1618" s="55"/>
      <c r="O1618" s="42"/>
      <c r="Q1618" s="55"/>
      <c r="R1618" s="55"/>
      <c r="S1618" s="55"/>
      <c r="T1618" s="55"/>
      <c r="U1618" s="55"/>
      <c r="V1618" s="55"/>
      <c r="W1618" s="55"/>
      <c r="X1618" s="55"/>
      <c r="Y1618" s="55"/>
      <c r="Z1618" s="55"/>
      <c r="AF1618" s="55"/>
      <c r="AG1618" s="56"/>
      <c r="AJ1618" s="11"/>
      <c r="AQ1618" s="5"/>
    </row>
    <row r="1619" spans="2:43">
      <c r="B1619" s="57"/>
      <c r="D1619" s="11"/>
      <c r="E1619" s="56"/>
      <c r="F1619" s="11"/>
      <c r="G1619" s="11"/>
      <c r="H1619" s="11"/>
      <c r="I1619" s="11"/>
      <c r="L1619" s="55"/>
      <c r="M1619" s="42"/>
      <c r="N1619" s="55"/>
      <c r="O1619" s="42"/>
      <c r="Q1619" s="55"/>
      <c r="R1619" s="55"/>
      <c r="S1619" s="55"/>
      <c r="T1619" s="55"/>
      <c r="U1619" s="55"/>
      <c r="V1619" s="55"/>
      <c r="W1619" s="55"/>
      <c r="X1619" s="55"/>
      <c r="Y1619" s="55"/>
      <c r="Z1619" s="55"/>
      <c r="AC1619" s="42"/>
      <c r="AF1619" s="55"/>
      <c r="AG1619" s="56"/>
      <c r="AN1619" s="11"/>
      <c r="AQ1619" s="5"/>
    </row>
    <row r="1620" spans="2:43">
      <c r="B1620" s="57"/>
      <c r="D1620" s="11"/>
      <c r="E1620" s="56"/>
      <c r="F1620" s="11"/>
      <c r="G1620" s="11"/>
      <c r="H1620" s="11"/>
      <c r="L1620" s="55"/>
      <c r="M1620" s="42"/>
      <c r="N1620" s="55"/>
      <c r="O1620" s="42"/>
      <c r="Q1620" s="55"/>
      <c r="R1620" s="55"/>
      <c r="S1620" s="55"/>
      <c r="T1620" s="55"/>
      <c r="U1620" s="55"/>
      <c r="V1620" s="55"/>
      <c r="W1620" s="55"/>
      <c r="X1620" s="55"/>
      <c r="Y1620" s="55"/>
      <c r="Z1620" s="55"/>
      <c r="AA1620" s="42"/>
      <c r="AF1620" s="55"/>
      <c r="AG1620" s="56"/>
      <c r="AN1620" s="11"/>
      <c r="AQ1620" s="5"/>
    </row>
    <row r="1621" spans="2:43">
      <c r="B1621" s="57"/>
      <c r="D1621" s="11"/>
      <c r="E1621" s="56"/>
      <c r="F1621" s="11"/>
      <c r="G1621" s="11"/>
      <c r="H1621" s="11"/>
      <c r="L1621" s="55"/>
      <c r="M1621" s="42"/>
      <c r="N1621" s="55"/>
      <c r="O1621" s="42"/>
      <c r="Q1621" s="55"/>
      <c r="R1621" s="55"/>
      <c r="S1621" s="55"/>
      <c r="T1621" s="55"/>
      <c r="U1621" s="55"/>
      <c r="V1621" s="55"/>
      <c r="W1621" s="55"/>
      <c r="X1621" s="55"/>
      <c r="Y1621" s="55"/>
      <c r="Z1621" s="55"/>
      <c r="AF1621" s="55"/>
      <c r="AG1621" s="56"/>
      <c r="AJ1621" s="11"/>
      <c r="AN1621" s="11"/>
      <c r="AQ1621" s="5"/>
    </row>
    <row r="1622" spans="2:43">
      <c r="B1622" s="57"/>
      <c r="D1622" s="11"/>
      <c r="E1622" s="56"/>
      <c r="F1622" s="11"/>
      <c r="G1622" s="11"/>
      <c r="H1622" s="11"/>
      <c r="L1622" s="55"/>
      <c r="M1622" s="42"/>
      <c r="N1622" s="55"/>
      <c r="O1622" s="42"/>
      <c r="Q1622" s="55"/>
      <c r="R1622" s="55"/>
      <c r="S1622" s="55"/>
      <c r="T1622" s="55"/>
      <c r="U1622" s="55"/>
      <c r="V1622" s="55"/>
      <c r="W1622" s="55"/>
      <c r="X1622" s="55"/>
      <c r="Y1622" s="55"/>
      <c r="Z1622" s="55"/>
      <c r="AF1622" s="55"/>
      <c r="AG1622" s="56"/>
      <c r="AJ1622" s="11"/>
      <c r="AN1622" s="11"/>
      <c r="AQ1622" s="5"/>
    </row>
    <row r="1623" spans="2:43">
      <c r="B1623" s="57"/>
      <c r="D1623" s="11"/>
      <c r="E1623" s="56"/>
      <c r="F1623" s="11"/>
      <c r="G1623" s="11"/>
      <c r="H1623" s="11"/>
      <c r="L1623" s="55"/>
      <c r="M1623" s="42"/>
      <c r="N1623" s="55"/>
      <c r="O1623" s="42"/>
      <c r="Q1623" s="55"/>
      <c r="R1623" s="55"/>
      <c r="S1623" s="55"/>
      <c r="T1623" s="55"/>
      <c r="U1623" s="55"/>
      <c r="V1623" s="55"/>
      <c r="W1623" s="55"/>
      <c r="X1623" s="55"/>
      <c r="Y1623" s="55"/>
      <c r="Z1623" s="55"/>
      <c r="AA1623" s="42"/>
      <c r="AF1623" s="55"/>
      <c r="AG1623" s="56"/>
      <c r="AQ1623" s="5"/>
    </row>
    <row r="1624" spans="2:43">
      <c r="B1624" s="57"/>
      <c r="D1624" s="11"/>
      <c r="E1624" s="56"/>
      <c r="F1624" s="11"/>
      <c r="G1624" s="11"/>
      <c r="H1624" s="11"/>
      <c r="L1624" s="55"/>
      <c r="M1624" s="42"/>
      <c r="N1624" s="55"/>
      <c r="O1624" s="42"/>
      <c r="Q1624" s="55"/>
      <c r="R1624" s="55"/>
      <c r="S1624" s="55"/>
      <c r="T1624" s="55"/>
      <c r="U1624" s="55"/>
      <c r="V1624" s="55"/>
      <c r="W1624" s="55"/>
      <c r="X1624" s="55"/>
      <c r="Y1624" s="55"/>
      <c r="Z1624" s="55"/>
      <c r="AA1624" s="42"/>
      <c r="AF1624" s="55"/>
      <c r="AG1624" s="56"/>
      <c r="AN1624" s="11"/>
      <c r="AQ1624" s="5"/>
    </row>
    <row r="1625" spans="2:43">
      <c r="B1625" s="57"/>
      <c r="D1625" s="11"/>
      <c r="E1625" s="56"/>
      <c r="F1625" s="11"/>
      <c r="G1625" s="11"/>
      <c r="H1625" s="11"/>
      <c r="L1625" s="55"/>
      <c r="M1625" s="42"/>
      <c r="N1625" s="55"/>
      <c r="O1625" s="42"/>
      <c r="Q1625" s="55"/>
      <c r="R1625" s="55"/>
      <c r="S1625" s="55"/>
      <c r="T1625" s="55"/>
      <c r="U1625" s="55"/>
      <c r="V1625" s="55"/>
      <c r="W1625" s="55"/>
      <c r="X1625" s="55"/>
      <c r="Y1625" s="55"/>
      <c r="Z1625" s="55"/>
      <c r="AA1625" s="42"/>
      <c r="AF1625" s="55"/>
      <c r="AG1625" s="56"/>
      <c r="AQ1625" s="5"/>
    </row>
    <row r="1626" spans="2:43">
      <c r="B1626" s="57"/>
      <c r="D1626" s="11"/>
      <c r="E1626" s="56"/>
      <c r="F1626" s="11"/>
      <c r="G1626" s="11"/>
      <c r="H1626" s="11"/>
      <c r="L1626" s="55"/>
      <c r="M1626" s="42"/>
      <c r="N1626" s="55"/>
      <c r="O1626" s="42"/>
      <c r="Q1626" s="55"/>
      <c r="R1626" s="55"/>
      <c r="S1626" s="55"/>
      <c r="T1626" s="55"/>
      <c r="U1626" s="55"/>
      <c r="V1626" s="55"/>
      <c r="W1626" s="55"/>
      <c r="X1626" s="55"/>
      <c r="Y1626" s="55"/>
      <c r="Z1626" s="55"/>
      <c r="AA1626" s="42"/>
      <c r="AF1626" s="55"/>
      <c r="AG1626" s="56"/>
      <c r="AN1626" s="11"/>
      <c r="AQ1626" s="5"/>
    </row>
    <row r="1627" spans="2:43">
      <c r="B1627" s="57"/>
      <c r="D1627" s="11"/>
      <c r="E1627" s="56"/>
      <c r="F1627" s="11"/>
      <c r="G1627" s="11"/>
      <c r="H1627" s="11"/>
      <c r="L1627" s="55"/>
      <c r="M1627" s="42"/>
      <c r="N1627" s="55"/>
      <c r="O1627" s="42"/>
      <c r="Q1627" s="55"/>
      <c r="R1627" s="55"/>
      <c r="S1627" s="55"/>
      <c r="T1627" s="55"/>
      <c r="U1627" s="55"/>
      <c r="V1627" s="55"/>
      <c r="W1627" s="55"/>
      <c r="X1627" s="55"/>
      <c r="Y1627" s="55"/>
      <c r="Z1627" s="55"/>
      <c r="AA1627" s="42"/>
      <c r="AF1627" s="55"/>
      <c r="AG1627" s="56"/>
      <c r="AN1627" s="11"/>
      <c r="AQ1627" s="5"/>
    </row>
    <row r="1628" spans="2:43">
      <c r="B1628" s="57"/>
      <c r="D1628" s="11"/>
      <c r="E1628" s="56"/>
      <c r="F1628" s="11"/>
      <c r="G1628" s="11"/>
      <c r="H1628" s="11"/>
      <c r="L1628" s="55"/>
      <c r="M1628" s="42"/>
      <c r="N1628" s="55"/>
      <c r="O1628" s="42"/>
      <c r="Q1628" s="55"/>
      <c r="R1628" s="55"/>
      <c r="S1628" s="55"/>
      <c r="T1628" s="55"/>
      <c r="U1628" s="55"/>
      <c r="V1628" s="55"/>
      <c r="W1628" s="55"/>
      <c r="X1628" s="55"/>
      <c r="Y1628" s="55"/>
      <c r="Z1628" s="55"/>
      <c r="AA1628" s="42"/>
      <c r="AF1628" s="55"/>
      <c r="AG1628" s="56"/>
      <c r="AN1628" s="11"/>
      <c r="AQ1628" s="5"/>
    </row>
    <row r="1629" spans="2:43">
      <c r="B1629" s="57"/>
      <c r="D1629" s="11"/>
      <c r="E1629" s="56"/>
      <c r="F1629" s="11"/>
      <c r="G1629" s="11"/>
      <c r="H1629" s="11"/>
      <c r="L1629" s="55"/>
      <c r="M1629" s="42"/>
      <c r="N1629" s="55"/>
      <c r="O1629" s="42"/>
      <c r="Q1629" s="55"/>
      <c r="R1629" s="55"/>
      <c r="S1629" s="55"/>
      <c r="T1629" s="55"/>
      <c r="U1629" s="55"/>
      <c r="V1629" s="55"/>
      <c r="W1629" s="55"/>
      <c r="X1629" s="55"/>
      <c r="Y1629" s="55"/>
      <c r="Z1629" s="55"/>
      <c r="AC1629" s="42"/>
      <c r="AF1629" s="55"/>
      <c r="AG1629" s="56"/>
      <c r="AN1629" s="11"/>
      <c r="AQ1629" s="5"/>
    </row>
    <row r="1630" spans="2:43">
      <c r="B1630" s="57"/>
      <c r="D1630" s="11"/>
      <c r="E1630" s="56"/>
      <c r="F1630" s="11"/>
      <c r="G1630" s="11"/>
      <c r="H1630" s="11"/>
      <c r="L1630" s="55"/>
      <c r="M1630" s="42"/>
      <c r="N1630" s="55"/>
      <c r="O1630" s="42"/>
      <c r="Q1630" s="55"/>
      <c r="R1630" s="55"/>
      <c r="S1630" s="55"/>
      <c r="T1630" s="55"/>
      <c r="U1630" s="55"/>
      <c r="V1630" s="55"/>
      <c r="W1630" s="55"/>
      <c r="X1630" s="55"/>
      <c r="Y1630" s="55"/>
      <c r="Z1630" s="55"/>
      <c r="AA1630" s="42"/>
      <c r="AF1630" s="55"/>
      <c r="AG1630" s="56"/>
      <c r="AQ1630" s="5"/>
    </row>
    <row r="1631" spans="2:43">
      <c r="B1631" s="57"/>
      <c r="D1631" s="11"/>
      <c r="E1631" s="56"/>
      <c r="F1631" s="11"/>
      <c r="G1631" s="11"/>
      <c r="H1631" s="11"/>
      <c r="L1631" s="55"/>
      <c r="M1631" s="42"/>
      <c r="N1631" s="55"/>
      <c r="O1631" s="42"/>
      <c r="Q1631" s="55"/>
      <c r="R1631" s="55"/>
      <c r="S1631" s="55"/>
      <c r="T1631" s="55"/>
      <c r="U1631" s="55"/>
      <c r="V1631" s="55"/>
      <c r="W1631" s="55"/>
      <c r="X1631" s="55"/>
      <c r="Y1631" s="55"/>
      <c r="Z1631" s="55"/>
      <c r="AA1631" s="42"/>
      <c r="AF1631" s="55"/>
      <c r="AG1631" s="56"/>
      <c r="AH1631" s="55"/>
      <c r="AI1631" s="56"/>
      <c r="AN1631" s="11"/>
      <c r="AQ1631" s="5"/>
    </row>
    <row r="1632" spans="2:43">
      <c r="B1632" s="57"/>
      <c r="D1632" s="11"/>
      <c r="E1632" s="56"/>
      <c r="F1632" s="11"/>
      <c r="G1632" s="11"/>
      <c r="H1632" s="11"/>
      <c r="L1632" s="55"/>
      <c r="M1632" s="42"/>
      <c r="N1632" s="55"/>
      <c r="O1632" s="42"/>
      <c r="Q1632" s="55"/>
      <c r="R1632" s="55"/>
      <c r="S1632" s="55"/>
      <c r="T1632" s="55"/>
      <c r="U1632" s="55"/>
      <c r="V1632" s="55"/>
      <c r="W1632" s="55"/>
      <c r="X1632" s="55"/>
      <c r="Y1632" s="55"/>
      <c r="Z1632" s="55"/>
      <c r="AA1632" s="42"/>
      <c r="AF1632" s="55"/>
      <c r="AG1632" s="56"/>
      <c r="AQ1632" s="5"/>
    </row>
    <row r="1633" spans="2:43">
      <c r="B1633" s="57"/>
      <c r="D1633" s="11"/>
      <c r="E1633" s="56"/>
      <c r="F1633" s="11"/>
      <c r="G1633" s="11"/>
      <c r="H1633" s="11"/>
      <c r="L1633" s="55"/>
      <c r="M1633" s="42"/>
      <c r="N1633" s="55"/>
      <c r="O1633" s="42"/>
      <c r="Q1633" s="55"/>
      <c r="R1633" s="55"/>
      <c r="S1633" s="55"/>
      <c r="T1633" s="55"/>
      <c r="U1633" s="55"/>
      <c r="V1633" s="55"/>
      <c r="W1633" s="55"/>
      <c r="X1633" s="55"/>
      <c r="Y1633" s="55"/>
      <c r="Z1633" s="55"/>
      <c r="AA1633" s="42"/>
      <c r="AF1633" s="55"/>
      <c r="AG1633" s="56"/>
      <c r="AN1633" s="11"/>
      <c r="AQ1633" s="5"/>
    </row>
    <row r="1634" spans="2:43">
      <c r="B1634" s="57"/>
      <c r="D1634" s="11"/>
      <c r="E1634" s="56"/>
      <c r="F1634" s="11"/>
      <c r="G1634" s="11"/>
      <c r="H1634" s="11"/>
      <c r="L1634" s="55"/>
      <c r="M1634" s="42"/>
      <c r="N1634" s="55"/>
      <c r="O1634" s="42"/>
      <c r="Q1634" s="55"/>
      <c r="R1634" s="55"/>
      <c r="S1634" s="55"/>
      <c r="T1634" s="55"/>
      <c r="U1634" s="55"/>
      <c r="V1634" s="55"/>
      <c r="W1634" s="55"/>
      <c r="X1634" s="55"/>
      <c r="Y1634" s="55"/>
      <c r="Z1634" s="55"/>
      <c r="AA1634" s="42"/>
      <c r="AF1634" s="55"/>
      <c r="AG1634" s="56"/>
      <c r="AQ1634" s="5"/>
    </row>
    <row r="1635" spans="2:43">
      <c r="B1635" s="57"/>
      <c r="D1635" s="11"/>
      <c r="E1635" s="56"/>
      <c r="F1635" s="11"/>
      <c r="G1635" s="11"/>
      <c r="H1635" s="11"/>
      <c r="L1635" s="55"/>
      <c r="M1635" s="42"/>
      <c r="N1635" s="55"/>
      <c r="O1635" s="42"/>
      <c r="Q1635" s="55"/>
      <c r="R1635" s="55"/>
      <c r="S1635" s="55"/>
      <c r="T1635" s="55"/>
      <c r="U1635" s="55"/>
      <c r="V1635" s="55"/>
      <c r="W1635" s="55"/>
      <c r="X1635" s="55"/>
      <c r="Y1635" s="55"/>
      <c r="Z1635" s="55"/>
      <c r="AA1635" s="42"/>
      <c r="AF1635" s="55"/>
      <c r="AG1635" s="56"/>
      <c r="AQ1635" s="5"/>
    </row>
    <row r="1636" spans="2:43">
      <c r="B1636" s="57"/>
      <c r="D1636" s="11"/>
      <c r="E1636" s="56"/>
      <c r="F1636" s="11"/>
      <c r="G1636" s="11"/>
      <c r="H1636" s="11"/>
      <c r="L1636" s="55"/>
      <c r="M1636" s="42"/>
      <c r="N1636" s="55"/>
      <c r="O1636" s="42"/>
      <c r="Q1636" s="55"/>
      <c r="R1636" s="55"/>
      <c r="S1636" s="55"/>
      <c r="T1636" s="55"/>
      <c r="U1636" s="55"/>
      <c r="V1636" s="55"/>
      <c r="W1636" s="55"/>
      <c r="X1636" s="55"/>
      <c r="Y1636" s="55"/>
      <c r="Z1636" s="55"/>
      <c r="AA1636" s="42"/>
      <c r="AF1636" s="55"/>
      <c r="AG1636" s="56"/>
      <c r="AN1636" s="11"/>
      <c r="AQ1636" s="5"/>
    </row>
    <row r="1637" spans="2:43">
      <c r="B1637" s="57"/>
      <c r="D1637" s="11"/>
      <c r="E1637" s="56"/>
      <c r="F1637" s="11"/>
      <c r="G1637" s="11"/>
      <c r="H1637" s="11"/>
      <c r="L1637" s="55"/>
      <c r="M1637" s="42"/>
      <c r="N1637" s="55"/>
      <c r="O1637" s="42"/>
      <c r="Q1637" s="55"/>
      <c r="R1637" s="55"/>
      <c r="S1637" s="55"/>
      <c r="T1637" s="55"/>
      <c r="U1637" s="55"/>
      <c r="V1637" s="55"/>
      <c r="W1637" s="55"/>
      <c r="X1637" s="55"/>
      <c r="Y1637" s="55"/>
      <c r="Z1637" s="55"/>
      <c r="AA1637" s="42"/>
      <c r="AF1637" s="55"/>
      <c r="AG1637" s="56"/>
      <c r="AN1637" s="11"/>
      <c r="AQ1637" s="5"/>
    </row>
    <row r="1638" spans="2:43">
      <c r="B1638" s="57"/>
      <c r="D1638" s="11"/>
      <c r="E1638" s="56"/>
      <c r="F1638" s="11"/>
      <c r="G1638" s="11"/>
      <c r="H1638" s="11"/>
      <c r="L1638" s="55"/>
      <c r="M1638" s="42"/>
      <c r="N1638" s="55"/>
      <c r="O1638" s="42"/>
      <c r="Q1638" s="55"/>
      <c r="R1638" s="55"/>
      <c r="S1638" s="55"/>
      <c r="T1638" s="55"/>
      <c r="U1638" s="55"/>
      <c r="V1638" s="55"/>
      <c r="W1638" s="55"/>
      <c r="X1638" s="55"/>
      <c r="Y1638" s="55"/>
      <c r="Z1638" s="55"/>
      <c r="AA1638" s="42"/>
      <c r="AF1638" s="55"/>
      <c r="AG1638" s="56"/>
      <c r="AN1638" s="11"/>
      <c r="AQ1638" s="5"/>
    </row>
    <row r="1639" spans="2:43">
      <c r="B1639" s="57"/>
      <c r="D1639" s="11"/>
      <c r="E1639" s="56"/>
      <c r="F1639" s="11"/>
      <c r="G1639" s="11"/>
      <c r="H1639" s="11"/>
      <c r="L1639" s="55"/>
      <c r="M1639" s="42"/>
      <c r="N1639" s="55"/>
      <c r="O1639" s="42"/>
      <c r="Q1639" s="55"/>
      <c r="R1639" s="55"/>
      <c r="S1639" s="55"/>
      <c r="T1639" s="55"/>
      <c r="U1639" s="55"/>
      <c r="V1639" s="55"/>
      <c r="W1639" s="55"/>
      <c r="X1639" s="55"/>
      <c r="Y1639" s="55"/>
      <c r="Z1639" s="55"/>
      <c r="AA1639" s="42"/>
      <c r="AF1639" s="55"/>
      <c r="AG1639" s="56"/>
      <c r="AQ1639" s="5"/>
    </row>
    <row r="1640" spans="2:43">
      <c r="B1640" s="57"/>
      <c r="D1640" s="11"/>
      <c r="E1640" s="56"/>
      <c r="F1640" s="11"/>
      <c r="G1640" s="11"/>
      <c r="H1640" s="11"/>
      <c r="L1640" s="55"/>
      <c r="M1640" s="42"/>
      <c r="N1640" s="55"/>
      <c r="O1640" s="42"/>
      <c r="Q1640" s="55"/>
      <c r="R1640" s="55"/>
      <c r="S1640" s="55"/>
      <c r="T1640" s="55"/>
      <c r="U1640" s="55"/>
      <c r="V1640" s="55"/>
      <c r="W1640" s="55"/>
      <c r="X1640" s="55"/>
      <c r="Y1640" s="55"/>
      <c r="Z1640" s="55"/>
      <c r="AC1640" s="42"/>
      <c r="AF1640" s="55"/>
      <c r="AG1640" s="56"/>
      <c r="AN1640" s="11"/>
      <c r="AQ1640" s="5"/>
    </row>
    <row r="1641" spans="2:43">
      <c r="B1641" s="57"/>
      <c r="D1641" s="11"/>
      <c r="E1641" s="56"/>
      <c r="F1641" s="11"/>
      <c r="G1641" s="11"/>
      <c r="H1641" s="11"/>
      <c r="L1641" s="55"/>
      <c r="M1641" s="42"/>
      <c r="N1641" s="55"/>
      <c r="O1641" s="42"/>
      <c r="Q1641" s="55"/>
      <c r="R1641" s="55"/>
      <c r="S1641" s="55"/>
      <c r="T1641" s="55"/>
      <c r="U1641" s="55"/>
      <c r="V1641" s="55"/>
      <c r="W1641" s="55"/>
      <c r="X1641" s="55"/>
      <c r="Y1641" s="55"/>
      <c r="Z1641" s="55"/>
      <c r="AA1641" s="42"/>
      <c r="AF1641" s="55"/>
      <c r="AG1641" s="56"/>
      <c r="AN1641" s="11"/>
      <c r="AQ1641" s="5"/>
    </row>
    <row r="1642" spans="2:43">
      <c r="B1642" s="57"/>
      <c r="D1642" s="11"/>
      <c r="E1642" s="56"/>
      <c r="F1642" s="11"/>
      <c r="G1642" s="11"/>
      <c r="H1642" s="11"/>
      <c r="L1642" s="55"/>
      <c r="M1642" s="42"/>
      <c r="N1642" s="55"/>
      <c r="O1642" s="42"/>
      <c r="Q1642" s="55"/>
      <c r="R1642" s="55"/>
      <c r="S1642" s="55"/>
      <c r="T1642" s="55"/>
      <c r="U1642" s="55"/>
      <c r="V1642" s="55"/>
      <c r="W1642" s="55"/>
      <c r="X1642" s="55"/>
      <c r="Y1642" s="55"/>
      <c r="Z1642" s="55"/>
      <c r="AA1642" s="42"/>
      <c r="AF1642" s="55"/>
      <c r="AG1642" s="56"/>
      <c r="AN1642" s="11"/>
      <c r="AQ1642" s="5"/>
    </row>
    <row r="1643" spans="2:43">
      <c r="B1643" s="57"/>
      <c r="D1643" s="11"/>
      <c r="E1643" s="56"/>
      <c r="F1643" s="11"/>
      <c r="G1643" s="11"/>
      <c r="H1643" s="11"/>
      <c r="L1643" s="55"/>
      <c r="M1643" s="42"/>
      <c r="N1643" s="55"/>
      <c r="O1643" s="42"/>
      <c r="Q1643" s="55"/>
      <c r="R1643" s="55"/>
      <c r="S1643" s="55"/>
      <c r="T1643" s="55"/>
      <c r="U1643" s="55"/>
      <c r="V1643" s="55"/>
      <c r="W1643" s="55"/>
      <c r="X1643" s="55"/>
      <c r="Y1643" s="55"/>
      <c r="Z1643" s="55"/>
      <c r="AA1643" s="42"/>
      <c r="AF1643" s="55"/>
      <c r="AG1643" s="56"/>
      <c r="AQ1643" s="5"/>
    </row>
    <row r="1644" spans="2:43">
      <c r="B1644" s="57"/>
      <c r="D1644" s="11"/>
      <c r="E1644" s="56"/>
      <c r="F1644" s="11"/>
      <c r="G1644" s="11"/>
      <c r="H1644" s="11"/>
      <c r="L1644" s="55"/>
      <c r="M1644" s="42"/>
      <c r="N1644" s="55"/>
      <c r="O1644" s="42"/>
      <c r="Q1644" s="55"/>
      <c r="R1644" s="55"/>
      <c r="S1644" s="55"/>
      <c r="T1644" s="55"/>
      <c r="U1644" s="55"/>
      <c r="V1644" s="55"/>
      <c r="W1644" s="55"/>
      <c r="X1644" s="55"/>
      <c r="Y1644" s="55"/>
      <c r="Z1644" s="55"/>
      <c r="AA1644" s="42"/>
      <c r="AF1644" s="55"/>
      <c r="AG1644" s="56"/>
      <c r="AN1644" s="11"/>
      <c r="AQ1644" s="5"/>
    </row>
    <row r="1645" spans="2:43">
      <c r="B1645" s="57"/>
      <c r="D1645" s="11"/>
      <c r="E1645" s="56"/>
      <c r="F1645" s="11"/>
      <c r="G1645" s="11"/>
      <c r="H1645" s="11"/>
      <c r="L1645" s="55"/>
      <c r="M1645" s="42"/>
      <c r="N1645" s="55"/>
      <c r="O1645" s="42"/>
      <c r="Q1645" s="55"/>
      <c r="R1645" s="55"/>
      <c r="S1645" s="55"/>
      <c r="T1645" s="55"/>
      <c r="U1645" s="55"/>
      <c r="V1645" s="55"/>
      <c r="W1645" s="55"/>
      <c r="X1645" s="55"/>
      <c r="Y1645" s="55"/>
      <c r="Z1645" s="55"/>
      <c r="AA1645" s="42"/>
      <c r="AF1645" s="55"/>
      <c r="AG1645" s="56"/>
      <c r="AN1645" s="11"/>
      <c r="AQ1645" s="5"/>
    </row>
    <row r="1646" spans="2:43">
      <c r="B1646" s="57"/>
      <c r="D1646" s="11"/>
      <c r="E1646" s="56"/>
      <c r="F1646" s="11"/>
      <c r="G1646" s="11"/>
      <c r="H1646" s="11"/>
      <c r="L1646" s="55"/>
      <c r="M1646" s="42"/>
      <c r="N1646" s="55"/>
      <c r="O1646" s="42"/>
      <c r="Q1646" s="55"/>
      <c r="R1646" s="55"/>
      <c r="S1646" s="55"/>
      <c r="T1646" s="55"/>
      <c r="U1646" s="55"/>
      <c r="V1646" s="55"/>
      <c r="W1646" s="55"/>
      <c r="X1646" s="55"/>
      <c r="Y1646" s="55"/>
      <c r="Z1646" s="55"/>
      <c r="AA1646" s="42"/>
      <c r="AF1646" s="55"/>
      <c r="AG1646" s="56"/>
      <c r="AN1646" s="11"/>
      <c r="AQ1646" s="5"/>
    </row>
    <row r="1647" spans="2:43">
      <c r="B1647" s="57"/>
      <c r="D1647" s="11"/>
      <c r="E1647" s="56"/>
      <c r="F1647" s="11"/>
      <c r="G1647" s="11"/>
      <c r="H1647" s="11"/>
      <c r="L1647" s="55"/>
      <c r="M1647" s="42"/>
      <c r="N1647" s="55"/>
      <c r="O1647" s="42"/>
      <c r="Q1647" s="55"/>
      <c r="R1647" s="55"/>
      <c r="S1647" s="55"/>
      <c r="T1647" s="55"/>
      <c r="U1647" s="55"/>
      <c r="V1647" s="55"/>
      <c r="W1647" s="55"/>
      <c r="X1647" s="55"/>
      <c r="Y1647" s="55"/>
      <c r="Z1647" s="55"/>
      <c r="AA1647" s="42"/>
      <c r="AF1647" s="55"/>
      <c r="AG1647" s="56"/>
      <c r="AQ1647" s="5"/>
    </row>
    <row r="1648" spans="2:43">
      <c r="B1648" s="57"/>
      <c r="D1648" s="11"/>
      <c r="E1648" s="56"/>
      <c r="F1648" s="11"/>
      <c r="G1648" s="11"/>
      <c r="H1648" s="11"/>
      <c r="L1648" s="55"/>
      <c r="M1648" s="42"/>
      <c r="N1648" s="55"/>
      <c r="O1648" s="42"/>
      <c r="Q1648" s="55"/>
      <c r="R1648" s="55"/>
      <c r="S1648" s="55"/>
      <c r="T1648" s="55"/>
      <c r="U1648" s="55"/>
      <c r="V1648" s="55"/>
      <c r="W1648" s="55"/>
      <c r="X1648" s="55"/>
      <c r="Y1648" s="55"/>
      <c r="Z1648" s="55"/>
      <c r="AA1648" s="42"/>
      <c r="AF1648" s="55"/>
      <c r="AG1648" s="56"/>
      <c r="AQ1648" s="5"/>
    </row>
    <row r="1649" spans="2:43">
      <c r="B1649" s="57"/>
      <c r="D1649" s="11"/>
      <c r="E1649" s="56"/>
      <c r="F1649" s="11"/>
      <c r="G1649" s="11"/>
      <c r="H1649" s="11"/>
      <c r="L1649" s="55"/>
      <c r="M1649" s="42"/>
      <c r="N1649" s="55"/>
      <c r="O1649" s="42"/>
      <c r="Q1649" s="55"/>
      <c r="R1649" s="55"/>
      <c r="S1649" s="55"/>
      <c r="T1649" s="55"/>
      <c r="U1649" s="55"/>
      <c r="V1649" s="55"/>
      <c r="W1649" s="55"/>
      <c r="X1649" s="55"/>
      <c r="Y1649" s="55"/>
      <c r="Z1649" s="55"/>
      <c r="AA1649" s="42"/>
      <c r="AF1649" s="55"/>
      <c r="AG1649" s="56"/>
      <c r="AQ1649" s="5"/>
    </row>
    <row r="1650" spans="2:43">
      <c r="B1650" s="57"/>
      <c r="D1650" s="11"/>
      <c r="E1650" s="56"/>
      <c r="F1650" s="11"/>
      <c r="G1650" s="11"/>
      <c r="H1650" s="11"/>
      <c r="L1650" s="55"/>
      <c r="M1650" s="42"/>
      <c r="N1650" s="55"/>
      <c r="O1650" s="42"/>
      <c r="Q1650" s="55"/>
      <c r="R1650" s="55"/>
      <c r="S1650" s="55"/>
      <c r="T1650" s="55"/>
      <c r="U1650" s="55"/>
      <c r="V1650" s="55"/>
      <c r="W1650" s="55"/>
      <c r="X1650" s="55"/>
      <c r="Y1650" s="55"/>
      <c r="Z1650" s="55"/>
      <c r="AA1650" s="42"/>
      <c r="AF1650" s="55"/>
      <c r="AG1650" s="56"/>
      <c r="AQ1650" s="5"/>
    </row>
    <row r="1651" spans="2:43">
      <c r="B1651" s="57"/>
      <c r="D1651" s="11"/>
      <c r="E1651" s="56"/>
      <c r="F1651" s="11"/>
      <c r="G1651" s="11"/>
      <c r="H1651" s="11"/>
      <c r="L1651" s="55"/>
      <c r="M1651" s="42"/>
      <c r="N1651" s="55"/>
      <c r="O1651" s="42"/>
      <c r="Q1651" s="55"/>
      <c r="R1651" s="55"/>
      <c r="S1651" s="55"/>
      <c r="T1651" s="55"/>
      <c r="U1651" s="55"/>
      <c r="V1651" s="55"/>
      <c r="W1651" s="55"/>
      <c r="X1651" s="55"/>
      <c r="Y1651" s="55"/>
      <c r="Z1651" s="55"/>
      <c r="AA1651" s="42"/>
      <c r="AF1651" s="55"/>
      <c r="AG1651" s="56"/>
      <c r="AQ1651" s="5"/>
    </row>
    <row r="1652" spans="2:43">
      <c r="B1652" s="57"/>
      <c r="D1652" s="11"/>
      <c r="E1652" s="56"/>
      <c r="F1652" s="11"/>
      <c r="G1652" s="11"/>
      <c r="H1652" s="11"/>
      <c r="L1652" s="55"/>
      <c r="M1652" s="42"/>
      <c r="N1652" s="55"/>
      <c r="O1652" s="42"/>
      <c r="Q1652" s="55"/>
      <c r="R1652" s="55"/>
      <c r="S1652" s="55"/>
      <c r="T1652" s="55"/>
      <c r="U1652" s="55"/>
      <c r="V1652" s="55"/>
      <c r="W1652" s="55"/>
      <c r="X1652" s="55"/>
      <c r="Y1652" s="55"/>
      <c r="Z1652" s="55"/>
      <c r="AA1652" s="42"/>
      <c r="AF1652" s="55"/>
      <c r="AG1652" s="56"/>
      <c r="AN1652" s="11"/>
      <c r="AQ1652" s="5"/>
    </row>
    <row r="1653" spans="2:43">
      <c r="B1653" s="57"/>
      <c r="D1653" s="11"/>
      <c r="E1653" s="56"/>
      <c r="F1653" s="11"/>
      <c r="G1653" s="11"/>
      <c r="H1653" s="11"/>
      <c r="L1653" s="55"/>
      <c r="M1653" s="42"/>
      <c r="N1653" s="55"/>
      <c r="O1653" s="42"/>
      <c r="Q1653" s="55"/>
      <c r="R1653" s="55"/>
      <c r="S1653" s="55"/>
      <c r="T1653" s="55"/>
      <c r="U1653" s="55"/>
      <c r="V1653" s="55"/>
      <c r="W1653" s="55"/>
      <c r="X1653" s="55"/>
      <c r="Y1653" s="55"/>
      <c r="Z1653" s="55"/>
      <c r="AA1653" s="42"/>
      <c r="AF1653" s="55"/>
      <c r="AG1653" s="56"/>
      <c r="AN1653" s="11"/>
      <c r="AQ1653" s="5"/>
    </row>
    <row r="1654" spans="2:43">
      <c r="B1654" s="57"/>
      <c r="D1654" s="11"/>
      <c r="E1654" s="56"/>
      <c r="F1654" s="11"/>
      <c r="G1654" s="11"/>
      <c r="H1654" s="11"/>
      <c r="L1654" s="55"/>
      <c r="M1654" s="42"/>
      <c r="N1654" s="55"/>
      <c r="O1654" s="42"/>
      <c r="Q1654" s="55"/>
      <c r="R1654" s="55"/>
      <c r="S1654" s="55"/>
      <c r="T1654" s="55"/>
      <c r="U1654" s="55"/>
      <c r="V1654" s="55"/>
      <c r="W1654" s="55"/>
      <c r="X1654" s="55"/>
      <c r="Y1654" s="55"/>
      <c r="Z1654" s="55"/>
      <c r="AF1654" s="55"/>
      <c r="AG1654" s="56"/>
      <c r="AN1654" s="11"/>
      <c r="AQ1654" s="5"/>
    </row>
    <row r="1655" spans="2:43">
      <c r="B1655" s="57"/>
      <c r="D1655" s="11"/>
      <c r="E1655" s="56"/>
      <c r="F1655" s="11"/>
      <c r="G1655" s="11"/>
      <c r="H1655" s="11"/>
      <c r="L1655" s="55"/>
      <c r="M1655" s="42"/>
      <c r="N1655" s="55"/>
      <c r="O1655" s="42"/>
      <c r="Q1655" s="55"/>
      <c r="R1655" s="55"/>
      <c r="S1655" s="55"/>
      <c r="T1655" s="55"/>
      <c r="U1655" s="55"/>
      <c r="V1655" s="55"/>
      <c r="W1655" s="55"/>
      <c r="X1655" s="55"/>
      <c r="Y1655" s="55"/>
      <c r="Z1655" s="55"/>
      <c r="AA1655" s="42"/>
      <c r="AF1655" s="55"/>
      <c r="AG1655" s="56"/>
      <c r="AQ1655" s="5"/>
    </row>
    <row r="1656" spans="2:43">
      <c r="B1656" s="57"/>
      <c r="D1656" s="11"/>
      <c r="E1656" s="56"/>
      <c r="F1656" s="11"/>
      <c r="G1656" s="11"/>
      <c r="H1656" s="11"/>
      <c r="L1656" s="55"/>
      <c r="M1656" s="42"/>
      <c r="N1656" s="55"/>
      <c r="O1656" s="42"/>
      <c r="Q1656" s="55"/>
      <c r="R1656" s="55"/>
      <c r="S1656" s="55"/>
      <c r="T1656" s="55"/>
      <c r="U1656" s="55"/>
      <c r="V1656" s="55"/>
      <c r="W1656" s="55"/>
      <c r="X1656" s="55"/>
      <c r="Y1656" s="55"/>
      <c r="Z1656" s="55"/>
      <c r="AA1656" s="42"/>
      <c r="AF1656" s="55"/>
      <c r="AG1656" s="56"/>
      <c r="AQ1656" s="5"/>
    </row>
    <row r="1657" spans="2:43">
      <c r="B1657" s="57"/>
      <c r="D1657" s="11"/>
      <c r="E1657" s="56"/>
      <c r="F1657" s="11"/>
      <c r="G1657" s="11"/>
      <c r="H1657" s="11"/>
      <c r="L1657" s="55"/>
      <c r="M1657" s="42"/>
      <c r="N1657" s="55"/>
      <c r="O1657" s="42"/>
      <c r="Q1657" s="55"/>
      <c r="R1657" s="55"/>
      <c r="S1657" s="55"/>
      <c r="T1657" s="55"/>
      <c r="U1657" s="55"/>
      <c r="V1657" s="55"/>
      <c r="W1657" s="55"/>
      <c r="X1657" s="55"/>
      <c r="Y1657" s="55"/>
      <c r="Z1657" s="55"/>
      <c r="AC1657" s="42"/>
      <c r="AF1657" s="55"/>
      <c r="AG1657" s="56"/>
      <c r="AN1657" s="11"/>
      <c r="AQ1657" s="5"/>
    </row>
    <row r="1658" spans="2:43">
      <c r="B1658" s="57"/>
      <c r="D1658" s="11"/>
      <c r="E1658" s="56"/>
      <c r="F1658" s="11"/>
      <c r="G1658" s="11"/>
      <c r="H1658" s="11"/>
      <c r="L1658" s="55"/>
      <c r="M1658" s="42"/>
      <c r="N1658" s="55"/>
      <c r="O1658" s="42"/>
      <c r="Q1658" s="55"/>
      <c r="R1658" s="55"/>
      <c r="S1658" s="55"/>
      <c r="T1658" s="55"/>
      <c r="U1658" s="55"/>
      <c r="V1658" s="55"/>
      <c r="W1658" s="55"/>
      <c r="X1658" s="55"/>
      <c r="Y1658" s="55"/>
      <c r="Z1658" s="55"/>
      <c r="AA1658" s="42"/>
      <c r="AF1658" s="55"/>
      <c r="AG1658" s="56"/>
      <c r="AN1658" s="11"/>
      <c r="AQ1658" s="5"/>
    </row>
    <row r="1659" spans="2:43">
      <c r="B1659" s="57"/>
      <c r="D1659" s="11"/>
      <c r="E1659" s="56"/>
      <c r="F1659" s="11"/>
      <c r="G1659" s="11"/>
      <c r="H1659" s="11"/>
      <c r="L1659" s="55"/>
      <c r="M1659" s="42"/>
      <c r="N1659" s="55"/>
      <c r="O1659" s="42"/>
      <c r="Q1659" s="55"/>
      <c r="R1659" s="55"/>
      <c r="S1659" s="55"/>
      <c r="T1659" s="55"/>
      <c r="U1659" s="55"/>
      <c r="V1659" s="55"/>
      <c r="W1659" s="55"/>
      <c r="X1659" s="55"/>
      <c r="Y1659" s="55"/>
      <c r="Z1659" s="55"/>
      <c r="AA1659" s="42"/>
      <c r="AF1659" s="55"/>
      <c r="AG1659" s="56"/>
      <c r="AN1659" s="11"/>
      <c r="AQ1659" s="5"/>
    </row>
    <row r="1660" spans="2:43">
      <c r="B1660" s="57"/>
      <c r="D1660" s="11"/>
      <c r="E1660" s="56"/>
      <c r="F1660" s="11"/>
      <c r="G1660" s="11"/>
      <c r="H1660" s="11"/>
      <c r="L1660" s="55"/>
      <c r="M1660" s="42"/>
      <c r="N1660" s="55"/>
      <c r="O1660" s="42"/>
      <c r="Q1660" s="55"/>
      <c r="R1660" s="55"/>
      <c r="S1660" s="55"/>
      <c r="T1660" s="55"/>
      <c r="U1660" s="55"/>
      <c r="V1660" s="55"/>
      <c r="W1660" s="55"/>
      <c r="X1660" s="55"/>
      <c r="Y1660" s="55"/>
      <c r="Z1660" s="55"/>
      <c r="AA1660" s="42"/>
      <c r="AF1660" s="55"/>
      <c r="AG1660" s="56"/>
      <c r="AN1660" s="11"/>
      <c r="AQ1660" s="5"/>
    </row>
    <row r="1661" spans="2:43">
      <c r="B1661" s="57"/>
      <c r="D1661" s="11"/>
      <c r="E1661" s="56"/>
      <c r="F1661" s="11"/>
      <c r="G1661" s="11"/>
      <c r="H1661" s="11"/>
      <c r="L1661" s="55"/>
      <c r="M1661" s="42"/>
      <c r="N1661" s="55"/>
      <c r="O1661" s="42"/>
      <c r="Q1661" s="55"/>
      <c r="R1661" s="55"/>
      <c r="S1661" s="55"/>
      <c r="T1661" s="55"/>
      <c r="U1661" s="55"/>
      <c r="V1661" s="55"/>
      <c r="W1661" s="55"/>
      <c r="X1661" s="55"/>
      <c r="Y1661" s="55"/>
      <c r="Z1661" s="55"/>
      <c r="AA1661" s="42"/>
      <c r="AF1661" s="55"/>
      <c r="AG1661" s="56"/>
      <c r="AN1661" s="11"/>
      <c r="AQ1661" s="5"/>
    </row>
    <row r="1662" spans="2:43">
      <c r="B1662" s="57"/>
      <c r="D1662" s="11"/>
      <c r="E1662" s="56"/>
      <c r="F1662" s="11"/>
      <c r="G1662" s="11"/>
      <c r="H1662" s="11"/>
      <c r="L1662" s="55"/>
      <c r="M1662" s="42"/>
      <c r="N1662" s="55"/>
      <c r="O1662" s="42"/>
      <c r="Q1662" s="55"/>
      <c r="R1662" s="55"/>
      <c r="S1662" s="55"/>
      <c r="T1662" s="55"/>
      <c r="U1662" s="55"/>
      <c r="V1662" s="55"/>
      <c r="W1662" s="55"/>
      <c r="X1662" s="55"/>
      <c r="Y1662" s="55"/>
      <c r="Z1662" s="55"/>
      <c r="AC1662" s="42"/>
      <c r="AF1662" s="55"/>
      <c r="AG1662" s="56"/>
      <c r="AN1662" s="11"/>
      <c r="AQ1662" s="5"/>
    </row>
    <row r="1663" spans="2:43">
      <c r="B1663" s="57"/>
      <c r="D1663" s="11"/>
      <c r="E1663" s="56"/>
      <c r="F1663" s="11"/>
      <c r="G1663" s="11"/>
      <c r="H1663" s="11"/>
      <c r="L1663" s="55"/>
      <c r="M1663" s="42"/>
      <c r="N1663" s="55"/>
      <c r="O1663" s="42"/>
      <c r="Q1663" s="55"/>
      <c r="R1663" s="55"/>
      <c r="S1663" s="55"/>
      <c r="T1663" s="55"/>
      <c r="U1663" s="55"/>
      <c r="V1663" s="55"/>
      <c r="W1663" s="55"/>
      <c r="X1663" s="55"/>
      <c r="Y1663" s="55"/>
      <c r="Z1663" s="55"/>
      <c r="AA1663" s="42"/>
      <c r="AF1663" s="55"/>
      <c r="AG1663" s="56"/>
      <c r="AQ1663" s="5"/>
    </row>
    <row r="1664" spans="2:43">
      <c r="B1664" s="57"/>
      <c r="D1664" s="11"/>
      <c r="E1664" s="56"/>
      <c r="F1664" s="11"/>
      <c r="G1664" s="11"/>
      <c r="H1664" s="11"/>
      <c r="L1664" s="55"/>
      <c r="M1664" s="42"/>
      <c r="N1664" s="55"/>
      <c r="O1664" s="42"/>
      <c r="Q1664" s="55"/>
      <c r="R1664" s="55"/>
      <c r="S1664" s="55"/>
      <c r="T1664" s="55"/>
      <c r="U1664" s="55"/>
      <c r="V1664" s="55"/>
      <c r="W1664" s="55"/>
      <c r="X1664" s="55"/>
      <c r="Y1664" s="55"/>
      <c r="Z1664" s="55"/>
      <c r="AC1664" s="42"/>
      <c r="AF1664" s="55"/>
      <c r="AG1664" s="56"/>
      <c r="AQ1664" s="5"/>
    </row>
    <row r="1665" spans="2:43">
      <c r="B1665" s="57"/>
      <c r="D1665" s="11"/>
      <c r="E1665" s="56"/>
      <c r="F1665" s="11"/>
      <c r="G1665" s="11"/>
      <c r="H1665" s="11"/>
      <c r="L1665" s="55"/>
      <c r="M1665" s="42"/>
      <c r="N1665" s="55"/>
      <c r="O1665" s="42"/>
      <c r="Q1665" s="55"/>
      <c r="R1665" s="55"/>
      <c r="S1665" s="55"/>
      <c r="T1665" s="55"/>
      <c r="U1665" s="55"/>
      <c r="V1665" s="55"/>
      <c r="W1665" s="55"/>
      <c r="X1665" s="55"/>
      <c r="Y1665" s="55"/>
      <c r="Z1665" s="55"/>
      <c r="AA1665" s="42"/>
      <c r="AF1665" s="55"/>
      <c r="AG1665" s="56"/>
      <c r="AQ1665" s="5"/>
    </row>
    <row r="1666" spans="2:43">
      <c r="B1666" s="57"/>
      <c r="D1666" s="11"/>
      <c r="E1666" s="56"/>
      <c r="F1666" s="11"/>
      <c r="G1666" s="11"/>
      <c r="H1666" s="11"/>
      <c r="L1666" s="55"/>
      <c r="M1666" s="42"/>
      <c r="N1666" s="55"/>
      <c r="O1666" s="42"/>
      <c r="Q1666" s="55"/>
      <c r="R1666" s="55"/>
      <c r="S1666" s="55"/>
      <c r="T1666" s="55"/>
      <c r="U1666" s="55"/>
      <c r="V1666" s="55"/>
      <c r="W1666" s="55"/>
      <c r="X1666" s="55"/>
      <c r="Y1666" s="55"/>
      <c r="Z1666" s="55"/>
      <c r="AA1666" s="42"/>
      <c r="AF1666" s="55"/>
      <c r="AG1666" s="56"/>
      <c r="AQ1666" s="5"/>
    </row>
    <row r="1667" spans="2:43">
      <c r="B1667" s="57"/>
      <c r="D1667" s="11"/>
      <c r="E1667" s="56"/>
      <c r="F1667" s="11"/>
      <c r="G1667" s="11"/>
      <c r="H1667" s="11"/>
      <c r="L1667" s="55"/>
      <c r="M1667" s="42"/>
      <c r="N1667" s="55"/>
      <c r="O1667" s="42"/>
      <c r="Q1667" s="55"/>
      <c r="R1667" s="55"/>
      <c r="S1667" s="55"/>
      <c r="T1667" s="55"/>
      <c r="U1667" s="55"/>
      <c r="V1667" s="55"/>
      <c r="W1667" s="55"/>
      <c r="X1667" s="55"/>
      <c r="Y1667" s="55"/>
      <c r="Z1667" s="55"/>
      <c r="AA1667" s="42"/>
      <c r="AF1667" s="55"/>
      <c r="AG1667" s="56"/>
      <c r="AQ1667" s="5"/>
    </row>
    <row r="1668" spans="2:43">
      <c r="B1668" s="57"/>
      <c r="D1668" s="11"/>
      <c r="E1668" s="56"/>
      <c r="F1668" s="11"/>
      <c r="G1668" s="11"/>
      <c r="H1668" s="11"/>
      <c r="L1668" s="55"/>
      <c r="M1668" s="42"/>
      <c r="N1668" s="55"/>
      <c r="O1668" s="42"/>
      <c r="Q1668" s="55"/>
      <c r="R1668" s="55"/>
      <c r="S1668" s="55"/>
      <c r="T1668" s="55"/>
      <c r="U1668" s="55"/>
      <c r="V1668" s="55"/>
      <c r="W1668" s="55"/>
      <c r="X1668" s="55"/>
      <c r="Y1668" s="55"/>
      <c r="Z1668" s="55"/>
      <c r="AA1668" s="42"/>
      <c r="AF1668" s="55"/>
      <c r="AG1668" s="56"/>
      <c r="AQ1668" s="5"/>
    </row>
    <row r="1669" spans="2:43">
      <c r="B1669" s="57"/>
      <c r="D1669" s="11"/>
      <c r="E1669" s="56"/>
      <c r="F1669" s="11"/>
      <c r="G1669" s="11"/>
      <c r="H1669" s="11"/>
      <c r="L1669" s="55"/>
      <c r="M1669" s="42"/>
      <c r="N1669" s="55"/>
      <c r="O1669" s="42"/>
      <c r="Q1669" s="55"/>
      <c r="R1669" s="55"/>
      <c r="S1669" s="55"/>
      <c r="T1669" s="55"/>
      <c r="U1669" s="55"/>
      <c r="V1669" s="55"/>
      <c r="W1669" s="55"/>
      <c r="X1669" s="55"/>
      <c r="Y1669" s="55"/>
      <c r="Z1669" s="55"/>
      <c r="AA1669" s="42"/>
      <c r="AF1669" s="55"/>
      <c r="AG1669" s="56"/>
      <c r="AN1669" s="11"/>
      <c r="AQ1669" s="5"/>
    </row>
    <row r="1670" spans="2:43">
      <c r="B1670" s="57"/>
      <c r="D1670" s="11"/>
      <c r="E1670" s="56"/>
      <c r="F1670" s="11"/>
      <c r="G1670" s="11"/>
      <c r="H1670" s="11"/>
      <c r="L1670" s="55"/>
      <c r="M1670" s="42"/>
      <c r="N1670" s="55"/>
      <c r="O1670" s="42"/>
      <c r="Q1670" s="55"/>
      <c r="R1670" s="55"/>
      <c r="S1670" s="55"/>
      <c r="T1670" s="55"/>
      <c r="U1670" s="55"/>
      <c r="V1670" s="55"/>
      <c r="W1670" s="55"/>
      <c r="X1670" s="55"/>
      <c r="Y1670" s="55"/>
      <c r="Z1670" s="55"/>
      <c r="AA1670" s="42"/>
      <c r="AF1670" s="55"/>
      <c r="AG1670" s="56"/>
      <c r="AN1670" s="11"/>
      <c r="AQ1670" s="5"/>
    </row>
    <row r="1671" spans="2:43">
      <c r="B1671" s="57"/>
      <c r="D1671" s="11"/>
      <c r="E1671" s="56"/>
      <c r="F1671" s="11"/>
      <c r="G1671" s="11"/>
      <c r="H1671" s="11"/>
      <c r="L1671" s="55"/>
      <c r="M1671" s="42"/>
      <c r="N1671" s="55"/>
      <c r="O1671" s="42"/>
      <c r="Q1671" s="55"/>
      <c r="R1671" s="55"/>
      <c r="S1671" s="55"/>
      <c r="T1671" s="55"/>
      <c r="U1671" s="55"/>
      <c r="V1671" s="55"/>
      <c r="W1671" s="55"/>
      <c r="X1671" s="55"/>
      <c r="Y1671" s="55"/>
      <c r="Z1671" s="55"/>
      <c r="AA1671" s="42"/>
      <c r="AF1671" s="55"/>
      <c r="AG1671" s="56"/>
      <c r="AQ1671" s="5"/>
    </row>
    <row r="1672" spans="2:43">
      <c r="B1672" s="57"/>
      <c r="D1672" s="11"/>
      <c r="E1672" s="56"/>
      <c r="F1672" s="11"/>
      <c r="G1672" s="11"/>
      <c r="H1672" s="11"/>
      <c r="L1672" s="55"/>
      <c r="M1672" s="42"/>
      <c r="N1672" s="55"/>
      <c r="O1672" s="42"/>
      <c r="Q1672" s="55"/>
      <c r="R1672" s="55"/>
      <c r="S1672" s="55"/>
      <c r="T1672" s="55"/>
      <c r="U1672" s="55"/>
      <c r="V1672" s="55"/>
      <c r="W1672" s="55"/>
      <c r="X1672" s="55"/>
      <c r="Y1672" s="55"/>
      <c r="Z1672" s="55"/>
      <c r="AA1672" s="42"/>
      <c r="AF1672" s="55"/>
      <c r="AG1672" s="56"/>
      <c r="AQ1672" s="5"/>
    </row>
    <row r="1673" spans="2:43">
      <c r="B1673" s="57"/>
      <c r="D1673" s="11"/>
      <c r="E1673" s="56"/>
      <c r="F1673" s="11"/>
      <c r="G1673" s="11"/>
      <c r="H1673" s="11"/>
      <c r="L1673" s="55"/>
      <c r="M1673" s="42"/>
      <c r="N1673" s="55"/>
      <c r="O1673" s="42"/>
      <c r="Q1673" s="55"/>
      <c r="R1673" s="55"/>
      <c r="S1673" s="55"/>
      <c r="T1673" s="55"/>
      <c r="U1673" s="55"/>
      <c r="V1673" s="55"/>
      <c r="W1673" s="55"/>
      <c r="X1673" s="55"/>
      <c r="Y1673" s="55"/>
      <c r="Z1673" s="55"/>
      <c r="AA1673" s="42"/>
      <c r="AF1673" s="55"/>
      <c r="AG1673" s="56"/>
      <c r="AN1673" s="11"/>
      <c r="AQ1673" s="5"/>
    </row>
    <row r="1674" spans="2:43">
      <c r="B1674" s="57"/>
      <c r="D1674" s="11"/>
      <c r="E1674" s="56"/>
      <c r="F1674" s="11"/>
      <c r="G1674" s="11"/>
      <c r="H1674" s="11"/>
      <c r="L1674" s="55"/>
      <c r="M1674" s="42"/>
      <c r="N1674" s="55"/>
      <c r="O1674" s="42"/>
      <c r="Q1674" s="55"/>
      <c r="R1674" s="55"/>
      <c r="S1674" s="55"/>
      <c r="T1674" s="55"/>
      <c r="U1674" s="55"/>
      <c r="V1674" s="55"/>
      <c r="W1674" s="55"/>
      <c r="X1674" s="55"/>
      <c r="Y1674" s="55"/>
      <c r="Z1674" s="55"/>
      <c r="AA1674" s="42"/>
      <c r="AF1674" s="55"/>
      <c r="AG1674" s="56"/>
      <c r="AN1674" s="11"/>
      <c r="AQ1674" s="5"/>
    </row>
    <row r="1675" spans="2:43">
      <c r="B1675" s="57"/>
      <c r="D1675" s="11"/>
      <c r="E1675" s="56"/>
      <c r="F1675" s="11"/>
      <c r="G1675" s="11"/>
      <c r="H1675" s="11"/>
      <c r="L1675" s="55"/>
      <c r="M1675" s="42"/>
      <c r="N1675" s="55"/>
      <c r="O1675" s="42"/>
      <c r="Q1675" s="55"/>
      <c r="R1675" s="55"/>
      <c r="S1675" s="55"/>
      <c r="T1675" s="55"/>
      <c r="U1675" s="55"/>
      <c r="V1675" s="55"/>
      <c r="W1675" s="55"/>
      <c r="X1675" s="55"/>
      <c r="Y1675" s="55"/>
      <c r="Z1675" s="55"/>
      <c r="AA1675" s="42"/>
      <c r="AF1675" s="55"/>
      <c r="AG1675" s="56"/>
      <c r="AQ1675" s="5"/>
    </row>
    <row r="1676" spans="2:43">
      <c r="B1676" s="57"/>
      <c r="D1676" s="11"/>
      <c r="E1676" s="56"/>
      <c r="F1676" s="11"/>
      <c r="G1676" s="11"/>
      <c r="H1676" s="11"/>
      <c r="L1676" s="55"/>
      <c r="M1676" s="42"/>
      <c r="N1676" s="55"/>
      <c r="O1676" s="42"/>
      <c r="Q1676" s="55"/>
      <c r="R1676" s="55"/>
      <c r="S1676" s="55"/>
      <c r="T1676" s="55"/>
      <c r="U1676" s="55"/>
      <c r="V1676" s="55"/>
      <c r="W1676" s="55"/>
      <c r="X1676" s="55"/>
      <c r="Y1676" s="55"/>
      <c r="Z1676" s="55"/>
      <c r="AA1676" s="42"/>
      <c r="AF1676" s="55"/>
      <c r="AG1676" s="56"/>
      <c r="AN1676" s="11"/>
      <c r="AQ1676" s="5"/>
    </row>
    <row r="1677" spans="2:43">
      <c r="B1677" s="57"/>
      <c r="D1677" s="11"/>
      <c r="E1677" s="56"/>
      <c r="F1677" s="11"/>
      <c r="G1677" s="11"/>
      <c r="H1677" s="11"/>
      <c r="L1677" s="55"/>
      <c r="M1677" s="42"/>
      <c r="N1677" s="55"/>
      <c r="O1677" s="42"/>
      <c r="Q1677" s="55"/>
      <c r="R1677" s="55"/>
      <c r="S1677" s="55"/>
      <c r="T1677" s="55"/>
      <c r="U1677" s="55"/>
      <c r="V1677" s="55"/>
      <c r="W1677" s="55"/>
      <c r="X1677" s="55"/>
      <c r="Y1677" s="55"/>
      <c r="Z1677" s="55"/>
      <c r="AA1677" s="42"/>
      <c r="AF1677" s="55"/>
      <c r="AG1677" s="56"/>
      <c r="AQ1677" s="5"/>
    </row>
    <row r="1678" spans="2:43">
      <c r="B1678" s="57"/>
      <c r="D1678" s="11"/>
      <c r="E1678" s="56"/>
      <c r="F1678" s="11"/>
      <c r="G1678" s="11"/>
      <c r="H1678" s="11"/>
      <c r="L1678" s="55"/>
      <c r="M1678" s="42"/>
      <c r="N1678" s="55"/>
      <c r="O1678" s="42"/>
      <c r="Q1678" s="55"/>
      <c r="R1678" s="55"/>
      <c r="S1678" s="55"/>
      <c r="T1678" s="55"/>
      <c r="U1678" s="55"/>
      <c r="V1678" s="55"/>
      <c r="W1678" s="55"/>
      <c r="X1678" s="55"/>
      <c r="Y1678" s="55"/>
      <c r="Z1678" s="55"/>
      <c r="AA1678" s="42"/>
      <c r="AF1678" s="55"/>
      <c r="AG1678" s="56"/>
      <c r="AN1678" s="11"/>
      <c r="AQ1678" s="5"/>
    </row>
    <row r="1679" spans="2:43">
      <c r="B1679" s="57"/>
      <c r="D1679" s="11"/>
      <c r="E1679" s="56"/>
      <c r="F1679" s="11"/>
      <c r="G1679" s="11"/>
      <c r="H1679" s="11"/>
      <c r="L1679" s="55"/>
      <c r="M1679" s="42"/>
      <c r="N1679" s="55"/>
      <c r="O1679" s="42"/>
      <c r="Q1679" s="55"/>
      <c r="R1679" s="55"/>
      <c r="S1679" s="55"/>
      <c r="T1679" s="55"/>
      <c r="U1679" s="55"/>
      <c r="V1679" s="55"/>
      <c r="W1679" s="55"/>
      <c r="X1679" s="55"/>
      <c r="Y1679" s="55"/>
      <c r="Z1679" s="55"/>
      <c r="AA1679" s="42"/>
      <c r="AF1679" s="55"/>
      <c r="AG1679" s="56"/>
      <c r="AN1679" s="11"/>
      <c r="AQ1679" s="5"/>
    </row>
    <row r="1680" spans="2:43">
      <c r="B1680" s="57"/>
      <c r="D1680" s="11"/>
      <c r="E1680" s="56"/>
      <c r="F1680" s="11"/>
      <c r="G1680" s="11"/>
      <c r="H1680" s="11"/>
      <c r="L1680" s="55"/>
      <c r="M1680" s="42"/>
      <c r="N1680" s="55"/>
      <c r="O1680" s="42"/>
      <c r="Q1680" s="55"/>
      <c r="R1680" s="55"/>
      <c r="S1680" s="55"/>
      <c r="T1680" s="55"/>
      <c r="U1680" s="55"/>
      <c r="V1680" s="55"/>
      <c r="W1680" s="55"/>
      <c r="X1680" s="55"/>
      <c r="Y1680" s="55"/>
      <c r="Z1680" s="55"/>
      <c r="AA1680" s="42"/>
      <c r="AF1680" s="55"/>
      <c r="AG1680" s="56"/>
      <c r="AN1680" s="11"/>
      <c r="AQ1680" s="5"/>
    </row>
    <row r="1681" spans="2:43">
      <c r="B1681" s="57"/>
      <c r="D1681" s="11"/>
      <c r="E1681" s="56"/>
      <c r="F1681" s="11"/>
      <c r="G1681" s="11"/>
      <c r="H1681" s="11"/>
      <c r="L1681" s="55"/>
      <c r="M1681" s="42"/>
      <c r="N1681" s="55"/>
      <c r="O1681" s="42"/>
      <c r="Q1681" s="55"/>
      <c r="R1681" s="55"/>
      <c r="S1681" s="55"/>
      <c r="T1681" s="55"/>
      <c r="U1681" s="55"/>
      <c r="V1681" s="55"/>
      <c r="W1681" s="55"/>
      <c r="X1681" s="55"/>
      <c r="Y1681" s="55"/>
      <c r="Z1681" s="55"/>
      <c r="AA1681" s="42"/>
      <c r="AF1681" s="55"/>
      <c r="AG1681" s="56"/>
      <c r="AN1681" s="11"/>
      <c r="AQ1681" s="5"/>
    </row>
    <row r="1682" spans="2:43">
      <c r="B1682" s="57"/>
      <c r="D1682" s="11"/>
      <c r="E1682" s="56"/>
      <c r="F1682" s="11"/>
      <c r="G1682" s="11"/>
      <c r="H1682" s="11"/>
      <c r="L1682" s="55"/>
      <c r="M1682" s="42"/>
      <c r="N1682" s="55"/>
      <c r="O1682" s="42"/>
      <c r="Q1682" s="55"/>
      <c r="R1682" s="55"/>
      <c r="S1682" s="55"/>
      <c r="T1682" s="55"/>
      <c r="U1682" s="55"/>
      <c r="V1682" s="55"/>
      <c r="W1682" s="55"/>
      <c r="X1682" s="55"/>
      <c r="Y1682" s="55"/>
      <c r="Z1682" s="55"/>
      <c r="AA1682" s="42"/>
      <c r="AF1682" s="55"/>
      <c r="AG1682" s="56"/>
      <c r="AN1682" s="11"/>
      <c r="AQ1682" s="5"/>
    </row>
    <row r="1683" spans="2:43">
      <c r="B1683" s="57"/>
      <c r="D1683" s="11"/>
      <c r="E1683" s="56"/>
      <c r="F1683" s="11"/>
      <c r="G1683" s="11"/>
      <c r="H1683" s="11"/>
      <c r="L1683" s="55"/>
      <c r="M1683" s="42"/>
      <c r="N1683" s="55"/>
      <c r="O1683" s="42"/>
      <c r="Q1683" s="55"/>
      <c r="R1683" s="55"/>
      <c r="S1683" s="55"/>
      <c r="T1683" s="55"/>
      <c r="U1683" s="55"/>
      <c r="V1683" s="55"/>
      <c r="W1683" s="55"/>
      <c r="X1683" s="55"/>
      <c r="Y1683" s="55"/>
      <c r="Z1683" s="55"/>
      <c r="AA1683" s="42"/>
      <c r="AF1683" s="55"/>
      <c r="AG1683" s="56"/>
      <c r="AN1683" s="11"/>
      <c r="AQ1683" s="5"/>
    </row>
    <row r="1684" spans="2:43">
      <c r="B1684" s="57"/>
      <c r="D1684" s="11"/>
      <c r="E1684" s="56"/>
      <c r="F1684" s="11"/>
      <c r="G1684" s="11"/>
      <c r="H1684" s="11"/>
      <c r="L1684" s="55"/>
      <c r="M1684" s="42"/>
      <c r="N1684" s="55"/>
      <c r="O1684" s="42"/>
      <c r="Q1684" s="55"/>
      <c r="R1684" s="55"/>
      <c r="S1684" s="55"/>
      <c r="T1684" s="55"/>
      <c r="U1684" s="55"/>
      <c r="V1684" s="55"/>
      <c r="W1684" s="55"/>
      <c r="X1684" s="55"/>
      <c r="Y1684" s="55"/>
      <c r="Z1684" s="55"/>
      <c r="AA1684" s="42"/>
      <c r="AF1684" s="55"/>
      <c r="AG1684" s="56"/>
      <c r="AQ1684" s="5"/>
    </row>
    <row r="1685" spans="2:43">
      <c r="B1685" s="57"/>
      <c r="D1685" s="11"/>
      <c r="E1685" s="56"/>
      <c r="F1685" s="11"/>
      <c r="G1685" s="11"/>
      <c r="H1685" s="11"/>
      <c r="L1685" s="55"/>
      <c r="M1685" s="42"/>
      <c r="N1685" s="55"/>
      <c r="O1685" s="42"/>
      <c r="Q1685" s="55"/>
      <c r="R1685" s="55"/>
      <c r="S1685" s="55"/>
      <c r="T1685" s="55"/>
      <c r="U1685" s="55"/>
      <c r="V1685" s="55"/>
      <c r="W1685" s="55"/>
      <c r="X1685" s="55"/>
      <c r="Y1685" s="55"/>
      <c r="Z1685" s="55"/>
      <c r="AC1685" s="42"/>
      <c r="AF1685" s="55"/>
      <c r="AG1685" s="56"/>
      <c r="AN1685" s="11"/>
      <c r="AQ1685" s="5"/>
    </row>
    <row r="1686" spans="2:43">
      <c r="B1686" s="57"/>
      <c r="C1686" s="11"/>
      <c r="D1686" s="11"/>
      <c r="E1686" s="56"/>
      <c r="F1686" s="11"/>
      <c r="G1686" s="11"/>
      <c r="H1686" s="11"/>
      <c r="L1686" s="55"/>
      <c r="M1686" s="42"/>
      <c r="N1686" s="55"/>
      <c r="O1686" s="42"/>
      <c r="P1686" s="55"/>
      <c r="Q1686" s="55"/>
      <c r="S1686" s="55"/>
      <c r="T1686" s="55"/>
      <c r="V1686" s="55"/>
      <c r="W1686" s="55"/>
      <c r="X1686" s="55"/>
      <c r="Y1686" s="55"/>
      <c r="Z1686" s="55"/>
      <c r="AA1686" s="42"/>
      <c r="AF1686" s="55"/>
      <c r="AG1686" s="56"/>
      <c r="AJ1686" s="11"/>
      <c r="AN1686" s="11"/>
      <c r="AQ1686" s="5"/>
    </row>
    <row r="1687" spans="2:43">
      <c r="B1687" s="57"/>
      <c r="C1687" s="11"/>
      <c r="D1687" s="11"/>
      <c r="E1687" s="56"/>
      <c r="F1687" s="11"/>
      <c r="G1687" s="11"/>
      <c r="H1687" s="11"/>
      <c r="L1687" s="55"/>
      <c r="M1687" s="42"/>
      <c r="N1687" s="55"/>
      <c r="O1687" s="42"/>
      <c r="P1687" s="55"/>
      <c r="Q1687" s="55"/>
      <c r="S1687" s="55"/>
      <c r="T1687" s="55"/>
      <c r="V1687" s="55"/>
      <c r="W1687" s="55"/>
      <c r="X1687" s="55"/>
      <c r="Y1687" s="55"/>
      <c r="Z1687" s="55"/>
      <c r="AA1687" s="42"/>
      <c r="AF1687" s="55"/>
      <c r="AG1687" s="56"/>
      <c r="AJ1687" s="11"/>
      <c r="AQ1687" s="5"/>
    </row>
    <row r="1688" spans="2:43">
      <c r="B1688" s="57"/>
      <c r="D1688" s="11"/>
      <c r="E1688" s="56"/>
      <c r="F1688" s="11"/>
      <c r="G1688" s="11"/>
      <c r="H1688" s="11"/>
      <c r="L1688" s="55"/>
      <c r="M1688" s="42"/>
      <c r="N1688" s="55"/>
      <c r="O1688" s="42"/>
      <c r="Q1688" s="55"/>
      <c r="R1688" s="55"/>
      <c r="S1688" s="55"/>
      <c r="T1688" s="55"/>
      <c r="U1688" s="55"/>
      <c r="V1688" s="55"/>
      <c r="W1688" s="55"/>
      <c r="X1688" s="55"/>
      <c r="Y1688" s="55"/>
      <c r="Z1688" s="55"/>
      <c r="AA1688" s="42"/>
      <c r="AF1688" s="55"/>
      <c r="AG1688" s="56"/>
      <c r="AN1688" s="11"/>
      <c r="AQ1688" s="5"/>
    </row>
    <row r="1689" spans="2:43">
      <c r="B1689" s="57"/>
      <c r="D1689" s="11"/>
      <c r="E1689" s="56"/>
      <c r="F1689" s="11"/>
      <c r="G1689" s="11"/>
      <c r="H1689" s="11"/>
      <c r="L1689" s="55"/>
      <c r="M1689" s="42"/>
      <c r="N1689" s="55"/>
      <c r="O1689" s="42"/>
      <c r="Q1689" s="55"/>
      <c r="R1689" s="55"/>
      <c r="S1689" s="55"/>
      <c r="T1689" s="55"/>
      <c r="U1689" s="55"/>
      <c r="V1689" s="55"/>
      <c r="W1689" s="55"/>
      <c r="X1689" s="55"/>
      <c r="Y1689" s="55"/>
      <c r="Z1689" s="55"/>
      <c r="AF1689" s="55"/>
      <c r="AG1689" s="56"/>
      <c r="AN1689" s="11"/>
      <c r="AQ1689" s="5"/>
    </row>
    <row r="1690" spans="2:43">
      <c r="B1690" s="57"/>
      <c r="D1690" s="11"/>
      <c r="E1690" s="56"/>
      <c r="F1690" s="11"/>
      <c r="G1690" s="11"/>
      <c r="H1690" s="11"/>
      <c r="L1690" s="55"/>
      <c r="M1690" s="42"/>
      <c r="N1690" s="55"/>
      <c r="O1690" s="42"/>
      <c r="Q1690" s="55"/>
      <c r="R1690" s="55"/>
      <c r="S1690" s="55"/>
      <c r="T1690" s="55"/>
      <c r="U1690" s="55"/>
      <c r="V1690" s="55"/>
      <c r="W1690" s="55"/>
      <c r="X1690" s="55"/>
      <c r="Y1690" s="55"/>
      <c r="Z1690" s="55"/>
      <c r="AA1690" s="42"/>
      <c r="AF1690" s="55"/>
      <c r="AG1690" s="56"/>
      <c r="AQ1690" s="5"/>
    </row>
    <row r="1691" spans="2:43">
      <c r="B1691" s="57"/>
      <c r="D1691" s="11"/>
      <c r="E1691" s="56"/>
      <c r="F1691" s="11"/>
      <c r="G1691" s="11"/>
      <c r="H1691" s="11"/>
      <c r="L1691" s="55"/>
      <c r="M1691" s="42"/>
      <c r="N1691" s="55"/>
      <c r="O1691" s="42"/>
      <c r="Q1691" s="55"/>
      <c r="R1691" s="55"/>
      <c r="S1691" s="55"/>
      <c r="T1691" s="55"/>
      <c r="U1691" s="55"/>
      <c r="V1691" s="55"/>
      <c r="W1691" s="55"/>
      <c r="X1691" s="55"/>
      <c r="Y1691" s="55"/>
      <c r="Z1691" s="55"/>
      <c r="AA1691" s="42"/>
      <c r="AF1691" s="55"/>
      <c r="AG1691" s="56"/>
      <c r="AQ1691" s="5"/>
    </row>
    <row r="1692" spans="2:43">
      <c r="B1692" s="57"/>
      <c r="D1692" s="11"/>
      <c r="E1692" s="56"/>
      <c r="F1692" s="11"/>
      <c r="G1692" s="11"/>
      <c r="H1692" s="11"/>
      <c r="L1692" s="55"/>
      <c r="M1692" s="42"/>
      <c r="N1692" s="55"/>
      <c r="O1692" s="42"/>
      <c r="Q1692" s="55"/>
      <c r="R1692" s="55"/>
      <c r="S1692" s="55"/>
      <c r="T1692" s="55"/>
      <c r="U1692" s="55"/>
      <c r="V1692" s="55"/>
      <c r="W1692" s="55"/>
      <c r="X1692" s="55"/>
      <c r="Y1692" s="55"/>
      <c r="Z1692" s="55"/>
      <c r="AA1692" s="42"/>
      <c r="AF1692" s="55"/>
      <c r="AG1692" s="56"/>
      <c r="AQ1692" s="5"/>
    </row>
    <row r="1693" spans="2:43">
      <c r="B1693" s="57"/>
      <c r="D1693" s="11"/>
      <c r="E1693" s="56"/>
      <c r="F1693" s="11"/>
      <c r="G1693" s="11"/>
      <c r="H1693" s="11"/>
      <c r="L1693" s="55"/>
      <c r="M1693" s="42"/>
      <c r="N1693" s="55"/>
      <c r="O1693" s="42"/>
      <c r="Q1693" s="55"/>
      <c r="R1693" s="55"/>
      <c r="S1693" s="55"/>
      <c r="T1693" s="55"/>
      <c r="U1693" s="55"/>
      <c r="V1693" s="55"/>
      <c r="W1693" s="55"/>
      <c r="X1693" s="55"/>
      <c r="Y1693" s="55"/>
      <c r="Z1693" s="55"/>
      <c r="AA1693" s="42"/>
      <c r="AF1693" s="55"/>
      <c r="AG1693" s="56"/>
      <c r="AQ1693" s="5"/>
    </row>
    <row r="1694" spans="2:43">
      <c r="B1694" s="57"/>
      <c r="D1694" s="11"/>
      <c r="E1694" s="56"/>
      <c r="F1694" s="11"/>
      <c r="G1694" s="11"/>
      <c r="H1694" s="11"/>
      <c r="L1694" s="55"/>
      <c r="M1694" s="42"/>
      <c r="N1694" s="55"/>
      <c r="O1694" s="42"/>
      <c r="Q1694" s="55"/>
      <c r="R1694" s="55"/>
      <c r="S1694" s="55"/>
      <c r="T1694" s="55"/>
      <c r="U1694" s="55"/>
      <c r="V1694" s="55"/>
      <c r="W1694" s="55"/>
      <c r="X1694" s="55"/>
      <c r="Y1694" s="55"/>
      <c r="Z1694" s="55"/>
      <c r="AA1694" s="42"/>
      <c r="AF1694" s="55"/>
      <c r="AG1694" s="56"/>
      <c r="AN1694" s="11"/>
      <c r="AQ1694" s="5"/>
    </row>
    <row r="1695" spans="2:43">
      <c r="B1695" s="57"/>
      <c r="D1695" s="11"/>
      <c r="E1695" s="56"/>
      <c r="F1695" s="11"/>
      <c r="G1695" s="11"/>
      <c r="H1695" s="11"/>
      <c r="L1695" s="55"/>
      <c r="M1695" s="42"/>
      <c r="N1695" s="55"/>
      <c r="O1695" s="42"/>
      <c r="Q1695" s="55"/>
      <c r="R1695" s="55"/>
      <c r="S1695" s="55"/>
      <c r="T1695" s="55"/>
      <c r="U1695" s="55"/>
      <c r="V1695" s="55"/>
      <c r="W1695" s="55"/>
      <c r="X1695" s="55"/>
      <c r="Y1695" s="55"/>
      <c r="Z1695" s="55"/>
      <c r="AA1695" s="42"/>
      <c r="AF1695" s="55"/>
      <c r="AG1695" s="56"/>
      <c r="AN1695" s="11"/>
      <c r="AQ1695" s="5"/>
    </row>
    <row r="1696" spans="2:43">
      <c r="B1696" s="57"/>
      <c r="D1696" s="11"/>
      <c r="E1696" s="56"/>
      <c r="F1696" s="11"/>
      <c r="G1696" s="11"/>
      <c r="H1696" s="11"/>
      <c r="L1696" s="55"/>
      <c r="M1696" s="42"/>
      <c r="N1696" s="55"/>
      <c r="O1696" s="42"/>
      <c r="Q1696" s="55"/>
      <c r="R1696" s="55"/>
      <c r="S1696" s="55"/>
      <c r="T1696" s="55"/>
      <c r="U1696" s="55"/>
      <c r="V1696" s="55"/>
      <c r="W1696" s="55"/>
      <c r="X1696" s="55"/>
      <c r="Y1696" s="55"/>
      <c r="Z1696" s="55"/>
      <c r="AA1696" s="42"/>
      <c r="AF1696" s="55"/>
      <c r="AG1696" s="56"/>
      <c r="AN1696" s="11"/>
      <c r="AQ1696" s="5"/>
    </row>
    <row r="1697" spans="2:43">
      <c r="B1697" s="57"/>
      <c r="D1697" s="11"/>
      <c r="E1697" s="56"/>
      <c r="F1697" s="11"/>
      <c r="G1697" s="11"/>
      <c r="H1697" s="11"/>
      <c r="L1697" s="55"/>
      <c r="M1697" s="42"/>
      <c r="N1697" s="55"/>
      <c r="O1697" s="42"/>
      <c r="Q1697" s="55"/>
      <c r="R1697" s="55"/>
      <c r="S1697" s="55"/>
      <c r="T1697" s="55"/>
      <c r="U1697" s="55"/>
      <c r="V1697" s="55"/>
      <c r="W1697" s="55"/>
      <c r="X1697" s="55"/>
      <c r="Y1697" s="55"/>
      <c r="Z1697" s="55"/>
      <c r="AA1697" s="42"/>
      <c r="AF1697" s="55"/>
      <c r="AG1697" s="56"/>
      <c r="AQ1697" s="5"/>
    </row>
    <row r="1698" spans="2:43">
      <c r="B1698" s="57"/>
      <c r="D1698" s="11"/>
      <c r="E1698" s="56"/>
      <c r="F1698" s="11"/>
      <c r="G1698" s="11"/>
      <c r="H1698" s="11"/>
      <c r="L1698" s="55"/>
      <c r="M1698" s="42"/>
      <c r="N1698" s="55"/>
      <c r="O1698" s="42"/>
      <c r="Q1698" s="55"/>
      <c r="R1698" s="55"/>
      <c r="S1698" s="55"/>
      <c r="T1698" s="55"/>
      <c r="U1698" s="55"/>
      <c r="V1698" s="55"/>
      <c r="W1698" s="55"/>
      <c r="X1698" s="55"/>
      <c r="Y1698" s="55"/>
      <c r="Z1698" s="55"/>
      <c r="AA1698" s="42"/>
      <c r="AF1698" s="55"/>
      <c r="AG1698" s="56"/>
      <c r="AN1698" s="11"/>
      <c r="AQ1698" s="5"/>
    </row>
    <row r="1699" spans="2:43">
      <c r="B1699" s="57"/>
      <c r="D1699" s="11"/>
      <c r="E1699" s="56"/>
      <c r="F1699" s="11"/>
      <c r="G1699" s="11"/>
      <c r="H1699" s="11"/>
      <c r="L1699" s="55"/>
      <c r="M1699" s="42"/>
      <c r="N1699" s="55"/>
      <c r="O1699" s="42"/>
      <c r="Q1699" s="55"/>
      <c r="R1699" s="55"/>
      <c r="S1699" s="55"/>
      <c r="T1699" s="55"/>
      <c r="U1699" s="55"/>
      <c r="V1699" s="55"/>
      <c r="W1699" s="55"/>
      <c r="X1699" s="55"/>
      <c r="Y1699" s="55"/>
      <c r="Z1699" s="55"/>
      <c r="AF1699" s="55"/>
      <c r="AG1699" s="56"/>
      <c r="AJ1699" s="11"/>
      <c r="AN1699" s="11"/>
      <c r="AQ1699" s="5"/>
    </row>
    <row r="1700" spans="2:43">
      <c r="B1700" s="57"/>
      <c r="D1700" s="11"/>
      <c r="E1700" s="56"/>
      <c r="F1700" s="11"/>
      <c r="G1700" s="11"/>
      <c r="H1700" s="11"/>
      <c r="L1700" s="55"/>
      <c r="M1700" s="42"/>
      <c r="N1700" s="55"/>
      <c r="O1700" s="42"/>
      <c r="Q1700" s="55"/>
      <c r="R1700" s="55"/>
      <c r="S1700" s="55"/>
      <c r="T1700" s="55"/>
      <c r="U1700" s="55"/>
      <c r="V1700" s="55"/>
      <c r="W1700" s="55"/>
      <c r="X1700" s="55"/>
      <c r="Y1700" s="55"/>
      <c r="Z1700" s="55"/>
      <c r="AA1700" s="42"/>
      <c r="AF1700" s="55"/>
      <c r="AG1700" s="56"/>
      <c r="AQ1700" s="5"/>
    </row>
    <row r="1701" spans="2:43">
      <c r="B1701" s="57"/>
      <c r="D1701" s="11"/>
      <c r="E1701" s="56"/>
      <c r="F1701" s="11"/>
      <c r="G1701" s="11"/>
      <c r="H1701" s="11"/>
      <c r="L1701" s="55"/>
      <c r="M1701" s="42"/>
      <c r="N1701" s="55"/>
      <c r="O1701" s="42"/>
      <c r="Q1701" s="55"/>
      <c r="R1701" s="55"/>
      <c r="S1701" s="55"/>
      <c r="T1701" s="55"/>
      <c r="U1701" s="55"/>
      <c r="V1701" s="55"/>
      <c r="W1701" s="55"/>
      <c r="X1701" s="55"/>
      <c r="Y1701" s="55"/>
      <c r="Z1701" s="55"/>
      <c r="AA1701" s="42"/>
      <c r="AF1701" s="55"/>
      <c r="AG1701" s="56"/>
      <c r="AQ1701" s="5"/>
    </row>
    <row r="1702" spans="2:43">
      <c r="B1702" s="57"/>
      <c r="D1702" s="11"/>
      <c r="E1702" s="56"/>
      <c r="F1702" s="11"/>
      <c r="G1702" s="11"/>
      <c r="H1702" s="11"/>
      <c r="L1702" s="55"/>
      <c r="M1702" s="42"/>
      <c r="N1702" s="55"/>
      <c r="O1702" s="42"/>
      <c r="Q1702" s="55"/>
      <c r="R1702" s="55"/>
      <c r="S1702" s="55"/>
      <c r="T1702" s="55"/>
      <c r="U1702" s="55"/>
      <c r="V1702" s="55"/>
      <c r="W1702" s="55"/>
      <c r="X1702" s="55"/>
      <c r="Y1702" s="55"/>
      <c r="Z1702" s="55"/>
      <c r="AA1702" s="42"/>
      <c r="AF1702" s="55"/>
      <c r="AG1702" s="56"/>
      <c r="AQ1702" s="5"/>
    </row>
    <row r="1703" spans="2:43">
      <c r="B1703" s="57"/>
      <c r="D1703" s="11"/>
      <c r="E1703" s="56"/>
      <c r="F1703" s="11"/>
      <c r="G1703" s="11"/>
      <c r="H1703" s="11"/>
      <c r="L1703" s="55"/>
      <c r="M1703" s="42"/>
      <c r="N1703" s="55"/>
      <c r="O1703" s="42"/>
      <c r="Q1703" s="55"/>
      <c r="R1703" s="55"/>
      <c r="S1703" s="55"/>
      <c r="T1703" s="55"/>
      <c r="U1703" s="55"/>
      <c r="V1703" s="55"/>
      <c r="W1703" s="55"/>
      <c r="X1703" s="55"/>
      <c r="Y1703" s="55"/>
      <c r="Z1703" s="55"/>
      <c r="AA1703" s="42"/>
      <c r="AF1703" s="55"/>
      <c r="AG1703" s="56"/>
      <c r="AQ1703" s="5"/>
    </row>
    <row r="1704" spans="2:43">
      <c r="B1704" s="57"/>
      <c r="D1704" s="11"/>
      <c r="E1704" s="56"/>
      <c r="F1704" s="11"/>
      <c r="G1704" s="11"/>
      <c r="H1704" s="11"/>
      <c r="L1704" s="55"/>
      <c r="M1704" s="42"/>
      <c r="N1704" s="55"/>
      <c r="O1704" s="42"/>
      <c r="Q1704" s="55"/>
      <c r="R1704" s="55"/>
      <c r="S1704" s="55"/>
      <c r="T1704" s="55"/>
      <c r="U1704" s="55"/>
      <c r="V1704" s="55"/>
      <c r="W1704" s="55"/>
      <c r="X1704" s="55"/>
      <c r="Y1704" s="55"/>
      <c r="Z1704" s="55"/>
      <c r="AA1704" s="42"/>
      <c r="AF1704" s="55"/>
      <c r="AG1704" s="56"/>
      <c r="AN1704" s="11"/>
      <c r="AQ1704" s="5"/>
    </row>
    <row r="1705" spans="2:43">
      <c r="B1705" s="57"/>
      <c r="D1705" s="11"/>
      <c r="E1705" s="56"/>
      <c r="F1705" s="11"/>
      <c r="G1705" s="11"/>
      <c r="H1705" s="11"/>
      <c r="L1705" s="55"/>
      <c r="M1705" s="42"/>
      <c r="N1705" s="55"/>
      <c r="O1705" s="42"/>
      <c r="Q1705" s="55"/>
      <c r="R1705" s="55"/>
      <c r="S1705" s="55"/>
      <c r="T1705" s="55"/>
      <c r="U1705" s="55"/>
      <c r="V1705" s="55"/>
      <c r="W1705" s="55"/>
      <c r="X1705" s="55"/>
      <c r="Y1705" s="55"/>
      <c r="Z1705" s="55"/>
      <c r="AA1705" s="42"/>
      <c r="AF1705" s="55"/>
      <c r="AG1705" s="56"/>
      <c r="AN1705" s="11"/>
      <c r="AQ1705" s="5"/>
    </row>
    <row r="1706" spans="2:43">
      <c r="B1706" s="57"/>
      <c r="D1706" s="11"/>
      <c r="E1706" s="56"/>
      <c r="F1706" s="11"/>
      <c r="G1706" s="11"/>
      <c r="H1706" s="11"/>
      <c r="L1706" s="55"/>
      <c r="M1706" s="42"/>
      <c r="N1706" s="55"/>
      <c r="O1706" s="42"/>
      <c r="Q1706" s="55"/>
      <c r="R1706" s="55"/>
      <c r="S1706" s="55"/>
      <c r="T1706" s="55"/>
      <c r="U1706" s="55"/>
      <c r="V1706" s="55"/>
      <c r="W1706" s="55"/>
      <c r="X1706" s="55"/>
      <c r="Y1706" s="55"/>
      <c r="Z1706" s="55"/>
      <c r="AA1706" s="42"/>
      <c r="AF1706" s="55"/>
      <c r="AG1706" s="56"/>
      <c r="AQ1706" s="5"/>
    </row>
    <row r="1707" spans="2:43">
      <c r="B1707" s="57"/>
      <c r="D1707" s="11"/>
      <c r="E1707" s="56"/>
      <c r="F1707" s="11"/>
      <c r="G1707" s="11"/>
      <c r="H1707" s="11"/>
      <c r="L1707" s="55"/>
      <c r="M1707" s="42"/>
      <c r="N1707" s="55"/>
      <c r="O1707" s="42"/>
      <c r="Q1707" s="55"/>
      <c r="R1707" s="55"/>
      <c r="S1707" s="55"/>
      <c r="T1707" s="55"/>
      <c r="U1707" s="55"/>
      <c r="V1707" s="55"/>
      <c r="W1707" s="55"/>
      <c r="X1707" s="55"/>
      <c r="Y1707" s="55"/>
      <c r="Z1707" s="55"/>
      <c r="AA1707" s="42"/>
      <c r="AF1707" s="55"/>
      <c r="AG1707" s="56"/>
      <c r="AQ1707" s="5"/>
    </row>
    <row r="1708" spans="2:43">
      <c r="B1708" s="57"/>
      <c r="D1708" s="11"/>
      <c r="E1708" s="56"/>
      <c r="F1708" s="11"/>
      <c r="G1708" s="11"/>
      <c r="H1708" s="11"/>
      <c r="L1708" s="55"/>
      <c r="M1708" s="42"/>
      <c r="N1708" s="55"/>
      <c r="O1708" s="42"/>
      <c r="Q1708" s="55"/>
      <c r="R1708" s="55"/>
      <c r="S1708" s="55"/>
      <c r="T1708" s="55"/>
      <c r="U1708" s="55"/>
      <c r="V1708" s="55"/>
      <c r="W1708" s="55"/>
      <c r="X1708" s="55"/>
      <c r="Y1708" s="55"/>
      <c r="Z1708" s="55"/>
      <c r="AA1708" s="42"/>
      <c r="AF1708" s="55"/>
      <c r="AG1708" s="56"/>
      <c r="AQ1708" s="5"/>
    </row>
    <row r="1709" spans="2:43">
      <c r="B1709" s="57"/>
      <c r="D1709" s="11"/>
      <c r="E1709" s="56"/>
      <c r="F1709" s="11"/>
      <c r="G1709" s="11"/>
      <c r="H1709" s="11"/>
      <c r="L1709" s="55"/>
      <c r="M1709" s="42"/>
      <c r="N1709" s="55"/>
      <c r="O1709" s="42"/>
      <c r="Q1709" s="55"/>
      <c r="R1709" s="55"/>
      <c r="S1709" s="55"/>
      <c r="T1709" s="55"/>
      <c r="U1709" s="55"/>
      <c r="V1709" s="55"/>
      <c r="W1709" s="55"/>
      <c r="X1709" s="55"/>
      <c r="Y1709" s="55"/>
      <c r="Z1709" s="55"/>
      <c r="AA1709" s="42"/>
      <c r="AF1709" s="55"/>
      <c r="AG1709" s="56"/>
      <c r="AQ1709" s="5"/>
    </row>
    <row r="1710" spans="2:43">
      <c r="B1710" s="57"/>
      <c r="D1710" s="11"/>
      <c r="E1710" s="56"/>
      <c r="F1710" s="11"/>
      <c r="G1710" s="11"/>
      <c r="H1710" s="11"/>
      <c r="L1710" s="55"/>
      <c r="M1710" s="42"/>
      <c r="N1710" s="55"/>
      <c r="O1710" s="42"/>
      <c r="Q1710" s="55"/>
      <c r="R1710" s="55"/>
      <c r="S1710" s="55"/>
      <c r="T1710" s="55"/>
      <c r="U1710" s="55"/>
      <c r="V1710" s="55"/>
      <c r="W1710" s="55"/>
      <c r="X1710" s="55"/>
      <c r="Y1710" s="55"/>
      <c r="Z1710" s="55"/>
      <c r="AA1710" s="42"/>
      <c r="AF1710" s="55"/>
      <c r="AG1710" s="56"/>
      <c r="AQ1710" s="5"/>
    </row>
    <row r="1711" spans="2:43">
      <c r="B1711" s="57"/>
      <c r="D1711" s="11"/>
      <c r="E1711" s="56"/>
      <c r="F1711" s="11"/>
      <c r="G1711" s="11"/>
      <c r="H1711" s="11"/>
      <c r="L1711" s="55"/>
      <c r="M1711" s="42"/>
      <c r="N1711" s="55"/>
      <c r="O1711" s="42"/>
      <c r="Q1711" s="55"/>
      <c r="R1711" s="55"/>
      <c r="S1711" s="55"/>
      <c r="T1711" s="55"/>
      <c r="U1711" s="55"/>
      <c r="V1711" s="55"/>
      <c r="W1711" s="55"/>
      <c r="X1711" s="55"/>
      <c r="Y1711" s="55"/>
      <c r="Z1711" s="55"/>
      <c r="AA1711" s="42"/>
      <c r="AF1711" s="55"/>
      <c r="AG1711" s="56"/>
      <c r="AQ1711" s="5"/>
    </row>
    <row r="1712" spans="2:43">
      <c r="B1712" s="57"/>
      <c r="D1712" s="11"/>
      <c r="E1712" s="56"/>
      <c r="F1712" s="11"/>
      <c r="G1712" s="11"/>
      <c r="H1712" s="11"/>
      <c r="L1712" s="55"/>
      <c r="M1712" s="42"/>
      <c r="N1712" s="55"/>
      <c r="O1712" s="42"/>
      <c r="Q1712" s="55"/>
      <c r="R1712" s="55"/>
      <c r="S1712" s="55"/>
      <c r="T1712" s="55"/>
      <c r="U1712" s="55"/>
      <c r="V1712" s="55"/>
      <c r="W1712" s="55"/>
      <c r="X1712" s="55"/>
      <c r="Y1712" s="55"/>
      <c r="Z1712" s="55"/>
      <c r="AA1712" s="42"/>
      <c r="AF1712" s="55"/>
      <c r="AG1712" s="56"/>
      <c r="AN1712" s="11"/>
      <c r="AQ1712" s="5"/>
    </row>
    <row r="1713" spans="2:43">
      <c r="B1713" s="57"/>
      <c r="D1713" s="11"/>
      <c r="E1713" s="56"/>
      <c r="F1713" s="11"/>
      <c r="G1713" s="11"/>
      <c r="H1713" s="11"/>
      <c r="L1713" s="55"/>
      <c r="M1713" s="42"/>
      <c r="N1713" s="55"/>
      <c r="O1713" s="42"/>
      <c r="Q1713" s="55"/>
      <c r="R1713" s="55"/>
      <c r="S1713" s="55"/>
      <c r="T1713" s="55"/>
      <c r="U1713" s="55"/>
      <c r="V1713" s="55"/>
      <c r="W1713" s="55"/>
      <c r="X1713" s="55"/>
      <c r="Y1713" s="55"/>
      <c r="Z1713" s="55"/>
      <c r="AA1713" s="42"/>
      <c r="AF1713" s="55"/>
      <c r="AG1713" s="56"/>
      <c r="AQ1713" s="5"/>
    </row>
    <row r="1714" spans="2:43">
      <c r="B1714" s="57"/>
      <c r="D1714" s="11"/>
      <c r="E1714" s="56"/>
      <c r="F1714" s="11"/>
      <c r="G1714" s="11"/>
      <c r="H1714" s="11"/>
      <c r="L1714" s="55"/>
      <c r="M1714" s="42"/>
      <c r="N1714" s="55"/>
      <c r="O1714" s="42"/>
      <c r="Q1714" s="55"/>
      <c r="R1714" s="55"/>
      <c r="S1714" s="55"/>
      <c r="T1714" s="55"/>
      <c r="U1714" s="55"/>
      <c r="V1714" s="55"/>
      <c r="W1714" s="55"/>
      <c r="X1714" s="55"/>
      <c r="Y1714" s="55"/>
      <c r="Z1714" s="55"/>
      <c r="AA1714" s="42"/>
      <c r="AF1714" s="55"/>
      <c r="AG1714" s="56"/>
      <c r="AN1714" s="11"/>
      <c r="AQ1714" s="5"/>
    </row>
    <row r="1715" spans="2:43">
      <c r="B1715" s="57"/>
      <c r="D1715" s="11"/>
      <c r="E1715" s="56"/>
      <c r="F1715" s="11"/>
      <c r="G1715" s="11"/>
      <c r="H1715" s="11"/>
      <c r="L1715" s="55"/>
      <c r="M1715" s="42"/>
      <c r="N1715" s="55"/>
      <c r="O1715" s="42"/>
      <c r="Q1715" s="55"/>
      <c r="R1715" s="55"/>
      <c r="S1715" s="55"/>
      <c r="T1715" s="55"/>
      <c r="U1715" s="55"/>
      <c r="V1715" s="55"/>
      <c r="W1715" s="55"/>
      <c r="X1715" s="55"/>
      <c r="Y1715" s="55"/>
      <c r="Z1715" s="55"/>
      <c r="AA1715" s="42"/>
      <c r="AF1715" s="55"/>
      <c r="AG1715" s="56"/>
      <c r="AQ1715" s="5"/>
    </row>
    <row r="1716" spans="2:43">
      <c r="B1716" s="57"/>
      <c r="D1716" s="11"/>
      <c r="E1716" s="56"/>
      <c r="F1716" s="11"/>
      <c r="G1716" s="11"/>
      <c r="H1716" s="11"/>
      <c r="K1716" s="11"/>
      <c r="L1716" s="55"/>
      <c r="M1716" s="42"/>
      <c r="N1716" s="55"/>
      <c r="O1716" s="42"/>
      <c r="Q1716" s="55"/>
      <c r="R1716" s="55"/>
      <c r="S1716" s="55"/>
      <c r="T1716" s="55"/>
      <c r="U1716" s="55"/>
      <c r="V1716" s="55"/>
      <c r="W1716" s="55"/>
      <c r="X1716" s="55"/>
      <c r="Y1716" s="55"/>
      <c r="Z1716" s="55"/>
      <c r="AA1716" s="42"/>
      <c r="AE1716" s="42"/>
      <c r="AF1716" s="55"/>
      <c r="AG1716" s="56"/>
      <c r="AL1716" s="11"/>
      <c r="AQ1716" s="5"/>
    </row>
    <row r="1717" spans="2:43">
      <c r="B1717" s="57"/>
      <c r="D1717" s="11"/>
      <c r="E1717" s="56"/>
      <c r="F1717" s="11"/>
      <c r="G1717" s="11"/>
      <c r="H1717" s="11"/>
      <c r="L1717" s="55"/>
      <c r="M1717" s="42"/>
      <c r="N1717" s="55"/>
      <c r="O1717" s="42"/>
      <c r="Q1717" s="55"/>
      <c r="R1717" s="55"/>
      <c r="S1717" s="55"/>
      <c r="T1717" s="55"/>
      <c r="U1717" s="55"/>
      <c r="V1717" s="55"/>
      <c r="W1717" s="55"/>
      <c r="X1717" s="55"/>
      <c r="Y1717" s="55"/>
      <c r="Z1717" s="55"/>
      <c r="AA1717" s="42"/>
      <c r="AF1717" s="55"/>
      <c r="AG1717" s="56"/>
      <c r="AQ1717" s="5"/>
    </row>
    <row r="1718" spans="2:43">
      <c r="B1718" s="57"/>
      <c r="D1718" s="11"/>
      <c r="E1718" s="56"/>
      <c r="F1718" s="11"/>
      <c r="G1718" s="11"/>
      <c r="H1718" s="11"/>
      <c r="L1718" s="55"/>
      <c r="M1718" s="42"/>
      <c r="N1718" s="55"/>
      <c r="O1718" s="42"/>
      <c r="Q1718" s="55"/>
      <c r="R1718" s="55"/>
      <c r="S1718" s="55"/>
      <c r="T1718" s="55"/>
      <c r="U1718" s="55"/>
      <c r="V1718" s="55"/>
      <c r="W1718" s="55"/>
      <c r="X1718" s="55"/>
      <c r="Y1718" s="55"/>
      <c r="Z1718" s="55"/>
      <c r="AA1718" s="42"/>
      <c r="AF1718" s="55"/>
      <c r="AG1718" s="56"/>
      <c r="AN1718" s="11"/>
      <c r="AQ1718" s="5"/>
    </row>
    <row r="1719" spans="2:43">
      <c r="B1719" s="57"/>
      <c r="D1719" s="11"/>
      <c r="E1719" s="56"/>
      <c r="F1719" s="11"/>
      <c r="G1719" s="11"/>
      <c r="H1719" s="11"/>
      <c r="L1719" s="55"/>
      <c r="M1719" s="42"/>
      <c r="N1719" s="55"/>
      <c r="O1719" s="42"/>
      <c r="Q1719" s="55"/>
      <c r="R1719" s="55"/>
      <c r="S1719" s="55"/>
      <c r="T1719" s="55"/>
      <c r="U1719" s="55"/>
      <c r="V1719" s="55"/>
      <c r="W1719" s="55"/>
      <c r="X1719" s="55"/>
      <c r="Y1719" s="55"/>
      <c r="Z1719" s="55"/>
      <c r="AA1719" s="42"/>
      <c r="AF1719" s="55"/>
      <c r="AG1719" s="56"/>
      <c r="AQ1719" s="5"/>
    </row>
    <row r="1720" spans="2:43">
      <c r="B1720" s="57"/>
      <c r="D1720" s="11"/>
      <c r="E1720" s="56"/>
      <c r="F1720" s="11"/>
      <c r="G1720" s="11"/>
      <c r="H1720" s="11"/>
      <c r="L1720" s="55"/>
      <c r="M1720" s="42"/>
      <c r="N1720" s="55"/>
      <c r="O1720" s="42"/>
      <c r="Q1720" s="55"/>
      <c r="R1720" s="55"/>
      <c r="S1720" s="55"/>
      <c r="T1720" s="55"/>
      <c r="U1720" s="55"/>
      <c r="V1720" s="55"/>
      <c r="W1720" s="55"/>
      <c r="X1720" s="55"/>
      <c r="Y1720" s="55"/>
      <c r="Z1720" s="55"/>
      <c r="AA1720" s="42"/>
      <c r="AF1720" s="55"/>
      <c r="AG1720" s="56"/>
      <c r="AQ1720" s="5"/>
    </row>
    <row r="1721" spans="2:43">
      <c r="B1721" s="57"/>
      <c r="D1721" s="11"/>
      <c r="E1721" s="56"/>
      <c r="F1721" s="11"/>
      <c r="G1721" s="11"/>
      <c r="H1721" s="11"/>
      <c r="L1721" s="55"/>
      <c r="M1721" s="42"/>
      <c r="N1721" s="55"/>
      <c r="O1721" s="42"/>
      <c r="Q1721" s="55"/>
      <c r="R1721" s="55"/>
      <c r="S1721" s="55"/>
      <c r="T1721" s="55"/>
      <c r="U1721" s="55"/>
      <c r="V1721" s="55"/>
      <c r="W1721" s="55"/>
      <c r="X1721" s="55"/>
      <c r="Y1721" s="55"/>
      <c r="Z1721" s="55"/>
      <c r="AA1721" s="42"/>
      <c r="AF1721" s="55"/>
      <c r="AG1721" s="56"/>
      <c r="AN1721" s="11"/>
      <c r="AQ1721" s="5"/>
    </row>
    <row r="1722" spans="2:43">
      <c r="B1722" s="57"/>
      <c r="D1722" s="11"/>
      <c r="E1722" s="56"/>
      <c r="F1722" s="11"/>
      <c r="G1722" s="11"/>
      <c r="H1722" s="11"/>
      <c r="L1722" s="55"/>
      <c r="M1722" s="42"/>
      <c r="N1722" s="55"/>
      <c r="O1722" s="42"/>
      <c r="Q1722" s="55"/>
      <c r="R1722" s="55"/>
      <c r="S1722" s="55"/>
      <c r="T1722" s="55"/>
      <c r="U1722" s="55"/>
      <c r="V1722" s="55"/>
      <c r="W1722" s="55"/>
      <c r="X1722" s="55"/>
      <c r="Y1722" s="55"/>
      <c r="Z1722" s="55"/>
      <c r="AA1722" s="42"/>
      <c r="AF1722" s="55"/>
      <c r="AG1722" s="56"/>
      <c r="AJ1722" s="11"/>
      <c r="AQ1722" s="5"/>
    </row>
    <row r="1723" spans="2:43">
      <c r="B1723" s="57"/>
      <c r="D1723" s="11"/>
      <c r="E1723" s="56"/>
      <c r="F1723" s="11"/>
      <c r="G1723" s="11"/>
      <c r="H1723" s="11"/>
      <c r="L1723" s="55"/>
      <c r="M1723" s="42"/>
      <c r="N1723" s="55"/>
      <c r="O1723" s="42"/>
      <c r="Q1723" s="55"/>
      <c r="R1723" s="55"/>
      <c r="S1723" s="55"/>
      <c r="T1723" s="55"/>
      <c r="U1723" s="55"/>
      <c r="V1723" s="55"/>
      <c r="W1723" s="55"/>
      <c r="X1723" s="55"/>
      <c r="Y1723" s="55"/>
      <c r="Z1723" s="55"/>
      <c r="AA1723" s="42"/>
      <c r="AF1723" s="55"/>
      <c r="AG1723" s="56"/>
      <c r="AN1723" s="11"/>
      <c r="AQ1723" s="5"/>
    </row>
    <row r="1724" spans="2:43">
      <c r="B1724" s="57"/>
      <c r="D1724" s="11"/>
      <c r="E1724" s="56"/>
      <c r="F1724" s="11"/>
      <c r="G1724" s="11"/>
      <c r="H1724" s="11"/>
      <c r="L1724" s="55"/>
      <c r="M1724" s="42"/>
      <c r="N1724" s="55"/>
      <c r="O1724" s="42"/>
      <c r="Q1724" s="55"/>
      <c r="R1724" s="55"/>
      <c r="S1724" s="55"/>
      <c r="T1724" s="55"/>
      <c r="U1724" s="55"/>
      <c r="V1724" s="55"/>
      <c r="W1724" s="55"/>
      <c r="X1724" s="55"/>
      <c r="Y1724" s="55"/>
      <c r="Z1724" s="55"/>
      <c r="AA1724" s="42"/>
      <c r="AF1724" s="55"/>
      <c r="AG1724" s="56"/>
      <c r="AQ1724" s="5"/>
    </row>
    <row r="1725" spans="2:43">
      <c r="B1725" s="57"/>
      <c r="D1725" s="11"/>
      <c r="E1725" s="56"/>
      <c r="F1725" s="11"/>
      <c r="G1725" s="11"/>
      <c r="H1725" s="11"/>
      <c r="L1725" s="55"/>
      <c r="M1725" s="42"/>
      <c r="N1725" s="55"/>
      <c r="O1725" s="42"/>
      <c r="Q1725" s="55"/>
      <c r="R1725" s="55"/>
      <c r="S1725" s="55"/>
      <c r="T1725" s="55"/>
      <c r="U1725" s="55"/>
      <c r="V1725" s="55"/>
      <c r="W1725" s="55"/>
      <c r="X1725" s="55"/>
      <c r="Y1725" s="55"/>
      <c r="Z1725" s="55"/>
      <c r="AA1725" s="42"/>
      <c r="AF1725" s="55"/>
      <c r="AG1725" s="56"/>
      <c r="AN1725" s="11"/>
      <c r="AQ1725" s="5"/>
    </row>
    <row r="1726" spans="2:43">
      <c r="B1726" s="57"/>
      <c r="D1726" s="11"/>
      <c r="E1726" s="56"/>
      <c r="F1726" s="11"/>
      <c r="G1726" s="11"/>
      <c r="H1726" s="11"/>
      <c r="L1726" s="55"/>
      <c r="M1726" s="42"/>
      <c r="N1726" s="55"/>
      <c r="O1726" s="42"/>
      <c r="Q1726" s="55"/>
      <c r="R1726" s="55"/>
      <c r="S1726" s="55"/>
      <c r="T1726" s="55"/>
      <c r="U1726" s="55"/>
      <c r="V1726" s="55"/>
      <c r="W1726" s="55"/>
      <c r="X1726" s="55"/>
      <c r="Y1726" s="55"/>
      <c r="Z1726" s="55"/>
      <c r="AA1726" s="42"/>
      <c r="AF1726" s="55"/>
      <c r="AG1726" s="56"/>
      <c r="AN1726" s="11"/>
      <c r="AQ1726" s="5"/>
    </row>
    <row r="1727" spans="2:43">
      <c r="B1727" s="57"/>
      <c r="D1727" s="11"/>
      <c r="E1727" s="56"/>
      <c r="F1727" s="11"/>
      <c r="G1727" s="11"/>
      <c r="H1727" s="11"/>
      <c r="L1727" s="55"/>
      <c r="M1727" s="42"/>
      <c r="N1727" s="55"/>
      <c r="O1727" s="42"/>
      <c r="Q1727" s="55"/>
      <c r="R1727" s="55"/>
      <c r="S1727" s="55"/>
      <c r="T1727" s="55"/>
      <c r="U1727" s="55"/>
      <c r="V1727" s="55"/>
      <c r="W1727" s="55"/>
      <c r="X1727" s="55"/>
      <c r="Y1727" s="55"/>
      <c r="Z1727" s="55"/>
      <c r="AA1727" s="42"/>
      <c r="AF1727" s="55"/>
      <c r="AG1727" s="56"/>
      <c r="AN1727" s="11"/>
      <c r="AQ1727" s="5"/>
    </row>
    <row r="1728" spans="2:43">
      <c r="B1728" s="57"/>
      <c r="D1728" s="11"/>
      <c r="E1728" s="56"/>
      <c r="F1728" s="11"/>
      <c r="G1728" s="11"/>
      <c r="H1728" s="11"/>
      <c r="L1728" s="55"/>
      <c r="M1728" s="42"/>
      <c r="N1728" s="55"/>
      <c r="O1728" s="42"/>
      <c r="Q1728" s="55"/>
      <c r="R1728" s="55"/>
      <c r="S1728" s="55"/>
      <c r="T1728" s="55"/>
      <c r="U1728" s="55"/>
      <c r="V1728" s="55"/>
      <c r="W1728" s="55"/>
      <c r="X1728" s="55"/>
      <c r="Y1728" s="55"/>
      <c r="Z1728" s="55"/>
      <c r="AA1728" s="42"/>
      <c r="AF1728" s="55"/>
      <c r="AG1728" s="56"/>
      <c r="AN1728" s="11"/>
      <c r="AQ1728" s="5"/>
    </row>
    <row r="1729" spans="2:43">
      <c r="B1729" s="57"/>
      <c r="D1729" s="11"/>
      <c r="E1729" s="56"/>
      <c r="F1729" s="11"/>
      <c r="G1729" s="11"/>
      <c r="H1729" s="11"/>
      <c r="L1729" s="55"/>
      <c r="M1729" s="42"/>
      <c r="N1729" s="55"/>
      <c r="O1729" s="42"/>
      <c r="Q1729" s="55"/>
      <c r="R1729" s="55"/>
      <c r="S1729" s="55"/>
      <c r="T1729" s="55"/>
      <c r="U1729" s="55"/>
      <c r="V1729" s="55"/>
      <c r="W1729" s="55"/>
      <c r="X1729" s="55"/>
      <c r="Y1729" s="55"/>
      <c r="Z1729" s="55"/>
      <c r="AA1729" s="42"/>
      <c r="AF1729" s="55"/>
      <c r="AG1729" s="56"/>
      <c r="AN1729" s="11"/>
      <c r="AQ1729" s="5"/>
    </row>
    <row r="1730" spans="2:43">
      <c r="B1730" s="57"/>
      <c r="D1730" s="11"/>
      <c r="E1730" s="56"/>
      <c r="F1730" s="11"/>
      <c r="G1730" s="11"/>
      <c r="H1730" s="11"/>
      <c r="L1730" s="55"/>
      <c r="M1730" s="42"/>
      <c r="N1730" s="55"/>
      <c r="O1730" s="42"/>
      <c r="Q1730" s="55"/>
      <c r="R1730" s="55"/>
      <c r="S1730" s="55"/>
      <c r="T1730" s="55"/>
      <c r="U1730" s="55"/>
      <c r="V1730" s="55"/>
      <c r="W1730" s="55"/>
      <c r="X1730" s="55"/>
      <c r="Y1730" s="55"/>
      <c r="Z1730" s="55"/>
      <c r="AA1730" s="42"/>
      <c r="AF1730" s="55"/>
      <c r="AG1730" s="56"/>
      <c r="AQ1730" s="5"/>
    </row>
    <row r="1731" spans="2:43">
      <c r="B1731" s="57"/>
      <c r="D1731" s="11"/>
      <c r="E1731" s="56"/>
      <c r="F1731" s="11"/>
      <c r="G1731" s="11"/>
      <c r="H1731" s="11"/>
      <c r="I1731" s="11"/>
      <c r="L1731" s="55"/>
      <c r="M1731" s="42"/>
      <c r="N1731" s="55"/>
      <c r="O1731" s="42"/>
      <c r="Q1731" s="55"/>
      <c r="R1731" s="55"/>
      <c r="S1731" s="55"/>
      <c r="T1731" s="55"/>
      <c r="U1731" s="55"/>
      <c r="V1731" s="55"/>
      <c r="W1731" s="55"/>
      <c r="X1731" s="55"/>
      <c r="Y1731" s="55"/>
      <c r="Z1731" s="55"/>
      <c r="AA1731" s="42"/>
      <c r="AF1731" s="55"/>
      <c r="AG1731" s="56"/>
      <c r="AQ1731" s="5"/>
    </row>
    <row r="1732" spans="2:43">
      <c r="B1732" s="57"/>
      <c r="D1732" s="11"/>
      <c r="E1732" s="56"/>
      <c r="F1732" s="11"/>
      <c r="G1732" s="11"/>
      <c r="H1732" s="11"/>
      <c r="I1732" s="11"/>
      <c r="L1732" s="55"/>
      <c r="M1732" s="42"/>
      <c r="N1732" s="55"/>
      <c r="O1732" s="42"/>
      <c r="Q1732" s="55"/>
      <c r="R1732" s="55"/>
      <c r="S1732" s="55"/>
      <c r="T1732" s="55"/>
      <c r="U1732" s="55"/>
      <c r="V1732" s="55"/>
      <c r="W1732" s="55"/>
      <c r="X1732" s="55"/>
      <c r="Y1732" s="55"/>
      <c r="Z1732" s="55"/>
      <c r="AA1732" s="42"/>
      <c r="AF1732" s="55"/>
      <c r="AG1732" s="56"/>
      <c r="AQ1732" s="5"/>
    </row>
    <row r="1733" spans="2:43">
      <c r="B1733" s="57"/>
      <c r="D1733" s="11"/>
      <c r="E1733" s="56"/>
      <c r="F1733" s="11"/>
      <c r="G1733" s="11"/>
      <c r="H1733" s="11"/>
      <c r="L1733" s="55"/>
      <c r="M1733" s="42"/>
      <c r="N1733" s="55"/>
      <c r="O1733" s="42"/>
      <c r="Q1733" s="55"/>
      <c r="R1733" s="55"/>
      <c r="S1733" s="55"/>
      <c r="T1733" s="55"/>
      <c r="U1733" s="55"/>
      <c r="V1733" s="55"/>
      <c r="W1733" s="55"/>
      <c r="X1733" s="55"/>
      <c r="Y1733" s="55"/>
      <c r="Z1733" s="55"/>
      <c r="AA1733" s="42"/>
      <c r="AF1733" s="55"/>
      <c r="AG1733" s="56"/>
      <c r="AN1733" s="11"/>
      <c r="AQ1733" s="5"/>
    </row>
    <row r="1734" spans="2:43">
      <c r="B1734" s="57"/>
      <c r="D1734" s="11"/>
      <c r="E1734" s="56"/>
      <c r="F1734" s="11"/>
      <c r="G1734" s="11"/>
      <c r="H1734" s="11"/>
      <c r="L1734" s="55"/>
      <c r="M1734" s="42"/>
      <c r="N1734" s="55"/>
      <c r="O1734" s="42"/>
      <c r="Q1734" s="55"/>
      <c r="R1734" s="55"/>
      <c r="S1734" s="55"/>
      <c r="T1734" s="55"/>
      <c r="U1734" s="55"/>
      <c r="V1734" s="55"/>
      <c r="W1734" s="55"/>
      <c r="X1734" s="55"/>
      <c r="Y1734" s="55"/>
      <c r="Z1734" s="55"/>
      <c r="AA1734" s="42"/>
      <c r="AF1734" s="55"/>
      <c r="AG1734" s="56"/>
      <c r="AQ1734" s="5"/>
    </row>
    <row r="1735" spans="2:43">
      <c r="B1735" s="57"/>
      <c r="D1735" s="11"/>
      <c r="E1735" s="56"/>
      <c r="F1735" s="11"/>
      <c r="G1735" s="11"/>
      <c r="H1735" s="11"/>
      <c r="L1735" s="55"/>
      <c r="M1735" s="42"/>
      <c r="N1735" s="55"/>
      <c r="O1735" s="42"/>
      <c r="Q1735" s="55"/>
      <c r="R1735" s="55"/>
      <c r="S1735" s="55"/>
      <c r="T1735" s="55"/>
      <c r="U1735" s="55"/>
      <c r="V1735" s="55"/>
      <c r="W1735" s="55"/>
      <c r="X1735" s="55"/>
      <c r="Y1735" s="55"/>
      <c r="Z1735" s="55"/>
      <c r="AA1735" s="42"/>
      <c r="AF1735" s="55"/>
      <c r="AG1735" s="56"/>
      <c r="AQ1735" s="5"/>
    </row>
    <row r="1736" spans="2:43">
      <c r="B1736" s="57"/>
      <c r="D1736" s="11"/>
      <c r="E1736" s="56"/>
      <c r="F1736" s="11"/>
      <c r="G1736" s="11"/>
      <c r="H1736" s="11"/>
      <c r="L1736" s="55"/>
      <c r="M1736" s="42"/>
      <c r="N1736" s="55"/>
      <c r="O1736" s="42"/>
      <c r="Q1736" s="55"/>
      <c r="R1736" s="55"/>
      <c r="S1736" s="55"/>
      <c r="T1736" s="55"/>
      <c r="U1736" s="55"/>
      <c r="V1736" s="55"/>
      <c r="W1736" s="55"/>
      <c r="X1736" s="55"/>
      <c r="Y1736" s="55"/>
      <c r="Z1736" s="55"/>
      <c r="AA1736" s="42"/>
      <c r="AF1736" s="55"/>
      <c r="AG1736" s="56"/>
      <c r="AN1736" s="11"/>
      <c r="AQ1736" s="5"/>
    </row>
    <row r="1737" spans="2:43">
      <c r="B1737" s="57"/>
      <c r="D1737" s="11"/>
      <c r="E1737" s="56"/>
      <c r="F1737" s="11"/>
      <c r="G1737" s="11"/>
      <c r="H1737" s="11"/>
      <c r="L1737" s="55"/>
      <c r="M1737" s="42"/>
      <c r="N1737" s="55"/>
      <c r="O1737" s="42"/>
      <c r="Q1737" s="55"/>
      <c r="R1737" s="55"/>
      <c r="S1737" s="55"/>
      <c r="T1737" s="55"/>
      <c r="U1737" s="55"/>
      <c r="V1737" s="55"/>
      <c r="W1737" s="55"/>
      <c r="X1737" s="55"/>
      <c r="Y1737" s="55"/>
      <c r="Z1737" s="55"/>
      <c r="AA1737" s="42"/>
      <c r="AF1737" s="55"/>
      <c r="AG1737" s="56"/>
      <c r="AN1737" s="11"/>
      <c r="AQ1737" s="5"/>
    </row>
    <row r="1738" spans="2:43">
      <c r="B1738" s="57"/>
      <c r="D1738" s="11"/>
      <c r="E1738" s="56"/>
      <c r="F1738" s="11"/>
      <c r="G1738" s="11"/>
      <c r="H1738" s="11"/>
      <c r="L1738" s="55"/>
      <c r="M1738" s="42"/>
      <c r="N1738" s="55"/>
      <c r="O1738" s="42"/>
      <c r="Q1738" s="55"/>
      <c r="R1738" s="55"/>
      <c r="S1738" s="55"/>
      <c r="T1738" s="55"/>
      <c r="U1738" s="55"/>
      <c r="V1738" s="55"/>
      <c r="W1738" s="55"/>
      <c r="X1738" s="55"/>
      <c r="Y1738" s="55"/>
      <c r="Z1738" s="55"/>
      <c r="AA1738" s="42"/>
      <c r="AF1738" s="55"/>
      <c r="AG1738" s="56"/>
      <c r="AN1738" s="11"/>
      <c r="AQ1738" s="5"/>
    </row>
    <row r="1739" spans="2:43">
      <c r="B1739" s="57"/>
      <c r="D1739" s="11"/>
      <c r="E1739" s="56"/>
      <c r="F1739" s="11"/>
      <c r="G1739" s="11"/>
      <c r="H1739" s="11"/>
      <c r="L1739" s="55"/>
      <c r="M1739" s="42"/>
      <c r="N1739" s="55"/>
      <c r="O1739" s="42"/>
      <c r="Q1739" s="55"/>
      <c r="R1739" s="55"/>
      <c r="S1739" s="55"/>
      <c r="T1739" s="55"/>
      <c r="U1739" s="55"/>
      <c r="V1739" s="55"/>
      <c r="W1739" s="55"/>
      <c r="X1739" s="55"/>
      <c r="Y1739" s="55"/>
      <c r="Z1739" s="55"/>
      <c r="AA1739" s="42"/>
      <c r="AF1739" s="55"/>
      <c r="AG1739" s="56"/>
      <c r="AQ1739" s="5"/>
    </row>
    <row r="1740" spans="2:43">
      <c r="B1740" s="57"/>
      <c r="D1740" s="11"/>
      <c r="E1740" s="56"/>
      <c r="F1740" s="11"/>
      <c r="G1740" s="11"/>
      <c r="H1740" s="11"/>
      <c r="L1740" s="55"/>
      <c r="M1740" s="42"/>
      <c r="N1740" s="55"/>
      <c r="O1740" s="42"/>
      <c r="Q1740" s="55"/>
      <c r="R1740" s="55"/>
      <c r="S1740" s="55"/>
      <c r="T1740" s="55"/>
      <c r="U1740" s="55"/>
      <c r="V1740" s="55"/>
      <c r="W1740" s="55"/>
      <c r="X1740" s="55"/>
      <c r="Y1740" s="55"/>
      <c r="Z1740" s="55"/>
      <c r="AA1740" s="42"/>
      <c r="AF1740" s="55"/>
      <c r="AG1740" s="56"/>
      <c r="AN1740" s="11"/>
      <c r="AQ1740" s="5"/>
    </row>
    <row r="1741" spans="2:43">
      <c r="B1741" s="57"/>
      <c r="D1741" s="11"/>
      <c r="E1741" s="56"/>
      <c r="F1741" s="11"/>
      <c r="G1741" s="11"/>
      <c r="H1741" s="11"/>
      <c r="L1741" s="55"/>
      <c r="M1741" s="42"/>
      <c r="N1741" s="55"/>
      <c r="O1741" s="42"/>
      <c r="Q1741" s="55"/>
      <c r="R1741" s="55"/>
      <c r="S1741" s="55"/>
      <c r="T1741" s="55"/>
      <c r="U1741" s="55"/>
      <c r="V1741" s="55"/>
      <c r="W1741" s="55"/>
      <c r="X1741" s="55"/>
      <c r="Y1741" s="55"/>
      <c r="Z1741" s="55"/>
      <c r="AA1741" s="42"/>
      <c r="AF1741" s="55"/>
      <c r="AG1741" s="56"/>
      <c r="AQ1741" s="5"/>
    </row>
    <row r="1742" spans="2:43">
      <c r="B1742" s="57"/>
      <c r="D1742" s="11"/>
      <c r="E1742" s="56"/>
      <c r="F1742" s="11"/>
      <c r="G1742" s="11"/>
      <c r="H1742" s="11"/>
      <c r="L1742" s="55"/>
      <c r="M1742" s="42"/>
      <c r="N1742" s="55"/>
      <c r="O1742" s="42"/>
      <c r="Q1742" s="55"/>
      <c r="R1742" s="55"/>
      <c r="S1742" s="55"/>
      <c r="T1742" s="55"/>
      <c r="U1742" s="55"/>
      <c r="V1742" s="55"/>
      <c r="W1742" s="55"/>
      <c r="X1742" s="55"/>
      <c r="Y1742" s="55"/>
      <c r="Z1742" s="55"/>
      <c r="AA1742" s="42"/>
      <c r="AF1742" s="55"/>
      <c r="AG1742" s="56"/>
      <c r="AQ1742" s="5"/>
    </row>
    <row r="1743" spans="2:43">
      <c r="B1743" s="57"/>
      <c r="D1743" s="11"/>
      <c r="E1743" s="56"/>
      <c r="F1743" s="11"/>
      <c r="G1743" s="11"/>
      <c r="H1743" s="11"/>
      <c r="L1743" s="55"/>
      <c r="M1743" s="42"/>
      <c r="N1743" s="55"/>
      <c r="O1743" s="42"/>
      <c r="Q1743" s="55"/>
      <c r="R1743" s="55"/>
      <c r="S1743" s="55"/>
      <c r="T1743" s="55"/>
      <c r="U1743" s="55"/>
      <c r="V1743" s="55"/>
      <c r="W1743" s="55"/>
      <c r="X1743" s="55"/>
      <c r="Y1743" s="55"/>
      <c r="Z1743" s="55"/>
      <c r="AA1743" s="42"/>
      <c r="AF1743" s="55"/>
      <c r="AG1743" s="56"/>
      <c r="AQ1743" s="5"/>
    </row>
    <row r="1744" spans="2:43">
      <c r="B1744" s="57"/>
      <c r="D1744" s="11"/>
      <c r="E1744" s="56"/>
      <c r="F1744" s="11"/>
      <c r="G1744" s="11"/>
      <c r="H1744" s="11"/>
      <c r="L1744" s="55"/>
      <c r="M1744" s="42"/>
      <c r="N1744" s="55"/>
      <c r="O1744" s="42"/>
      <c r="Q1744" s="55"/>
      <c r="R1744" s="55"/>
      <c r="S1744" s="55"/>
      <c r="T1744" s="55"/>
      <c r="U1744" s="55"/>
      <c r="V1744" s="55"/>
      <c r="W1744" s="55"/>
      <c r="X1744" s="55"/>
      <c r="Y1744" s="55"/>
      <c r="Z1744" s="55"/>
      <c r="AA1744" s="42"/>
      <c r="AF1744" s="55"/>
      <c r="AG1744" s="56"/>
      <c r="AQ1744" s="5"/>
    </row>
    <row r="1745" spans="2:43">
      <c r="B1745" s="57"/>
      <c r="D1745" s="11"/>
      <c r="E1745" s="56"/>
      <c r="F1745" s="11"/>
      <c r="G1745" s="11"/>
      <c r="H1745" s="11"/>
      <c r="L1745" s="55"/>
      <c r="M1745" s="42"/>
      <c r="N1745" s="55"/>
      <c r="O1745" s="42"/>
      <c r="Q1745" s="55"/>
      <c r="R1745" s="55"/>
      <c r="S1745" s="55"/>
      <c r="T1745" s="55"/>
      <c r="U1745" s="55"/>
      <c r="V1745" s="55"/>
      <c r="W1745" s="55"/>
      <c r="X1745" s="55"/>
      <c r="Y1745" s="55"/>
      <c r="Z1745" s="55"/>
      <c r="AA1745" s="42"/>
      <c r="AF1745" s="55"/>
      <c r="AG1745" s="56"/>
      <c r="AN1745" s="11"/>
      <c r="AQ1745" s="5"/>
    </row>
    <row r="1746" spans="2:43">
      <c r="B1746" s="57"/>
      <c r="D1746" s="11"/>
      <c r="E1746" s="56"/>
      <c r="F1746" s="11"/>
      <c r="G1746" s="11"/>
      <c r="H1746" s="11"/>
      <c r="L1746" s="55"/>
      <c r="M1746" s="42"/>
      <c r="N1746" s="55"/>
      <c r="O1746" s="42"/>
      <c r="Q1746" s="55"/>
      <c r="R1746" s="55"/>
      <c r="S1746" s="55"/>
      <c r="T1746" s="55"/>
      <c r="U1746" s="55"/>
      <c r="V1746" s="55"/>
      <c r="W1746" s="55"/>
      <c r="X1746" s="55"/>
      <c r="Y1746" s="55"/>
      <c r="Z1746" s="55"/>
      <c r="AA1746" s="42"/>
      <c r="AF1746" s="55"/>
      <c r="AG1746" s="56"/>
      <c r="AN1746" s="11"/>
      <c r="AQ1746" s="5"/>
    </row>
    <row r="1747" spans="2:43">
      <c r="B1747" s="57"/>
      <c r="D1747" s="11"/>
      <c r="E1747" s="56"/>
      <c r="F1747" s="11"/>
      <c r="G1747" s="11"/>
      <c r="H1747" s="11"/>
      <c r="L1747" s="55"/>
      <c r="M1747" s="42"/>
      <c r="N1747" s="55"/>
      <c r="O1747" s="42"/>
      <c r="Q1747" s="55"/>
      <c r="R1747" s="55"/>
      <c r="S1747" s="55"/>
      <c r="T1747" s="55"/>
      <c r="U1747" s="55"/>
      <c r="V1747" s="55"/>
      <c r="W1747" s="55"/>
      <c r="X1747" s="55"/>
      <c r="Y1747" s="55"/>
      <c r="Z1747" s="55"/>
      <c r="AA1747" s="42"/>
      <c r="AF1747" s="55"/>
      <c r="AG1747" s="56"/>
      <c r="AN1747" s="11"/>
      <c r="AQ1747" s="5"/>
    </row>
    <row r="1748" spans="2:43">
      <c r="B1748" s="57"/>
      <c r="D1748" s="11"/>
      <c r="E1748" s="56"/>
      <c r="F1748" s="11"/>
      <c r="G1748" s="11"/>
      <c r="H1748" s="11"/>
      <c r="L1748" s="55"/>
      <c r="M1748" s="42"/>
      <c r="N1748" s="55"/>
      <c r="O1748" s="42"/>
      <c r="Q1748" s="55"/>
      <c r="R1748" s="55"/>
      <c r="S1748" s="55"/>
      <c r="T1748" s="55"/>
      <c r="U1748" s="55"/>
      <c r="V1748" s="55"/>
      <c r="W1748" s="55"/>
      <c r="X1748" s="55"/>
      <c r="Y1748" s="55"/>
      <c r="Z1748" s="55"/>
      <c r="AA1748" s="42"/>
      <c r="AF1748" s="55"/>
      <c r="AG1748" s="56"/>
      <c r="AN1748" s="11"/>
      <c r="AQ1748" s="5"/>
    </row>
    <row r="1749" spans="2:43">
      <c r="B1749" s="57"/>
      <c r="D1749" s="11"/>
      <c r="E1749" s="56"/>
      <c r="F1749" s="11"/>
      <c r="G1749" s="11"/>
      <c r="H1749" s="11"/>
      <c r="L1749" s="55"/>
      <c r="M1749" s="42"/>
      <c r="N1749" s="55"/>
      <c r="O1749" s="42"/>
      <c r="Q1749" s="55"/>
      <c r="R1749" s="55"/>
      <c r="S1749" s="55"/>
      <c r="T1749" s="55"/>
      <c r="U1749" s="55"/>
      <c r="V1749" s="55"/>
      <c r="W1749" s="55"/>
      <c r="X1749" s="55"/>
      <c r="Y1749" s="55"/>
      <c r="Z1749" s="55"/>
      <c r="AA1749" s="42"/>
      <c r="AF1749" s="55"/>
      <c r="AG1749" s="56"/>
      <c r="AN1749" s="11"/>
      <c r="AQ1749" s="5"/>
    </row>
    <row r="1750" spans="2:43">
      <c r="B1750" s="57"/>
      <c r="D1750" s="11"/>
      <c r="E1750" s="56"/>
      <c r="F1750" s="11"/>
      <c r="G1750" s="11"/>
      <c r="H1750" s="11"/>
      <c r="L1750" s="55"/>
      <c r="M1750" s="42"/>
      <c r="N1750" s="55"/>
      <c r="O1750" s="42"/>
      <c r="Q1750" s="55"/>
      <c r="R1750" s="55"/>
      <c r="S1750" s="55"/>
      <c r="T1750" s="55"/>
      <c r="U1750" s="55"/>
      <c r="V1750" s="55"/>
      <c r="W1750" s="55"/>
      <c r="X1750" s="55"/>
      <c r="Y1750" s="55"/>
      <c r="Z1750" s="55"/>
      <c r="AA1750" s="42"/>
      <c r="AF1750" s="55"/>
      <c r="AG1750" s="56"/>
      <c r="AN1750" s="11"/>
      <c r="AQ1750" s="5"/>
    </row>
    <row r="1751" spans="2:43">
      <c r="B1751" s="57"/>
      <c r="D1751" s="11"/>
      <c r="E1751" s="56"/>
      <c r="F1751" s="11"/>
      <c r="G1751" s="11"/>
      <c r="H1751" s="11"/>
      <c r="L1751" s="55"/>
      <c r="M1751" s="42"/>
      <c r="N1751" s="55"/>
      <c r="O1751" s="42"/>
      <c r="Q1751" s="55"/>
      <c r="R1751" s="55"/>
      <c r="S1751" s="55"/>
      <c r="T1751" s="55"/>
      <c r="U1751" s="55"/>
      <c r="V1751" s="55"/>
      <c r="W1751" s="55"/>
      <c r="X1751" s="55"/>
      <c r="Y1751" s="55"/>
      <c r="Z1751" s="55"/>
      <c r="AA1751" s="42"/>
      <c r="AF1751" s="55"/>
      <c r="AG1751" s="56"/>
      <c r="AQ1751" s="5"/>
    </row>
    <row r="1752" spans="2:43">
      <c r="B1752" s="57"/>
      <c r="D1752" s="11"/>
      <c r="E1752" s="56"/>
      <c r="F1752" s="11"/>
      <c r="G1752" s="11"/>
      <c r="H1752" s="11"/>
      <c r="L1752" s="55"/>
      <c r="M1752" s="42"/>
      <c r="N1752" s="55"/>
      <c r="O1752" s="42"/>
      <c r="Q1752" s="55"/>
      <c r="R1752" s="55"/>
      <c r="S1752" s="55"/>
      <c r="T1752" s="55"/>
      <c r="U1752" s="55"/>
      <c r="V1752" s="55"/>
      <c r="W1752" s="55"/>
      <c r="X1752" s="55"/>
      <c r="Y1752" s="55"/>
      <c r="Z1752" s="55"/>
      <c r="AA1752" s="42"/>
      <c r="AF1752" s="55"/>
      <c r="AG1752" s="56"/>
      <c r="AN1752" s="11"/>
      <c r="AQ1752" s="5"/>
    </row>
    <row r="1753" spans="2:43">
      <c r="B1753" s="57"/>
      <c r="D1753" s="11"/>
      <c r="E1753" s="56"/>
      <c r="F1753" s="11"/>
      <c r="G1753" s="11"/>
      <c r="H1753" s="11"/>
      <c r="L1753" s="55"/>
      <c r="M1753" s="42"/>
      <c r="N1753" s="55"/>
      <c r="O1753" s="42"/>
      <c r="Q1753" s="55"/>
      <c r="R1753" s="55"/>
      <c r="S1753" s="55"/>
      <c r="T1753" s="55"/>
      <c r="U1753" s="55"/>
      <c r="V1753" s="55"/>
      <c r="W1753" s="55"/>
      <c r="X1753" s="55"/>
      <c r="Y1753" s="55"/>
      <c r="Z1753" s="55"/>
      <c r="AA1753" s="42"/>
      <c r="AF1753" s="55"/>
      <c r="AG1753" s="56"/>
      <c r="AQ1753" s="5"/>
    </row>
    <row r="1754" spans="2:43">
      <c r="B1754" s="57"/>
      <c r="D1754" s="11"/>
      <c r="E1754" s="56"/>
      <c r="F1754" s="11"/>
      <c r="G1754" s="11"/>
      <c r="H1754" s="11"/>
      <c r="L1754" s="55"/>
      <c r="M1754" s="42"/>
      <c r="N1754" s="55"/>
      <c r="O1754" s="42"/>
      <c r="Q1754" s="55"/>
      <c r="R1754" s="55"/>
      <c r="S1754" s="55"/>
      <c r="T1754" s="55"/>
      <c r="U1754" s="55"/>
      <c r="V1754" s="55"/>
      <c r="W1754" s="55"/>
      <c r="X1754" s="55"/>
      <c r="Y1754" s="55"/>
      <c r="Z1754" s="55"/>
      <c r="AA1754" s="42"/>
      <c r="AF1754" s="55"/>
      <c r="AG1754" s="56"/>
      <c r="AQ1754" s="5"/>
    </row>
    <row r="1755" spans="2:43">
      <c r="B1755" s="57"/>
      <c r="D1755" s="11"/>
      <c r="E1755" s="56"/>
      <c r="F1755" s="11"/>
      <c r="G1755" s="11"/>
      <c r="H1755" s="11"/>
      <c r="L1755" s="55"/>
      <c r="M1755" s="42"/>
      <c r="N1755" s="55"/>
      <c r="O1755" s="42"/>
      <c r="Q1755" s="55"/>
      <c r="R1755" s="55"/>
      <c r="S1755" s="55"/>
      <c r="T1755" s="55"/>
      <c r="U1755" s="55"/>
      <c r="V1755" s="55"/>
      <c r="W1755" s="55"/>
      <c r="X1755" s="55"/>
      <c r="Y1755" s="55"/>
      <c r="Z1755" s="55"/>
      <c r="AA1755" s="42"/>
      <c r="AF1755" s="55"/>
      <c r="AG1755" s="56"/>
      <c r="AJ1755" s="11"/>
      <c r="AQ1755" s="5"/>
    </row>
    <row r="1756" spans="2:43">
      <c r="B1756" s="57"/>
      <c r="D1756" s="11"/>
      <c r="E1756" s="56"/>
      <c r="F1756" s="11"/>
      <c r="G1756" s="11"/>
      <c r="H1756" s="11"/>
      <c r="L1756" s="55"/>
      <c r="M1756" s="42"/>
      <c r="N1756" s="55"/>
      <c r="O1756" s="42"/>
      <c r="Q1756" s="55"/>
      <c r="R1756" s="55"/>
      <c r="S1756" s="55"/>
      <c r="T1756" s="55"/>
      <c r="U1756" s="55"/>
      <c r="V1756" s="55"/>
      <c r="W1756" s="55"/>
      <c r="X1756" s="55"/>
      <c r="Y1756" s="55"/>
      <c r="Z1756" s="55"/>
      <c r="AA1756" s="42"/>
      <c r="AF1756" s="55"/>
      <c r="AG1756" s="56"/>
      <c r="AQ1756" s="5"/>
    </row>
    <row r="1757" spans="2:43">
      <c r="B1757" s="57"/>
      <c r="D1757" s="11"/>
      <c r="E1757" s="56"/>
      <c r="F1757" s="11"/>
      <c r="G1757" s="11"/>
      <c r="H1757" s="11"/>
      <c r="L1757" s="55"/>
      <c r="M1757" s="42"/>
      <c r="N1757" s="55"/>
      <c r="O1757" s="42"/>
      <c r="Q1757" s="55"/>
      <c r="R1757" s="55"/>
      <c r="S1757" s="55"/>
      <c r="T1757" s="55"/>
      <c r="U1757" s="55"/>
      <c r="V1757" s="55"/>
      <c r="W1757" s="55"/>
      <c r="X1757" s="55"/>
      <c r="Y1757" s="55"/>
      <c r="Z1757" s="55"/>
      <c r="AA1757" s="42"/>
      <c r="AF1757" s="55"/>
      <c r="AG1757" s="56"/>
      <c r="AN1757" s="11"/>
      <c r="AQ1757" s="5"/>
    </row>
    <row r="1758" spans="2:43">
      <c r="B1758" s="57"/>
      <c r="D1758" s="11"/>
      <c r="E1758" s="56"/>
      <c r="F1758" s="11"/>
      <c r="G1758" s="11"/>
      <c r="H1758" s="11"/>
      <c r="L1758" s="55"/>
      <c r="M1758" s="42"/>
      <c r="N1758" s="55"/>
      <c r="O1758" s="42"/>
      <c r="Q1758" s="55"/>
      <c r="R1758" s="55"/>
      <c r="S1758" s="55"/>
      <c r="T1758" s="55"/>
      <c r="U1758" s="55"/>
      <c r="V1758" s="55"/>
      <c r="W1758" s="55"/>
      <c r="X1758" s="55"/>
      <c r="Y1758" s="55"/>
      <c r="Z1758" s="55"/>
      <c r="AA1758" s="42"/>
      <c r="AF1758" s="55"/>
      <c r="AG1758" s="56"/>
      <c r="AQ1758" s="5"/>
    </row>
    <row r="1759" spans="2:43">
      <c r="B1759" s="57"/>
      <c r="D1759" s="11"/>
      <c r="E1759" s="56"/>
      <c r="F1759" s="11"/>
      <c r="G1759" s="11"/>
      <c r="H1759" s="11"/>
      <c r="L1759" s="55"/>
      <c r="M1759" s="42"/>
      <c r="N1759" s="55"/>
      <c r="O1759" s="42"/>
      <c r="Q1759" s="55"/>
      <c r="R1759" s="55"/>
      <c r="S1759" s="55"/>
      <c r="T1759" s="55"/>
      <c r="U1759" s="55"/>
      <c r="V1759" s="55"/>
      <c r="W1759" s="55"/>
      <c r="X1759" s="55"/>
      <c r="Y1759" s="55"/>
      <c r="Z1759" s="55"/>
      <c r="AA1759" s="42"/>
      <c r="AF1759" s="55"/>
      <c r="AG1759" s="56"/>
      <c r="AN1759" s="11"/>
      <c r="AQ1759" s="5"/>
    </row>
    <row r="1760" spans="2:43">
      <c r="B1760" s="57"/>
      <c r="D1760" s="11"/>
      <c r="E1760" s="56"/>
      <c r="F1760" s="11"/>
      <c r="G1760" s="11"/>
      <c r="H1760" s="11"/>
      <c r="L1760" s="55"/>
      <c r="M1760" s="42"/>
      <c r="N1760" s="55"/>
      <c r="O1760" s="42"/>
      <c r="Q1760" s="55"/>
      <c r="R1760" s="55"/>
      <c r="S1760" s="55"/>
      <c r="T1760" s="55"/>
      <c r="U1760" s="55"/>
      <c r="V1760" s="55"/>
      <c r="W1760" s="55"/>
      <c r="X1760" s="55"/>
      <c r="Y1760" s="55"/>
      <c r="Z1760" s="55"/>
      <c r="AA1760" s="42"/>
      <c r="AF1760" s="55"/>
      <c r="AG1760" s="56"/>
      <c r="AN1760" s="11"/>
      <c r="AQ1760" s="5"/>
    </row>
    <row r="1761" spans="2:43">
      <c r="B1761" s="57"/>
      <c r="D1761" s="11"/>
      <c r="E1761" s="56"/>
      <c r="F1761" s="11"/>
      <c r="G1761" s="11"/>
      <c r="H1761" s="11"/>
      <c r="L1761" s="55"/>
      <c r="M1761" s="42"/>
      <c r="N1761" s="55"/>
      <c r="O1761" s="42"/>
      <c r="Q1761" s="55"/>
      <c r="R1761" s="55"/>
      <c r="S1761" s="55"/>
      <c r="T1761" s="55"/>
      <c r="U1761" s="55"/>
      <c r="V1761" s="55"/>
      <c r="W1761" s="55"/>
      <c r="X1761" s="55"/>
      <c r="Y1761" s="55"/>
      <c r="Z1761" s="55"/>
      <c r="AA1761" s="42"/>
      <c r="AF1761" s="55"/>
      <c r="AG1761" s="56"/>
      <c r="AQ1761" s="5"/>
    </row>
    <row r="1762" spans="2:43">
      <c r="B1762" s="57"/>
      <c r="D1762" s="11"/>
      <c r="E1762" s="56"/>
      <c r="F1762" s="11"/>
      <c r="G1762" s="11"/>
      <c r="H1762" s="11"/>
      <c r="L1762" s="55"/>
      <c r="M1762" s="42"/>
      <c r="N1762" s="55"/>
      <c r="O1762" s="42"/>
      <c r="Q1762" s="55"/>
      <c r="R1762" s="55"/>
      <c r="S1762" s="55"/>
      <c r="T1762" s="55"/>
      <c r="U1762" s="55"/>
      <c r="V1762" s="55"/>
      <c r="W1762" s="55"/>
      <c r="X1762" s="55"/>
      <c r="Y1762" s="55"/>
      <c r="Z1762" s="55"/>
      <c r="AA1762" s="42"/>
      <c r="AF1762" s="55"/>
      <c r="AG1762" s="56"/>
      <c r="AQ1762" s="5"/>
    </row>
    <row r="1763" spans="2:43">
      <c r="B1763" s="57"/>
      <c r="D1763" s="11"/>
      <c r="E1763" s="56"/>
      <c r="F1763" s="11"/>
      <c r="G1763" s="11"/>
      <c r="H1763" s="11"/>
      <c r="L1763" s="55"/>
      <c r="M1763" s="42"/>
      <c r="N1763" s="55"/>
      <c r="O1763" s="42"/>
      <c r="Q1763" s="55"/>
      <c r="R1763" s="55"/>
      <c r="S1763" s="55"/>
      <c r="T1763" s="55"/>
      <c r="U1763" s="55"/>
      <c r="V1763" s="55"/>
      <c r="W1763" s="55"/>
      <c r="X1763" s="55"/>
      <c r="Y1763" s="55"/>
      <c r="Z1763" s="55"/>
      <c r="AC1763" s="42"/>
      <c r="AF1763" s="55"/>
      <c r="AG1763" s="56"/>
      <c r="AQ1763" s="5"/>
    </row>
    <row r="1764" spans="2:43">
      <c r="B1764" s="57"/>
      <c r="D1764" s="11"/>
      <c r="E1764" s="56"/>
      <c r="F1764" s="11"/>
      <c r="G1764" s="11"/>
      <c r="H1764" s="11"/>
      <c r="L1764" s="55"/>
      <c r="M1764" s="42"/>
      <c r="N1764" s="55"/>
      <c r="O1764" s="42"/>
      <c r="Q1764" s="55"/>
      <c r="R1764" s="55"/>
      <c r="S1764" s="55"/>
      <c r="T1764" s="55"/>
      <c r="U1764" s="55"/>
      <c r="V1764" s="55"/>
      <c r="W1764" s="55"/>
      <c r="X1764" s="55"/>
      <c r="Y1764" s="55"/>
      <c r="Z1764" s="55"/>
      <c r="AC1764" s="42"/>
      <c r="AF1764" s="55"/>
      <c r="AG1764" s="56"/>
      <c r="AQ1764" s="5"/>
    </row>
    <row r="1765" spans="2:43">
      <c r="B1765" s="57"/>
      <c r="D1765" s="11"/>
      <c r="E1765" s="56"/>
      <c r="F1765" s="11"/>
      <c r="G1765" s="11"/>
      <c r="H1765" s="11"/>
      <c r="L1765" s="55"/>
      <c r="M1765" s="42"/>
      <c r="N1765" s="55"/>
      <c r="O1765" s="42"/>
      <c r="Q1765" s="55"/>
      <c r="R1765" s="55"/>
      <c r="S1765" s="55"/>
      <c r="T1765" s="55"/>
      <c r="U1765" s="55"/>
      <c r="V1765" s="55"/>
      <c r="W1765" s="55"/>
      <c r="X1765" s="55"/>
      <c r="Y1765" s="55"/>
      <c r="Z1765" s="55"/>
      <c r="AA1765" s="42"/>
      <c r="AF1765" s="55"/>
      <c r="AG1765" s="56"/>
      <c r="AQ1765" s="5"/>
    </row>
    <row r="1766" spans="2:43">
      <c r="B1766" s="57"/>
      <c r="D1766" s="11"/>
      <c r="E1766" s="56"/>
      <c r="F1766" s="11"/>
      <c r="G1766" s="11"/>
      <c r="H1766" s="11"/>
      <c r="L1766" s="55"/>
      <c r="M1766" s="42"/>
      <c r="N1766" s="55"/>
      <c r="O1766" s="42"/>
      <c r="Q1766" s="55"/>
      <c r="R1766" s="55"/>
      <c r="S1766" s="55"/>
      <c r="T1766" s="55"/>
      <c r="U1766" s="55"/>
      <c r="V1766" s="55"/>
      <c r="W1766" s="55"/>
      <c r="X1766" s="55"/>
      <c r="Y1766" s="55"/>
      <c r="Z1766" s="55"/>
      <c r="AA1766" s="42"/>
      <c r="AF1766" s="55"/>
      <c r="AG1766" s="56"/>
      <c r="AL1766" s="11"/>
      <c r="AQ1766" s="5"/>
    </row>
    <row r="1767" spans="2:43">
      <c r="B1767" s="57"/>
      <c r="D1767" s="11"/>
      <c r="E1767" s="56"/>
      <c r="F1767" s="11"/>
      <c r="G1767" s="11"/>
      <c r="H1767" s="11"/>
      <c r="L1767" s="55"/>
      <c r="M1767" s="42"/>
      <c r="N1767" s="55"/>
      <c r="O1767" s="42"/>
      <c r="Q1767" s="55"/>
      <c r="R1767" s="55"/>
      <c r="S1767" s="55"/>
      <c r="T1767" s="55"/>
      <c r="U1767" s="55"/>
      <c r="V1767" s="55"/>
      <c r="W1767" s="55"/>
      <c r="X1767" s="55"/>
      <c r="Y1767" s="55"/>
      <c r="Z1767" s="55"/>
      <c r="AA1767" s="42"/>
      <c r="AF1767" s="55"/>
      <c r="AG1767" s="56"/>
      <c r="AQ1767" s="5"/>
    </row>
    <row r="1768" spans="2:43">
      <c r="B1768" s="57"/>
      <c r="D1768" s="11"/>
      <c r="E1768" s="56"/>
      <c r="F1768" s="11"/>
      <c r="G1768" s="11"/>
      <c r="H1768" s="11"/>
      <c r="L1768" s="55"/>
      <c r="M1768" s="42"/>
      <c r="N1768" s="55"/>
      <c r="O1768" s="42"/>
      <c r="Q1768" s="55"/>
      <c r="R1768" s="55"/>
      <c r="S1768" s="55"/>
      <c r="T1768" s="55"/>
      <c r="U1768" s="55"/>
      <c r="V1768" s="55"/>
      <c r="W1768" s="55"/>
      <c r="X1768" s="55"/>
      <c r="Y1768" s="55"/>
      <c r="Z1768" s="55"/>
      <c r="AA1768" s="42"/>
      <c r="AF1768" s="55"/>
      <c r="AG1768" s="56"/>
      <c r="AQ1768" s="5"/>
    </row>
    <row r="1769" spans="2:43">
      <c r="B1769" s="57"/>
      <c r="D1769" s="11"/>
      <c r="E1769" s="56"/>
      <c r="F1769" s="11"/>
      <c r="G1769" s="11"/>
      <c r="H1769" s="11"/>
      <c r="L1769" s="55"/>
      <c r="M1769" s="42"/>
      <c r="N1769" s="55"/>
      <c r="O1769" s="42"/>
      <c r="Q1769" s="55"/>
      <c r="R1769" s="55"/>
      <c r="S1769" s="55"/>
      <c r="T1769" s="55"/>
      <c r="U1769" s="55"/>
      <c r="V1769" s="55"/>
      <c r="W1769" s="55"/>
      <c r="X1769" s="55"/>
      <c r="Y1769" s="55"/>
      <c r="Z1769" s="55"/>
      <c r="AA1769" s="42"/>
      <c r="AC1769" s="42"/>
      <c r="AF1769" s="55"/>
      <c r="AG1769" s="56"/>
      <c r="AQ1769" s="5"/>
    </row>
    <row r="1770" spans="2:43">
      <c r="B1770" s="57"/>
      <c r="D1770" s="11"/>
      <c r="E1770" s="56"/>
      <c r="F1770" s="11"/>
      <c r="G1770" s="11"/>
      <c r="H1770" s="11"/>
      <c r="L1770" s="55"/>
      <c r="M1770" s="42"/>
      <c r="N1770" s="55"/>
      <c r="O1770" s="42"/>
      <c r="Q1770" s="55"/>
      <c r="R1770" s="55"/>
      <c r="S1770" s="55"/>
      <c r="T1770" s="55"/>
      <c r="U1770" s="55"/>
      <c r="V1770" s="55"/>
      <c r="W1770" s="55"/>
      <c r="X1770" s="55"/>
      <c r="Y1770" s="55"/>
      <c r="Z1770" s="55"/>
      <c r="AC1770" s="42"/>
      <c r="AF1770" s="55"/>
      <c r="AG1770" s="56"/>
      <c r="AQ1770" s="5"/>
    </row>
    <row r="1771" spans="2:43">
      <c r="B1771" s="57"/>
      <c r="D1771" s="11"/>
      <c r="E1771" s="56"/>
      <c r="F1771" s="11"/>
      <c r="G1771" s="11"/>
      <c r="H1771" s="11"/>
      <c r="L1771" s="55"/>
      <c r="M1771" s="42"/>
      <c r="N1771" s="55"/>
      <c r="O1771" s="42"/>
      <c r="Q1771" s="55"/>
      <c r="R1771" s="55"/>
      <c r="S1771" s="55"/>
      <c r="T1771" s="55"/>
      <c r="U1771" s="55"/>
      <c r="V1771" s="55"/>
      <c r="W1771" s="55"/>
      <c r="X1771" s="55"/>
      <c r="Y1771" s="55"/>
      <c r="Z1771" s="55"/>
      <c r="AA1771" s="42"/>
      <c r="AF1771" s="55"/>
      <c r="AG1771" s="56"/>
      <c r="AL1771" s="11"/>
      <c r="AQ1771" s="5"/>
    </row>
    <row r="1772" spans="2:43">
      <c r="B1772" s="57"/>
      <c r="D1772" s="11"/>
      <c r="E1772" s="56"/>
      <c r="F1772" s="11"/>
      <c r="G1772" s="11"/>
      <c r="H1772" s="11"/>
      <c r="L1772" s="55"/>
      <c r="M1772" s="42"/>
      <c r="N1772" s="55"/>
      <c r="O1772" s="42"/>
      <c r="Q1772" s="55"/>
      <c r="R1772" s="55"/>
      <c r="S1772" s="55"/>
      <c r="T1772" s="55"/>
      <c r="U1772" s="55"/>
      <c r="V1772" s="55"/>
      <c r="W1772" s="55"/>
      <c r="X1772" s="55"/>
      <c r="Y1772" s="55"/>
      <c r="Z1772" s="55"/>
      <c r="AA1772" s="42"/>
      <c r="AF1772" s="55"/>
      <c r="AG1772" s="56"/>
      <c r="AL1772" s="11"/>
      <c r="AQ1772" s="5"/>
    </row>
    <row r="1773" spans="2:43">
      <c r="B1773" s="57"/>
      <c r="D1773" s="11"/>
      <c r="E1773" s="56"/>
      <c r="F1773" s="11"/>
      <c r="G1773" s="11"/>
      <c r="H1773" s="11"/>
      <c r="L1773" s="55"/>
      <c r="M1773" s="42"/>
      <c r="N1773" s="55"/>
      <c r="O1773" s="42"/>
      <c r="Q1773" s="55"/>
      <c r="R1773" s="55"/>
      <c r="S1773" s="55"/>
      <c r="T1773" s="55"/>
      <c r="U1773" s="55"/>
      <c r="V1773" s="55"/>
      <c r="W1773" s="55"/>
      <c r="X1773" s="55"/>
      <c r="Y1773" s="55"/>
      <c r="Z1773" s="55"/>
      <c r="AA1773" s="42"/>
      <c r="AF1773" s="55"/>
      <c r="AG1773" s="56"/>
      <c r="AL1773" s="11"/>
      <c r="AQ1773" s="5"/>
    </row>
    <row r="1774" spans="2:43">
      <c r="B1774" s="57"/>
      <c r="D1774" s="11"/>
      <c r="E1774" s="56"/>
      <c r="F1774" s="11"/>
      <c r="G1774" s="11"/>
      <c r="H1774" s="11"/>
      <c r="L1774" s="55"/>
      <c r="M1774" s="42"/>
      <c r="N1774" s="55"/>
      <c r="O1774" s="42"/>
      <c r="Q1774" s="55"/>
      <c r="R1774" s="55"/>
      <c r="S1774" s="55"/>
      <c r="T1774" s="55"/>
      <c r="U1774" s="55"/>
      <c r="V1774" s="55"/>
      <c r="W1774" s="55"/>
      <c r="X1774" s="55"/>
      <c r="Y1774" s="55"/>
      <c r="Z1774" s="55"/>
      <c r="AA1774" s="42"/>
      <c r="AF1774" s="55"/>
      <c r="AG1774" s="56"/>
      <c r="AQ1774" s="5"/>
    </row>
    <row r="1775" spans="2:43">
      <c r="B1775" s="57"/>
      <c r="D1775" s="11"/>
      <c r="E1775" s="56"/>
      <c r="F1775" s="11"/>
      <c r="G1775" s="11"/>
      <c r="H1775" s="11"/>
      <c r="L1775" s="55"/>
      <c r="M1775" s="42"/>
      <c r="N1775" s="55"/>
      <c r="O1775" s="42"/>
      <c r="Q1775" s="55"/>
      <c r="R1775" s="55"/>
      <c r="S1775" s="55"/>
      <c r="T1775" s="55"/>
      <c r="U1775" s="55"/>
      <c r="V1775" s="55"/>
      <c r="W1775" s="55"/>
      <c r="X1775" s="55"/>
      <c r="Y1775" s="55"/>
      <c r="Z1775" s="55"/>
      <c r="AA1775" s="42"/>
      <c r="AF1775" s="55"/>
      <c r="AG1775" s="56"/>
      <c r="AQ1775" s="5"/>
    </row>
    <row r="1776" spans="2:43">
      <c r="B1776" s="57"/>
      <c r="D1776" s="11"/>
      <c r="E1776" s="56"/>
      <c r="F1776" s="11"/>
      <c r="G1776" s="11"/>
      <c r="H1776" s="11"/>
      <c r="L1776" s="55"/>
      <c r="M1776" s="42"/>
      <c r="N1776" s="55"/>
      <c r="O1776" s="42"/>
      <c r="Q1776" s="55"/>
      <c r="R1776" s="55"/>
      <c r="S1776" s="55"/>
      <c r="T1776" s="55"/>
      <c r="U1776" s="55"/>
      <c r="V1776" s="55"/>
      <c r="W1776" s="55"/>
      <c r="X1776" s="55"/>
      <c r="Y1776" s="55"/>
      <c r="Z1776" s="55"/>
      <c r="AA1776" s="42"/>
      <c r="AF1776" s="55"/>
      <c r="AG1776" s="56"/>
      <c r="AQ1776" s="5"/>
    </row>
    <row r="1777" spans="2:43">
      <c r="B1777" s="57"/>
      <c r="D1777" s="11"/>
      <c r="E1777" s="56"/>
      <c r="F1777" s="11"/>
      <c r="G1777" s="11"/>
      <c r="H1777" s="11"/>
      <c r="L1777" s="55"/>
      <c r="M1777" s="42"/>
      <c r="N1777" s="55"/>
      <c r="O1777" s="42"/>
      <c r="Q1777" s="55"/>
      <c r="R1777" s="55"/>
      <c r="S1777" s="55"/>
      <c r="T1777" s="55"/>
      <c r="U1777" s="55"/>
      <c r="V1777" s="55"/>
      <c r="W1777" s="55"/>
      <c r="X1777" s="55"/>
      <c r="Y1777" s="55"/>
      <c r="Z1777" s="55"/>
      <c r="AA1777" s="42"/>
      <c r="AF1777" s="55"/>
      <c r="AG1777" s="56"/>
      <c r="AN1777" s="11"/>
      <c r="AQ1777" s="5"/>
    </row>
    <row r="1778" spans="2:43">
      <c r="B1778" s="57"/>
      <c r="D1778" s="11"/>
      <c r="E1778" s="56"/>
      <c r="F1778" s="11"/>
      <c r="G1778" s="11"/>
      <c r="H1778" s="11"/>
      <c r="L1778" s="55"/>
      <c r="M1778" s="42"/>
      <c r="N1778" s="55"/>
      <c r="O1778" s="42"/>
      <c r="Q1778" s="55"/>
      <c r="R1778" s="55"/>
      <c r="S1778" s="55"/>
      <c r="T1778" s="55"/>
      <c r="U1778" s="55"/>
      <c r="V1778" s="55"/>
      <c r="W1778" s="55"/>
      <c r="X1778" s="55"/>
      <c r="Y1778" s="55"/>
      <c r="Z1778" s="55"/>
      <c r="AA1778" s="42"/>
      <c r="AF1778" s="55"/>
      <c r="AG1778" s="56"/>
      <c r="AQ1778" s="5"/>
    </row>
    <row r="1779" spans="2:43">
      <c r="B1779" s="57"/>
      <c r="D1779" s="11"/>
      <c r="E1779" s="56"/>
      <c r="F1779" s="11"/>
      <c r="G1779" s="11"/>
      <c r="H1779" s="11"/>
      <c r="L1779" s="55"/>
      <c r="M1779" s="42"/>
      <c r="N1779" s="55"/>
      <c r="O1779" s="42"/>
      <c r="Q1779" s="55"/>
      <c r="R1779" s="55"/>
      <c r="S1779" s="55"/>
      <c r="T1779" s="55"/>
      <c r="U1779" s="55"/>
      <c r="V1779" s="55"/>
      <c r="W1779" s="55"/>
      <c r="X1779" s="55"/>
      <c r="Y1779" s="55"/>
      <c r="Z1779" s="55"/>
      <c r="AA1779" s="42"/>
      <c r="AF1779" s="55"/>
      <c r="AG1779" s="56"/>
      <c r="AN1779" s="11"/>
      <c r="AQ1779" s="5"/>
    </row>
    <row r="1780" spans="2:43">
      <c r="B1780" s="57"/>
      <c r="D1780" s="11"/>
      <c r="E1780" s="56"/>
      <c r="F1780" s="11"/>
      <c r="G1780" s="11"/>
      <c r="H1780" s="11"/>
      <c r="L1780" s="55"/>
      <c r="M1780" s="42"/>
      <c r="N1780" s="55"/>
      <c r="O1780" s="42"/>
      <c r="Q1780" s="55"/>
      <c r="R1780" s="55"/>
      <c r="S1780" s="55"/>
      <c r="T1780" s="55"/>
      <c r="U1780" s="55"/>
      <c r="V1780" s="55"/>
      <c r="W1780" s="55"/>
      <c r="X1780" s="55"/>
      <c r="Y1780" s="55"/>
      <c r="Z1780" s="55"/>
      <c r="AA1780" s="42"/>
      <c r="AF1780" s="55"/>
      <c r="AG1780" s="56"/>
      <c r="AN1780" s="11"/>
      <c r="AQ1780" s="5"/>
    </row>
    <row r="1781" spans="2:43">
      <c r="B1781" s="57"/>
      <c r="D1781" s="11"/>
      <c r="E1781" s="56"/>
      <c r="F1781" s="11"/>
      <c r="G1781" s="11"/>
      <c r="H1781" s="11"/>
      <c r="L1781" s="55"/>
      <c r="M1781" s="42"/>
      <c r="N1781" s="55"/>
      <c r="O1781" s="42"/>
      <c r="Q1781" s="55"/>
      <c r="R1781" s="55"/>
      <c r="S1781" s="55"/>
      <c r="T1781" s="55"/>
      <c r="U1781" s="55"/>
      <c r="V1781" s="55"/>
      <c r="W1781" s="55"/>
      <c r="X1781" s="55"/>
      <c r="Y1781" s="55"/>
      <c r="Z1781" s="55"/>
      <c r="AA1781" s="42"/>
      <c r="AF1781" s="55"/>
      <c r="AG1781" s="56"/>
      <c r="AN1781" s="11"/>
      <c r="AQ1781" s="5"/>
    </row>
    <row r="1782" spans="2:43">
      <c r="B1782" s="57"/>
      <c r="D1782" s="11"/>
      <c r="E1782" s="56"/>
      <c r="F1782" s="11"/>
      <c r="G1782" s="11"/>
      <c r="H1782" s="11"/>
      <c r="L1782" s="55"/>
      <c r="M1782" s="42"/>
      <c r="N1782" s="55"/>
      <c r="O1782" s="42"/>
      <c r="Q1782" s="55"/>
      <c r="R1782" s="55"/>
      <c r="S1782" s="55"/>
      <c r="T1782" s="55"/>
      <c r="U1782" s="55"/>
      <c r="V1782" s="55"/>
      <c r="W1782" s="55"/>
      <c r="X1782" s="55"/>
      <c r="Y1782" s="55"/>
      <c r="Z1782" s="55"/>
      <c r="AA1782" s="42"/>
      <c r="AF1782" s="55"/>
      <c r="AG1782" s="56"/>
      <c r="AN1782" s="11"/>
      <c r="AQ1782" s="5"/>
    </row>
    <row r="1783" spans="2:43">
      <c r="B1783" s="57"/>
      <c r="D1783" s="11"/>
      <c r="E1783" s="56"/>
      <c r="F1783" s="11"/>
      <c r="G1783" s="11"/>
      <c r="H1783" s="11"/>
      <c r="L1783" s="55"/>
      <c r="M1783" s="42"/>
      <c r="N1783" s="55"/>
      <c r="O1783" s="42"/>
      <c r="Q1783" s="55"/>
      <c r="R1783" s="55"/>
      <c r="S1783" s="55"/>
      <c r="T1783" s="55"/>
      <c r="U1783" s="55"/>
      <c r="V1783" s="55"/>
      <c r="W1783" s="55"/>
      <c r="X1783" s="55"/>
      <c r="Y1783" s="55"/>
      <c r="Z1783" s="55"/>
      <c r="AA1783" s="42"/>
      <c r="AF1783" s="55"/>
      <c r="AG1783" s="56"/>
      <c r="AN1783" s="11"/>
      <c r="AQ1783" s="5"/>
    </row>
    <row r="1784" spans="2:43">
      <c r="B1784" s="57"/>
      <c r="D1784" s="11"/>
      <c r="E1784" s="56"/>
      <c r="F1784" s="11"/>
      <c r="G1784" s="11"/>
      <c r="H1784" s="11"/>
      <c r="L1784" s="55"/>
      <c r="M1784" s="42"/>
      <c r="N1784" s="55"/>
      <c r="O1784" s="42"/>
      <c r="Q1784" s="55"/>
      <c r="R1784" s="55"/>
      <c r="S1784" s="55"/>
      <c r="T1784" s="55"/>
      <c r="U1784" s="55"/>
      <c r="V1784" s="55"/>
      <c r="W1784" s="55"/>
      <c r="X1784" s="55"/>
      <c r="Y1784" s="55"/>
      <c r="Z1784" s="55"/>
      <c r="AA1784" s="42"/>
      <c r="AF1784" s="55"/>
      <c r="AG1784" s="56"/>
      <c r="AL1784" s="11"/>
      <c r="AQ1784" s="5"/>
    </row>
    <row r="1785" spans="2:43">
      <c r="B1785" s="57"/>
      <c r="D1785" s="11"/>
      <c r="E1785" s="56"/>
      <c r="F1785" s="11"/>
      <c r="G1785" s="11"/>
      <c r="H1785" s="11"/>
      <c r="L1785" s="55"/>
      <c r="M1785" s="42"/>
      <c r="N1785" s="55"/>
      <c r="O1785" s="42"/>
      <c r="Q1785" s="55"/>
      <c r="R1785" s="55"/>
      <c r="S1785" s="55"/>
      <c r="T1785" s="55"/>
      <c r="U1785" s="55"/>
      <c r="V1785" s="55"/>
      <c r="W1785" s="55"/>
      <c r="X1785" s="55"/>
      <c r="Y1785" s="55"/>
      <c r="Z1785" s="55"/>
      <c r="AA1785" s="42"/>
      <c r="AF1785" s="55"/>
      <c r="AG1785" s="56"/>
      <c r="AQ1785" s="5"/>
    </row>
    <row r="1786" spans="2:43">
      <c r="B1786" s="57"/>
      <c r="D1786" s="11"/>
      <c r="E1786" s="56"/>
      <c r="F1786" s="11"/>
      <c r="G1786" s="11"/>
      <c r="H1786" s="11"/>
      <c r="L1786" s="55"/>
      <c r="M1786" s="42"/>
      <c r="N1786" s="55"/>
      <c r="O1786" s="42"/>
      <c r="Q1786" s="55"/>
      <c r="R1786" s="55"/>
      <c r="S1786" s="55"/>
      <c r="T1786" s="55"/>
      <c r="U1786" s="55"/>
      <c r="V1786" s="55"/>
      <c r="W1786" s="55"/>
      <c r="X1786" s="55"/>
      <c r="Y1786" s="55"/>
      <c r="Z1786" s="55"/>
      <c r="AA1786" s="42"/>
      <c r="AF1786" s="55"/>
      <c r="AG1786" s="56"/>
      <c r="AQ1786" s="5"/>
    </row>
    <row r="1787" spans="2:43">
      <c r="B1787" s="57"/>
      <c r="D1787" s="11"/>
      <c r="E1787" s="56"/>
      <c r="F1787" s="11"/>
      <c r="G1787" s="11"/>
      <c r="H1787" s="11"/>
      <c r="L1787" s="55"/>
      <c r="M1787" s="42"/>
      <c r="N1787" s="55"/>
      <c r="O1787" s="42"/>
      <c r="Q1787" s="55"/>
      <c r="R1787" s="55"/>
      <c r="S1787" s="55"/>
      <c r="T1787" s="55"/>
      <c r="U1787" s="55"/>
      <c r="V1787" s="55"/>
      <c r="W1787" s="55"/>
      <c r="X1787" s="55"/>
      <c r="Y1787" s="55"/>
      <c r="Z1787" s="55"/>
      <c r="AA1787" s="42"/>
      <c r="AF1787" s="55"/>
      <c r="AG1787" s="56"/>
      <c r="AN1787" s="11"/>
      <c r="AQ1787" s="5"/>
    </row>
    <row r="1788" spans="2:43">
      <c r="B1788" s="57"/>
      <c r="D1788" s="11"/>
      <c r="E1788" s="56"/>
      <c r="F1788" s="11"/>
      <c r="G1788" s="11"/>
      <c r="H1788" s="11"/>
      <c r="L1788" s="55"/>
      <c r="M1788" s="42"/>
      <c r="N1788" s="55"/>
      <c r="O1788" s="42"/>
      <c r="Q1788" s="55"/>
      <c r="R1788" s="55"/>
      <c r="S1788" s="55"/>
      <c r="T1788" s="55"/>
      <c r="U1788" s="55"/>
      <c r="V1788" s="55"/>
      <c r="W1788" s="55"/>
      <c r="X1788" s="55"/>
      <c r="Y1788" s="55"/>
      <c r="Z1788" s="55"/>
      <c r="AA1788" s="42"/>
      <c r="AF1788" s="55"/>
      <c r="AG1788" s="56"/>
      <c r="AQ1788" s="5"/>
    </row>
    <row r="1789" spans="2:43">
      <c r="B1789" s="57"/>
      <c r="D1789" s="11"/>
      <c r="E1789" s="56"/>
      <c r="F1789" s="11"/>
      <c r="G1789" s="11"/>
      <c r="H1789" s="11"/>
      <c r="L1789" s="55"/>
      <c r="M1789" s="42"/>
      <c r="N1789" s="55"/>
      <c r="O1789" s="42"/>
      <c r="Q1789" s="55"/>
      <c r="R1789" s="55"/>
      <c r="S1789" s="55"/>
      <c r="T1789" s="55"/>
      <c r="U1789" s="55"/>
      <c r="V1789" s="55"/>
      <c r="W1789" s="55"/>
      <c r="X1789" s="55"/>
      <c r="Y1789" s="55"/>
      <c r="Z1789" s="55"/>
      <c r="AA1789" s="42"/>
      <c r="AF1789" s="55"/>
      <c r="AG1789" s="56"/>
      <c r="AQ1789" s="5"/>
    </row>
    <row r="1790" spans="2:43">
      <c r="B1790" s="57"/>
      <c r="D1790" s="11"/>
      <c r="E1790" s="56"/>
      <c r="F1790" s="11"/>
      <c r="G1790" s="11"/>
      <c r="H1790" s="11"/>
      <c r="L1790" s="55"/>
      <c r="M1790" s="42"/>
      <c r="N1790" s="55"/>
      <c r="O1790" s="42"/>
      <c r="Q1790" s="55"/>
      <c r="R1790" s="55"/>
      <c r="S1790" s="55"/>
      <c r="T1790" s="55"/>
      <c r="U1790" s="55"/>
      <c r="V1790" s="55"/>
      <c r="W1790" s="55"/>
      <c r="X1790" s="55"/>
      <c r="Y1790" s="55"/>
      <c r="Z1790" s="55"/>
      <c r="AA1790" s="42"/>
      <c r="AF1790" s="55"/>
      <c r="AG1790" s="56"/>
      <c r="AL1790" s="11"/>
      <c r="AN1790" s="11"/>
      <c r="AQ1790" s="5"/>
    </row>
    <row r="1791" spans="2:43">
      <c r="B1791" s="57"/>
      <c r="D1791" s="11"/>
      <c r="E1791" s="56"/>
      <c r="F1791" s="11"/>
      <c r="G1791" s="11"/>
      <c r="H1791" s="11"/>
      <c r="I1791" s="11"/>
      <c r="L1791" s="55"/>
      <c r="M1791" s="42"/>
      <c r="N1791" s="55"/>
      <c r="O1791" s="42"/>
      <c r="Q1791" s="55"/>
      <c r="R1791" s="55"/>
      <c r="S1791" s="55"/>
      <c r="T1791" s="55"/>
      <c r="U1791" s="55"/>
      <c r="V1791" s="55"/>
      <c r="W1791" s="55"/>
      <c r="X1791" s="55"/>
      <c r="Y1791" s="55"/>
      <c r="Z1791" s="55"/>
      <c r="AA1791" s="42"/>
      <c r="AF1791" s="55"/>
      <c r="AG1791" s="56"/>
      <c r="AQ1791" s="5"/>
    </row>
    <row r="1792" spans="2:43">
      <c r="B1792" s="57"/>
      <c r="D1792" s="11"/>
      <c r="E1792" s="56"/>
      <c r="F1792" s="11"/>
      <c r="G1792" s="11"/>
      <c r="H1792" s="11"/>
      <c r="L1792" s="55"/>
      <c r="M1792" s="42"/>
      <c r="N1792" s="55"/>
      <c r="O1792" s="42"/>
      <c r="Q1792" s="55"/>
      <c r="R1792" s="55"/>
      <c r="S1792" s="55"/>
      <c r="T1792" s="55"/>
      <c r="U1792" s="55"/>
      <c r="V1792" s="55"/>
      <c r="W1792" s="55"/>
      <c r="X1792" s="55"/>
      <c r="Y1792" s="55"/>
      <c r="Z1792" s="55"/>
      <c r="AA1792" s="42"/>
      <c r="AF1792" s="55"/>
      <c r="AG1792" s="56"/>
      <c r="AQ1792" s="5"/>
    </row>
    <row r="1793" spans="2:43">
      <c r="B1793" s="57"/>
      <c r="D1793" s="11"/>
      <c r="E1793" s="56"/>
      <c r="F1793" s="11"/>
      <c r="G1793" s="11"/>
      <c r="H1793" s="11"/>
      <c r="L1793" s="55"/>
      <c r="M1793" s="42"/>
      <c r="N1793" s="55"/>
      <c r="O1793" s="42"/>
      <c r="Q1793" s="55"/>
      <c r="R1793" s="55"/>
      <c r="S1793" s="55"/>
      <c r="T1793" s="55"/>
      <c r="U1793" s="55"/>
      <c r="V1793" s="55"/>
      <c r="W1793" s="55"/>
      <c r="X1793" s="55"/>
      <c r="Y1793" s="55"/>
      <c r="Z1793" s="55"/>
      <c r="AC1793" s="42"/>
      <c r="AF1793" s="55"/>
      <c r="AG1793" s="56"/>
      <c r="AN1793" s="11"/>
      <c r="AQ1793" s="5"/>
    </row>
    <row r="1794" spans="2:43">
      <c r="B1794" s="57"/>
      <c r="D1794" s="11"/>
      <c r="E1794" s="56"/>
      <c r="F1794" s="11"/>
      <c r="G1794" s="11"/>
      <c r="H1794" s="11"/>
      <c r="L1794" s="55"/>
      <c r="M1794" s="42"/>
      <c r="N1794" s="55"/>
      <c r="O1794" s="42"/>
      <c r="Q1794" s="55"/>
      <c r="R1794" s="55"/>
      <c r="S1794" s="55"/>
      <c r="T1794" s="55"/>
      <c r="U1794" s="55"/>
      <c r="V1794" s="55"/>
      <c r="W1794" s="55"/>
      <c r="X1794" s="55"/>
      <c r="Y1794" s="55"/>
      <c r="Z1794" s="55"/>
      <c r="AA1794" s="42"/>
      <c r="AF1794" s="55"/>
      <c r="AG1794" s="56"/>
      <c r="AQ1794" s="5"/>
    </row>
    <row r="1795" spans="2:43">
      <c r="B1795" s="57"/>
      <c r="C1795" s="11"/>
      <c r="D1795" s="11"/>
      <c r="E1795" s="56"/>
      <c r="F1795" s="11"/>
      <c r="G1795" s="11"/>
      <c r="H1795" s="11"/>
      <c r="L1795" s="55"/>
      <c r="M1795" s="42"/>
      <c r="N1795" s="55"/>
      <c r="O1795" s="42"/>
      <c r="P1795" s="55"/>
      <c r="Q1795" s="55"/>
      <c r="R1795" s="55"/>
      <c r="S1795" s="55"/>
      <c r="T1795" s="55"/>
      <c r="V1795" s="55"/>
      <c r="W1795" s="55"/>
      <c r="X1795" s="55"/>
      <c r="Y1795" s="55"/>
      <c r="Z1795" s="55"/>
      <c r="AA1795" s="42"/>
      <c r="AF1795" s="55"/>
      <c r="AG1795" s="56"/>
      <c r="AJ1795" s="11"/>
      <c r="AQ1795" s="5"/>
    </row>
    <row r="1796" spans="2:43">
      <c r="B1796" s="57"/>
      <c r="C1796" s="11"/>
      <c r="D1796" s="11"/>
      <c r="E1796" s="56"/>
      <c r="F1796" s="11"/>
      <c r="G1796" s="11"/>
      <c r="H1796" s="11"/>
      <c r="L1796" s="55"/>
      <c r="M1796" s="42"/>
      <c r="N1796" s="55"/>
      <c r="O1796" s="42"/>
      <c r="P1796" s="55"/>
      <c r="Q1796" s="55"/>
      <c r="R1796" s="55"/>
      <c r="S1796" s="55"/>
      <c r="T1796" s="55"/>
      <c r="V1796" s="55"/>
      <c r="W1796" s="55"/>
      <c r="X1796" s="55"/>
      <c r="Y1796" s="55"/>
      <c r="Z1796" s="55"/>
      <c r="AA1796" s="42"/>
      <c r="AF1796" s="55"/>
      <c r="AG1796" s="56"/>
      <c r="AJ1796" s="11"/>
      <c r="AN1796" s="11"/>
      <c r="AQ1796" s="5"/>
    </row>
    <row r="1797" spans="2:43">
      <c r="B1797" s="57"/>
      <c r="C1797" s="11"/>
      <c r="D1797" s="11"/>
      <c r="E1797" s="56"/>
      <c r="F1797" s="11"/>
      <c r="G1797" s="11"/>
      <c r="H1797" s="11"/>
      <c r="L1797" s="55"/>
      <c r="M1797" s="42"/>
      <c r="N1797" s="55"/>
      <c r="O1797" s="42"/>
      <c r="P1797" s="55"/>
      <c r="Q1797" s="55"/>
      <c r="R1797" s="55"/>
      <c r="S1797" s="55"/>
      <c r="T1797" s="55"/>
      <c r="V1797" s="55"/>
      <c r="W1797" s="55"/>
      <c r="X1797" s="55"/>
      <c r="Y1797" s="55"/>
      <c r="Z1797" s="55"/>
      <c r="AA1797" s="42"/>
      <c r="AF1797" s="55"/>
      <c r="AG1797" s="56"/>
      <c r="AJ1797" s="11"/>
      <c r="AN1797" s="11"/>
      <c r="AQ1797" s="5"/>
    </row>
    <row r="1798" spans="2:43">
      <c r="B1798" s="57"/>
      <c r="C1798" s="11"/>
      <c r="D1798" s="11"/>
      <c r="E1798" s="56"/>
      <c r="F1798" s="11"/>
      <c r="G1798" s="11"/>
      <c r="H1798" s="11"/>
      <c r="L1798" s="55"/>
      <c r="M1798" s="42"/>
      <c r="N1798" s="55"/>
      <c r="O1798" s="42"/>
      <c r="P1798" s="55"/>
      <c r="Q1798" s="55"/>
      <c r="R1798" s="55"/>
      <c r="S1798" s="55"/>
      <c r="T1798" s="55"/>
      <c r="V1798" s="55"/>
      <c r="W1798" s="55"/>
      <c r="X1798" s="55"/>
      <c r="Y1798" s="55"/>
      <c r="Z1798" s="55"/>
      <c r="AA1798" s="42"/>
      <c r="AF1798" s="55"/>
      <c r="AG1798" s="56"/>
      <c r="AJ1798" s="11"/>
      <c r="AQ1798" s="5"/>
    </row>
    <row r="1799" spans="2:43">
      <c r="B1799" s="57"/>
      <c r="C1799" s="11"/>
      <c r="D1799" s="11"/>
      <c r="E1799" s="56"/>
      <c r="F1799" s="11"/>
      <c r="G1799" s="11"/>
      <c r="H1799" s="11"/>
      <c r="L1799" s="55"/>
      <c r="M1799" s="42"/>
      <c r="N1799" s="55"/>
      <c r="O1799" s="42"/>
      <c r="P1799" s="55"/>
      <c r="Q1799" s="55"/>
      <c r="R1799" s="55"/>
      <c r="S1799" s="55"/>
      <c r="T1799" s="55"/>
      <c r="V1799" s="55"/>
      <c r="W1799" s="55"/>
      <c r="X1799" s="55"/>
      <c r="Y1799" s="55"/>
      <c r="Z1799" s="55"/>
      <c r="AA1799" s="42"/>
      <c r="AF1799" s="55"/>
      <c r="AG1799" s="56"/>
      <c r="AJ1799" s="11"/>
      <c r="AQ1799" s="5"/>
    </row>
    <row r="1800" spans="2:43">
      <c r="B1800" s="57"/>
      <c r="C1800" s="11"/>
      <c r="D1800" s="11"/>
      <c r="E1800" s="56"/>
      <c r="F1800" s="11"/>
      <c r="G1800" s="11"/>
      <c r="H1800" s="11"/>
      <c r="L1800" s="55"/>
      <c r="M1800" s="42"/>
      <c r="N1800" s="55"/>
      <c r="O1800" s="42"/>
      <c r="P1800" s="55"/>
      <c r="Q1800" s="55"/>
      <c r="R1800" s="55"/>
      <c r="S1800" s="55"/>
      <c r="T1800" s="55"/>
      <c r="V1800" s="55"/>
      <c r="W1800" s="55"/>
      <c r="X1800" s="55"/>
      <c r="Y1800" s="55"/>
      <c r="Z1800" s="55"/>
      <c r="AA1800" s="42"/>
      <c r="AF1800" s="55"/>
      <c r="AG1800" s="56"/>
      <c r="AJ1800" s="11"/>
      <c r="AQ1800" s="5"/>
    </row>
    <row r="1801" spans="2:43">
      <c r="B1801" s="57"/>
      <c r="C1801" s="11"/>
      <c r="D1801" s="11"/>
      <c r="E1801" s="56"/>
      <c r="F1801" s="11"/>
      <c r="G1801" s="11"/>
      <c r="H1801" s="11"/>
      <c r="L1801" s="55"/>
      <c r="M1801" s="42"/>
      <c r="N1801" s="55"/>
      <c r="O1801" s="42"/>
      <c r="P1801" s="55"/>
      <c r="Q1801" s="55"/>
      <c r="R1801" s="55"/>
      <c r="S1801" s="55"/>
      <c r="T1801" s="55"/>
      <c r="V1801" s="55"/>
      <c r="W1801" s="55"/>
      <c r="X1801" s="55"/>
      <c r="Y1801" s="55"/>
      <c r="Z1801" s="55"/>
      <c r="AA1801" s="42"/>
      <c r="AF1801" s="55"/>
      <c r="AG1801" s="56"/>
      <c r="AJ1801" s="11"/>
      <c r="AN1801" s="11"/>
      <c r="AQ1801" s="5"/>
    </row>
    <row r="1802" spans="2:43">
      <c r="B1802" s="57"/>
      <c r="C1802" s="11"/>
      <c r="D1802" s="11"/>
      <c r="E1802" s="56"/>
      <c r="F1802" s="11"/>
      <c r="G1802" s="11"/>
      <c r="H1802" s="11"/>
      <c r="L1802" s="55"/>
      <c r="M1802" s="42"/>
      <c r="N1802" s="55"/>
      <c r="O1802" s="42"/>
      <c r="P1802" s="55"/>
      <c r="Q1802" s="55"/>
      <c r="R1802" s="55"/>
      <c r="S1802" s="55"/>
      <c r="T1802" s="55"/>
      <c r="V1802" s="55"/>
      <c r="W1802" s="55"/>
      <c r="X1802" s="55"/>
      <c r="Y1802" s="55"/>
      <c r="Z1802" s="55"/>
      <c r="AA1802" s="42"/>
      <c r="AF1802" s="55"/>
      <c r="AG1802" s="56"/>
      <c r="AJ1802" s="11"/>
      <c r="AN1802" s="11"/>
      <c r="AQ1802" s="5"/>
    </row>
    <row r="1803" spans="2:43">
      <c r="B1803" s="57"/>
      <c r="D1803" s="11"/>
      <c r="E1803" s="56"/>
      <c r="F1803" s="11"/>
      <c r="G1803" s="11"/>
      <c r="H1803" s="11"/>
      <c r="L1803" s="55"/>
      <c r="M1803" s="42"/>
      <c r="N1803" s="55"/>
      <c r="O1803" s="42"/>
      <c r="Q1803" s="55"/>
      <c r="R1803" s="55"/>
      <c r="S1803" s="55"/>
      <c r="T1803" s="55"/>
      <c r="U1803" s="55"/>
      <c r="V1803" s="55"/>
      <c r="W1803" s="55"/>
      <c r="X1803" s="55"/>
      <c r="Y1803" s="55"/>
      <c r="Z1803" s="55"/>
      <c r="AA1803" s="42"/>
      <c r="AF1803" s="55"/>
      <c r="AG1803" s="56"/>
      <c r="AQ1803" s="5"/>
    </row>
    <row r="1804" spans="2:43">
      <c r="B1804" s="57"/>
      <c r="D1804" s="11"/>
      <c r="E1804" s="56"/>
      <c r="F1804" s="11"/>
      <c r="G1804" s="11"/>
      <c r="H1804" s="11"/>
      <c r="L1804" s="55"/>
      <c r="M1804" s="42"/>
      <c r="N1804" s="55"/>
      <c r="O1804" s="42"/>
      <c r="Q1804" s="55"/>
      <c r="R1804" s="55"/>
      <c r="S1804" s="55"/>
      <c r="T1804" s="55"/>
      <c r="U1804" s="55"/>
      <c r="V1804" s="55"/>
      <c r="W1804" s="55"/>
      <c r="X1804" s="55"/>
      <c r="Y1804" s="55"/>
      <c r="Z1804" s="55"/>
      <c r="AA1804" s="42"/>
      <c r="AF1804" s="55"/>
      <c r="AG1804" s="56"/>
      <c r="AQ1804" s="5"/>
    </row>
    <row r="1805" spans="2:43">
      <c r="B1805" s="57"/>
      <c r="D1805" s="11"/>
      <c r="E1805" s="56"/>
      <c r="F1805" s="11"/>
      <c r="G1805" s="11"/>
      <c r="H1805" s="11"/>
      <c r="L1805" s="55"/>
      <c r="M1805" s="42"/>
      <c r="N1805" s="55"/>
      <c r="O1805" s="42"/>
      <c r="Q1805" s="55"/>
      <c r="R1805" s="55"/>
      <c r="S1805" s="55"/>
      <c r="T1805" s="55"/>
      <c r="U1805" s="55"/>
      <c r="V1805" s="55"/>
      <c r="W1805" s="55"/>
      <c r="X1805" s="55"/>
      <c r="Y1805" s="55"/>
      <c r="Z1805" s="55"/>
      <c r="AA1805" s="42"/>
      <c r="AF1805" s="55"/>
      <c r="AG1805" s="56"/>
      <c r="AN1805" s="11"/>
      <c r="AQ1805" s="5"/>
    </row>
    <row r="1806" spans="2:43">
      <c r="B1806" s="57"/>
      <c r="D1806" s="11"/>
      <c r="E1806" s="56"/>
      <c r="F1806" s="11"/>
      <c r="G1806" s="11"/>
      <c r="H1806" s="11"/>
      <c r="L1806" s="55"/>
      <c r="M1806" s="42"/>
      <c r="N1806" s="55"/>
      <c r="O1806" s="42"/>
      <c r="Q1806" s="55"/>
      <c r="R1806" s="55"/>
      <c r="S1806" s="55"/>
      <c r="T1806" s="55"/>
      <c r="U1806" s="55"/>
      <c r="V1806" s="55"/>
      <c r="W1806" s="55"/>
      <c r="X1806" s="55"/>
      <c r="Y1806" s="55"/>
      <c r="Z1806" s="55"/>
      <c r="AA1806" s="42"/>
      <c r="AF1806" s="55"/>
      <c r="AG1806" s="56"/>
      <c r="AQ1806" s="5"/>
    </row>
    <row r="1807" spans="2:43">
      <c r="B1807" s="57"/>
      <c r="D1807" s="11"/>
      <c r="E1807" s="56"/>
      <c r="F1807" s="11"/>
      <c r="G1807" s="11"/>
      <c r="H1807" s="11"/>
      <c r="L1807" s="55"/>
      <c r="M1807" s="42"/>
      <c r="N1807" s="55"/>
      <c r="O1807" s="42"/>
      <c r="Q1807" s="55"/>
      <c r="R1807" s="55"/>
      <c r="S1807" s="55"/>
      <c r="T1807" s="55"/>
      <c r="U1807" s="55"/>
      <c r="V1807" s="55"/>
      <c r="W1807" s="55"/>
      <c r="X1807" s="55"/>
      <c r="Y1807" s="55"/>
      <c r="Z1807" s="55"/>
      <c r="AA1807" s="42"/>
      <c r="AF1807" s="55"/>
      <c r="AG1807" s="56"/>
      <c r="AQ1807" s="5"/>
    </row>
    <row r="1808" spans="2:43">
      <c r="B1808" s="57"/>
      <c r="D1808" s="11"/>
      <c r="E1808" s="56"/>
      <c r="F1808" s="11"/>
      <c r="G1808" s="11"/>
      <c r="H1808" s="11"/>
      <c r="L1808" s="55"/>
      <c r="M1808" s="42"/>
      <c r="N1808" s="55"/>
      <c r="O1808" s="42"/>
      <c r="Q1808" s="55"/>
      <c r="R1808" s="55"/>
      <c r="S1808" s="55"/>
      <c r="T1808" s="55"/>
      <c r="U1808" s="55"/>
      <c r="V1808" s="55"/>
      <c r="W1808" s="55"/>
      <c r="X1808" s="55"/>
      <c r="Y1808" s="55"/>
      <c r="Z1808" s="55"/>
      <c r="AA1808" s="42"/>
      <c r="AF1808" s="55"/>
      <c r="AG1808" s="56"/>
      <c r="AQ1808" s="5"/>
    </row>
    <row r="1809" spans="2:43">
      <c r="B1809" s="57"/>
      <c r="D1809" s="11"/>
      <c r="E1809" s="56"/>
      <c r="F1809" s="11"/>
      <c r="G1809" s="11"/>
      <c r="H1809" s="11"/>
      <c r="L1809" s="55"/>
      <c r="M1809" s="42"/>
      <c r="N1809" s="55"/>
      <c r="O1809" s="42"/>
      <c r="Q1809" s="55"/>
      <c r="R1809" s="55"/>
      <c r="S1809" s="55"/>
      <c r="T1809" s="55"/>
      <c r="U1809" s="55"/>
      <c r="V1809" s="55"/>
      <c r="W1809" s="55"/>
      <c r="X1809" s="55"/>
      <c r="Y1809" s="55"/>
      <c r="Z1809" s="55"/>
      <c r="AA1809" s="42"/>
      <c r="AC1809" s="42"/>
      <c r="AF1809" s="55"/>
      <c r="AG1809" s="56"/>
      <c r="AN1809" s="11"/>
      <c r="AQ1809" s="5"/>
    </row>
    <row r="1810" spans="2:43">
      <c r="B1810" s="57"/>
      <c r="D1810" s="11"/>
      <c r="E1810" s="56"/>
      <c r="F1810" s="11"/>
      <c r="G1810" s="11"/>
      <c r="H1810" s="11"/>
      <c r="L1810" s="55"/>
      <c r="M1810" s="42"/>
      <c r="N1810" s="55"/>
      <c r="O1810" s="42"/>
      <c r="Q1810" s="55"/>
      <c r="R1810" s="55"/>
      <c r="S1810" s="55"/>
      <c r="T1810" s="55"/>
      <c r="U1810" s="55"/>
      <c r="V1810" s="55"/>
      <c r="W1810" s="55"/>
      <c r="X1810" s="55"/>
      <c r="Y1810" s="55"/>
      <c r="Z1810" s="55"/>
      <c r="AA1810" s="42"/>
      <c r="AF1810" s="55"/>
      <c r="AG1810" s="56"/>
      <c r="AQ1810" s="5"/>
    </row>
    <row r="1811" spans="2:43">
      <c r="B1811" s="57"/>
      <c r="D1811" s="11"/>
      <c r="E1811" s="56"/>
      <c r="F1811" s="11"/>
      <c r="G1811" s="11"/>
      <c r="H1811" s="11"/>
      <c r="L1811" s="55"/>
      <c r="M1811" s="42"/>
      <c r="N1811" s="55"/>
      <c r="O1811" s="42"/>
      <c r="Q1811" s="55"/>
      <c r="R1811" s="55"/>
      <c r="S1811" s="55"/>
      <c r="T1811" s="55"/>
      <c r="U1811" s="55"/>
      <c r="V1811" s="55"/>
      <c r="W1811" s="55"/>
      <c r="X1811" s="55"/>
      <c r="Y1811" s="55"/>
      <c r="Z1811" s="55"/>
      <c r="AA1811" s="42"/>
      <c r="AF1811" s="55"/>
      <c r="AG1811" s="56"/>
      <c r="AN1811" s="11"/>
      <c r="AQ1811" s="5"/>
    </row>
    <row r="1812" spans="2:43">
      <c r="B1812" s="57"/>
      <c r="D1812" s="11"/>
      <c r="E1812" s="56"/>
      <c r="F1812" s="11"/>
      <c r="G1812" s="11"/>
      <c r="H1812" s="11"/>
      <c r="L1812" s="55"/>
      <c r="M1812" s="42"/>
      <c r="N1812" s="55"/>
      <c r="O1812" s="42"/>
      <c r="Q1812" s="55"/>
      <c r="R1812" s="55"/>
      <c r="S1812" s="55"/>
      <c r="T1812" s="55"/>
      <c r="U1812" s="55"/>
      <c r="V1812" s="55"/>
      <c r="W1812" s="55"/>
      <c r="X1812" s="55"/>
      <c r="Y1812" s="55"/>
      <c r="Z1812" s="55"/>
      <c r="AA1812" s="42"/>
      <c r="AF1812" s="55"/>
      <c r="AG1812" s="56"/>
      <c r="AN1812" s="11"/>
      <c r="AQ1812" s="5"/>
    </row>
    <row r="1813" spans="2:43">
      <c r="B1813" s="57"/>
      <c r="D1813" s="11"/>
      <c r="E1813" s="56"/>
      <c r="F1813" s="11"/>
      <c r="G1813" s="11"/>
      <c r="H1813" s="11"/>
      <c r="L1813" s="55"/>
      <c r="M1813" s="42"/>
      <c r="N1813" s="55"/>
      <c r="O1813" s="42"/>
      <c r="Q1813" s="55"/>
      <c r="R1813" s="55"/>
      <c r="S1813" s="55"/>
      <c r="T1813" s="55"/>
      <c r="U1813" s="55"/>
      <c r="V1813" s="55"/>
      <c r="W1813" s="55"/>
      <c r="X1813" s="55"/>
      <c r="Y1813" s="55"/>
      <c r="Z1813" s="55"/>
      <c r="AA1813" s="42"/>
      <c r="AF1813" s="55"/>
      <c r="AG1813" s="56"/>
      <c r="AL1813" s="11"/>
      <c r="AN1813" s="11"/>
      <c r="AQ1813" s="5"/>
    </row>
    <row r="1814" spans="2:43">
      <c r="B1814" s="57"/>
      <c r="D1814" s="11"/>
      <c r="E1814" s="56"/>
      <c r="F1814" s="11"/>
      <c r="G1814" s="11"/>
      <c r="H1814" s="11"/>
      <c r="I1814" s="11"/>
      <c r="L1814" s="55"/>
      <c r="M1814" s="42"/>
      <c r="N1814" s="55"/>
      <c r="O1814" s="42"/>
      <c r="Q1814" s="55"/>
      <c r="R1814" s="55"/>
      <c r="S1814" s="55"/>
      <c r="T1814" s="55"/>
      <c r="U1814" s="55"/>
      <c r="V1814" s="55"/>
      <c r="W1814" s="55"/>
      <c r="X1814" s="55"/>
      <c r="Y1814" s="55"/>
      <c r="Z1814" s="55"/>
      <c r="AC1814" s="42"/>
      <c r="AF1814" s="55"/>
      <c r="AG1814" s="56"/>
      <c r="AN1814" s="11"/>
      <c r="AQ1814" s="5"/>
    </row>
    <row r="1815" spans="2:43">
      <c r="B1815" s="57"/>
      <c r="D1815" s="11"/>
      <c r="E1815" s="56"/>
      <c r="F1815" s="11"/>
      <c r="G1815" s="11"/>
      <c r="H1815" s="11"/>
      <c r="L1815" s="55"/>
      <c r="M1815" s="42"/>
      <c r="N1815" s="55"/>
      <c r="O1815" s="42"/>
      <c r="Q1815" s="55"/>
      <c r="R1815" s="55"/>
      <c r="S1815" s="55"/>
      <c r="T1815" s="55"/>
      <c r="U1815" s="55"/>
      <c r="V1815" s="55"/>
      <c r="W1815" s="55"/>
      <c r="X1815" s="55"/>
      <c r="Y1815" s="55"/>
      <c r="Z1815" s="55"/>
      <c r="AA1815" s="42"/>
      <c r="AF1815" s="55"/>
      <c r="AG1815" s="56"/>
      <c r="AQ1815" s="5"/>
    </row>
    <row r="1816" spans="2:43">
      <c r="B1816" s="57"/>
      <c r="D1816" s="11"/>
      <c r="E1816" s="56"/>
      <c r="F1816" s="11"/>
      <c r="G1816" s="11"/>
      <c r="H1816" s="11"/>
      <c r="L1816" s="55"/>
      <c r="M1816" s="42"/>
      <c r="N1816" s="55"/>
      <c r="O1816" s="42"/>
      <c r="Q1816" s="55"/>
      <c r="R1816" s="55"/>
      <c r="S1816" s="55"/>
      <c r="T1816" s="55"/>
      <c r="U1816" s="55"/>
      <c r="V1816" s="55"/>
      <c r="W1816" s="55"/>
      <c r="X1816" s="55"/>
      <c r="Y1816" s="55"/>
      <c r="Z1816" s="55"/>
      <c r="AC1816" s="42"/>
      <c r="AF1816" s="55"/>
      <c r="AG1816" s="56"/>
      <c r="AL1816" s="11"/>
      <c r="AN1816" s="11"/>
      <c r="AQ1816" s="5"/>
    </row>
    <row r="1817" spans="2:43">
      <c r="B1817" s="57"/>
      <c r="D1817" s="11"/>
      <c r="E1817" s="56"/>
      <c r="F1817" s="11"/>
      <c r="G1817" s="11"/>
      <c r="H1817" s="11"/>
      <c r="L1817" s="55"/>
      <c r="M1817" s="42"/>
      <c r="N1817" s="55"/>
      <c r="O1817" s="42"/>
      <c r="Q1817" s="55"/>
      <c r="R1817" s="55"/>
      <c r="S1817" s="55"/>
      <c r="T1817" s="55"/>
      <c r="U1817" s="55"/>
      <c r="V1817" s="55"/>
      <c r="W1817" s="55"/>
      <c r="X1817" s="55"/>
      <c r="Y1817" s="55"/>
      <c r="Z1817" s="55"/>
      <c r="AA1817" s="42"/>
      <c r="AF1817" s="55"/>
      <c r="AG1817" s="56"/>
      <c r="AN1817" s="11"/>
      <c r="AQ1817" s="5"/>
    </row>
    <row r="1818" spans="2:43">
      <c r="B1818" s="57"/>
      <c r="D1818" s="11"/>
      <c r="E1818" s="56"/>
      <c r="F1818" s="11"/>
      <c r="G1818" s="11"/>
      <c r="H1818" s="11"/>
      <c r="L1818" s="55"/>
      <c r="M1818" s="42"/>
      <c r="N1818" s="55"/>
      <c r="O1818" s="42"/>
      <c r="Q1818" s="55"/>
      <c r="R1818" s="55"/>
      <c r="S1818" s="55"/>
      <c r="T1818" s="55"/>
      <c r="U1818" s="55"/>
      <c r="V1818" s="55"/>
      <c r="W1818" s="55"/>
      <c r="X1818" s="55"/>
      <c r="Y1818" s="55"/>
      <c r="Z1818" s="55"/>
      <c r="AC1818" s="42"/>
      <c r="AF1818" s="55"/>
      <c r="AG1818" s="56"/>
      <c r="AN1818" s="11"/>
      <c r="AQ1818" s="5"/>
    </row>
    <row r="1819" spans="2:43">
      <c r="B1819" s="57"/>
      <c r="D1819" s="11"/>
      <c r="E1819" s="56"/>
      <c r="F1819" s="11"/>
      <c r="G1819" s="11"/>
      <c r="H1819" s="11"/>
      <c r="L1819" s="55"/>
      <c r="M1819" s="42"/>
      <c r="N1819" s="55"/>
      <c r="O1819" s="42"/>
      <c r="Q1819" s="55"/>
      <c r="R1819" s="55"/>
      <c r="S1819" s="55"/>
      <c r="T1819" s="55"/>
      <c r="U1819" s="55"/>
      <c r="V1819" s="55"/>
      <c r="W1819" s="55"/>
      <c r="X1819" s="55"/>
      <c r="Y1819" s="55"/>
      <c r="Z1819" s="55"/>
      <c r="AA1819" s="42"/>
      <c r="AF1819" s="55"/>
      <c r="AG1819" s="56"/>
      <c r="AQ1819" s="5"/>
    </row>
    <row r="1820" spans="2:43">
      <c r="B1820" s="57"/>
      <c r="D1820" s="11"/>
      <c r="E1820" s="56"/>
      <c r="F1820" s="11"/>
      <c r="G1820" s="11"/>
      <c r="H1820" s="11"/>
      <c r="L1820" s="55"/>
      <c r="M1820" s="42"/>
      <c r="N1820" s="55"/>
      <c r="O1820" s="42"/>
      <c r="Q1820" s="55"/>
      <c r="R1820" s="55"/>
      <c r="S1820" s="55"/>
      <c r="T1820" s="55"/>
      <c r="U1820" s="55"/>
      <c r="V1820" s="55"/>
      <c r="W1820" s="55"/>
      <c r="X1820" s="55"/>
      <c r="Y1820" s="55"/>
      <c r="Z1820" s="55"/>
      <c r="AA1820" s="42"/>
      <c r="AF1820" s="55"/>
      <c r="AG1820" s="56"/>
      <c r="AQ1820" s="5"/>
    </row>
    <row r="1821" spans="2:43">
      <c r="B1821" s="57"/>
      <c r="D1821" s="11"/>
      <c r="E1821" s="56"/>
      <c r="F1821" s="11"/>
      <c r="G1821" s="11"/>
      <c r="H1821" s="11"/>
      <c r="L1821" s="55"/>
      <c r="M1821" s="42"/>
      <c r="N1821" s="55"/>
      <c r="O1821" s="42"/>
      <c r="Q1821" s="55"/>
      <c r="R1821" s="55"/>
      <c r="S1821" s="55"/>
      <c r="T1821" s="55"/>
      <c r="U1821" s="55"/>
      <c r="V1821" s="55"/>
      <c r="W1821" s="55"/>
      <c r="X1821" s="55"/>
      <c r="Y1821" s="55"/>
      <c r="Z1821" s="55"/>
      <c r="AA1821" s="42"/>
      <c r="AF1821" s="55"/>
      <c r="AG1821" s="56"/>
      <c r="AQ1821" s="5"/>
    </row>
    <row r="1822" spans="2:43">
      <c r="B1822" s="57"/>
      <c r="D1822" s="11"/>
      <c r="E1822" s="56"/>
      <c r="F1822" s="11"/>
      <c r="G1822" s="11"/>
      <c r="H1822" s="11"/>
      <c r="L1822" s="55"/>
      <c r="M1822" s="42"/>
      <c r="N1822" s="55"/>
      <c r="O1822" s="42"/>
      <c r="Q1822" s="55"/>
      <c r="R1822" s="55"/>
      <c r="S1822" s="55"/>
      <c r="T1822" s="55"/>
      <c r="U1822" s="55"/>
      <c r="V1822" s="55"/>
      <c r="W1822" s="55"/>
      <c r="X1822" s="55"/>
      <c r="Y1822" s="55"/>
      <c r="Z1822" s="55"/>
      <c r="AF1822" s="55"/>
      <c r="AG1822" s="56"/>
      <c r="AJ1822" s="11"/>
      <c r="AQ1822" s="5"/>
    </row>
    <row r="1823" spans="2:43">
      <c r="B1823" s="57"/>
      <c r="D1823" s="11"/>
      <c r="E1823" s="56"/>
      <c r="F1823" s="11"/>
      <c r="G1823" s="11"/>
      <c r="H1823" s="11"/>
      <c r="L1823" s="55"/>
      <c r="M1823" s="42"/>
      <c r="N1823" s="55"/>
      <c r="O1823" s="42"/>
      <c r="Q1823" s="55"/>
      <c r="R1823" s="55"/>
      <c r="S1823" s="55"/>
      <c r="T1823" s="55"/>
      <c r="U1823" s="55"/>
      <c r="V1823" s="55"/>
      <c r="W1823" s="55"/>
      <c r="X1823" s="55"/>
      <c r="Y1823" s="55"/>
      <c r="Z1823" s="55"/>
      <c r="AF1823" s="55"/>
      <c r="AG1823" s="56"/>
      <c r="AJ1823" s="11"/>
      <c r="AN1823" s="11"/>
      <c r="AQ1823" s="5"/>
    </row>
    <row r="1824" spans="2:43">
      <c r="B1824" s="57"/>
      <c r="D1824" s="11"/>
      <c r="E1824" s="56"/>
      <c r="F1824" s="11"/>
      <c r="G1824" s="11"/>
      <c r="H1824" s="11"/>
      <c r="L1824" s="55"/>
      <c r="M1824" s="42"/>
      <c r="N1824" s="55"/>
      <c r="O1824" s="42"/>
      <c r="Q1824" s="55"/>
      <c r="R1824" s="55"/>
      <c r="S1824" s="55"/>
      <c r="T1824" s="55"/>
      <c r="U1824" s="55"/>
      <c r="V1824" s="55"/>
      <c r="W1824" s="55"/>
      <c r="X1824" s="55"/>
      <c r="Y1824" s="55"/>
      <c r="Z1824" s="55"/>
      <c r="AF1824" s="55"/>
      <c r="AG1824" s="56"/>
      <c r="AJ1824" s="11"/>
      <c r="AN1824" s="11"/>
      <c r="AQ1824" s="5"/>
    </row>
    <row r="1825" spans="2:43">
      <c r="B1825" s="57"/>
      <c r="D1825" s="11"/>
      <c r="E1825" s="56"/>
      <c r="F1825" s="11"/>
      <c r="G1825" s="11"/>
      <c r="H1825" s="11"/>
      <c r="L1825" s="55"/>
      <c r="M1825" s="42"/>
      <c r="N1825" s="55"/>
      <c r="O1825" s="42"/>
      <c r="Q1825" s="55"/>
      <c r="R1825" s="55"/>
      <c r="S1825" s="55"/>
      <c r="T1825" s="55"/>
      <c r="U1825" s="55"/>
      <c r="V1825" s="55"/>
      <c r="W1825" s="55"/>
      <c r="X1825" s="55"/>
      <c r="Y1825" s="55"/>
      <c r="Z1825" s="55"/>
      <c r="AA1825" s="42"/>
      <c r="AF1825" s="55"/>
      <c r="AG1825" s="56"/>
      <c r="AN1825" s="11"/>
      <c r="AQ1825" s="5"/>
    </row>
    <row r="1826" spans="2:43">
      <c r="B1826" s="57"/>
      <c r="D1826" s="11"/>
      <c r="E1826" s="56"/>
      <c r="F1826" s="11"/>
      <c r="G1826" s="11"/>
      <c r="H1826" s="11"/>
      <c r="L1826" s="55"/>
      <c r="M1826" s="42"/>
      <c r="N1826" s="55"/>
      <c r="O1826" s="42"/>
      <c r="Q1826" s="55"/>
      <c r="R1826" s="55"/>
      <c r="S1826" s="55"/>
      <c r="T1826" s="55"/>
      <c r="U1826" s="55"/>
      <c r="V1826" s="55"/>
      <c r="W1826" s="55"/>
      <c r="X1826" s="55"/>
      <c r="Y1826" s="55"/>
      <c r="Z1826" s="55"/>
      <c r="AF1826" s="55"/>
      <c r="AG1826" s="56"/>
      <c r="AJ1826" s="11"/>
      <c r="AQ1826" s="5"/>
    </row>
    <row r="1827" spans="2:43">
      <c r="B1827" s="57"/>
      <c r="D1827" s="11"/>
      <c r="E1827" s="56"/>
      <c r="F1827" s="11"/>
      <c r="G1827" s="11"/>
      <c r="H1827" s="11"/>
      <c r="L1827" s="55"/>
      <c r="M1827" s="42"/>
      <c r="N1827" s="55"/>
      <c r="O1827" s="42"/>
      <c r="Q1827" s="55"/>
      <c r="R1827" s="55"/>
      <c r="S1827" s="55"/>
      <c r="T1827" s="55"/>
      <c r="U1827" s="55"/>
      <c r="V1827" s="55"/>
      <c r="W1827" s="55"/>
      <c r="X1827" s="55"/>
      <c r="Y1827" s="55"/>
      <c r="Z1827" s="55"/>
      <c r="AA1827" s="42"/>
      <c r="AF1827" s="55"/>
      <c r="AG1827" s="56"/>
      <c r="AL1827" s="11"/>
      <c r="AQ1827" s="5"/>
    </row>
    <row r="1828" spans="2:43">
      <c r="B1828" s="57"/>
      <c r="D1828" s="11"/>
      <c r="E1828" s="56"/>
      <c r="F1828" s="11"/>
      <c r="G1828" s="11"/>
      <c r="H1828" s="11"/>
      <c r="L1828" s="55"/>
      <c r="M1828" s="42"/>
      <c r="N1828" s="55"/>
      <c r="O1828" s="42"/>
      <c r="Q1828" s="55"/>
      <c r="R1828" s="55"/>
      <c r="S1828" s="55"/>
      <c r="T1828" s="55"/>
      <c r="U1828" s="55"/>
      <c r="V1828" s="55"/>
      <c r="W1828" s="55"/>
      <c r="X1828" s="55"/>
      <c r="Y1828" s="55"/>
      <c r="Z1828" s="55"/>
      <c r="AA1828" s="42"/>
      <c r="AF1828" s="55"/>
      <c r="AG1828" s="56"/>
      <c r="AL1828" s="11"/>
      <c r="AN1828" s="11"/>
      <c r="AQ1828" s="5"/>
    </row>
    <row r="1829" spans="2:43">
      <c r="B1829" s="57"/>
      <c r="D1829" s="11"/>
      <c r="E1829" s="56"/>
      <c r="F1829" s="11"/>
      <c r="G1829" s="11"/>
      <c r="H1829" s="11"/>
      <c r="I1829" s="11"/>
      <c r="L1829" s="55"/>
      <c r="M1829" s="42"/>
      <c r="N1829" s="55"/>
      <c r="O1829" s="42"/>
      <c r="Q1829" s="55"/>
      <c r="R1829" s="55"/>
      <c r="S1829" s="55"/>
      <c r="T1829" s="55"/>
      <c r="U1829" s="55"/>
      <c r="V1829" s="55"/>
      <c r="W1829" s="55"/>
      <c r="X1829" s="55"/>
      <c r="Y1829" s="55"/>
      <c r="Z1829" s="55"/>
      <c r="AA1829" s="42"/>
      <c r="AF1829" s="55"/>
      <c r="AG1829" s="56"/>
      <c r="AJ1829" s="11"/>
      <c r="AL1829" s="11"/>
      <c r="AQ1829" s="5"/>
    </row>
    <row r="1830" spans="2:43">
      <c r="B1830" s="57"/>
      <c r="D1830" s="11"/>
      <c r="E1830" s="56"/>
      <c r="F1830" s="11"/>
      <c r="G1830" s="11"/>
      <c r="H1830" s="11"/>
      <c r="L1830" s="55"/>
      <c r="M1830" s="42"/>
      <c r="N1830" s="55"/>
      <c r="O1830" s="42"/>
      <c r="Q1830" s="55"/>
      <c r="R1830" s="55"/>
      <c r="S1830" s="55"/>
      <c r="T1830" s="55"/>
      <c r="U1830" s="55"/>
      <c r="V1830" s="55"/>
      <c r="W1830" s="55"/>
      <c r="X1830" s="55"/>
      <c r="Y1830" s="55"/>
      <c r="Z1830" s="55"/>
      <c r="AA1830" s="42"/>
      <c r="AF1830" s="55"/>
      <c r="AG1830" s="56"/>
      <c r="AJ1830" s="11"/>
      <c r="AQ1830" s="5"/>
    </row>
    <row r="1831" spans="2:43">
      <c r="B1831" s="57"/>
      <c r="D1831" s="11"/>
      <c r="E1831" s="56"/>
      <c r="F1831" s="11"/>
      <c r="G1831" s="11"/>
      <c r="H1831" s="11"/>
      <c r="L1831" s="55"/>
      <c r="M1831" s="42"/>
      <c r="N1831" s="55"/>
      <c r="O1831" s="42"/>
      <c r="Q1831" s="55"/>
      <c r="R1831" s="55"/>
      <c r="S1831" s="55"/>
      <c r="T1831" s="55"/>
      <c r="U1831" s="55"/>
      <c r="V1831" s="55"/>
      <c r="W1831" s="55"/>
      <c r="X1831" s="55"/>
      <c r="Y1831" s="55"/>
      <c r="Z1831" s="55"/>
      <c r="AA1831" s="42"/>
      <c r="AF1831" s="55"/>
      <c r="AG1831" s="56"/>
      <c r="AL1831" s="11"/>
      <c r="AN1831" s="11"/>
      <c r="AQ1831" s="5"/>
    </row>
    <row r="1832" spans="2:43">
      <c r="B1832" s="57"/>
      <c r="D1832" s="11"/>
      <c r="E1832" s="56"/>
      <c r="F1832" s="11"/>
      <c r="G1832" s="11"/>
      <c r="H1832" s="11"/>
      <c r="L1832" s="55"/>
      <c r="M1832" s="42"/>
      <c r="N1832" s="55"/>
      <c r="O1832" s="42"/>
      <c r="Q1832" s="55"/>
      <c r="R1832" s="55"/>
      <c r="S1832" s="55"/>
      <c r="T1832" s="55"/>
      <c r="U1832" s="55"/>
      <c r="V1832" s="55"/>
      <c r="W1832" s="55"/>
      <c r="X1832" s="55"/>
      <c r="Y1832" s="55"/>
      <c r="Z1832" s="55"/>
      <c r="AA1832" s="42"/>
      <c r="AF1832" s="55"/>
      <c r="AG1832" s="56"/>
      <c r="AL1832" s="11"/>
      <c r="AN1832" s="11"/>
      <c r="AQ1832" s="5"/>
    </row>
    <row r="1833" spans="2:43">
      <c r="B1833" s="57"/>
      <c r="D1833" s="11"/>
      <c r="E1833" s="56"/>
      <c r="F1833" s="11"/>
      <c r="G1833" s="11"/>
      <c r="H1833" s="11"/>
      <c r="L1833" s="55"/>
      <c r="M1833" s="42"/>
      <c r="N1833" s="55"/>
      <c r="O1833" s="42"/>
      <c r="Q1833" s="55"/>
      <c r="R1833" s="55"/>
      <c r="S1833" s="55"/>
      <c r="T1833" s="55"/>
      <c r="U1833" s="55"/>
      <c r="V1833" s="55"/>
      <c r="W1833" s="55"/>
      <c r="X1833" s="55"/>
      <c r="Y1833" s="55"/>
      <c r="Z1833" s="55"/>
      <c r="AA1833" s="42"/>
      <c r="AF1833" s="55"/>
      <c r="AG1833" s="56"/>
      <c r="AL1833" s="11"/>
      <c r="AQ1833" s="5"/>
    </row>
    <row r="1834" spans="2:43">
      <c r="B1834" s="57"/>
      <c r="D1834" s="11"/>
      <c r="E1834" s="56"/>
      <c r="F1834" s="11"/>
      <c r="G1834" s="11"/>
      <c r="H1834" s="11"/>
      <c r="L1834" s="55"/>
      <c r="M1834" s="42"/>
      <c r="N1834" s="55"/>
      <c r="O1834" s="42"/>
      <c r="Q1834" s="55"/>
      <c r="R1834" s="55"/>
      <c r="S1834" s="55"/>
      <c r="T1834" s="55"/>
      <c r="U1834" s="55"/>
      <c r="V1834" s="55"/>
      <c r="W1834" s="55"/>
      <c r="X1834" s="55"/>
      <c r="Y1834" s="55"/>
      <c r="Z1834" s="55"/>
      <c r="AA1834" s="42"/>
      <c r="AF1834" s="55"/>
      <c r="AG1834" s="56"/>
      <c r="AJ1834" s="11"/>
      <c r="AN1834" s="11"/>
      <c r="AQ1834" s="5"/>
    </row>
    <row r="1835" spans="2:43">
      <c r="B1835" s="57"/>
      <c r="D1835" s="11"/>
      <c r="E1835" s="56"/>
      <c r="F1835" s="11"/>
      <c r="G1835" s="11"/>
      <c r="H1835" s="11"/>
      <c r="L1835" s="55"/>
      <c r="M1835" s="42"/>
      <c r="N1835" s="55"/>
      <c r="O1835" s="42"/>
      <c r="Q1835" s="55"/>
      <c r="R1835" s="55"/>
      <c r="S1835" s="55"/>
      <c r="T1835" s="55"/>
      <c r="U1835" s="55"/>
      <c r="V1835" s="55"/>
      <c r="W1835" s="55"/>
      <c r="X1835" s="55"/>
      <c r="Y1835" s="55"/>
      <c r="Z1835" s="55"/>
      <c r="AA1835" s="42"/>
      <c r="AF1835" s="55"/>
      <c r="AG1835" s="56"/>
      <c r="AN1835" s="11"/>
      <c r="AQ1835" s="5"/>
    </row>
    <row r="1836" spans="2:43">
      <c r="B1836" s="57"/>
      <c r="D1836" s="11"/>
      <c r="E1836" s="56"/>
      <c r="F1836" s="11"/>
      <c r="G1836" s="11"/>
      <c r="H1836" s="11"/>
      <c r="L1836" s="55"/>
      <c r="M1836" s="42"/>
      <c r="N1836" s="55"/>
      <c r="O1836" s="42"/>
      <c r="Q1836" s="55"/>
      <c r="R1836" s="55"/>
      <c r="S1836" s="55"/>
      <c r="T1836" s="55"/>
      <c r="U1836" s="55"/>
      <c r="V1836" s="55"/>
      <c r="W1836" s="55"/>
      <c r="X1836" s="55"/>
      <c r="Y1836" s="55"/>
      <c r="Z1836" s="55"/>
      <c r="AA1836" s="42"/>
      <c r="AF1836" s="55"/>
      <c r="AG1836" s="56"/>
      <c r="AQ1836" s="5"/>
    </row>
    <row r="1837" spans="2:43">
      <c r="B1837" s="57"/>
      <c r="D1837" s="11"/>
      <c r="E1837" s="56"/>
      <c r="F1837" s="11"/>
      <c r="G1837" s="11"/>
      <c r="H1837" s="11"/>
      <c r="L1837" s="55"/>
      <c r="M1837" s="42"/>
      <c r="N1837" s="55"/>
      <c r="O1837" s="42"/>
      <c r="Q1837" s="55"/>
      <c r="R1837" s="55"/>
      <c r="S1837" s="55"/>
      <c r="T1837" s="55"/>
      <c r="U1837" s="55"/>
      <c r="V1837" s="55"/>
      <c r="W1837" s="55"/>
      <c r="X1837" s="55"/>
      <c r="Y1837" s="55"/>
      <c r="Z1837" s="55"/>
      <c r="AC1837" s="42"/>
      <c r="AF1837" s="55"/>
      <c r="AG1837" s="56"/>
      <c r="AN1837" s="11"/>
      <c r="AQ1837" s="5"/>
    </row>
    <row r="1838" spans="2:43">
      <c r="B1838" s="57"/>
      <c r="D1838" s="11"/>
      <c r="E1838" s="56"/>
      <c r="F1838" s="11"/>
      <c r="G1838" s="11"/>
      <c r="H1838" s="11"/>
      <c r="L1838" s="55"/>
      <c r="M1838" s="42"/>
      <c r="N1838" s="55"/>
      <c r="O1838" s="42"/>
      <c r="Q1838" s="55"/>
      <c r="R1838" s="55"/>
      <c r="S1838" s="55"/>
      <c r="T1838" s="55"/>
      <c r="U1838" s="55"/>
      <c r="V1838" s="55"/>
      <c r="W1838" s="55"/>
      <c r="X1838" s="55"/>
      <c r="Y1838" s="55"/>
      <c r="Z1838" s="55"/>
      <c r="AA1838" s="42"/>
      <c r="AF1838" s="55"/>
      <c r="AG1838" s="56"/>
      <c r="AN1838" s="11"/>
      <c r="AQ1838" s="5"/>
    </row>
    <row r="1839" spans="2:43">
      <c r="B1839" s="57"/>
      <c r="D1839" s="11"/>
      <c r="E1839" s="56"/>
      <c r="F1839" s="11"/>
      <c r="G1839" s="11"/>
      <c r="H1839" s="11"/>
      <c r="L1839" s="55"/>
      <c r="M1839" s="42"/>
      <c r="N1839" s="55"/>
      <c r="O1839" s="42"/>
      <c r="Q1839" s="55"/>
      <c r="R1839" s="55"/>
      <c r="S1839" s="55"/>
      <c r="T1839" s="55"/>
      <c r="U1839" s="55"/>
      <c r="V1839" s="55"/>
      <c r="W1839" s="55"/>
      <c r="X1839" s="55"/>
      <c r="Y1839" s="55"/>
      <c r="Z1839" s="55"/>
      <c r="AA1839" s="42"/>
      <c r="AF1839" s="55"/>
      <c r="AG1839" s="56"/>
      <c r="AL1839" s="11"/>
      <c r="AQ1839" s="5"/>
    </row>
    <row r="1840" spans="2:43">
      <c r="B1840" s="57"/>
      <c r="D1840" s="11"/>
      <c r="E1840" s="56"/>
      <c r="F1840" s="11"/>
      <c r="G1840" s="11"/>
      <c r="H1840" s="11"/>
      <c r="L1840" s="55"/>
      <c r="M1840" s="42"/>
      <c r="N1840" s="55"/>
      <c r="O1840" s="42"/>
      <c r="Q1840" s="55"/>
      <c r="R1840" s="55"/>
      <c r="S1840" s="55"/>
      <c r="T1840" s="55"/>
      <c r="U1840" s="55"/>
      <c r="V1840" s="55"/>
      <c r="W1840" s="55"/>
      <c r="X1840" s="55"/>
      <c r="Y1840" s="55"/>
      <c r="Z1840" s="55"/>
      <c r="AA1840" s="42"/>
      <c r="AF1840" s="55"/>
      <c r="AG1840" s="56"/>
      <c r="AQ1840" s="5"/>
    </row>
    <row r="1841" spans="2:43">
      <c r="B1841" s="57"/>
      <c r="D1841" s="11"/>
      <c r="E1841" s="56"/>
      <c r="F1841" s="11"/>
      <c r="G1841" s="11"/>
      <c r="H1841" s="11"/>
      <c r="L1841" s="55"/>
      <c r="M1841" s="42"/>
      <c r="N1841" s="55"/>
      <c r="O1841" s="42"/>
      <c r="Q1841" s="55"/>
      <c r="R1841" s="55"/>
      <c r="S1841" s="55"/>
      <c r="T1841" s="55"/>
      <c r="U1841" s="55"/>
      <c r="V1841" s="55"/>
      <c r="W1841" s="55"/>
      <c r="X1841" s="55"/>
      <c r="Y1841" s="55"/>
      <c r="Z1841" s="55"/>
      <c r="AA1841" s="42"/>
      <c r="AF1841" s="55"/>
      <c r="AG1841" s="56"/>
      <c r="AQ1841" s="5"/>
    </row>
    <row r="1842" spans="2:43">
      <c r="B1842" s="57"/>
      <c r="D1842" s="11"/>
      <c r="E1842" s="56"/>
      <c r="F1842" s="11"/>
      <c r="G1842" s="11"/>
      <c r="H1842" s="11"/>
      <c r="L1842" s="55"/>
      <c r="M1842" s="42"/>
      <c r="N1842" s="55"/>
      <c r="O1842" s="42"/>
      <c r="Q1842" s="55"/>
      <c r="R1842" s="55"/>
      <c r="S1842" s="55"/>
      <c r="T1842" s="55"/>
      <c r="U1842" s="55"/>
      <c r="V1842" s="55"/>
      <c r="W1842" s="55"/>
      <c r="X1842" s="55"/>
      <c r="Y1842" s="55"/>
      <c r="Z1842" s="55"/>
      <c r="AA1842" s="42"/>
      <c r="AF1842" s="55"/>
      <c r="AG1842" s="56"/>
      <c r="AQ1842" s="5"/>
    </row>
    <row r="1843" spans="2:43">
      <c r="B1843" s="57"/>
      <c r="D1843" s="11"/>
      <c r="E1843" s="56"/>
      <c r="F1843" s="11"/>
      <c r="G1843" s="11"/>
      <c r="H1843" s="11"/>
      <c r="L1843" s="55"/>
      <c r="M1843" s="42"/>
      <c r="N1843" s="55"/>
      <c r="O1843" s="42"/>
      <c r="Q1843" s="55"/>
      <c r="R1843" s="55"/>
      <c r="S1843" s="55"/>
      <c r="T1843" s="55"/>
      <c r="U1843" s="55"/>
      <c r="V1843" s="55"/>
      <c r="W1843" s="55"/>
      <c r="X1843" s="55"/>
      <c r="Y1843" s="55"/>
      <c r="Z1843" s="55"/>
      <c r="AA1843" s="42"/>
      <c r="AF1843" s="55"/>
      <c r="AG1843" s="56"/>
      <c r="AN1843" s="11"/>
      <c r="AQ1843" s="5"/>
    </row>
    <row r="1844" spans="2:43">
      <c r="B1844" s="57"/>
      <c r="D1844" s="11"/>
      <c r="E1844" s="56"/>
      <c r="F1844" s="11"/>
      <c r="G1844" s="11"/>
      <c r="H1844" s="11"/>
      <c r="L1844" s="55"/>
      <c r="M1844" s="42"/>
      <c r="N1844" s="55"/>
      <c r="O1844" s="42"/>
      <c r="Q1844" s="55"/>
      <c r="R1844" s="55"/>
      <c r="S1844" s="55"/>
      <c r="T1844" s="55"/>
      <c r="U1844" s="55"/>
      <c r="V1844" s="55"/>
      <c r="W1844" s="55"/>
      <c r="X1844" s="55"/>
      <c r="Y1844" s="55"/>
      <c r="Z1844" s="55"/>
      <c r="AA1844" s="42"/>
      <c r="AF1844" s="55"/>
      <c r="AG1844" s="56"/>
      <c r="AQ1844" s="5"/>
    </row>
    <row r="1845" spans="2:43">
      <c r="B1845" s="57"/>
      <c r="D1845" s="11"/>
      <c r="E1845" s="56"/>
      <c r="F1845" s="11"/>
      <c r="G1845" s="11"/>
      <c r="H1845" s="11"/>
      <c r="L1845" s="55"/>
      <c r="M1845" s="42"/>
      <c r="N1845" s="55"/>
      <c r="O1845" s="42"/>
      <c r="Q1845" s="55"/>
      <c r="R1845" s="55"/>
      <c r="S1845" s="55"/>
      <c r="T1845" s="55"/>
      <c r="U1845" s="55"/>
      <c r="V1845" s="55"/>
      <c r="W1845" s="55"/>
      <c r="X1845" s="55"/>
      <c r="Y1845" s="55"/>
      <c r="Z1845" s="55"/>
      <c r="AA1845" s="42"/>
      <c r="AF1845" s="55"/>
      <c r="AG1845" s="56"/>
      <c r="AN1845" s="11"/>
      <c r="AQ1845" s="5"/>
    </row>
    <row r="1846" spans="2:43">
      <c r="B1846" s="57"/>
      <c r="D1846" s="11"/>
      <c r="E1846" s="56"/>
      <c r="F1846" s="11"/>
      <c r="G1846" s="11"/>
      <c r="H1846" s="11"/>
      <c r="L1846" s="55"/>
      <c r="M1846" s="42"/>
      <c r="N1846" s="55"/>
      <c r="O1846" s="42"/>
      <c r="Q1846" s="55"/>
      <c r="R1846" s="55"/>
      <c r="S1846" s="55"/>
      <c r="T1846" s="55"/>
      <c r="U1846" s="55"/>
      <c r="V1846" s="55"/>
      <c r="W1846" s="55"/>
      <c r="X1846" s="55"/>
      <c r="Y1846" s="55"/>
      <c r="Z1846" s="55"/>
      <c r="AA1846" s="42"/>
      <c r="AF1846" s="55"/>
      <c r="AG1846" s="56"/>
      <c r="AQ1846" s="5"/>
    </row>
    <row r="1847" spans="2:43">
      <c r="B1847" s="57"/>
      <c r="D1847" s="11"/>
      <c r="E1847" s="56"/>
      <c r="F1847" s="11"/>
      <c r="G1847" s="11"/>
      <c r="H1847" s="11"/>
      <c r="L1847" s="55"/>
      <c r="M1847" s="42"/>
      <c r="N1847" s="55"/>
      <c r="O1847" s="42"/>
      <c r="Q1847" s="55"/>
      <c r="R1847" s="55"/>
      <c r="S1847" s="55"/>
      <c r="T1847" s="55"/>
      <c r="U1847" s="55"/>
      <c r="V1847" s="55"/>
      <c r="W1847" s="55"/>
      <c r="X1847" s="55"/>
      <c r="Y1847" s="55"/>
      <c r="Z1847" s="55"/>
      <c r="AF1847" s="55"/>
      <c r="AG1847" s="56"/>
      <c r="AJ1847" s="11"/>
      <c r="AN1847" s="11"/>
      <c r="AQ1847" s="5"/>
    </row>
    <row r="1848" spans="2:43">
      <c r="B1848" s="57"/>
      <c r="D1848" s="11"/>
      <c r="E1848" s="56"/>
      <c r="F1848" s="11"/>
      <c r="G1848" s="11"/>
      <c r="H1848" s="11"/>
      <c r="L1848" s="55"/>
      <c r="M1848" s="42"/>
      <c r="N1848" s="55"/>
      <c r="O1848" s="42"/>
      <c r="Q1848" s="55"/>
      <c r="R1848" s="55"/>
      <c r="S1848" s="55"/>
      <c r="T1848" s="55"/>
      <c r="U1848" s="55"/>
      <c r="V1848" s="55"/>
      <c r="W1848" s="55"/>
      <c r="X1848" s="55"/>
      <c r="Y1848" s="55"/>
      <c r="Z1848" s="55"/>
      <c r="AA1848" s="42"/>
      <c r="AF1848" s="55"/>
      <c r="AG1848" s="56"/>
      <c r="AQ1848" s="5"/>
    </row>
    <row r="1849" spans="2:43">
      <c r="B1849" s="57"/>
      <c r="D1849" s="11"/>
      <c r="E1849" s="56"/>
      <c r="F1849" s="11"/>
      <c r="G1849" s="11"/>
      <c r="H1849" s="11"/>
      <c r="L1849" s="55"/>
      <c r="M1849" s="42"/>
      <c r="N1849" s="55"/>
      <c r="O1849" s="42"/>
      <c r="Q1849" s="55"/>
      <c r="R1849" s="55"/>
      <c r="S1849" s="55"/>
      <c r="T1849" s="55"/>
      <c r="U1849" s="55"/>
      <c r="V1849" s="55"/>
      <c r="W1849" s="55"/>
      <c r="X1849" s="55"/>
      <c r="Y1849" s="55"/>
      <c r="Z1849" s="55"/>
      <c r="AA1849" s="42"/>
      <c r="AF1849" s="55"/>
      <c r="AG1849" s="56"/>
      <c r="AN1849" s="11"/>
      <c r="AQ1849" s="5"/>
    </row>
    <row r="1850" spans="2:43">
      <c r="B1850" s="57"/>
      <c r="D1850" s="11"/>
      <c r="E1850" s="56"/>
      <c r="F1850" s="11"/>
      <c r="G1850" s="11"/>
      <c r="H1850" s="11"/>
      <c r="L1850" s="55"/>
      <c r="M1850" s="42"/>
      <c r="N1850" s="55"/>
      <c r="O1850" s="42"/>
      <c r="Q1850" s="55"/>
      <c r="R1850" s="55"/>
      <c r="S1850" s="55"/>
      <c r="T1850" s="55"/>
      <c r="U1850" s="55"/>
      <c r="V1850" s="55"/>
      <c r="W1850" s="55"/>
      <c r="X1850" s="55"/>
      <c r="Y1850" s="55"/>
      <c r="Z1850" s="55"/>
      <c r="AA1850" s="42"/>
      <c r="AF1850" s="55"/>
      <c r="AG1850" s="56"/>
      <c r="AQ1850" s="5"/>
    </row>
    <row r="1851" spans="2:43">
      <c r="B1851" s="57"/>
      <c r="D1851" s="11"/>
      <c r="E1851" s="56"/>
      <c r="F1851" s="11"/>
      <c r="G1851" s="11"/>
      <c r="H1851" s="11"/>
      <c r="L1851" s="55"/>
      <c r="M1851" s="42"/>
      <c r="N1851" s="55"/>
      <c r="O1851" s="42"/>
      <c r="Q1851" s="55"/>
      <c r="R1851" s="55"/>
      <c r="S1851" s="55"/>
      <c r="T1851" s="55"/>
      <c r="U1851" s="55"/>
      <c r="V1851" s="55"/>
      <c r="W1851" s="55"/>
      <c r="X1851" s="55"/>
      <c r="Y1851" s="55"/>
      <c r="Z1851" s="55"/>
      <c r="AA1851" s="42"/>
      <c r="AF1851" s="55"/>
      <c r="AG1851" s="56"/>
      <c r="AQ1851" s="5"/>
    </row>
    <row r="1852" spans="2:43">
      <c r="B1852" s="57"/>
      <c r="D1852" s="11"/>
      <c r="E1852" s="56"/>
      <c r="F1852" s="11"/>
      <c r="G1852" s="11"/>
      <c r="H1852" s="11"/>
      <c r="L1852" s="55"/>
      <c r="M1852" s="42"/>
      <c r="N1852" s="55"/>
      <c r="O1852" s="42"/>
      <c r="Q1852" s="55"/>
      <c r="R1852" s="55"/>
      <c r="S1852" s="55"/>
      <c r="T1852" s="55"/>
      <c r="U1852" s="55"/>
      <c r="V1852" s="55"/>
      <c r="W1852" s="55"/>
      <c r="X1852" s="55"/>
      <c r="Y1852" s="55"/>
      <c r="Z1852" s="55"/>
      <c r="AA1852" s="42"/>
      <c r="AF1852" s="55"/>
      <c r="AG1852" s="56"/>
      <c r="AQ1852" s="5"/>
    </row>
    <row r="1853" spans="2:43">
      <c r="B1853" s="57"/>
      <c r="D1853" s="11"/>
      <c r="E1853" s="56"/>
      <c r="F1853" s="11"/>
      <c r="G1853" s="11"/>
      <c r="H1853" s="11"/>
      <c r="L1853" s="55"/>
      <c r="M1853" s="42"/>
      <c r="N1853" s="55"/>
      <c r="O1853" s="42"/>
      <c r="Q1853" s="55"/>
      <c r="R1853" s="55"/>
      <c r="S1853" s="55"/>
      <c r="T1853" s="55"/>
      <c r="U1853" s="55"/>
      <c r="V1853" s="55"/>
      <c r="W1853" s="55"/>
      <c r="X1853" s="55"/>
      <c r="Y1853" s="55"/>
      <c r="Z1853" s="55"/>
      <c r="AA1853" s="42"/>
      <c r="AF1853" s="55"/>
      <c r="AG1853" s="56"/>
      <c r="AQ1853" s="5"/>
    </row>
    <row r="1854" spans="2:43">
      <c r="B1854" s="57"/>
      <c r="D1854" s="11"/>
      <c r="E1854" s="56"/>
      <c r="F1854" s="11"/>
      <c r="G1854" s="11"/>
      <c r="H1854" s="11"/>
      <c r="L1854" s="55"/>
      <c r="M1854" s="42"/>
      <c r="N1854" s="55"/>
      <c r="O1854" s="42"/>
      <c r="Q1854" s="55"/>
      <c r="R1854" s="55"/>
      <c r="S1854" s="55"/>
      <c r="T1854" s="55"/>
      <c r="U1854" s="55"/>
      <c r="V1854" s="55"/>
      <c r="W1854" s="55"/>
      <c r="X1854" s="55"/>
      <c r="Y1854" s="55"/>
      <c r="Z1854" s="55"/>
      <c r="AA1854" s="42"/>
      <c r="AF1854" s="55"/>
      <c r="AG1854" s="56"/>
      <c r="AQ1854" s="5"/>
    </row>
    <row r="1855" spans="2:43">
      <c r="B1855" s="57"/>
      <c r="D1855" s="11"/>
      <c r="E1855" s="56"/>
      <c r="F1855" s="11"/>
      <c r="G1855" s="11"/>
      <c r="H1855" s="11"/>
      <c r="L1855" s="55"/>
      <c r="M1855" s="42"/>
      <c r="N1855" s="55"/>
      <c r="O1855" s="42"/>
      <c r="Q1855" s="55"/>
      <c r="R1855" s="55"/>
      <c r="S1855" s="55"/>
      <c r="T1855" s="55"/>
      <c r="U1855" s="55"/>
      <c r="V1855" s="55"/>
      <c r="W1855" s="55"/>
      <c r="X1855" s="55"/>
      <c r="Y1855" s="55"/>
      <c r="Z1855" s="55"/>
      <c r="AC1855" s="42"/>
      <c r="AF1855" s="55"/>
      <c r="AG1855" s="56"/>
      <c r="AQ1855" s="5"/>
    </row>
    <row r="1856" spans="2:43">
      <c r="B1856" s="57"/>
      <c r="D1856" s="11"/>
      <c r="E1856" s="56"/>
      <c r="F1856" s="11"/>
      <c r="G1856" s="11"/>
      <c r="H1856" s="11"/>
      <c r="L1856" s="55"/>
      <c r="M1856" s="42"/>
      <c r="N1856" s="55"/>
      <c r="O1856" s="42"/>
      <c r="Q1856" s="55"/>
      <c r="R1856" s="55"/>
      <c r="S1856" s="55"/>
      <c r="T1856" s="55"/>
      <c r="U1856" s="55"/>
      <c r="V1856" s="55"/>
      <c r="W1856" s="55"/>
      <c r="X1856" s="55"/>
      <c r="Y1856" s="55"/>
      <c r="Z1856" s="55"/>
      <c r="AA1856" s="42"/>
      <c r="AF1856" s="55"/>
      <c r="AG1856" s="56"/>
      <c r="AQ1856" s="5"/>
    </row>
    <row r="1857" spans="2:43">
      <c r="B1857" s="57"/>
      <c r="D1857" s="11"/>
      <c r="E1857" s="56"/>
      <c r="F1857" s="11"/>
      <c r="G1857" s="11"/>
      <c r="H1857" s="11"/>
      <c r="L1857" s="55"/>
      <c r="M1857" s="42"/>
      <c r="N1857" s="55"/>
      <c r="O1857" s="42"/>
      <c r="Q1857" s="55"/>
      <c r="R1857" s="55"/>
      <c r="S1857" s="55"/>
      <c r="T1857" s="55"/>
      <c r="U1857" s="55"/>
      <c r="V1857" s="55"/>
      <c r="W1857" s="55"/>
      <c r="X1857" s="55"/>
      <c r="Y1857" s="55"/>
      <c r="Z1857" s="55"/>
      <c r="AA1857" s="42"/>
      <c r="AF1857" s="55"/>
      <c r="AG1857" s="56"/>
      <c r="AQ1857" s="5"/>
    </row>
    <row r="1858" spans="2:43">
      <c r="B1858" s="57"/>
      <c r="D1858" s="11"/>
      <c r="E1858" s="56"/>
      <c r="F1858" s="11"/>
      <c r="G1858" s="11"/>
      <c r="H1858" s="11"/>
      <c r="L1858" s="55"/>
      <c r="M1858" s="42"/>
      <c r="N1858" s="55"/>
      <c r="O1858" s="42"/>
      <c r="Q1858" s="55"/>
      <c r="R1858" s="55"/>
      <c r="S1858" s="55"/>
      <c r="T1858" s="55"/>
      <c r="U1858" s="55"/>
      <c r="V1858" s="55"/>
      <c r="W1858" s="55"/>
      <c r="X1858" s="55"/>
      <c r="Y1858" s="55"/>
      <c r="Z1858" s="55"/>
      <c r="AA1858" s="42"/>
      <c r="AF1858" s="55"/>
      <c r="AG1858" s="56"/>
      <c r="AN1858" s="11"/>
      <c r="AQ1858" s="5"/>
    </row>
    <row r="1859" spans="2:43">
      <c r="B1859" s="57"/>
      <c r="D1859" s="11"/>
      <c r="E1859" s="56"/>
      <c r="F1859" s="11"/>
      <c r="G1859" s="11"/>
      <c r="H1859" s="11"/>
      <c r="L1859" s="55"/>
      <c r="M1859" s="42"/>
      <c r="N1859" s="55"/>
      <c r="O1859" s="42"/>
      <c r="Q1859" s="55"/>
      <c r="R1859" s="55"/>
      <c r="S1859" s="55"/>
      <c r="T1859" s="55"/>
      <c r="U1859" s="55"/>
      <c r="V1859" s="55"/>
      <c r="W1859" s="55"/>
      <c r="X1859" s="55"/>
      <c r="Y1859" s="55"/>
      <c r="Z1859" s="55"/>
      <c r="AA1859" s="42"/>
      <c r="AF1859" s="55"/>
      <c r="AG1859" s="56"/>
      <c r="AQ1859" s="5"/>
    </row>
    <row r="1860" spans="2:43">
      <c r="B1860" s="57"/>
      <c r="D1860" s="11"/>
      <c r="E1860" s="56"/>
      <c r="F1860" s="11"/>
      <c r="G1860" s="11"/>
      <c r="H1860" s="11"/>
      <c r="L1860" s="55"/>
      <c r="M1860" s="42"/>
      <c r="N1860" s="55"/>
      <c r="O1860" s="42"/>
      <c r="Q1860" s="55"/>
      <c r="R1860" s="55"/>
      <c r="S1860" s="55"/>
      <c r="T1860" s="55"/>
      <c r="U1860" s="55"/>
      <c r="V1860" s="55"/>
      <c r="W1860" s="55"/>
      <c r="X1860" s="55"/>
      <c r="Y1860" s="55"/>
      <c r="Z1860" s="55"/>
      <c r="AA1860" s="42"/>
      <c r="AF1860" s="55"/>
      <c r="AG1860" s="56"/>
      <c r="AQ1860" s="5"/>
    </row>
    <row r="1861" spans="2:43">
      <c r="B1861" s="57"/>
      <c r="D1861" s="11"/>
      <c r="E1861" s="56"/>
      <c r="F1861" s="11"/>
      <c r="G1861" s="11"/>
      <c r="H1861" s="11"/>
      <c r="L1861" s="55"/>
      <c r="M1861" s="42"/>
      <c r="N1861" s="55"/>
      <c r="O1861" s="42"/>
      <c r="Q1861" s="55"/>
      <c r="R1861" s="55"/>
      <c r="S1861" s="55"/>
      <c r="T1861" s="55"/>
      <c r="U1861" s="55"/>
      <c r="V1861" s="55"/>
      <c r="W1861" s="55"/>
      <c r="X1861" s="55"/>
      <c r="Y1861" s="55"/>
      <c r="Z1861" s="55"/>
      <c r="AA1861" s="42"/>
      <c r="AF1861" s="55"/>
      <c r="AG1861" s="56"/>
      <c r="AQ1861" s="5"/>
    </row>
    <row r="1862" spans="2:43">
      <c r="B1862" s="57"/>
      <c r="D1862" s="11"/>
      <c r="E1862" s="56"/>
      <c r="F1862" s="11"/>
      <c r="G1862" s="11"/>
      <c r="H1862" s="11"/>
      <c r="L1862" s="55"/>
      <c r="M1862" s="42"/>
      <c r="N1862" s="55"/>
      <c r="O1862" s="42"/>
      <c r="Q1862" s="55"/>
      <c r="R1862" s="55"/>
      <c r="S1862" s="55"/>
      <c r="T1862" s="55"/>
      <c r="U1862" s="55"/>
      <c r="V1862" s="55"/>
      <c r="W1862" s="55"/>
      <c r="X1862" s="55"/>
      <c r="Y1862" s="55"/>
      <c r="Z1862" s="55"/>
      <c r="AA1862" s="42"/>
      <c r="AF1862" s="55"/>
      <c r="AG1862" s="56"/>
      <c r="AQ1862" s="5"/>
    </row>
    <row r="1863" spans="2:43">
      <c r="B1863" s="57"/>
      <c r="D1863" s="11"/>
      <c r="E1863" s="56"/>
      <c r="F1863" s="11"/>
      <c r="G1863" s="11"/>
      <c r="H1863" s="11"/>
      <c r="L1863" s="55"/>
      <c r="M1863" s="42"/>
      <c r="N1863" s="55"/>
      <c r="O1863" s="42"/>
      <c r="Q1863" s="55"/>
      <c r="R1863" s="55"/>
      <c r="S1863" s="55"/>
      <c r="T1863" s="55"/>
      <c r="U1863" s="55"/>
      <c r="V1863" s="55"/>
      <c r="W1863" s="55"/>
      <c r="X1863" s="55"/>
      <c r="Y1863" s="55"/>
      <c r="Z1863" s="55"/>
      <c r="AA1863" s="42"/>
      <c r="AF1863" s="55"/>
      <c r="AG1863" s="56"/>
      <c r="AQ1863" s="5"/>
    </row>
    <row r="1864" spans="2:43">
      <c r="B1864" s="57"/>
      <c r="D1864" s="11"/>
      <c r="E1864" s="56"/>
      <c r="F1864" s="11"/>
      <c r="G1864" s="11"/>
      <c r="H1864" s="11"/>
      <c r="L1864" s="55"/>
      <c r="M1864" s="42"/>
      <c r="N1864" s="55"/>
      <c r="O1864" s="42"/>
      <c r="Q1864" s="55"/>
      <c r="R1864" s="55"/>
      <c r="S1864" s="55"/>
      <c r="T1864" s="55"/>
      <c r="U1864" s="55"/>
      <c r="V1864" s="55"/>
      <c r="W1864" s="55"/>
      <c r="X1864" s="55"/>
      <c r="Y1864" s="55"/>
      <c r="Z1864" s="55"/>
      <c r="AA1864" s="42"/>
      <c r="AF1864" s="55"/>
      <c r="AG1864" s="56"/>
      <c r="AQ1864" s="5"/>
    </row>
    <row r="1865" spans="2:43">
      <c r="B1865" s="57"/>
      <c r="D1865" s="11"/>
      <c r="E1865" s="56"/>
      <c r="F1865" s="11"/>
      <c r="G1865" s="11"/>
      <c r="H1865" s="11"/>
      <c r="L1865" s="55"/>
      <c r="M1865" s="42"/>
      <c r="N1865" s="55"/>
      <c r="O1865" s="42"/>
      <c r="Q1865" s="55"/>
      <c r="R1865" s="55"/>
      <c r="S1865" s="55"/>
      <c r="T1865" s="55"/>
      <c r="U1865" s="55"/>
      <c r="V1865" s="55"/>
      <c r="W1865" s="55"/>
      <c r="X1865" s="55"/>
      <c r="Y1865" s="55"/>
      <c r="Z1865" s="55"/>
      <c r="AA1865" s="42"/>
      <c r="AF1865" s="55"/>
      <c r="AG1865" s="56"/>
      <c r="AL1865" s="11"/>
      <c r="AN1865" s="11"/>
      <c r="AQ1865" s="5"/>
    </row>
    <row r="1866" spans="2:43">
      <c r="B1866" s="57"/>
      <c r="D1866" s="11"/>
      <c r="E1866" s="56"/>
      <c r="F1866" s="11"/>
      <c r="G1866" s="11"/>
      <c r="H1866" s="11"/>
      <c r="L1866" s="55"/>
      <c r="M1866" s="42"/>
      <c r="N1866" s="55"/>
      <c r="O1866" s="42"/>
      <c r="Q1866" s="55"/>
      <c r="R1866" s="55"/>
      <c r="S1866" s="55"/>
      <c r="T1866" s="55"/>
      <c r="U1866" s="55"/>
      <c r="V1866" s="55"/>
      <c r="W1866" s="55"/>
      <c r="X1866" s="55"/>
      <c r="Y1866" s="55"/>
      <c r="Z1866" s="55"/>
      <c r="AA1866" s="42"/>
      <c r="AF1866" s="55"/>
      <c r="AG1866" s="56"/>
      <c r="AL1866" s="11"/>
      <c r="AN1866" s="11"/>
      <c r="AQ1866" s="5"/>
    </row>
    <row r="1867" spans="2:43">
      <c r="B1867" s="57"/>
      <c r="D1867" s="11"/>
      <c r="E1867" s="56"/>
      <c r="F1867" s="11"/>
      <c r="G1867" s="11"/>
      <c r="H1867" s="11"/>
      <c r="L1867" s="55"/>
      <c r="M1867" s="42"/>
      <c r="N1867" s="55"/>
      <c r="O1867" s="42"/>
      <c r="Q1867" s="55"/>
      <c r="R1867" s="55"/>
      <c r="S1867" s="55"/>
      <c r="T1867" s="55"/>
      <c r="U1867" s="55"/>
      <c r="V1867" s="55"/>
      <c r="W1867" s="55"/>
      <c r="X1867" s="55"/>
      <c r="Y1867" s="55"/>
      <c r="Z1867" s="55"/>
      <c r="AA1867" s="42"/>
      <c r="AF1867" s="55"/>
      <c r="AG1867" s="56"/>
      <c r="AQ1867" s="5"/>
    </row>
    <row r="1868" spans="2:43">
      <c r="B1868" s="57"/>
      <c r="D1868" s="11"/>
      <c r="E1868" s="56"/>
      <c r="F1868" s="11"/>
      <c r="G1868" s="11"/>
      <c r="H1868" s="11"/>
      <c r="L1868" s="55"/>
      <c r="M1868" s="42"/>
      <c r="N1868" s="55"/>
      <c r="O1868" s="42"/>
      <c r="Q1868" s="55"/>
      <c r="R1868" s="55"/>
      <c r="S1868" s="55"/>
      <c r="T1868" s="55"/>
      <c r="U1868" s="55"/>
      <c r="V1868" s="55"/>
      <c r="W1868" s="55"/>
      <c r="X1868" s="55"/>
      <c r="Y1868" s="55"/>
      <c r="Z1868" s="55"/>
      <c r="AA1868" s="42"/>
      <c r="AF1868" s="55"/>
      <c r="AG1868" s="56"/>
      <c r="AN1868" s="11"/>
      <c r="AQ1868" s="5"/>
    </row>
    <row r="1869" spans="2:43">
      <c r="B1869" s="57"/>
      <c r="D1869" s="11"/>
      <c r="E1869" s="56"/>
      <c r="F1869" s="11"/>
      <c r="G1869" s="11"/>
      <c r="H1869" s="11"/>
      <c r="L1869" s="55"/>
      <c r="M1869" s="42"/>
      <c r="N1869" s="55"/>
      <c r="O1869" s="42"/>
      <c r="Q1869" s="55"/>
      <c r="R1869" s="55"/>
      <c r="S1869" s="55"/>
      <c r="T1869" s="55"/>
      <c r="U1869" s="55"/>
      <c r="V1869" s="55"/>
      <c r="W1869" s="55"/>
      <c r="X1869" s="55"/>
      <c r="Y1869" s="55"/>
      <c r="Z1869" s="55"/>
      <c r="AA1869" s="42"/>
      <c r="AF1869" s="55"/>
      <c r="AG1869" s="56"/>
      <c r="AN1869" s="11"/>
      <c r="AQ1869" s="5"/>
    </row>
    <row r="1870" spans="2:43">
      <c r="B1870" s="57"/>
      <c r="D1870" s="11"/>
      <c r="E1870" s="56"/>
      <c r="F1870" s="11"/>
      <c r="G1870" s="11"/>
      <c r="H1870" s="11"/>
      <c r="L1870" s="55"/>
      <c r="M1870" s="42"/>
      <c r="N1870" s="55"/>
      <c r="O1870" s="42"/>
      <c r="Q1870" s="55"/>
      <c r="R1870" s="55"/>
      <c r="S1870" s="55"/>
      <c r="T1870" s="55"/>
      <c r="U1870" s="55"/>
      <c r="V1870" s="55"/>
      <c r="W1870" s="55"/>
      <c r="X1870" s="55"/>
      <c r="Y1870" s="55"/>
      <c r="Z1870" s="55"/>
      <c r="AA1870" s="42"/>
      <c r="AF1870" s="55"/>
      <c r="AG1870" s="56"/>
      <c r="AQ1870" s="5"/>
    </row>
    <row r="1871" spans="2:43">
      <c r="B1871" s="57"/>
      <c r="D1871" s="11"/>
      <c r="E1871" s="56"/>
      <c r="F1871" s="11"/>
      <c r="G1871" s="11"/>
      <c r="H1871" s="11"/>
      <c r="L1871" s="55"/>
      <c r="M1871" s="42"/>
      <c r="N1871" s="55"/>
      <c r="O1871" s="42"/>
      <c r="Q1871" s="55"/>
      <c r="R1871" s="55"/>
      <c r="S1871" s="55"/>
      <c r="T1871" s="55"/>
      <c r="U1871" s="55"/>
      <c r="V1871" s="55"/>
      <c r="W1871" s="55"/>
      <c r="X1871" s="55"/>
      <c r="Y1871" s="55"/>
      <c r="Z1871" s="55"/>
      <c r="AA1871" s="42"/>
      <c r="AF1871" s="55"/>
      <c r="AG1871" s="56"/>
      <c r="AL1871" s="11"/>
      <c r="AN1871" s="11"/>
      <c r="AQ1871" s="5"/>
    </row>
    <row r="1872" spans="2:43">
      <c r="B1872" s="57"/>
      <c r="D1872" s="11"/>
      <c r="E1872" s="56"/>
      <c r="F1872" s="11"/>
      <c r="G1872" s="11"/>
      <c r="H1872" s="11"/>
      <c r="L1872" s="55"/>
      <c r="M1872" s="42"/>
      <c r="N1872" s="55"/>
      <c r="O1872" s="42"/>
      <c r="Q1872" s="55"/>
      <c r="R1872" s="55"/>
      <c r="S1872" s="55"/>
      <c r="T1872" s="55"/>
      <c r="U1872" s="55"/>
      <c r="V1872" s="55"/>
      <c r="W1872" s="55"/>
      <c r="X1872" s="55"/>
      <c r="Y1872" s="55"/>
      <c r="Z1872" s="55"/>
      <c r="AA1872" s="42"/>
      <c r="AF1872" s="55"/>
      <c r="AG1872" s="56"/>
      <c r="AQ1872" s="5"/>
    </row>
    <row r="1873" spans="2:43">
      <c r="B1873" s="57"/>
      <c r="D1873" s="11"/>
      <c r="E1873" s="56"/>
      <c r="F1873" s="11"/>
      <c r="G1873" s="11"/>
      <c r="H1873" s="11"/>
      <c r="L1873" s="55"/>
      <c r="M1873" s="42"/>
      <c r="N1873" s="55"/>
      <c r="O1873" s="42"/>
      <c r="Q1873" s="55"/>
      <c r="R1873" s="55"/>
      <c r="S1873" s="55"/>
      <c r="T1873" s="55"/>
      <c r="U1873" s="55"/>
      <c r="V1873" s="55"/>
      <c r="W1873" s="55"/>
      <c r="X1873" s="55"/>
      <c r="Y1873" s="55"/>
      <c r="Z1873" s="55"/>
      <c r="AA1873" s="42"/>
      <c r="AF1873" s="55"/>
      <c r="AG1873" s="56"/>
      <c r="AL1873" s="11"/>
      <c r="AQ1873" s="5"/>
    </row>
    <row r="1874" spans="2:43">
      <c r="B1874" s="57"/>
      <c r="D1874" s="11"/>
      <c r="E1874" s="56"/>
      <c r="F1874" s="11"/>
      <c r="G1874" s="11"/>
      <c r="H1874" s="11"/>
      <c r="L1874" s="55"/>
      <c r="M1874" s="42"/>
      <c r="N1874" s="55"/>
      <c r="O1874" s="42"/>
      <c r="Q1874" s="55"/>
      <c r="R1874" s="55"/>
      <c r="S1874" s="55"/>
      <c r="T1874" s="55"/>
      <c r="U1874" s="55"/>
      <c r="V1874" s="55"/>
      <c r="W1874" s="55"/>
      <c r="X1874" s="55"/>
      <c r="Y1874" s="55"/>
      <c r="Z1874" s="55"/>
      <c r="AA1874" s="42"/>
      <c r="AF1874" s="55"/>
      <c r="AG1874" s="56"/>
      <c r="AN1874" s="11"/>
      <c r="AQ1874" s="5"/>
    </row>
    <row r="1875" spans="2:43">
      <c r="B1875" s="57"/>
      <c r="D1875" s="11"/>
      <c r="E1875" s="56"/>
      <c r="F1875" s="11"/>
      <c r="G1875" s="11"/>
      <c r="H1875" s="11"/>
      <c r="L1875" s="55"/>
      <c r="M1875" s="42"/>
      <c r="N1875" s="55"/>
      <c r="O1875" s="42"/>
      <c r="Q1875" s="55"/>
      <c r="R1875" s="55"/>
      <c r="S1875" s="55"/>
      <c r="T1875" s="55"/>
      <c r="U1875" s="55"/>
      <c r="V1875" s="55"/>
      <c r="W1875" s="55"/>
      <c r="X1875" s="55"/>
      <c r="Y1875" s="55"/>
      <c r="Z1875" s="55"/>
      <c r="AA1875" s="42"/>
      <c r="AF1875" s="55"/>
      <c r="AG1875" s="56"/>
      <c r="AQ1875" s="5"/>
    </row>
    <row r="1876" spans="2:43">
      <c r="B1876" s="57"/>
      <c r="D1876" s="11"/>
      <c r="E1876" s="56"/>
      <c r="F1876" s="11"/>
      <c r="G1876" s="11"/>
      <c r="H1876" s="11"/>
      <c r="L1876" s="55"/>
      <c r="M1876" s="42"/>
      <c r="N1876" s="55"/>
      <c r="O1876" s="42"/>
      <c r="Q1876" s="55"/>
      <c r="R1876" s="55"/>
      <c r="S1876" s="55"/>
      <c r="T1876" s="55"/>
      <c r="U1876" s="55"/>
      <c r="V1876" s="55"/>
      <c r="W1876" s="55"/>
      <c r="X1876" s="55"/>
      <c r="Y1876" s="55"/>
      <c r="Z1876" s="55"/>
      <c r="AA1876" s="42"/>
      <c r="AF1876" s="55"/>
      <c r="AG1876" s="56"/>
      <c r="AQ1876" s="5"/>
    </row>
    <row r="1877" spans="2:43">
      <c r="B1877" s="57"/>
      <c r="D1877" s="11"/>
      <c r="E1877" s="56"/>
      <c r="F1877" s="11"/>
      <c r="G1877" s="11"/>
      <c r="H1877" s="11"/>
      <c r="L1877" s="55"/>
      <c r="M1877" s="42"/>
      <c r="N1877" s="55"/>
      <c r="O1877" s="42"/>
      <c r="Q1877" s="55"/>
      <c r="R1877" s="55"/>
      <c r="S1877" s="55"/>
      <c r="T1877" s="55"/>
      <c r="U1877" s="55"/>
      <c r="V1877" s="55"/>
      <c r="W1877" s="55"/>
      <c r="X1877" s="55"/>
      <c r="Y1877" s="55"/>
      <c r="Z1877" s="55"/>
      <c r="AC1877" s="42"/>
      <c r="AF1877" s="55"/>
      <c r="AG1877" s="56"/>
      <c r="AN1877" s="11"/>
      <c r="AQ1877" s="5"/>
    </row>
    <row r="1878" spans="2:43">
      <c r="B1878" s="57"/>
      <c r="D1878" s="11"/>
      <c r="E1878" s="56"/>
      <c r="F1878" s="11"/>
      <c r="G1878" s="11"/>
      <c r="H1878" s="11"/>
      <c r="L1878" s="55"/>
      <c r="M1878" s="42"/>
      <c r="N1878" s="55"/>
      <c r="O1878" s="42"/>
      <c r="Q1878" s="55"/>
      <c r="R1878" s="55"/>
      <c r="S1878" s="55"/>
      <c r="T1878" s="55"/>
      <c r="U1878" s="55"/>
      <c r="V1878" s="55"/>
      <c r="W1878" s="55"/>
      <c r="X1878" s="55"/>
      <c r="Y1878" s="55"/>
      <c r="Z1878" s="55"/>
      <c r="AC1878" s="42"/>
      <c r="AF1878" s="55"/>
      <c r="AG1878" s="56"/>
      <c r="AN1878" s="11"/>
      <c r="AQ1878" s="5"/>
    </row>
    <row r="1879" spans="2:43">
      <c r="B1879" s="57"/>
      <c r="D1879" s="11"/>
      <c r="E1879" s="56"/>
      <c r="F1879" s="11"/>
      <c r="G1879" s="11"/>
      <c r="H1879" s="11"/>
      <c r="L1879" s="55"/>
      <c r="M1879" s="42"/>
      <c r="N1879" s="55"/>
      <c r="O1879" s="42"/>
      <c r="Q1879" s="55"/>
      <c r="R1879" s="55"/>
      <c r="S1879" s="55"/>
      <c r="T1879" s="55"/>
      <c r="U1879" s="55"/>
      <c r="V1879" s="55"/>
      <c r="W1879" s="55"/>
      <c r="X1879" s="55"/>
      <c r="Y1879" s="55"/>
      <c r="Z1879" s="55"/>
      <c r="AC1879" s="42"/>
      <c r="AF1879" s="55"/>
      <c r="AG1879" s="56"/>
      <c r="AN1879" s="11"/>
      <c r="AQ1879" s="5"/>
    </row>
    <row r="1880" spans="2:43">
      <c r="B1880" s="57"/>
      <c r="D1880" s="11"/>
      <c r="E1880" s="56"/>
      <c r="F1880" s="11"/>
      <c r="G1880" s="11"/>
      <c r="H1880" s="11"/>
      <c r="L1880" s="55"/>
      <c r="M1880" s="42"/>
      <c r="N1880" s="55"/>
      <c r="O1880" s="42"/>
      <c r="Q1880" s="55"/>
      <c r="R1880" s="55"/>
      <c r="S1880" s="55"/>
      <c r="T1880" s="55"/>
      <c r="U1880" s="55"/>
      <c r="V1880" s="55"/>
      <c r="W1880" s="55"/>
      <c r="X1880" s="55"/>
      <c r="Y1880" s="55"/>
      <c r="Z1880" s="55"/>
      <c r="AA1880" s="42"/>
      <c r="AF1880" s="55"/>
      <c r="AG1880" s="56"/>
      <c r="AQ1880" s="5"/>
    </row>
    <row r="1881" spans="2:43">
      <c r="B1881" s="57"/>
      <c r="D1881" s="11"/>
      <c r="E1881" s="56"/>
      <c r="F1881" s="11"/>
      <c r="G1881" s="11"/>
      <c r="H1881" s="11"/>
      <c r="L1881" s="55"/>
      <c r="M1881" s="42"/>
      <c r="N1881" s="55"/>
      <c r="O1881" s="42"/>
      <c r="Q1881" s="55"/>
      <c r="R1881" s="55"/>
      <c r="S1881" s="55"/>
      <c r="T1881" s="55"/>
      <c r="U1881" s="55"/>
      <c r="V1881" s="55"/>
      <c r="W1881" s="55"/>
      <c r="X1881" s="55"/>
      <c r="Y1881" s="55"/>
      <c r="Z1881" s="55"/>
      <c r="AA1881" s="42"/>
      <c r="AF1881" s="55"/>
      <c r="AG1881" s="56"/>
      <c r="AN1881" s="11"/>
      <c r="AQ1881" s="5"/>
    </row>
    <row r="1882" spans="2:43">
      <c r="B1882" s="57"/>
      <c r="D1882" s="11"/>
      <c r="E1882" s="56"/>
      <c r="F1882" s="11"/>
      <c r="G1882" s="11"/>
      <c r="H1882" s="11"/>
      <c r="L1882" s="55"/>
      <c r="M1882" s="42"/>
      <c r="N1882" s="55"/>
      <c r="O1882" s="42"/>
      <c r="Q1882" s="55"/>
      <c r="R1882" s="55"/>
      <c r="S1882" s="55"/>
      <c r="T1882" s="55"/>
      <c r="U1882" s="55"/>
      <c r="V1882" s="55"/>
      <c r="W1882" s="55"/>
      <c r="X1882" s="55"/>
      <c r="Y1882" s="55"/>
      <c r="Z1882" s="55"/>
      <c r="AC1882" s="42"/>
      <c r="AF1882" s="55"/>
      <c r="AG1882" s="56"/>
      <c r="AN1882" s="11"/>
      <c r="AQ1882" s="5"/>
    </row>
    <row r="1883" spans="2:43">
      <c r="B1883" s="57"/>
      <c r="D1883" s="11"/>
      <c r="E1883" s="56"/>
      <c r="F1883" s="11"/>
      <c r="G1883" s="11"/>
      <c r="H1883" s="11"/>
      <c r="L1883" s="55"/>
      <c r="M1883" s="42"/>
      <c r="N1883" s="55"/>
      <c r="O1883" s="42"/>
      <c r="Q1883" s="55"/>
      <c r="R1883" s="55"/>
      <c r="S1883" s="55"/>
      <c r="T1883" s="55"/>
      <c r="U1883" s="55"/>
      <c r="V1883" s="55"/>
      <c r="W1883" s="55"/>
      <c r="X1883" s="55"/>
      <c r="Y1883" s="55"/>
      <c r="Z1883" s="55"/>
      <c r="AA1883" s="42"/>
      <c r="AF1883" s="55"/>
      <c r="AG1883" s="56"/>
      <c r="AN1883" s="11"/>
      <c r="AQ1883" s="5"/>
    </row>
    <row r="1884" spans="2:43">
      <c r="B1884" s="57"/>
      <c r="D1884" s="11"/>
      <c r="E1884" s="56"/>
      <c r="F1884" s="11"/>
      <c r="G1884" s="11"/>
      <c r="H1884" s="11"/>
      <c r="L1884" s="55"/>
      <c r="M1884" s="42"/>
      <c r="N1884" s="55"/>
      <c r="O1884" s="42"/>
      <c r="Q1884" s="55"/>
      <c r="R1884" s="55"/>
      <c r="S1884" s="55"/>
      <c r="T1884" s="55"/>
      <c r="U1884" s="55"/>
      <c r="V1884" s="55"/>
      <c r="W1884" s="55"/>
      <c r="X1884" s="55"/>
      <c r="Y1884" s="55"/>
      <c r="Z1884" s="55"/>
      <c r="AA1884" s="42"/>
      <c r="AF1884" s="55"/>
      <c r="AG1884" s="56"/>
      <c r="AN1884" s="11"/>
      <c r="AQ1884" s="5"/>
    </row>
    <row r="1885" spans="2:43">
      <c r="B1885" s="57"/>
      <c r="D1885" s="11"/>
      <c r="E1885" s="56"/>
      <c r="F1885" s="11"/>
      <c r="G1885" s="11"/>
      <c r="H1885" s="11"/>
      <c r="L1885" s="55"/>
      <c r="M1885" s="42"/>
      <c r="N1885" s="55"/>
      <c r="O1885" s="42"/>
      <c r="Q1885" s="55"/>
      <c r="R1885" s="55"/>
      <c r="S1885" s="55"/>
      <c r="T1885" s="55"/>
      <c r="U1885" s="55"/>
      <c r="V1885" s="55"/>
      <c r="W1885" s="55"/>
      <c r="X1885" s="55"/>
      <c r="Y1885" s="55"/>
      <c r="Z1885" s="55"/>
      <c r="AA1885" s="42"/>
      <c r="AF1885" s="55"/>
      <c r="AG1885" s="56"/>
      <c r="AN1885" s="11"/>
      <c r="AQ1885" s="5"/>
    </row>
    <row r="1886" spans="2:43">
      <c r="B1886" s="57"/>
      <c r="D1886" s="11"/>
      <c r="E1886" s="56"/>
      <c r="F1886" s="11"/>
      <c r="G1886" s="11"/>
      <c r="H1886" s="11"/>
      <c r="L1886" s="55"/>
      <c r="M1886" s="42"/>
      <c r="N1886" s="55"/>
      <c r="O1886" s="42"/>
      <c r="Q1886" s="55"/>
      <c r="R1886" s="55"/>
      <c r="S1886" s="55"/>
      <c r="T1886" s="55"/>
      <c r="U1886" s="55"/>
      <c r="V1886" s="55"/>
      <c r="W1886" s="55"/>
      <c r="X1886" s="55"/>
      <c r="Y1886" s="55"/>
      <c r="Z1886" s="55"/>
      <c r="AC1886" s="42"/>
      <c r="AF1886" s="55"/>
      <c r="AG1886" s="56"/>
      <c r="AN1886" s="11"/>
      <c r="AQ1886" s="5"/>
    </row>
    <row r="1887" spans="2:43">
      <c r="B1887" s="57"/>
      <c r="D1887" s="11"/>
      <c r="E1887" s="56"/>
      <c r="F1887" s="11"/>
      <c r="G1887" s="11"/>
      <c r="H1887" s="11"/>
      <c r="L1887" s="55"/>
      <c r="M1887" s="42"/>
      <c r="N1887" s="55"/>
      <c r="O1887" s="42"/>
      <c r="Q1887" s="55"/>
      <c r="R1887" s="55"/>
      <c r="S1887" s="55"/>
      <c r="T1887" s="55"/>
      <c r="U1887" s="55"/>
      <c r="V1887" s="55"/>
      <c r="W1887" s="55"/>
      <c r="X1887" s="55"/>
      <c r="Y1887" s="55"/>
      <c r="Z1887" s="55"/>
      <c r="AA1887" s="42"/>
      <c r="AF1887" s="55"/>
      <c r="AG1887" s="56"/>
      <c r="AQ1887" s="5"/>
    </row>
    <row r="1888" spans="2:43">
      <c r="B1888" s="57"/>
      <c r="D1888" s="11"/>
      <c r="E1888" s="56"/>
      <c r="F1888" s="11"/>
      <c r="G1888" s="11"/>
      <c r="H1888" s="11"/>
      <c r="L1888" s="55"/>
      <c r="M1888" s="42"/>
      <c r="N1888" s="55"/>
      <c r="O1888" s="42"/>
      <c r="Q1888" s="55"/>
      <c r="R1888" s="55"/>
      <c r="S1888" s="55"/>
      <c r="T1888" s="55"/>
      <c r="U1888" s="55"/>
      <c r="V1888" s="55"/>
      <c r="W1888" s="55"/>
      <c r="X1888" s="55"/>
      <c r="Y1888" s="55"/>
      <c r="Z1888" s="55"/>
      <c r="AC1888" s="42"/>
      <c r="AF1888" s="55"/>
      <c r="AG1888" s="56"/>
      <c r="AN1888" s="11"/>
      <c r="AQ1888" s="5"/>
    </row>
    <row r="1889" spans="2:43">
      <c r="B1889" s="57"/>
      <c r="D1889" s="11"/>
      <c r="E1889" s="56"/>
      <c r="F1889" s="11"/>
      <c r="G1889" s="11"/>
      <c r="H1889" s="11"/>
      <c r="L1889" s="55"/>
      <c r="M1889" s="42"/>
      <c r="N1889" s="55"/>
      <c r="O1889" s="42"/>
      <c r="Q1889" s="55"/>
      <c r="R1889" s="55"/>
      <c r="S1889" s="55"/>
      <c r="T1889" s="55"/>
      <c r="U1889" s="55"/>
      <c r="V1889" s="55"/>
      <c r="W1889" s="55"/>
      <c r="X1889" s="55"/>
      <c r="Y1889" s="55"/>
      <c r="Z1889" s="55"/>
      <c r="AA1889" s="42"/>
      <c r="AF1889" s="55"/>
      <c r="AG1889" s="56"/>
      <c r="AN1889" s="11"/>
      <c r="AQ1889" s="5"/>
    </row>
    <row r="1890" spans="2:43">
      <c r="B1890" s="57"/>
      <c r="D1890" s="11"/>
      <c r="E1890" s="56"/>
      <c r="F1890" s="11"/>
      <c r="G1890" s="11"/>
      <c r="H1890" s="11"/>
      <c r="L1890" s="55"/>
      <c r="M1890" s="42"/>
      <c r="N1890" s="55"/>
      <c r="O1890" s="42"/>
      <c r="Q1890" s="55"/>
      <c r="R1890" s="55"/>
      <c r="S1890" s="55"/>
      <c r="T1890" s="55"/>
      <c r="U1890" s="55"/>
      <c r="V1890" s="55"/>
      <c r="W1890" s="55"/>
      <c r="X1890" s="55"/>
      <c r="Y1890" s="55"/>
      <c r="Z1890" s="55"/>
      <c r="AC1890" s="42"/>
      <c r="AF1890" s="55"/>
      <c r="AG1890" s="56"/>
      <c r="AN1890" s="11"/>
      <c r="AQ1890" s="5"/>
    </row>
    <row r="1891" spans="2:43">
      <c r="B1891" s="57"/>
      <c r="D1891" s="11"/>
      <c r="E1891" s="56"/>
      <c r="F1891" s="11"/>
      <c r="G1891" s="11"/>
      <c r="H1891" s="11"/>
      <c r="L1891" s="55"/>
      <c r="M1891" s="42"/>
      <c r="N1891" s="55"/>
      <c r="O1891" s="42"/>
      <c r="Q1891" s="55"/>
      <c r="R1891" s="55"/>
      <c r="S1891" s="55"/>
      <c r="T1891" s="55"/>
      <c r="U1891" s="55"/>
      <c r="V1891" s="55"/>
      <c r="W1891" s="55"/>
      <c r="X1891" s="55"/>
      <c r="Y1891" s="55"/>
      <c r="Z1891" s="55"/>
      <c r="AA1891" s="42"/>
      <c r="AF1891" s="55"/>
      <c r="AG1891" s="56"/>
      <c r="AN1891" s="11"/>
      <c r="AQ1891" s="5"/>
    </row>
    <row r="1892" spans="2:43">
      <c r="B1892" s="57"/>
      <c r="D1892" s="11"/>
      <c r="E1892" s="56"/>
      <c r="F1892" s="11"/>
      <c r="G1892" s="11"/>
      <c r="H1892" s="11"/>
      <c r="L1892" s="55"/>
      <c r="M1892" s="42"/>
      <c r="N1892" s="55"/>
      <c r="O1892" s="42"/>
      <c r="Q1892" s="55"/>
      <c r="R1892" s="55"/>
      <c r="S1892" s="55"/>
      <c r="T1892" s="55"/>
      <c r="U1892" s="55"/>
      <c r="V1892" s="55"/>
      <c r="W1892" s="55"/>
      <c r="X1892" s="55"/>
      <c r="Y1892" s="55"/>
      <c r="Z1892" s="55"/>
      <c r="AA1892" s="42"/>
      <c r="AF1892" s="55"/>
      <c r="AG1892" s="56"/>
      <c r="AQ1892" s="5"/>
    </row>
    <row r="1893" spans="2:43">
      <c r="B1893" s="57"/>
      <c r="D1893" s="11"/>
      <c r="E1893" s="56"/>
      <c r="F1893" s="11"/>
      <c r="G1893" s="11"/>
      <c r="H1893" s="11"/>
      <c r="L1893" s="55"/>
      <c r="M1893" s="42"/>
      <c r="N1893" s="55"/>
      <c r="O1893" s="42"/>
      <c r="Q1893" s="55"/>
      <c r="R1893" s="55"/>
      <c r="S1893" s="55"/>
      <c r="T1893" s="55"/>
      <c r="U1893" s="55"/>
      <c r="V1893" s="55"/>
      <c r="W1893" s="55"/>
      <c r="X1893" s="55"/>
      <c r="Y1893" s="55"/>
      <c r="Z1893" s="55"/>
      <c r="AA1893" s="42"/>
      <c r="AF1893" s="55"/>
      <c r="AG1893" s="56"/>
      <c r="AQ1893" s="5"/>
    </row>
    <row r="1894" spans="2:43">
      <c r="B1894" s="57"/>
      <c r="D1894" s="11"/>
      <c r="E1894" s="56"/>
      <c r="F1894" s="11"/>
      <c r="G1894" s="11"/>
      <c r="H1894" s="11"/>
      <c r="L1894" s="55"/>
      <c r="M1894" s="42"/>
      <c r="N1894" s="55"/>
      <c r="O1894" s="42"/>
      <c r="Q1894" s="55"/>
      <c r="R1894" s="55"/>
      <c r="S1894" s="55"/>
      <c r="T1894" s="55"/>
      <c r="U1894" s="55"/>
      <c r="V1894" s="55"/>
      <c r="W1894" s="55"/>
      <c r="X1894" s="55"/>
      <c r="Y1894" s="55"/>
      <c r="Z1894" s="55"/>
      <c r="AA1894" s="42"/>
      <c r="AF1894" s="55"/>
      <c r="AG1894" s="56"/>
      <c r="AN1894" s="11"/>
      <c r="AQ1894" s="5"/>
    </row>
    <row r="1895" spans="2:43">
      <c r="B1895" s="57"/>
      <c r="D1895" s="11"/>
      <c r="E1895" s="56"/>
      <c r="F1895" s="11"/>
      <c r="G1895" s="11"/>
      <c r="H1895" s="11"/>
      <c r="L1895" s="55"/>
      <c r="M1895" s="42"/>
      <c r="N1895" s="55"/>
      <c r="O1895" s="42"/>
      <c r="Q1895" s="55"/>
      <c r="R1895" s="55"/>
      <c r="S1895" s="55"/>
      <c r="T1895" s="55"/>
      <c r="U1895" s="55"/>
      <c r="V1895" s="55"/>
      <c r="W1895" s="55"/>
      <c r="X1895" s="55"/>
      <c r="Y1895" s="55"/>
      <c r="Z1895" s="55"/>
      <c r="AC1895" s="42"/>
      <c r="AF1895" s="55"/>
      <c r="AG1895" s="56"/>
      <c r="AQ1895" s="5"/>
    </row>
    <row r="1896" spans="2:43">
      <c r="B1896" s="57"/>
      <c r="D1896" s="11"/>
      <c r="E1896" s="56"/>
      <c r="F1896" s="11"/>
      <c r="G1896" s="11"/>
      <c r="H1896" s="11"/>
      <c r="L1896" s="55"/>
      <c r="M1896" s="42"/>
      <c r="N1896" s="55"/>
      <c r="O1896" s="42"/>
      <c r="Q1896" s="55"/>
      <c r="R1896" s="55"/>
      <c r="S1896" s="55"/>
      <c r="T1896" s="55"/>
      <c r="U1896" s="55"/>
      <c r="V1896" s="55"/>
      <c r="W1896" s="55"/>
      <c r="X1896" s="55"/>
      <c r="Y1896" s="55"/>
      <c r="Z1896" s="55"/>
      <c r="AA1896" s="42"/>
      <c r="AF1896" s="55"/>
      <c r="AG1896" s="56"/>
      <c r="AQ1896" s="5"/>
    </row>
    <row r="1897" spans="2:43">
      <c r="B1897" s="57"/>
      <c r="D1897" s="11"/>
      <c r="E1897" s="56"/>
      <c r="F1897" s="11"/>
      <c r="G1897" s="11"/>
      <c r="H1897" s="11"/>
      <c r="L1897" s="55"/>
      <c r="M1897" s="42"/>
      <c r="N1897" s="55"/>
      <c r="O1897" s="42"/>
      <c r="Q1897" s="55"/>
      <c r="R1897" s="55"/>
      <c r="S1897" s="55"/>
      <c r="T1897" s="55"/>
      <c r="U1897" s="55"/>
      <c r="V1897" s="55"/>
      <c r="W1897" s="55"/>
      <c r="X1897" s="55"/>
      <c r="Y1897" s="55"/>
      <c r="Z1897" s="55"/>
      <c r="AA1897" s="42"/>
      <c r="AF1897" s="55"/>
      <c r="AG1897" s="56"/>
      <c r="AN1897" s="11"/>
      <c r="AQ1897" s="5"/>
    </row>
    <row r="1898" spans="2:43">
      <c r="B1898" s="57"/>
      <c r="C1898" s="11"/>
      <c r="D1898" s="11"/>
      <c r="E1898" s="56"/>
      <c r="F1898" s="11"/>
      <c r="G1898" s="11"/>
      <c r="H1898" s="11"/>
      <c r="L1898" s="55"/>
      <c r="M1898" s="42"/>
      <c r="N1898" s="55"/>
      <c r="O1898" s="42"/>
      <c r="P1898" s="55"/>
      <c r="Q1898" s="55"/>
      <c r="R1898" s="55"/>
      <c r="S1898" s="55"/>
      <c r="T1898" s="55"/>
      <c r="V1898" s="55"/>
      <c r="W1898" s="55"/>
      <c r="X1898" s="55"/>
      <c r="Y1898" s="55"/>
      <c r="Z1898" s="55"/>
      <c r="AA1898" s="42"/>
      <c r="AF1898" s="55"/>
      <c r="AG1898" s="56"/>
      <c r="AJ1898" s="11"/>
      <c r="AN1898" s="11"/>
      <c r="AQ1898" s="5"/>
    </row>
    <row r="1899" spans="2:43">
      <c r="B1899" s="57"/>
      <c r="C1899" s="11"/>
      <c r="D1899" s="11"/>
      <c r="E1899" s="56"/>
      <c r="F1899" s="11"/>
      <c r="G1899" s="11"/>
      <c r="H1899" s="11"/>
      <c r="L1899" s="55"/>
      <c r="M1899" s="42"/>
      <c r="N1899" s="55"/>
      <c r="O1899" s="42"/>
      <c r="P1899" s="55"/>
      <c r="Q1899" s="55"/>
      <c r="R1899" s="55"/>
      <c r="S1899" s="55"/>
      <c r="T1899" s="55"/>
      <c r="V1899" s="55"/>
      <c r="W1899" s="55"/>
      <c r="X1899" s="55"/>
      <c r="Y1899" s="55"/>
      <c r="Z1899" s="55"/>
      <c r="AA1899" s="42"/>
      <c r="AF1899" s="55"/>
      <c r="AG1899" s="56"/>
      <c r="AJ1899" s="11"/>
      <c r="AN1899" s="11"/>
      <c r="AQ1899" s="5"/>
    </row>
    <row r="1900" spans="2:43">
      <c r="B1900" s="57"/>
      <c r="C1900" s="11"/>
      <c r="D1900" s="11"/>
      <c r="E1900" s="56"/>
      <c r="F1900" s="11"/>
      <c r="G1900" s="11"/>
      <c r="H1900" s="11"/>
      <c r="L1900" s="55"/>
      <c r="M1900" s="42"/>
      <c r="N1900" s="55"/>
      <c r="O1900" s="42"/>
      <c r="P1900" s="55"/>
      <c r="Q1900" s="55"/>
      <c r="R1900" s="55"/>
      <c r="S1900" s="55"/>
      <c r="T1900" s="55"/>
      <c r="V1900" s="55"/>
      <c r="W1900" s="55"/>
      <c r="X1900" s="55"/>
      <c r="Y1900" s="55"/>
      <c r="Z1900" s="55"/>
      <c r="AA1900" s="42"/>
      <c r="AF1900" s="55"/>
      <c r="AG1900" s="56"/>
      <c r="AJ1900" s="11"/>
      <c r="AN1900" s="11"/>
      <c r="AQ1900" s="5"/>
    </row>
    <row r="1901" spans="2:43">
      <c r="B1901" s="57"/>
      <c r="C1901" s="11"/>
      <c r="D1901" s="11"/>
      <c r="E1901" s="56"/>
      <c r="F1901" s="11"/>
      <c r="G1901" s="11"/>
      <c r="H1901" s="11"/>
      <c r="L1901" s="55"/>
      <c r="M1901" s="42"/>
      <c r="N1901" s="55"/>
      <c r="O1901" s="42"/>
      <c r="P1901" s="55"/>
      <c r="Q1901" s="55"/>
      <c r="R1901" s="55"/>
      <c r="S1901" s="55"/>
      <c r="T1901" s="55"/>
      <c r="V1901" s="55"/>
      <c r="W1901" s="55"/>
      <c r="X1901" s="55"/>
      <c r="Y1901" s="55"/>
      <c r="Z1901" s="55"/>
      <c r="AA1901" s="42"/>
      <c r="AF1901" s="55"/>
      <c r="AG1901" s="56"/>
      <c r="AJ1901" s="11"/>
      <c r="AQ1901" s="5"/>
    </row>
    <row r="1902" spans="2:43">
      <c r="B1902" s="57"/>
      <c r="C1902" s="11"/>
      <c r="D1902" s="11"/>
      <c r="E1902" s="56"/>
      <c r="F1902" s="11"/>
      <c r="G1902" s="11"/>
      <c r="H1902" s="11"/>
      <c r="L1902" s="55"/>
      <c r="M1902" s="42"/>
      <c r="N1902" s="55"/>
      <c r="O1902" s="42"/>
      <c r="P1902" s="55"/>
      <c r="Q1902" s="55"/>
      <c r="R1902" s="55"/>
      <c r="S1902" s="55"/>
      <c r="T1902" s="55"/>
      <c r="V1902" s="55"/>
      <c r="W1902" s="55"/>
      <c r="X1902" s="55"/>
      <c r="Y1902" s="55"/>
      <c r="Z1902" s="55"/>
      <c r="AA1902" s="42"/>
      <c r="AF1902" s="55"/>
      <c r="AG1902" s="56"/>
      <c r="AJ1902" s="11"/>
      <c r="AN1902" s="11"/>
      <c r="AQ1902" s="5"/>
    </row>
    <row r="1903" spans="2:43">
      <c r="B1903" s="57"/>
      <c r="D1903" s="11"/>
      <c r="E1903" s="56"/>
      <c r="F1903" s="11"/>
      <c r="G1903" s="11"/>
      <c r="H1903" s="11"/>
      <c r="L1903" s="55"/>
      <c r="M1903" s="42"/>
      <c r="N1903" s="55"/>
      <c r="O1903" s="42"/>
      <c r="Q1903" s="55"/>
      <c r="R1903" s="55"/>
      <c r="S1903" s="55"/>
      <c r="T1903" s="55"/>
      <c r="U1903" s="55"/>
      <c r="V1903" s="55"/>
      <c r="W1903" s="55"/>
      <c r="X1903" s="55"/>
      <c r="Y1903" s="55"/>
      <c r="Z1903" s="55"/>
      <c r="AA1903" s="42"/>
      <c r="AF1903" s="55"/>
      <c r="AG1903" s="56"/>
      <c r="AQ1903" s="5"/>
    </row>
    <row r="1904" spans="2:43">
      <c r="B1904" s="57"/>
      <c r="D1904" s="11"/>
      <c r="E1904" s="56"/>
      <c r="F1904" s="11"/>
      <c r="G1904" s="11"/>
      <c r="H1904" s="11"/>
      <c r="L1904" s="55"/>
      <c r="M1904" s="42"/>
      <c r="N1904" s="55"/>
      <c r="O1904" s="42"/>
      <c r="Q1904" s="55"/>
      <c r="R1904" s="55"/>
      <c r="S1904" s="55"/>
      <c r="T1904" s="55"/>
      <c r="U1904" s="55"/>
      <c r="V1904" s="55"/>
      <c r="W1904" s="55"/>
      <c r="X1904" s="55"/>
      <c r="Y1904" s="55"/>
      <c r="Z1904" s="55"/>
      <c r="AA1904" s="42"/>
      <c r="AF1904" s="55"/>
      <c r="AG1904" s="56"/>
      <c r="AN1904" s="11"/>
      <c r="AQ1904" s="5"/>
    </row>
    <row r="1905" spans="2:43">
      <c r="B1905" s="57"/>
      <c r="D1905" s="11"/>
      <c r="E1905" s="56"/>
      <c r="F1905" s="11"/>
      <c r="G1905" s="11"/>
      <c r="H1905" s="11"/>
      <c r="L1905" s="55"/>
      <c r="M1905" s="42"/>
      <c r="N1905" s="55"/>
      <c r="O1905" s="42"/>
      <c r="Q1905" s="55"/>
      <c r="R1905" s="55"/>
      <c r="S1905" s="55"/>
      <c r="T1905" s="55"/>
      <c r="U1905" s="55"/>
      <c r="V1905" s="55"/>
      <c r="W1905" s="55"/>
      <c r="X1905" s="55"/>
      <c r="Y1905" s="55"/>
      <c r="Z1905" s="55"/>
      <c r="AA1905" s="42"/>
      <c r="AF1905" s="55"/>
      <c r="AG1905" s="56"/>
      <c r="AQ1905" s="5"/>
    </row>
    <row r="1906" spans="2:43">
      <c r="B1906" s="57"/>
      <c r="D1906" s="11"/>
      <c r="E1906" s="56"/>
      <c r="F1906" s="11"/>
      <c r="G1906" s="11"/>
      <c r="H1906" s="11"/>
      <c r="L1906" s="55"/>
      <c r="M1906" s="42"/>
      <c r="N1906" s="55"/>
      <c r="O1906" s="42"/>
      <c r="Q1906" s="55"/>
      <c r="R1906" s="55"/>
      <c r="S1906" s="55"/>
      <c r="T1906" s="55"/>
      <c r="U1906" s="55"/>
      <c r="V1906" s="55"/>
      <c r="W1906" s="55"/>
      <c r="X1906" s="55"/>
      <c r="Y1906" s="55"/>
      <c r="Z1906" s="55"/>
      <c r="AA1906" s="42"/>
      <c r="AF1906" s="55"/>
      <c r="AG1906" s="56"/>
      <c r="AQ1906" s="5"/>
    </row>
    <row r="1907" spans="2:43">
      <c r="B1907" s="57"/>
      <c r="D1907" s="11"/>
      <c r="E1907" s="56"/>
      <c r="F1907" s="11"/>
      <c r="G1907" s="11"/>
      <c r="H1907" s="11"/>
      <c r="L1907" s="55"/>
      <c r="M1907" s="42"/>
      <c r="N1907" s="55"/>
      <c r="O1907" s="42"/>
      <c r="Q1907" s="55"/>
      <c r="R1907" s="55"/>
      <c r="S1907" s="55"/>
      <c r="T1907" s="55"/>
      <c r="U1907" s="55"/>
      <c r="V1907" s="55"/>
      <c r="W1907" s="55"/>
      <c r="X1907" s="55"/>
      <c r="Y1907" s="55"/>
      <c r="Z1907" s="55"/>
      <c r="AA1907" s="42"/>
      <c r="AF1907" s="55"/>
      <c r="AG1907" s="56"/>
      <c r="AQ1907" s="5"/>
    </row>
    <row r="1908" spans="2:43">
      <c r="B1908" s="57"/>
      <c r="D1908" s="11"/>
      <c r="E1908" s="56"/>
      <c r="F1908" s="11"/>
      <c r="G1908" s="11"/>
      <c r="H1908" s="11"/>
      <c r="L1908" s="55"/>
      <c r="M1908" s="42"/>
      <c r="N1908" s="55"/>
      <c r="O1908" s="42"/>
      <c r="Q1908" s="55"/>
      <c r="R1908" s="55"/>
      <c r="S1908" s="55"/>
      <c r="T1908" s="55"/>
      <c r="U1908" s="55"/>
      <c r="V1908" s="55"/>
      <c r="W1908" s="55"/>
      <c r="X1908" s="55"/>
      <c r="Y1908" s="55"/>
      <c r="Z1908" s="55"/>
      <c r="AC1908" s="42"/>
      <c r="AF1908" s="55"/>
      <c r="AG1908" s="56"/>
      <c r="AN1908" s="11"/>
      <c r="AQ1908" s="5"/>
    </row>
    <row r="1909" spans="2:43">
      <c r="B1909" s="57"/>
      <c r="D1909" s="11"/>
      <c r="E1909" s="56"/>
      <c r="F1909" s="11"/>
      <c r="G1909" s="11"/>
      <c r="H1909" s="11"/>
      <c r="L1909" s="55"/>
      <c r="M1909" s="42"/>
      <c r="N1909" s="55"/>
      <c r="O1909" s="42"/>
      <c r="Q1909" s="55"/>
      <c r="R1909" s="55"/>
      <c r="S1909" s="55"/>
      <c r="T1909" s="55"/>
      <c r="U1909" s="55"/>
      <c r="V1909" s="55"/>
      <c r="W1909" s="55"/>
      <c r="X1909" s="55"/>
      <c r="Y1909" s="55"/>
      <c r="Z1909" s="55"/>
      <c r="AA1909" s="42"/>
      <c r="AF1909" s="55"/>
      <c r="AG1909" s="56"/>
      <c r="AN1909" s="11"/>
      <c r="AQ1909" s="5"/>
    </row>
    <row r="1910" spans="2:43">
      <c r="B1910" s="57"/>
      <c r="D1910" s="11"/>
      <c r="E1910" s="56"/>
      <c r="F1910" s="11"/>
      <c r="G1910" s="11"/>
      <c r="H1910" s="11"/>
      <c r="L1910" s="55"/>
      <c r="M1910" s="42"/>
      <c r="N1910" s="55"/>
      <c r="O1910" s="42"/>
      <c r="Q1910" s="55"/>
      <c r="R1910" s="55"/>
      <c r="S1910" s="55"/>
      <c r="T1910" s="55"/>
      <c r="U1910" s="55"/>
      <c r="V1910" s="55"/>
      <c r="W1910" s="55"/>
      <c r="X1910" s="55"/>
      <c r="Y1910" s="55"/>
      <c r="Z1910" s="55"/>
      <c r="AA1910" s="42"/>
      <c r="AC1910" s="42"/>
      <c r="AF1910" s="55"/>
      <c r="AG1910" s="56"/>
      <c r="AQ1910" s="5"/>
    </row>
    <row r="1911" spans="2:43">
      <c r="B1911" s="57"/>
      <c r="D1911" s="11"/>
      <c r="E1911" s="56"/>
      <c r="F1911" s="11"/>
      <c r="G1911" s="11"/>
      <c r="H1911" s="11"/>
      <c r="L1911" s="55"/>
      <c r="M1911" s="42"/>
      <c r="N1911" s="55"/>
      <c r="O1911" s="42"/>
      <c r="Q1911" s="55"/>
      <c r="R1911" s="55"/>
      <c r="S1911" s="55"/>
      <c r="T1911" s="55"/>
      <c r="U1911" s="55"/>
      <c r="V1911" s="55"/>
      <c r="W1911" s="55"/>
      <c r="X1911" s="55"/>
      <c r="Y1911" s="55"/>
      <c r="Z1911" s="55"/>
      <c r="AA1911" s="42"/>
      <c r="AF1911" s="55"/>
      <c r="AG1911" s="56"/>
      <c r="AJ1911" s="11"/>
      <c r="AN1911" s="11"/>
      <c r="AQ1911" s="5"/>
    </row>
    <row r="1912" spans="2:43">
      <c r="B1912" s="57"/>
      <c r="D1912" s="11"/>
      <c r="E1912" s="56"/>
      <c r="F1912" s="11"/>
      <c r="G1912" s="11"/>
      <c r="H1912" s="11"/>
      <c r="L1912" s="55"/>
      <c r="M1912" s="42"/>
      <c r="N1912" s="55"/>
      <c r="O1912" s="42"/>
      <c r="Q1912" s="55"/>
      <c r="R1912" s="55"/>
      <c r="S1912" s="55"/>
      <c r="T1912" s="55"/>
      <c r="U1912" s="55"/>
      <c r="V1912" s="55"/>
      <c r="W1912" s="55"/>
      <c r="X1912" s="55"/>
      <c r="Y1912" s="55"/>
      <c r="Z1912" s="55"/>
      <c r="AA1912" s="42"/>
      <c r="AF1912" s="55"/>
      <c r="AG1912" s="56"/>
      <c r="AJ1912" s="11"/>
      <c r="AN1912" s="11"/>
      <c r="AQ1912" s="5"/>
    </row>
    <row r="1913" spans="2:43">
      <c r="B1913" s="57"/>
      <c r="D1913" s="11"/>
      <c r="E1913" s="56"/>
      <c r="F1913" s="11"/>
      <c r="G1913" s="11"/>
      <c r="H1913" s="11"/>
      <c r="L1913" s="55"/>
      <c r="M1913" s="42"/>
      <c r="N1913" s="55"/>
      <c r="O1913" s="42"/>
      <c r="Q1913" s="55"/>
      <c r="R1913" s="55"/>
      <c r="S1913" s="55"/>
      <c r="T1913" s="55"/>
      <c r="U1913" s="55"/>
      <c r="V1913" s="55"/>
      <c r="W1913" s="55"/>
      <c r="X1913" s="55"/>
      <c r="Y1913" s="55"/>
      <c r="Z1913" s="55"/>
      <c r="AA1913" s="42"/>
      <c r="AC1913" s="42"/>
      <c r="AF1913" s="55"/>
      <c r="AG1913" s="56"/>
      <c r="AQ1913" s="5"/>
    </row>
    <row r="1914" spans="2:43">
      <c r="B1914" s="57"/>
      <c r="D1914" s="11"/>
      <c r="E1914" s="56"/>
      <c r="F1914" s="11"/>
      <c r="G1914" s="11"/>
      <c r="H1914" s="11"/>
      <c r="L1914" s="55"/>
      <c r="M1914" s="42"/>
      <c r="N1914" s="55"/>
      <c r="O1914" s="42"/>
      <c r="Q1914" s="55"/>
      <c r="R1914" s="55"/>
      <c r="S1914" s="55"/>
      <c r="T1914" s="55"/>
      <c r="U1914" s="55"/>
      <c r="V1914" s="55"/>
      <c r="W1914" s="55"/>
      <c r="X1914" s="55"/>
      <c r="Y1914" s="55"/>
      <c r="Z1914" s="55"/>
      <c r="AA1914" s="42"/>
      <c r="AF1914" s="55"/>
      <c r="AG1914" s="56"/>
      <c r="AQ1914" s="5"/>
    </row>
    <row r="1915" spans="2:43">
      <c r="B1915" s="57"/>
      <c r="D1915" s="11"/>
      <c r="E1915" s="56"/>
      <c r="F1915" s="11"/>
      <c r="G1915" s="11"/>
      <c r="H1915" s="11"/>
      <c r="L1915" s="55"/>
      <c r="M1915" s="42"/>
      <c r="N1915" s="55"/>
      <c r="O1915" s="42"/>
      <c r="Q1915" s="55"/>
      <c r="R1915" s="55"/>
      <c r="S1915" s="55"/>
      <c r="T1915" s="55"/>
      <c r="U1915" s="55"/>
      <c r="V1915" s="55"/>
      <c r="W1915" s="55"/>
      <c r="X1915" s="55"/>
      <c r="Y1915" s="55"/>
      <c r="Z1915" s="55"/>
      <c r="AA1915" s="42"/>
      <c r="AF1915" s="55"/>
      <c r="AG1915" s="56"/>
      <c r="AQ1915" s="5"/>
    </row>
    <row r="1916" spans="2:43">
      <c r="B1916" s="57"/>
      <c r="D1916" s="11"/>
      <c r="E1916" s="56"/>
      <c r="F1916" s="11"/>
      <c r="G1916" s="11"/>
      <c r="H1916" s="11"/>
      <c r="L1916" s="55"/>
      <c r="M1916" s="42"/>
      <c r="N1916" s="55"/>
      <c r="O1916" s="42"/>
      <c r="Q1916" s="55"/>
      <c r="R1916" s="55"/>
      <c r="S1916" s="55"/>
      <c r="T1916" s="55"/>
      <c r="U1916" s="55"/>
      <c r="V1916" s="55"/>
      <c r="W1916" s="55"/>
      <c r="X1916" s="55"/>
      <c r="Y1916" s="55"/>
      <c r="Z1916" s="55"/>
      <c r="AA1916" s="42"/>
      <c r="AF1916" s="55"/>
      <c r="AG1916" s="56"/>
      <c r="AN1916" s="11"/>
      <c r="AQ1916" s="5"/>
    </row>
    <row r="1917" spans="2:43">
      <c r="B1917" s="57"/>
      <c r="D1917" s="11"/>
      <c r="E1917" s="56"/>
      <c r="F1917" s="11"/>
      <c r="G1917" s="11"/>
      <c r="H1917" s="11"/>
      <c r="L1917" s="55"/>
      <c r="M1917" s="42"/>
      <c r="N1917" s="55"/>
      <c r="O1917" s="42"/>
      <c r="Q1917" s="55"/>
      <c r="R1917" s="55"/>
      <c r="S1917" s="55"/>
      <c r="T1917" s="55"/>
      <c r="U1917" s="55"/>
      <c r="V1917" s="55"/>
      <c r="W1917" s="55"/>
      <c r="X1917" s="55"/>
      <c r="Y1917" s="55"/>
      <c r="Z1917" s="55"/>
      <c r="AA1917" s="42"/>
      <c r="AF1917" s="55"/>
      <c r="AG1917" s="56"/>
      <c r="AN1917" s="11"/>
      <c r="AQ1917" s="5"/>
    </row>
    <row r="1918" spans="2:43">
      <c r="B1918" s="57"/>
      <c r="D1918" s="11"/>
      <c r="E1918" s="56"/>
      <c r="F1918" s="11"/>
      <c r="G1918" s="11"/>
      <c r="H1918" s="11"/>
      <c r="L1918" s="55"/>
      <c r="M1918" s="42"/>
      <c r="N1918" s="55"/>
      <c r="O1918" s="42"/>
      <c r="Q1918" s="55"/>
      <c r="R1918" s="55"/>
      <c r="S1918" s="55"/>
      <c r="T1918" s="55"/>
      <c r="U1918" s="55"/>
      <c r="V1918" s="55"/>
      <c r="W1918" s="55"/>
      <c r="X1918" s="55"/>
      <c r="Y1918" s="55"/>
      <c r="Z1918" s="55"/>
      <c r="AA1918" s="42"/>
      <c r="AF1918" s="55"/>
      <c r="AG1918" s="56"/>
      <c r="AN1918" s="11"/>
      <c r="AQ1918" s="5"/>
    </row>
    <row r="1919" spans="2:43">
      <c r="B1919" s="57"/>
      <c r="D1919" s="11"/>
      <c r="E1919" s="56"/>
      <c r="F1919" s="11"/>
      <c r="G1919" s="11"/>
      <c r="H1919" s="11"/>
      <c r="L1919" s="55"/>
      <c r="M1919" s="42"/>
      <c r="N1919" s="55"/>
      <c r="O1919" s="42"/>
      <c r="Q1919" s="55"/>
      <c r="R1919" s="55"/>
      <c r="S1919" s="55"/>
      <c r="T1919" s="55"/>
      <c r="U1919" s="55"/>
      <c r="V1919" s="55"/>
      <c r="W1919" s="55"/>
      <c r="X1919" s="55"/>
      <c r="Y1919" s="55"/>
      <c r="Z1919" s="55"/>
      <c r="AA1919" s="42"/>
      <c r="AF1919" s="55"/>
      <c r="AG1919" s="56"/>
      <c r="AN1919" s="11"/>
      <c r="AQ1919" s="5"/>
    </row>
    <row r="1920" spans="2:43">
      <c r="B1920" s="57"/>
      <c r="D1920" s="11"/>
      <c r="E1920" s="56"/>
      <c r="F1920" s="11"/>
      <c r="G1920" s="11"/>
      <c r="H1920" s="11"/>
      <c r="L1920" s="55"/>
      <c r="M1920" s="42"/>
      <c r="N1920" s="55"/>
      <c r="O1920" s="42"/>
      <c r="Q1920" s="55"/>
      <c r="R1920" s="55"/>
      <c r="S1920" s="55"/>
      <c r="T1920" s="55"/>
      <c r="U1920" s="55"/>
      <c r="V1920" s="55"/>
      <c r="W1920" s="55"/>
      <c r="X1920" s="55"/>
      <c r="Y1920" s="55"/>
      <c r="Z1920" s="55"/>
      <c r="AA1920" s="42"/>
      <c r="AF1920" s="55"/>
      <c r="AG1920" s="56"/>
      <c r="AN1920" s="11"/>
      <c r="AQ1920" s="5"/>
    </row>
    <row r="1921" spans="2:43">
      <c r="B1921" s="57"/>
      <c r="D1921" s="11"/>
      <c r="E1921" s="56"/>
      <c r="F1921" s="11"/>
      <c r="G1921" s="11"/>
      <c r="H1921" s="11"/>
      <c r="L1921" s="55"/>
      <c r="M1921" s="42"/>
      <c r="N1921" s="55"/>
      <c r="O1921" s="42"/>
      <c r="Q1921" s="55"/>
      <c r="R1921" s="55"/>
      <c r="S1921" s="55"/>
      <c r="T1921" s="55"/>
      <c r="U1921" s="55"/>
      <c r="V1921" s="55"/>
      <c r="W1921" s="55"/>
      <c r="X1921" s="55"/>
      <c r="Y1921" s="55"/>
      <c r="Z1921" s="55"/>
      <c r="AA1921" s="42"/>
      <c r="AF1921" s="55"/>
      <c r="AG1921" s="56"/>
      <c r="AQ1921" s="5"/>
    </row>
    <row r="1922" spans="2:43">
      <c r="B1922" s="57"/>
      <c r="D1922" s="11"/>
      <c r="E1922" s="56"/>
      <c r="F1922" s="11"/>
      <c r="G1922" s="11"/>
      <c r="H1922" s="11"/>
      <c r="L1922" s="55"/>
      <c r="M1922" s="42"/>
      <c r="N1922" s="55"/>
      <c r="O1922" s="42"/>
      <c r="Q1922" s="55"/>
      <c r="R1922" s="55"/>
      <c r="S1922" s="55"/>
      <c r="T1922" s="55"/>
      <c r="U1922" s="55"/>
      <c r="V1922" s="55"/>
      <c r="W1922" s="55"/>
      <c r="X1922" s="55"/>
      <c r="Y1922" s="55"/>
      <c r="Z1922" s="55"/>
      <c r="AA1922" s="42"/>
      <c r="AF1922" s="55"/>
      <c r="AG1922" s="56"/>
      <c r="AN1922" s="11"/>
      <c r="AQ1922" s="5"/>
    </row>
    <row r="1923" spans="2:43">
      <c r="B1923" s="57"/>
      <c r="D1923" s="11"/>
      <c r="E1923" s="56"/>
      <c r="F1923" s="11"/>
      <c r="G1923" s="11"/>
      <c r="H1923" s="11"/>
      <c r="L1923" s="55"/>
      <c r="M1923" s="42"/>
      <c r="N1923" s="55"/>
      <c r="O1923" s="42"/>
      <c r="Q1923" s="55"/>
      <c r="R1923" s="55"/>
      <c r="S1923" s="55"/>
      <c r="T1923" s="55"/>
      <c r="U1923" s="55"/>
      <c r="V1923" s="55"/>
      <c r="W1923" s="55"/>
      <c r="X1923" s="55"/>
      <c r="Y1923" s="55"/>
      <c r="Z1923" s="55"/>
      <c r="AA1923" s="42"/>
      <c r="AF1923" s="55"/>
      <c r="AG1923" s="56"/>
      <c r="AQ1923" s="5"/>
    </row>
    <row r="1924" spans="2:43">
      <c r="B1924" s="57"/>
      <c r="D1924" s="11"/>
      <c r="E1924" s="56"/>
      <c r="F1924" s="11"/>
      <c r="G1924" s="11"/>
      <c r="H1924" s="11"/>
      <c r="L1924" s="55"/>
      <c r="M1924" s="42"/>
      <c r="N1924" s="55"/>
      <c r="O1924" s="42"/>
      <c r="Q1924" s="55"/>
      <c r="R1924" s="55"/>
      <c r="S1924" s="55"/>
      <c r="T1924" s="55"/>
      <c r="U1924" s="55"/>
      <c r="V1924" s="55"/>
      <c r="W1924" s="55"/>
      <c r="X1924" s="55"/>
      <c r="Y1924" s="55"/>
      <c r="Z1924" s="55"/>
      <c r="AA1924" s="42"/>
      <c r="AF1924" s="55"/>
      <c r="AG1924" s="56"/>
      <c r="AJ1924" s="11"/>
      <c r="AN1924" s="11"/>
      <c r="AQ1924" s="5"/>
    </row>
    <row r="1925" spans="2:43">
      <c r="B1925" s="57"/>
      <c r="D1925" s="11"/>
      <c r="E1925" s="56"/>
      <c r="F1925" s="11"/>
      <c r="G1925" s="11"/>
      <c r="H1925" s="11"/>
      <c r="L1925" s="55"/>
      <c r="M1925" s="42"/>
      <c r="N1925" s="55"/>
      <c r="O1925" s="42"/>
      <c r="Q1925" s="55"/>
      <c r="R1925" s="55"/>
      <c r="S1925" s="55"/>
      <c r="T1925" s="55"/>
      <c r="U1925" s="55"/>
      <c r="V1925" s="55"/>
      <c r="W1925" s="55"/>
      <c r="X1925" s="55"/>
      <c r="Y1925" s="55"/>
      <c r="Z1925" s="55"/>
      <c r="AA1925" s="42"/>
      <c r="AF1925" s="55"/>
      <c r="AG1925" s="56"/>
      <c r="AN1925" s="11"/>
      <c r="AQ1925" s="5"/>
    </row>
    <row r="1926" spans="2:43">
      <c r="B1926" s="57"/>
      <c r="D1926" s="11"/>
      <c r="E1926" s="56"/>
      <c r="F1926" s="11"/>
      <c r="G1926" s="11"/>
      <c r="H1926" s="11"/>
      <c r="L1926" s="55"/>
      <c r="M1926" s="42"/>
      <c r="N1926" s="55"/>
      <c r="O1926" s="42"/>
      <c r="Q1926" s="55"/>
      <c r="R1926" s="55"/>
      <c r="S1926" s="55"/>
      <c r="T1926" s="55"/>
      <c r="U1926" s="55"/>
      <c r="V1926" s="55"/>
      <c r="W1926" s="55"/>
      <c r="X1926" s="55"/>
      <c r="Y1926" s="55"/>
      <c r="Z1926" s="55"/>
      <c r="AA1926" s="42"/>
      <c r="AF1926" s="55"/>
      <c r="AG1926" s="56"/>
      <c r="AQ1926" s="5"/>
    </row>
    <row r="1927" spans="2:43">
      <c r="B1927" s="57"/>
      <c r="D1927" s="11"/>
      <c r="E1927" s="56"/>
      <c r="F1927" s="11"/>
      <c r="G1927" s="11"/>
      <c r="H1927" s="11"/>
      <c r="L1927" s="55"/>
      <c r="M1927" s="42"/>
      <c r="N1927" s="55"/>
      <c r="O1927" s="42"/>
      <c r="Q1927" s="55"/>
      <c r="R1927" s="55"/>
      <c r="S1927" s="55"/>
      <c r="T1927" s="55"/>
      <c r="U1927" s="55"/>
      <c r="V1927" s="55"/>
      <c r="W1927" s="55"/>
      <c r="X1927" s="55"/>
      <c r="Y1927" s="55"/>
      <c r="Z1927" s="55"/>
      <c r="AA1927" s="42"/>
      <c r="AF1927" s="55"/>
      <c r="AG1927" s="56"/>
      <c r="AN1927" s="11"/>
      <c r="AQ1927" s="5"/>
    </row>
    <row r="1928" spans="2:43">
      <c r="B1928" s="57"/>
      <c r="D1928" s="11"/>
      <c r="E1928" s="56"/>
      <c r="F1928" s="11"/>
      <c r="G1928" s="11"/>
      <c r="H1928" s="11"/>
      <c r="L1928" s="55"/>
      <c r="M1928" s="42"/>
      <c r="N1928" s="55"/>
      <c r="O1928" s="42"/>
      <c r="Q1928" s="55"/>
      <c r="R1928" s="55"/>
      <c r="S1928" s="55"/>
      <c r="T1928" s="55"/>
      <c r="U1928" s="55"/>
      <c r="V1928" s="55"/>
      <c r="W1928" s="55"/>
      <c r="X1928" s="55"/>
      <c r="Y1928" s="55"/>
      <c r="Z1928" s="55"/>
      <c r="AA1928" s="42"/>
      <c r="AF1928" s="55"/>
      <c r="AG1928" s="56"/>
      <c r="AN1928" s="11"/>
      <c r="AQ1928" s="5"/>
    </row>
    <row r="1929" spans="2:43">
      <c r="B1929" s="57"/>
      <c r="D1929" s="11"/>
      <c r="E1929" s="56"/>
      <c r="F1929" s="11"/>
      <c r="G1929" s="11"/>
      <c r="H1929" s="11"/>
      <c r="L1929" s="55"/>
      <c r="M1929" s="42"/>
      <c r="N1929" s="55"/>
      <c r="O1929" s="42"/>
      <c r="Q1929" s="55"/>
      <c r="R1929" s="55"/>
      <c r="S1929" s="55"/>
      <c r="T1929" s="55"/>
      <c r="U1929" s="55"/>
      <c r="V1929" s="55"/>
      <c r="W1929" s="55"/>
      <c r="X1929" s="55"/>
      <c r="Y1929" s="55"/>
      <c r="Z1929" s="55"/>
      <c r="AA1929" s="42"/>
      <c r="AF1929" s="55"/>
      <c r="AG1929" s="56"/>
      <c r="AQ1929" s="5"/>
    </row>
    <row r="1930" spans="2:43">
      <c r="B1930" s="57"/>
      <c r="D1930" s="11"/>
      <c r="E1930" s="56"/>
      <c r="F1930" s="11"/>
      <c r="G1930" s="11"/>
      <c r="H1930" s="11"/>
      <c r="L1930" s="55"/>
      <c r="M1930" s="42"/>
      <c r="N1930" s="55"/>
      <c r="O1930" s="42"/>
      <c r="Q1930" s="55"/>
      <c r="R1930" s="55"/>
      <c r="S1930" s="55"/>
      <c r="T1930" s="55"/>
      <c r="U1930" s="55"/>
      <c r="V1930" s="55"/>
      <c r="W1930" s="55"/>
      <c r="X1930" s="55"/>
      <c r="Y1930" s="55"/>
      <c r="Z1930" s="55"/>
      <c r="AA1930" s="42"/>
      <c r="AF1930" s="55"/>
      <c r="AG1930" s="56"/>
      <c r="AQ1930" s="5"/>
    </row>
    <row r="1931" spans="2:43">
      <c r="B1931" s="57"/>
      <c r="D1931" s="11"/>
      <c r="E1931" s="56"/>
      <c r="F1931" s="11"/>
      <c r="G1931" s="11"/>
      <c r="H1931" s="11"/>
      <c r="L1931" s="55"/>
      <c r="M1931" s="42"/>
      <c r="N1931" s="55"/>
      <c r="O1931" s="42"/>
      <c r="Q1931" s="55"/>
      <c r="R1931" s="55"/>
      <c r="S1931" s="55"/>
      <c r="T1931" s="55"/>
      <c r="U1931" s="55"/>
      <c r="V1931" s="55"/>
      <c r="W1931" s="55"/>
      <c r="X1931" s="55"/>
      <c r="Y1931" s="55"/>
      <c r="Z1931" s="55"/>
      <c r="AA1931" s="42"/>
      <c r="AF1931" s="55"/>
      <c r="AG1931" s="56"/>
      <c r="AQ1931" s="5"/>
    </row>
    <row r="1932" spans="2:43">
      <c r="B1932" s="57"/>
      <c r="D1932" s="11"/>
      <c r="E1932" s="56"/>
      <c r="F1932" s="11"/>
      <c r="G1932" s="11"/>
      <c r="H1932" s="11"/>
      <c r="L1932" s="55"/>
      <c r="M1932" s="42"/>
      <c r="N1932" s="55"/>
      <c r="O1932" s="42"/>
      <c r="Q1932" s="55"/>
      <c r="R1932" s="55"/>
      <c r="S1932" s="55"/>
      <c r="T1932" s="55"/>
      <c r="U1932" s="55"/>
      <c r="V1932" s="55"/>
      <c r="W1932" s="55"/>
      <c r="X1932" s="55"/>
      <c r="Y1932" s="55"/>
      <c r="Z1932" s="55"/>
      <c r="AA1932" s="42"/>
      <c r="AF1932" s="55"/>
      <c r="AG1932" s="56"/>
      <c r="AL1932" s="11"/>
      <c r="AQ1932" s="5"/>
    </row>
    <row r="1933" spans="2:43">
      <c r="B1933" s="57"/>
      <c r="D1933" s="11"/>
      <c r="E1933" s="56"/>
      <c r="F1933" s="11"/>
      <c r="G1933" s="11"/>
      <c r="H1933" s="11"/>
      <c r="L1933" s="55"/>
      <c r="M1933" s="42"/>
      <c r="N1933" s="55"/>
      <c r="O1933" s="42"/>
      <c r="Q1933" s="55"/>
      <c r="R1933" s="55"/>
      <c r="S1933" s="55"/>
      <c r="T1933" s="55"/>
      <c r="U1933" s="55"/>
      <c r="V1933" s="55"/>
      <c r="W1933" s="55"/>
      <c r="X1933" s="55"/>
      <c r="Y1933" s="55"/>
      <c r="Z1933" s="55"/>
      <c r="AA1933" s="42"/>
      <c r="AF1933" s="55"/>
      <c r="AG1933" s="56"/>
      <c r="AQ1933" s="5"/>
    </row>
    <row r="1934" spans="2:43">
      <c r="B1934" s="57"/>
      <c r="D1934" s="11"/>
      <c r="E1934" s="56"/>
      <c r="F1934" s="11"/>
      <c r="G1934" s="11"/>
      <c r="H1934" s="11"/>
      <c r="L1934" s="55"/>
      <c r="M1934" s="42"/>
      <c r="N1934" s="55"/>
      <c r="O1934" s="42"/>
      <c r="Q1934" s="55"/>
      <c r="R1934" s="55"/>
      <c r="S1934" s="55"/>
      <c r="T1934" s="55"/>
      <c r="U1934" s="55"/>
      <c r="V1934" s="55"/>
      <c r="W1934" s="55"/>
      <c r="X1934" s="55"/>
      <c r="Y1934" s="55"/>
      <c r="Z1934" s="55"/>
      <c r="AA1934" s="42"/>
      <c r="AF1934" s="55"/>
      <c r="AG1934" s="56"/>
      <c r="AQ1934" s="5"/>
    </row>
    <row r="1935" spans="2:43">
      <c r="B1935" s="57"/>
      <c r="D1935" s="11"/>
      <c r="E1935" s="56"/>
      <c r="F1935" s="11"/>
      <c r="G1935" s="11"/>
      <c r="H1935" s="11"/>
      <c r="L1935" s="55"/>
      <c r="M1935" s="42"/>
      <c r="N1935" s="55"/>
      <c r="O1935" s="42"/>
      <c r="Q1935" s="55"/>
      <c r="R1935" s="55"/>
      <c r="S1935" s="55"/>
      <c r="T1935" s="55"/>
      <c r="U1935" s="55"/>
      <c r="V1935" s="55"/>
      <c r="W1935" s="55"/>
      <c r="X1935" s="55"/>
      <c r="Y1935" s="55"/>
      <c r="Z1935" s="55"/>
      <c r="AC1935" s="42"/>
      <c r="AF1935" s="55"/>
      <c r="AG1935" s="56"/>
      <c r="AN1935" s="11"/>
      <c r="AQ1935" s="5"/>
    </row>
    <row r="1936" spans="2:43">
      <c r="B1936" s="57"/>
      <c r="D1936" s="11"/>
      <c r="E1936" s="56"/>
      <c r="F1936" s="11"/>
      <c r="G1936" s="11"/>
      <c r="H1936" s="11"/>
      <c r="I1936" s="11"/>
      <c r="L1936" s="55"/>
      <c r="M1936" s="42"/>
      <c r="N1936" s="55"/>
      <c r="O1936" s="42"/>
      <c r="Q1936" s="55"/>
      <c r="R1936" s="55"/>
      <c r="S1936" s="55"/>
      <c r="T1936" s="55"/>
      <c r="U1936" s="55"/>
      <c r="V1936" s="55"/>
      <c r="W1936" s="55"/>
      <c r="X1936" s="55"/>
      <c r="Y1936" s="55"/>
      <c r="Z1936" s="55"/>
      <c r="AA1936" s="42"/>
      <c r="AF1936" s="55"/>
      <c r="AG1936" s="56"/>
      <c r="AL1936" s="11"/>
      <c r="AN1936" s="11"/>
      <c r="AQ1936" s="5"/>
    </row>
    <row r="1937" spans="2:43">
      <c r="B1937" s="57"/>
      <c r="D1937" s="11"/>
      <c r="E1937" s="56"/>
      <c r="F1937" s="11"/>
      <c r="G1937" s="11"/>
      <c r="H1937" s="11"/>
      <c r="I1937" s="11"/>
      <c r="L1937" s="55"/>
      <c r="M1937" s="42"/>
      <c r="N1937" s="55"/>
      <c r="O1937" s="42"/>
      <c r="Q1937" s="55"/>
      <c r="R1937" s="55"/>
      <c r="S1937" s="55"/>
      <c r="T1937" s="55"/>
      <c r="U1937" s="55"/>
      <c r="V1937" s="55"/>
      <c r="W1937" s="55"/>
      <c r="X1937" s="55"/>
      <c r="Y1937" s="55"/>
      <c r="Z1937" s="55"/>
      <c r="AA1937" s="42"/>
      <c r="AF1937" s="55"/>
      <c r="AG1937" s="56"/>
      <c r="AQ1937" s="5"/>
    </row>
    <row r="1938" spans="2:43">
      <c r="B1938" s="57"/>
      <c r="D1938" s="11"/>
      <c r="E1938" s="56"/>
      <c r="F1938" s="11"/>
      <c r="G1938" s="11"/>
      <c r="H1938" s="11"/>
      <c r="L1938" s="55"/>
      <c r="M1938" s="42"/>
      <c r="N1938" s="55"/>
      <c r="O1938" s="42"/>
      <c r="Q1938" s="55"/>
      <c r="R1938" s="55"/>
      <c r="S1938" s="55"/>
      <c r="T1938" s="55"/>
      <c r="U1938" s="55"/>
      <c r="V1938" s="55"/>
      <c r="W1938" s="55"/>
      <c r="X1938" s="55"/>
      <c r="Y1938" s="55"/>
      <c r="Z1938" s="55"/>
      <c r="AA1938" s="42"/>
      <c r="AF1938" s="55"/>
      <c r="AG1938" s="56"/>
      <c r="AQ1938" s="5"/>
    </row>
    <row r="1939" spans="2:43">
      <c r="B1939" s="57"/>
      <c r="D1939" s="11"/>
      <c r="E1939" s="56"/>
      <c r="F1939" s="11"/>
      <c r="G1939" s="11"/>
      <c r="H1939" s="11"/>
      <c r="L1939" s="55"/>
      <c r="M1939" s="42"/>
      <c r="N1939" s="55"/>
      <c r="O1939" s="42"/>
      <c r="Q1939" s="55"/>
      <c r="R1939" s="55"/>
      <c r="S1939" s="55"/>
      <c r="T1939" s="55"/>
      <c r="U1939" s="55"/>
      <c r="V1939" s="55"/>
      <c r="W1939" s="55"/>
      <c r="X1939" s="55"/>
      <c r="Y1939" s="55"/>
      <c r="Z1939" s="55"/>
      <c r="AA1939" s="42"/>
      <c r="AF1939" s="55"/>
      <c r="AG1939" s="56"/>
      <c r="AN1939" s="11"/>
      <c r="AQ1939" s="5"/>
    </row>
    <row r="1940" spans="2:43">
      <c r="B1940" s="57"/>
      <c r="D1940" s="11"/>
      <c r="E1940" s="56"/>
      <c r="F1940" s="11"/>
      <c r="G1940" s="11"/>
      <c r="H1940" s="11"/>
      <c r="L1940" s="55"/>
      <c r="M1940" s="42"/>
      <c r="N1940" s="55"/>
      <c r="O1940" s="42"/>
      <c r="Q1940" s="55"/>
      <c r="R1940" s="55"/>
      <c r="S1940" s="55"/>
      <c r="T1940" s="55"/>
      <c r="U1940" s="55"/>
      <c r="V1940" s="55"/>
      <c r="W1940" s="55"/>
      <c r="X1940" s="55"/>
      <c r="Y1940" s="55"/>
      <c r="Z1940" s="55"/>
      <c r="AA1940" s="42"/>
      <c r="AF1940" s="55"/>
      <c r="AG1940" s="56"/>
      <c r="AQ1940" s="5"/>
    </row>
    <row r="1941" spans="2:43">
      <c r="B1941" s="57"/>
      <c r="D1941" s="11"/>
      <c r="E1941" s="56"/>
      <c r="F1941" s="11"/>
      <c r="G1941" s="11"/>
      <c r="H1941" s="11"/>
      <c r="L1941" s="55"/>
      <c r="M1941" s="42"/>
      <c r="N1941" s="55"/>
      <c r="O1941" s="42"/>
      <c r="Q1941" s="55"/>
      <c r="R1941" s="55"/>
      <c r="S1941" s="55"/>
      <c r="T1941" s="55"/>
      <c r="U1941" s="55"/>
      <c r="V1941" s="55"/>
      <c r="W1941" s="55"/>
      <c r="X1941" s="55"/>
      <c r="Y1941" s="55"/>
      <c r="Z1941" s="55"/>
      <c r="AA1941" s="42"/>
      <c r="AF1941" s="55"/>
      <c r="AG1941" s="56"/>
      <c r="AQ1941" s="5"/>
    </row>
    <row r="1942" spans="2:43">
      <c r="B1942" s="57"/>
      <c r="D1942" s="11"/>
      <c r="E1942" s="56"/>
      <c r="F1942" s="11"/>
      <c r="G1942" s="11"/>
      <c r="H1942" s="11"/>
      <c r="L1942" s="55"/>
      <c r="M1942" s="42"/>
      <c r="N1942" s="55"/>
      <c r="O1942" s="42"/>
      <c r="Q1942" s="55"/>
      <c r="R1942" s="55"/>
      <c r="S1942" s="55"/>
      <c r="T1942" s="55"/>
      <c r="U1942" s="55"/>
      <c r="V1942" s="55"/>
      <c r="W1942" s="55"/>
      <c r="X1942" s="55"/>
      <c r="Y1942" s="55"/>
      <c r="Z1942" s="55"/>
      <c r="AA1942" s="42"/>
      <c r="AF1942" s="55"/>
      <c r="AG1942" s="56"/>
      <c r="AN1942" s="11"/>
      <c r="AQ1942" s="5"/>
    </row>
    <row r="1943" spans="2:43">
      <c r="B1943" s="57"/>
      <c r="D1943" s="11"/>
      <c r="E1943" s="56"/>
      <c r="F1943" s="11"/>
      <c r="G1943" s="11"/>
      <c r="H1943" s="11"/>
      <c r="L1943" s="55"/>
      <c r="M1943" s="42"/>
      <c r="N1943" s="55"/>
      <c r="O1943" s="42"/>
      <c r="Q1943" s="55"/>
      <c r="R1943" s="55"/>
      <c r="S1943" s="55"/>
      <c r="T1943" s="55"/>
      <c r="U1943" s="55"/>
      <c r="V1943" s="55"/>
      <c r="W1943" s="55"/>
      <c r="X1943" s="55"/>
      <c r="Y1943" s="55"/>
      <c r="Z1943" s="55"/>
      <c r="AA1943" s="42"/>
      <c r="AF1943" s="55"/>
      <c r="AG1943" s="56"/>
      <c r="AN1943" s="11"/>
      <c r="AQ1943" s="5"/>
    </row>
    <row r="1944" spans="2:43">
      <c r="B1944" s="57"/>
      <c r="D1944" s="11"/>
      <c r="E1944" s="56"/>
      <c r="F1944" s="11"/>
      <c r="G1944" s="11"/>
      <c r="H1944" s="11"/>
      <c r="L1944" s="55"/>
      <c r="M1944" s="42"/>
      <c r="N1944" s="55"/>
      <c r="O1944" s="42"/>
      <c r="Q1944" s="55"/>
      <c r="R1944" s="55"/>
      <c r="S1944" s="55"/>
      <c r="T1944" s="55"/>
      <c r="U1944" s="55"/>
      <c r="V1944" s="55"/>
      <c r="W1944" s="55"/>
      <c r="X1944" s="55"/>
      <c r="Y1944" s="55"/>
      <c r="Z1944" s="55"/>
      <c r="AA1944" s="42"/>
      <c r="AF1944" s="55"/>
      <c r="AG1944" s="56"/>
      <c r="AQ1944" s="5"/>
    </row>
    <row r="1945" spans="2:43">
      <c r="B1945" s="57"/>
      <c r="D1945" s="11"/>
      <c r="E1945" s="56"/>
      <c r="F1945" s="11"/>
      <c r="G1945" s="11"/>
      <c r="H1945" s="11"/>
      <c r="L1945" s="55"/>
      <c r="M1945" s="42"/>
      <c r="N1945" s="55"/>
      <c r="O1945" s="42"/>
      <c r="Q1945" s="55"/>
      <c r="R1945" s="55"/>
      <c r="S1945" s="55"/>
      <c r="T1945" s="55"/>
      <c r="U1945" s="55"/>
      <c r="V1945" s="55"/>
      <c r="W1945" s="55"/>
      <c r="X1945" s="55"/>
      <c r="Y1945" s="55"/>
      <c r="Z1945" s="55"/>
      <c r="AA1945" s="42"/>
      <c r="AF1945" s="55"/>
      <c r="AG1945" s="56"/>
      <c r="AQ1945" s="5"/>
    </row>
    <row r="1946" spans="2:43">
      <c r="B1946" s="57"/>
      <c r="D1946" s="11"/>
      <c r="E1946" s="56"/>
      <c r="F1946" s="11"/>
      <c r="G1946" s="11"/>
      <c r="H1946" s="11"/>
      <c r="L1946" s="55"/>
      <c r="M1946" s="42"/>
      <c r="N1946" s="55"/>
      <c r="O1946" s="42"/>
      <c r="Q1946" s="55"/>
      <c r="R1946" s="55"/>
      <c r="S1946" s="55"/>
      <c r="T1946" s="55"/>
      <c r="U1946" s="55"/>
      <c r="V1946" s="55"/>
      <c r="W1946" s="55"/>
      <c r="X1946" s="55"/>
      <c r="Y1946" s="55"/>
      <c r="Z1946" s="55"/>
      <c r="AA1946" s="42"/>
      <c r="AF1946" s="55"/>
      <c r="AG1946" s="56"/>
      <c r="AQ1946" s="5"/>
    </row>
    <row r="1947" spans="2:43">
      <c r="B1947" s="57"/>
      <c r="D1947" s="11"/>
      <c r="E1947" s="56"/>
      <c r="F1947" s="11"/>
      <c r="G1947" s="11"/>
      <c r="H1947" s="11"/>
      <c r="L1947" s="55"/>
      <c r="M1947" s="42"/>
      <c r="N1947" s="55"/>
      <c r="O1947" s="42"/>
      <c r="Q1947" s="55"/>
      <c r="R1947" s="55"/>
      <c r="S1947" s="55"/>
      <c r="T1947" s="55"/>
      <c r="U1947" s="55"/>
      <c r="V1947" s="55"/>
      <c r="W1947" s="55"/>
      <c r="X1947" s="55"/>
      <c r="Y1947" s="55"/>
      <c r="Z1947" s="55"/>
      <c r="AA1947" s="42"/>
      <c r="AF1947" s="55"/>
      <c r="AG1947" s="56"/>
      <c r="AQ1947" s="5"/>
    </row>
    <row r="1948" spans="2:43">
      <c r="B1948" s="57"/>
      <c r="D1948" s="11"/>
      <c r="E1948" s="56"/>
      <c r="F1948" s="11"/>
      <c r="G1948" s="11"/>
      <c r="H1948" s="11"/>
      <c r="L1948" s="55"/>
      <c r="M1948" s="42"/>
      <c r="N1948" s="55"/>
      <c r="O1948" s="42"/>
      <c r="Q1948" s="55"/>
      <c r="R1948" s="55"/>
      <c r="S1948" s="55"/>
      <c r="T1948" s="55"/>
      <c r="U1948" s="55"/>
      <c r="V1948" s="55"/>
      <c r="W1948" s="55"/>
      <c r="X1948" s="55"/>
      <c r="Y1948" s="55"/>
      <c r="Z1948" s="55"/>
      <c r="AA1948" s="42"/>
      <c r="AF1948" s="55"/>
      <c r="AG1948" s="56"/>
      <c r="AQ1948" s="5"/>
    </row>
    <row r="1949" spans="2:43">
      <c r="B1949" s="57"/>
      <c r="D1949" s="11"/>
      <c r="E1949" s="56"/>
      <c r="F1949" s="11"/>
      <c r="G1949" s="11"/>
      <c r="H1949" s="11"/>
      <c r="L1949" s="55"/>
      <c r="M1949" s="42"/>
      <c r="N1949" s="55"/>
      <c r="O1949" s="42"/>
      <c r="Q1949" s="55"/>
      <c r="R1949" s="55"/>
      <c r="S1949" s="55"/>
      <c r="T1949" s="55"/>
      <c r="U1949" s="55"/>
      <c r="V1949" s="55"/>
      <c r="W1949" s="55"/>
      <c r="X1949" s="55"/>
      <c r="Y1949" s="55"/>
      <c r="Z1949" s="55"/>
      <c r="AA1949" s="42"/>
      <c r="AF1949" s="55"/>
      <c r="AG1949" s="56"/>
      <c r="AQ1949" s="5"/>
    </row>
    <row r="1950" spans="2:43">
      <c r="B1950" s="57"/>
      <c r="D1950" s="11"/>
      <c r="E1950" s="56"/>
      <c r="F1950" s="11"/>
      <c r="G1950" s="11"/>
      <c r="H1950" s="11"/>
      <c r="L1950" s="55"/>
      <c r="M1950" s="42"/>
      <c r="N1950" s="55"/>
      <c r="O1950" s="42"/>
      <c r="Q1950" s="55"/>
      <c r="R1950" s="55"/>
      <c r="S1950" s="55"/>
      <c r="T1950" s="55"/>
      <c r="U1950" s="55"/>
      <c r="V1950" s="55"/>
      <c r="W1950" s="55"/>
      <c r="X1950" s="55"/>
      <c r="Y1950" s="55"/>
      <c r="Z1950" s="55"/>
      <c r="AA1950" s="42"/>
      <c r="AF1950" s="55"/>
      <c r="AG1950" s="56"/>
      <c r="AQ1950" s="5"/>
    </row>
    <row r="1951" spans="2:43">
      <c r="B1951" s="57"/>
      <c r="D1951" s="11"/>
      <c r="E1951" s="56"/>
      <c r="F1951" s="11"/>
      <c r="G1951" s="11"/>
      <c r="H1951" s="11"/>
      <c r="L1951" s="55"/>
      <c r="M1951" s="42"/>
      <c r="N1951" s="55"/>
      <c r="O1951" s="42"/>
      <c r="Q1951" s="55"/>
      <c r="R1951" s="55"/>
      <c r="S1951" s="55"/>
      <c r="T1951" s="55"/>
      <c r="U1951" s="55"/>
      <c r="V1951" s="55"/>
      <c r="W1951" s="55"/>
      <c r="X1951" s="55"/>
      <c r="Y1951" s="55"/>
      <c r="Z1951" s="55"/>
      <c r="AA1951" s="42"/>
      <c r="AF1951" s="55"/>
      <c r="AG1951" s="56"/>
      <c r="AQ1951" s="5"/>
    </row>
    <row r="1952" spans="2:43">
      <c r="B1952" s="57"/>
      <c r="D1952" s="11"/>
      <c r="E1952" s="56"/>
      <c r="F1952" s="11"/>
      <c r="G1952" s="11"/>
      <c r="H1952" s="11"/>
      <c r="L1952" s="55"/>
      <c r="M1952" s="42"/>
      <c r="N1952" s="55"/>
      <c r="O1952" s="42"/>
      <c r="Q1952" s="55"/>
      <c r="R1952" s="55"/>
      <c r="S1952" s="55"/>
      <c r="T1952" s="55"/>
      <c r="U1952" s="55"/>
      <c r="V1952" s="55"/>
      <c r="W1952" s="55"/>
      <c r="X1952" s="55"/>
      <c r="Y1952" s="55"/>
      <c r="Z1952" s="55"/>
      <c r="AA1952" s="42"/>
      <c r="AF1952" s="55"/>
      <c r="AG1952" s="56"/>
      <c r="AQ1952" s="5"/>
    </row>
    <row r="1953" spans="2:43">
      <c r="B1953" s="57"/>
      <c r="D1953" s="11"/>
      <c r="E1953" s="56"/>
      <c r="F1953" s="11"/>
      <c r="G1953" s="11"/>
      <c r="H1953" s="11"/>
      <c r="L1953" s="55"/>
      <c r="M1953" s="42"/>
      <c r="N1953" s="55"/>
      <c r="O1953" s="42"/>
      <c r="Q1953" s="55"/>
      <c r="R1953" s="55"/>
      <c r="S1953" s="55"/>
      <c r="T1953" s="55"/>
      <c r="U1953" s="55"/>
      <c r="V1953" s="55"/>
      <c r="W1953" s="55"/>
      <c r="X1953" s="55"/>
      <c r="Y1953" s="55"/>
      <c r="Z1953" s="55"/>
      <c r="AA1953" s="42"/>
      <c r="AF1953" s="55"/>
      <c r="AG1953" s="56"/>
      <c r="AQ1953" s="5"/>
    </row>
    <row r="1954" spans="2:43">
      <c r="B1954" s="57"/>
      <c r="D1954" s="11"/>
      <c r="E1954" s="56"/>
      <c r="F1954" s="11"/>
      <c r="G1954" s="11"/>
      <c r="H1954" s="11"/>
      <c r="L1954" s="55"/>
      <c r="M1954" s="42"/>
      <c r="N1954" s="55"/>
      <c r="O1954" s="42"/>
      <c r="Q1954" s="55"/>
      <c r="R1954" s="55"/>
      <c r="S1954" s="55"/>
      <c r="T1954" s="55"/>
      <c r="U1954" s="55"/>
      <c r="V1954" s="55"/>
      <c r="W1954" s="55"/>
      <c r="X1954" s="55"/>
      <c r="Y1954" s="55"/>
      <c r="Z1954" s="55"/>
      <c r="AA1954" s="42"/>
      <c r="AF1954" s="55"/>
      <c r="AG1954" s="56"/>
      <c r="AQ1954" s="5"/>
    </row>
    <row r="1955" spans="2:43">
      <c r="B1955" s="57"/>
      <c r="D1955" s="11"/>
      <c r="E1955" s="56"/>
      <c r="F1955" s="11"/>
      <c r="G1955" s="11"/>
      <c r="H1955" s="11"/>
      <c r="L1955" s="55"/>
      <c r="M1955" s="42"/>
      <c r="N1955" s="55"/>
      <c r="O1955" s="42"/>
      <c r="Q1955" s="55"/>
      <c r="R1955" s="55"/>
      <c r="S1955" s="55"/>
      <c r="T1955" s="55"/>
      <c r="U1955" s="55"/>
      <c r="V1955" s="55"/>
      <c r="W1955" s="55"/>
      <c r="X1955" s="55"/>
      <c r="Y1955" s="55"/>
      <c r="Z1955" s="55"/>
      <c r="AA1955" s="42"/>
      <c r="AF1955" s="55"/>
      <c r="AG1955" s="56"/>
      <c r="AQ1955" s="5"/>
    </row>
    <row r="1956" spans="2:43">
      <c r="B1956" s="57"/>
      <c r="D1956" s="11"/>
      <c r="E1956" s="56"/>
      <c r="F1956" s="11"/>
      <c r="G1956" s="11"/>
      <c r="H1956" s="11"/>
      <c r="L1956" s="55"/>
      <c r="M1956" s="42"/>
      <c r="N1956" s="55"/>
      <c r="O1956" s="42"/>
      <c r="Q1956" s="55"/>
      <c r="R1956" s="55"/>
      <c r="S1956" s="55"/>
      <c r="T1956" s="55"/>
      <c r="U1956" s="55"/>
      <c r="V1956" s="55"/>
      <c r="W1956" s="55"/>
      <c r="X1956" s="55"/>
      <c r="Y1956" s="55"/>
      <c r="Z1956" s="55"/>
      <c r="AA1956" s="42"/>
      <c r="AF1956" s="55"/>
      <c r="AG1956" s="56"/>
      <c r="AN1956" s="11"/>
      <c r="AQ1956" s="5"/>
    </row>
    <row r="1957" spans="2:43">
      <c r="B1957" s="57"/>
      <c r="D1957" s="11"/>
      <c r="E1957" s="56"/>
      <c r="F1957" s="11"/>
      <c r="G1957" s="11"/>
      <c r="H1957" s="11"/>
      <c r="L1957" s="55"/>
      <c r="M1957" s="42"/>
      <c r="N1957" s="55"/>
      <c r="O1957" s="42"/>
      <c r="Q1957" s="55"/>
      <c r="R1957" s="55"/>
      <c r="S1957" s="55"/>
      <c r="T1957" s="55"/>
      <c r="U1957" s="55"/>
      <c r="V1957" s="55"/>
      <c r="W1957" s="55"/>
      <c r="X1957" s="55"/>
      <c r="Y1957" s="55"/>
      <c r="Z1957" s="55"/>
      <c r="AA1957" s="42"/>
      <c r="AF1957" s="55"/>
      <c r="AG1957" s="56"/>
      <c r="AJ1957" s="11"/>
      <c r="AQ1957" s="5"/>
    </row>
    <row r="1958" spans="2:43">
      <c r="B1958" s="57"/>
      <c r="D1958" s="11"/>
      <c r="E1958" s="56"/>
      <c r="F1958" s="11"/>
      <c r="G1958" s="11"/>
      <c r="H1958" s="11"/>
      <c r="L1958" s="55"/>
      <c r="M1958" s="42"/>
      <c r="N1958" s="55"/>
      <c r="O1958" s="42"/>
      <c r="Q1958" s="55"/>
      <c r="R1958" s="55"/>
      <c r="S1958" s="55"/>
      <c r="T1958" s="55"/>
      <c r="U1958" s="55"/>
      <c r="V1958" s="55"/>
      <c r="W1958" s="55"/>
      <c r="X1958" s="55"/>
      <c r="Y1958" s="55"/>
      <c r="Z1958" s="55"/>
      <c r="AA1958" s="42"/>
      <c r="AF1958" s="55"/>
      <c r="AG1958" s="56"/>
      <c r="AL1958" s="11"/>
      <c r="AN1958" s="11"/>
      <c r="AQ1958" s="5"/>
    </row>
    <row r="1959" spans="2:43">
      <c r="B1959" s="57"/>
      <c r="D1959" s="11"/>
      <c r="E1959" s="56"/>
      <c r="F1959" s="11"/>
      <c r="G1959" s="11"/>
      <c r="H1959" s="11"/>
      <c r="L1959" s="55"/>
      <c r="M1959" s="42"/>
      <c r="N1959" s="55"/>
      <c r="O1959" s="42"/>
      <c r="Q1959" s="55"/>
      <c r="R1959" s="55"/>
      <c r="S1959" s="55"/>
      <c r="T1959" s="55"/>
      <c r="U1959" s="55"/>
      <c r="V1959" s="55"/>
      <c r="W1959" s="55"/>
      <c r="X1959" s="55"/>
      <c r="Y1959" s="55"/>
      <c r="Z1959" s="55"/>
      <c r="AC1959" s="42"/>
      <c r="AF1959" s="55"/>
      <c r="AG1959" s="56"/>
      <c r="AL1959" s="11"/>
      <c r="AN1959" s="11"/>
      <c r="AQ1959" s="5"/>
    </row>
    <row r="1960" spans="2:43">
      <c r="B1960" s="57"/>
      <c r="D1960" s="11"/>
      <c r="E1960" s="56"/>
      <c r="F1960" s="11"/>
      <c r="G1960" s="11"/>
      <c r="H1960" s="11"/>
      <c r="L1960" s="55"/>
      <c r="M1960" s="42"/>
      <c r="N1960" s="55"/>
      <c r="O1960" s="42"/>
      <c r="Q1960" s="55"/>
      <c r="R1960" s="55"/>
      <c r="S1960" s="55"/>
      <c r="T1960" s="55"/>
      <c r="U1960" s="55"/>
      <c r="V1960" s="55"/>
      <c r="W1960" s="55"/>
      <c r="X1960" s="55"/>
      <c r="Y1960" s="55"/>
      <c r="Z1960" s="55"/>
      <c r="AA1960" s="42"/>
      <c r="AF1960" s="55"/>
      <c r="AG1960" s="56"/>
      <c r="AL1960" s="11"/>
      <c r="AN1960" s="11"/>
      <c r="AQ1960" s="5"/>
    </row>
    <row r="1961" spans="2:43">
      <c r="B1961" s="57"/>
      <c r="D1961" s="11"/>
      <c r="E1961" s="56"/>
      <c r="F1961" s="11"/>
      <c r="G1961" s="11"/>
      <c r="H1961" s="11"/>
      <c r="L1961" s="55"/>
      <c r="M1961" s="42"/>
      <c r="N1961" s="55"/>
      <c r="O1961" s="42"/>
      <c r="Q1961" s="55"/>
      <c r="R1961" s="55"/>
      <c r="S1961" s="55"/>
      <c r="T1961" s="55"/>
      <c r="U1961" s="55"/>
      <c r="V1961" s="55"/>
      <c r="W1961" s="55"/>
      <c r="X1961" s="55"/>
      <c r="Y1961" s="55"/>
      <c r="Z1961" s="55"/>
      <c r="AA1961" s="42"/>
      <c r="AF1961" s="55"/>
      <c r="AG1961" s="56"/>
      <c r="AL1961" s="11"/>
      <c r="AQ1961" s="5"/>
    </row>
    <row r="1962" spans="2:43">
      <c r="B1962" s="57"/>
      <c r="D1962" s="11"/>
      <c r="E1962" s="56"/>
      <c r="F1962" s="11"/>
      <c r="G1962" s="11"/>
      <c r="H1962" s="11"/>
      <c r="L1962" s="55"/>
      <c r="M1962" s="42"/>
      <c r="N1962" s="55"/>
      <c r="O1962" s="42"/>
      <c r="Q1962" s="55"/>
      <c r="R1962" s="55"/>
      <c r="S1962" s="55"/>
      <c r="T1962" s="55"/>
      <c r="U1962" s="55"/>
      <c r="V1962" s="55"/>
      <c r="W1962" s="55"/>
      <c r="X1962" s="55"/>
      <c r="Y1962" s="55"/>
      <c r="Z1962" s="55"/>
      <c r="AA1962" s="42"/>
      <c r="AF1962" s="55"/>
      <c r="AG1962" s="56"/>
      <c r="AN1962" s="11"/>
      <c r="AQ1962" s="5"/>
    </row>
    <row r="1963" spans="2:43">
      <c r="B1963" s="57"/>
      <c r="D1963" s="11"/>
      <c r="E1963" s="56"/>
      <c r="F1963" s="11"/>
      <c r="G1963" s="11"/>
      <c r="H1963" s="11"/>
      <c r="L1963" s="55"/>
      <c r="M1963" s="42"/>
      <c r="N1963" s="55"/>
      <c r="O1963" s="42"/>
      <c r="Q1963" s="55"/>
      <c r="R1963" s="55"/>
      <c r="S1963" s="55"/>
      <c r="T1963" s="55"/>
      <c r="U1963" s="55"/>
      <c r="V1963" s="55"/>
      <c r="W1963" s="55"/>
      <c r="X1963" s="55"/>
      <c r="Y1963" s="55"/>
      <c r="Z1963" s="55"/>
      <c r="AA1963" s="42"/>
      <c r="AF1963" s="55"/>
      <c r="AG1963" s="56"/>
      <c r="AQ1963" s="5"/>
    </row>
    <row r="1964" spans="2:43">
      <c r="B1964" s="57"/>
      <c r="D1964" s="11"/>
      <c r="E1964" s="56"/>
      <c r="F1964" s="11"/>
      <c r="G1964" s="11"/>
      <c r="H1964" s="11"/>
      <c r="L1964" s="55"/>
      <c r="M1964" s="42"/>
      <c r="N1964" s="55"/>
      <c r="O1964" s="42"/>
      <c r="Q1964" s="55"/>
      <c r="R1964" s="55"/>
      <c r="S1964" s="55"/>
      <c r="T1964" s="55"/>
      <c r="U1964" s="55"/>
      <c r="V1964" s="55"/>
      <c r="W1964" s="55"/>
      <c r="X1964" s="55"/>
      <c r="Y1964" s="55"/>
      <c r="Z1964" s="55"/>
      <c r="AA1964" s="42"/>
      <c r="AF1964" s="55"/>
      <c r="AG1964" s="56"/>
      <c r="AQ1964" s="5"/>
    </row>
    <row r="1965" spans="2:43">
      <c r="B1965" s="57"/>
      <c r="D1965" s="11"/>
      <c r="E1965" s="56"/>
      <c r="F1965" s="11"/>
      <c r="G1965" s="11"/>
      <c r="H1965" s="11"/>
      <c r="L1965" s="55"/>
      <c r="M1965" s="42"/>
      <c r="N1965" s="55"/>
      <c r="O1965" s="42"/>
      <c r="Q1965" s="55"/>
      <c r="R1965" s="55"/>
      <c r="S1965" s="55"/>
      <c r="T1965" s="55"/>
      <c r="U1965" s="55"/>
      <c r="V1965" s="55"/>
      <c r="W1965" s="55"/>
      <c r="X1965" s="55"/>
      <c r="Y1965" s="55"/>
      <c r="Z1965" s="55"/>
      <c r="AF1965" s="55"/>
      <c r="AG1965" s="56"/>
      <c r="AJ1965" s="11"/>
      <c r="AN1965" s="11"/>
      <c r="AQ1965" s="5"/>
    </row>
    <row r="1966" spans="2:43">
      <c r="B1966" s="57"/>
      <c r="C1966" s="11"/>
      <c r="D1966" s="11"/>
      <c r="E1966" s="56"/>
      <c r="F1966" s="11"/>
      <c r="G1966" s="11"/>
      <c r="H1966" s="11"/>
      <c r="L1966" s="55"/>
      <c r="M1966" s="42"/>
      <c r="N1966" s="55"/>
      <c r="O1966" s="42"/>
      <c r="P1966" s="55"/>
      <c r="Q1966" s="55"/>
      <c r="R1966" s="55"/>
      <c r="S1966" s="55"/>
      <c r="T1966" s="55"/>
      <c r="V1966" s="55"/>
      <c r="W1966" s="55"/>
      <c r="X1966" s="55"/>
      <c r="Y1966" s="55"/>
      <c r="Z1966" s="55"/>
      <c r="AA1966" s="42"/>
      <c r="AF1966" s="55"/>
      <c r="AG1966" s="56"/>
      <c r="AJ1966" s="11"/>
      <c r="AN1966" s="11"/>
      <c r="AQ1966" s="5"/>
    </row>
    <row r="1967" spans="2:43">
      <c r="B1967" s="57"/>
      <c r="C1967" s="11"/>
      <c r="D1967" s="11"/>
      <c r="E1967" s="56"/>
      <c r="F1967" s="11"/>
      <c r="G1967" s="11"/>
      <c r="H1967" s="11"/>
      <c r="L1967" s="55"/>
      <c r="M1967" s="42"/>
      <c r="N1967" s="55"/>
      <c r="O1967" s="42"/>
      <c r="P1967" s="55"/>
      <c r="Q1967" s="55"/>
      <c r="R1967" s="55"/>
      <c r="S1967" s="55"/>
      <c r="T1967" s="55"/>
      <c r="V1967" s="55"/>
      <c r="W1967" s="55"/>
      <c r="X1967" s="55"/>
      <c r="Y1967" s="55"/>
      <c r="Z1967" s="55"/>
      <c r="AA1967" s="42"/>
      <c r="AF1967" s="55"/>
      <c r="AG1967" s="56"/>
      <c r="AJ1967" s="11"/>
      <c r="AQ1967" s="5"/>
    </row>
    <row r="1968" spans="2:43">
      <c r="B1968" s="57"/>
      <c r="C1968" s="11"/>
      <c r="D1968" s="11"/>
      <c r="E1968" s="56"/>
      <c r="F1968" s="11"/>
      <c r="G1968" s="11"/>
      <c r="H1968" s="11"/>
      <c r="L1968" s="55"/>
      <c r="M1968" s="42"/>
      <c r="N1968" s="55"/>
      <c r="O1968" s="42"/>
      <c r="P1968" s="55"/>
      <c r="Q1968" s="55"/>
      <c r="R1968" s="55"/>
      <c r="S1968" s="55"/>
      <c r="T1968" s="55"/>
      <c r="V1968" s="55"/>
      <c r="W1968" s="55"/>
      <c r="X1968" s="55"/>
      <c r="Y1968" s="55"/>
      <c r="Z1968" s="55"/>
      <c r="AA1968" s="42"/>
      <c r="AF1968" s="55"/>
      <c r="AG1968" s="56"/>
      <c r="AJ1968" s="11"/>
      <c r="AQ1968" s="5"/>
    </row>
    <row r="1969" spans="2:43">
      <c r="B1969" s="57"/>
      <c r="C1969" s="11"/>
      <c r="D1969" s="11"/>
      <c r="E1969" s="56"/>
      <c r="F1969" s="11"/>
      <c r="G1969" s="11"/>
      <c r="H1969" s="11"/>
      <c r="L1969" s="55"/>
      <c r="M1969" s="42"/>
      <c r="N1969" s="55"/>
      <c r="O1969" s="42"/>
      <c r="P1969" s="55"/>
      <c r="Q1969" s="55"/>
      <c r="R1969" s="55"/>
      <c r="S1969" s="55"/>
      <c r="T1969" s="55"/>
      <c r="V1969" s="55"/>
      <c r="W1969" s="55"/>
      <c r="X1969" s="55"/>
      <c r="Y1969" s="55"/>
      <c r="Z1969" s="55"/>
      <c r="AA1969" s="42"/>
      <c r="AF1969" s="55"/>
      <c r="AG1969" s="56"/>
      <c r="AJ1969" s="11"/>
      <c r="AQ1969" s="5"/>
    </row>
    <row r="1970" spans="2:43">
      <c r="B1970" s="57"/>
      <c r="D1970" s="11"/>
      <c r="E1970" s="56"/>
      <c r="F1970" s="11"/>
      <c r="G1970" s="11"/>
      <c r="H1970" s="11"/>
      <c r="L1970" s="55"/>
      <c r="M1970" s="42"/>
      <c r="N1970" s="55"/>
      <c r="O1970" s="42"/>
      <c r="Q1970" s="55"/>
      <c r="R1970" s="55"/>
      <c r="S1970" s="55"/>
      <c r="T1970" s="55"/>
      <c r="U1970" s="55"/>
      <c r="V1970" s="55"/>
      <c r="W1970" s="55"/>
      <c r="X1970" s="55"/>
      <c r="Y1970" s="55"/>
      <c r="Z1970" s="55"/>
      <c r="AA1970" s="42"/>
      <c r="AF1970" s="55"/>
      <c r="AG1970" s="56"/>
      <c r="AQ1970" s="5"/>
    </row>
    <row r="1971" spans="2:43">
      <c r="B1971" s="57"/>
      <c r="D1971" s="11"/>
      <c r="E1971" s="56"/>
      <c r="F1971" s="11"/>
      <c r="G1971" s="11"/>
      <c r="H1971" s="11"/>
      <c r="I1971" s="11"/>
      <c r="L1971" s="55"/>
      <c r="M1971" s="42"/>
      <c r="N1971" s="55"/>
      <c r="O1971" s="42"/>
      <c r="Q1971" s="55"/>
      <c r="R1971" s="55"/>
      <c r="S1971" s="55"/>
      <c r="T1971" s="55"/>
      <c r="U1971" s="55"/>
      <c r="V1971" s="55"/>
      <c r="W1971" s="55"/>
      <c r="X1971" s="55"/>
      <c r="Y1971" s="55"/>
      <c r="Z1971" s="55"/>
      <c r="AA1971" s="42"/>
      <c r="AF1971" s="55"/>
      <c r="AG1971" s="56"/>
      <c r="AQ1971" s="5"/>
    </row>
    <row r="1972" spans="2:43">
      <c r="B1972" s="57"/>
      <c r="D1972" s="11"/>
      <c r="E1972" s="56"/>
      <c r="F1972" s="11"/>
      <c r="G1972" s="11"/>
      <c r="H1972" s="11"/>
      <c r="L1972" s="55"/>
      <c r="M1972" s="42"/>
      <c r="N1972" s="55"/>
      <c r="O1972" s="42"/>
      <c r="Q1972" s="55"/>
      <c r="R1972" s="55"/>
      <c r="S1972" s="55"/>
      <c r="T1972" s="55"/>
      <c r="U1972" s="55"/>
      <c r="V1972" s="55"/>
      <c r="W1972" s="55"/>
      <c r="X1972" s="55"/>
      <c r="Y1972" s="55"/>
      <c r="Z1972" s="55"/>
      <c r="AA1972" s="42"/>
      <c r="AF1972" s="55"/>
      <c r="AG1972" s="56"/>
      <c r="AN1972" s="11"/>
      <c r="AQ1972" s="5"/>
    </row>
    <row r="1973" spans="2:43">
      <c r="B1973" s="57"/>
      <c r="D1973" s="11"/>
      <c r="E1973" s="56"/>
      <c r="F1973" s="11"/>
      <c r="G1973" s="11"/>
      <c r="H1973" s="11"/>
      <c r="L1973" s="55"/>
      <c r="M1973" s="42"/>
      <c r="N1973" s="55"/>
      <c r="O1973" s="42"/>
      <c r="Q1973" s="55"/>
      <c r="R1973" s="55"/>
      <c r="S1973" s="55"/>
      <c r="T1973" s="55"/>
      <c r="U1973" s="55"/>
      <c r="V1973" s="55"/>
      <c r="W1973" s="55"/>
      <c r="X1973" s="55"/>
      <c r="Y1973" s="55"/>
      <c r="Z1973" s="55"/>
      <c r="AA1973" s="42"/>
      <c r="AF1973" s="55"/>
      <c r="AG1973" s="56"/>
      <c r="AJ1973" s="11"/>
      <c r="AN1973" s="11"/>
      <c r="AQ1973" s="5"/>
    </row>
    <row r="1974" spans="2:43">
      <c r="B1974" s="57"/>
      <c r="D1974" s="11"/>
      <c r="E1974" s="56"/>
      <c r="F1974" s="11"/>
      <c r="G1974" s="11"/>
      <c r="H1974" s="11"/>
      <c r="L1974" s="55"/>
      <c r="M1974" s="42"/>
      <c r="N1974" s="55"/>
      <c r="O1974" s="42"/>
      <c r="Q1974" s="55"/>
      <c r="R1974" s="55"/>
      <c r="S1974" s="55"/>
      <c r="T1974" s="55"/>
      <c r="U1974" s="55"/>
      <c r="V1974" s="55"/>
      <c r="W1974" s="55"/>
      <c r="X1974" s="55"/>
      <c r="Y1974" s="55"/>
      <c r="Z1974" s="55"/>
      <c r="AA1974" s="42"/>
      <c r="AF1974" s="55"/>
      <c r="AG1974" s="56"/>
      <c r="AQ1974" s="5"/>
    </row>
    <row r="1975" spans="2:43">
      <c r="B1975" s="57"/>
      <c r="D1975" s="11"/>
      <c r="E1975" s="56"/>
      <c r="F1975" s="11"/>
      <c r="G1975" s="11"/>
      <c r="H1975" s="11"/>
      <c r="L1975" s="55"/>
      <c r="M1975" s="42"/>
      <c r="N1975" s="55"/>
      <c r="O1975" s="42"/>
      <c r="Q1975" s="55"/>
      <c r="R1975" s="55"/>
      <c r="S1975" s="55"/>
      <c r="T1975" s="55"/>
      <c r="U1975" s="55"/>
      <c r="V1975" s="55"/>
      <c r="W1975" s="55"/>
      <c r="X1975" s="55"/>
      <c r="Y1975" s="55"/>
      <c r="Z1975" s="55"/>
      <c r="AA1975" s="42"/>
      <c r="AF1975" s="55"/>
      <c r="AG1975" s="56"/>
      <c r="AQ1975" s="5"/>
    </row>
    <row r="1976" spans="2:43">
      <c r="B1976" s="57"/>
      <c r="D1976" s="11"/>
      <c r="E1976" s="56"/>
      <c r="F1976" s="11"/>
      <c r="G1976" s="11"/>
      <c r="H1976" s="11"/>
      <c r="L1976" s="55"/>
      <c r="M1976" s="42"/>
      <c r="N1976" s="55"/>
      <c r="O1976" s="42"/>
      <c r="Q1976" s="55"/>
      <c r="R1976" s="55"/>
      <c r="S1976" s="55"/>
      <c r="T1976" s="55"/>
      <c r="U1976" s="55"/>
      <c r="V1976" s="55"/>
      <c r="W1976" s="55"/>
      <c r="X1976" s="55"/>
      <c r="Y1976" s="55"/>
      <c r="Z1976" s="55"/>
      <c r="AC1976" s="42"/>
      <c r="AF1976" s="55"/>
      <c r="AG1976" s="56"/>
      <c r="AQ1976" s="5"/>
    </row>
    <row r="1977" spans="2:43">
      <c r="B1977" s="57"/>
      <c r="D1977" s="11"/>
      <c r="E1977" s="56"/>
      <c r="F1977" s="11"/>
      <c r="G1977" s="11"/>
      <c r="H1977" s="11"/>
      <c r="L1977" s="55"/>
      <c r="M1977" s="42"/>
      <c r="N1977" s="55"/>
      <c r="O1977" s="42"/>
      <c r="Q1977" s="55"/>
      <c r="R1977" s="55"/>
      <c r="S1977" s="55"/>
      <c r="T1977" s="55"/>
      <c r="U1977" s="55"/>
      <c r="V1977" s="55"/>
      <c r="W1977" s="55"/>
      <c r="X1977" s="55"/>
      <c r="Y1977" s="55"/>
      <c r="Z1977" s="55"/>
      <c r="AC1977" s="42"/>
      <c r="AF1977" s="55"/>
      <c r="AG1977" s="56"/>
      <c r="AN1977" s="11"/>
      <c r="AQ1977" s="5"/>
    </row>
    <row r="1978" spans="2:43">
      <c r="B1978" s="57"/>
      <c r="D1978" s="11"/>
      <c r="E1978" s="56"/>
      <c r="F1978" s="11"/>
      <c r="G1978" s="11"/>
      <c r="H1978" s="11"/>
      <c r="L1978" s="55"/>
      <c r="M1978" s="42"/>
      <c r="N1978" s="55"/>
      <c r="O1978" s="42"/>
      <c r="Q1978" s="55"/>
      <c r="R1978" s="55"/>
      <c r="S1978" s="55"/>
      <c r="T1978" s="55"/>
      <c r="U1978" s="55"/>
      <c r="V1978" s="55"/>
      <c r="W1978" s="55"/>
      <c r="X1978" s="55"/>
      <c r="Y1978" s="55"/>
      <c r="Z1978" s="55"/>
      <c r="AA1978" s="42"/>
      <c r="AF1978" s="55"/>
      <c r="AG1978" s="56"/>
      <c r="AQ1978" s="5"/>
    </row>
    <row r="1979" spans="2:43">
      <c r="B1979" s="57"/>
      <c r="D1979" s="11"/>
      <c r="E1979" s="56"/>
      <c r="F1979" s="11"/>
      <c r="G1979" s="11"/>
      <c r="H1979" s="11"/>
      <c r="L1979" s="55"/>
      <c r="M1979" s="42"/>
      <c r="N1979" s="55"/>
      <c r="O1979" s="42"/>
      <c r="Q1979" s="55"/>
      <c r="R1979" s="55"/>
      <c r="S1979" s="55"/>
      <c r="T1979" s="55"/>
      <c r="U1979" s="55"/>
      <c r="V1979" s="55"/>
      <c r="W1979" s="55"/>
      <c r="X1979" s="55"/>
      <c r="Y1979" s="55"/>
      <c r="Z1979" s="55"/>
      <c r="AA1979" s="42"/>
      <c r="AF1979" s="55"/>
      <c r="AG1979" s="56"/>
      <c r="AQ1979" s="5"/>
    </row>
    <row r="1980" spans="2:43">
      <c r="B1980" s="57"/>
      <c r="D1980" s="11"/>
      <c r="E1980" s="56"/>
      <c r="F1980" s="11"/>
      <c r="G1980" s="11"/>
      <c r="H1980" s="11"/>
      <c r="L1980" s="55"/>
      <c r="M1980" s="42"/>
      <c r="N1980" s="55"/>
      <c r="O1980" s="42"/>
      <c r="Q1980" s="55"/>
      <c r="R1980" s="55"/>
      <c r="S1980" s="55"/>
      <c r="T1980" s="55"/>
      <c r="U1980" s="55"/>
      <c r="V1980" s="55"/>
      <c r="W1980" s="55"/>
      <c r="X1980" s="55"/>
      <c r="Y1980" s="55"/>
      <c r="Z1980" s="55"/>
      <c r="AA1980" s="42"/>
      <c r="AF1980" s="55"/>
      <c r="AG1980" s="56"/>
      <c r="AQ1980" s="5"/>
    </row>
    <row r="1981" spans="2:43">
      <c r="B1981" s="57"/>
      <c r="D1981" s="11"/>
      <c r="E1981" s="56"/>
      <c r="F1981" s="11"/>
      <c r="G1981" s="11"/>
      <c r="H1981" s="11"/>
      <c r="L1981" s="55"/>
      <c r="M1981" s="42"/>
      <c r="N1981" s="55"/>
      <c r="O1981" s="42"/>
      <c r="Q1981" s="55"/>
      <c r="R1981" s="55"/>
      <c r="S1981" s="55"/>
      <c r="T1981" s="55"/>
      <c r="U1981" s="55"/>
      <c r="V1981" s="55"/>
      <c r="W1981" s="55"/>
      <c r="X1981" s="55"/>
      <c r="Y1981" s="55"/>
      <c r="Z1981" s="55"/>
      <c r="AA1981" s="42"/>
      <c r="AF1981" s="55"/>
      <c r="AG1981" s="56"/>
      <c r="AQ1981" s="5"/>
    </row>
    <row r="1982" spans="2:43">
      <c r="B1982" s="57"/>
      <c r="D1982" s="11"/>
      <c r="E1982" s="56"/>
      <c r="F1982" s="11"/>
      <c r="G1982" s="11"/>
      <c r="H1982" s="11"/>
      <c r="L1982" s="55"/>
      <c r="M1982" s="42"/>
      <c r="N1982" s="55"/>
      <c r="O1982" s="42"/>
      <c r="Q1982" s="55"/>
      <c r="R1982" s="55"/>
      <c r="S1982" s="55"/>
      <c r="T1982" s="55"/>
      <c r="U1982" s="55"/>
      <c r="V1982" s="55"/>
      <c r="W1982" s="55"/>
      <c r="X1982" s="55"/>
      <c r="Y1982" s="55"/>
      <c r="Z1982" s="55"/>
      <c r="AA1982" s="42"/>
      <c r="AF1982" s="55"/>
      <c r="AG1982" s="56"/>
      <c r="AQ1982" s="5"/>
    </row>
    <row r="1983" spans="2:43">
      <c r="B1983" s="57"/>
      <c r="D1983" s="11"/>
      <c r="E1983" s="56"/>
      <c r="F1983" s="11"/>
      <c r="G1983" s="11"/>
      <c r="H1983" s="11"/>
      <c r="L1983" s="55"/>
      <c r="M1983" s="42"/>
      <c r="N1983" s="55"/>
      <c r="O1983" s="42"/>
      <c r="Q1983" s="55"/>
      <c r="R1983" s="55"/>
      <c r="S1983" s="55"/>
      <c r="T1983" s="55"/>
      <c r="U1983" s="55"/>
      <c r="V1983" s="55"/>
      <c r="W1983" s="55"/>
      <c r="X1983" s="55"/>
      <c r="Y1983" s="55"/>
      <c r="Z1983" s="55"/>
      <c r="AA1983" s="42"/>
      <c r="AF1983" s="55"/>
      <c r="AG1983" s="56"/>
      <c r="AQ1983" s="5"/>
    </row>
    <row r="1984" spans="2:43">
      <c r="B1984" s="57"/>
      <c r="D1984" s="11"/>
      <c r="E1984" s="56"/>
      <c r="F1984" s="11"/>
      <c r="G1984" s="11"/>
      <c r="H1984" s="11"/>
      <c r="L1984" s="55"/>
      <c r="M1984" s="42"/>
      <c r="N1984" s="55"/>
      <c r="O1984" s="42"/>
      <c r="Q1984" s="55"/>
      <c r="R1984" s="55"/>
      <c r="S1984" s="55"/>
      <c r="T1984" s="55"/>
      <c r="U1984" s="55"/>
      <c r="V1984" s="55"/>
      <c r="W1984" s="55"/>
      <c r="X1984" s="55"/>
      <c r="Y1984" s="55"/>
      <c r="Z1984" s="55"/>
      <c r="AA1984" s="42"/>
      <c r="AF1984" s="55"/>
      <c r="AG1984" s="56"/>
      <c r="AQ1984" s="5"/>
    </row>
    <row r="1985" spans="2:43">
      <c r="B1985" s="57"/>
      <c r="D1985" s="11"/>
      <c r="E1985" s="56"/>
      <c r="F1985" s="11"/>
      <c r="G1985" s="11"/>
      <c r="H1985" s="11"/>
      <c r="L1985" s="55"/>
      <c r="M1985" s="42"/>
      <c r="N1985" s="55"/>
      <c r="O1985" s="42"/>
      <c r="Q1985" s="55"/>
      <c r="R1985" s="55"/>
      <c r="S1985" s="55"/>
      <c r="T1985" s="55"/>
      <c r="U1985" s="55"/>
      <c r="V1985" s="55"/>
      <c r="W1985" s="55"/>
      <c r="X1985" s="55"/>
      <c r="Y1985" s="55"/>
      <c r="Z1985" s="55"/>
      <c r="AA1985" s="42"/>
      <c r="AC1985" s="42"/>
      <c r="AF1985" s="55"/>
      <c r="AG1985" s="56"/>
      <c r="AN1985" s="11"/>
      <c r="AQ1985" s="5"/>
    </row>
    <row r="1986" spans="2:43">
      <c r="B1986" s="57"/>
      <c r="D1986" s="11"/>
      <c r="E1986" s="56"/>
      <c r="F1986" s="11"/>
      <c r="G1986" s="11"/>
      <c r="H1986" s="11"/>
      <c r="L1986" s="55"/>
      <c r="M1986" s="42"/>
      <c r="N1986" s="55"/>
      <c r="O1986" s="42"/>
      <c r="Q1986" s="55"/>
      <c r="R1986" s="55"/>
      <c r="S1986" s="55"/>
      <c r="T1986" s="55"/>
      <c r="U1986" s="55"/>
      <c r="V1986" s="55"/>
      <c r="W1986" s="55"/>
      <c r="X1986" s="55"/>
      <c r="Y1986" s="55"/>
      <c r="Z1986" s="55"/>
      <c r="AA1986" s="42"/>
      <c r="AF1986" s="55"/>
      <c r="AG1986" s="56"/>
      <c r="AN1986" s="11"/>
      <c r="AQ1986" s="5"/>
    </row>
    <row r="1987" spans="2:43">
      <c r="B1987" s="57"/>
      <c r="D1987" s="11"/>
      <c r="E1987" s="56"/>
      <c r="F1987" s="11"/>
      <c r="G1987" s="11"/>
      <c r="H1987" s="11"/>
      <c r="L1987" s="55"/>
      <c r="M1987" s="42"/>
      <c r="N1987" s="55"/>
      <c r="O1987" s="42"/>
      <c r="Q1987" s="55"/>
      <c r="R1987" s="55"/>
      <c r="S1987" s="55"/>
      <c r="T1987" s="55"/>
      <c r="U1987" s="55"/>
      <c r="V1987" s="55"/>
      <c r="W1987" s="55"/>
      <c r="X1987" s="55"/>
      <c r="Y1987" s="55"/>
      <c r="Z1987" s="55"/>
      <c r="AA1987" s="42"/>
      <c r="AF1987" s="55"/>
      <c r="AG1987" s="56"/>
      <c r="AQ1987" s="5"/>
    </row>
    <row r="1988" spans="2:43">
      <c r="B1988" s="57"/>
      <c r="D1988" s="11"/>
      <c r="E1988" s="56"/>
      <c r="F1988" s="11"/>
      <c r="G1988" s="11"/>
      <c r="H1988" s="11"/>
      <c r="L1988" s="55"/>
      <c r="M1988" s="42"/>
      <c r="N1988" s="55"/>
      <c r="O1988" s="42"/>
      <c r="Q1988" s="55"/>
      <c r="R1988" s="55"/>
      <c r="S1988" s="55"/>
      <c r="T1988" s="55"/>
      <c r="U1988" s="55"/>
      <c r="V1988" s="55"/>
      <c r="W1988" s="55"/>
      <c r="X1988" s="55"/>
      <c r="Y1988" s="55"/>
      <c r="Z1988" s="55"/>
      <c r="AA1988" s="42"/>
      <c r="AF1988" s="55"/>
      <c r="AG1988" s="56"/>
      <c r="AQ1988" s="5"/>
    </row>
    <row r="1989" spans="2:43">
      <c r="B1989" s="57"/>
      <c r="D1989" s="11"/>
      <c r="E1989" s="56"/>
      <c r="F1989" s="11"/>
      <c r="G1989" s="11"/>
      <c r="H1989" s="11"/>
      <c r="L1989" s="55"/>
      <c r="M1989" s="42"/>
      <c r="N1989" s="55"/>
      <c r="O1989" s="42"/>
      <c r="Q1989" s="55"/>
      <c r="R1989" s="55"/>
      <c r="S1989" s="55"/>
      <c r="T1989" s="55"/>
      <c r="U1989" s="55"/>
      <c r="V1989" s="55"/>
      <c r="W1989" s="55"/>
      <c r="X1989" s="55"/>
      <c r="Y1989" s="55"/>
      <c r="Z1989" s="55"/>
      <c r="AA1989" s="42"/>
      <c r="AF1989" s="55"/>
      <c r="AG1989" s="56"/>
      <c r="AQ1989" s="5"/>
    </row>
    <row r="1990" spans="2:43">
      <c r="B1990" s="57"/>
      <c r="D1990" s="11"/>
      <c r="E1990" s="56"/>
      <c r="F1990" s="11"/>
      <c r="G1990" s="11"/>
      <c r="H1990" s="11"/>
      <c r="L1990" s="55"/>
      <c r="M1990" s="42"/>
      <c r="N1990" s="55"/>
      <c r="O1990" s="42"/>
      <c r="Q1990" s="55"/>
      <c r="R1990" s="55"/>
      <c r="S1990" s="55"/>
      <c r="T1990" s="55"/>
      <c r="U1990" s="55"/>
      <c r="V1990" s="55"/>
      <c r="W1990" s="55"/>
      <c r="X1990" s="55"/>
      <c r="Y1990" s="55"/>
      <c r="Z1990" s="55"/>
      <c r="AA1990" s="42"/>
      <c r="AF1990" s="55"/>
      <c r="AG1990" s="56"/>
      <c r="AQ1990" s="5"/>
    </row>
    <row r="1991" spans="2:43">
      <c r="B1991" s="57"/>
      <c r="D1991" s="11"/>
      <c r="E1991" s="56"/>
      <c r="F1991" s="11"/>
      <c r="G1991" s="11"/>
      <c r="H1991" s="11"/>
      <c r="L1991" s="55"/>
      <c r="M1991" s="42"/>
      <c r="N1991" s="55"/>
      <c r="O1991" s="42"/>
      <c r="Q1991" s="55"/>
      <c r="R1991" s="55"/>
      <c r="S1991" s="55"/>
      <c r="T1991" s="55"/>
      <c r="U1991" s="55"/>
      <c r="V1991" s="55"/>
      <c r="W1991" s="55"/>
      <c r="X1991" s="55"/>
      <c r="Y1991" s="55"/>
      <c r="Z1991" s="55"/>
      <c r="AA1991" s="42"/>
      <c r="AF1991" s="55"/>
      <c r="AG1991" s="56"/>
      <c r="AQ1991" s="5"/>
    </row>
    <row r="1992" spans="2:43">
      <c r="B1992" s="57"/>
      <c r="D1992" s="11"/>
      <c r="E1992" s="56"/>
      <c r="F1992" s="11"/>
      <c r="G1992" s="11"/>
      <c r="H1992" s="11"/>
      <c r="L1992" s="55"/>
      <c r="M1992" s="42"/>
      <c r="N1992" s="55"/>
      <c r="O1992" s="42"/>
      <c r="Q1992" s="55"/>
      <c r="R1992" s="55"/>
      <c r="S1992" s="55"/>
      <c r="T1992" s="55"/>
      <c r="U1992" s="55"/>
      <c r="V1992" s="55"/>
      <c r="W1992" s="55"/>
      <c r="X1992" s="55"/>
      <c r="Y1992" s="55"/>
      <c r="Z1992" s="55"/>
      <c r="AA1992" s="42"/>
      <c r="AF1992" s="55"/>
      <c r="AG1992" s="56"/>
      <c r="AQ1992" s="5"/>
    </row>
    <row r="1993" spans="2:43">
      <c r="B1993" s="57"/>
      <c r="D1993" s="11"/>
      <c r="E1993" s="56"/>
      <c r="F1993" s="11"/>
      <c r="G1993" s="11"/>
      <c r="H1993" s="11"/>
      <c r="L1993" s="55"/>
      <c r="M1993" s="42"/>
      <c r="N1993" s="55"/>
      <c r="O1993" s="42"/>
      <c r="Q1993" s="55"/>
      <c r="R1993" s="55"/>
      <c r="S1993" s="55"/>
      <c r="T1993" s="55"/>
      <c r="U1993" s="55"/>
      <c r="V1993" s="55"/>
      <c r="W1993" s="55"/>
      <c r="X1993" s="55"/>
      <c r="Y1993" s="55"/>
      <c r="Z1993" s="55"/>
      <c r="AA1993" s="42"/>
      <c r="AF1993" s="55"/>
      <c r="AG1993" s="56"/>
      <c r="AQ1993" s="5"/>
    </row>
    <row r="1994" spans="2:43">
      <c r="B1994" s="57"/>
      <c r="D1994" s="11"/>
      <c r="E1994" s="56"/>
      <c r="F1994" s="11"/>
      <c r="G1994" s="11"/>
      <c r="H1994" s="11"/>
      <c r="L1994" s="55"/>
      <c r="M1994" s="42"/>
      <c r="N1994" s="55"/>
      <c r="O1994" s="42"/>
      <c r="Q1994" s="55"/>
      <c r="R1994" s="55"/>
      <c r="S1994" s="55"/>
      <c r="T1994" s="55"/>
      <c r="U1994" s="55"/>
      <c r="V1994" s="55"/>
      <c r="W1994" s="55"/>
      <c r="X1994" s="55"/>
      <c r="Y1994" s="55"/>
      <c r="Z1994" s="55"/>
      <c r="AA1994" s="42"/>
      <c r="AF1994" s="55"/>
      <c r="AG1994" s="56"/>
      <c r="AQ1994" s="5"/>
    </row>
    <row r="1995" spans="2:43">
      <c r="B1995" s="57"/>
      <c r="D1995" s="11"/>
      <c r="E1995" s="56"/>
      <c r="F1995" s="11"/>
      <c r="G1995" s="11"/>
      <c r="H1995" s="11"/>
      <c r="L1995" s="55"/>
      <c r="M1995" s="42"/>
      <c r="N1995" s="55"/>
      <c r="O1995" s="42"/>
      <c r="Q1995" s="55"/>
      <c r="R1995" s="55"/>
      <c r="S1995" s="55"/>
      <c r="T1995" s="55"/>
      <c r="U1995" s="55"/>
      <c r="V1995" s="55"/>
      <c r="W1995" s="55"/>
      <c r="X1995" s="55"/>
      <c r="Y1995" s="55"/>
      <c r="Z1995" s="55"/>
      <c r="AC1995" s="42"/>
      <c r="AF1995" s="55"/>
      <c r="AG1995" s="56"/>
      <c r="AQ1995" s="5"/>
    </row>
    <row r="1996" spans="2:43">
      <c r="B1996" s="57"/>
      <c r="D1996" s="11"/>
      <c r="E1996" s="56"/>
      <c r="F1996" s="11"/>
      <c r="G1996" s="11"/>
      <c r="H1996" s="11"/>
      <c r="L1996" s="55"/>
      <c r="M1996" s="42"/>
      <c r="N1996" s="55"/>
      <c r="O1996" s="42"/>
      <c r="Q1996" s="55"/>
      <c r="R1996" s="55"/>
      <c r="S1996" s="55"/>
      <c r="T1996" s="55"/>
      <c r="U1996" s="55"/>
      <c r="V1996" s="55"/>
      <c r="W1996" s="55"/>
      <c r="X1996" s="55"/>
      <c r="Y1996" s="55"/>
      <c r="Z1996" s="55"/>
      <c r="AA1996" s="42"/>
      <c r="AF1996" s="55"/>
      <c r="AG1996" s="56"/>
      <c r="AL1996" s="11"/>
      <c r="AQ1996" s="5"/>
    </row>
    <row r="1997" spans="2:43">
      <c r="B1997" s="57"/>
      <c r="D1997" s="11"/>
      <c r="E1997" s="56"/>
      <c r="F1997" s="11"/>
      <c r="G1997" s="11"/>
      <c r="H1997" s="11"/>
      <c r="L1997" s="55"/>
      <c r="M1997" s="42"/>
      <c r="N1997" s="55"/>
      <c r="O1997" s="42"/>
      <c r="Q1997" s="55"/>
      <c r="R1997" s="55"/>
      <c r="S1997" s="55"/>
      <c r="T1997" s="55"/>
      <c r="U1997" s="55"/>
      <c r="V1997" s="55"/>
      <c r="W1997" s="55"/>
      <c r="X1997" s="55"/>
      <c r="Y1997" s="55"/>
      <c r="Z1997" s="55"/>
      <c r="AA1997" s="42"/>
      <c r="AF1997" s="55"/>
      <c r="AG1997" s="56"/>
      <c r="AQ1997" s="5"/>
    </row>
    <row r="1998" spans="2:43">
      <c r="B1998" s="57"/>
      <c r="D1998" s="11"/>
      <c r="E1998" s="56"/>
      <c r="F1998" s="11"/>
      <c r="G1998" s="11"/>
      <c r="H1998" s="11"/>
      <c r="L1998" s="55"/>
      <c r="M1998" s="42"/>
      <c r="N1998" s="55"/>
      <c r="O1998" s="42"/>
      <c r="Q1998" s="55"/>
      <c r="R1998" s="55"/>
      <c r="S1998" s="55"/>
      <c r="T1998" s="55"/>
      <c r="U1998" s="55"/>
      <c r="V1998" s="55"/>
      <c r="W1998" s="55"/>
      <c r="X1998" s="55"/>
      <c r="Y1998" s="55"/>
      <c r="Z1998" s="55"/>
      <c r="AA1998" s="42"/>
      <c r="AF1998" s="55"/>
      <c r="AG1998" s="56"/>
      <c r="AN1998" s="11"/>
      <c r="AQ1998" s="5"/>
    </row>
    <row r="1999" spans="2:43">
      <c r="B1999" s="57"/>
      <c r="D1999" s="11"/>
      <c r="E1999" s="56"/>
      <c r="F1999" s="11"/>
      <c r="G1999" s="11"/>
      <c r="H1999" s="11"/>
      <c r="L1999" s="55"/>
      <c r="M1999" s="42"/>
      <c r="N1999" s="55"/>
      <c r="O1999" s="42"/>
      <c r="Q1999" s="55"/>
      <c r="R1999" s="55"/>
      <c r="S1999" s="55"/>
      <c r="T1999" s="55"/>
      <c r="U1999" s="55"/>
      <c r="V1999" s="55"/>
      <c r="W1999" s="55"/>
      <c r="X1999" s="55"/>
      <c r="Y1999" s="55"/>
      <c r="Z1999" s="55"/>
      <c r="AA1999" s="42"/>
      <c r="AF1999" s="55"/>
      <c r="AG1999" s="56"/>
      <c r="AQ1999" s="5"/>
    </row>
    <row r="2000" spans="2:43">
      <c r="B2000" s="57"/>
      <c r="D2000" s="11"/>
      <c r="E2000" s="56"/>
      <c r="F2000" s="11"/>
      <c r="G2000" s="11"/>
      <c r="H2000" s="11"/>
      <c r="L2000" s="55"/>
      <c r="M2000" s="42"/>
      <c r="N2000" s="55"/>
      <c r="O2000" s="42"/>
      <c r="Q2000" s="55"/>
      <c r="R2000" s="55"/>
      <c r="S2000" s="55"/>
      <c r="T2000" s="55"/>
      <c r="U2000" s="55"/>
      <c r="V2000" s="55"/>
      <c r="W2000" s="55"/>
      <c r="X2000" s="55"/>
      <c r="Y2000" s="55"/>
      <c r="Z2000" s="55"/>
      <c r="AA2000" s="42"/>
      <c r="AF2000" s="55"/>
      <c r="AG2000" s="56"/>
      <c r="AQ2000" s="5"/>
    </row>
    <row r="2001" spans="2:43">
      <c r="B2001" s="57"/>
      <c r="D2001" s="11"/>
      <c r="E2001" s="56"/>
      <c r="F2001" s="11"/>
      <c r="G2001" s="11"/>
      <c r="H2001" s="11"/>
      <c r="L2001" s="55"/>
      <c r="M2001" s="42"/>
      <c r="N2001" s="55"/>
      <c r="O2001" s="42"/>
      <c r="Q2001" s="55"/>
      <c r="R2001" s="55"/>
      <c r="S2001" s="55"/>
      <c r="T2001" s="55"/>
      <c r="U2001" s="55"/>
      <c r="V2001" s="55"/>
      <c r="W2001" s="55"/>
      <c r="X2001" s="55"/>
      <c r="Y2001" s="55"/>
      <c r="Z2001" s="55"/>
      <c r="AF2001" s="55"/>
      <c r="AG2001" s="56"/>
      <c r="AJ2001" s="11"/>
      <c r="AQ2001" s="5"/>
    </row>
    <row r="2002" spans="2:43">
      <c r="B2002" s="57"/>
      <c r="D2002" s="11"/>
      <c r="E2002" s="56"/>
      <c r="F2002" s="11"/>
      <c r="G2002" s="11"/>
      <c r="H2002" s="11"/>
      <c r="L2002" s="55"/>
      <c r="M2002" s="42"/>
      <c r="N2002" s="55"/>
      <c r="O2002" s="42"/>
      <c r="Q2002" s="55"/>
      <c r="R2002" s="55"/>
      <c r="S2002" s="55"/>
      <c r="T2002" s="55"/>
      <c r="U2002" s="55"/>
      <c r="V2002" s="55"/>
      <c r="W2002" s="55"/>
      <c r="X2002" s="55"/>
      <c r="Y2002" s="55"/>
      <c r="Z2002" s="55"/>
      <c r="AA2002" s="42"/>
      <c r="AF2002" s="55"/>
      <c r="AG2002" s="56"/>
      <c r="AN2002" s="11"/>
      <c r="AQ2002" s="5"/>
    </row>
    <row r="2003" spans="2:43">
      <c r="B2003" s="57"/>
      <c r="D2003" s="11"/>
      <c r="E2003" s="56"/>
      <c r="F2003" s="11"/>
      <c r="G2003" s="11"/>
      <c r="H2003" s="11"/>
      <c r="L2003" s="55"/>
      <c r="M2003" s="42"/>
      <c r="N2003" s="55"/>
      <c r="O2003" s="42"/>
      <c r="Q2003" s="55"/>
      <c r="R2003" s="55"/>
      <c r="S2003" s="55"/>
      <c r="T2003" s="55"/>
      <c r="U2003" s="55"/>
      <c r="V2003" s="55"/>
      <c r="W2003" s="55"/>
      <c r="X2003" s="55"/>
      <c r="Y2003" s="55"/>
      <c r="Z2003" s="55"/>
      <c r="AA2003" s="42"/>
      <c r="AF2003" s="55"/>
      <c r="AG2003" s="56"/>
      <c r="AL2003" s="11"/>
      <c r="AN2003" s="11"/>
      <c r="AQ2003" s="5"/>
    </row>
    <row r="2004" spans="2:43">
      <c r="B2004" s="57"/>
      <c r="D2004" s="11"/>
      <c r="E2004" s="56"/>
      <c r="F2004" s="11"/>
      <c r="G2004" s="11"/>
      <c r="H2004" s="11"/>
      <c r="L2004" s="55"/>
      <c r="M2004" s="42"/>
      <c r="N2004" s="55"/>
      <c r="O2004" s="42"/>
      <c r="Q2004" s="55"/>
      <c r="R2004" s="55"/>
      <c r="S2004" s="55"/>
      <c r="T2004" s="55"/>
      <c r="U2004" s="55"/>
      <c r="V2004" s="55"/>
      <c r="W2004" s="55"/>
      <c r="X2004" s="55"/>
      <c r="Y2004" s="55"/>
      <c r="Z2004" s="55"/>
      <c r="AA2004" s="42"/>
      <c r="AF2004" s="55"/>
      <c r="AG2004" s="56"/>
      <c r="AL2004" s="11"/>
      <c r="AN2004" s="11"/>
      <c r="AQ2004" s="5"/>
    </row>
    <row r="2005" spans="2:43">
      <c r="B2005" s="57"/>
      <c r="D2005" s="11"/>
      <c r="E2005" s="56"/>
      <c r="F2005" s="11"/>
      <c r="G2005" s="11"/>
      <c r="H2005" s="11"/>
      <c r="L2005" s="55"/>
      <c r="M2005" s="42"/>
      <c r="N2005" s="55"/>
      <c r="O2005" s="42"/>
      <c r="Q2005" s="55"/>
      <c r="R2005" s="55"/>
      <c r="S2005" s="55"/>
      <c r="T2005" s="55"/>
      <c r="U2005" s="55"/>
      <c r="V2005" s="55"/>
      <c r="W2005" s="55"/>
      <c r="X2005" s="55"/>
      <c r="Y2005" s="55"/>
      <c r="Z2005" s="55"/>
      <c r="AA2005" s="42"/>
      <c r="AF2005" s="55"/>
      <c r="AG2005" s="56"/>
      <c r="AL2005" s="11"/>
      <c r="AQ2005" s="5"/>
    </row>
    <row r="2006" spans="2:43">
      <c r="B2006" s="57"/>
      <c r="D2006" s="11"/>
      <c r="E2006" s="56"/>
      <c r="F2006" s="11"/>
      <c r="G2006" s="11"/>
      <c r="H2006" s="11"/>
      <c r="L2006" s="55"/>
      <c r="M2006" s="42"/>
      <c r="N2006" s="55"/>
      <c r="O2006" s="42"/>
      <c r="Q2006" s="55"/>
      <c r="R2006" s="55"/>
      <c r="S2006" s="55"/>
      <c r="T2006" s="55"/>
      <c r="U2006" s="55"/>
      <c r="V2006" s="55"/>
      <c r="W2006" s="55"/>
      <c r="X2006" s="55"/>
      <c r="Y2006" s="55"/>
      <c r="Z2006" s="55"/>
      <c r="AA2006" s="42"/>
      <c r="AF2006" s="55"/>
      <c r="AG2006" s="56"/>
      <c r="AL2006" s="11"/>
      <c r="AN2006" s="11"/>
      <c r="AQ2006" s="5"/>
    </row>
    <row r="2007" spans="2:43">
      <c r="B2007" s="57"/>
      <c r="D2007" s="11"/>
      <c r="E2007" s="56"/>
      <c r="F2007" s="11"/>
      <c r="G2007" s="11"/>
      <c r="H2007" s="11"/>
      <c r="L2007" s="55"/>
      <c r="M2007" s="42"/>
      <c r="N2007" s="55"/>
      <c r="O2007" s="42"/>
      <c r="Q2007" s="55"/>
      <c r="R2007" s="55"/>
      <c r="S2007" s="55"/>
      <c r="T2007" s="55"/>
      <c r="U2007" s="55"/>
      <c r="V2007" s="55"/>
      <c r="W2007" s="55"/>
      <c r="X2007" s="55"/>
      <c r="Y2007" s="55"/>
      <c r="Z2007" s="55"/>
      <c r="AA2007" s="42"/>
      <c r="AF2007" s="55"/>
      <c r="AG2007" s="56"/>
      <c r="AJ2007" s="11"/>
      <c r="AL2007" s="11"/>
      <c r="AQ2007" s="5"/>
    </row>
    <row r="2008" spans="2:43">
      <c r="B2008" s="57"/>
      <c r="D2008" s="11"/>
      <c r="E2008" s="56"/>
      <c r="F2008" s="11"/>
      <c r="G2008" s="11"/>
      <c r="H2008" s="11"/>
      <c r="L2008" s="55"/>
      <c r="M2008" s="42"/>
      <c r="N2008" s="55"/>
      <c r="O2008" s="42"/>
      <c r="Q2008" s="55"/>
      <c r="R2008" s="55"/>
      <c r="S2008" s="55"/>
      <c r="T2008" s="55"/>
      <c r="U2008" s="55"/>
      <c r="V2008" s="55"/>
      <c r="W2008" s="55"/>
      <c r="X2008" s="55"/>
      <c r="Y2008" s="55"/>
      <c r="Z2008" s="55"/>
      <c r="AF2008" s="55"/>
      <c r="AG2008" s="56"/>
      <c r="AJ2008" s="11"/>
      <c r="AQ2008" s="5"/>
    </row>
    <row r="2009" spans="2:43">
      <c r="B2009" s="57"/>
      <c r="D2009" s="11"/>
      <c r="E2009" s="56"/>
      <c r="F2009" s="11"/>
      <c r="G2009" s="11"/>
      <c r="H2009" s="11"/>
      <c r="L2009" s="55"/>
      <c r="M2009" s="42"/>
      <c r="N2009" s="55"/>
      <c r="O2009" s="42"/>
      <c r="Q2009" s="55"/>
      <c r="R2009" s="55"/>
      <c r="S2009" s="55"/>
      <c r="T2009" s="55"/>
      <c r="U2009" s="55"/>
      <c r="V2009" s="55"/>
      <c r="W2009" s="55"/>
      <c r="X2009" s="55"/>
      <c r="Y2009" s="55"/>
      <c r="Z2009" s="55"/>
      <c r="AA2009" s="42"/>
      <c r="AF2009" s="55"/>
      <c r="AG2009" s="56"/>
      <c r="AL2009" s="11"/>
      <c r="AQ2009" s="5"/>
    </row>
    <row r="2010" spans="2:43">
      <c r="B2010" s="57"/>
      <c r="D2010" s="11"/>
      <c r="E2010" s="56"/>
      <c r="F2010" s="11"/>
      <c r="G2010" s="11"/>
      <c r="H2010" s="11"/>
      <c r="L2010" s="55"/>
      <c r="M2010" s="42"/>
      <c r="N2010" s="55"/>
      <c r="O2010" s="42"/>
      <c r="Q2010" s="55"/>
      <c r="R2010" s="55"/>
      <c r="S2010" s="55"/>
      <c r="T2010" s="55"/>
      <c r="U2010" s="55"/>
      <c r="V2010" s="55"/>
      <c r="W2010" s="55"/>
      <c r="X2010" s="55"/>
      <c r="Y2010" s="55"/>
      <c r="Z2010" s="55"/>
      <c r="AA2010" s="42"/>
      <c r="AF2010" s="55"/>
      <c r="AG2010" s="56"/>
      <c r="AQ2010" s="5"/>
    </row>
    <row r="2011" spans="2:43">
      <c r="B2011" s="57"/>
      <c r="D2011" s="11"/>
      <c r="E2011" s="56"/>
      <c r="F2011" s="11"/>
      <c r="G2011" s="11"/>
      <c r="H2011" s="11"/>
      <c r="L2011" s="55"/>
      <c r="M2011" s="42"/>
      <c r="N2011" s="55"/>
      <c r="O2011" s="42"/>
      <c r="Q2011" s="55"/>
      <c r="R2011" s="55"/>
      <c r="S2011" s="55"/>
      <c r="T2011" s="55"/>
      <c r="U2011" s="55"/>
      <c r="V2011" s="55"/>
      <c r="W2011" s="55"/>
      <c r="X2011" s="55"/>
      <c r="Y2011" s="55"/>
      <c r="Z2011" s="55"/>
      <c r="AA2011" s="42"/>
      <c r="AF2011" s="55"/>
      <c r="AG2011" s="56"/>
      <c r="AQ2011" s="5"/>
    </row>
    <row r="2012" spans="2:43">
      <c r="B2012" s="57"/>
      <c r="D2012" s="11"/>
      <c r="E2012" s="56"/>
      <c r="F2012" s="11"/>
      <c r="G2012" s="11"/>
      <c r="H2012" s="11"/>
      <c r="L2012" s="55"/>
      <c r="M2012" s="42"/>
      <c r="N2012" s="55"/>
      <c r="O2012" s="42"/>
      <c r="Q2012" s="55"/>
      <c r="R2012" s="55"/>
      <c r="S2012" s="55"/>
      <c r="T2012" s="55"/>
      <c r="U2012" s="55"/>
      <c r="V2012" s="55"/>
      <c r="W2012" s="55"/>
      <c r="X2012" s="55"/>
      <c r="Y2012" s="55"/>
      <c r="Z2012" s="55"/>
      <c r="AA2012" s="42"/>
      <c r="AF2012" s="55"/>
      <c r="AG2012" s="56"/>
      <c r="AQ2012" s="5"/>
    </row>
    <row r="2013" spans="2:43">
      <c r="B2013" s="57"/>
      <c r="D2013" s="11"/>
      <c r="E2013" s="56"/>
      <c r="F2013" s="11"/>
      <c r="G2013" s="11"/>
      <c r="H2013" s="11"/>
      <c r="L2013" s="55"/>
      <c r="M2013" s="42"/>
      <c r="N2013" s="55"/>
      <c r="O2013" s="42"/>
      <c r="Q2013" s="55"/>
      <c r="R2013" s="55"/>
      <c r="S2013" s="55"/>
      <c r="T2013" s="55"/>
      <c r="U2013" s="55"/>
      <c r="V2013" s="55"/>
      <c r="W2013" s="55"/>
      <c r="X2013" s="55"/>
      <c r="Y2013" s="55"/>
      <c r="Z2013" s="55"/>
      <c r="AC2013" s="42"/>
      <c r="AF2013" s="55"/>
      <c r="AG2013" s="56"/>
      <c r="AN2013" s="11"/>
      <c r="AQ2013" s="5"/>
    </row>
    <row r="2014" spans="2:43">
      <c r="B2014" s="57"/>
      <c r="D2014" s="11"/>
      <c r="E2014" s="56"/>
      <c r="F2014" s="11"/>
      <c r="G2014" s="11"/>
      <c r="H2014" s="11"/>
      <c r="L2014" s="55"/>
      <c r="M2014" s="42"/>
      <c r="N2014" s="55"/>
      <c r="O2014" s="42"/>
      <c r="Q2014" s="55"/>
      <c r="R2014" s="55"/>
      <c r="S2014" s="55"/>
      <c r="T2014" s="55"/>
      <c r="U2014" s="55"/>
      <c r="V2014" s="55"/>
      <c r="W2014" s="55"/>
      <c r="X2014" s="55"/>
      <c r="Y2014" s="55"/>
      <c r="Z2014" s="55"/>
      <c r="AA2014" s="42"/>
      <c r="AF2014" s="55"/>
      <c r="AG2014" s="56"/>
      <c r="AQ2014" s="5"/>
    </row>
    <row r="2015" spans="2:43">
      <c r="B2015" s="57"/>
      <c r="D2015" s="11"/>
      <c r="E2015" s="56"/>
      <c r="F2015" s="11"/>
      <c r="G2015" s="11"/>
      <c r="H2015" s="11"/>
      <c r="L2015" s="55"/>
      <c r="M2015" s="42"/>
      <c r="N2015" s="55"/>
      <c r="O2015" s="42"/>
      <c r="Q2015" s="55"/>
      <c r="R2015" s="55"/>
      <c r="S2015" s="55"/>
      <c r="T2015" s="55"/>
      <c r="U2015" s="55"/>
      <c r="V2015" s="55"/>
      <c r="W2015" s="55"/>
      <c r="X2015" s="55"/>
      <c r="Y2015" s="55"/>
      <c r="Z2015" s="55"/>
      <c r="AA2015" s="42"/>
      <c r="AF2015" s="55"/>
      <c r="AG2015" s="56"/>
      <c r="AQ2015" s="5"/>
    </row>
    <row r="2016" spans="2:43">
      <c r="B2016" s="57"/>
      <c r="D2016" s="11"/>
      <c r="E2016" s="56"/>
      <c r="F2016" s="11"/>
      <c r="G2016" s="11"/>
      <c r="H2016" s="11"/>
      <c r="L2016" s="55"/>
      <c r="M2016" s="42"/>
      <c r="N2016" s="55"/>
      <c r="O2016" s="42"/>
      <c r="Q2016" s="55"/>
      <c r="R2016" s="55"/>
      <c r="S2016" s="55"/>
      <c r="T2016" s="55"/>
      <c r="U2016" s="55"/>
      <c r="V2016" s="55"/>
      <c r="W2016" s="55"/>
      <c r="X2016" s="55"/>
      <c r="Y2016" s="55"/>
      <c r="Z2016" s="55"/>
      <c r="AA2016" s="42"/>
      <c r="AF2016" s="55"/>
      <c r="AG2016" s="56"/>
      <c r="AN2016" s="11"/>
      <c r="AQ2016" s="5"/>
    </row>
    <row r="2017" spans="2:43">
      <c r="B2017" s="57"/>
      <c r="D2017" s="11"/>
      <c r="E2017" s="56"/>
      <c r="F2017" s="11"/>
      <c r="G2017" s="11"/>
      <c r="H2017" s="11"/>
      <c r="L2017" s="55"/>
      <c r="M2017" s="42"/>
      <c r="N2017" s="55"/>
      <c r="O2017" s="42"/>
      <c r="Q2017" s="55"/>
      <c r="R2017" s="55"/>
      <c r="S2017" s="55"/>
      <c r="T2017" s="55"/>
      <c r="U2017" s="55"/>
      <c r="V2017" s="55"/>
      <c r="W2017" s="55"/>
      <c r="X2017" s="55"/>
      <c r="Y2017" s="55"/>
      <c r="Z2017" s="55"/>
      <c r="AA2017" s="42"/>
      <c r="AC2017" s="42"/>
      <c r="AF2017" s="55"/>
      <c r="AG2017" s="56"/>
      <c r="AH2017" s="55"/>
      <c r="AI2017" s="56"/>
      <c r="AN2017" s="11"/>
      <c r="AQ2017" s="5"/>
    </row>
    <row r="2018" spans="2:43">
      <c r="B2018" s="57"/>
      <c r="D2018" s="11"/>
      <c r="E2018" s="56"/>
      <c r="F2018" s="11"/>
      <c r="G2018" s="11"/>
      <c r="H2018" s="11"/>
      <c r="L2018" s="55"/>
      <c r="M2018" s="42"/>
      <c r="N2018" s="55"/>
      <c r="O2018" s="42"/>
      <c r="Q2018" s="55"/>
      <c r="R2018" s="55"/>
      <c r="S2018" s="55"/>
      <c r="T2018" s="55"/>
      <c r="U2018" s="55"/>
      <c r="V2018" s="55"/>
      <c r="W2018" s="55"/>
      <c r="X2018" s="55"/>
      <c r="Y2018" s="55"/>
      <c r="Z2018" s="55"/>
      <c r="AC2018" s="42"/>
      <c r="AF2018" s="55"/>
      <c r="AG2018" s="56"/>
      <c r="AQ2018" s="5"/>
    </row>
    <row r="2019" spans="2:43">
      <c r="B2019" s="57"/>
      <c r="D2019" s="11"/>
      <c r="E2019" s="56"/>
      <c r="F2019" s="11"/>
      <c r="G2019" s="11"/>
      <c r="H2019" s="11"/>
      <c r="L2019" s="55"/>
      <c r="M2019" s="42"/>
      <c r="N2019" s="55"/>
      <c r="O2019" s="42"/>
      <c r="Q2019" s="55"/>
      <c r="R2019" s="55"/>
      <c r="S2019" s="55"/>
      <c r="T2019" s="55"/>
      <c r="U2019" s="55"/>
      <c r="V2019" s="55"/>
      <c r="W2019" s="55"/>
      <c r="X2019" s="55"/>
      <c r="Y2019" s="55"/>
      <c r="Z2019" s="55"/>
      <c r="AC2019" s="42"/>
      <c r="AF2019" s="55"/>
      <c r="AG2019" s="56"/>
      <c r="AQ2019" s="5"/>
    </row>
    <row r="2020" spans="2:43">
      <c r="B2020" s="57"/>
      <c r="D2020" s="11"/>
      <c r="E2020" s="56"/>
      <c r="F2020" s="11"/>
      <c r="G2020" s="11"/>
      <c r="H2020" s="11"/>
      <c r="L2020" s="55"/>
      <c r="M2020" s="42"/>
      <c r="N2020" s="55"/>
      <c r="O2020" s="42"/>
      <c r="Q2020" s="55"/>
      <c r="R2020" s="55"/>
      <c r="S2020" s="55"/>
      <c r="T2020" s="55"/>
      <c r="U2020" s="55"/>
      <c r="V2020" s="55"/>
      <c r="W2020" s="55"/>
      <c r="X2020" s="55"/>
      <c r="Y2020" s="55"/>
      <c r="Z2020" s="55"/>
      <c r="AC2020" s="42"/>
      <c r="AF2020" s="55"/>
      <c r="AG2020" s="56"/>
      <c r="AQ2020" s="5"/>
    </row>
    <row r="2021" spans="2:43">
      <c r="B2021" s="57"/>
      <c r="D2021" s="11"/>
      <c r="E2021" s="56"/>
      <c r="F2021" s="11"/>
      <c r="G2021" s="11"/>
      <c r="H2021" s="11"/>
      <c r="L2021" s="55"/>
      <c r="M2021" s="42"/>
      <c r="N2021" s="55"/>
      <c r="O2021" s="42"/>
      <c r="Q2021" s="55"/>
      <c r="R2021" s="55"/>
      <c r="S2021" s="55"/>
      <c r="T2021" s="55"/>
      <c r="U2021" s="55"/>
      <c r="V2021" s="55"/>
      <c r="W2021" s="55"/>
      <c r="X2021" s="55"/>
      <c r="Y2021" s="55"/>
      <c r="Z2021" s="55"/>
      <c r="AC2021" s="42"/>
      <c r="AF2021" s="55"/>
      <c r="AG2021" s="56"/>
      <c r="AN2021" s="11"/>
      <c r="AQ2021" s="5"/>
    </row>
    <row r="2022" spans="2:43">
      <c r="B2022" s="57"/>
      <c r="D2022" s="11"/>
      <c r="E2022" s="56"/>
      <c r="F2022" s="11"/>
      <c r="G2022" s="11"/>
      <c r="H2022" s="11"/>
      <c r="L2022" s="55"/>
      <c r="M2022" s="42"/>
      <c r="N2022" s="55"/>
      <c r="O2022" s="42"/>
      <c r="Q2022" s="55"/>
      <c r="R2022" s="55"/>
      <c r="S2022" s="55"/>
      <c r="T2022" s="55"/>
      <c r="U2022" s="55"/>
      <c r="V2022" s="55"/>
      <c r="W2022" s="55"/>
      <c r="X2022" s="55"/>
      <c r="Y2022" s="55"/>
      <c r="Z2022" s="55"/>
      <c r="AA2022" s="42"/>
      <c r="AF2022" s="55"/>
      <c r="AG2022" s="56"/>
      <c r="AN2022" s="11"/>
      <c r="AQ2022" s="5"/>
    </row>
    <row r="2023" spans="2:43">
      <c r="B2023" s="57"/>
      <c r="D2023" s="11"/>
      <c r="E2023" s="56"/>
      <c r="F2023" s="11"/>
      <c r="G2023" s="11"/>
      <c r="H2023" s="11"/>
      <c r="L2023" s="55"/>
      <c r="M2023" s="42"/>
      <c r="N2023" s="55"/>
      <c r="O2023" s="42"/>
      <c r="Q2023" s="55"/>
      <c r="R2023" s="55"/>
      <c r="S2023" s="55"/>
      <c r="T2023" s="55"/>
      <c r="U2023" s="55"/>
      <c r="V2023" s="55"/>
      <c r="W2023" s="55"/>
      <c r="X2023" s="55"/>
      <c r="Y2023" s="55"/>
      <c r="Z2023" s="55"/>
      <c r="AC2023" s="42"/>
      <c r="AF2023" s="55"/>
      <c r="AG2023" s="56"/>
      <c r="AN2023" s="11"/>
      <c r="AQ2023" s="5"/>
    </row>
    <row r="2024" spans="2:43">
      <c r="B2024" s="57"/>
      <c r="C2024" s="11"/>
      <c r="D2024" s="11"/>
      <c r="E2024" s="56"/>
      <c r="F2024" s="11"/>
      <c r="G2024" s="11"/>
      <c r="H2024" s="11"/>
      <c r="L2024" s="55"/>
      <c r="M2024" s="42"/>
      <c r="N2024" s="55"/>
      <c r="O2024" s="42"/>
      <c r="P2024" s="55"/>
      <c r="Q2024" s="55"/>
      <c r="R2024" s="55"/>
      <c r="S2024" s="55"/>
      <c r="T2024" s="55"/>
      <c r="V2024" s="55"/>
      <c r="W2024" s="55"/>
      <c r="X2024" s="55"/>
      <c r="Y2024" s="55"/>
      <c r="Z2024" s="55"/>
      <c r="AA2024" s="42"/>
      <c r="AF2024" s="55"/>
      <c r="AG2024" s="56"/>
      <c r="AJ2024" s="11"/>
      <c r="AQ2024" s="5"/>
    </row>
    <row r="2025" spans="2:43">
      <c r="B2025" s="57"/>
      <c r="C2025" s="11"/>
      <c r="D2025" s="11"/>
      <c r="E2025" s="56"/>
      <c r="F2025" s="11"/>
      <c r="G2025" s="11"/>
      <c r="H2025" s="11"/>
      <c r="L2025" s="55"/>
      <c r="M2025" s="42"/>
      <c r="N2025" s="55"/>
      <c r="O2025" s="42"/>
      <c r="P2025" s="55"/>
      <c r="Q2025" s="55"/>
      <c r="R2025" s="55"/>
      <c r="S2025" s="55"/>
      <c r="T2025" s="55"/>
      <c r="V2025" s="55"/>
      <c r="W2025" s="55"/>
      <c r="X2025" s="55"/>
      <c r="Y2025" s="55"/>
      <c r="Z2025" s="55"/>
      <c r="AA2025" s="42"/>
      <c r="AF2025" s="55"/>
      <c r="AG2025" s="56"/>
      <c r="AJ2025" s="11"/>
      <c r="AQ2025" s="5"/>
    </row>
    <row r="2026" spans="2:43">
      <c r="B2026" s="57"/>
      <c r="D2026" s="11"/>
      <c r="E2026" s="56"/>
      <c r="F2026" s="11"/>
      <c r="G2026" s="11"/>
      <c r="H2026" s="11"/>
      <c r="L2026" s="55"/>
      <c r="M2026" s="42"/>
      <c r="N2026" s="55"/>
      <c r="O2026" s="42"/>
      <c r="Q2026" s="55"/>
      <c r="R2026" s="55"/>
      <c r="S2026" s="55"/>
      <c r="T2026" s="55"/>
      <c r="U2026" s="55"/>
      <c r="V2026" s="55"/>
      <c r="W2026" s="55"/>
      <c r="X2026" s="55"/>
      <c r="Y2026" s="55"/>
      <c r="Z2026" s="55"/>
      <c r="AC2026" s="42"/>
      <c r="AF2026" s="55"/>
      <c r="AG2026" s="56"/>
      <c r="AQ2026" s="5"/>
    </row>
    <row r="2027" spans="2:43">
      <c r="B2027" s="57"/>
      <c r="D2027" s="11"/>
      <c r="E2027" s="56"/>
      <c r="F2027" s="11"/>
      <c r="G2027" s="11"/>
      <c r="H2027" s="11"/>
      <c r="L2027" s="55"/>
      <c r="M2027" s="42"/>
      <c r="N2027" s="55"/>
      <c r="O2027" s="42"/>
      <c r="Q2027" s="55"/>
      <c r="R2027" s="55"/>
      <c r="S2027" s="55"/>
      <c r="T2027" s="55"/>
      <c r="U2027" s="55"/>
      <c r="V2027" s="55"/>
      <c r="W2027" s="55"/>
      <c r="X2027" s="55"/>
      <c r="Y2027" s="55"/>
      <c r="Z2027" s="55"/>
      <c r="AA2027" s="42"/>
      <c r="AF2027" s="55"/>
      <c r="AG2027" s="56"/>
      <c r="AQ2027" s="5"/>
    </row>
    <row r="2028" spans="2:43">
      <c r="B2028" s="57"/>
      <c r="D2028" s="11"/>
      <c r="E2028" s="56"/>
      <c r="F2028" s="11"/>
      <c r="G2028" s="11"/>
      <c r="H2028" s="11"/>
      <c r="L2028" s="55"/>
      <c r="M2028" s="42"/>
      <c r="N2028" s="55"/>
      <c r="O2028" s="42"/>
      <c r="Q2028" s="55"/>
      <c r="R2028" s="55"/>
      <c r="S2028" s="55"/>
      <c r="T2028" s="55"/>
      <c r="U2028" s="55"/>
      <c r="V2028" s="55"/>
      <c r="W2028" s="55"/>
      <c r="X2028" s="55"/>
      <c r="Y2028" s="55"/>
      <c r="Z2028" s="55"/>
      <c r="AA2028" s="42"/>
      <c r="AF2028" s="55"/>
      <c r="AG2028" s="56"/>
      <c r="AQ2028" s="5"/>
    </row>
    <row r="2029" spans="2:43">
      <c r="B2029" s="57"/>
      <c r="D2029" s="11"/>
      <c r="E2029" s="56"/>
      <c r="F2029" s="11"/>
      <c r="G2029" s="11"/>
      <c r="H2029" s="11"/>
      <c r="L2029" s="55"/>
      <c r="M2029" s="42"/>
      <c r="N2029" s="55"/>
      <c r="O2029" s="42"/>
      <c r="Q2029" s="55"/>
      <c r="R2029" s="55"/>
      <c r="S2029" s="55"/>
      <c r="T2029" s="55"/>
      <c r="U2029" s="55"/>
      <c r="V2029" s="55"/>
      <c r="W2029" s="55"/>
      <c r="X2029" s="55"/>
      <c r="Y2029" s="55"/>
      <c r="Z2029" s="55"/>
      <c r="AA2029" s="42"/>
      <c r="AF2029" s="55"/>
      <c r="AG2029" s="56"/>
      <c r="AN2029" s="11"/>
      <c r="AQ2029" s="5"/>
    </row>
    <row r="2030" spans="2:43">
      <c r="B2030" s="57"/>
      <c r="D2030" s="11"/>
      <c r="E2030" s="56"/>
      <c r="F2030" s="11"/>
      <c r="G2030" s="11"/>
      <c r="H2030" s="11"/>
      <c r="L2030" s="55"/>
      <c r="M2030" s="42"/>
      <c r="N2030" s="55"/>
      <c r="O2030" s="42"/>
      <c r="Q2030" s="55"/>
      <c r="R2030" s="55"/>
      <c r="S2030" s="55"/>
      <c r="T2030" s="55"/>
      <c r="U2030" s="55"/>
      <c r="V2030" s="55"/>
      <c r="W2030" s="55"/>
      <c r="X2030" s="55"/>
      <c r="Y2030" s="55"/>
      <c r="Z2030" s="55"/>
      <c r="AA2030" s="42"/>
      <c r="AF2030" s="55"/>
      <c r="AG2030" s="56"/>
      <c r="AQ2030" s="5"/>
    </row>
    <row r="2031" spans="2:43">
      <c r="B2031" s="57"/>
      <c r="D2031" s="11"/>
      <c r="E2031" s="56"/>
      <c r="F2031" s="11"/>
      <c r="G2031" s="11"/>
      <c r="H2031" s="11"/>
      <c r="L2031" s="55"/>
      <c r="M2031" s="42"/>
      <c r="N2031" s="55"/>
      <c r="O2031" s="42"/>
      <c r="Q2031" s="55"/>
      <c r="R2031" s="55"/>
      <c r="S2031" s="55"/>
      <c r="T2031" s="55"/>
      <c r="U2031" s="55"/>
      <c r="V2031" s="55"/>
      <c r="W2031" s="55"/>
      <c r="X2031" s="55"/>
      <c r="Y2031" s="55"/>
      <c r="Z2031" s="55"/>
      <c r="AA2031" s="42"/>
      <c r="AF2031" s="55"/>
      <c r="AG2031" s="56"/>
      <c r="AQ2031" s="5"/>
    </row>
    <row r="2032" spans="2:43">
      <c r="B2032" s="57"/>
      <c r="D2032" s="11"/>
      <c r="E2032" s="56"/>
      <c r="F2032" s="11"/>
      <c r="G2032" s="11"/>
      <c r="H2032" s="11"/>
      <c r="L2032" s="55"/>
      <c r="M2032" s="42"/>
      <c r="N2032" s="55"/>
      <c r="O2032" s="42"/>
      <c r="Q2032" s="55"/>
      <c r="R2032" s="55"/>
      <c r="S2032" s="55"/>
      <c r="T2032" s="55"/>
      <c r="U2032" s="55"/>
      <c r="V2032" s="55"/>
      <c r="W2032" s="55"/>
      <c r="X2032" s="55"/>
      <c r="Y2032" s="55"/>
      <c r="Z2032" s="55"/>
      <c r="AA2032" s="42"/>
      <c r="AF2032" s="55"/>
      <c r="AG2032" s="56"/>
      <c r="AQ2032" s="5"/>
    </row>
    <row r="2033" spans="2:43">
      <c r="B2033" s="57"/>
      <c r="D2033" s="11"/>
      <c r="E2033" s="56"/>
      <c r="F2033" s="11"/>
      <c r="G2033" s="11"/>
      <c r="H2033" s="11"/>
      <c r="L2033" s="55"/>
      <c r="M2033" s="42"/>
      <c r="N2033" s="55"/>
      <c r="O2033" s="42"/>
      <c r="Q2033" s="55"/>
      <c r="R2033" s="55"/>
      <c r="S2033" s="55"/>
      <c r="T2033" s="55"/>
      <c r="U2033" s="55"/>
      <c r="V2033" s="55"/>
      <c r="W2033" s="55"/>
      <c r="X2033" s="55"/>
      <c r="Y2033" s="55"/>
      <c r="Z2033" s="55"/>
      <c r="AA2033" s="42"/>
      <c r="AF2033" s="55"/>
      <c r="AG2033" s="56"/>
      <c r="AQ2033" s="5"/>
    </row>
    <row r="2034" spans="2:43">
      <c r="B2034" s="57"/>
      <c r="D2034" s="11"/>
      <c r="E2034" s="56"/>
      <c r="F2034" s="11"/>
      <c r="G2034" s="11"/>
      <c r="H2034" s="11"/>
      <c r="L2034" s="55"/>
      <c r="M2034" s="42"/>
      <c r="N2034" s="55"/>
      <c r="O2034" s="42"/>
      <c r="Q2034" s="55"/>
      <c r="R2034" s="55"/>
      <c r="S2034" s="55"/>
      <c r="T2034" s="55"/>
      <c r="U2034" s="55"/>
      <c r="V2034" s="55"/>
      <c r="W2034" s="55"/>
      <c r="X2034" s="55"/>
      <c r="Y2034" s="55"/>
      <c r="Z2034" s="55"/>
      <c r="AA2034" s="42"/>
      <c r="AF2034" s="55"/>
      <c r="AG2034" s="56"/>
      <c r="AQ2034" s="5"/>
    </row>
    <row r="2035" spans="2:43">
      <c r="B2035" s="57"/>
      <c r="D2035" s="11"/>
      <c r="E2035" s="56"/>
      <c r="F2035" s="11"/>
      <c r="G2035" s="11"/>
      <c r="H2035" s="11"/>
      <c r="I2035" s="11"/>
      <c r="L2035" s="55"/>
      <c r="M2035" s="42"/>
      <c r="N2035" s="55"/>
      <c r="O2035" s="42"/>
      <c r="Q2035" s="55"/>
      <c r="R2035" s="55"/>
      <c r="S2035" s="55"/>
      <c r="T2035" s="55"/>
      <c r="U2035" s="55"/>
      <c r="V2035" s="55"/>
      <c r="W2035" s="55"/>
      <c r="X2035" s="55"/>
      <c r="Y2035" s="55"/>
      <c r="Z2035" s="55"/>
      <c r="AA2035" s="42"/>
      <c r="AF2035" s="55"/>
      <c r="AG2035" s="56"/>
      <c r="AQ2035" s="5"/>
    </row>
    <row r="2036" spans="2:43">
      <c r="B2036" s="57"/>
      <c r="D2036" s="11"/>
      <c r="E2036" s="56"/>
      <c r="F2036" s="11"/>
      <c r="G2036" s="11"/>
      <c r="H2036" s="11"/>
      <c r="L2036" s="55"/>
      <c r="M2036" s="42"/>
      <c r="N2036" s="55"/>
      <c r="O2036" s="42"/>
      <c r="Q2036" s="55"/>
      <c r="R2036" s="55"/>
      <c r="S2036" s="55"/>
      <c r="T2036" s="55"/>
      <c r="U2036" s="55"/>
      <c r="V2036" s="55"/>
      <c r="W2036" s="55"/>
      <c r="X2036" s="55"/>
      <c r="Y2036" s="55"/>
      <c r="Z2036" s="55"/>
      <c r="AC2036" s="42"/>
      <c r="AF2036" s="55"/>
      <c r="AG2036" s="56"/>
      <c r="AQ2036" s="5"/>
    </row>
    <row r="2037" spans="2:43">
      <c r="B2037" s="57"/>
      <c r="D2037" s="11"/>
      <c r="E2037" s="56"/>
      <c r="F2037" s="11"/>
      <c r="G2037" s="11"/>
      <c r="H2037" s="11"/>
      <c r="L2037" s="55"/>
      <c r="M2037" s="42"/>
      <c r="N2037" s="55"/>
      <c r="O2037" s="42"/>
      <c r="Q2037" s="55"/>
      <c r="R2037" s="55"/>
      <c r="S2037" s="55"/>
      <c r="T2037" s="55"/>
      <c r="U2037" s="55"/>
      <c r="V2037" s="55"/>
      <c r="W2037" s="55"/>
      <c r="X2037" s="55"/>
      <c r="Y2037" s="55"/>
      <c r="Z2037" s="55"/>
      <c r="AA2037" s="42"/>
      <c r="AF2037" s="55"/>
      <c r="AG2037" s="56"/>
      <c r="AQ2037" s="5"/>
    </row>
    <row r="2038" spans="2:43">
      <c r="B2038" s="57"/>
      <c r="D2038" s="11"/>
      <c r="E2038" s="56"/>
      <c r="F2038" s="11"/>
      <c r="G2038" s="11"/>
      <c r="H2038" s="11"/>
      <c r="L2038" s="55"/>
      <c r="M2038" s="42"/>
      <c r="N2038" s="55"/>
      <c r="O2038" s="42"/>
      <c r="Q2038" s="55"/>
      <c r="R2038" s="55"/>
      <c r="S2038" s="55"/>
      <c r="T2038" s="55"/>
      <c r="U2038" s="55"/>
      <c r="V2038" s="55"/>
      <c r="W2038" s="55"/>
      <c r="X2038" s="55"/>
      <c r="Y2038" s="55"/>
      <c r="Z2038" s="55"/>
      <c r="AC2038" s="42"/>
      <c r="AF2038" s="55"/>
      <c r="AG2038" s="56"/>
      <c r="AN2038" s="11"/>
      <c r="AQ2038" s="5"/>
    </row>
    <row r="2039" spans="2:43">
      <c r="B2039" s="57"/>
      <c r="D2039" s="11"/>
      <c r="E2039" s="56"/>
      <c r="F2039" s="11"/>
      <c r="G2039" s="11"/>
      <c r="H2039" s="11"/>
      <c r="L2039" s="55"/>
      <c r="M2039" s="42"/>
      <c r="N2039" s="55"/>
      <c r="O2039" s="42"/>
      <c r="Q2039" s="55"/>
      <c r="R2039" s="55"/>
      <c r="S2039" s="55"/>
      <c r="T2039" s="55"/>
      <c r="U2039" s="55"/>
      <c r="V2039" s="55"/>
      <c r="W2039" s="55"/>
      <c r="X2039" s="55"/>
      <c r="Y2039" s="55"/>
      <c r="Z2039" s="55"/>
      <c r="AA2039" s="42"/>
      <c r="AF2039" s="55"/>
      <c r="AG2039" s="56"/>
      <c r="AN2039" s="11"/>
      <c r="AQ2039" s="5"/>
    </row>
    <row r="2040" spans="2:43">
      <c r="B2040" s="57"/>
      <c r="D2040" s="11"/>
      <c r="E2040" s="56"/>
      <c r="F2040" s="11"/>
      <c r="G2040" s="11"/>
      <c r="H2040" s="11"/>
      <c r="L2040" s="55"/>
      <c r="M2040" s="42"/>
      <c r="N2040" s="55"/>
      <c r="O2040" s="42"/>
      <c r="Q2040" s="55"/>
      <c r="R2040" s="55"/>
      <c r="S2040" s="55"/>
      <c r="T2040" s="55"/>
      <c r="U2040" s="55"/>
      <c r="V2040" s="55"/>
      <c r="W2040" s="55"/>
      <c r="X2040" s="55"/>
      <c r="Y2040" s="55"/>
      <c r="Z2040" s="55"/>
      <c r="AF2040" s="55"/>
      <c r="AG2040" s="56"/>
      <c r="AJ2040" s="11"/>
      <c r="AQ2040" s="5"/>
    </row>
    <row r="2041" spans="2:43">
      <c r="B2041" s="57"/>
      <c r="D2041" s="11"/>
      <c r="E2041" s="56"/>
      <c r="F2041" s="11"/>
      <c r="G2041" s="11"/>
      <c r="H2041" s="11"/>
      <c r="L2041" s="55"/>
      <c r="M2041" s="42"/>
      <c r="N2041" s="55"/>
      <c r="O2041" s="42"/>
      <c r="Q2041" s="55"/>
      <c r="R2041" s="55"/>
      <c r="S2041" s="55"/>
      <c r="T2041" s="55"/>
      <c r="U2041" s="55"/>
      <c r="V2041" s="55"/>
      <c r="W2041" s="55"/>
      <c r="X2041" s="55"/>
      <c r="Y2041" s="55"/>
      <c r="Z2041" s="55"/>
      <c r="AA2041" s="42"/>
      <c r="AF2041" s="55"/>
      <c r="AG2041" s="56"/>
      <c r="AQ2041" s="5"/>
    </row>
    <row r="2042" spans="2:43">
      <c r="B2042" s="57"/>
      <c r="D2042" s="11"/>
      <c r="E2042" s="56"/>
      <c r="F2042" s="11"/>
      <c r="G2042" s="11"/>
      <c r="H2042" s="11"/>
      <c r="L2042" s="55"/>
      <c r="M2042" s="42"/>
      <c r="N2042" s="55"/>
      <c r="O2042" s="42"/>
      <c r="Q2042" s="55"/>
      <c r="R2042" s="55"/>
      <c r="S2042" s="55"/>
      <c r="T2042" s="55"/>
      <c r="U2042" s="55"/>
      <c r="V2042" s="55"/>
      <c r="W2042" s="55"/>
      <c r="X2042" s="55"/>
      <c r="Y2042" s="55"/>
      <c r="Z2042" s="55"/>
      <c r="AC2042" s="42"/>
      <c r="AF2042" s="55"/>
      <c r="AG2042" s="56"/>
      <c r="AN2042" s="11"/>
      <c r="AQ2042" s="5"/>
    </row>
    <row r="2043" spans="2:43">
      <c r="B2043" s="57"/>
      <c r="D2043" s="11"/>
      <c r="E2043" s="56"/>
      <c r="F2043" s="11"/>
      <c r="G2043" s="11"/>
      <c r="H2043" s="11"/>
      <c r="L2043" s="55"/>
      <c r="M2043" s="42"/>
      <c r="N2043" s="55"/>
      <c r="O2043" s="42"/>
      <c r="Q2043" s="55"/>
      <c r="R2043" s="55"/>
      <c r="S2043" s="55"/>
      <c r="T2043" s="55"/>
      <c r="U2043" s="55"/>
      <c r="V2043" s="55"/>
      <c r="W2043" s="55"/>
      <c r="X2043" s="55"/>
      <c r="Y2043" s="55"/>
      <c r="Z2043" s="55"/>
      <c r="AA2043" s="42"/>
      <c r="AF2043" s="55"/>
      <c r="AG2043" s="56"/>
      <c r="AQ2043" s="5"/>
    </row>
    <row r="2044" spans="2:43">
      <c r="B2044" s="57"/>
      <c r="D2044" s="11"/>
      <c r="E2044" s="56"/>
      <c r="F2044" s="11"/>
      <c r="G2044" s="11"/>
      <c r="H2044" s="11"/>
      <c r="L2044" s="55"/>
      <c r="M2044" s="42"/>
      <c r="N2044" s="55"/>
      <c r="O2044" s="42"/>
      <c r="Q2044" s="55"/>
      <c r="R2044" s="55"/>
      <c r="S2044" s="55"/>
      <c r="T2044" s="55"/>
      <c r="U2044" s="55"/>
      <c r="V2044" s="55"/>
      <c r="W2044" s="55"/>
      <c r="X2044" s="55"/>
      <c r="Y2044" s="55"/>
      <c r="Z2044" s="55"/>
      <c r="AF2044" s="55"/>
      <c r="AG2044" s="56"/>
      <c r="AJ2044" s="11"/>
      <c r="AQ2044" s="5"/>
    </row>
    <row r="2045" spans="2:43">
      <c r="B2045" s="57"/>
      <c r="D2045" s="11"/>
      <c r="E2045" s="56"/>
      <c r="F2045" s="11"/>
      <c r="G2045" s="11"/>
      <c r="H2045" s="11"/>
      <c r="L2045" s="55"/>
      <c r="M2045" s="42"/>
      <c r="N2045" s="55"/>
      <c r="O2045" s="42"/>
      <c r="Q2045" s="55"/>
      <c r="R2045" s="55"/>
      <c r="S2045" s="55"/>
      <c r="T2045" s="55"/>
      <c r="U2045" s="55"/>
      <c r="V2045" s="55"/>
      <c r="W2045" s="55"/>
      <c r="X2045" s="55"/>
      <c r="Y2045" s="55"/>
      <c r="Z2045" s="55"/>
      <c r="AA2045" s="42"/>
      <c r="AF2045" s="55"/>
      <c r="AG2045" s="56"/>
      <c r="AQ2045" s="5"/>
    </row>
    <row r="2046" spans="2:43">
      <c r="B2046" s="57"/>
      <c r="D2046" s="11"/>
      <c r="E2046" s="56"/>
      <c r="F2046" s="11"/>
      <c r="G2046" s="11"/>
      <c r="H2046" s="11"/>
      <c r="L2046" s="55"/>
      <c r="M2046" s="42"/>
      <c r="N2046" s="55"/>
      <c r="O2046" s="42"/>
      <c r="Q2046" s="55"/>
      <c r="R2046" s="55"/>
      <c r="S2046" s="55"/>
      <c r="T2046" s="55"/>
      <c r="U2046" s="55"/>
      <c r="V2046" s="55"/>
      <c r="W2046" s="55"/>
      <c r="X2046" s="55"/>
      <c r="Y2046" s="55"/>
      <c r="Z2046" s="55"/>
      <c r="AA2046" s="42"/>
      <c r="AF2046" s="55"/>
      <c r="AG2046" s="56"/>
      <c r="AQ2046" s="5"/>
    </row>
    <row r="2047" spans="2:43">
      <c r="B2047" s="57"/>
      <c r="D2047" s="11"/>
      <c r="E2047" s="56"/>
      <c r="F2047" s="11"/>
      <c r="G2047" s="11"/>
      <c r="H2047" s="11"/>
      <c r="L2047" s="55"/>
      <c r="M2047" s="42"/>
      <c r="N2047" s="55"/>
      <c r="O2047" s="42"/>
      <c r="Q2047" s="55"/>
      <c r="R2047" s="55"/>
      <c r="S2047" s="55"/>
      <c r="T2047" s="55"/>
      <c r="U2047" s="55"/>
      <c r="V2047" s="55"/>
      <c r="W2047" s="55"/>
      <c r="X2047" s="55"/>
      <c r="Y2047" s="55"/>
      <c r="Z2047" s="55"/>
      <c r="AA2047" s="42"/>
      <c r="AF2047" s="55"/>
      <c r="AG2047" s="56"/>
      <c r="AQ2047" s="5"/>
    </row>
    <row r="2048" spans="2:43">
      <c r="B2048" s="57"/>
      <c r="D2048" s="11"/>
      <c r="E2048" s="56"/>
      <c r="F2048" s="11"/>
      <c r="G2048" s="11"/>
      <c r="H2048" s="11"/>
      <c r="L2048" s="55"/>
      <c r="M2048" s="42"/>
      <c r="N2048" s="55"/>
      <c r="O2048" s="42"/>
      <c r="Q2048" s="55"/>
      <c r="R2048" s="55"/>
      <c r="S2048" s="55"/>
      <c r="T2048" s="55"/>
      <c r="U2048" s="55"/>
      <c r="V2048" s="55"/>
      <c r="W2048" s="55"/>
      <c r="X2048" s="55"/>
      <c r="Y2048" s="55"/>
      <c r="Z2048" s="55"/>
      <c r="AA2048" s="42"/>
      <c r="AF2048" s="55"/>
      <c r="AG2048" s="56"/>
      <c r="AL2048" s="11"/>
      <c r="AQ2048" s="5"/>
    </row>
    <row r="2049" spans="2:43">
      <c r="B2049" s="57"/>
      <c r="D2049" s="11"/>
      <c r="E2049" s="56"/>
      <c r="F2049" s="11"/>
      <c r="G2049" s="11"/>
      <c r="H2049" s="11"/>
      <c r="L2049" s="55"/>
      <c r="M2049" s="42"/>
      <c r="N2049" s="55"/>
      <c r="O2049" s="42"/>
      <c r="Q2049" s="55"/>
      <c r="R2049" s="55"/>
      <c r="S2049" s="55"/>
      <c r="T2049" s="55"/>
      <c r="U2049" s="55"/>
      <c r="V2049" s="55"/>
      <c r="W2049" s="55"/>
      <c r="X2049" s="55"/>
      <c r="Y2049" s="55"/>
      <c r="Z2049" s="55"/>
      <c r="AA2049" s="42"/>
      <c r="AF2049" s="55"/>
      <c r="AG2049" s="56"/>
      <c r="AQ2049" s="5"/>
    </row>
    <row r="2050" spans="2:43">
      <c r="B2050" s="57"/>
      <c r="D2050" s="11"/>
      <c r="E2050" s="56"/>
      <c r="F2050" s="11"/>
      <c r="G2050" s="11"/>
      <c r="H2050" s="11"/>
      <c r="L2050" s="55"/>
      <c r="M2050" s="42"/>
      <c r="N2050" s="55"/>
      <c r="O2050" s="42"/>
      <c r="Q2050" s="55"/>
      <c r="R2050" s="55"/>
      <c r="S2050" s="55"/>
      <c r="T2050" s="55"/>
      <c r="U2050" s="55"/>
      <c r="V2050" s="55"/>
      <c r="W2050" s="55"/>
      <c r="X2050" s="55"/>
      <c r="Y2050" s="55"/>
      <c r="Z2050" s="55"/>
      <c r="AA2050" s="42"/>
      <c r="AF2050" s="55"/>
      <c r="AG2050" s="56"/>
      <c r="AN2050" s="11"/>
      <c r="AQ2050" s="5"/>
    </row>
    <row r="2051" spans="2:43">
      <c r="B2051" s="57"/>
      <c r="D2051" s="11"/>
      <c r="E2051" s="56"/>
      <c r="F2051" s="11"/>
      <c r="G2051" s="11"/>
      <c r="H2051" s="11"/>
      <c r="L2051" s="55"/>
      <c r="M2051" s="42"/>
      <c r="N2051" s="55"/>
      <c r="O2051" s="42"/>
      <c r="Q2051" s="55"/>
      <c r="R2051" s="55"/>
      <c r="S2051" s="55"/>
      <c r="T2051" s="55"/>
      <c r="U2051" s="55"/>
      <c r="V2051" s="55"/>
      <c r="W2051" s="55"/>
      <c r="X2051" s="55"/>
      <c r="Y2051" s="55"/>
      <c r="Z2051" s="55"/>
      <c r="AA2051" s="42"/>
      <c r="AF2051" s="55"/>
      <c r="AG2051" s="56"/>
      <c r="AN2051" s="11"/>
      <c r="AQ2051" s="5"/>
    </row>
    <row r="2052" spans="2:43">
      <c r="B2052" s="57"/>
      <c r="D2052" s="11"/>
      <c r="E2052" s="56"/>
      <c r="F2052" s="11"/>
      <c r="G2052" s="11"/>
      <c r="H2052" s="11"/>
      <c r="L2052" s="55"/>
      <c r="M2052" s="42"/>
      <c r="N2052" s="55"/>
      <c r="O2052" s="42"/>
      <c r="Q2052" s="55"/>
      <c r="R2052" s="55"/>
      <c r="S2052" s="55"/>
      <c r="T2052" s="55"/>
      <c r="U2052" s="55"/>
      <c r="V2052" s="55"/>
      <c r="W2052" s="55"/>
      <c r="X2052" s="55"/>
      <c r="Y2052" s="55"/>
      <c r="Z2052" s="55"/>
      <c r="AA2052" s="42"/>
      <c r="AF2052" s="55"/>
      <c r="AG2052" s="56"/>
      <c r="AN2052" s="11"/>
      <c r="AQ2052" s="5"/>
    </row>
    <row r="2053" spans="2:43">
      <c r="B2053" s="57"/>
      <c r="D2053" s="11"/>
      <c r="E2053" s="56"/>
      <c r="F2053" s="11"/>
      <c r="G2053" s="11"/>
      <c r="H2053" s="11"/>
      <c r="L2053" s="55"/>
      <c r="M2053" s="42"/>
      <c r="N2053" s="55"/>
      <c r="O2053" s="42"/>
      <c r="Q2053" s="55"/>
      <c r="R2053" s="55"/>
      <c r="S2053" s="55"/>
      <c r="T2053" s="55"/>
      <c r="U2053" s="55"/>
      <c r="V2053" s="55"/>
      <c r="W2053" s="55"/>
      <c r="X2053" s="55"/>
      <c r="Y2053" s="55"/>
      <c r="Z2053" s="55"/>
      <c r="AA2053" s="42"/>
      <c r="AF2053" s="55"/>
      <c r="AG2053" s="56"/>
      <c r="AQ2053" s="5"/>
    </row>
    <row r="2054" spans="2:43">
      <c r="B2054" s="57"/>
      <c r="D2054" s="11"/>
      <c r="E2054" s="56"/>
      <c r="F2054" s="11"/>
      <c r="G2054" s="11"/>
      <c r="H2054" s="11"/>
      <c r="I2054" s="11"/>
      <c r="L2054" s="55"/>
      <c r="M2054" s="42"/>
      <c r="N2054" s="55"/>
      <c r="O2054" s="42"/>
      <c r="Q2054" s="55"/>
      <c r="R2054" s="55"/>
      <c r="S2054" s="55"/>
      <c r="T2054" s="55"/>
      <c r="U2054" s="55"/>
      <c r="V2054" s="55"/>
      <c r="W2054" s="55"/>
      <c r="X2054" s="55"/>
      <c r="Y2054" s="55"/>
      <c r="Z2054" s="55"/>
      <c r="AA2054" s="42"/>
      <c r="AF2054" s="55"/>
      <c r="AG2054" s="56"/>
      <c r="AQ2054" s="5"/>
    </row>
    <row r="2055" spans="2:43">
      <c r="B2055" s="57"/>
      <c r="D2055" s="11"/>
      <c r="E2055" s="56"/>
      <c r="F2055" s="11"/>
      <c r="G2055" s="11"/>
      <c r="H2055" s="11"/>
      <c r="L2055" s="55"/>
      <c r="M2055" s="42"/>
      <c r="N2055" s="55"/>
      <c r="O2055" s="42"/>
      <c r="Q2055" s="55"/>
      <c r="R2055" s="55"/>
      <c r="S2055" s="55"/>
      <c r="T2055" s="55"/>
      <c r="U2055" s="55"/>
      <c r="V2055" s="55"/>
      <c r="W2055" s="55"/>
      <c r="X2055" s="55"/>
      <c r="Y2055" s="55"/>
      <c r="Z2055" s="55"/>
      <c r="AA2055" s="42"/>
      <c r="AF2055" s="55"/>
      <c r="AG2055" s="56"/>
      <c r="AL2055" s="11"/>
      <c r="AQ2055" s="5"/>
    </row>
    <row r="2056" spans="2:43">
      <c r="B2056" s="57"/>
      <c r="D2056" s="11"/>
      <c r="E2056" s="56"/>
      <c r="F2056" s="11"/>
      <c r="G2056" s="11"/>
      <c r="H2056" s="11"/>
      <c r="L2056" s="55"/>
      <c r="M2056" s="42"/>
      <c r="N2056" s="55"/>
      <c r="O2056" s="42"/>
      <c r="Q2056" s="55"/>
      <c r="R2056" s="55"/>
      <c r="S2056" s="55"/>
      <c r="T2056" s="55"/>
      <c r="U2056" s="55"/>
      <c r="V2056" s="55"/>
      <c r="W2056" s="55"/>
      <c r="X2056" s="55"/>
      <c r="Y2056" s="55"/>
      <c r="Z2056" s="55"/>
      <c r="AC2056" s="42"/>
      <c r="AF2056" s="55"/>
      <c r="AG2056" s="56"/>
      <c r="AL2056" s="11"/>
      <c r="AN2056" s="11"/>
      <c r="AQ2056" s="5"/>
    </row>
    <row r="2057" spans="2:43">
      <c r="B2057" s="57"/>
      <c r="D2057" s="11"/>
      <c r="E2057" s="56"/>
      <c r="F2057" s="11"/>
      <c r="G2057" s="11"/>
      <c r="H2057" s="11"/>
      <c r="L2057" s="55"/>
      <c r="M2057" s="42"/>
      <c r="N2057" s="55"/>
      <c r="O2057" s="42"/>
      <c r="Q2057" s="55"/>
      <c r="R2057" s="55"/>
      <c r="S2057" s="55"/>
      <c r="T2057" s="55"/>
      <c r="U2057" s="55"/>
      <c r="V2057" s="55"/>
      <c r="W2057" s="55"/>
      <c r="X2057" s="55"/>
      <c r="Y2057" s="55"/>
      <c r="Z2057" s="55"/>
      <c r="AA2057" s="42"/>
      <c r="AF2057" s="55"/>
      <c r="AG2057" s="56"/>
      <c r="AN2057" s="11"/>
      <c r="AQ2057" s="5"/>
    </row>
    <row r="2058" spans="2:43">
      <c r="B2058" s="57"/>
      <c r="D2058" s="11"/>
      <c r="E2058" s="56"/>
      <c r="F2058" s="11"/>
      <c r="G2058" s="11"/>
      <c r="H2058" s="11"/>
      <c r="L2058" s="55"/>
      <c r="M2058" s="42"/>
      <c r="N2058" s="55"/>
      <c r="O2058" s="42"/>
      <c r="Q2058" s="55"/>
      <c r="R2058" s="55"/>
      <c r="S2058" s="55"/>
      <c r="T2058" s="55"/>
      <c r="U2058" s="55"/>
      <c r="V2058" s="55"/>
      <c r="W2058" s="55"/>
      <c r="X2058" s="55"/>
      <c r="Y2058" s="55"/>
      <c r="Z2058" s="55"/>
      <c r="AA2058" s="42"/>
      <c r="AF2058" s="55"/>
      <c r="AG2058" s="56"/>
      <c r="AN2058" s="11"/>
      <c r="AQ2058" s="5"/>
    </row>
    <row r="2059" spans="2:43">
      <c r="B2059" s="57"/>
      <c r="D2059" s="11"/>
      <c r="E2059" s="56"/>
      <c r="F2059" s="11"/>
      <c r="G2059" s="11"/>
      <c r="H2059" s="11"/>
      <c r="L2059" s="55"/>
      <c r="M2059" s="42"/>
      <c r="N2059" s="55"/>
      <c r="O2059" s="42"/>
      <c r="Q2059" s="55"/>
      <c r="R2059" s="55"/>
      <c r="S2059" s="55"/>
      <c r="T2059" s="55"/>
      <c r="U2059" s="55"/>
      <c r="V2059" s="55"/>
      <c r="W2059" s="55"/>
      <c r="X2059" s="55"/>
      <c r="Y2059" s="55"/>
      <c r="Z2059" s="55"/>
      <c r="AA2059" s="42"/>
      <c r="AF2059" s="55"/>
      <c r="AG2059" s="56"/>
      <c r="AL2059" s="11"/>
      <c r="AQ2059" s="5"/>
    </row>
    <row r="2060" spans="2:43">
      <c r="B2060" s="57"/>
      <c r="D2060" s="11"/>
      <c r="E2060" s="56"/>
      <c r="F2060" s="11"/>
      <c r="G2060" s="11"/>
      <c r="H2060" s="11"/>
      <c r="L2060" s="55"/>
      <c r="M2060" s="42"/>
      <c r="N2060" s="55"/>
      <c r="O2060" s="42"/>
      <c r="Q2060" s="55"/>
      <c r="R2060" s="55"/>
      <c r="S2060" s="55"/>
      <c r="T2060" s="55"/>
      <c r="U2060" s="55"/>
      <c r="V2060" s="55"/>
      <c r="W2060" s="55"/>
      <c r="X2060" s="55"/>
      <c r="Y2060" s="55"/>
      <c r="Z2060" s="55"/>
      <c r="AA2060" s="42"/>
      <c r="AF2060" s="55"/>
      <c r="AG2060" s="56"/>
      <c r="AL2060" s="11"/>
      <c r="AQ2060" s="5"/>
    </row>
    <row r="2061" spans="2:43">
      <c r="B2061" s="57"/>
      <c r="D2061" s="11"/>
      <c r="E2061" s="56"/>
      <c r="F2061" s="11"/>
      <c r="G2061" s="11"/>
      <c r="H2061" s="11"/>
      <c r="L2061" s="55"/>
      <c r="M2061" s="42"/>
      <c r="N2061" s="55"/>
      <c r="O2061" s="42"/>
      <c r="Q2061" s="55"/>
      <c r="R2061" s="55"/>
      <c r="S2061" s="55"/>
      <c r="T2061" s="55"/>
      <c r="U2061" s="55"/>
      <c r="V2061" s="55"/>
      <c r="W2061" s="55"/>
      <c r="X2061" s="55"/>
      <c r="Y2061" s="55"/>
      <c r="Z2061" s="55"/>
      <c r="AA2061" s="42"/>
      <c r="AF2061" s="55"/>
      <c r="AG2061" s="56"/>
      <c r="AL2061" s="11"/>
      <c r="AQ2061" s="5"/>
    </row>
    <row r="2062" spans="2:43">
      <c r="B2062" s="57"/>
      <c r="D2062" s="11"/>
      <c r="E2062" s="56"/>
      <c r="F2062" s="11"/>
      <c r="G2062" s="11"/>
      <c r="H2062" s="11"/>
      <c r="L2062" s="55"/>
      <c r="M2062" s="42"/>
      <c r="N2062" s="55"/>
      <c r="O2062" s="42"/>
      <c r="Q2062" s="55"/>
      <c r="R2062" s="55"/>
      <c r="S2062" s="55"/>
      <c r="T2062" s="55"/>
      <c r="U2062" s="55"/>
      <c r="V2062" s="55"/>
      <c r="W2062" s="55"/>
      <c r="X2062" s="55"/>
      <c r="Y2062" s="55"/>
      <c r="Z2062" s="55"/>
      <c r="AA2062" s="42"/>
      <c r="AF2062" s="55"/>
      <c r="AG2062" s="56"/>
      <c r="AL2062" s="11"/>
      <c r="AQ2062" s="5"/>
    </row>
    <row r="2063" spans="2:43">
      <c r="B2063" s="57"/>
      <c r="D2063" s="11"/>
      <c r="E2063" s="56"/>
      <c r="F2063" s="11"/>
      <c r="G2063" s="11"/>
      <c r="H2063" s="11"/>
      <c r="L2063" s="55"/>
      <c r="M2063" s="42"/>
      <c r="N2063" s="55"/>
      <c r="O2063" s="42"/>
      <c r="Q2063" s="55"/>
      <c r="R2063" s="55"/>
      <c r="S2063" s="55"/>
      <c r="T2063" s="55"/>
      <c r="U2063" s="55"/>
      <c r="V2063" s="55"/>
      <c r="W2063" s="55"/>
      <c r="X2063" s="55"/>
      <c r="Y2063" s="55"/>
      <c r="Z2063" s="55"/>
      <c r="AA2063" s="42"/>
      <c r="AF2063" s="55"/>
      <c r="AG2063" s="56"/>
      <c r="AL2063" s="11"/>
      <c r="AQ2063" s="5"/>
    </row>
    <row r="2064" spans="2:43">
      <c r="B2064" s="57"/>
      <c r="D2064" s="11"/>
      <c r="E2064" s="56"/>
      <c r="F2064" s="11"/>
      <c r="G2064" s="11"/>
      <c r="H2064" s="11"/>
      <c r="L2064" s="55"/>
      <c r="M2064" s="42"/>
      <c r="N2064" s="55"/>
      <c r="O2064" s="42"/>
      <c r="Q2064" s="55"/>
      <c r="R2064" s="55"/>
      <c r="S2064" s="55"/>
      <c r="T2064" s="55"/>
      <c r="U2064" s="55"/>
      <c r="V2064" s="55"/>
      <c r="W2064" s="55"/>
      <c r="X2064" s="55"/>
      <c r="Y2064" s="55"/>
      <c r="Z2064" s="55"/>
      <c r="AA2064" s="42"/>
      <c r="AF2064" s="55"/>
      <c r="AG2064" s="56"/>
      <c r="AQ2064" s="5"/>
    </row>
    <row r="2065" spans="2:43">
      <c r="B2065" s="57"/>
      <c r="D2065" s="11"/>
      <c r="E2065" s="56"/>
      <c r="F2065" s="11"/>
      <c r="G2065" s="11"/>
      <c r="H2065" s="11"/>
      <c r="L2065" s="55"/>
      <c r="M2065" s="42"/>
      <c r="N2065" s="55"/>
      <c r="O2065" s="42"/>
      <c r="Q2065" s="55"/>
      <c r="R2065" s="55"/>
      <c r="S2065" s="55"/>
      <c r="T2065" s="55"/>
      <c r="U2065" s="55"/>
      <c r="V2065" s="55"/>
      <c r="W2065" s="55"/>
      <c r="X2065" s="55"/>
      <c r="Y2065" s="55"/>
      <c r="Z2065" s="55"/>
      <c r="AA2065" s="42"/>
      <c r="AF2065" s="55"/>
      <c r="AG2065" s="56"/>
      <c r="AL2065" s="11"/>
      <c r="AQ2065" s="5"/>
    </row>
    <row r="2066" spans="2:43">
      <c r="B2066" s="57"/>
      <c r="D2066" s="11"/>
      <c r="E2066" s="56"/>
      <c r="F2066" s="11"/>
      <c r="G2066" s="11"/>
      <c r="H2066" s="11"/>
      <c r="L2066" s="55"/>
      <c r="M2066" s="42"/>
      <c r="N2066" s="55"/>
      <c r="O2066" s="42"/>
      <c r="Q2066" s="55"/>
      <c r="R2066" s="55"/>
      <c r="S2066" s="55"/>
      <c r="T2066" s="55"/>
      <c r="U2066" s="55"/>
      <c r="V2066" s="55"/>
      <c r="W2066" s="55"/>
      <c r="X2066" s="55"/>
      <c r="Y2066" s="55"/>
      <c r="Z2066" s="55"/>
      <c r="AA2066" s="42"/>
      <c r="AF2066" s="55"/>
      <c r="AG2066" s="56"/>
      <c r="AL2066" s="11"/>
      <c r="AN2066" s="11"/>
      <c r="AQ2066" s="5"/>
    </row>
    <row r="2067" spans="2:43">
      <c r="B2067" s="57"/>
      <c r="D2067" s="11"/>
      <c r="E2067" s="56"/>
      <c r="F2067" s="11"/>
      <c r="G2067" s="11"/>
      <c r="H2067" s="11"/>
      <c r="L2067" s="55"/>
      <c r="M2067" s="42"/>
      <c r="N2067" s="55"/>
      <c r="O2067" s="42"/>
      <c r="Q2067" s="55"/>
      <c r="R2067" s="55"/>
      <c r="S2067" s="55"/>
      <c r="T2067" s="55"/>
      <c r="U2067" s="55"/>
      <c r="V2067" s="55"/>
      <c r="W2067" s="55"/>
      <c r="X2067" s="55"/>
      <c r="Y2067" s="55"/>
      <c r="Z2067" s="55"/>
      <c r="AA2067" s="42"/>
      <c r="AF2067" s="55"/>
      <c r="AG2067" s="56"/>
      <c r="AL2067" s="11"/>
      <c r="AN2067" s="11"/>
      <c r="AQ2067" s="5"/>
    </row>
    <row r="2068" spans="2:43">
      <c r="B2068" s="57"/>
      <c r="D2068" s="11"/>
      <c r="E2068" s="56"/>
      <c r="F2068" s="11"/>
      <c r="G2068" s="11"/>
      <c r="H2068" s="11"/>
      <c r="L2068" s="55"/>
      <c r="M2068" s="42"/>
      <c r="N2068" s="55"/>
      <c r="O2068" s="42"/>
      <c r="Q2068" s="55"/>
      <c r="R2068" s="55"/>
      <c r="S2068" s="55"/>
      <c r="T2068" s="55"/>
      <c r="U2068" s="55"/>
      <c r="V2068" s="55"/>
      <c r="W2068" s="55"/>
      <c r="X2068" s="55"/>
      <c r="Y2068" s="55"/>
      <c r="Z2068" s="55"/>
      <c r="AA2068" s="42"/>
      <c r="AF2068" s="55"/>
      <c r="AG2068" s="56"/>
      <c r="AL2068" s="11"/>
      <c r="AQ2068" s="5"/>
    </row>
    <row r="2069" spans="2:43">
      <c r="B2069" s="57"/>
      <c r="D2069" s="11"/>
      <c r="E2069" s="56"/>
      <c r="F2069" s="11"/>
      <c r="G2069" s="11"/>
      <c r="H2069" s="11"/>
      <c r="L2069" s="55"/>
      <c r="M2069" s="42"/>
      <c r="N2069" s="55"/>
      <c r="O2069" s="42"/>
      <c r="Q2069" s="55"/>
      <c r="R2069" s="55"/>
      <c r="S2069" s="55"/>
      <c r="T2069" s="55"/>
      <c r="U2069" s="55"/>
      <c r="V2069" s="55"/>
      <c r="W2069" s="55"/>
      <c r="X2069" s="55"/>
      <c r="Y2069" s="55"/>
      <c r="Z2069" s="55"/>
      <c r="AA2069" s="42"/>
      <c r="AF2069" s="55"/>
      <c r="AG2069" s="56"/>
      <c r="AL2069" s="11"/>
      <c r="AQ2069" s="5"/>
    </row>
    <row r="2070" spans="2:43">
      <c r="B2070" s="57"/>
      <c r="D2070" s="11"/>
      <c r="E2070" s="56"/>
      <c r="F2070" s="11"/>
      <c r="G2070" s="11"/>
      <c r="H2070" s="11"/>
      <c r="L2070" s="55"/>
      <c r="M2070" s="42"/>
      <c r="N2070" s="55"/>
      <c r="O2070" s="42"/>
      <c r="Q2070" s="55"/>
      <c r="R2070" s="55"/>
      <c r="S2070" s="55"/>
      <c r="T2070" s="55"/>
      <c r="U2070" s="55"/>
      <c r="V2070" s="55"/>
      <c r="W2070" s="55"/>
      <c r="X2070" s="55"/>
      <c r="Y2070" s="55"/>
      <c r="Z2070" s="55"/>
      <c r="AA2070" s="42"/>
      <c r="AF2070" s="55"/>
      <c r="AG2070" s="56"/>
      <c r="AL2070" s="11"/>
      <c r="AQ2070" s="5"/>
    </row>
    <row r="2071" spans="2:43">
      <c r="B2071" s="57"/>
      <c r="D2071" s="11"/>
      <c r="E2071" s="56"/>
      <c r="F2071" s="11"/>
      <c r="G2071" s="11"/>
      <c r="H2071" s="11"/>
      <c r="L2071" s="55"/>
      <c r="M2071" s="42"/>
      <c r="N2071" s="55"/>
      <c r="O2071" s="42"/>
      <c r="Q2071" s="55"/>
      <c r="R2071" s="55"/>
      <c r="S2071" s="55"/>
      <c r="T2071" s="55"/>
      <c r="U2071" s="55"/>
      <c r="V2071" s="55"/>
      <c r="W2071" s="55"/>
      <c r="X2071" s="55"/>
      <c r="Y2071" s="55"/>
      <c r="Z2071" s="55"/>
      <c r="AA2071" s="42"/>
      <c r="AF2071" s="55"/>
      <c r="AG2071" s="56"/>
      <c r="AL2071" s="11"/>
      <c r="AN2071" s="11"/>
      <c r="AQ2071" s="5"/>
    </row>
    <row r="2072" spans="2:43">
      <c r="B2072" s="57"/>
      <c r="D2072" s="11"/>
      <c r="E2072" s="56"/>
      <c r="F2072" s="11"/>
      <c r="G2072" s="11"/>
      <c r="H2072" s="11"/>
      <c r="L2072" s="55"/>
      <c r="M2072" s="42"/>
      <c r="N2072" s="55"/>
      <c r="O2072" s="42"/>
      <c r="Q2072" s="55"/>
      <c r="R2072" s="55"/>
      <c r="S2072" s="55"/>
      <c r="T2072" s="55"/>
      <c r="U2072" s="55"/>
      <c r="V2072" s="55"/>
      <c r="W2072" s="55"/>
      <c r="X2072" s="55"/>
      <c r="Y2072" s="55"/>
      <c r="Z2072" s="55"/>
      <c r="AA2072" s="42"/>
      <c r="AF2072" s="55"/>
      <c r="AG2072" s="56"/>
      <c r="AQ2072" s="5"/>
    </row>
    <row r="2073" spans="2:43">
      <c r="B2073" s="57"/>
      <c r="D2073" s="11"/>
      <c r="E2073" s="56"/>
      <c r="F2073" s="11"/>
      <c r="G2073" s="11"/>
      <c r="H2073" s="11"/>
      <c r="L2073" s="55"/>
      <c r="M2073" s="42"/>
      <c r="N2073" s="55"/>
      <c r="O2073" s="42"/>
      <c r="Q2073" s="55"/>
      <c r="R2073" s="55"/>
      <c r="S2073" s="55"/>
      <c r="T2073" s="55"/>
      <c r="U2073" s="55"/>
      <c r="V2073" s="55"/>
      <c r="W2073" s="55"/>
      <c r="X2073" s="55"/>
      <c r="Y2073" s="55"/>
      <c r="Z2073" s="55"/>
      <c r="AA2073" s="42"/>
      <c r="AF2073" s="55"/>
      <c r="AG2073" s="56"/>
      <c r="AN2073" s="11"/>
      <c r="AQ2073" s="5"/>
    </row>
    <row r="2074" spans="2:43">
      <c r="B2074" s="57"/>
      <c r="D2074" s="11"/>
      <c r="E2074" s="56"/>
      <c r="F2074" s="11"/>
      <c r="G2074" s="11"/>
      <c r="H2074" s="11"/>
      <c r="L2074" s="55"/>
      <c r="M2074" s="42"/>
      <c r="N2074" s="55"/>
      <c r="O2074" s="42"/>
      <c r="Q2074" s="55"/>
      <c r="R2074" s="55"/>
      <c r="S2074" s="55"/>
      <c r="T2074" s="55"/>
      <c r="U2074" s="55"/>
      <c r="V2074" s="55"/>
      <c r="W2074" s="55"/>
      <c r="X2074" s="55"/>
      <c r="Y2074" s="55"/>
      <c r="Z2074" s="55"/>
      <c r="AC2074" s="42"/>
      <c r="AF2074" s="55"/>
      <c r="AG2074" s="56"/>
      <c r="AL2074" s="11"/>
      <c r="AN2074" s="11"/>
      <c r="AQ2074" s="5"/>
    </row>
    <row r="2075" spans="2:43">
      <c r="B2075" s="57"/>
      <c r="D2075" s="11"/>
      <c r="E2075" s="56"/>
      <c r="F2075" s="11"/>
      <c r="G2075" s="11"/>
      <c r="H2075" s="11"/>
      <c r="L2075" s="55"/>
      <c r="M2075" s="42"/>
      <c r="N2075" s="55"/>
      <c r="O2075" s="42"/>
      <c r="Q2075" s="55"/>
      <c r="R2075" s="55"/>
      <c r="S2075" s="55"/>
      <c r="T2075" s="55"/>
      <c r="U2075" s="55"/>
      <c r="V2075" s="55"/>
      <c r="W2075" s="55"/>
      <c r="X2075" s="55"/>
      <c r="Y2075" s="55"/>
      <c r="Z2075" s="55"/>
      <c r="AA2075" s="42"/>
      <c r="AF2075" s="55"/>
      <c r="AG2075" s="56"/>
      <c r="AL2075" s="11"/>
      <c r="AQ2075" s="5"/>
    </row>
    <row r="2076" spans="2:43">
      <c r="B2076" s="57"/>
      <c r="D2076" s="11"/>
      <c r="E2076" s="56"/>
      <c r="F2076" s="11"/>
      <c r="G2076" s="11"/>
      <c r="H2076" s="11"/>
      <c r="L2076" s="55"/>
      <c r="M2076" s="42"/>
      <c r="N2076" s="55"/>
      <c r="O2076" s="42"/>
      <c r="Q2076" s="55"/>
      <c r="R2076" s="55"/>
      <c r="S2076" s="55"/>
      <c r="T2076" s="55"/>
      <c r="U2076" s="55"/>
      <c r="V2076" s="55"/>
      <c r="W2076" s="55"/>
      <c r="X2076" s="55"/>
      <c r="Y2076" s="55"/>
      <c r="Z2076" s="55"/>
      <c r="AA2076" s="42"/>
      <c r="AF2076" s="55"/>
      <c r="AG2076" s="56"/>
      <c r="AL2076" s="11"/>
      <c r="AQ2076" s="5"/>
    </row>
    <row r="2077" spans="2:43">
      <c r="B2077" s="57"/>
      <c r="D2077" s="11"/>
      <c r="E2077" s="56"/>
      <c r="F2077" s="11"/>
      <c r="G2077" s="11"/>
      <c r="H2077" s="11"/>
      <c r="L2077" s="55"/>
      <c r="M2077" s="42"/>
      <c r="N2077" s="55"/>
      <c r="O2077" s="42"/>
      <c r="Q2077" s="55"/>
      <c r="R2077" s="55"/>
      <c r="S2077" s="55"/>
      <c r="T2077" s="55"/>
      <c r="U2077" s="55"/>
      <c r="V2077" s="55"/>
      <c r="W2077" s="55"/>
      <c r="X2077" s="55"/>
      <c r="Y2077" s="55"/>
      <c r="Z2077" s="55"/>
      <c r="AA2077" s="42"/>
      <c r="AF2077" s="55"/>
      <c r="AG2077" s="56"/>
      <c r="AL2077" s="11"/>
      <c r="AQ2077" s="5"/>
    </row>
    <row r="2078" spans="2:43">
      <c r="B2078" s="57"/>
      <c r="D2078" s="11"/>
      <c r="E2078" s="56"/>
      <c r="F2078" s="11"/>
      <c r="G2078" s="11"/>
      <c r="H2078" s="11"/>
      <c r="L2078" s="55"/>
      <c r="M2078" s="42"/>
      <c r="N2078" s="55"/>
      <c r="O2078" s="42"/>
      <c r="Q2078" s="55"/>
      <c r="R2078" s="55"/>
      <c r="S2078" s="55"/>
      <c r="T2078" s="55"/>
      <c r="U2078" s="55"/>
      <c r="V2078" s="55"/>
      <c r="W2078" s="55"/>
      <c r="X2078" s="55"/>
      <c r="Y2078" s="55"/>
      <c r="Z2078" s="55"/>
      <c r="AA2078" s="42"/>
      <c r="AF2078" s="55"/>
      <c r="AG2078" s="56"/>
      <c r="AN2078" s="11"/>
      <c r="AQ2078" s="5"/>
    </row>
    <row r="2079" spans="2:43">
      <c r="B2079" s="57"/>
      <c r="D2079" s="11"/>
      <c r="E2079" s="56"/>
      <c r="F2079" s="11"/>
      <c r="G2079" s="11"/>
      <c r="H2079" s="11"/>
      <c r="L2079" s="55"/>
      <c r="M2079" s="42"/>
      <c r="N2079" s="55"/>
      <c r="O2079" s="42"/>
      <c r="Q2079" s="55"/>
      <c r="R2079" s="55"/>
      <c r="S2079" s="55"/>
      <c r="T2079" s="55"/>
      <c r="U2079" s="55"/>
      <c r="V2079" s="55"/>
      <c r="W2079" s="55"/>
      <c r="X2079" s="55"/>
      <c r="Y2079" s="55"/>
      <c r="Z2079" s="55"/>
      <c r="AA2079" s="42"/>
      <c r="AF2079" s="55"/>
      <c r="AG2079" s="56"/>
      <c r="AQ2079" s="5"/>
    </row>
    <row r="2080" spans="2:43">
      <c r="B2080" s="57"/>
      <c r="D2080" s="11"/>
      <c r="E2080" s="56"/>
      <c r="F2080" s="11"/>
      <c r="G2080" s="11"/>
      <c r="H2080" s="11"/>
      <c r="L2080" s="55"/>
      <c r="M2080" s="42"/>
      <c r="N2080" s="55"/>
      <c r="O2080" s="42"/>
      <c r="Q2080" s="55"/>
      <c r="R2080" s="55"/>
      <c r="S2080" s="55"/>
      <c r="T2080" s="55"/>
      <c r="U2080" s="55"/>
      <c r="V2080" s="55"/>
      <c r="W2080" s="55"/>
      <c r="X2080" s="55"/>
      <c r="Y2080" s="55"/>
      <c r="Z2080" s="55"/>
      <c r="AA2080" s="42"/>
      <c r="AF2080" s="55"/>
      <c r="AG2080" s="56"/>
      <c r="AQ2080" s="5"/>
    </row>
    <row r="2081" spans="2:43">
      <c r="B2081" s="57"/>
      <c r="D2081" s="11"/>
      <c r="E2081" s="56"/>
      <c r="F2081" s="11"/>
      <c r="G2081" s="11"/>
      <c r="H2081" s="11"/>
      <c r="L2081" s="55"/>
      <c r="M2081" s="42"/>
      <c r="N2081" s="55"/>
      <c r="O2081" s="42"/>
      <c r="Q2081" s="55"/>
      <c r="R2081" s="55"/>
      <c r="S2081" s="55"/>
      <c r="T2081" s="55"/>
      <c r="U2081" s="55"/>
      <c r="V2081" s="55"/>
      <c r="W2081" s="55"/>
      <c r="X2081" s="55"/>
      <c r="Y2081" s="55"/>
      <c r="Z2081" s="55"/>
      <c r="AA2081" s="42"/>
      <c r="AF2081" s="55"/>
      <c r="AG2081" s="56"/>
      <c r="AN2081" s="11"/>
      <c r="AQ2081" s="5"/>
    </row>
    <row r="2082" spans="2:43">
      <c r="B2082" s="57"/>
      <c r="D2082" s="11"/>
      <c r="E2082" s="56"/>
      <c r="F2082" s="11"/>
      <c r="G2082" s="11"/>
      <c r="H2082" s="11"/>
      <c r="L2082" s="55"/>
      <c r="M2082" s="42"/>
      <c r="N2082" s="55"/>
      <c r="O2082" s="42"/>
      <c r="Q2082" s="55"/>
      <c r="R2082" s="55"/>
      <c r="S2082" s="55"/>
      <c r="T2082" s="55"/>
      <c r="U2082" s="55"/>
      <c r="V2082" s="55"/>
      <c r="W2082" s="55"/>
      <c r="X2082" s="55"/>
      <c r="Y2082" s="55"/>
      <c r="Z2082" s="55"/>
      <c r="AA2082" s="42"/>
      <c r="AF2082" s="55"/>
      <c r="AG2082" s="56"/>
      <c r="AQ2082" s="5"/>
    </row>
    <row r="2083" spans="2:43">
      <c r="B2083" s="57"/>
      <c r="D2083" s="11"/>
      <c r="E2083" s="56"/>
      <c r="F2083" s="11"/>
      <c r="G2083" s="11"/>
      <c r="H2083" s="11"/>
      <c r="L2083" s="55"/>
      <c r="M2083" s="42"/>
      <c r="N2083" s="55"/>
      <c r="O2083" s="42"/>
      <c r="Q2083" s="55"/>
      <c r="R2083" s="55"/>
      <c r="S2083" s="55"/>
      <c r="T2083" s="55"/>
      <c r="U2083" s="55"/>
      <c r="V2083" s="55"/>
      <c r="W2083" s="55"/>
      <c r="X2083" s="55"/>
      <c r="Y2083" s="55"/>
      <c r="Z2083" s="55"/>
      <c r="AA2083" s="42"/>
      <c r="AF2083" s="55"/>
      <c r="AG2083" s="56"/>
      <c r="AQ2083" s="5"/>
    </row>
    <row r="2084" spans="2:43">
      <c r="B2084" s="57"/>
      <c r="D2084" s="11"/>
      <c r="E2084" s="56"/>
      <c r="F2084" s="11"/>
      <c r="G2084" s="11"/>
      <c r="H2084" s="11"/>
      <c r="L2084" s="55"/>
      <c r="M2084" s="42"/>
      <c r="N2084" s="55"/>
      <c r="O2084" s="42"/>
      <c r="Q2084" s="55"/>
      <c r="R2084" s="55"/>
      <c r="S2084" s="55"/>
      <c r="T2084" s="55"/>
      <c r="U2084" s="55"/>
      <c r="V2084" s="55"/>
      <c r="W2084" s="55"/>
      <c r="X2084" s="55"/>
      <c r="Y2084" s="55"/>
      <c r="Z2084" s="55"/>
      <c r="AA2084" s="42"/>
      <c r="AF2084" s="55"/>
      <c r="AG2084" s="56"/>
      <c r="AN2084" s="11"/>
      <c r="AQ2084" s="5"/>
    </row>
    <row r="2085" spans="2:43">
      <c r="B2085" s="57"/>
      <c r="D2085" s="11"/>
      <c r="E2085" s="56"/>
      <c r="F2085" s="11"/>
      <c r="G2085" s="11"/>
      <c r="H2085" s="11"/>
      <c r="L2085" s="55"/>
      <c r="M2085" s="42"/>
      <c r="N2085" s="55"/>
      <c r="O2085" s="42"/>
      <c r="Q2085" s="55"/>
      <c r="R2085" s="55"/>
      <c r="S2085" s="55"/>
      <c r="T2085" s="55"/>
      <c r="U2085" s="55"/>
      <c r="V2085" s="55"/>
      <c r="W2085" s="55"/>
      <c r="X2085" s="55"/>
      <c r="Y2085" s="55"/>
      <c r="Z2085" s="55"/>
      <c r="AA2085" s="42"/>
      <c r="AF2085" s="55"/>
      <c r="AG2085" s="56"/>
      <c r="AQ2085" s="5"/>
    </row>
    <row r="2086" spans="2:43">
      <c r="B2086" s="57"/>
      <c r="D2086" s="11"/>
      <c r="E2086" s="56"/>
      <c r="F2086" s="11"/>
      <c r="G2086" s="11"/>
      <c r="H2086" s="11"/>
      <c r="L2086" s="55"/>
      <c r="M2086" s="42"/>
      <c r="N2086" s="55"/>
      <c r="O2086" s="42"/>
      <c r="Q2086" s="55"/>
      <c r="R2086" s="55"/>
      <c r="S2086" s="55"/>
      <c r="T2086" s="55"/>
      <c r="U2086" s="55"/>
      <c r="V2086" s="55"/>
      <c r="W2086" s="55"/>
      <c r="X2086" s="55"/>
      <c r="Y2086" s="55"/>
      <c r="Z2086" s="55"/>
      <c r="AA2086" s="42"/>
      <c r="AF2086" s="55"/>
      <c r="AG2086" s="56"/>
      <c r="AQ2086" s="5"/>
    </row>
    <row r="2087" spans="2:43">
      <c r="B2087" s="57"/>
      <c r="D2087" s="11"/>
      <c r="E2087" s="56"/>
      <c r="F2087" s="11"/>
      <c r="G2087" s="11"/>
      <c r="H2087" s="11"/>
      <c r="L2087" s="55"/>
      <c r="M2087" s="42"/>
      <c r="N2087" s="55"/>
      <c r="O2087" s="42"/>
      <c r="Q2087" s="55"/>
      <c r="R2087" s="55"/>
      <c r="S2087" s="55"/>
      <c r="T2087" s="55"/>
      <c r="U2087" s="55"/>
      <c r="V2087" s="55"/>
      <c r="W2087" s="55"/>
      <c r="X2087" s="55"/>
      <c r="Y2087" s="55"/>
      <c r="Z2087" s="55"/>
      <c r="AA2087" s="42"/>
      <c r="AF2087" s="55"/>
      <c r="AG2087" s="56"/>
      <c r="AQ2087" s="5"/>
    </row>
    <row r="2088" spans="2:43">
      <c r="B2088" s="57"/>
      <c r="D2088" s="11"/>
      <c r="E2088" s="56"/>
      <c r="F2088" s="11"/>
      <c r="G2088" s="11"/>
      <c r="H2088" s="11"/>
      <c r="L2088" s="55"/>
      <c r="M2088" s="42"/>
      <c r="N2088" s="55"/>
      <c r="O2088" s="42"/>
      <c r="Q2088" s="55"/>
      <c r="R2088" s="55"/>
      <c r="S2088" s="55"/>
      <c r="T2088" s="55"/>
      <c r="U2088" s="55"/>
      <c r="V2088" s="55"/>
      <c r="W2088" s="55"/>
      <c r="X2088" s="55"/>
      <c r="Y2088" s="55"/>
      <c r="Z2088" s="55"/>
      <c r="AA2088" s="42"/>
      <c r="AF2088" s="55"/>
      <c r="AG2088" s="56"/>
      <c r="AL2088" s="11"/>
      <c r="AQ2088" s="5"/>
    </row>
    <row r="2089" spans="2:43">
      <c r="B2089" s="57"/>
      <c r="C2089" s="11"/>
      <c r="D2089" s="11"/>
      <c r="E2089" s="56"/>
      <c r="F2089" s="11"/>
      <c r="G2089" s="11"/>
      <c r="H2089" s="11"/>
      <c r="L2089" s="55"/>
      <c r="M2089" s="42"/>
      <c r="N2089" s="55"/>
      <c r="O2089" s="42"/>
      <c r="P2089" s="55"/>
      <c r="Q2089" s="55"/>
      <c r="R2089" s="55"/>
      <c r="S2089" s="55"/>
      <c r="T2089" s="55"/>
      <c r="V2089" s="55"/>
      <c r="W2089" s="55"/>
      <c r="X2089" s="55"/>
      <c r="Y2089" s="55"/>
      <c r="Z2089" s="55"/>
      <c r="AA2089" s="42"/>
      <c r="AF2089" s="55"/>
      <c r="AG2089" s="56"/>
      <c r="AJ2089" s="11"/>
      <c r="AQ2089" s="5"/>
    </row>
    <row r="2090" spans="2:43">
      <c r="B2090" s="57"/>
      <c r="C2090" s="11"/>
      <c r="D2090" s="11"/>
      <c r="E2090" s="56"/>
      <c r="F2090" s="11"/>
      <c r="G2090" s="11"/>
      <c r="H2090" s="11"/>
      <c r="L2090" s="55"/>
      <c r="M2090" s="42"/>
      <c r="N2090" s="55"/>
      <c r="O2090" s="42"/>
      <c r="P2090" s="55"/>
      <c r="Q2090" s="55"/>
      <c r="R2090" s="55"/>
      <c r="S2090" s="55"/>
      <c r="T2090" s="55"/>
      <c r="V2090" s="55"/>
      <c r="W2090" s="55"/>
      <c r="X2090" s="55"/>
      <c r="Y2090" s="55"/>
      <c r="Z2090" s="55"/>
      <c r="AA2090" s="42"/>
      <c r="AF2090" s="55"/>
      <c r="AG2090" s="56"/>
      <c r="AJ2090" s="11"/>
      <c r="AN2090" s="11"/>
      <c r="AQ2090" s="5"/>
    </row>
    <row r="2091" spans="2:43">
      <c r="B2091" s="57"/>
      <c r="C2091" s="11"/>
      <c r="D2091" s="11"/>
      <c r="E2091" s="56"/>
      <c r="F2091" s="11"/>
      <c r="G2091" s="11"/>
      <c r="H2091" s="11"/>
      <c r="L2091" s="55"/>
      <c r="M2091" s="42"/>
      <c r="N2091" s="55"/>
      <c r="O2091" s="42"/>
      <c r="P2091" s="55"/>
      <c r="Q2091" s="55"/>
      <c r="R2091" s="55"/>
      <c r="S2091" s="55"/>
      <c r="T2091" s="55"/>
      <c r="V2091" s="55"/>
      <c r="W2091" s="55"/>
      <c r="X2091" s="55"/>
      <c r="Y2091" s="55"/>
      <c r="Z2091" s="55"/>
      <c r="AA2091" s="42"/>
      <c r="AF2091" s="55"/>
      <c r="AG2091" s="56"/>
      <c r="AJ2091" s="11"/>
      <c r="AQ2091" s="5"/>
    </row>
    <row r="2092" spans="2:43">
      <c r="B2092" s="57"/>
      <c r="C2092" s="11"/>
      <c r="D2092" s="11"/>
      <c r="E2092" s="56"/>
      <c r="F2092" s="11"/>
      <c r="G2092" s="11"/>
      <c r="H2092" s="11"/>
      <c r="L2092" s="55"/>
      <c r="M2092" s="42"/>
      <c r="N2092" s="55"/>
      <c r="O2092" s="42"/>
      <c r="P2092" s="55"/>
      <c r="Q2092" s="55"/>
      <c r="R2092" s="55"/>
      <c r="S2092" s="55"/>
      <c r="T2092" s="55"/>
      <c r="V2092" s="55"/>
      <c r="W2092" s="55"/>
      <c r="X2092" s="55"/>
      <c r="Y2092" s="55"/>
      <c r="Z2092" s="55"/>
      <c r="AA2092" s="42"/>
      <c r="AF2092" s="55"/>
      <c r="AG2092" s="56"/>
      <c r="AJ2092" s="11"/>
      <c r="AN2092" s="11"/>
      <c r="AQ2092" s="5"/>
    </row>
    <row r="2093" spans="2:43">
      <c r="B2093" s="57"/>
      <c r="D2093" s="11"/>
      <c r="E2093" s="56"/>
      <c r="F2093" s="11"/>
      <c r="G2093" s="11"/>
      <c r="H2093" s="11"/>
      <c r="L2093" s="55"/>
      <c r="M2093" s="42"/>
      <c r="N2093" s="55"/>
      <c r="O2093" s="42"/>
      <c r="Q2093" s="55"/>
      <c r="R2093" s="55"/>
      <c r="S2093" s="55"/>
      <c r="T2093" s="55"/>
      <c r="U2093" s="55"/>
      <c r="V2093" s="55"/>
      <c r="W2093" s="55"/>
      <c r="X2093" s="55"/>
      <c r="Y2093" s="55"/>
      <c r="Z2093" s="55"/>
      <c r="AA2093" s="42"/>
      <c r="AF2093" s="55"/>
      <c r="AG2093" s="56"/>
      <c r="AQ2093" s="5"/>
    </row>
    <row r="2094" spans="2:43">
      <c r="B2094" s="57"/>
      <c r="D2094" s="11"/>
      <c r="E2094" s="56"/>
      <c r="F2094" s="11"/>
      <c r="G2094" s="11"/>
      <c r="H2094" s="11"/>
      <c r="L2094" s="55"/>
      <c r="M2094" s="42"/>
      <c r="N2094" s="55"/>
      <c r="O2094" s="42"/>
      <c r="Q2094" s="55"/>
      <c r="R2094" s="55"/>
      <c r="S2094" s="55"/>
      <c r="T2094" s="55"/>
      <c r="U2094" s="55"/>
      <c r="V2094" s="55"/>
      <c r="W2094" s="55"/>
      <c r="X2094" s="55"/>
      <c r="Y2094" s="55"/>
      <c r="Z2094" s="55"/>
      <c r="AA2094" s="42"/>
      <c r="AF2094" s="55"/>
      <c r="AG2094" s="56"/>
      <c r="AQ2094" s="5"/>
    </row>
    <row r="2095" spans="2:43">
      <c r="B2095" s="57"/>
      <c r="D2095" s="11"/>
      <c r="E2095" s="56"/>
      <c r="F2095" s="11"/>
      <c r="G2095" s="11"/>
      <c r="H2095" s="11"/>
      <c r="L2095" s="55"/>
      <c r="M2095" s="42"/>
      <c r="N2095" s="55"/>
      <c r="O2095" s="42"/>
      <c r="Q2095" s="55"/>
      <c r="R2095" s="55"/>
      <c r="S2095" s="55"/>
      <c r="T2095" s="55"/>
      <c r="U2095" s="55"/>
      <c r="V2095" s="55"/>
      <c r="W2095" s="55"/>
      <c r="X2095" s="55"/>
      <c r="Y2095" s="55"/>
      <c r="Z2095" s="55"/>
      <c r="AA2095" s="42"/>
      <c r="AF2095" s="55"/>
      <c r="AG2095" s="56"/>
      <c r="AQ2095" s="5"/>
    </row>
    <row r="2096" spans="2:43">
      <c r="B2096" s="57"/>
      <c r="D2096" s="11"/>
      <c r="E2096" s="56"/>
      <c r="F2096" s="11"/>
      <c r="G2096" s="11"/>
      <c r="H2096" s="11"/>
      <c r="L2096" s="55"/>
      <c r="M2096" s="42"/>
      <c r="N2096" s="55"/>
      <c r="O2096" s="42"/>
      <c r="Q2096" s="55"/>
      <c r="R2096" s="55"/>
      <c r="S2096" s="55"/>
      <c r="T2096" s="55"/>
      <c r="U2096" s="55"/>
      <c r="V2096" s="55"/>
      <c r="W2096" s="55"/>
      <c r="X2096" s="55"/>
      <c r="Y2096" s="55"/>
      <c r="Z2096" s="55"/>
      <c r="AF2096" s="55"/>
      <c r="AG2096" s="56"/>
      <c r="AJ2096" s="11"/>
      <c r="AQ2096" s="5"/>
    </row>
    <row r="2097" spans="2:43">
      <c r="B2097" s="57"/>
      <c r="D2097" s="11"/>
      <c r="E2097" s="56"/>
      <c r="F2097" s="11"/>
      <c r="G2097" s="11"/>
      <c r="H2097" s="11"/>
      <c r="L2097" s="55"/>
      <c r="M2097" s="42"/>
      <c r="N2097" s="55"/>
      <c r="O2097" s="42"/>
      <c r="Q2097" s="55"/>
      <c r="R2097" s="55"/>
      <c r="S2097" s="55"/>
      <c r="T2097" s="55"/>
      <c r="U2097" s="55"/>
      <c r="V2097" s="55"/>
      <c r="W2097" s="55"/>
      <c r="X2097" s="55"/>
      <c r="Y2097" s="55"/>
      <c r="Z2097" s="55"/>
      <c r="AA2097" s="42"/>
      <c r="AF2097" s="55"/>
      <c r="AG2097" s="56"/>
      <c r="AN2097" s="11"/>
      <c r="AQ2097" s="5"/>
    </row>
    <row r="2098" spans="2:43">
      <c r="B2098" s="57"/>
      <c r="D2098" s="11"/>
      <c r="E2098" s="56"/>
      <c r="F2098" s="11"/>
      <c r="G2098" s="11"/>
      <c r="H2098" s="11"/>
      <c r="L2098" s="55"/>
      <c r="M2098" s="42"/>
      <c r="N2098" s="55"/>
      <c r="O2098" s="42"/>
      <c r="Q2098" s="55"/>
      <c r="R2098" s="55"/>
      <c r="S2098" s="55"/>
      <c r="T2098" s="55"/>
      <c r="U2098" s="55"/>
      <c r="V2098" s="55"/>
      <c r="W2098" s="55"/>
      <c r="X2098" s="55"/>
      <c r="Y2098" s="55"/>
      <c r="Z2098" s="55"/>
      <c r="AA2098" s="42"/>
      <c r="AF2098" s="55"/>
      <c r="AG2098" s="56"/>
      <c r="AN2098" s="11"/>
      <c r="AQ2098" s="5"/>
    </row>
    <row r="2099" spans="2:43">
      <c r="B2099" s="57"/>
      <c r="D2099" s="11"/>
      <c r="E2099" s="56"/>
      <c r="F2099" s="11"/>
      <c r="G2099" s="11"/>
      <c r="H2099" s="11"/>
      <c r="L2099" s="55"/>
      <c r="M2099" s="42"/>
      <c r="N2099" s="55"/>
      <c r="O2099" s="42"/>
      <c r="Q2099" s="55"/>
      <c r="R2099" s="55"/>
      <c r="S2099" s="55"/>
      <c r="T2099" s="55"/>
      <c r="U2099" s="55"/>
      <c r="V2099" s="55"/>
      <c r="W2099" s="55"/>
      <c r="X2099" s="55"/>
      <c r="Y2099" s="55"/>
      <c r="Z2099" s="55"/>
      <c r="AA2099" s="42"/>
      <c r="AF2099" s="55"/>
      <c r="AG2099" s="56"/>
      <c r="AN2099" s="11"/>
      <c r="AQ2099" s="5"/>
    </row>
    <row r="2100" spans="2:43">
      <c r="B2100" s="57"/>
      <c r="D2100" s="11"/>
      <c r="E2100" s="56"/>
      <c r="F2100" s="11"/>
      <c r="G2100" s="11"/>
      <c r="H2100" s="11"/>
      <c r="L2100" s="55"/>
      <c r="M2100" s="42"/>
      <c r="N2100" s="55"/>
      <c r="O2100" s="42"/>
      <c r="Q2100" s="55"/>
      <c r="R2100" s="55"/>
      <c r="S2100" s="55"/>
      <c r="T2100" s="55"/>
      <c r="U2100" s="55"/>
      <c r="V2100" s="55"/>
      <c r="W2100" s="55"/>
      <c r="X2100" s="55"/>
      <c r="Y2100" s="55"/>
      <c r="Z2100" s="55"/>
      <c r="AA2100" s="42"/>
      <c r="AF2100" s="55"/>
      <c r="AG2100" s="56"/>
      <c r="AN2100" s="11"/>
      <c r="AQ2100" s="5"/>
    </row>
    <row r="2101" spans="2:43">
      <c r="B2101" s="57"/>
      <c r="D2101" s="11"/>
      <c r="E2101" s="56"/>
      <c r="F2101" s="11"/>
      <c r="G2101" s="11"/>
      <c r="H2101" s="11"/>
      <c r="L2101" s="55"/>
      <c r="M2101" s="42"/>
      <c r="N2101" s="55"/>
      <c r="O2101" s="42"/>
      <c r="Q2101" s="55"/>
      <c r="R2101" s="55"/>
      <c r="S2101" s="55"/>
      <c r="T2101" s="55"/>
      <c r="U2101" s="55"/>
      <c r="V2101" s="55"/>
      <c r="W2101" s="55"/>
      <c r="X2101" s="55"/>
      <c r="Y2101" s="55"/>
      <c r="Z2101" s="55"/>
      <c r="AA2101" s="42"/>
      <c r="AF2101" s="55"/>
      <c r="AG2101" s="56"/>
      <c r="AN2101" s="11"/>
      <c r="AQ2101" s="5"/>
    </row>
    <row r="2102" spans="2:43">
      <c r="B2102" s="57"/>
      <c r="D2102" s="11"/>
      <c r="E2102" s="56"/>
      <c r="F2102" s="11"/>
      <c r="G2102" s="11"/>
      <c r="H2102" s="11"/>
      <c r="L2102" s="55"/>
      <c r="M2102" s="42"/>
      <c r="N2102" s="55"/>
      <c r="O2102" s="42"/>
      <c r="Q2102" s="55"/>
      <c r="R2102" s="55"/>
      <c r="S2102" s="55"/>
      <c r="T2102" s="55"/>
      <c r="U2102" s="55"/>
      <c r="V2102" s="55"/>
      <c r="W2102" s="55"/>
      <c r="X2102" s="55"/>
      <c r="Y2102" s="55"/>
      <c r="Z2102" s="55"/>
      <c r="AA2102" s="42"/>
      <c r="AF2102" s="55"/>
      <c r="AG2102" s="56"/>
      <c r="AQ2102" s="5"/>
    </row>
    <row r="2103" spans="2:43">
      <c r="B2103" s="57"/>
      <c r="D2103" s="11"/>
      <c r="E2103" s="56"/>
      <c r="F2103" s="11"/>
      <c r="G2103" s="11"/>
      <c r="H2103" s="11"/>
      <c r="I2103" s="11"/>
      <c r="L2103" s="55"/>
      <c r="M2103" s="42"/>
      <c r="N2103" s="55"/>
      <c r="O2103" s="42"/>
      <c r="Q2103" s="55"/>
      <c r="R2103" s="55"/>
      <c r="S2103" s="55"/>
      <c r="T2103" s="55"/>
      <c r="U2103" s="55"/>
      <c r="V2103" s="55"/>
      <c r="W2103" s="55"/>
      <c r="X2103" s="55"/>
      <c r="Y2103" s="55"/>
      <c r="Z2103" s="55"/>
      <c r="AA2103" s="42"/>
      <c r="AF2103" s="55"/>
      <c r="AG2103" s="56"/>
      <c r="AQ2103" s="5"/>
    </row>
    <row r="2104" spans="2:43">
      <c r="B2104" s="57"/>
      <c r="D2104" s="11"/>
      <c r="E2104" s="56"/>
      <c r="F2104" s="11"/>
      <c r="G2104" s="11"/>
      <c r="H2104" s="11"/>
      <c r="L2104" s="55"/>
      <c r="M2104" s="42"/>
      <c r="N2104" s="55"/>
      <c r="O2104" s="42"/>
      <c r="Q2104" s="55"/>
      <c r="R2104" s="55"/>
      <c r="S2104" s="55"/>
      <c r="T2104" s="55"/>
      <c r="U2104" s="55"/>
      <c r="V2104" s="55"/>
      <c r="W2104" s="55"/>
      <c r="X2104" s="55"/>
      <c r="Y2104" s="55"/>
      <c r="Z2104" s="55"/>
      <c r="AA2104" s="42"/>
      <c r="AF2104" s="55"/>
      <c r="AG2104" s="56"/>
      <c r="AQ2104" s="5"/>
    </row>
    <row r="2105" spans="2:43">
      <c r="B2105" s="57"/>
      <c r="D2105" s="11"/>
      <c r="E2105" s="56"/>
      <c r="F2105" s="11"/>
      <c r="G2105" s="11"/>
      <c r="H2105" s="11"/>
      <c r="L2105" s="55"/>
      <c r="M2105" s="42"/>
      <c r="N2105" s="55"/>
      <c r="O2105" s="42"/>
      <c r="Q2105" s="55"/>
      <c r="R2105" s="55"/>
      <c r="S2105" s="55"/>
      <c r="T2105" s="55"/>
      <c r="U2105" s="55"/>
      <c r="V2105" s="55"/>
      <c r="W2105" s="55"/>
      <c r="X2105" s="55"/>
      <c r="Y2105" s="55"/>
      <c r="Z2105" s="55"/>
      <c r="AC2105" s="42"/>
      <c r="AF2105" s="55"/>
      <c r="AG2105" s="56"/>
      <c r="AL2105" s="11"/>
      <c r="AQ2105" s="5"/>
    </row>
    <row r="2106" spans="2:43">
      <c r="B2106" s="57"/>
      <c r="D2106" s="11"/>
      <c r="E2106" s="56"/>
      <c r="F2106" s="11"/>
      <c r="G2106" s="11"/>
      <c r="H2106" s="11"/>
      <c r="L2106" s="55"/>
      <c r="M2106" s="42"/>
      <c r="N2106" s="55"/>
      <c r="O2106" s="42"/>
      <c r="Q2106" s="55"/>
      <c r="R2106" s="55"/>
      <c r="S2106" s="55"/>
      <c r="T2106" s="55"/>
      <c r="U2106" s="55"/>
      <c r="V2106" s="55"/>
      <c r="W2106" s="55"/>
      <c r="X2106" s="55"/>
      <c r="Y2106" s="55"/>
      <c r="Z2106" s="55"/>
      <c r="AA2106" s="42"/>
      <c r="AF2106" s="55"/>
      <c r="AG2106" s="56"/>
      <c r="AQ2106" s="5"/>
    </row>
    <row r="2107" spans="2:43">
      <c r="B2107" s="57"/>
      <c r="D2107" s="11"/>
      <c r="E2107" s="56"/>
      <c r="F2107" s="11"/>
      <c r="G2107" s="11"/>
      <c r="H2107" s="11"/>
      <c r="L2107" s="55"/>
      <c r="M2107" s="42"/>
      <c r="N2107" s="55"/>
      <c r="O2107" s="42"/>
      <c r="Q2107" s="55"/>
      <c r="R2107" s="55"/>
      <c r="S2107" s="55"/>
      <c r="T2107" s="55"/>
      <c r="U2107" s="55"/>
      <c r="V2107" s="55"/>
      <c r="W2107" s="55"/>
      <c r="X2107" s="55"/>
      <c r="Y2107" s="55"/>
      <c r="Z2107" s="55"/>
      <c r="AA2107" s="42"/>
      <c r="AF2107" s="55"/>
      <c r="AG2107" s="56"/>
      <c r="AQ2107" s="5"/>
    </row>
    <row r="2108" spans="2:43">
      <c r="B2108" s="57"/>
      <c r="D2108" s="11"/>
      <c r="E2108" s="56"/>
      <c r="F2108" s="11"/>
      <c r="G2108" s="11"/>
      <c r="H2108" s="11"/>
      <c r="L2108" s="55"/>
      <c r="M2108" s="42"/>
      <c r="N2108" s="55"/>
      <c r="O2108" s="42"/>
      <c r="Q2108" s="55"/>
      <c r="R2108" s="55"/>
      <c r="S2108" s="55"/>
      <c r="T2108" s="55"/>
      <c r="U2108" s="55"/>
      <c r="V2108" s="55"/>
      <c r="W2108" s="55"/>
      <c r="X2108" s="55"/>
      <c r="Y2108" s="55"/>
      <c r="Z2108" s="55"/>
      <c r="AC2108" s="42"/>
      <c r="AF2108" s="55"/>
      <c r="AG2108" s="56"/>
      <c r="AL2108" s="11"/>
      <c r="AQ2108" s="5"/>
    </row>
    <row r="2109" spans="2:43">
      <c r="B2109" s="57"/>
      <c r="D2109" s="11"/>
      <c r="E2109" s="56"/>
      <c r="F2109" s="11"/>
      <c r="G2109" s="11"/>
      <c r="H2109" s="11"/>
      <c r="I2109" s="11"/>
      <c r="L2109" s="55"/>
      <c r="M2109" s="42"/>
      <c r="N2109" s="55"/>
      <c r="O2109" s="42"/>
      <c r="Q2109" s="55"/>
      <c r="R2109" s="55"/>
      <c r="S2109" s="55"/>
      <c r="T2109" s="55"/>
      <c r="U2109" s="55"/>
      <c r="V2109" s="55"/>
      <c r="W2109" s="55"/>
      <c r="X2109" s="55"/>
      <c r="Y2109" s="55"/>
      <c r="Z2109" s="55"/>
      <c r="AC2109" s="42"/>
      <c r="AF2109" s="55"/>
      <c r="AG2109" s="56"/>
      <c r="AL2109" s="11"/>
      <c r="AN2109" s="11"/>
      <c r="AQ2109" s="5"/>
    </row>
    <row r="2110" spans="2:43">
      <c r="B2110" s="57"/>
      <c r="D2110" s="11"/>
      <c r="E2110" s="56"/>
      <c r="F2110" s="11"/>
      <c r="G2110" s="11"/>
      <c r="H2110" s="11"/>
      <c r="L2110" s="55"/>
      <c r="M2110" s="42"/>
      <c r="N2110" s="55"/>
      <c r="O2110" s="42"/>
      <c r="Q2110" s="55"/>
      <c r="R2110" s="55"/>
      <c r="S2110" s="55"/>
      <c r="T2110" s="55"/>
      <c r="U2110" s="55"/>
      <c r="V2110" s="55"/>
      <c r="W2110" s="55"/>
      <c r="X2110" s="55"/>
      <c r="Y2110" s="55"/>
      <c r="Z2110" s="55"/>
      <c r="AC2110" s="42"/>
      <c r="AF2110" s="55"/>
      <c r="AG2110" s="56"/>
      <c r="AL2110" s="11"/>
      <c r="AQ2110" s="5"/>
    </row>
    <row r="2111" spans="2:43">
      <c r="B2111" s="57"/>
      <c r="D2111" s="11"/>
      <c r="E2111" s="56"/>
      <c r="F2111" s="11"/>
      <c r="G2111" s="11"/>
      <c r="H2111" s="11"/>
      <c r="L2111" s="55"/>
      <c r="M2111" s="42"/>
      <c r="N2111" s="55"/>
      <c r="O2111" s="42"/>
      <c r="Q2111" s="55"/>
      <c r="R2111" s="55"/>
      <c r="S2111" s="55"/>
      <c r="T2111" s="55"/>
      <c r="U2111" s="55"/>
      <c r="V2111" s="55"/>
      <c r="W2111" s="55"/>
      <c r="X2111" s="55"/>
      <c r="Y2111" s="55"/>
      <c r="Z2111" s="55"/>
      <c r="AA2111" s="42"/>
      <c r="AF2111" s="55"/>
      <c r="AG2111" s="56"/>
      <c r="AL2111" s="11"/>
      <c r="AN2111" s="11"/>
      <c r="AQ2111" s="5"/>
    </row>
    <row r="2112" spans="2:43">
      <c r="B2112" s="57"/>
      <c r="D2112" s="11"/>
      <c r="E2112" s="56"/>
      <c r="F2112" s="11"/>
      <c r="G2112" s="11"/>
      <c r="H2112" s="11"/>
      <c r="L2112" s="55"/>
      <c r="M2112" s="42"/>
      <c r="N2112" s="55"/>
      <c r="O2112" s="42"/>
      <c r="Q2112" s="55"/>
      <c r="R2112" s="55"/>
      <c r="S2112" s="55"/>
      <c r="T2112" s="55"/>
      <c r="U2112" s="55"/>
      <c r="V2112" s="55"/>
      <c r="W2112" s="55"/>
      <c r="X2112" s="55"/>
      <c r="Y2112" s="55"/>
      <c r="Z2112" s="55"/>
      <c r="AA2112" s="42"/>
      <c r="AF2112" s="55"/>
      <c r="AG2112" s="56"/>
      <c r="AL2112" s="11"/>
      <c r="AN2112" s="11"/>
      <c r="AQ2112" s="5"/>
    </row>
    <row r="2113" spans="2:43">
      <c r="B2113" s="57"/>
      <c r="D2113" s="11"/>
      <c r="E2113" s="56"/>
      <c r="F2113" s="11"/>
      <c r="G2113" s="11"/>
      <c r="H2113" s="11"/>
      <c r="L2113" s="55"/>
      <c r="M2113" s="42"/>
      <c r="N2113" s="55"/>
      <c r="O2113" s="42"/>
      <c r="Q2113" s="55"/>
      <c r="R2113" s="55"/>
      <c r="S2113" s="55"/>
      <c r="T2113" s="55"/>
      <c r="U2113" s="55"/>
      <c r="V2113" s="55"/>
      <c r="W2113" s="55"/>
      <c r="X2113" s="55"/>
      <c r="Y2113" s="55"/>
      <c r="Z2113" s="55"/>
      <c r="AF2113" s="55"/>
      <c r="AG2113" s="56"/>
      <c r="AJ2113" s="11"/>
      <c r="AN2113" s="11"/>
      <c r="AQ2113" s="5"/>
    </row>
    <row r="2114" spans="2:43">
      <c r="B2114" s="57"/>
      <c r="D2114" s="11"/>
      <c r="E2114" s="56"/>
      <c r="F2114" s="11"/>
      <c r="G2114" s="11"/>
      <c r="H2114" s="11"/>
      <c r="L2114" s="55"/>
      <c r="M2114" s="42"/>
      <c r="N2114" s="55"/>
      <c r="O2114" s="42"/>
      <c r="Q2114" s="55"/>
      <c r="R2114" s="55"/>
      <c r="S2114" s="55"/>
      <c r="T2114" s="55"/>
      <c r="U2114" s="55"/>
      <c r="V2114" s="55"/>
      <c r="W2114" s="55"/>
      <c r="X2114" s="55"/>
      <c r="Y2114" s="55"/>
      <c r="Z2114" s="55"/>
      <c r="AC2114" s="42"/>
      <c r="AF2114" s="55"/>
      <c r="AG2114" s="56"/>
      <c r="AL2114" s="11"/>
      <c r="AN2114" s="11"/>
      <c r="AQ2114" s="5"/>
    </row>
    <row r="2115" spans="2:43">
      <c r="B2115" s="57"/>
      <c r="D2115" s="11"/>
      <c r="E2115" s="56"/>
      <c r="F2115" s="11"/>
      <c r="G2115" s="11"/>
      <c r="H2115" s="11"/>
      <c r="L2115" s="55"/>
      <c r="M2115" s="42"/>
      <c r="N2115" s="55"/>
      <c r="O2115" s="42"/>
      <c r="Q2115" s="55"/>
      <c r="R2115" s="55"/>
      <c r="S2115" s="55"/>
      <c r="T2115" s="55"/>
      <c r="U2115" s="55"/>
      <c r="V2115" s="55"/>
      <c r="W2115" s="55"/>
      <c r="X2115" s="55"/>
      <c r="Y2115" s="55"/>
      <c r="Z2115" s="55"/>
      <c r="AA2115" s="42"/>
      <c r="AC2115" s="42"/>
      <c r="AF2115" s="55"/>
      <c r="AG2115" s="56"/>
      <c r="AQ2115" s="5"/>
    </row>
    <row r="2116" spans="2:43">
      <c r="B2116" s="57"/>
      <c r="D2116" s="11"/>
      <c r="E2116" s="56"/>
      <c r="F2116" s="11"/>
      <c r="G2116" s="11"/>
      <c r="H2116" s="11"/>
      <c r="L2116" s="55"/>
      <c r="M2116" s="42"/>
      <c r="N2116" s="55"/>
      <c r="O2116" s="42"/>
      <c r="Q2116" s="55"/>
      <c r="R2116" s="55"/>
      <c r="S2116" s="55"/>
      <c r="T2116" s="55"/>
      <c r="U2116" s="55"/>
      <c r="V2116" s="55"/>
      <c r="W2116" s="55"/>
      <c r="X2116" s="55"/>
      <c r="Y2116" s="55"/>
      <c r="Z2116" s="55"/>
      <c r="AA2116" s="42"/>
      <c r="AF2116" s="55"/>
      <c r="AG2116" s="56"/>
      <c r="AN2116" s="11"/>
      <c r="AQ2116" s="5"/>
    </row>
    <row r="2117" spans="2:43">
      <c r="B2117" s="57"/>
      <c r="D2117" s="11"/>
      <c r="E2117" s="56"/>
      <c r="F2117" s="11"/>
      <c r="G2117" s="11"/>
      <c r="H2117" s="11"/>
      <c r="L2117" s="55"/>
      <c r="M2117" s="42"/>
      <c r="N2117" s="55"/>
      <c r="O2117" s="42"/>
      <c r="Q2117" s="55"/>
      <c r="R2117" s="55"/>
      <c r="S2117" s="55"/>
      <c r="T2117" s="55"/>
      <c r="U2117" s="55"/>
      <c r="V2117" s="55"/>
      <c r="W2117" s="55"/>
      <c r="X2117" s="55"/>
      <c r="Y2117" s="55"/>
      <c r="Z2117" s="55"/>
      <c r="AA2117" s="42"/>
      <c r="AF2117" s="55"/>
      <c r="AG2117" s="56"/>
      <c r="AQ2117" s="5"/>
    </row>
    <row r="2118" spans="2:43">
      <c r="B2118" s="57"/>
      <c r="D2118" s="11"/>
      <c r="E2118" s="56"/>
      <c r="F2118" s="11"/>
      <c r="G2118" s="11"/>
      <c r="H2118" s="11"/>
      <c r="L2118" s="55"/>
      <c r="M2118" s="42"/>
      <c r="N2118" s="55"/>
      <c r="O2118" s="42"/>
      <c r="Q2118" s="55"/>
      <c r="R2118" s="55"/>
      <c r="S2118" s="55"/>
      <c r="T2118" s="55"/>
      <c r="U2118" s="55"/>
      <c r="V2118" s="55"/>
      <c r="W2118" s="55"/>
      <c r="X2118" s="55"/>
      <c r="Y2118" s="55"/>
      <c r="Z2118" s="55"/>
      <c r="AA2118" s="42"/>
      <c r="AF2118" s="55"/>
      <c r="AG2118" s="56"/>
      <c r="AN2118" s="11"/>
      <c r="AQ2118" s="5"/>
    </row>
    <row r="2119" spans="2:43">
      <c r="B2119" s="57"/>
      <c r="D2119" s="11"/>
      <c r="E2119" s="56"/>
      <c r="F2119" s="11"/>
      <c r="G2119" s="11"/>
      <c r="H2119" s="11"/>
      <c r="L2119" s="55"/>
      <c r="M2119" s="42"/>
      <c r="N2119" s="55"/>
      <c r="O2119" s="42"/>
      <c r="Q2119" s="55"/>
      <c r="R2119" s="55"/>
      <c r="S2119" s="55"/>
      <c r="T2119" s="55"/>
      <c r="U2119" s="55"/>
      <c r="V2119" s="55"/>
      <c r="W2119" s="55"/>
      <c r="X2119" s="55"/>
      <c r="Y2119" s="55"/>
      <c r="Z2119" s="55"/>
      <c r="AA2119" s="42"/>
      <c r="AF2119" s="55"/>
      <c r="AG2119" s="56"/>
      <c r="AN2119" s="11"/>
      <c r="AQ2119" s="5"/>
    </row>
    <row r="2120" spans="2:43">
      <c r="B2120" s="57"/>
      <c r="D2120" s="11"/>
      <c r="E2120" s="56"/>
      <c r="F2120" s="11"/>
      <c r="G2120" s="11"/>
      <c r="H2120" s="11"/>
      <c r="L2120" s="55"/>
      <c r="M2120" s="42"/>
      <c r="N2120" s="55"/>
      <c r="O2120" s="42"/>
      <c r="Q2120" s="55"/>
      <c r="R2120" s="55"/>
      <c r="S2120" s="55"/>
      <c r="T2120" s="55"/>
      <c r="U2120" s="55"/>
      <c r="V2120" s="55"/>
      <c r="W2120" s="55"/>
      <c r="X2120" s="55"/>
      <c r="Y2120" s="55"/>
      <c r="Z2120" s="55"/>
      <c r="AA2120" s="42"/>
      <c r="AC2120" s="42"/>
      <c r="AF2120" s="55"/>
      <c r="AG2120" s="56"/>
      <c r="AQ2120" s="5"/>
    </row>
    <row r="2121" spans="2:43">
      <c r="B2121" s="57"/>
      <c r="D2121" s="11"/>
      <c r="E2121" s="56"/>
      <c r="F2121" s="11"/>
      <c r="G2121" s="11"/>
      <c r="H2121" s="11"/>
      <c r="L2121" s="55"/>
      <c r="M2121" s="42"/>
      <c r="N2121" s="55"/>
      <c r="O2121" s="42"/>
      <c r="Q2121" s="55"/>
      <c r="R2121" s="55"/>
      <c r="S2121" s="55"/>
      <c r="T2121" s="55"/>
      <c r="U2121" s="55"/>
      <c r="V2121" s="55"/>
      <c r="W2121" s="55"/>
      <c r="X2121" s="55"/>
      <c r="Y2121" s="55"/>
      <c r="Z2121" s="55"/>
      <c r="AA2121" s="42"/>
      <c r="AF2121" s="55"/>
      <c r="AG2121" s="56"/>
      <c r="AQ2121" s="5"/>
    </row>
    <row r="2122" spans="2:43">
      <c r="B2122" s="57"/>
      <c r="D2122" s="11"/>
      <c r="E2122" s="56"/>
      <c r="F2122" s="11"/>
      <c r="G2122" s="11"/>
      <c r="H2122" s="11"/>
      <c r="L2122" s="55"/>
      <c r="M2122" s="42"/>
      <c r="N2122" s="55"/>
      <c r="O2122" s="42"/>
      <c r="Q2122" s="55"/>
      <c r="R2122" s="55"/>
      <c r="S2122" s="55"/>
      <c r="T2122" s="55"/>
      <c r="U2122" s="55"/>
      <c r="V2122" s="55"/>
      <c r="W2122" s="55"/>
      <c r="X2122" s="55"/>
      <c r="Y2122" s="55"/>
      <c r="Z2122" s="55"/>
      <c r="AA2122" s="42"/>
      <c r="AF2122" s="55"/>
      <c r="AG2122" s="56"/>
      <c r="AQ2122" s="5"/>
    </row>
    <row r="2123" spans="2:43">
      <c r="B2123" s="57"/>
      <c r="D2123" s="11"/>
      <c r="E2123" s="56"/>
      <c r="F2123" s="11"/>
      <c r="G2123" s="11"/>
      <c r="H2123" s="11"/>
      <c r="L2123" s="55"/>
      <c r="M2123" s="42"/>
      <c r="N2123" s="55"/>
      <c r="O2123" s="42"/>
      <c r="Q2123" s="55"/>
      <c r="R2123" s="55"/>
      <c r="S2123" s="55"/>
      <c r="T2123" s="55"/>
      <c r="U2123" s="55"/>
      <c r="V2123" s="55"/>
      <c r="W2123" s="55"/>
      <c r="X2123" s="55"/>
      <c r="Y2123" s="55"/>
      <c r="Z2123" s="55"/>
      <c r="AA2123" s="42"/>
      <c r="AF2123" s="55"/>
      <c r="AG2123" s="56"/>
      <c r="AQ2123" s="5"/>
    </row>
    <row r="2124" spans="2:43">
      <c r="B2124" s="57"/>
      <c r="D2124" s="11"/>
      <c r="E2124" s="56"/>
      <c r="F2124" s="11"/>
      <c r="G2124" s="11"/>
      <c r="H2124" s="11"/>
      <c r="L2124" s="55"/>
      <c r="M2124" s="42"/>
      <c r="N2124" s="55"/>
      <c r="O2124" s="42"/>
      <c r="Q2124" s="55"/>
      <c r="R2124" s="55"/>
      <c r="S2124" s="55"/>
      <c r="T2124" s="55"/>
      <c r="U2124" s="55"/>
      <c r="V2124" s="55"/>
      <c r="W2124" s="55"/>
      <c r="X2124" s="55"/>
      <c r="Y2124" s="55"/>
      <c r="Z2124" s="55"/>
      <c r="AA2124" s="42"/>
      <c r="AF2124" s="55"/>
      <c r="AG2124" s="56"/>
      <c r="AQ2124" s="5"/>
    </row>
    <row r="2125" spans="2:43">
      <c r="B2125" s="57"/>
      <c r="D2125" s="11"/>
      <c r="E2125" s="56"/>
      <c r="F2125" s="11"/>
      <c r="G2125" s="11"/>
      <c r="H2125" s="11"/>
      <c r="L2125" s="55"/>
      <c r="M2125" s="42"/>
      <c r="N2125" s="55"/>
      <c r="O2125" s="42"/>
      <c r="Q2125" s="55"/>
      <c r="R2125" s="55"/>
      <c r="S2125" s="55"/>
      <c r="T2125" s="55"/>
      <c r="U2125" s="55"/>
      <c r="V2125" s="55"/>
      <c r="W2125" s="55"/>
      <c r="X2125" s="55"/>
      <c r="Y2125" s="55"/>
      <c r="Z2125" s="55"/>
      <c r="AA2125" s="42"/>
      <c r="AF2125" s="55"/>
      <c r="AG2125" s="56"/>
      <c r="AQ2125" s="5"/>
    </row>
    <row r="2126" spans="2:43">
      <c r="B2126" s="57"/>
      <c r="D2126" s="11"/>
      <c r="E2126" s="56"/>
      <c r="F2126" s="11"/>
      <c r="G2126" s="11"/>
      <c r="H2126" s="11"/>
      <c r="L2126" s="55"/>
      <c r="M2126" s="42"/>
      <c r="N2126" s="55"/>
      <c r="O2126" s="42"/>
      <c r="Q2126" s="55"/>
      <c r="R2126" s="55"/>
      <c r="S2126" s="55"/>
      <c r="T2126" s="55"/>
      <c r="U2126" s="55"/>
      <c r="V2126" s="55"/>
      <c r="W2126" s="55"/>
      <c r="X2126" s="55"/>
      <c r="Y2126" s="55"/>
      <c r="Z2126" s="55"/>
      <c r="AA2126" s="42"/>
      <c r="AF2126" s="55"/>
      <c r="AG2126" s="56"/>
      <c r="AQ2126" s="5"/>
    </row>
    <row r="2127" spans="2:43">
      <c r="B2127" s="57"/>
      <c r="D2127" s="11"/>
      <c r="E2127" s="56"/>
      <c r="F2127" s="11"/>
      <c r="G2127" s="11"/>
      <c r="H2127" s="11"/>
      <c r="L2127" s="55"/>
      <c r="M2127" s="42"/>
      <c r="N2127" s="55"/>
      <c r="O2127" s="42"/>
      <c r="Q2127" s="55"/>
      <c r="R2127" s="55"/>
      <c r="S2127" s="55"/>
      <c r="T2127" s="55"/>
      <c r="U2127" s="55"/>
      <c r="V2127" s="55"/>
      <c r="W2127" s="55"/>
      <c r="X2127" s="55"/>
      <c r="Y2127" s="55"/>
      <c r="Z2127" s="55"/>
      <c r="AA2127" s="42"/>
      <c r="AF2127" s="55"/>
      <c r="AG2127" s="56"/>
      <c r="AQ2127" s="5"/>
    </row>
    <row r="2128" spans="2:43">
      <c r="B2128" s="57"/>
      <c r="D2128" s="11"/>
      <c r="E2128" s="56"/>
      <c r="F2128" s="11"/>
      <c r="G2128" s="11"/>
      <c r="H2128" s="11"/>
      <c r="L2128" s="55"/>
      <c r="M2128" s="42"/>
      <c r="N2128" s="55"/>
      <c r="O2128" s="42"/>
      <c r="Q2128" s="55"/>
      <c r="R2128" s="55"/>
      <c r="S2128" s="55"/>
      <c r="T2128" s="55"/>
      <c r="U2128" s="55"/>
      <c r="V2128" s="55"/>
      <c r="W2128" s="55"/>
      <c r="X2128" s="55"/>
      <c r="Y2128" s="55"/>
      <c r="Z2128" s="55"/>
      <c r="AA2128" s="42"/>
      <c r="AF2128" s="55"/>
      <c r="AG2128" s="56"/>
      <c r="AQ2128" s="5"/>
    </row>
    <row r="2129" spans="2:43">
      <c r="B2129" s="57"/>
      <c r="D2129" s="11"/>
      <c r="E2129" s="56"/>
      <c r="F2129" s="11"/>
      <c r="G2129" s="11"/>
      <c r="H2129" s="11"/>
      <c r="L2129" s="55"/>
      <c r="M2129" s="42"/>
      <c r="N2129" s="55"/>
      <c r="O2129" s="42"/>
      <c r="Q2129" s="55"/>
      <c r="R2129" s="55"/>
      <c r="S2129" s="55"/>
      <c r="T2129" s="55"/>
      <c r="U2129" s="55"/>
      <c r="V2129" s="55"/>
      <c r="W2129" s="55"/>
      <c r="X2129" s="55"/>
      <c r="Y2129" s="55"/>
      <c r="Z2129" s="55"/>
      <c r="AF2129" s="55"/>
      <c r="AG2129" s="56"/>
      <c r="AJ2129" s="11"/>
      <c r="AQ2129" s="5"/>
    </row>
    <row r="2130" spans="2:43">
      <c r="B2130" s="57"/>
      <c r="D2130" s="11"/>
      <c r="E2130" s="56"/>
      <c r="F2130" s="11"/>
      <c r="G2130" s="11"/>
      <c r="H2130" s="11"/>
      <c r="L2130" s="55"/>
      <c r="M2130" s="42"/>
      <c r="N2130" s="55"/>
      <c r="O2130" s="42"/>
      <c r="Q2130" s="55"/>
      <c r="R2130" s="55"/>
      <c r="S2130" s="55"/>
      <c r="T2130" s="55"/>
      <c r="U2130" s="55"/>
      <c r="V2130" s="55"/>
      <c r="W2130" s="55"/>
      <c r="X2130" s="55"/>
      <c r="Y2130" s="55"/>
      <c r="Z2130" s="55"/>
      <c r="AA2130" s="42"/>
      <c r="AF2130" s="55"/>
      <c r="AG2130" s="56"/>
      <c r="AQ2130" s="5"/>
    </row>
    <row r="2131" spans="2:43">
      <c r="B2131" s="57"/>
      <c r="D2131" s="11"/>
      <c r="E2131" s="56"/>
      <c r="F2131" s="11"/>
      <c r="G2131" s="11"/>
      <c r="H2131" s="11"/>
      <c r="L2131" s="55"/>
      <c r="M2131" s="42"/>
      <c r="N2131" s="55"/>
      <c r="O2131" s="42"/>
      <c r="Q2131" s="55"/>
      <c r="R2131" s="55"/>
      <c r="S2131" s="55"/>
      <c r="T2131" s="55"/>
      <c r="U2131" s="55"/>
      <c r="V2131" s="55"/>
      <c r="W2131" s="55"/>
      <c r="X2131" s="55"/>
      <c r="Y2131" s="55"/>
      <c r="Z2131" s="55"/>
      <c r="AA2131" s="42"/>
      <c r="AF2131" s="55"/>
      <c r="AG2131" s="56"/>
      <c r="AQ2131" s="5"/>
    </row>
    <row r="2132" spans="2:43">
      <c r="B2132" s="57"/>
      <c r="D2132" s="11"/>
      <c r="E2132" s="56"/>
      <c r="F2132" s="11"/>
      <c r="G2132" s="11"/>
      <c r="H2132" s="11"/>
      <c r="L2132" s="55"/>
      <c r="M2132" s="42"/>
      <c r="N2132" s="55"/>
      <c r="O2132" s="42"/>
      <c r="Q2132" s="55"/>
      <c r="R2132" s="55"/>
      <c r="S2132" s="55"/>
      <c r="T2132" s="55"/>
      <c r="U2132" s="55"/>
      <c r="V2132" s="55"/>
      <c r="W2132" s="55"/>
      <c r="X2132" s="55"/>
      <c r="Y2132" s="55"/>
      <c r="Z2132" s="55"/>
      <c r="AA2132" s="42"/>
      <c r="AF2132" s="55"/>
      <c r="AG2132" s="56"/>
      <c r="AQ2132" s="5"/>
    </row>
    <row r="2133" spans="2:43">
      <c r="B2133" s="57"/>
      <c r="D2133" s="11"/>
      <c r="E2133" s="56"/>
      <c r="F2133" s="11"/>
      <c r="G2133" s="11"/>
      <c r="H2133" s="11"/>
      <c r="L2133" s="55"/>
      <c r="M2133" s="42"/>
      <c r="N2133" s="55"/>
      <c r="O2133" s="42"/>
      <c r="Q2133" s="55"/>
      <c r="R2133" s="55"/>
      <c r="S2133" s="55"/>
      <c r="T2133" s="55"/>
      <c r="U2133" s="55"/>
      <c r="V2133" s="55"/>
      <c r="W2133" s="55"/>
      <c r="X2133" s="55"/>
      <c r="Y2133" s="55"/>
      <c r="Z2133" s="55"/>
      <c r="AA2133" s="42"/>
      <c r="AF2133" s="55"/>
      <c r="AG2133" s="56"/>
      <c r="AQ2133" s="5"/>
    </row>
    <row r="2134" spans="2:43">
      <c r="B2134" s="57"/>
      <c r="D2134" s="11"/>
      <c r="E2134" s="56"/>
      <c r="F2134" s="11"/>
      <c r="G2134" s="11"/>
      <c r="H2134" s="11"/>
      <c r="L2134" s="55"/>
      <c r="M2134" s="42"/>
      <c r="N2134" s="55"/>
      <c r="O2134" s="42"/>
      <c r="Q2134" s="55"/>
      <c r="R2134" s="55"/>
      <c r="S2134" s="55"/>
      <c r="T2134" s="55"/>
      <c r="U2134" s="55"/>
      <c r="V2134" s="55"/>
      <c r="W2134" s="55"/>
      <c r="X2134" s="55"/>
      <c r="Y2134" s="55"/>
      <c r="Z2134" s="55"/>
      <c r="AA2134" s="42"/>
      <c r="AF2134" s="55"/>
      <c r="AG2134" s="56"/>
      <c r="AQ2134" s="5"/>
    </row>
    <row r="2135" spans="2:43">
      <c r="B2135" s="57"/>
      <c r="D2135" s="11"/>
      <c r="E2135" s="56"/>
      <c r="F2135" s="11"/>
      <c r="G2135" s="11"/>
      <c r="H2135" s="11"/>
      <c r="L2135" s="55"/>
      <c r="M2135" s="42"/>
      <c r="N2135" s="55"/>
      <c r="O2135" s="42"/>
      <c r="Q2135" s="55"/>
      <c r="R2135" s="55"/>
      <c r="S2135" s="55"/>
      <c r="T2135" s="55"/>
      <c r="U2135" s="55"/>
      <c r="V2135" s="55"/>
      <c r="W2135" s="55"/>
      <c r="X2135" s="55"/>
      <c r="Y2135" s="55"/>
      <c r="Z2135" s="55"/>
      <c r="AF2135" s="55"/>
      <c r="AG2135" s="56"/>
      <c r="AJ2135" s="11"/>
      <c r="AN2135" s="11"/>
      <c r="AQ2135" s="5"/>
    </row>
    <row r="2136" spans="2:43">
      <c r="B2136" s="57"/>
      <c r="D2136" s="11"/>
      <c r="E2136" s="56"/>
      <c r="F2136" s="11"/>
      <c r="G2136" s="11"/>
      <c r="H2136" s="11"/>
      <c r="L2136" s="55"/>
      <c r="M2136" s="42"/>
      <c r="N2136" s="55"/>
      <c r="O2136" s="42"/>
      <c r="Q2136" s="55"/>
      <c r="R2136" s="55"/>
      <c r="S2136" s="55"/>
      <c r="T2136" s="55"/>
      <c r="U2136" s="55"/>
      <c r="V2136" s="55"/>
      <c r="W2136" s="55"/>
      <c r="X2136" s="55"/>
      <c r="Y2136" s="55"/>
      <c r="Z2136" s="55"/>
      <c r="AA2136" s="42"/>
      <c r="AF2136" s="55"/>
      <c r="AG2136" s="56"/>
      <c r="AQ2136" s="5"/>
    </row>
    <row r="2137" spans="2:43">
      <c r="B2137" s="57"/>
      <c r="D2137" s="11"/>
      <c r="E2137" s="56"/>
      <c r="F2137" s="11"/>
      <c r="G2137" s="11"/>
      <c r="H2137" s="11"/>
      <c r="L2137" s="55"/>
      <c r="M2137" s="42"/>
      <c r="N2137" s="55"/>
      <c r="O2137" s="42"/>
      <c r="Q2137" s="55"/>
      <c r="R2137" s="55"/>
      <c r="S2137" s="55"/>
      <c r="T2137" s="55"/>
      <c r="U2137" s="55"/>
      <c r="V2137" s="55"/>
      <c r="W2137" s="55"/>
      <c r="X2137" s="55"/>
      <c r="Y2137" s="55"/>
      <c r="Z2137" s="55"/>
      <c r="AA2137" s="42"/>
      <c r="AF2137" s="55"/>
      <c r="AG2137" s="56"/>
      <c r="AQ2137" s="5"/>
    </row>
    <row r="2138" spans="2:43">
      <c r="B2138" s="57"/>
      <c r="D2138" s="11"/>
      <c r="E2138" s="56"/>
      <c r="F2138" s="11"/>
      <c r="G2138" s="11"/>
      <c r="H2138" s="11"/>
      <c r="L2138" s="55"/>
      <c r="M2138" s="42"/>
      <c r="N2138" s="55"/>
      <c r="O2138" s="42"/>
      <c r="Q2138" s="55"/>
      <c r="R2138" s="55"/>
      <c r="S2138" s="55"/>
      <c r="T2138" s="55"/>
      <c r="U2138" s="55"/>
      <c r="V2138" s="55"/>
      <c r="W2138" s="55"/>
      <c r="X2138" s="55"/>
      <c r="Y2138" s="55"/>
      <c r="Z2138" s="55"/>
      <c r="AA2138" s="42"/>
      <c r="AF2138" s="55"/>
      <c r="AG2138" s="56"/>
      <c r="AN2138" s="11"/>
      <c r="AQ2138" s="5"/>
    </row>
    <row r="2139" spans="2:43">
      <c r="B2139" s="57"/>
      <c r="D2139" s="11"/>
      <c r="E2139" s="56"/>
      <c r="F2139" s="11"/>
      <c r="G2139" s="11"/>
      <c r="H2139" s="11"/>
      <c r="L2139" s="55"/>
      <c r="M2139" s="42"/>
      <c r="N2139" s="55"/>
      <c r="O2139" s="42"/>
      <c r="Q2139" s="55"/>
      <c r="R2139" s="55"/>
      <c r="S2139" s="55"/>
      <c r="T2139" s="55"/>
      <c r="U2139" s="55"/>
      <c r="V2139" s="55"/>
      <c r="W2139" s="55"/>
      <c r="X2139" s="55"/>
      <c r="Y2139" s="55"/>
      <c r="Z2139" s="55"/>
      <c r="AA2139" s="42"/>
      <c r="AF2139" s="55"/>
      <c r="AG2139" s="56"/>
      <c r="AQ2139" s="5"/>
    </row>
    <row r="2140" spans="2:43">
      <c r="B2140" s="57"/>
      <c r="D2140" s="11"/>
      <c r="E2140" s="56"/>
      <c r="F2140" s="11"/>
      <c r="G2140" s="11"/>
      <c r="H2140" s="11"/>
      <c r="L2140" s="55"/>
      <c r="M2140" s="42"/>
      <c r="N2140" s="55"/>
      <c r="O2140" s="42"/>
      <c r="Q2140" s="55"/>
      <c r="R2140" s="55"/>
      <c r="S2140" s="55"/>
      <c r="T2140" s="55"/>
      <c r="U2140" s="55"/>
      <c r="V2140" s="55"/>
      <c r="W2140" s="55"/>
      <c r="X2140" s="55"/>
      <c r="Y2140" s="55"/>
      <c r="Z2140" s="55"/>
      <c r="AC2140" s="42"/>
      <c r="AF2140" s="55"/>
      <c r="AG2140" s="56"/>
      <c r="AQ2140" s="5"/>
    </row>
    <row r="2141" spans="2:43">
      <c r="B2141" s="57"/>
      <c r="D2141" s="11"/>
      <c r="E2141" s="56"/>
      <c r="F2141" s="11"/>
      <c r="G2141" s="11"/>
      <c r="H2141" s="11"/>
      <c r="L2141" s="55"/>
      <c r="M2141" s="42"/>
      <c r="N2141" s="55"/>
      <c r="O2141" s="42"/>
      <c r="Q2141" s="55"/>
      <c r="R2141" s="55"/>
      <c r="S2141" s="55"/>
      <c r="T2141" s="55"/>
      <c r="U2141" s="55"/>
      <c r="V2141" s="55"/>
      <c r="W2141" s="55"/>
      <c r="X2141" s="55"/>
      <c r="Y2141" s="55"/>
      <c r="Z2141" s="55"/>
      <c r="AA2141" s="42"/>
      <c r="AF2141" s="55"/>
      <c r="AG2141" s="56"/>
      <c r="AN2141" s="11"/>
      <c r="AQ2141" s="5"/>
    </row>
    <row r="2142" spans="2:43">
      <c r="B2142" s="57"/>
      <c r="D2142" s="11"/>
      <c r="E2142" s="56"/>
      <c r="F2142" s="11"/>
      <c r="G2142" s="11"/>
      <c r="H2142" s="11"/>
      <c r="L2142" s="55"/>
      <c r="M2142" s="42"/>
      <c r="N2142" s="55"/>
      <c r="O2142" s="42"/>
      <c r="Q2142" s="55"/>
      <c r="R2142" s="55"/>
      <c r="S2142" s="55"/>
      <c r="T2142" s="55"/>
      <c r="U2142" s="55"/>
      <c r="V2142" s="55"/>
      <c r="W2142" s="55"/>
      <c r="X2142" s="55"/>
      <c r="Y2142" s="55"/>
      <c r="Z2142" s="55"/>
      <c r="AA2142" s="42"/>
      <c r="AF2142" s="55"/>
      <c r="AG2142" s="56"/>
      <c r="AQ2142" s="5"/>
    </row>
    <row r="2143" spans="2:43">
      <c r="B2143" s="57"/>
      <c r="D2143" s="11"/>
      <c r="E2143" s="56"/>
      <c r="F2143" s="11"/>
      <c r="G2143" s="11"/>
      <c r="H2143" s="11"/>
      <c r="I2143" s="11"/>
      <c r="L2143" s="55"/>
      <c r="M2143" s="42"/>
      <c r="N2143" s="55"/>
      <c r="O2143" s="42"/>
      <c r="Q2143" s="55"/>
      <c r="R2143" s="55"/>
      <c r="S2143" s="55"/>
      <c r="T2143" s="55"/>
      <c r="U2143" s="55"/>
      <c r="V2143" s="55"/>
      <c r="W2143" s="55"/>
      <c r="X2143" s="55"/>
      <c r="Y2143" s="55"/>
      <c r="Z2143" s="55"/>
      <c r="AA2143" s="42"/>
      <c r="AF2143" s="55"/>
      <c r="AG2143" s="56"/>
      <c r="AQ2143" s="5"/>
    </row>
    <row r="2144" spans="2:43">
      <c r="B2144" s="57"/>
      <c r="D2144" s="11"/>
      <c r="E2144" s="56"/>
      <c r="F2144" s="11"/>
      <c r="G2144" s="11"/>
      <c r="H2144" s="11"/>
      <c r="L2144" s="55"/>
      <c r="M2144" s="42"/>
      <c r="N2144" s="55"/>
      <c r="O2144" s="42"/>
      <c r="Q2144" s="55"/>
      <c r="R2144" s="55"/>
      <c r="S2144" s="55"/>
      <c r="T2144" s="55"/>
      <c r="U2144" s="55"/>
      <c r="V2144" s="55"/>
      <c r="W2144" s="55"/>
      <c r="X2144" s="55"/>
      <c r="Y2144" s="55"/>
      <c r="Z2144" s="55"/>
      <c r="AA2144" s="42"/>
      <c r="AF2144" s="55"/>
      <c r="AG2144" s="56"/>
      <c r="AQ2144" s="5"/>
    </row>
    <row r="2145" spans="2:43">
      <c r="B2145" s="57"/>
      <c r="C2145" s="11"/>
      <c r="D2145" s="11"/>
      <c r="E2145" s="56"/>
      <c r="F2145" s="11"/>
      <c r="G2145" s="11"/>
      <c r="H2145" s="11"/>
      <c r="L2145" s="55"/>
      <c r="M2145" s="42"/>
      <c r="N2145" s="55"/>
      <c r="O2145" s="42"/>
      <c r="P2145" s="55"/>
      <c r="Q2145" s="55"/>
      <c r="R2145" s="55"/>
      <c r="S2145" s="55"/>
      <c r="T2145" s="55"/>
      <c r="V2145" s="55"/>
      <c r="W2145" s="55"/>
      <c r="X2145" s="55"/>
      <c r="Y2145" s="55"/>
      <c r="Z2145" s="55"/>
      <c r="AA2145" s="42"/>
      <c r="AF2145" s="55"/>
      <c r="AG2145" s="56"/>
      <c r="AJ2145" s="11"/>
      <c r="AN2145" s="11"/>
      <c r="AQ2145" s="5"/>
    </row>
    <row r="2146" spans="2:43">
      <c r="B2146" s="57"/>
      <c r="C2146" s="11"/>
      <c r="D2146" s="11"/>
      <c r="E2146" s="56"/>
      <c r="F2146" s="11"/>
      <c r="G2146" s="11"/>
      <c r="H2146" s="11"/>
      <c r="L2146" s="55"/>
      <c r="M2146" s="42"/>
      <c r="N2146" s="55"/>
      <c r="O2146" s="42"/>
      <c r="P2146" s="55"/>
      <c r="Q2146" s="55"/>
      <c r="R2146" s="55"/>
      <c r="S2146" s="55"/>
      <c r="T2146" s="55"/>
      <c r="V2146" s="55"/>
      <c r="W2146" s="55"/>
      <c r="X2146" s="55"/>
      <c r="Y2146" s="55"/>
      <c r="Z2146" s="55"/>
      <c r="AA2146" s="42"/>
      <c r="AF2146" s="55"/>
      <c r="AG2146" s="56"/>
      <c r="AJ2146" s="11"/>
      <c r="AN2146" s="11"/>
      <c r="AQ2146" s="5"/>
    </row>
    <row r="2147" spans="2:43">
      <c r="B2147" s="57"/>
      <c r="D2147" s="11"/>
      <c r="E2147" s="56"/>
      <c r="F2147" s="11"/>
      <c r="G2147" s="11"/>
      <c r="H2147" s="11"/>
      <c r="L2147" s="55"/>
      <c r="M2147" s="42"/>
      <c r="N2147" s="55"/>
      <c r="O2147" s="42"/>
      <c r="Q2147" s="55"/>
      <c r="R2147" s="55"/>
      <c r="S2147" s="55"/>
      <c r="T2147" s="55"/>
      <c r="U2147" s="55"/>
      <c r="V2147" s="55"/>
      <c r="W2147" s="55"/>
      <c r="X2147" s="55"/>
      <c r="Y2147" s="55"/>
      <c r="Z2147" s="55"/>
      <c r="AA2147" s="42"/>
      <c r="AF2147" s="55"/>
      <c r="AG2147" s="56"/>
      <c r="AQ2147" s="5"/>
    </row>
    <row r="2148" spans="2:43">
      <c r="B2148" s="57"/>
      <c r="D2148" s="11"/>
      <c r="E2148" s="56"/>
      <c r="F2148" s="11"/>
      <c r="G2148" s="11"/>
      <c r="H2148" s="11"/>
      <c r="L2148" s="55"/>
      <c r="M2148" s="42"/>
      <c r="N2148" s="55"/>
      <c r="O2148" s="42"/>
      <c r="Q2148" s="55"/>
      <c r="R2148" s="55"/>
      <c r="S2148" s="55"/>
      <c r="T2148" s="55"/>
      <c r="U2148" s="55"/>
      <c r="V2148" s="55"/>
      <c r="W2148" s="55"/>
      <c r="X2148" s="55"/>
      <c r="Y2148" s="55"/>
      <c r="Z2148" s="55"/>
      <c r="AA2148" s="42"/>
      <c r="AF2148" s="55"/>
      <c r="AG2148" s="56"/>
      <c r="AQ2148" s="5"/>
    </row>
    <row r="2149" spans="2:43">
      <c r="B2149" s="57"/>
      <c r="D2149" s="11"/>
      <c r="E2149" s="56"/>
      <c r="F2149" s="11"/>
      <c r="G2149" s="11"/>
      <c r="H2149" s="11"/>
      <c r="L2149" s="55"/>
      <c r="M2149" s="42"/>
      <c r="N2149" s="55"/>
      <c r="O2149" s="42"/>
      <c r="Q2149" s="55"/>
      <c r="R2149" s="55"/>
      <c r="S2149" s="55"/>
      <c r="T2149" s="55"/>
      <c r="U2149" s="55"/>
      <c r="V2149" s="55"/>
      <c r="W2149" s="55"/>
      <c r="X2149" s="55"/>
      <c r="Y2149" s="55"/>
      <c r="Z2149" s="55"/>
      <c r="AA2149" s="42"/>
      <c r="AF2149" s="55"/>
      <c r="AG2149" s="56"/>
      <c r="AQ2149" s="5"/>
    </row>
    <row r="2150" spans="2:43">
      <c r="B2150" s="57"/>
      <c r="D2150" s="11"/>
      <c r="E2150" s="56"/>
      <c r="F2150" s="11"/>
      <c r="G2150" s="11"/>
      <c r="H2150" s="11"/>
      <c r="L2150" s="55"/>
      <c r="M2150" s="42"/>
      <c r="N2150" s="55"/>
      <c r="O2150" s="42"/>
      <c r="Q2150" s="55"/>
      <c r="R2150" s="55"/>
      <c r="S2150" s="55"/>
      <c r="T2150" s="55"/>
      <c r="U2150" s="55"/>
      <c r="V2150" s="55"/>
      <c r="W2150" s="55"/>
      <c r="X2150" s="55"/>
      <c r="Y2150" s="55"/>
      <c r="Z2150" s="55"/>
      <c r="AA2150" s="42"/>
      <c r="AF2150" s="55"/>
      <c r="AG2150" s="56"/>
      <c r="AN2150" s="11"/>
      <c r="AQ2150" s="5"/>
    </row>
    <row r="2151" spans="2:43">
      <c r="B2151" s="57"/>
      <c r="D2151" s="11"/>
      <c r="E2151" s="56"/>
      <c r="F2151" s="11"/>
      <c r="G2151" s="11"/>
      <c r="H2151" s="11"/>
      <c r="L2151" s="55"/>
      <c r="M2151" s="42"/>
      <c r="N2151" s="55"/>
      <c r="O2151" s="42"/>
      <c r="Q2151" s="55"/>
      <c r="R2151" s="55"/>
      <c r="S2151" s="55"/>
      <c r="T2151" s="55"/>
      <c r="U2151" s="55"/>
      <c r="V2151" s="55"/>
      <c r="W2151" s="55"/>
      <c r="X2151" s="55"/>
      <c r="Y2151" s="55"/>
      <c r="Z2151" s="55"/>
      <c r="AA2151" s="42"/>
      <c r="AF2151" s="55"/>
      <c r="AG2151" s="56"/>
      <c r="AN2151" s="11"/>
      <c r="AQ2151" s="5"/>
    </row>
    <row r="2152" spans="2:43">
      <c r="B2152" s="57"/>
      <c r="D2152" s="11"/>
      <c r="E2152" s="56"/>
      <c r="F2152" s="11"/>
      <c r="G2152" s="11"/>
      <c r="H2152" s="11"/>
      <c r="L2152" s="55"/>
      <c r="M2152" s="42"/>
      <c r="N2152" s="55"/>
      <c r="O2152" s="42"/>
      <c r="Q2152" s="55"/>
      <c r="R2152" s="55"/>
      <c r="S2152" s="55"/>
      <c r="T2152" s="55"/>
      <c r="U2152" s="55"/>
      <c r="V2152" s="55"/>
      <c r="W2152" s="55"/>
      <c r="X2152" s="55"/>
      <c r="Y2152" s="55"/>
      <c r="Z2152" s="55"/>
      <c r="AA2152" s="42"/>
      <c r="AF2152" s="55"/>
      <c r="AG2152" s="56"/>
      <c r="AN2152" s="11"/>
      <c r="AQ2152" s="5"/>
    </row>
    <row r="2153" spans="2:43">
      <c r="B2153" s="57"/>
      <c r="D2153" s="11"/>
      <c r="E2153" s="56"/>
      <c r="F2153" s="11"/>
      <c r="G2153" s="11"/>
      <c r="H2153" s="11"/>
      <c r="L2153" s="55"/>
      <c r="M2153" s="42"/>
      <c r="N2153" s="55"/>
      <c r="O2153" s="42"/>
      <c r="Q2153" s="55"/>
      <c r="R2153" s="55"/>
      <c r="S2153" s="55"/>
      <c r="T2153" s="55"/>
      <c r="U2153" s="55"/>
      <c r="V2153" s="55"/>
      <c r="W2153" s="55"/>
      <c r="X2153" s="55"/>
      <c r="Y2153" s="55"/>
      <c r="Z2153" s="55"/>
      <c r="AA2153" s="42"/>
      <c r="AF2153" s="55"/>
      <c r="AG2153" s="56"/>
      <c r="AQ2153" s="5"/>
    </row>
    <row r="2154" spans="2:43">
      <c r="B2154" s="57"/>
      <c r="D2154" s="11"/>
      <c r="E2154" s="56"/>
      <c r="F2154" s="11"/>
      <c r="G2154" s="11"/>
      <c r="H2154" s="11"/>
      <c r="L2154" s="55"/>
      <c r="M2154" s="42"/>
      <c r="N2154" s="55"/>
      <c r="O2154" s="42"/>
      <c r="Q2154" s="55"/>
      <c r="R2154" s="55"/>
      <c r="S2154" s="55"/>
      <c r="T2154" s="55"/>
      <c r="U2154" s="55"/>
      <c r="V2154" s="55"/>
      <c r="W2154" s="55"/>
      <c r="X2154" s="55"/>
      <c r="Y2154" s="55"/>
      <c r="Z2154" s="55"/>
      <c r="AA2154" s="42"/>
      <c r="AF2154" s="55"/>
      <c r="AG2154" s="56"/>
      <c r="AQ2154" s="5"/>
    </row>
    <row r="2155" spans="2:43">
      <c r="B2155" s="57"/>
      <c r="D2155" s="11"/>
      <c r="E2155" s="56"/>
      <c r="F2155" s="11"/>
      <c r="G2155" s="11"/>
      <c r="H2155" s="11"/>
      <c r="L2155" s="55"/>
      <c r="M2155" s="42"/>
      <c r="N2155" s="55"/>
      <c r="O2155" s="42"/>
      <c r="Q2155" s="55"/>
      <c r="R2155" s="55"/>
      <c r="S2155" s="55"/>
      <c r="T2155" s="55"/>
      <c r="U2155" s="55"/>
      <c r="V2155" s="55"/>
      <c r="W2155" s="55"/>
      <c r="X2155" s="55"/>
      <c r="Y2155" s="55"/>
      <c r="Z2155" s="55"/>
      <c r="AA2155" s="42"/>
      <c r="AF2155" s="55"/>
      <c r="AG2155" s="56"/>
      <c r="AQ2155" s="5"/>
    </row>
    <row r="2156" spans="2:43">
      <c r="B2156" s="57"/>
      <c r="D2156" s="11"/>
      <c r="E2156" s="56"/>
      <c r="F2156" s="11"/>
      <c r="G2156" s="11"/>
      <c r="H2156" s="11"/>
      <c r="L2156" s="55"/>
      <c r="M2156" s="42"/>
      <c r="N2156" s="55"/>
      <c r="O2156" s="42"/>
      <c r="Q2156" s="55"/>
      <c r="R2156" s="55"/>
      <c r="S2156" s="55"/>
      <c r="T2156" s="55"/>
      <c r="U2156" s="55"/>
      <c r="V2156" s="55"/>
      <c r="W2156" s="55"/>
      <c r="X2156" s="55"/>
      <c r="Y2156" s="55"/>
      <c r="Z2156" s="55"/>
      <c r="AC2156" s="42"/>
      <c r="AF2156" s="55"/>
      <c r="AG2156" s="56"/>
      <c r="AQ2156" s="5"/>
    </row>
    <row r="2157" spans="2:43">
      <c r="B2157" s="57"/>
      <c r="D2157" s="11"/>
      <c r="E2157" s="56"/>
      <c r="F2157" s="11"/>
      <c r="G2157" s="11"/>
      <c r="H2157" s="11"/>
      <c r="L2157" s="55"/>
      <c r="M2157" s="42"/>
      <c r="N2157" s="55"/>
      <c r="O2157" s="42"/>
      <c r="Q2157" s="55"/>
      <c r="R2157" s="55"/>
      <c r="S2157" s="55"/>
      <c r="T2157" s="55"/>
      <c r="U2157" s="55"/>
      <c r="V2157" s="55"/>
      <c r="W2157" s="55"/>
      <c r="X2157" s="55"/>
      <c r="Y2157" s="55"/>
      <c r="Z2157" s="55"/>
      <c r="AC2157" s="42"/>
      <c r="AF2157" s="55"/>
      <c r="AG2157" s="56"/>
      <c r="AN2157" s="11"/>
      <c r="AQ2157" s="5"/>
    </row>
    <row r="2158" spans="2:43">
      <c r="B2158" s="57"/>
      <c r="D2158" s="11"/>
      <c r="E2158" s="56"/>
      <c r="F2158" s="11"/>
      <c r="G2158" s="11"/>
      <c r="H2158" s="11"/>
      <c r="L2158" s="55"/>
      <c r="M2158" s="42"/>
      <c r="N2158" s="55"/>
      <c r="O2158" s="42"/>
      <c r="Q2158" s="55"/>
      <c r="R2158" s="55"/>
      <c r="S2158" s="55"/>
      <c r="T2158" s="55"/>
      <c r="U2158" s="55"/>
      <c r="V2158" s="55"/>
      <c r="W2158" s="55"/>
      <c r="X2158" s="55"/>
      <c r="Y2158" s="55"/>
      <c r="Z2158" s="55"/>
      <c r="AC2158" s="42"/>
      <c r="AF2158" s="55"/>
      <c r="AG2158" s="56"/>
      <c r="AQ2158" s="5"/>
    </row>
    <row r="2159" spans="2:43">
      <c r="B2159" s="57"/>
      <c r="D2159" s="11"/>
      <c r="E2159" s="56"/>
      <c r="F2159" s="11"/>
      <c r="G2159" s="11"/>
      <c r="H2159" s="11"/>
      <c r="L2159" s="55"/>
      <c r="M2159" s="42"/>
      <c r="N2159" s="55"/>
      <c r="O2159" s="42"/>
      <c r="Q2159" s="55"/>
      <c r="R2159" s="55"/>
      <c r="S2159" s="55"/>
      <c r="T2159" s="55"/>
      <c r="U2159" s="55"/>
      <c r="V2159" s="55"/>
      <c r="W2159" s="55"/>
      <c r="X2159" s="55"/>
      <c r="Y2159" s="55"/>
      <c r="Z2159" s="55"/>
      <c r="AA2159" s="42"/>
      <c r="AF2159" s="55"/>
      <c r="AG2159" s="56"/>
      <c r="AQ2159" s="5"/>
    </row>
    <row r="2160" spans="2:43">
      <c r="B2160" s="57"/>
      <c r="D2160" s="11"/>
      <c r="E2160" s="56"/>
      <c r="F2160" s="11"/>
      <c r="G2160" s="11"/>
      <c r="H2160" s="11"/>
      <c r="I2160" s="11"/>
      <c r="L2160" s="55"/>
      <c r="M2160" s="42"/>
      <c r="N2160" s="55"/>
      <c r="O2160" s="42"/>
      <c r="Q2160" s="55"/>
      <c r="R2160" s="55"/>
      <c r="S2160" s="55"/>
      <c r="T2160" s="55"/>
      <c r="U2160" s="55"/>
      <c r="V2160" s="55"/>
      <c r="W2160" s="55"/>
      <c r="X2160" s="55"/>
      <c r="Y2160" s="55"/>
      <c r="Z2160" s="55"/>
      <c r="AA2160" s="42"/>
      <c r="AF2160" s="55"/>
      <c r="AG2160" s="56"/>
      <c r="AN2160" s="11"/>
      <c r="AQ2160" s="5"/>
    </row>
    <row r="2161" spans="2:43">
      <c r="B2161" s="57"/>
      <c r="D2161" s="11"/>
      <c r="E2161" s="56"/>
      <c r="F2161" s="11"/>
      <c r="G2161" s="11"/>
      <c r="H2161" s="11"/>
      <c r="L2161" s="55"/>
      <c r="M2161" s="42"/>
      <c r="N2161" s="55"/>
      <c r="O2161" s="42"/>
      <c r="Q2161" s="55"/>
      <c r="R2161" s="55"/>
      <c r="S2161" s="55"/>
      <c r="T2161" s="55"/>
      <c r="U2161" s="55"/>
      <c r="V2161" s="55"/>
      <c r="W2161" s="55"/>
      <c r="X2161" s="55"/>
      <c r="Y2161" s="55"/>
      <c r="Z2161" s="55"/>
      <c r="AA2161" s="42"/>
      <c r="AF2161" s="55"/>
      <c r="AG2161" s="56"/>
      <c r="AN2161" s="11"/>
      <c r="AQ2161" s="5"/>
    </row>
    <row r="2162" spans="2:43">
      <c r="B2162" s="57"/>
      <c r="D2162" s="11"/>
      <c r="E2162" s="56"/>
      <c r="F2162" s="11"/>
      <c r="G2162" s="11"/>
      <c r="H2162" s="11"/>
      <c r="L2162" s="55"/>
      <c r="M2162" s="42"/>
      <c r="N2162" s="55"/>
      <c r="O2162" s="42"/>
      <c r="Q2162" s="55"/>
      <c r="R2162" s="55"/>
      <c r="S2162" s="55"/>
      <c r="T2162" s="55"/>
      <c r="U2162" s="55"/>
      <c r="V2162" s="55"/>
      <c r="W2162" s="55"/>
      <c r="X2162" s="55"/>
      <c r="Y2162" s="55"/>
      <c r="Z2162" s="55"/>
      <c r="AA2162" s="42"/>
      <c r="AF2162" s="55"/>
      <c r="AG2162" s="56"/>
      <c r="AN2162" s="11"/>
      <c r="AQ2162" s="5"/>
    </row>
    <row r="2163" spans="2:43">
      <c r="B2163" s="57"/>
      <c r="D2163" s="11"/>
      <c r="E2163" s="56"/>
      <c r="F2163" s="11"/>
      <c r="G2163" s="11"/>
      <c r="H2163" s="11"/>
      <c r="L2163" s="55"/>
      <c r="M2163" s="42"/>
      <c r="N2163" s="55"/>
      <c r="O2163" s="42"/>
      <c r="Q2163" s="55"/>
      <c r="R2163" s="55"/>
      <c r="S2163" s="55"/>
      <c r="T2163" s="55"/>
      <c r="U2163" s="55"/>
      <c r="V2163" s="55"/>
      <c r="W2163" s="55"/>
      <c r="X2163" s="55"/>
      <c r="Y2163" s="55"/>
      <c r="Z2163" s="55"/>
      <c r="AF2163" s="55"/>
      <c r="AG2163" s="56"/>
      <c r="AJ2163" s="11"/>
      <c r="AN2163" s="11"/>
      <c r="AQ2163" s="5"/>
    </row>
    <row r="2164" spans="2:43">
      <c r="B2164" s="57"/>
      <c r="D2164" s="11"/>
      <c r="E2164" s="56"/>
      <c r="F2164" s="11"/>
      <c r="G2164" s="11"/>
      <c r="H2164" s="11"/>
      <c r="L2164" s="55"/>
      <c r="M2164" s="42"/>
      <c r="N2164" s="55"/>
      <c r="O2164" s="42"/>
      <c r="Q2164" s="55"/>
      <c r="R2164" s="55"/>
      <c r="S2164" s="55"/>
      <c r="T2164" s="55"/>
      <c r="U2164" s="55"/>
      <c r="V2164" s="55"/>
      <c r="W2164" s="55"/>
      <c r="X2164" s="55"/>
      <c r="Y2164" s="55"/>
      <c r="Z2164" s="55"/>
      <c r="AA2164" s="42"/>
      <c r="AF2164" s="55"/>
      <c r="AG2164" s="56"/>
      <c r="AQ2164" s="5"/>
    </row>
    <row r="2165" spans="2:43">
      <c r="B2165" s="57"/>
      <c r="D2165" s="11"/>
      <c r="E2165" s="56"/>
      <c r="F2165" s="11"/>
      <c r="G2165" s="11"/>
      <c r="H2165" s="11"/>
      <c r="L2165" s="55"/>
      <c r="M2165" s="42"/>
      <c r="N2165" s="55"/>
      <c r="O2165" s="42"/>
      <c r="Q2165" s="55"/>
      <c r="R2165" s="55"/>
      <c r="S2165" s="55"/>
      <c r="T2165" s="55"/>
      <c r="U2165" s="55"/>
      <c r="V2165" s="55"/>
      <c r="W2165" s="55"/>
      <c r="X2165" s="55"/>
      <c r="Y2165" s="55"/>
      <c r="Z2165" s="55"/>
      <c r="AA2165" s="42"/>
      <c r="AF2165" s="55"/>
      <c r="AG2165" s="56"/>
      <c r="AQ2165" s="5"/>
    </row>
    <row r="2166" spans="2:43">
      <c r="B2166" s="57"/>
      <c r="D2166" s="11"/>
      <c r="E2166" s="56"/>
      <c r="F2166" s="11"/>
      <c r="G2166" s="11"/>
      <c r="H2166" s="11"/>
      <c r="L2166" s="55"/>
      <c r="M2166" s="42"/>
      <c r="N2166" s="55"/>
      <c r="O2166" s="42"/>
      <c r="Q2166" s="55"/>
      <c r="R2166" s="55"/>
      <c r="S2166" s="55"/>
      <c r="T2166" s="55"/>
      <c r="U2166" s="55"/>
      <c r="V2166" s="55"/>
      <c r="W2166" s="55"/>
      <c r="X2166" s="55"/>
      <c r="Y2166" s="55"/>
      <c r="Z2166" s="55"/>
      <c r="AC2166" s="42"/>
      <c r="AF2166" s="55"/>
      <c r="AG2166" s="56"/>
      <c r="AN2166" s="11"/>
      <c r="AQ2166" s="5"/>
    </row>
    <row r="2167" spans="2:43">
      <c r="B2167" s="57"/>
      <c r="D2167" s="11"/>
      <c r="E2167" s="56"/>
      <c r="F2167" s="11"/>
      <c r="G2167" s="11"/>
      <c r="H2167" s="11"/>
      <c r="L2167" s="55"/>
      <c r="M2167" s="42"/>
      <c r="N2167" s="55"/>
      <c r="O2167" s="42"/>
      <c r="Q2167" s="55"/>
      <c r="R2167" s="55"/>
      <c r="S2167" s="55"/>
      <c r="T2167" s="55"/>
      <c r="U2167" s="55"/>
      <c r="V2167" s="55"/>
      <c r="W2167" s="55"/>
      <c r="X2167" s="55"/>
      <c r="Y2167" s="55"/>
      <c r="Z2167" s="55"/>
      <c r="AF2167" s="55"/>
      <c r="AG2167" s="56"/>
      <c r="AJ2167" s="11"/>
      <c r="AN2167" s="11"/>
      <c r="AQ2167" s="5"/>
    </row>
    <row r="2168" spans="2:43">
      <c r="B2168" s="57"/>
      <c r="D2168" s="11"/>
      <c r="E2168" s="56"/>
      <c r="F2168" s="11"/>
      <c r="G2168" s="11"/>
      <c r="H2168" s="11"/>
      <c r="L2168" s="55"/>
      <c r="M2168" s="42"/>
      <c r="N2168" s="55"/>
      <c r="O2168" s="42"/>
      <c r="Q2168" s="55"/>
      <c r="R2168" s="55"/>
      <c r="S2168" s="55"/>
      <c r="T2168" s="55"/>
      <c r="U2168" s="55"/>
      <c r="V2168" s="55"/>
      <c r="W2168" s="55"/>
      <c r="X2168" s="55"/>
      <c r="Y2168" s="55"/>
      <c r="Z2168" s="55"/>
      <c r="AA2168" s="42"/>
      <c r="AF2168" s="55"/>
      <c r="AG2168" s="56"/>
      <c r="AL2168" s="11"/>
      <c r="AN2168" s="11"/>
      <c r="AQ2168" s="5"/>
    </row>
    <row r="2169" spans="2:43">
      <c r="B2169" s="57"/>
      <c r="D2169" s="11"/>
      <c r="E2169" s="56"/>
      <c r="F2169" s="11"/>
      <c r="G2169" s="11"/>
      <c r="H2169" s="11"/>
      <c r="L2169" s="55"/>
      <c r="M2169" s="42"/>
      <c r="N2169" s="55"/>
      <c r="O2169" s="42"/>
      <c r="Q2169" s="55"/>
      <c r="R2169" s="55"/>
      <c r="S2169" s="55"/>
      <c r="T2169" s="55"/>
      <c r="U2169" s="55"/>
      <c r="V2169" s="55"/>
      <c r="W2169" s="55"/>
      <c r="X2169" s="55"/>
      <c r="Y2169" s="55"/>
      <c r="Z2169" s="55"/>
      <c r="AA2169" s="42"/>
      <c r="AF2169" s="55"/>
      <c r="AG2169" s="56"/>
      <c r="AL2169" s="11"/>
      <c r="AQ2169" s="5"/>
    </row>
    <row r="2170" spans="2:43">
      <c r="B2170" s="57"/>
      <c r="D2170" s="11"/>
      <c r="E2170" s="56"/>
      <c r="F2170" s="11"/>
      <c r="G2170" s="11"/>
      <c r="H2170" s="11"/>
      <c r="L2170" s="55"/>
      <c r="M2170" s="42"/>
      <c r="N2170" s="55"/>
      <c r="O2170" s="42"/>
      <c r="Q2170" s="55"/>
      <c r="R2170" s="55"/>
      <c r="S2170" s="55"/>
      <c r="T2170" s="55"/>
      <c r="U2170" s="55"/>
      <c r="V2170" s="55"/>
      <c r="W2170" s="55"/>
      <c r="X2170" s="55"/>
      <c r="Y2170" s="55"/>
      <c r="Z2170" s="55"/>
      <c r="AA2170" s="42"/>
      <c r="AF2170" s="55"/>
      <c r="AG2170" s="56"/>
      <c r="AQ2170" s="5"/>
    </row>
    <row r="2171" spans="2:43">
      <c r="B2171" s="57"/>
      <c r="D2171" s="11"/>
      <c r="E2171" s="56"/>
      <c r="F2171" s="11"/>
      <c r="G2171" s="11"/>
      <c r="H2171" s="11"/>
      <c r="L2171" s="55"/>
      <c r="M2171" s="42"/>
      <c r="N2171" s="55"/>
      <c r="O2171" s="42"/>
      <c r="Q2171" s="55"/>
      <c r="R2171" s="55"/>
      <c r="S2171" s="55"/>
      <c r="T2171" s="55"/>
      <c r="U2171" s="55"/>
      <c r="V2171" s="55"/>
      <c r="W2171" s="55"/>
      <c r="X2171" s="55"/>
      <c r="Y2171" s="55"/>
      <c r="Z2171" s="55"/>
      <c r="AA2171" s="42"/>
      <c r="AF2171" s="55"/>
      <c r="AG2171" s="56"/>
      <c r="AL2171" s="11"/>
      <c r="AQ2171" s="5"/>
    </row>
    <row r="2172" spans="2:43">
      <c r="B2172" s="57"/>
      <c r="D2172" s="11"/>
      <c r="E2172" s="56"/>
      <c r="F2172" s="11"/>
      <c r="G2172" s="11"/>
      <c r="H2172" s="11"/>
      <c r="L2172" s="55"/>
      <c r="M2172" s="42"/>
      <c r="N2172" s="55"/>
      <c r="O2172" s="42"/>
      <c r="Q2172" s="55"/>
      <c r="R2172" s="55"/>
      <c r="S2172" s="55"/>
      <c r="T2172" s="55"/>
      <c r="U2172" s="55"/>
      <c r="V2172" s="55"/>
      <c r="W2172" s="55"/>
      <c r="X2172" s="55"/>
      <c r="Y2172" s="55"/>
      <c r="Z2172" s="55"/>
      <c r="AA2172" s="42"/>
      <c r="AF2172" s="55"/>
      <c r="AG2172" s="56"/>
      <c r="AL2172" s="11"/>
      <c r="AN2172" s="11"/>
      <c r="AQ2172" s="5"/>
    </row>
    <row r="2173" spans="2:43">
      <c r="B2173" s="57"/>
      <c r="D2173" s="11"/>
      <c r="E2173" s="56"/>
      <c r="F2173" s="11"/>
      <c r="G2173" s="11"/>
      <c r="H2173" s="11"/>
      <c r="L2173" s="55"/>
      <c r="M2173" s="42"/>
      <c r="N2173" s="55"/>
      <c r="O2173" s="42"/>
      <c r="Q2173" s="55"/>
      <c r="R2173" s="55"/>
      <c r="S2173" s="55"/>
      <c r="T2173" s="55"/>
      <c r="U2173" s="55"/>
      <c r="V2173" s="55"/>
      <c r="W2173" s="55"/>
      <c r="X2173" s="55"/>
      <c r="Y2173" s="55"/>
      <c r="Z2173" s="55"/>
      <c r="AA2173" s="42"/>
      <c r="AF2173" s="55"/>
      <c r="AG2173" s="56"/>
      <c r="AL2173" s="11"/>
      <c r="AQ2173" s="5"/>
    </row>
    <row r="2174" spans="2:43">
      <c r="B2174" s="57"/>
      <c r="D2174" s="11"/>
      <c r="E2174" s="56"/>
      <c r="F2174" s="11"/>
      <c r="G2174" s="11"/>
      <c r="H2174" s="11"/>
      <c r="L2174" s="55"/>
      <c r="M2174" s="42"/>
      <c r="N2174" s="55"/>
      <c r="O2174" s="42"/>
      <c r="Q2174" s="55"/>
      <c r="R2174" s="55"/>
      <c r="S2174" s="55"/>
      <c r="T2174" s="55"/>
      <c r="U2174" s="55"/>
      <c r="V2174" s="55"/>
      <c r="W2174" s="55"/>
      <c r="X2174" s="55"/>
      <c r="Y2174" s="55"/>
      <c r="Z2174" s="55"/>
      <c r="AA2174" s="42"/>
      <c r="AF2174" s="55"/>
      <c r="AG2174" s="56"/>
      <c r="AL2174" s="11"/>
      <c r="AN2174" s="11"/>
      <c r="AQ2174" s="5"/>
    </row>
    <row r="2175" spans="2:43">
      <c r="B2175" s="57"/>
      <c r="D2175" s="11"/>
      <c r="E2175" s="56"/>
      <c r="F2175" s="11"/>
      <c r="G2175" s="11"/>
      <c r="H2175" s="11"/>
      <c r="L2175" s="55"/>
      <c r="M2175" s="42"/>
      <c r="N2175" s="55"/>
      <c r="O2175" s="42"/>
      <c r="Q2175" s="55"/>
      <c r="R2175" s="55"/>
      <c r="S2175" s="55"/>
      <c r="T2175" s="55"/>
      <c r="U2175" s="55"/>
      <c r="V2175" s="55"/>
      <c r="W2175" s="55"/>
      <c r="X2175" s="55"/>
      <c r="Y2175" s="55"/>
      <c r="Z2175" s="55"/>
      <c r="AA2175" s="42"/>
      <c r="AF2175" s="55"/>
      <c r="AG2175" s="56"/>
      <c r="AQ2175" s="5"/>
    </row>
    <row r="2176" spans="2:43">
      <c r="B2176" s="57"/>
      <c r="D2176" s="11"/>
      <c r="E2176" s="56"/>
      <c r="F2176" s="11"/>
      <c r="G2176" s="11"/>
      <c r="H2176" s="11"/>
      <c r="L2176" s="55"/>
      <c r="M2176" s="42"/>
      <c r="N2176" s="55"/>
      <c r="O2176" s="42"/>
      <c r="Q2176" s="55"/>
      <c r="R2176" s="55"/>
      <c r="S2176" s="55"/>
      <c r="T2176" s="55"/>
      <c r="U2176" s="55"/>
      <c r="V2176" s="55"/>
      <c r="W2176" s="55"/>
      <c r="X2176" s="55"/>
      <c r="Y2176" s="55"/>
      <c r="Z2176" s="55"/>
      <c r="AA2176" s="42"/>
      <c r="AF2176" s="55"/>
      <c r="AG2176" s="56"/>
      <c r="AQ2176" s="5"/>
    </row>
    <row r="2177" spans="2:43">
      <c r="B2177" s="57"/>
      <c r="D2177" s="11"/>
      <c r="E2177" s="56"/>
      <c r="F2177" s="11"/>
      <c r="G2177" s="11"/>
      <c r="H2177" s="11"/>
      <c r="L2177" s="55"/>
      <c r="M2177" s="42"/>
      <c r="N2177" s="55"/>
      <c r="O2177" s="42"/>
      <c r="Q2177" s="55"/>
      <c r="R2177" s="55"/>
      <c r="S2177" s="55"/>
      <c r="T2177" s="55"/>
      <c r="U2177" s="55"/>
      <c r="V2177" s="55"/>
      <c r="W2177" s="55"/>
      <c r="X2177" s="55"/>
      <c r="Y2177" s="55"/>
      <c r="Z2177" s="55"/>
      <c r="AA2177" s="42"/>
      <c r="AF2177" s="55"/>
      <c r="AG2177" s="56"/>
      <c r="AN2177" s="11"/>
      <c r="AQ2177" s="5"/>
    </row>
    <row r="2178" spans="2:43">
      <c r="B2178" s="57"/>
      <c r="D2178" s="11"/>
      <c r="E2178" s="56"/>
      <c r="F2178" s="11"/>
      <c r="G2178" s="11"/>
      <c r="H2178" s="11"/>
      <c r="L2178" s="55"/>
      <c r="M2178" s="42"/>
      <c r="N2178" s="55"/>
      <c r="O2178" s="42"/>
      <c r="Q2178" s="55"/>
      <c r="R2178" s="55"/>
      <c r="S2178" s="55"/>
      <c r="T2178" s="55"/>
      <c r="U2178" s="55"/>
      <c r="V2178" s="55"/>
      <c r="W2178" s="55"/>
      <c r="X2178" s="55"/>
      <c r="Y2178" s="55"/>
      <c r="Z2178" s="55"/>
      <c r="AC2178" s="42"/>
      <c r="AF2178" s="55"/>
      <c r="AG2178" s="56"/>
      <c r="AQ2178" s="5"/>
    </row>
  </sheetData>
  <conditionalFormatting sqref="A14:A16">
    <cfRule type="expression" dxfId="29" priority="6">
      <formula>#REF!=ROW()</formula>
    </cfRule>
  </conditionalFormatting>
  <conditionalFormatting sqref="D3:G4">
    <cfRule type="expression" dxfId="28" priority="7">
      <formula>#REF!=COLUMN()</formula>
    </cfRule>
  </conditionalFormatting>
  <conditionalFormatting sqref="C5">
    <cfRule type="expression" dxfId="27" priority="4">
      <formula>#REF!=COLUMN()</formula>
    </cfRule>
  </conditionalFormatting>
  <conditionalFormatting sqref="D5">
    <cfRule type="expression" dxfId="26" priority="3">
      <formula>#REF!=COLUMN()</formula>
    </cfRule>
  </conditionalFormatting>
  <conditionalFormatting sqref="E5">
    <cfRule type="expression" dxfId="25" priority="2">
      <formula>#REF!=COLUMN()</formula>
    </cfRule>
  </conditionalFormatting>
  <conditionalFormatting sqref="F5:I5">
    <cfRule type="expression" dxfId="24" priority="1">
      <formula>#REF!=COLUMN()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3DA71-E3B6-444C-9105-60BA99245DB0}">
  <sheetPr codeName="Sheet5"/>
  <dimension ref="A1:AA92"/>
  <sheetViews>
    <sheetView showGridLines="0" workbookViewId="0">
      <selection activeCell="R14" sqref="R14"/>
    </sheetView>
  </sheetViews>
  <sheetFormatPr defaultColWidth="8.85546875" defaultRowHeight="15"/>
  <cols>
    <col min="1" max="1" width="3.7109375" customWidth="1"/>
    <col min="2" max="7" width="12.85546875" customWidth="1"/>
    <col min="8" max="8" width="13.28515625" customWidth="1"/>
    <col min="9" max="10" width="12.85546875" customWidth="1"/>
    <col min="11" max="12" width="13.28515625" customWidth="1"/>
    <col min="13" max="13" width="12.85546875" customWidth="1"/>
    <col min="14" max="14" width="13.28515625" customWidth="1"/>
    <col min="15" max="15" width="12.85546875" style="1" bestFit="1" customWidth="1"/>
    <col min="16" max="16" width="12.85546875" style="1" customWidth="1"/>
    <col min="17" max="18" width="8.85546875" customWidth="1"/>
    <col min="19" max="19" width="10.7109375" customWidth="1"/>
    <col min="20" max="22" width="8.85546875" customWidth="1"/>
    <col min="23" max="23" width="12.7109375" customWidth="1"/>
    <col min="24" max="24" width="8.85546875" customWidth="1"/>
    <col min="25" max="25" width="13.5703125" customWidth="1"/>
    <col min="26" max="26" width="18.42578125" customWidth="1"/>
    <col min="27" max="27" width="8.85546875" customWidth="1"/>
    <col min="16367" max="16384" width="53.7109375" customWidth="1"/>
  </cols>
  <sheetData>
    <row r="1" spans="1:27" ht="35.1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</row>
    <row r="2" spans="1:27" ht="35.1" customHeight="1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</row>
    <row r="3" spans="1:27" ht="15" customHeigh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</row>
    <row r="4" spans="1:27" ht="15" customHeigh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</row>
    <row r="5" spans="1:27" ht="15" customHeigh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</row>
    <row r="6" spans="1:27" ht="14.45" customHeight="1">
      <c r="A6" s="46"/>
      <c r="B6" s="149" t="s">
        <v>84</v>
      </c>
      <c r="C6" s="151" t="str">
        <f>FixDataPivot!B13</f>
        <v>Áo T-Shirt</v>
      </c>
      <c r="D6" s="147"/>
      <c r="E6" s="148"/>
      <c r="F6" s="146" t="str">
        <f>FixDataPivot!B14</f>
        <v>Áo khoác chống nắng</v>
      </c>
      <c r="G6" s="146"/>
      <c r="H6" s="146"/>
      <c r="I6" s="146" t="str">
        <f>FixDataPivot!B15</f>
        <v>Quần Shorts</v>
      </c>
      <c r="J6" s="146"/>
      <c r="K6" s="146"/>
      <c r="L6" s="146" t="str">
        <f>FixDataPivot!B16</f>
        <v>Ba lô</v>
      </c>
      <c r="M6" s="147"/>
      <c r="N6" s="148"/>
      <c r="O6"/>
      <c r="P6"/>
    </row>
    <row r="7" spans="1:27">
      <c r="A7" s="46"/>
      <c r="B7" s="150"/>
      <c r="C7" s="7" t="s">
        <v>93</v>
      </c>
      <c r="D7" s="8" t="s">
        <v>94</v>
      </c>
      <c r="E7" s="8"/>
      <c r="F7" s="7" t="s">
        <v>93</v>
      </c>
      <c r="G7" s="8" t="s">
        <v>94</v>
      </c>
      <c r="H7" s="8"/>
      <c r="I7" s="7" t="s">
        <v>93</v>
      </c>
      <c r="J7" s="8" t="s">
        <v>94</v>
      </c>
      <c r="K7" s="8"/>
      <c r="L7" s="7" t="s">
        <v>93</v>
      </c>
      <c r="M7" s="8" t="s">
        <v>94</v>
      </c>
      <c r="N7" s="8"/>
      <c r="O7"/>
      <c r="P7"/>
    </row>
    <row r="8" spans="1:27">
      <c r="A8" s="46"/>
      <c r="B8" s="7">
        <f>DATE(YEAR(HoaDonTotal!C7),MONTH(HoaDonTotal!C7),1)</f>
        <v>44440</v>
      </c>
      <c r="C8" s="3">
        <f>SUMIFS(DSHoaDonTotal!W:W,DSHoaDonTotal!C:C,B8,DSHoaDonTotal!O:O,$C$6,DSHoaDonTotal!AA:AA,$C$7)</f>
        <v>0</v>
      </c>
      <c r="D8" s="3">
        <f>SUMIFS(DSHoaDonTotal!W:W,DSHoaDonTotal!C:C,B8,DSHoaDonTotal!O:O,$C$6,DSHoaDonTotal!AA:AA,$D$7)</f>
        <v>300000</v>
      </c>
      <c r="E8" s="6" t="str">
        <f>IF(D8&gt;C8,"▲",IF(D8=C8,"●","▼"))</f>
        <v>▲</v>
      </c>
      <c r="F8" s="3">
        <f>SUMIFS(DSHoaDonTotal!W:W,DSHoaDonTotal!C:C,B8,DSHoaDonTotal!O:O,$F$6,DSHoaDonTotal!AA:AA,$F$7)</f>
        <v>0</v>
      </c>
      <c r="G8" s="3">
        <f>SUMIFS(DSHoaDonTotal!W:W,DSHoaDonTotal!C:C,B8,DSHoaDonTotal!O:O,$F$6,DSHoaDonTotal!AA:AA,$G$7)</f>
        <v>728000</v>
      </c>
      <c r="H8" s="6" t="str">
        <f>IF(G8&gt;F8,"▲",IF(G8=F8,"●","▼"))</f>
        <v>▲</v>
      </c>
      <c r="I8" s="3">
        <f>SUMIFS(DSHoaDonTotal!W:W,DSHoaDonTotal!C:C,B8,DSHoaDonTotal!O:O,$I$6,DSHoaDonTotal!AA:AA,$I$7)</f>
        <v>0</v>
      </c>
      <c r="J8" s="3">
        <f>SUMIFS(DSHoaDonTotal!W:W,DSHoaDonTotal!C:C,B8,DSHoaDonTotal!O:O,$I$6,DSHoaDonTotal!AA:AA,$J$7)</f>
        <v>290000</v>
      </c>
      <c r="K8" s="6" t="str">
        <f>IF(J8&gt;I8,"▲",IF(J8=I8,"●","▼"))</f>
        <v>▲</v>
      </c>
      <c r="L8" s="3">
        <f>SUMIFS(DSHoaDonTotal!W:W,DSHoaDonTotal!C:C,B8,DSHoaDonTotal!O:O,$L$6,DSHoaDonTotal!AA:AA,$L$7)</f>
        <v>0</v>
      </c>
      <c r="M8" s="3">
        <f>SUMIFS(DSHoaDonTotal!W:W,DSHoaDonTotal!C:C,B8,DSHoaDonTotal!O:O,$L$6,DSHoaDonTotal!AA:AA,$M$7)</f>
        <v>399000</v>
      </c>
      <c r="N8" s="6" t="str">
        <f>IF(M8&gt;L8,"▲",IF(M8=L8,"●","▼"))</f>
        <v>▲</v>
      </c>
      <c r="O8" s="11" t="s">
        <v>136</v>
      </c>
      <c r="P8"/>
    </row>
    <row r="9" spans="1:27">
      <c r="A9" s="46"/>
      <c r="B9" s="7">
        <f>B8+1</f>
        <v>44441</v>
      </c>
      <c r="C9" s="3">
        <f>SUMIFS(DSHoaDonTotal!W:W,DSHoaDonTotal!C:C,B9,DSHoaDonTotal!O:O,$C$6,DSHoaDonTotal!AA:AA,$C$7)</f>
        <v>175000</v>
      </c>
      <c r="D9" s="3">
        <f>SUMIFS(DSHoaDonTotal!W:W,DSHoaDonTotal!C:C,B9,DSHoaDonTotal!O:O,$C$6,DSHoaDonTotal!AA:AA,$D$7)</f>
        <v>1954000</v>
      </c>
      <c r="E9" s="6" t="str">
        <f t="shared" ref="E9:E38" si="0">IF(D9&gt;C9,"▲",IF(D9=C9,"●","▼"))</f>
        <v>▲</v>
      </c>
      <c r="F9" s="3">
        <f>SUMIFS(DSHoaDonTotal!W:W,DSHoaDonTotal!C:C,B9,DSHoaDonTotal!O:O,$F$6,DSHoaDonTotal!AA:AA,$F$7)</f>
        <v>455000</v>
      </c>
      <c r="G9" s="3">
        <f>SUMIFS(DSHoaDonTotal!W:W,DSHoaDonTotal!C:C,B9,DSHoaDonTotal!O:O,$F$6,DSHoaDonTotal!AA:AA,$G$7)</f>
        <v>1274000</v>
      </c>
      <c r="H9" s="6" t="str">
        <f t="shared" ref="H9:H38" si="1">IF(G9&gt;F9,"▲",IF(G9=F9,"●","▼"))</f>
        <v>▲</v>
      </c>
      <c r="I9" s="3">
        <f>SUMIFS(DSHoaDonTotal!W:W,DSHoaDonTotal!C:C,B9,DSHoaDonTotal!O:O,$I$6,DSHoaDonTotal!AA:AA,$I$7)</f>
        <v>0</v>
      </c>
      <c r="J9" s="3">
        <f>SUMIFS(DSHoaDonTotal!W:W,DSHoaDonTotal!C:C,B9,DSHoaDonTotal!O:O,$I$6,DSHoaDonTotal!AA:AA,$J$7)</f>
        <v>560000</v>
      </c>
      <c r="K9" s="6" t="str">
        <f>IF(J9&gt;I9,"▲",IF(J9=I9,"●","▼"))</f>
        <v>▲</v>
      </c>
      <c r="L9" s="3">
        <f>SUMIFS(DSHoaDonTotal!W:W,DSHoaDonTotal!C:C,B9,DSHoaDonTotal!O:O,$L$6,DSHoaDonTotal!AA:AA,$L$7)</f>
        <v>0</v>
      </c>
      <c r="M9" s="3">
        <f>SUMIFS(DSHoaDonTotal!W:W,DSHoaDonTotal!C:C,B9,DSHoaDonTotal!O:O,$L$6,DSHoaDonTotal!AA:AA,$M$7)</f>
        <v>798000</v>
      </c>
      <c r="N9" s="6" t="str">
        <f t="shared" ref="N9:N38" si="2">IF(M9&gt;L9,"▲",IF(M9=L9,"●","▼"))</f>
        <v>▲</v>
      </c>
      <c r="O9" s="11" t="s">
        <v>47</v>
      </c>
      <c r="P9"/>
    </row>
    <row r="10" spans="1:27">
      <c r="A10" s="46"/>
      <c r="B10" s="7">
        <f t="shared" ref="B10:B38" si="3">B9+1</f>
        <v>44442</v>
      </c>
      <c r="C10" s="3">
        <f>SUMIFS(DSHoaDonTotal!W:W,DSHoaDonTotal!C:C,B10,DSHoaDonTotal!O:O,$C$6,DSHoaDonTotal!AA:AA,$C$7)</f>
        <v>473000</v>
      </c>
      <c r="D10" s="3">
        <f>SUMIFS(DSHoaDonTotal!W:W,DSHoaDonTotal!C:C,B10,DSHoaDonTotal!O:O,$C$6,DSHoaDonTotal!AA:AA,$D$7)</f>
        <v>95000</v>
      </c>
      <c r="E10" s="6" t="str">
        <f t="shared" si="0"/>
        <v>▼</v>
      </c>
      <c r="F10" s="3">
        <f>SUMIFS(DSHoaDonTotal!W:W,DSHoaDonTotal!C:C,B10,DSHoaDonTotal!O:O,$F$6,DSHoaDonTotal!AA:AA,$F$7)</f>
        <v>0</v>
      </c>
      <c r="G10" s="3">
        <f>SUMIFS(DSHoaDonTotal!W:W,DSHoaDonTotal!C:C,B10,DSHoaDonTotal!O:O,$F$6,DSHoaDonTotal!AA:AA,$G$7)</f>
        <v>700000</v>
      </c>
      <c r="H10" s="6" t="str">
        <f t="shared" si="1"/>
        <v>▲</v>
      </c>
      <c r="I10" s="3">
        <f>SUMIFS(DSHoaDonTotal!W:W,DSHoaDonTotal!C:C,B10,DSHoaDonTotal!O:O,$I$6,DSHoaDonTotal!AA:AA,$I$7)</f>
        <v>560000</v>
      </c>
      <c r="J10" s="3">
        <f>SUMIFS(DSHoaDonTotal!W:W,DSHoaDonTotal!C:C,B10,DSHoaDonTotal!O:O,$I$6,DSHoaDonTotal!AA:AA,$J$7)</f>
        <v>1066000</v>
      </c>
      <c r="K10" s="6" t="str">
        <f t="shared" ref="K10:K38" si="4">IF(J10&gt;I10,"▲",IF(J10=I10,"●","▼"))</f>
        <v>▲</v>
      </c>
      <c r="L10" s="3">
        <f>SUMIFS(DSHoaDonTotal!W:W,DSHoaDonTotal!C:C,B10,DSHoaDonTotal!O:O,$L$6,DSHoaDonTotal!AA:AA,$L$7)</f>
        <v>1197000</v>
      </c>
      <c r="M10" s="3">
        <f>SUMIFS(DSHoaDonTotal!W:W,DSHoaDonTotal!C:C,B10,DSHoaDonTotal!O:O,$L$6,DSHoaDonTotal!AA:AA,$M$7)</f>
        <v>648000</v>
      </c>
      <c r="N10" s="6" t="str">
        <f t="shared" si="2"/>
        <v>▼</v>
      </c>
      <c r="O10" s="41"/>
      <c r="P10"/>
    </row>
    <row r="11" spans="1:27">
      <c r="A11" s="46"/>
      <c r="B11" s="7">
        <f t="shared" si="3"/>
        <v>44443</v>
      </c>
      <c r="C11" s="3">
        <f>SUMIFS(DSHoaDonTotal!W:W,DSHoaDonTotal!C:C,B11,DSHoaDonTotal!O:O,$C$6,DSHoaDonTotal!AA:AA,$C$7)</f>
        <v>190000</v>
      </c>
      <c r="D11" s="3">
        <f>SUMIFS(DSHoaDonTotal!W:W,DSHoaDonTotal!C:C,B11,DSHoaDonTotal!O:O,$C$6,DSHoaDonTotal!AA:AA,$D$7)</f>
        <v>270000</v>
      </c>
      <c r="E11" s="6" t="str">
        <f t="shared" si="0"/>
        <v>▲</v>
      </c>
      <c r="F11" s="3">
        <f>SUMIFS(DSHoaDonTotal!W:W,DSHoaDonTotal!C:C,B11,DSHoaDonTotal!O:O,$F$6,DSHoaDonTotal!AA:AA,$F$7)</f>
        <v>0</v>
      </c>
      <c r="G11" s="3">
        <f>SUMIFS(DSHoaDonTotal!W:W,DSHoaDonTotal!C:C,B11,DSHoaDonTotal!O:O,$F$6,DSHoaDonTotal!AA:AA,$G$7)</f>
        <v>0</v>
      </c>
      <c r="H11" s="6" t="str">
        <f t="shared" si="1"/>
        <v>●</v>
      </c>
      <c r="I11" s="3">
        <f>SUMIFS(DSHoaDonTotal!W:W,DSHoaDonTotal!C:C,B11,DSHoaDonTotal!O:O,$I$6,DSHoaDonTotal!AA:AA,$I$7)</f>
        <v>980000</v>
      </c>
      <c r="J11" s="3">
        <f>SUMIFS(DSHoaDonTotal!W:W,DSHoaDonTotal!C:C,B11,DSHoaDonTotal!O:O,$I$6,DSHoaDonTotal!AA:AA,$J$7)</f>
        <v>0</v>
      </c>
      <c r="K11" s="6" t="str">
        <f t="shared" si="4"/>
        <v>▼</v>
      </c>
      <c r="L11" s="3">
        <f>SUMIFS(DSHoaDonTotal!W:W,DSHoaDonTotal!C:C,B11,DSHoaDonTotal!O:O,$L$6,DSHoaDonTotal!AA:AA,$L$7)</f>
        <v>798000</v>
      </c>
      <c r="M11" s="3">
        <f>SUMIFS(DSHoaDonTotal!W:W,DSHoaDonTotal!C:C,B11,DSHoaDonTotal!O:O,$L$6,DSHoaDonTotal!AA:AA,$M$7)</f>
        <v>149000</v>
      </c>
      <c r="N11" s="6" t="str">
        <f t="shared" si="2"/>
        <v>▼</v>
      </c>
      <c r="O11" s="11" t="s">
        <v>136</v>
      </c>
      <c r="P11" s="11"/>
    </row>
    <row r="12" spans="1:27">
      <c r="A12" s="46"/>
      <c r="B12" s="7">
        <f t="shared" si="3"/>
        <v>44444</v>
      </c>
      <c r="C12" s="3">
        <f>SUMIFS(DSHoaDonTotal!W:W,DSHoaDonTotal!C:C,B12,DSHoaDonTotal!O:O,$C$6,DSHoaDonTotal!AA:AA,$C$7)</f>
        <v>0</v>
      </c>
      <c r="D12" s="3">
        <f>SUMIFS(DSHoaDonTotal!W:W,DSHoaDonTotal!C:C,B12,DSHoaDonTotal!O:O,$C$6,DSHoaDonTotal!AA:AA,$D$7)</f>
        <v>1422000</v>
      </c>
      <c r="E12" s="6" t="str">
        <f t="shared" si="0"/>
        <v>▲</v>
      </c>
      <c r="F12" s="3">
        <f>SUMIFS(DSHoaDonTotal!W:W,DSHoaDonTotal!C:C,B12,DSHoaDonTotal!O:O,$F$6,DSHoaDonTotal!AA:AA,$F$7)</f>
        <v>0</v>
      </c>
      <c r="G12" s="3">
        <f>SUMIFS(DSHoaDonTotal!W:W,DSHoaDonTotal!C:C,B12,DSHoaDonTotal!O:O,$F$6,DSHoaDonTotal!AA:AA,$G$7)</f>
        <v>273000</v>
      </c>
      <c r="H12" s="6" t="str">
        <f t="shared" si="1"/>
        <v>▲</v>
      </c>
      <c r="I12" s="3">
        <f>SUMIFS(DSHoaDonTotal!W:W,DSHoaDonTotal!C:C,B12,DSHoaDonTotal!O:O,$I$6,DSHoaDonTotal!AA:AA,$I$7)</f>
        <v>0</v>
      </c>
      <c r="J12" s="3">
        <f>SUMIFS(DSHoaDonTotal!W:W,DSHoaDonTotal!C:C,B12,DSHoaDonTotal!O:O,$I$6,DSHoaDonTotal!AA:AA,$J$7)</f>
        <v>710000</v>
      </c>
      <c r="K12" s="6" t="str">
        <f t="shared" si="4"/>
        <v>▲</v>
      </c>
      <c r="L12" s="3">
        <f>SUMIFS(DSHoaDonTotal!W:W,DSHoaDonTotal!C:C,B12,DSHoaDonTotal!O:O,$L$6,DSHoaDonTotal!AA:AA,$L$7)</f>
        <v>1197000</v>
      </c>
      <c r="M12" s="3">
        <f>SUMIFS(DSHoaDonTotal!W:W,DSHoaDonTotal!C:C,B12,DSHoaDonTotal!O:O,$L$6,DSHoaDonTotal!AA:AA,$M$7)</f>
        <v>1197000</v>
      </c>
      <c r="N12" s="6" t="str">
        <f t="shared" si="2"/>
        <v>●</v>
      </c>
      <c r="O12" s="11" t="s">
        <v>47</v>
      </c>
      <c r="P12" s="11"/>
    </row>
    <row r="13" spans="1:27">
      <c r="A13" s="46"/>
      <c r="B13" s="7">
        <f t="shared" si="3"/>
        <v>44445</v>
      </c>
      <c r="C13" s="3">
        <f>SUMIFS(DSHoaDonTotal!W:W,DSHoaDonTotal!C:C,B13,DSHoaDonTotal!O:O,$C$6,DSHoaDonTotal!AA:AA,$C$7)</f>
        <v>460000</v>
      </c>
      <c r="D13" s="3">
        <f>SUMIFS(DSHoaDonTotal!W:W,DSHoaDonTotal!C:C,B13,DSHoaDonTotal!O:O,$C$6,DSHoaDonTotal!AA:AA,$D$7)</f>
        <v>1006000</v>
      </c>
      <c r="E13" s="6" t="str">
        <f t="shared" si="0"/>
        <v>▲</v>
      </c>
      <c r="F13" s="3">
        <f>SUMIFS(DSHoaDonTotal!W:W,DSHoaDonTotal!C:C,B13,DSHoaDonTotal!O:O,$F$6,DSHoaDonTotal!AA:AA,$F$7)</f>
        <v>0</v>
      </c>
      <c r="G13" s="3">
        <f>SUMIFS(DSHoaDonTotal!W:W,DSHoaDonTotal!C:C,B13,DSHoaDonTotal!O:O,$F$6,DSHoaDonTotal!AA:AA,$G$7)</f>
        <v>455000</v>
      </c>
      <c r="H13" s="6" t="str">
        <f t="shared" si="1"/>
        <v>▲</v>
      </c>
      <c r="I13" s="3">
        <f>SUMIFS(DSHoaDonTotal!W:W,DSHoaDonTotal!C:C,B13,DSHoaDonTotal!O:O,$I$6,DSHoaDonTotal!AA:AA,$I$7)</f>
        <v>0</v>
      </c>
      <c r="J13" s="3">
        <f>SUMIFS(DSHoaDonTotal!W:W,DSHoaDonTotal!C:C,B13,DSHoaDonTotal!O:O,$I$6,DSHoaDonTotal!AA:AA,$J$7)</f>
        <v>-145000</v>
      </c>
      <c r="K13" s="6" t="str">
        <f t="shared" si="4"/>
        <v>▼</v>
      </c>
      <c r="L13" s="3">
        <f>SUMIFS(DSHoaDonTotal!W:W,DSHoaDonTotal!C:C,B13,DSHoaDonTotal!O:O,$L$6,DSHoaDonTotal!AA:AA,$L$7)</f>
        <v>0</v>
      </c>
      <c r="M13" s="3">
        <f>SUMIFS(DSHoaDonTotal!W:W,DSHoaDonTotal!C:C,B13,DSHoaDonTotal!O:O,$L$6,DSHoaDonTotal!AA:AA,$M$7)</f>
        <v>399000</v>
      </c>
      <c r="N13" s="6" t="str">
        <f t="shared" si="2"/>
        <v>▲</v>
      </c>
      <c r="O13" s="41"/>
      <c r="P13" s="41"/>
    </row>
    <row r="14" spans="1:27">
      <c r="A14" s="46"/>
      <c r="B14" s="7">
        <f t="shared" si="3"/>
        <v>44446</v>
      </c>
      <c r="C14" s="3">
        <f>SUMIFS(DSHoaDonTotal!W:W,DSHoaDonTotal!C:C,B14,DSHoaDonTotal!O:O,$C$6,DSHoaDonTotal!AA:AA,$C$7)</f>
        <v>0</v>
      </c>
      <c r="D14" s="3">
        <f>SUMIFS(DSHoaDonTotal!W:W,DSHoaDonTotal!C:C,B14,DSHoaDonTotal!O:O,$C$6,DSHoaDonTotal!AA:AA,$D$7)</f>
        <v>323000</v>
      </c>
      <c r="E14" s="6" t="str">
        <f t="shared" si="0"/>
        <v>▲</v>
      </c>
      <c r="F14" s="3">
        <f>SUMIFS(DSHoaDonTotal!W:W,DSHoaDonTotal!C:C,B14,DSHoaDonTotal!O:O,$F$6,DSHoaDonTotal!AA:AA,$F$7)</f>
        <v>0</v>
      </c>
      <c r="G14" s="3">
        <f>SUMIFS(DSHoaDonTotal!W:W,DSHoaDonTotal!C:C,B14,DSHoaDonTotal!O:O,$F$6,DSHoaDonTotal!AA:AA,$G$7)</f>
        <v>0</v>
      </c>
      <c r="H14" s="6" t="str">
        <f t="shared" si="1"/>
        <v>●</v>
      </c>
      <c r="I14" s="3">
        <f>SUMIFS(DSHoaDonTotal!W:W,DSHoaDonTotal!C:C,B14,DSHoaDonTotal!O:O,$I$6,DSHoaDonTotal!AA:AA,$I$7)</f>
        <v>0</v>
      </c>
      <c r="J14" s="3">
        <f>SUMIFS(DSHoaDonTotal!W:W,DSHoaDonTotal!C:C,B14,DSHoaDonTotal!O:O,$I$6,DSHoaDonTotal!AA:AA,$J$7)</f>
        <v>240000</v>
      </c>
      <c r="K14" s="6" t="str">
        <f t="shared" si="4"/>
        <v>▲</v>
      </c>
      <c r="L14" s="3">
        <f>SUMIFS(DSHoaDonTotal!W:W,DSHoaDonTotal!C:C,B14,DSHoaDonTotal!O:O,$L$6,DSHoaDonTotal!AA:AA,$L$7)</f>
        <v>0</v>
      </c>
      <c r="M14" s="3">
        <f>SUMIFS(DSHoaDonTotal!W:W,DSHoaDonTotal!C:C,B14,DSHoaDonTotal!O:O,$L$6,DSHoaDonTotal!AA:AA,$M$7)</f>
        <v>648000</v>
      </c>
      <c r="N14" s="6" t="str">
        <f t="shared" si="2"/>
        <v>▲</v>
      </c>
      <c r="O14" s="41" t="s">
        <v>131</v>
      </c>
      <c r="P14" s="41"/>
    </row>
    <row r="15" spans="1:27">
      <c r="A15" s="46"/>
      <c r="B15" s="7">
        <f t="shared" si="3"/>
        <v>44447</v>
      </c>
      <c r="C15" s="3">
        <f>SUMIFS(DSHoaDonTotal!W:W,DSHoaDonTotal!C:C,B15,DSHoaDonTotal!O:O,$C$6,DSHoaDonTotal!AA:AA,$C$7)</f>
        <v>315000</v>
      </c>
      <c r="D15" s="3">
        <f>SUMIFS(DSHoaDonTotal!W:W,DSHoaDonTotal!C:C,B15,DSHoaDonTotal!O:O,$C$6,DSHoaDonTotal!AA:AA,$D$7)</f>
        <v>0</v>
      </c>
      <c r="E15" s="6" t="str">
        <f t="shared" si="0"/>
        <v>▼</v>
      </c>
      <c r="F15" s="3">
        <f>SUMIFS(DSHoaDonTotal!W:W,DSHoaDonTotal!C:C,B15,DSHoaDonTotal!O:O,$F$6,DSHoaDonTotal!AA:AA,$F$7)</f>
        <v>0</v>
      </c>
      <c r="G15" s="3">
        <f>SUMIFS(DSHoaDonTotal!W:W,DSHoaDonTotal!C:C,B15,DSHoaDonTotal!O:O,$F$6,DSHoaDonTotal!AA:AA,$G$7)</f>
        <v>546000</v>
      </c>
      <c r="H15" s="6" t="str">
        <f t="shared" si="1"/>
        <v>▲</v>
      </c>
      <c r="I15" s="3">
        <f>SUMIFS(DSHoaDonTotal!W:W,DSHoaDonTotal!C:C,B15,DSHoaDonTotal!O:O,$I$6,DSHoaDonTotal!AA:AA,$I$7)</f>
        <v>0</v>
      </c>
      <c r="J15" s="3">
        <f>SUMIFS(DSHoaDonTotal!W:W,DSHoaDonTotal!C:C,B15,DSHoaDonTotal!O:O,$I$6,DSHoaDonTotal!AA:AA,$J$7)</f>
        <v>290000</v>
      </c>
      <c r="K15" s="6" t="str">
        <f t="shared" si="4"/>
        <v>▲</v>
      </c>
      <c r="L15" s="3">
        <f>SUMIFS(DSHoaDonTotal!W:W,DSHoaDonTotal!C:C,B15,DSHoaDonTotal!O:O,$L$6,DSHoaDonTotal!AA:AA,$L$7)</f>
        <v>0</v>
      </c>
      <c r="M15" s="3">
        <f>SUMIFS(DSHoaDonTotal!W:W,DSHoaDonTotal!C:C,B15,DSHoaDonTotal!O:O,$L$6,DSHoaDonTotal!AA:AA,$M$7)</f>
        <v>798000</v>
      </c>
      <c r="N15" s="6" t="str">
        <f t="shared" si="2"/>
        <v>▲</v>
      </c>
      <c r="O15" s="41" t="s">
        <v>142</v>
      </c>
      <c r="P15" s="41"/>
    </row>
    <row r="16" spans="1:27">
      <c r="A16" s="46"/>
      <c r="B16" s="7">
        <f t="shared" si="3"/>
        <v>44448</v>
      </c>
      <c r="C16" s="3">
        <f>SUMIFS(DSHoaDonTotal!W:W,DSHoaDonTotal!C:C,B16,DSHoaDonTotal!O:O,$C$6,DSHoaDonTotal!AA:AA,$C$7)</f>
        <v>285000</v>
      </c>
      <c r="D16" s="3">
        <f>SUMIFS(DSHoaDonTotal!W:W,DSHoaDonTotal!C:C,B16,DSHoaDonTotal!O:O,$C$6,DSHoaDonTotal!AA:AA,$D$7)</f>
        <v>773000</v>
      </c>
      <c r="E16" s="6" t="str">
        <f t="shared" si="0"/>
        <v>▲</v>
      </c>
      <c r="F16" s="3">
        <f>SUMIFS(DSHoaDonTotal!W:W,DSHoaDonTotal!C:C,B16,DSHoaDonTotal!O:O,$F$6,DSHoaDonTotal!AA:AA,$F$7)</f>
        <v>0</v>
      </c>
      <c r="G16" s="3">
        <f>SUMIFS(DSHoaDonTotal!W:W,DSHoaDonTotal!C:C,B16,DSHoaDonTotal!O:O,$F$6,DSHoaDonTotal!AA:AA,$G$7)</f>
        <v>0</v>
      </c>
      <c r="H16" s="6" t="str">
        <f t="shared" si="1"/>
        <v>●</v>
      </c>
      <c r="I16" s="3">
        <f>SUMIFS(DSHoaDonTotal!W:W,DSHoaDonTotal!C:C,B16,DSHoaDonTotal!O:O,$I$6,DSHoaDonTotal!AA:AA,$I$7)</f>
        <v>0</v>
      </c>
      <c r="J16" s="3">
        <f>SUMIFS(DSHoaDonTotal!W:W,DSHoaDonTotal!C:C,B16,DSHoaDonTotal!O:O,$I$6,DSHoaDonTotal!AA:AA,$J$7)</f>
        <v>495000</v>
      </c>
      <c r="K16" s="6" t="str">
        <f t="shared" si="4"/>
        <v>▲</v>
      </c>
      <c r="L16" s="3">
        <f>SUMIFS(DSHoaDonTotal!W:W,DSHoaDonTotal!C:C,B16,DSHoaDonTotal!O:O,$L$6,DSHoaDonTotal!AA:AA,$L$7)</f>
        <v>0</v>
      </c>
      <c r="M16" s="3">
        <f>SUMIFS(DSHoaDonTotal!W:W,DSHoaDonTotal!C:C,B16,DSHoaDonTotal!O:O,$L$6,DSHoaDonTotal!AA:AA,$M$7)</f>
        <v>0</v>
      </c>
      <c r="N16" s="6" t="str">
        <f t="shared" si="2"/>
        <v>●</v>
      </c>
      <c r="O16" s="41"/>
      <c r="P16" s="41"/>
    </row>
    <row r="17" spans="1:16">
      <c r="A17" s="46"/>
      <c r="B17" s="7">
        <f t="shared" si="3"/>
        <v>44449</v>
      </c>
      <c r="C17" s="3">
        <f>SUMIFS(DSHoaDonTotal!W:W,DSHoaDonTotal!C:C,B17,DSHoaDonTotal!O:O,$C$6,DSHoaDonTotal!AA:AA,$C$7)</f>
        <v>365000</v>
      </c>
      <c r="D17" s="3">
        <f>SUMIFS(DSHoaDonTotal!W:W,DSHoaDonTotal!C:C,B17,DSHoaDonTotal!O:O,$C$6,DSHoaDonTotal!AA:AA,$D$7)</f>
        <v>315000</v>
      </c>
      <c r="E17" s="6" t="str">
        <f t="shared" si="0"/>
        <v>▼</v>
      </c>
      <c r="F17" s="3">
        <f>SUMIFS(DSHoaDonTotal!W:W,DSHoaDonTotal!C:C,B17,DSHoaDonTotal!O:O,$F$6,DSHoaDonTotal!AA:AA,$F$7)</f>
        <v>455000</v>
      </c>
      <c r="G17" s="3">
        <f>SUMIFS(DSHoaDonTotal!W:W,DSHoaDonTotal!C:C,B17,DSHoaDonTotal!O:O,$F$6,DSHoaDonTotal!AA:AA,$G$7)</f>
        <v>0</v>
      </c>
      <c r="H17" s="6" t="str">
        <f t="shared" si="1"/>
        <v>▼</v>
      </c>
      <c r="I17" s="3">
        <f>SUMIFS(DSHoaDonTotal!W:W,DSHoaDonTotal!C:C,B17,DSHoaDonTotal!O:O,$I$6,DSHoaDonTotal!AA:AA,$I$7)</f>
        <v>245000</v>
      </c>
      <c r="J17" s="3">
        <f>SUMIFS(DSHoaDonTotal!W:W,DSHoaDonTotal!C:C,B17,DSHoaDonTotal!O:O,$I$6,DSHoaDonTotal!AA:AA,$J$7)</f>
        <v>0</v>
      </c>
      <c r="K17" s="6" t="str">
        <f t="shared" si="4"/>
        <v>▼</v>
      </c>
      <c r="L17" s="3">
        <f>SUMIFS(DSHoaDonTotal!W:W,DSHoaDonTotal!C:C,B17,DSHoaDonTotal!O:O,$L$6,DSHoaDonTotal!AA:AA,$L$7)</f>
        <v>0</v>
      </c>
      <c r="M17" s="3">
        <f>SUMIFS(DSHoaDonTotal!W:W,DSHoaDonTotal!C:C,B17,DSHoaDonTotal!O:O,$L$6,DSHoaDonTotal!AA:AA,$M$7)</f>
        <v>0</v>
      </c>
      <c r="N17" s="6" t="str">
        <f t="shared" si="2"/>
        <v>●</v>
      </c>
      <c r="O17" s="41"/>
      <c r="P17" s="41"/>
    </row>
    <row r="18" spans="1:16">
      <c r="A18" s="46"/>
      <c r="B18" s="7">
        <f t="shared" si="3"/>
        <v>44450</v>
      </c>
      <c r="C18" s="3">
        <f>SUMIFS(DSHoaDonTotal!W:W,DSHoaDonTotal!C:C,B18,DSHoaDonTotal!O:O,$C$6,DSHoaDonTotal!AA:AA,$C$7)</f>
        <v>125000</v>
      </c>
      <c r="D18" s="3">
        <f>SUMIFS(DSHoaDonTotal!W:W,DSHoaDonTotal!C:C,B18,DSHoaDonTotal!O:O,$C$6,DSHoaDonTotal!AA:AA,$D$7)</f>
        <v>0</v>
      </c>
      <c r="E18" s="6" t="str">
        <f t="shared" si="0"/>
        <v>▼</v>
      </c>
      <c r="F18" s="3">
        <f>SUMIFS(DSHoaDonTotal!W:W,DSHoaDonTotal!C:C,B18,DSHoaDonTotal!O:O,$F$6,DSHoaDonTotal!AA:AA,$F$7)</f>
        <v>273000</v>
      </c>
      <c r="G18" s="3">
        <f>SUMIFS(DSHoaDonTotal!W:W,DSHoaDonTotal!C:C,B18,DSHoaDonTotal!O:O,$F$6,DSHoaDonTotal!AA:AA,$G$7)</f>
        <v>0</v>
      </c>
      <c r="H18" s="6" t="str">
        <f t="shared" si="1"/>
        <v>▼</v>
      </c>
      <c r="I18" s="3">
        <f>SUMIFS(DSHoaDonTotal!W:W,DSHoaDonTotal!C:C,B18,DSHoaDonTotal!O:O,$I$6,DSHoaDonTotal!AA:AA,$I$7)</f>
        <v>0</v>
      </c>
      <c r="J18" s="3">
        <f>SUMIFS(DSHoaDonTotal!W:W,DSHoaDonTotal!C:C,B18,DSHoaDonTotal!O:O,$I$6,DSHoaDonTotal!AA:AA,$J$7)</f>
        <v>0</v>
      </c>
      <c r="K18" s="6" t="str">
        <f t="shared" si="4"/>
        <v>●</v>
      </c>
      <c r="L18" s="3">
        <f>SUMIFS(DSHoaDonTotal!W:W,DSHoaDonTotal!C:C,B18,DSHoaDonTotal!O:O,$L$6,DSHoaDonTotal!AA:AA,$L$7)</f>
        <v>0</v>
      </c>
      <c r="M18" s="3">
        <f>SUMIFS(DSHoaDonTotal!W:W,DSHoaDonTotal!C:C,B18,DSHoaDonTotal!O:O,$L$6,DSHoaDonTotal!AA:AA,$M$7)</f>
        <v>798000</v>
      </c>
      <c r="N18" s="6" t="str">
        <f t="shared" si="2"/>
        <v>▲</v>
      </c>
      <c r="O18" s="41"/>
      <c r="P18" s="41"/>
    </row>
    <row r="19" spans="1:16">
      <c r="A19" s="46"/>
      <c r="B19" s="7">
        <f t="shared" si="3"/>
        <v>44451</v>
      </c>
      <c r="C19" s="3">
        <f>SUMIFS(DSHoaDonTotal!W:W,DSHoaDonTotal!C:C,B19,DSHoaDonTotal!O:O,$C$6,DSHoaDonTotal!AA:AA,$C$7)</f>
        <v>879000</v>
      </c>
      <c r="D19" s="3">
        <f>SUMIFS(DSHoaDonTotal!W:W,DSHoaDonTotal!C:C,B19,DSHoaDonTotal!O:O,$C$6,DSHoaDonTotal!AA:AA,$D$7)</f>
        <v>395000</v>
      </c>
      <c r="E19" s="6" t="str">
        <f t="shared" si="0"/>
        <v>▼</v>
      </c>
      <c r="F19" s="3">
        <f>SUMIFS(DSHoaDonTotal!W:W,DSHoaDonTotal!C:C,B19,DSHoaDonTotal!O:O,$F$6,DSHoaDonTotal!AA:AA,$F$7)</f>
        <v>793000</v>
      </c>
      <c r="G19" s="3">
        <f>SUMIFS(DSHoaDonTotal!W:W,DSHoaDonTotal!C:C,B19,DSHoaDonTotal!O:O,$F$6,DSHoaDonTotal!AA:AA,$G$7)</f>
        <v>0</v>
      </c>
      <c r="H19" s="6" t="str">
        <f t="shared" si="1"/>
        <v>▼</v>
      </c>
      <c r="I19" s="3">
        <f>SUMIFS(DSHoaDonTotal!W:W,DSHoaDonTotal!C:C,B19,DSHoaDonTotal!O:O,$I$6,DSHoaDonTotal!AA:AA,$I$7)</f>
        <v>385000</v>
      </c>
      <c r="J19" s="3">
        <f>SUMIFS(DSHoaDonTotal!W:W,DSHoaDonTotal!C:C,B19,DSHoaDonTotal!O:O,$I$6,DSHoaDonTotal!AA:AA,$J$7)</f>
        <v>290000</v>
      </c>
      <c r="K19" s="6" t="str">
        <f t="shared" si="4"/>
        <v>▼</v>
      </c>
      <c r="L19" s="3">
        <f>SUMIFS(DSHoaDonTotal!W:W,DSHoaDonTotal!C:C,B19,DSHoaDonTotal!O:O,$L$6,DSHoaDonTotal!AA:AA,$L$7)</f>
        <v>0</v>
      </c>
      <c r="M19" s="3">
        <f>SUMIFS(DSHoaDonTotal!W:W,DSHoaDonTotal!C:C,B19,DSHoaDonTotal!O:O,$L$6,DSHoaDonTotal!AA:AA,$M$7)</f>
        <v>399000</v>
      </c>
      <c r="N19" s="6" t="str">
        <f t="shared" si="2"/>
        <v>▲</v>
      </c>
      <c r="O19" s="41"/>
      <c r="P19" s="41"/>
    </row>
    <row r="20" spans="1:16">
      <c r="A20" s="46"/>
      <c r="B20" s="7">
        <f t="shared" si="3"/>
        <v>44452</v>
      </c>
      <c r="C20" s="3">
        <f>SUMIFS(DSHoaDonTotal!W:W,DSHoaDonTotal!C:C,B20,DSHoaDonTotal!O:O,$C$6,DSHoaDonTotal!AA:AA,$C$7)</f>
        <v>0</v>
      </c>
      <c r="D20" s="3">
        <f>SUMIFS(DSHoaDonTotal!W:W,DSHoaDonTotal!C:C,B20,DSHoaDonTotal!O:O,$C$6,DSHoaDonTotal!AA:AA,$D$7)</f>
        <v>203000</v>
      </c>
      <c r="E20" s="6" t="str">
        <f t="shared" si="0"/>
        <v>▲</v>
      </c>
      <c r="F20" s="3">
        <f>SUMIFS(DSHoaDonTotal!W:W,DSHoaDonTotal!C:C,B20,DSHoaDonTotal!O:O,$F$6,DSHoaDonTotal!AA:AA,$F$7)</f>
        <v>0</v>
      </c>
      <c r="G20" s="3">
        <f>SUMIFS(DSHoaDonTotal!W:W,DSHoaDonTotal!C:C,B20,DSHoaDonTotal!O:O,$F$6,DSHoaDonTotal!AA:AA,$G$7)</f>
        <v>0</v>
      </c>
      <c r="H20" s="6" t="str">
        <f t="shared" si="1"/>
        <v>●</v>
      </c>
      <c r="I20" s="3">
        <f>SUMIFS(DSHoaDonTotal!W:W,DSHoaDonTotal!C:C,B20,DSHoaDonTotal!O:O,$I$6,DSHoaDonTotal!AA:AA,$I$7)</f>
        <v>0</v>
      </c>
      <c r="J20" s="3">
        <f>SUMIFS(DSHoaDonTotal!W:W,DSHoaDonTotal!C:C,B20,DSHoaDonTotal!O:O,$I$6,DSHoaDonTotal!AA:AA,$J$7)</f>
        <v>290000</v>
      </c>
      <c r="K20" s="6" t="str">
        <f t="shared" si="4"/>
        <v>▲</v>
      </c>
      <c r="L20" s="3">
        <f>SUMIFS(DSHoaDonTotal!W:W,DSHoaDonTotal!C:C,B20,DSHoaDonTotal!O:O,$L$6,DSHoaDonTotal!AA:AA,$L$7)</f>
        <v>0</v>
      </c>
      <c r="M20" s="3">
        <f>SUMIFS(DSHoaDonTotal!W:W,DSHoaDonTotal!C:C,B20,DSHoaDonTotal!O:O,$L$6,DSHoaDonTotal!AA:AA,$M$7)</f>
        <v>0</v>
      </c>
      <c r="N20" s="6" t="str">
        <f t="shared" si="2"/>
        <v>●</v>
      </c>
      <c r="O20" s="41"/>
      <c r="P20" s="41"/>
    </row>
    <row r="21" spans="1:16">
      <c r="A21" s="46"/>
      <c r="B21" s="7">
        <f t="shared" si="3"/>
        <v>44453</v>
      </c>
      <c r="C21" s="3">
        <f>SUMIFS(DSHoaDonTotal!W:W,DSHoaDonTotal!C:C,B21,DSHoaDonTotal!O:O,$C$6,DSHoaDonTotal!AA:AA,$C$7)</f>
        <v>0</v>
      </c>
      <c r="D21" s="3">
        <f>SUMIFS(DSHoaDonTotal!W:W,DSHoaDonTotal!C:C,B21,DSHoaDonTotal!O:O,$C$6,DSHoaDonTotal!AA:AA,$D$7)</f>
        <v>298000</v>
      </c>
      <c r="E21" s="6" t="str">
        <f t="shared" si="0"/>
        <v>▲</v>
      </c>
      <c r="F21" s="3">
        <f>SUMIFS(DSHoaDonTotal!W:W,DSHoaDonTotal!C:C,B21,DSHoaDonTotal!O:O,$F$6,DSHoaDonTotal!AA:AA,$F$7)</f>
        <v>0</v>
      </c>
      <c r="G21" s="3">
        <f>SUMIFS(DSHoaDonTotal!W:W,DSHoaDonTotal!C:C,B21,DSHoaDonTotal!O:O,$F$6,DSHoaDonTotal!AA:AA,$G$7)</f>
        <v>0</v>
      </c>
      <c r="H21" s="6" t="str">
        <f t="shared" si="1"/>
        <v>●</v>
      </c>
      <c r="I21" s="3">
        <f>SUMIFS(DSHoaDonTotal!W:W,DSHoaDonTotal!C:C,B21,DSHoaDonTotal!O:O,$I$6,DSHoaDonTotal!AA:AA,$I$7)</f>
        <v>0</v>
      </c>
      <c r="J21" s="3">
        <f>SUMIFS(DSHoaDonTotal!W:W,DSHoaDonTotal!C:C,B21,DSHoaDonTotal!O:O,$I$6,DSHoaDonTotal!AA:AA,$J$7)</f>
        <v>145000</v>
      </c>
      <c r="K21" s="6" t="str">
        <f t="shared" si="4"/>
        <v>▲</v>
      </c>
      <c r="L21" s="3">
        <f>SUMIFS(DSHoaDonTotal!W:W,DSHoaDonTotal!C:C,B21,DSHoaDonTotal!O:O,$L$6,DSHoaDonTotal!AA:AA,$L$7)</f>
        <v>0</v>
      </c>
      <c r="M21" s="3">
        <f>SUMIFS(DSHoaDonTotal!W:W,DSHoaDonTotal!C:C,B21,DSHoaDonTotal!O:O,$L$6,DSHoaDonTotal!AA:AA,$M$7)</f>
        <v>0</v>
      </c>
      <c r="N21" s="6" t="str">
        <f t="shared" si="2"/>
        <v>●</v>
      </c>
      <c r="O21" s="41"/>
      <c r="P21" s="41"/>
    </row>
    <row r="22" spans="1:16">
      <c r="A22" s="46"/>
      <c r="B22" s="7">
        <f t="shared" si="3"/>
        <v>44454</v>
      </c>
      <c r="C22" s="3">
        <f>SUMIFS(DSHoaDonTotal!W:W,DSHoaDonTotal!C:C,B22,DSHoaDonTotal!O:O,$C$6,DSHoaDonTotal!AA:AA,$C$7)</f>
        <v>0</v>
      </c>
      <c r="D22" s="3">
        <f>SUMIFS(DSHoaDonTotal!W:W,DSHoaDonTotal!C:C,B22,DSHoaDonTotal!O:O,$C$6,DSHoaDonTotal!AA:AA,$D$7)</f>
        <v>315000</v>
      </c>
      <c r="E22" s="6" t="str">
        <f t="shared" si="0"/>
        <v>▲</v>
      </c>
      <c r="F22" s="3">
        <f>SUMIFS(DSHoaDonTotal!W:W,DSHoaDonTotal!C:C,B22,DSHoaDonTotal!O:O,$F$6,DSHoaDonTotal!AA:AA,$F$7)</f>
        <v>0</v>
      </c>
      <c r="G22" s="3">
        <f>SUMIFS(DSHoaDonTotal!W:W,DSHoaDonTotal!C:C,B22,DSHoaDonTotal!O:O,$F$6,DSHoaDonTotal!AA:AA,$G$7)</f>
        <v>819000</v>
      </c>
      <c r="H22" s="6" t="str">
        <f t="shared" si="1"/>
        <v>▲</v>
      </c>
      <c r="I22" s="3">
        <f>SUMIFS(DSHoaDonTotal!W:W,DSHoaDonTotal!C:C,B22,DSHoaDonTotal!O:O,$I$6,DSHoaDonTotal!AA:AA,$I$7)</f>
        <v>0</v>
      </c>
      <c r="J22" s="3">
        <f>SUMIFS(DSHoaDonTotal!W:W,DSHoaDonTotal!C:C,B22,DSHoaDonTotal!O:O,$I$6,DSHoaDonTotal!AA:AA,$J$7)</f>
        <v>0</v>
      </c>
      <c r="K22" s="6" t="str">
        <f t="shared" si="4"/>
        <v>●</v>
      </c>
      <c r="L22" s="3">
        <f>SUMIFS(DSHoaDonTotal!W:W,DSHoaDonTotal!C:C,B22,DSHoaDonTotal!O:O,$L$6,DSHoaDonTotal!AA:AA,$L$7)</f>
        <v>399000</v>
      </c>
      <c r="M22" s="3">
        <f>SUMIFS(DSHoaDonTotal!W:W,DSHoaDonTotal!C:C,B22,DSHoaDonTotal!O:O,$L$6,DSHoaDonTotal!AA:AA,$M$7)</f>
        <v>0</v>
      </c>
      <c r="N22" s="6" t="str">
        <f t="shared" si="2"/>
        <v>▼</v>
      </c>
      <c r="O22" s="41"/>
      <c r="P22" s="41"/>
    </row>
    <row r="23" spans="1:16">
      <c r="A23" s="46"/>
      <c r="B23" s="7">
        <f t="shared" si="3"/>
        <v>44455</v>
      </c>
      <c r="C23" s="3">
        <f>SUMIFS(DSHoaDonTotal!W:W,DSHoaDonTotal!C:C,B23,DSHoaDonTotal!O:O,$C$6,DSHoaDonTotal!AA:AA,$C$7)</f>
        <v>190000</v>
      </c>
      <c r="D23" s="3">
        <f>SUMIFS(DSHoaDonTotal!W:W,DSHoaDonTotal!C:C,B23,DSHoaDonTotal!O:O,$C$6,DSHoaDonTotal!AA:AA,$D$7)</f>
        <v>133000</v>
      </c>
      <c r="E23" s="6" t="str">
        <f t="shared" si="0"/>
        <v>▼</v>
      </c>
      <c r="F23" s="3">
        <f>SUMIFS(DSHoaDonTotal!W:W,DSHoaDonTotal!C:C,B23,DSHoaDonTotal!O:O,$F$6,DSHoaDonTotal!AA:AA,$F$7)</f>
        <v>0</v>
      </c>
      <c r="G23" s="3">
        <f>SUMIFS(DSHoaDonTotal!W:W,DSHoaDonTotal!C:C,B23,DSHoaDonTotal!O:O,$F$6,DSHoaDonTotal!AA:AA,$G$7)</f>
        <v>273000</v>
      </c>
      <c r="H23" s="6" t="str">
        <f t="shared" si="1"/>
        <v>▲</v>
      </c>
      <c r="I23" s="3">
        <f>SUMIFS(DSHoaDonTotal!W:W,DSHoaDonTotal!C:C,B23,DSHoaDonTotal!O:O,$I$6,DSHoaDonTotal!AA:AA,$I$7)</f>
        <v>0</v>
      </c>
      <c r="J23" s="3">
        <f>SUMIFS(DSHoaDonTotal!W:W,DSHoaDonTotal!C:C,B23,DSHoaDonTotal!O:O,$I$6,DSHoaDonTotal!AA:AA,$J$7)</f>
        <v>0</v>
      </c>
      <c r="K23" s="6" t="str">
        <f t="shared" si="4"/>
        <v>●</v>
      </c>
      <c r="L23" s="3">
        <f>SUMIFS(DSHoaDonTotal!W:W,DSHoaDonTotal!C:C,B23,DSHoaDonTotal!O:O,$L$6,DSHoaDonTotal!AA:AA,$L$7)</f>
        <v>0</v>
      </c>
      <c r="M23" s="3">
        <f>SUMIFS(DSHoaDonTotal!W:W,DSHoaDonTotal!C:C,B23,DSHoaDonTotal!O:O,$L$6,DSHoaDonTotal!AA:AA,$M$7)</f>
        <v>0</v>
      </c>
      <c r="N23" s="6" t="str">
        <f t="shared" si="2"/>
        <v>●</v>
      </c>
      <c r="O23" s="41"/>
      <c r="P23" s="41"/>
    </row>
    <row r="24" spans="1:16">
      <c r="A24" s="46"/>
      <c r="B24" s="7">
        <f t="shared" si="3"/>
        <v>44456</v>
      </c>
      <c r="C24" s="3">
        <f>SUMIFS(DSHoaDonTotal!W:W,DSHoaDonTotal!C:C,B24,DSHoaDonTotal!O:O,$C$6,DSHoaDonTotal!AA:AA,$C$7)</f>
        <v>175000</v>
      </c>
      <c r="D24" s="3">
        <f>SUMIFS(DSHoaDonTotal!W:W,DSHoaDonTotal!C:C,B24,DSHoaDonTotal!O:O,$C$6,DSHoaDonTotal!AA:AA,$D$7)</f>
        <v>1024000</v>
      </c>
      <c r="E24" s="6" t="str">
        <f t="shared" si="0"/>
        <v>▲</v>
      </c>
      <c r="F24" s="3">
        <f>SUMIFS(DSHoaDonTotal!W:W,DSHoaDonTotal!C:C,B24,DSHoaDonTotal!O:O,$F$6,DSHoaDonTotal!AA:AA,$F$7)</f>
        <v>0</v>
      </c>
      <c r="G24" s="3">
        <f>SUMIFS(DSHoaDonTotal!W:W,DSHoaDonTotal!C:C,B24,DSHoaDonTotal!O:O,$F$6,DSHoaDonTotal!AA:AA,$G$7)</f>
        <v>273000</v>
      </c>
      <c r="H24" s="6" t="str">
        <f t="shared" si="1"/>
        <v>▲</v>
      </c>
      <c r="I24" s="3">
        <f>SUMIFS(DSHoaDonTotal!W:W,DSHoaDonTotal!C:C,B24,DSHoaDonTotal!O:O,$I$6,DSHoaDonTotal!AA:AA,$I$7)</f>
        <v>95000</v>
      </c>
      <c r="J24" s="3">
        <f>SUMIFS(DSHoaDonTotal!W:W,DSHoaDonTotal!C:C,B24,DSHoaDonTotal!O:O,$I$6,DSHoaDonTotal!AA:AA,$J$7)</f>
        <v>395000</v>
      </c>
      <c r="K24" s="6" t="str">
        <f t="shared" si="4"/>
        <v>▲</v>
      </c>
      <c r="L24" s="3">
        <f>SUMIFS(DSHoaDonTotal!W:W,DSHoaDonTotal!C:C,B24,DSHoaDonTotal!O:O,$L$6,DSHoaDonTotal!AA:AA,$L$7)</f>
        <v>249000</v>
      </c>
      <c r="M24" s="3">
        <f>SUMIFS(DSHoaDonTotal!W:W,DSHoaDonTotal!C:C,B24,DSHoaDonTotal!O:O,$L$6,DSHoaDonTotal!AA:AA,$M$7)</f>
        <v>939000</v>
      </c>
      <c r="N24" s="6" t="str">
        <f t="shared" si="2"/>
        <v>▲</v>
      </c>
      <c r="O24" s="41"/>
      <c r="P24" s="41"/>
    </row>
    <row r="25" spans="1:16">
      <c r="A25" s="46"/>
      <c r="B25" s="7">
        <f t="shared" si="3"/>
        <v>44457</v>
      </c>
      <c r="C25" s="3">
        <f>SUMIFS(DSHoaDonTotal!W:W,DSHoaDonTotal!C:C,B25,DSHoaDonTotal!O:O,$C$6,DSHoaDonTotal!AA:AA,$C$7)</f>
        <v>574000</v>
      </c>
      <c r="D25" s="3">
        <f>SUMIFS(DSHoaDonTotal!W:W,DSHoaDonTotal!C:C,B25,DSHoaDonTotal!O:O,$C$6,DSHoaDonTotal!AA:AA,$D$7)</f>
        <v>342000</v>
      </c>
      <c r="E25" s="6" t="str">
        <f t="shared" si="0"/>
        <v>▼</v>
      </c>
      <c r="F25" s="3">
        <f>SUMIFS(DSHoaDonTotal!W:W,DSHoaDonTotal!C:C,B25,DSHoaDonTotal!O:O,$F$6,DSHoaDonTotal!AA:AA,$F$7)</f>
        <v>0</v>
      </c>
      <c r="G25" s="3">
        <f>SUMIFS(DSHoaDonTotal!W:W,DSHoaDonTotal!C:C,B25,DSHoaDonTotal!O:O,$F$6,DSHoaDonTotal!AA:AA,$G$7)</f>
        <v>0</v>
      </c>
      <c r="H25" s="6" t="str">
        <f t="shared" si="1"/>
        <v>●</v>
      </c>
      <c r="I25" s="3">
        <f>SUMIFS(DSHoaDonTotal!W:W,DSHoaDonTotal!C:C,B25,DSHoaDonTotal!O:O,$I$6,DSHoaDonTotal!AA:AA,$I$7)</f>
        <v>843000</v>
      </c>
      <c r="J25" s="3">
        <f>SUMIFS(DSHoaDonTotal!W:W,DSHoaDonTotal!C:C,B25,DSHoaDonTotal!O:O,$I$6,DSHoaDonTotal!AA:AA,$J$7)</f>
        <v>285000</v>
      </c>
      <c r="K25" s="6" t="str">
        <f t="shared" si="4"/>
        <v>▼</v>
      </c>
      <c r="L25" s="3">
        <f>SUMIFS(DSHoaDonTotal!W:W,DSHoaDonTotal!C:C,B25,DSHoaDonTotal!O:O,$L$6,DSHoaDonTotal!AA:AA,$L$7)</f>
        <v>0</v>
      </c>
      <c r="M25" s="3">
        <f>SUMIFS(DSHoaDonTotal!W:W,DSHoaDonTotal!C:C,B25,DSHoaDonTotal!O:O,$L$6,DSHoaDonTotal!AA:AA,$M$7)</f>
        <v>0</v>
      </c>
      <c r="N25" s="6" t="str">
        <f t="shared" si="2"/>
        <v>●</v>
      </c>
      <c r="O25" s="41"/>
      <c r="P25" s="41"/>
    </row>
    <row r="26" spans="1:16">
      <c r="A26" s="46"/>
      <c r="B26" s="7">
        <f t="shared" si="3"/>
        <v>44458</v>
      </c>
      <c r="C26" s="3">
        <f>SUMIFS(DSHoaDonTotal!W:W,DSHoaDonTotal!C:C,B26,DSHoaDonTotal!O:O,$C$6,DSHoaDonTotal!AA:AA,$C$7)</f>
        <v>0</v>
      </c>
      <c r="D26" s="3">
        <f>SUMIFS(DSHoaDonTotal!W:W,DSHoaDonTotal!C:C,B26,DSHoaDonTotal!O:O,$C$6,DSHoaDonTotal!AA:AA,$D$7)</f>
        <v>0</v>
      </c>
      <c r="E26" s="6" t="str">
        <f t="shared" si="0"/>
        <v>●</v>
      </c>
      <c r="F26" s="3">
        <f>SUMIFS(DSHoaDonTotal!W:W,DSHoaDonTotal!C:C,B26,DSHoaDonTotal!O:O,$F$6,DSHoaDonTotal!AA:AA,$F$7)</f>
        <v>0</v>
      </c>
      <c r="G26" s="3">
        <f>SUMIFS(DSHoaDonTotal!W:W,DSHoaDonTotal!C:C,B26,DSHoaDonTotal!O:O,$F$6,DSHoaDonTotal!AA:AA,$G$7)</f>
        <v>0</v>
      </c>
      <c r="H26" s="6" t="str">
        <f t="shared" si="1"/>
        <v>●</v>
      </c>
      <c r="I26" s="3">
        <f>SUMIFS(DSHoaDonTotal!W:W,DSHoaDonTotal!C:C,B26,DSHoaDonTotal!O:O,$I$6,DSHoaDonTotal!AA:AA,$I$7)</f>
        <v>0</v>
      </c>
      <c r="J26" s="3">
        <f>SUMIFS(DSHoaDonTotal!W:W,DSHoaDonTotal!C:C,B26,DSHoaDonTotal!O:O,$I$6,DSHoaDonTotal!AA:AA,$J$7)</f>
        <v>0</v>
      </c>
      <c r="K26" s="6" t="str">
        <f t="shared" si="4"/>
        <v>●</v>
      </c>
      <c r="L26" s="3">
        <f>SUMIFS(DSHoaDonTotal!W:W,DSHoaDonTotal!C:C,B26,DSHoaDonTotal!O:O,$L$6,DSHoaDonTotal!AA:AA,$L$7)</f>
        <v>0</v>
      </c>
      <c r="M26" s="3">
        <f>SUMIFS(DSHoaDonTotal!W:W,DSHoaDonTotal!C:C,B26,DSHoaDonTotal!O:O,$L$6,DSHoaDonTotal!AA:AA,$M$7)</f>
        <v>0</v>
      </c>
      <c r="N26" s="6" t="str">
        <f t="shared" si="2"/>
        <v>●</v>
      </c>
      <c r="O26" s="41"/>
      <c r="P26" s="41"/>
    </row>
    <row r="27" spans="1:16">
      <c r="A27" s="46"/>
      <c r="B27" s="7">
        <f t="shared" si="3"/>
        <v>44459</v>
      </c>
      <c r="C27" s="3">
        <f>SUMIFS(DSHoaDonTotal!W:W,DSHoaDonTotal!C:C,B27,DSHoaDonTotal!O:O,$C$6,DSHoaDonTotal!AA:AA,$C$7)</f>
        <v>0</v>
      </c>
      <c r="D27" s="3">
        <f>SUMIFS(DSHoaDonTotal!W:W,DSHoaDonTotal!C:C,B27,DSHoaDonTotal!O:O,$C$6,DSHoaDonTotal!AA:AA,$D$7)</f>
        <v>0</v>
      </c>
      <c r="E27" s="6" t="str">
        <f t="shared" si="0"/>
        <v>●</v>
      </c>
      <c r="F27" s="3">
        <f>SUMIFS(DSHoaDonTotal!W:W,DSHoaDonTotal!C:C,B27,DSHoaDonTotal!O:O,$F$6,DSHoaDonTotal!AA:AA,$F$7)</f>
        <v>0</v>
      </c>
      <c r="G27" s="3">
        <f>SUMIFS(DSHoaDonTotal!W:W,DSHoaDonTotal!C:C,B27,DSHoaDonTotal!O:O,$F$6,DSHoaDonTotal!AA:AA,$G$7)</f>
        <v>0</v>
      </c>
      <c r="H27" s="6" t="str">
        <f t="shared" si="1"/>
        <v>●</v>
      </c>
      <c r="I27" s="3">
        <f>SUMIFS(DSHoaDonTotal!W:W,DSHoaDonTotal!C:C,B27,DSHoaDonTotal!O:O,$I$6,DSHoaDonTotal!AA:AA,$I$7)</f>
        <v>0</v>
      </c>
      <c r="J27" s="3">
        <f>SUMIFS(DSHoaDonTotal!W:W,DSHoaDonTotal!C:C,B27,DSHoaDonTotal!O:O,$I$6,DSHoaDonTotal!AA:AA,$J$7)</f>
        <v>0</v>
      </c>
      <c r="K27" s="6" t="str">
        <f t="shared" si="4"/>
        <v>●</v>
      </c>
      <c r="L27" s="3">
        <f>SUMIFS(DSHoaDonTotal!W:W,DSHoaDonTotal!C:C,B27,DSHoaDonTotal!O:O,$L$6,DSHoaDonTotal!AA:AA,$L$7)</f>
        <v>0</v>
      </c>
      <c r="M27" s="3">
        <f>SUMIFS(DSHoaDonTotal!W:W,DSHoaDonTotal!C:C,B27,DSHoaDonTotal!O:O,$L$6,DSHoaDonTotal!AA:AA,$M$7)</f>
        <v>0</v>
      </c>
      <c r="N27" s="6" t="str">
        <f t="shared" si="2"/>
        <v>●</v>
      </c>
      <c r="O27" s="41"/>
      <c r="P27" s="41"/>
    </row>
    <row r="28" spans="1:16">
      <c r="A28" s="46"/>
      <c r="B28" s="7">
        <f t="shared" si="3"/>
        <v>44460</v>
      </c>
      <c r="C28" s="3">
        <f>SUMIFS(DSHoaDonTotal!W:W,DSHoaDonTotal!C:C,B28,DSHoaDonTotal!O:O,$C$6,DSHoaDonTotal!AA:AA,$C$7)</f>
        <v>0</v>
      </c>
      <c r="D28" s="3">
        <f>SUMIFS(DSHoaDonTotal!W:W,DSHoaDonTotal!C:C,B28,DSHoaDonTotal!O:O,$C$6,DSHoaDonTotal!AA:AA,$D$7)</f>
        <v>0</v>
      </c>
      <c r="E28" s="6" t="str">
        <f t="shared" si="0"/>
        <v>●</v>
      </c>
      <c r="F28" s="3">
        <f>SUMIFS(DSHoaDonTotal!W:W,DSHoaDonTotal!C:C,B28,DSHoaDonTotal!O:O,$F$6,DSHoaDonTotal!AA:AA,$F$7)</f>
        <v>0</v>
      </c>
      <c r="G28" s="3">
        <f>SUMIFS(DSHoaDonTotal!W:W,DSHoaDonTotal!C:C,B28,DSHoaDonTotal!O:O,$F$6,DSHoaDonTotal!AA:AA,$G$7)</f>
        <v>0</v>
      </c>
      <c r="H28" s="6" t="str">
        <f t="shared" si="1"/>
        <v>●</v>
      </c>
      <c r="I28" s="3">
        <f>SUMIFS(DSHoaDonTotal!W:W,DSHoaDonTotal!C:C,B28,DSHoaDonTotal!O:O,$I$6,DSHoaDonTotal!AA:AA,$I$7)</f>
        <v>0</v>
      </c>
      <c r="J28" s="3">
        <f>SUMIFS(DSHoaDonTotal!W:W,DSHoaDonTotal!C:C,B28,DSHoaDonTotal!O:O,$I$6,DSHoaDonTotal!AA:AA,$J$7)</f>
        <v>0</v>
      </c>
      <c r="K28" s="6" t="str">
        <f t="shared" si="4"/>
        <v>●</v>
      </c>
      <c r="L28" s="3">
        <f>SUMIFS(DSHoaDonTotal!W:W,DSHoaDonTotal!C:C,B28,DSHoaDonTotal!O:O,$L$6,DSHoaDonTotal!AA:AA,$L$7)</f>
        <v>0</v>
      </c>
      <c r="M28" s="3">
        <f>SUMIFS(DSHoaDonTotal!W:W,DSHoaDonTotal!C:C,B28,DSHoaDonTotal!O:O,$L$6,DSHoaDonTotal!AA:AA,$M$7)</f>
        <v>0</v>
      </c>
      <c r="N28" s="6" t="str">
        <f t="shared" si="2"/>
        <v>●</v>
      </c>
      <c r="O28" s="41"/>
      <c r="P28" s="41"/>
    </row>
    <row r="29" spans="1:16">
      <c r="A29" s="46"/>
      <c r="B29" s="7">
        <f t="shared" si="3"/>
        <v>44461</v>
      </c>
      <c r="C29" s="3">
        <f>SUMIFS(DSHoaDonTotal!W:W,DSHoaDonTotal!C:C,B29,DSHoaDonTotal!O:O,$C$6,DSHoaDonTotal!AA:AA,$C$7)</f>
        <v>0</v>
      </c>
      <c r="D29" s="3">
        <f>SUMIFS(DSHoaDonTotal!W:W,DSHoaDonTotal!C:C,B29,DSHoaDonTotal!O:O,$C$6,DSHoaDonTotal!AA:AA,$D$7)</f>
        <v>0</v>
      </c>
      <c r="E29" s="6" t="str">
        <f t="shared" si="0"/>
        <v>●</v>
      </c>
      <c r="F29" s="3">
        <f>SUMIFS(DSHoaDonTotal!W:W,DSHoaDonTotal!C:C,B29,DSHoaDonTotal!O:O,$F$6,DSHoaDonTotal!AA:AA,$F$7)</f>
        <v>0</v>
      </c>
      <c r="G29" s="3">
        <f>SUMIFS(DSHoaDonTotal!W:W,DSHoaDonTotal!C:C,B29,DSHoaDonTotal!O:O,$F$6,DSHoaDonTotal!AA:AA,$G$7)</f>
        <v>0</v>
      </c>
      <c r="H29" s="6" t="str">
        <f t="shared" si="1"/>
        <v>●</v>
      </c>
      <c r="I29" s="3">
        <f>SUMIFS(DSHoaDonTotal!W:W,DSHoaDonTotal!C:C,B29,DSHoaDonTotal!O:O,$I$6,DSHoaDonTotal!AA:AA,$I$7)</f>
        <v>0</v>
      </c>
      <c r="J29" s="3">
        <f>SUMIFS(DSHoaDonTotal!W:W,DSHoaDonTotal!C:C,B29,DSHoaDonTotal!O:O,$I$6,DSHoaDonTotal!AA:AA,$J$7)</f>
        <v>0</v>
      </c>
      <c r="K29" s="6" t="str">
        <f t="shared" si="4"/>
        <v>●</v>
      </c>
      <c r="L29" s="3">
        <f>SUMIFS(DSHoaDonTotal!W:W,DSHoaDonTotal!C:C,B29,DSHoaDonTotal!O:O,$L$6,DSHoaDonTotal!AA:AA,$L$7)</f>
        <v>0</v>
      </c>
      <c r="M29" s="3">
        <f>SUMIFS(DSHoaDonTotal!W:W,DSHoaDonTotal!C:C,B29,DSHoaDonTotal!O:O,$L$6,DSHoaDonTotal!AA:AA,$M$7)</f>
        <v>0</v>
      </c>
      <c r="N29" s="6" t="str">
        <f t="shared" si="2"/>
        <v>●</v>
      </c>
      <c r="O29" s="41"/>
      <c r="P29" s="41"/>
    </row>
    <row r="30" spans="1:16">
      <c r="A30" s="46"/>
      <c r="B30" s="7">
        <f t="shared" si="3"/>
        <v>44462</v>
      </c>
      <c r="C30" s="3">
        <f>SUMIFS(DSHoaDonTotal!W:W,DSHoaDonTotal!C:C,B30,DSHoaDonTotal!O:O,$C$6,DSHoaDonTotal!AA:AA,$C$7)</f>
        <v>0</v>
      </c>
      <c r="D30" s="3">
        <f>SUMIFS(DSHoaDonTotal!W:W,DSHoaDonTotal!C:C,B30,DSHoaDonTotal!O:O,$C$6,DSHoaDonTotal!AA:AA,$D$7)</f>
        <v>0</v>
      </c>
      <c r="E30" s="6" t="str">
        <f t="shared" si="0"/>
        <v>●</v>
      </c>
      <c r="F30" s="3">
        <f>SUMIFS(DSHoaDonTotal!W:W,DSHoaDonTotal!C:C,B30,DSHoaDonTotal!O:O,$F$6,DSHoaDonTotal!AA:AA,$F$7)</f>
        <v>0</v>
      </c>
      <c r="G30" s="3">
        <f>SUMIFS(DSHoaDonTotal!W:W,DSHoaDonTotal!C:C,B30,DSHoaDonTotal!O:O,$F$6,DSHoaDonTotal!AA:AA,$G$7)</f>
        <v>0</v>
      </c>
      <c r="H30" s="6" t="str">
        <f t="shared" si="1"/>
        <v>●</v>
      </c>
      <c r="I30" s="3">
        <f>SUMIFS(DSHoaDonTotal!W:W,DSHoaDonTotal!C:C,B30,DSHoaDonTotal!O:O,$I$6,DSHoaDonTotal!AA:AA,$I$7)</f>
        <v>0</v>
      </c>
      <c r="J30" s="3">
        <f>SUMIFS(DSHoaDonTotal!W:W,DSHoaDonTotal!C:C,B30,DSHoaDonTotal!O:O,$I$6,DSHoaDonTotal!AA:AA,$J$7)</f>
        <v>0</v>
      </c>
      <c r="K30" s="6" t="str">
        <f t="shared" si="4"/>
        <v>●</v>
      </c>
      <c r="L30" s="3">
        <f>SUMIFS(DSHoaDonTotal!W:W,DSHoaDonTotal!C:C,B30,DSHoaDonTotal!O:O,$L$6,DSHoaDonTotal!AA:AA,$L$7)</f>
        <v>0</v>
      </c>
      <c r="M30" s="3">
        <f>SUMIFS(DSHoaDonTotal!W:W,DSHoaDonTotal!C:C,B30,DSHoaDonTotal!O:O,$L$6,DSHoaDonTotal!AA:AA,$M$7)</f>
        <v>0</v>
      </c>
      <c r="N30" s="6" t="str">
        <f t="shared" si="2"/>
        <v>●</v>
      </c>
      <c r="O30" s="41"/>
      <c r="P30" s="41"/>
    </row>
    <row r="31" spans="1:16">
      <c r="A31" s="46"/>
      <c r="B31" s="7">
        <f t="shared" si="3"/>
        <v>44463</v>
      </c>
      <c r="C31" s="3">
        <f>SUMIFS(DSHoaDonTotal!W:W,DSHoaDonTotal!C:C,B31,DSHoaDonTotal!O:O,$C$6,DSHoaDonTotal!AA:AA,$C$7)</f>
        <v>0</v>
      </c>
      <c r="D31" s="3">
        <f>SUMIFS(DSHoaDonTotal!W:W,DSHoaDonTotal!C:C,B31,DSHoaDonTotal!O:O,$C$6,DSHoaDonTotal!AA:AA,$D$7)</f>
        <v>0</v>
      </c>
      <c r="E31" s="6" t="str">
        <f t="shared" si="0"/>
        <v>●</v>
      </c>
      <c r="F31" s="3">
        <f>SUMIFS(DSHoaDonTotal!W:W,DSHoaDonTotal!C:C,B31,DSHoaDonTotal!O:O,$F$6,DSHoaDonTotal!AA:AA,$F$7)</f>
        <v>0</v>
      </c>
      <c r="G31" s="3">
        <f>SUMIFS(DSHoaDonTotal!W:W,DSHoaDonTotal!C:C,B31,DSHoaDonTotal!O:O,$F$6,DSHoaDonTotal!AA:AA,$G$7)</f>
        <v>0</v>
      </c>
      <c r="H31" s="6" t="str">
        <f t="shared" si="1"/>
        <v>●</v>
      </c>
      <c r="I31" s="3">
        <f>SUMIFS(DSHoaDonTotal!W:W,DSHoaDonTotal!C:C,B31,DSHoaDonTotal!O:O,$I$6,DSHoaDonTotal!AA:AA,$I$7)</f>
        <v>0</v>
      </c>
      <c r="J31" s="3">
        <f>SUMIFS(DSHoaDonTotal!W:W,DSHoaDonTotal!C:C,B31,DSHoaDonTotal!O:O,$I$6,DSHoaDonTotal!AA:AA,$J$7)</f>
        <v>0</v>
      </c>
      <c r="K31" s="6" t="str">
        <f t="shared" si="4"/>
        <v>●</v>
      </c>
      <c r="L31" s="3">
        <f>SUMIFS(DSHoaDonTotal!W:W,DSHoaDonTotal!C:C,B31,DSHoaDonTotal!O:O,$L$6,DSHoaDonTotal!AA:AA,$L$7)</f>
        <v>0</v>
      </c>
      <c r="M31" s="3">
        <f>SUMIFS(DSHoaDonTotal!W:W,DSHoaDonTotal!C:C,B31,DSHoaDonTotal!O:O,$L$6,DSHoaDonTotal!AA:AA,$M$7)</f>
        <v>0</v>
      </c>
      <c r="N31" s="6" t="str">
        <f t="shared" si="2"/>
        <v>●</v>
      </c>
      <c r="O31" s="41"/>
      <c r="P31" s="41"/>
    </row>
    <row r="32" spans="1:16">
      <c r="A32" s="46"/>
      <c r="B32" s="7">
        <f t="shared" si="3"/>
        <v>44464</v>
      </c>
      <c r="C32" s="3">
        <f>SUMIFS(DSHoaDonTotal!W:W,DSHoaDonTotal!C:C,B32,DSHoaDonTotal!O:O,$C$6,DSHoaDonTotal!AA:AA,$C$7)</f>
        <v>0</v>
      </c>
      <c r="D32" s="3">
        <f>SUMIFS(DSHoaDonTotal!W:W,DSHoaDonTotal!C:C,B32,DSHoaDonTotal!O:O,$C$6,DSHoaDonTotal!AA:AA,$D$7)</f>
        <v>0</v>
      </c>
      <c r="E32" s="6" t="str">
        <f t="shared" si="0"/>
        <v>●</v>
      </c>
      <c r="F32" s="3">
        <f>SUMIFS(DSHoaDonTotal!W:W,DSHoaDonTotal!C:C,B32,DSHoaDonTotal!O:O,$F$6,DSHoaDonTotal!AA:AA,$F$7)</f>
        <v>0</v>
      </c>
      <c r="G32" s="3">
        <f>SUMIFS(DSHoaDonTotal!W:W,DSHoaDonTotal!C:C,B32,DSHoaDonTotal!O:O,$F$6,DSHoaDonTotal!AA:AA,$G$7)</f>
        <v>0</v>
      </c>
      <c r="H32" s="6" t="str">
        <f t="shared" si="1"/>
        <v>●</v>
      </c>
      <c r="I32" s="3">
        <f>SUMIFS(DSHoaDonTotal!W:W,DSHoaDonTotal!C:C,B32,DSHoaDonTotal!O:O,$I$6,DSHoaDonTotal!AA:AA,$I$7)</f>
        <v>0</v>
      </c>
      <c r="J32" s="3">
        <f>SUMIFS(DSHoaDonTotal!W:W,DSHoaDonTotal!C:C,B32,DSHoaDonTotal!O:O,$I$6,DSHoaDonTotal!AA:AA,$J$7)</f>
        <v>0</v>
      </c>
      <c r="K32" s="6" t="str">
        <f t="shared" si="4"/>
        <v>●</v>
      </c>
      <c r="L32" s="3">
        <f>SUMIFS(DSHoaDonTotal!W:W,DSHoaDonTotal!C:C,B32,DSHoaDonTotal!O:O,$L$6,DSHoaDonTotal!AA:AA,$L$7)</f>
        <v>0</v>
      </c>
      <c r="M32" s="3">
        <f>SUMIFS(DSHoaDonTotal!W:W,DSHoaDonTotal!C:C,B32,DSHoaDonTotal!O:O,$L$6,DSHoaDonTotal!AA:AA,$M$7)</f>
        <v>0</v>
      </c>
      <c r="N32" s="6" t="str">
        <f t="shared" si="2"/>
        <v>●</v>
      </c>
      <c r="O32" s="41"/>
      <c r="P32" s="41"/>
    </row>
    <row r="33" spans="1:16">
      <c r="A33" s="46"/>
      <c r="B33" s="7">
        <f t="shared" si="3"/>
        <v>44465</v>
      </c>
      <c r="C33" s="3">
        <f>SUMIFS(DSHoaDonTotal!W:W,DSHoaDonTotal!C:C,B33,DSHoaDonTotal!O:O,$C$6,DSHoaDonTotal!AA:AA,$C$7)</f>
        <v>0</v>
      </c>
      <c r="D33" s="3">
        <f>SUMIFS(DSHoaDonTotal!W:W,DSHoaDonTotal!C:C,B33,DSHoaDonTotal!O:O,$C$6,DSHoaDonTotal!AA:AA,$D$7)</f>
        <v>0</v>
      </c>
      <c r="E33" s="6" t="str">
        <f t="shared" si="0"/>
        <v>●</v>
      </c>
      <c r="F33" s="3">
        <f>SUMIFS(DSHoaDonTotal!W:W,DSHoaDonTotal!C:C,B33,DSHoaDonTotal!O:O,$F$6,DSHoaDonTotal!AA:AA,$F$7)</f>
        <v>0</v>
      </c>
      <c r="G33" s="3">
        <f>SUMIFS(DSHoaDonTotal!W:W,DSHoaDonTotal!C:C,B33,DSHoaDonTotal!O:O,$F$6,DSHoaDonTotal!AA:AA,$G$7)</f>
        <v>0</v>
      </c>
      <c r="H33" s="6" t="str">
        <f t="shared" si="1"/>
        <v>●</v>
      </c>
      <c r="I33" s="3">
        <f>SUMIFS(DSHoaDonTotal!W:W,DSHoaDonTotal!C:C,B33,DSHoaDonTotal!O:O,$I$6,DSHoaDonTotal!AA:AA,$I$7)</f>
        <v>0</v>
      </c>
      <c r="J33" s="3">
        <f>SUMIFS(DSHoaDonTotal!W:W,DSHoaDonTotal!C:C,B33,DSHoaDonTotal!O:O,$I$6,DSHoaDonTotal!AA:AA,$J$7)</f>
        <v>0</v>
      </c>
      <c r="K33" s="6" t="str">
        <f t="shared" si="4"/>
        <v>●</v>
      </c>
      <c r="L33" s="3">
        <f>SUMIFS(DSHoaDonTotal!W:W,DSHoaDonTotal!C:C,B33,DSHoaDonTotal!O:O,$L$6,DSHoaDonTotal!AA:AA,$L$7)</f>
        <v>0</v>
      </c>
      <c r="M33" s="3">
        <f>SUMIFS(DSHoaDonTotal!W:W,DSHoaDonTotal!C:C,B33,DSHoaDonTotal!O:O,$L$6,DSHoaDonTotal!AA:AA,$M$7)</f>
        <v>0</v>
      </c>
      <c r="N33" s="6" t="str">
        <f t="shared" si="2"/>
        <v>●</v>
      </c>
      <c r="O33" s="41"/>
      <c r="P33" s="41"/>
    </row>
    <row r="34" spans="1:16">
      <c r="A34" s="46"/>
      <c r="B34" s="7">
        <f t="shared" si="3"/>
        <v>44466</v>
      </c>
      <c r="C34" s="3">
        <f>SUMIFS(DSHoaDonTotal!W:W,DSHoaDonTotal!C:C,B34,DSHoaDonTotal!O:O,$C$6,DSHoaDonTotal!AA:AA,$C$7)</f>
        <v>0</v>
      </c>
      <c r="D34" s="3">
        <f>SUMIFS(DSHoaDonTotal!W:W,DSHoaDonTotal!C:C,B34,DSHoaDonTotal!O:O,$C$6,DSHoaDonTotal!AA:AA,$D$7)</f>
        <v>0</v>
      </c>
      <c r="E34" s="6" t="str">
        <f t="shared" si="0"/>
        <v>●</v>
      </c>
      <c r="F34" s="3">
        <f>SUMIFS(DSHoaDonTotal!W:W,DSHoaDonTotal!C:C,B34,DSHoaDonTotal!O:O,$F$6,DSHoaDonTotal!AA:AA,$F$7)</f>
        <v>0</v>
      </c>
      <c r="G34" s="3">
        <f>SUMIFS(DSHoaDonTotal!W:W,DSHoaDonTotal!C:C,B34,DSHoaDonTotal!O:O,$F$6,DSHoaDonTotal!AA:AA,$G$7)</f>
        <v>0</v>
      </c>
      <c r="H34" s="6" t="str">
        <f t="shared" si="1"/>
        <v>●</v>
      </c>
      <c r="I34" s="3">
        <f>SUMIFS(DSHoaDonTotal!W:W,DSHoaDonTotal!C:C,B34,DSHoaDonTotal!O:O,$I$6,DSHoaDonTotal!AA:AA,$I$7)</f>
        <v>0</v>
      </c>
      <c r="J34" s="3">
        <f>SUMIFS(DSHoaDonTotal!W:W,DSHoaDonTotal!C:C,B34,DSHoaDonTotal!O:O,$I$6,DSHoaDonTotal!AA:AA,$J$7)</f>
        <v>0</v>
      </c>
      <c r="K34" s="6" t="str">
        <f t="shared" si="4"/>
        <v>●</v>
      </c>
      <c r="L34" s="3">
        <f>SUMIFS(DSHoaDonTotal!W:W,DSHoaDonTotal!C:C,B34,DSHoaDonTotal!O:O,$L$6,DSHoaDonTotal!AA:AA,$L$7)</f>
        <v>0</v>
      </c>
      <c r="M34" s="3">
        <f>SUMIFS(DSHoaDonTotal!W:W,DSHoaDonTotal!C:C,B34,DSHoaDonTotal!O:O,$L$6,DSHoaDonTotal!AA:AA,$M$7)</f>
        <v>0</v>
      </c>
      <c r="N34" s="6" t="str">
        <f t="shared" si="2"/>
        <v>●</v>
      </c>
      <c r="O34" s="41"/>
      <c r="P34" s="41"/>
    </row>
    <row r="35" spans="1:16">
      <c r="A35" s="46"/>
      <c r="B35" s="7">
        <f>B34+1</f>
        <v>44467</v>
      </c>
      <c r="C35" s="3">
        <f>SUMIFS(DSHoaDonTotal!W:W,DSHoaDonTotal!C:C,B35,DSHoaDonTotal!O:O,$C$6,DSHoaDonTotal!AA:AA,$C$7)</f>
        <v>0</v>
      </c>
      <c r="D35" s="3">
        <f>SUMIFS(DSHoaDonTotal!W:W,DSHoaDonTotal!C:C,B35,DSHoaDonTotal!O:O,$C$6,DSHoaDonTotal!AA:AA,$D$7)</f>
        <v>0</v>
      </c>
      <c r="E35" s="6" t="str">
        <f t="shared" si="0"/>
        <v>●</v>
      </c>
      <c r="F35" s="3">
        <f>SUMIFS(DSHoaDonTotal!W:W,DSHoaDonTotal!C:C,B35,DSHoaDonTotal!O:O,$F$6,DSHoaDonTotal!AA:AA,$F$7)</f>
        <v>0</v>
      </c>
      <c r="G35" s="3">
        <f>SUMIFS(DSHoaDonTotal!W:W,DSHoaDonTotal!C:C,B35,DSHoaDonTotal!O:O,$F$6,DSHoaDonTotal!AA:AA,$G$7)</f>
        <v>0</v>
      </c>
      <c r="H35" s="6" t="str">
        <f t="shared" si="1"/>
        <v>●</v>
      </c>
      <c r="I35" s="3">
        <f>SUMIFS(DSHoaDonTotal!W:W,DSHoaDonTotal!C:C,B35,DSHoaDonTotal!O:O,$I$6,DSHoaDonTotal!AA:AA,$I$7)</f>
        <v>0</v>
      </c>
      <c r="J35" s="3">
        <f>SUMIFS(DSHoaDonTotal!W:W,DSHoaDonTotal!C:C,B35,DSHoaDonTotal!O:O,$I$6,DSHoaDonTotal!AA:AA,$J$7)</f>
        <v>0</v>
      </c>
      <c r="K35" s="6" t="str">
        <f t="shared" si="4"/>
        <v>●</v>
      </c>
      <c r="L35" s="3">
        <f>SUMIFS(DSHoaDonTotal!W:W,DSHoaDonTotal!C:C,B35,DSHoaDonTotal!O:O,$L$6,DSHoaDonTotal!AA:AA,$L$7)</f>
        <v>0</v>
      </c>
      <c r="M35" s="3">
        <f>SUMIFS(DSHoaDonTotal!W:W,DSHoaDonTotal!C:C,B35,DSHoaDonTotal!O:O,$L$6,DSHoaDonTotal!AA:AA,$M$7)</f>
        <v>0</v>
      </c>
      <c r="N35" s="6" t="str">
        <f t="shared" si="2"/>
        <v>●</v>
      </c>
      <c r="O35" s="41"/>
      <c r="P35" s="41"/>
    </row>
    <row r="36" spans="1:16">
      <c r="A36" s="46"/>
      <c r="B36" s="7">
        <f t="shared" si="3"/>
        <v>44468</v>
      </c>
      <c r="C36" s="3">
        <f>SUMIFS(DSHoaDonTotal!W:W,DSHoaDonTotal!C:C,B36,DSHoaDonTotal!O:O,$C$6,DSHoaDonTotal!AA:AA,$C$7)</f>
        <v>0</v>
      </c>
      <c r="D36" s="3">
        <f>SUMIFS(DSHoaDonTotal!W:W,DSHoaDonTotal!C:C,B36,DSHoaDonTotal!O:O,$C$6,DSHoaDonTotal!AA:AA,$D$7)</f>
        <v>0</v>
      </c>
      <c r="E36" s="6" t="str">
        <f t="shared" si="0"/>
        <v>●</v>
      </c>
      <c r="F36" s="3">
        <f>SUMIFS(DSHoaDonTotal!W:W,DSHoaDonTotal!C:C,B36,DSHoaDonTotal!O:O,$F$6,DSHoaDonTotal!AA:AA,$F$7)</f>
        <v>0</v>
      </c>
      <c r="G36" s="3">
        <f>SUMIFS(DSHoaDonTotal!W:W,DSHoaDonTotal!C:C,B36,DSHoaDonTotal!O:O,$F$6,DSHoaDonTotal!AA:AA,$G$7)</f>
        <v>0</v>
      </c>
      <c r="H36" s="6" t="str">
        <f t="shared" si="1"/>
        <v>●</v>
      </c>
      <c r="I36" s="3">
        <f>SUMIFS(DSHoaDonTotal!W:W,DSHoaDonTotal!C:C,B36,DSHoaDonTotal!O:O,$I$6,DSHoaDonTotal!AA:AA,$I$7)</f>
        <v>0</v>
      </c>
      <c r="J36" s="3">
        <f>SUMIFS(DSHoaDonTotal!W:W,DSHoaDonTotal!C:C,B36,DSHoaDonTotal!O:O,$I$6,DSHoaDonTotal!AA:AA,$J$7)</f>
        <v>0</v>
      </c>
      <c r="K36" s="6" t="str">
        <f t="shared" si="4"/>
        <v>●</v>
      </c>
      <c r="L36" s="3">
        <f>SUMIFS(DSHoaDonTotal!W:W,DSHoaDonTotal!C:C,B36,DSHoaDonTotal!O:O,$L$6,DSHoaDonTotal!AA:AA,$L$7)</f>
        <v>0</v>
      </c>
      <c r="M36" s="3">
        <f>SUMIFS(DSHoaDonTotal!W:W,DSHoaDonTotal!C:C,B36,DSHoaDonTotal!O:O,$L$6,DSHoaDonTotal!AA:AA,$M$7)</f>
        <v>0</v>
      </c>
      <c r="N36" s="6" t="str">
        <f t="shared" si="2"/>
        <v>●</v>
      </c>
      <c r="O36" s="41"/>
      <c r="P36" s="41"/>
    </row>
    <row r="37" spans="1:16">
      <c r="A37" s="46"/>
      <c r="B37" s="7">
        <f t="shared" si="3"/>
        <v>44469</v>
      </c>
      <c r="C37" s="3">
        <f>SUMIFS(DSHoaDonTotal!W:W,DSHoaDonTotal!C:C,B37,DSHoaDonTotal!O:O,$C$6,DSHoaDonTotal!AA:AA,$C$7)</f>
        <v>0</v>
      </c>
      <c r="D37" s="3">
        <f>SUMIFS(DSHoaDonTotal!W:W,DSHoaDonTotal!C:C,B37,DSHoaDonTotal!O:O,$C$6,DSHoaDonTotal!AA:AA,$D$7)</f>
        <v>0</v>
      </c>
      <c r="E37" s="6" t="str">
        <f t="shared" si="0"/>
        <v>●</v>
      </c>
      <c r="F37" s="3">
        <f>SUMIFS(DSHoaDonTotal!W:W,DSHoaDonTotal!C:C,B37,DSHoaDonTotal!O:O,$F$6,DSHoaDonTotal!AA:AA,$F$7)</f>
        <v>0</v>
      </c>
      <c r="G37" s="3">
        <f>SUMIFS(DSHoaDonTotal!W:W,DSHoaDonTotal!C:C,B37,DSHoaDonTotal!O:O,$F$6,DSHoaDonTotal!AA:AA,$G$7)</f>
        <v>0</v>
      </c>
      <c r="H37" s="6" t="str">
        <f t="shared" si="1"/>
        <v>●</v>
      </c>
      <c r="I37" s="3">
        <f>SUMIFS(DSHoaDonTotal!W:W,DSHoaDonTotal!C:C,B37,DSHoaDonTotal!O:O,$I$6,DSHoaDonTotal!AA:AA,$I$7)</f>
        <v>0</v>
      </c>
      <c r="J37" s="3">
        <f>SUMIFS(DSHoaDonTotal!W:W,DSHoaDonTotal!C:C,B37,DSHoaDonTotal!O:O,$I$6,DSHoaDonTotal!AA:AA,$J$7)</f>
        <v>0</v>
      </c>
      <c r="K37" s="6" t="str">
        <f t="shared" si="4"/>
        <v>●</v>
      </c>
      <c r="L37" s="3">
        <f>SUMIFS(DSHoaDonTotal!W:W,DSHoaDonTotal!C:C,B37,DSHoaDonTotal!O:O,$L$6,DSHoaDonTotal!AA:AA,$L$7)</f>
        <v>0</v>
      </c>
      <c r="M37" s="3">
        <f>SUMIFS(DSHoaDonTotal!W:W,DSHoaDonTotal!C:C,B37,DSHoaDonTotal!O:O,$L$6,DSHoaDonTotal!AA:AA,$M$7)</f>
        <v>0</v>
      </c>
      <c r="N37" s="6" t="str">
        <f t="shared" si="2"/>
        <v>●</v>
      </c>
      <c r="O37" s="41"/>
      <c r="P37" s="41"/>
    </row>
    <row r="38" spans="1:16">
      <c r="A38" s="46"/>
      <c r="B38" s="7">
        <f t="shared" si="3"/>
        <v>44470</v>
      </c>
      <c r="C38" s="3">
        <f>SUMIFS(DSHoaDonTotal!W:W,DSHoaDonTotal!C:C,B38,DSHoaDonTotal!O:O,$C$6,DSHoaDonTotal!AA:AA,$C$7)</f>
        <v>0</v>
      </c>
      <c r="D38" s="3">
        <f>SUMIFS(DSHoaDonTotal!W:W,DSHoaDonTotal!C:C,B38,DSHoaDonTotal!O:O,$C$6,DSHoaDonTotal!AA:AA,$D$7)</f>
        <v>0</v>
      </c>
      <c r="E38" s="6" t="str">
        <f t="shared" si="0"/>
        <v>●</v>
      </c>
      <c r="F38" s="3">
        <f>SUMIFS(DSHoaDonTotal!W:W,DSHoaDonTotal!C:C,B38,DSHoaDonTotal!O:O,$F$6,DSHoaDonTotal!AA:AA,$F$7)</f>
        <v>0</v>
      </c>
      <c r="G38" s="3">
        <f>SUMIFS(DSHoaDonTotal!W:W,DSHoaDonTotal!C:C,B38,DSHoaDonTotal!O:O,$F$6,DSHoaDonTotal!AA:AA,$G$7)</f>
        <v>0</v>
      </c>
      <c r="H38" s="6" t="str">
        <f t="shared" si="1"/>
        <v>●</v>
      </c>
      <c r="I38" s="3">
        <f>SUMIFS(DSHoaDonTotal!W:W,DSHoaDonTotal!C:C,B38,DSHoaDonTotal!O:O,$I$6,DSHoaDonTotal!AA:AA,$I$7)</f>
        <v>0</v>
      </c>
      <c r="J38" s="3">
        <f>SUMIFS(DSHoaDonTotal!W:W,DSHoaDonTotal!C:C,B38,DSHoaDonTotal!O:O,$I$6,DSHoaDonTotal!AA:AA,$J$7)</f>
        <v>0</v>
      </c>
      <c r="K38" s="6" t="str">
        <f t="shared" si="4"/>
        <v>●</v>
      </c>
      <c r="L38" s="3">
        <f>SUMIFS(DSHoaDonTotal!W:W,DSHoaDonTotal!C:C,B38,DSHoaDonTotal!O:O,$L$6,DSHoaDonTotal!AA:AA,$L$7)</f>
        <v>0</v>
      </c>
      <c r="M38" s="3">
        <f>SUMIFS(DSHoaDonTotal!W:W,DSHoaDonTotal!C:C,B38,DSHoaDonTotal!O:O,$L$6,DSHoaDonTotal!AA:AA,$M$7)</f>
        <v>0</v>
      </c>
      <c r="N38" s="6" t="str">
        <f t="shared" si="2"/>
        <v>●</v>
      </c>
      <c r="O38" s="41"/>
      <c r="P38" s="41"/>
    </row>
    <row r="39" spans="1:16">
      <c r="A39" s="46"/>
      <c r="B39" s="50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51"/>
    </row>
    <row r="40" spans="1:16">
      <c r="A40" s="46"/>
      <c r="B40" s="50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51"/>
    </row>
    <row r="41" spans="1:16">
      <c r="A41" s="46"/>
      <c r="B41" s="50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51"/>
    </row>
    <row r="42" spans="1:16">
      <c r="A42" s="46"/>
      <c r="B42" s="50"/>
      <c r="C42" s="46"/>
      <c r="D42" s="46" t="s">
        <v>123</v>
      </c>
      <c r="E42" s="46"/>
      <c r="F42" s="46"/>
      <c r="G42" s="46"/>
      <c r="H42" s="46"/>
      <c r="I42" s="46"/>
      <c r="J42" s="46"/>
      <c r="K42" s="46"/>
      <c r="L42" s="46"/>
      <c r="M42" s="46"/>
      <c r="N42" s="51"/>
    </row>
    <row r="43" spans="1:16">
      <c r="A43" s="46"/>
      <c r="B43" s="50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51"/>
    </row>
    <row r="44" spans="1:16">
      <c r="A44" s="46"/>
      <c r="B44" s="50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51"/>
    </row>
    <row r="45" spans="1:16">
      <c r="A45" s="46"/>
      <c r="B45" s="50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51"/>
    </row>
    <row r="46" spans="1:16">
      <c r="A46" s="46"/>
      <c r="B46" s="50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51"/>
    </row>
    <row r="47" spans="1:16">
      <c r="A47" s="46"/>
      <c r="B47" s="50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51"/>
    </row>
    <row r="48" spans="1:16">
      <c r="A48" s="46"/>
      <c r="B48" s="50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51"/>
    </row>
    <row r="49" spans="1:14">
      <c r="A49" s="46"/>
      <c r="B49" s="50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51"/>
    </row>
    <row r="50" spans="1:14">
      <c r="A50" s="46"/>
      <c r="B50" s="50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51"/>
    </row>
    <row r="51" spans="1:14">
      <c r="A51" s="46"/>
      <c r="B51" s="50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51"/>
    </row>
    <row r="52" spans="1:14">
      <c r="A52" s="46"/>
      <c r="B52" s="50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51"/>
    </row>
    <row r="53" spans="1:14">
      <c r="A53" s="46"/>
      <c r="B53" s="50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51"/>
    </row>
    <row r="54" spans="1:14">
      <c r="A54" s="46"/>
      <c r="B54" s="50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51"/>
    </row>
    <row r="55" spans="1:14">
      <c r="A55" s="46"/>
      <c r="B55" s="50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51"/>
    </row>
    <row r="56" spans="1:14">
      <c r="A56" s="46"/>
      <c r="B56" s="50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51"/>
    </row>
    <row r="57" spans="1:14">
      <c r="A57" s="46"/>
      <c r="B57" s="50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51"/>
    </row>
    <row r="58" spans="1:14">
      <c r="A58" s="46"/>
      <c r="B58" s="50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51"/>
    </row>
    <row r="59" spans="1:14">
      <c r="A59" s="46"/>
      <c r="B59" s="50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51"/>
    </row>
    <row r="60" spans="1:14">
      <c r="A60" s="46"/>
      <c r="B60" s="50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51"/>
    </row>
    <row r="61" spans="1:14">
      <c r="A61" s="46"/>
      <c r="B61" s="50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51"/>
    </row>
    <row r="62" spans="1:14">
      <c r="A62" s="46"/>
      <c r="B62" s="50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51"/>
    </row>
    <row r="63" spans="1:14">
      <c r="A63" s="46"/>
      <c r="B63" s="50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51"/>
    </row>
    <row r="64" spans="1:14">
      <c r="A64" s="46"/>
      <c r="B64" s="50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51"/>
    </row>
    <row r="65" spans="1:14">
      <c r="A65" s="46"/>
      <c r="B65" s="50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51"/>
    </row>
    <row r="66" spans="1:14">
      <c r="A66" s="46"/>
      <c r="B66" s="50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51"/>
    </row>
    <row r="67" spans="1:14">
      <c r="A67" s="46"/>
      <c r="B67" s="50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51"/>
    </row>
    <row r="68" spans="1:14">
      <c r="A68" s="46"/>
      <c r="B68" s="50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51"/>
    </row>
    <row r="69" spans="1:14">
      <c r="A69" s="46"/>
      <c r="B69" s="50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51"/>
    </row>
    <row r="70" spans="1:14">
      <c r="A70" s="46"/>
      <c r="B70" s="50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51"/>
    </row>
    <row r="71" spans="1:14">
      <c r="A71" s="46"/>
      <c r="B71" s="50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51"/>
    </row>
    <row r="72" spans="1:14">
      <c r="A72" s="46"/>
      <c r="B72" s="50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51"/>
    </row>
    <row r="73" spans="1:14">
      <c r="A73" s="46"/>
      <c r="B73" s="50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51"/>
    </row>
    <row r="74" spans="1:14">
      <c r="A74" s="46"/>
      <c r="B74" s="50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51"/>
    </row>
    <row r="75" spans="1:14">
      <c r="A75" s="46"/>
      <c r="B75" s="50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51"/>
    </row>
    <row r="76" spans="1:14">
      <c r="A76" s="46"/>
      <c r="B76" s="50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51"/>
    </row>
    <row r="77" spans="1:14">
      <c r="A77" s="46"/>
      <c r="B77" s="50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51"/>
    </row>
    <row r="78" spans="1:14">
      <c r="A78" s="46"/>
      <c r="B78" s="50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51"/>
    </row>
    <row r="79" spans="1:14">
      <c r="A79" s="46"/>
      <c r="B79" s="50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51"/>
    </row>
    <row r="80" spans="1:14">
      <c r="A80" s="46"/>
      <c r="B80" s="50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51"/>
    </row>
    <row r="81" spans="1:14">
      <c r="A81" s="46"/>
      <c r="B81" s="50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51"/>
    </row>
    <row r="82" spans="1:14">
      <c r="A82" s="46"/>
      <c r="B82" s="50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51"/>
    </row>
    <row r="83" spans="1:14">
      <c r="A83" s="46"/>
      <c r="B83" s="50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51"/>
    </row>
    <row r="84" spans="1:14">
      <c r="A84" s="46"/>
      <c r="B84" s="50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51"/>
    </row>
    <row r="85" spans="1:14">
      <c r="A85" s="46"/>
      <c r="B85" s="50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51"/>
    </row>
    <row r="86" spans="1:14">
      <c r="A86" s="46"/>
      <c r="B86" s="50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51"/>
    </row>
    <row r="87" spans="1:14">
      <c r="A87" s="46"/>
      <c r="B87" s="50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51"/>
    </row>
    <row r="88" spans="1:14">
      <c r="A88" s="46"/>
      <c r="B88" s="50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51"/>
    </row>
    <row r="89" spans="1:14">
      <c r="A89" s="46"/>
      <c r="B89" s="50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51"/>
    </row>
    <row r="90" spans="1:14">
      <c r="A90" s="46"/>
      <c r="B90" s="50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51"/>
    </row>
    <row r="91" spans="1:14">
      <c r="A91" s="46"/>
      <c r="B91" s="50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51"/>
    </row>
    <row r="92" spans="1:14">
      <c r="A92" s="46"/>
      <c r="B92" s="50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51"/>
    </row>
  </sheetData>
  <mergeCells count="7">
    <mergeCell ref="O1:AA1"/>
    <mergeCell ref="A1:N1"/>
    <mergeCell ref="L6:N6"/>
    <mergeCell ref="B6:B7"/>
    <mergeCell ref="C6:E6"/>
    <mergeCell ref="F6:H6"/>
    <mergeCell ref="I6:K6"/>
  </mergeCells>
  <conditionalFormatting sqref="C8:D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3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6:A16">
    <cfRule type="expression" dxfId="23" priority="11">
      <formula>#REF!=ROW()</formula>
    </cfRule>
  </conditionalFormatting>
  <conditionalFormatting sqref="D5:E5">
    <cfRule type="expression" dxfId="22" priority="13">
      <formula>#REF!=COLUMN()</formula>
    </cfRule>
  </conditionalFormatting>
  <conditionalFormatting sqref="I8:I3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3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J3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T5">
    <cfRule type="expression" dxfId="21" priority="2">
      <formula>#REF!=COLUMN()</formula>
    </cfRule>
  </conditionalFormatting>
  <conditionalFormatting sqref="F8:G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34314-8DFB-40BC-9FCC-C3B720FCE7CB}">
  <sheetPr codeName="Sheet4"/>
  <dimension ref="A1:AA38"/>
  <sheetViews>
    <sheetView showGridLines="0" zoomScaleNormal="100" workbookViewId="0">
      <selection activeCell="R21" sqref="R21"/>
    </sheetView>
  </sheetViews>
  <sheetFormatPr defaultRowHeight="15"/>
  <cols>
    <col min="1" max="1" width="3.7109375" customWidth="1"/>
    <col min="2" max="9" width="12.85546875" customWidth="1"/>
    <col min="10" max="10" width="13.28515625" customWidth="1"/>
    <col min="11" max="12" width="12.85546875" customWidth="1"/>
    <col min="13" max="13" width="13.28515625" customWidth="1"/>
    <col min="14" max="14" width="12.85546875" customWidth="1"/>
    <col min="15" max="15" width="10.28515625" customWidth="1"/>
    <col min="16" max="16" width="2.7109375" customWidth="1"/>
    <col min="17" max="18" width="10.28515625" customWidth="1"/>
    <col min="19" max="19" width="2.7109375" customWidth="1"/>
    <col min="20" max="21" width="10.28515625" customWidth="1"/>
    <col min="22" max="22" width="2.7109375" customWidth="1"/>
    <col min="23" max="24" width="10.28515625" customWidth="1"/>
    <col min="25" max="25" width="2.7109375" customWidth="1"/>
    <col min="26" max="27" width="10.28515625" customWidth="1"/>
  </cols>
  <sheetData>
    <row r="1" spans="1:27" ht="35.1" customHeight="1">
      <c r="A1" s="44"/>
      <c r="B1" s="145"/>
      <c r="C1" s="145"/>
      <c r="D1" s="145"/>
      <c r="E1" s="145"/>
      <c r="F1" s="145"/>
      <c r="G1" s="145"/>
      <c r="H1" s="145"/>
      <c r="I1" s="145"/>
      <c r="J1" s="44"/>
      <c r="K1" s="44"/>
      <c r="L1" s="44"/>
      <c r="M1" s="44"/>
      <c r="N1" s="44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</row>
    <row r="2" spans="1:27" ht="35.1" customHeight="1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</row>
    <row r="3" spans="1:27" ht="15" customHeigh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</row>
    <row r="4" spans="1:27" ht="15" customHeigh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</row>
    <row r="5" spans="1:27" ht="15" customHeigh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</row>
    <row r="6" spans="1:27">
      <c r="A6" s="46"/>
      <c r="B6" s="149" t="s">
        <v>84</v>
      </c>
      <c r="C6" s="146" t="s">
        <v>87</v>
      </c>
      <c r="D6" s="146"/>
      <c r="E6" s="146"/>
      <c r="F6" s="146" t="s">
        <v>88</v>
      </c>
      <c r="G6" s="146"/>
      <c r="H6" s="146"/>
      <c r="I6" s="146" t="s">
        <v>85</v>
      </c>
      <c r="J6" s="146"/>
      <c r="K6" s="146"/>
      <c r="L6" s="146" t="s">
        <v>86</v>
      </c>
      <c r="M6" s="146"/>
      <c r="N6" s="146"/>
      <c r="O6" s="50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</row>
    <row r="7" spans="1:27">
      <c r="A7" s="46"/>
      <c r="B7" s="150"/>
      <c r="C7" s="7" t="s">
        <v>93</v>
      </c>
      <c r="D7" s="8" t="s">
        <v>94</v>
      </c>
      <c r="E7" s="8"/>
      <c r="F7" s="8" t="s">
        <v>93</v>
      </c>
      <c r="G7" s="8" t="s">
        <v>94</v>
      </c>
      <c r="H7" s="8"/>
      <c r="I7" s="8" t="s">
        <v>93</v>
      </c>
      <c r="J7" s="8" t="s">
        <v>94</v>
      </c>
      <c r="K7" s="8"/>
      <c r="L7" s="8" t="s">
        <v>93</v>
      </c>
      <c r="M7" s="8" t="s">
        <v>94</v>
      </c>
      <c r="N7" s="8"/>
      <c r="O7" s="50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</row>
    <row r="8" spans="1:27">
      <c r="A8" s="46"/>
      <c r="B8" s="7">
        <f>DATE(YEAR(HoaDonTotal!C7),MONTH(HoaDonTotal!C7),1)</f>
        <v>44440</v>
      </c>
      <c r="C8" s="3">
        <f>IFERROR(COUNTIFS(HoaDonTotal!$C:$C,B8,HoaDonTotal!$S:$S,$C$7,HoaDonTotal!$N:$N,"&gt;3000"),"")</f>
        <v>8</v>
      </c>
      <c r="D8" s="3">
        <f>IFERROR(COUNTIFS(HoaDonTotal!$C:$C,B8,HoaDonTotal!$S:$S,$D$7,HoaDonTotal!$N:$N,"&gt;3000"),"")</f>
        <v>23</v>
      </c>
      <c r="E8" s="6" t="str">
        <f>IF(D8&gt;C8,"▲",IF(D8=C8,"●","▼"))</f>
        <v>▲</v>
      </c>
      <c r="F8" s="3">
        <f>IFERROR(SUMIFS(HoaDonTotal!N:N,HoaDonTotal!C:C,B8,HoaDonTotal!S:S,$F$7)/C8,"")</f>
        <v>153625</v>
      </c>
      <c r="G8" s="3">
        <f>IFERROR(SUMIFS(HoaDonTotal!N:N,HoaDonTotal!C:C,B8,HoaDonTotal!S:S,$G$7)/D8,"")</f>
        <v>353826.08695652173</v>
      </c>
      <c r="H8" s="6" t="str">
        <f>IF(G8&gt;F8,"▲",IF(G8=F8,"●","▼"))</f>
        <v>▲</v>
      </c>
      <c r="I8" s="40">
        <f>IFERROR(COUNTIFS(HoaDonTotal!R:R,"App",HoaDonTotal!S:S,$I$7,HoaDonTotal!C:C,B8)/C8,"")</f>
        <v>0.625</v>
      </c>
      <c r="J8" s="40">
        <f>IFERROR(COUNTIFS(HoaDonTotal!R:R,"App",HoaDonTotal!S:S,$J$7,HoaDonTotal!C:C,B8)/D8,"")</f>
        <v>0.56521739130434778</v>
      </c>
      <c r="K8" s="6" t="str">
        <f>IF(J8&gt;I8,"▲",IF(J8=I8,"●","▼"))</f>
        <v>▼</v>
      </c>
      <c r="L8" s="40">
        <f>(COUNTIFS(HoaDonTotal!F:F,"TL TDIE_Khách không cho thông tin",HoaDonTotal!S:S,$L$7,HoaDonTotal!C:C,B8)+COUNTIFS(HoaDonTotal!F:F,"Khách nươc ngoài",HoaDonTotal!S:S,$L$7,HoaDonTotal!C:C,B8))/C8</f>
        <v>0</v>
      </c>
      <c r="M8" s="40">
        <f>(COUNTIFS(HoaDonTotal!F:F,"TL TDIE_Khách không cho thông tin",HoaDonTotal!S:S,$M$7,HoaDonTotal!C:C,B8)+COUNTIFS(HoaDonTotal!F:F,"Khách nươc ngoài",HoaDonTotal!S:S,$M$7,HoaDonTotal!C:C,B8))/C8</f>
        <v>0</v>
      </c>
      <c r="N8" s="6" t="str">
        <f>IF(M8&gt;L8,"▲",IF(M8=L8,"●","▼"))</f>
        <v>●</v>
      </c>
      <c r="O8" s="50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</row>
    <row r="9" spans="1:27">
      <c r="A9" s="46"/>
      <c r="B9" s="7">
        <f>B8+1</f>
        <v>44441</v>
      </c>
      <c r="C9" s="3">
        <f>IFERROR(COUNTIFS(HoaDonTotal!$C:$C,B9,HoaDonTotal!$S:$S,$C$7,HoaDonTotal!$N:$N,"&gt;3000"),"")</f>
        <v>13</v>
      </c>
      <c r="D9" s="3">
        <f>IFERROR(COUNTIFS(HoaDonTotal!$C:$C,B9,HoaDonTotal!$S:$S,$D$7,HoaDonTotal!$N:$N,"&gt;3000"),"")</f>
        <v>36</v>
      </c>
      <c r="E9" s="6" t="str">
        <f t="shared" ref="E9:E38" si="0">IF(D9&gt;C9,"▲",IF(D9=C9,"●","▼"))</f>
        <v>▲</v>
      </c>
      <c r="F9" s="3">
        <f>IFERROR(SUMIFS(HoaDonTotal!N:N,HoaDonTotal!C:C,B9,HoaDonTotal!S:S,$F$7)/C9,"")</f>
        <v>309692.30769230769</v>
      </c>
      <c r="G9" s="3">
        <f>IFERROR(SUMIFS(HoaDonTotal!N:N,HoaDonTotal!C:C,B9,HoaDonTotal!S:S,$G$7)/D9,"")</f>
        <v>407138.88888888888</v>
      </c>
      <c r="H9" s="6" t="str">
        <f t="shared" ref="H9:H38" si="1">IF(G9&gt;F9,"▲",IF(G9=F9,"●","▼"))</f>
        <v>▲</v>
      </c>
      <c r="I9" s="40">
        <f>IFERROR(COUNTIFS(HoaDonTotal!R:R,"App",HoaDonTotal!S:S,$I$7,HoaDonTotal!C:C,B9)/C9,"")</f>
        <v>0.92307692307692313</v>
      </c>
      <c r="J9" s="40">
        <f>IFERROR(COUNTIFS(HoaDonTotal!R:R,"App",HoaDonTotal!S:S,$J$7,HoaDonTotal!C:C,B9)/D9,"")</f>
        <v>0.58333333333333337</v>
      </c>
      <c r="K9" s="6" t="str">
        <f t="shared" ref="K9:K38" si="2">IF(J9&gt;I9,"▲",IF(J9=I9,"●","▼"))</f>
        <v>▼</v>
      </c>
      <c r="L9" s="40">
        <f>(COUNTIFS(HoaDonTotal!F:F,"TL TDIE_Khách không cho thông tin",HoaDonTotal!S:S,$L$7,HoaDonTotal!C:C,B9)+COUNTIFS(HoaDonTotal!F:F,"Khách nươc ngoài",HoaDonTotal!S:S,$L$7,HoaDonTotal!C:C,B9))/C9</f>
        <v>7.6923076923076927E-2</v>
      </c>
      <c r="M9" s="40">
        <f>(COUNTIFS(HoaDonTotal!F:F,"TL TDIE_Khách không cho thông tin",HoaDonTotal!S:S,$M$7,HoaDonTotal!C:C,B9)+COUNTIFS(HoaDonTotal!F:F,"Khách nươc ngoài",HoaDonTotal!S:S,$M$7,HoaDonTotal!C:C,B9))/C9</f>
        <v>0</v>
      </c>
      <c r="N9" s="6" t="str">
        <f t="shared" ref="N9:N38" si="3">IF(M9&gt;L9,"▲",IF(M9=L9,"●","▼"))</f>
        <v>▼</v>
      </c>
      <c r="O9" s="50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</row>
    <row r="10" spans="1:27">
      <c r="A10" s="46"/>
      <c r="B10" s="7">
        <f t="shared" ref="B10:B38" si="4">B9+1</f>
        <v>44442</v>
      </c>
      <c r="C10" s="3">
        <f>IFERROR(COUNTIFS(HoaDonTotal!$C:$C,B10,HoaDonTotal!$S:$S,$C$7,HoaDonTotal!$N:$N,"&gt;3000"),"")</f>
        <v>12</v>
      </c>
      <c r="D10" s="3">
        <f>IFERROR(COUNTIFS(HoaDonTotal!$C:$C,B10,HoaDonTotal!$S:$S,$D$7,HoaDonTotal!$N:$N,"&gt;3000"),"")</f>
        <v>33</v>
      </c>
      <c r="E10" s="6" t="str">
        <f t="shared" si="0"/>
        <v>▲</v>
      </c>
      <c r="F10" s="3">
        <f>IFERROR(SUMIFS(HoaDonTotal!N:N,HoaDonTotal!C:C,B10,HoaDonTotal!S:S,$F$7)/C10,"")</f>
        <v>435666.66666666669</v>
      </c>
      <c r="G10" s="3">
        <f>IFERROR(SUMIFS(HoaDonTotal!N:N,HoaDonTotal!C:C,B10,HoaDonTotal!S:S,$G$7)/D10,"")</f>
        <v>434848.48484848486</v>
      </c>
      <c r="H10" s="6" t="str">
        <f t="shared" si="1"/>
        <v>▼</v>
      </c>
      <c r="I10" s="40">
        <f>IFERROR(COUNTIFS(HoaDonTotal!R:R,"App",HoaDonTotal!S:S,$I$7,HoaDonTotal!C:C,B10)/C10,"")</f>
        <v>0.58333333333333337</v>
      </c>
      <c r="J10" s="40">
        <f>IFERROR(COUNTIFS(HoaDonTotal!R:R,"App",HoaDonTotal!S:S,$J$7,HoaDonTotal!C:C,B10)/D10,"")</f>
        <v>0.81818181818181823</v>
      </c>
      <c r="K10" s="6" t="str">
        <f t="shared" si="2"/>
        <v>▲</v>
      </c>
      <c r="L10" s="40">
        <f>(COUNTIFS(HoaDonTotal!F:F,"TL TDIE_Khách không cho thông tin",HoaDonTotal!S:S,$L$7,HoaDonTotal!C:C,B10)+COUNTIFS(HoaDonTotal!F:F,"Khách nươc ngoài",HoaDonTotal!S:S,$L$7,HoaDonTotal!C:C,B10))/C10</f>
        <v>0</v>
      </c>
      <c r="M10" s="40">
        <f>(COUNTIFS(HoaDonTotal!F:F,"TL TDIE_Khách không cho thông tin",HoaDonTotal!S:S,$M$7,HoaDonTotal!C:C,B10)+COUNTIFS(HoaDonTotal!F:F,"Khách nươc ngoài",HoaDonTotal!S:S,$M$7,HoaDonTotal!C:C,B10))/C10</f>
        <v>8.3333333333333329E-2</v>
      </c>
      <c r="N10" s="6" t="str">
        <f t="shared" si="3"/>
        <v>▲</v>
      </c>
      <c r="O10" s="50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</row>
    <row r="11" spans="1:27">
      <c r="A11" s="46"/>
      <c r="B11" s="7">
        <f t="shared" si="4"/>
        <v>44443</v>
      </c>
      <c r="C11" s="3">
        <f>IFERROR(COUNTIFS(HoaDonTotal!$C:$C,B11,HoaDonTotal!$S:$S,$C$7,HoaDonTotal!$N:$N,"&gt;3000"),"")</f>
        <v>20</v>
      </c>
      <c r="D11" s="3">
        <f>IFERROR(COUNTIFS(HoaDonTotal!$C:$C,B11,HoaDonTotal!$S:$S,$D$7,HoaDonTotal!$N:$N,"&gt;3000"),"")</f>
        <v>23</v>
      </c>
      <c r="E11" s="6" t="str">
        <f t="shared" si="0"/>
        <v>▲</v>
      </c>
      <c r="F11" s="3">
        <f>IFERROR(SUMIFS(HoaDonTotal!N:N,HoaDonTotal!C:C,B11,HoaDonTotal!S:S,$F$7)/C11,"")</f>
        <v>426950</v>
      </c>
      <c r="G11" s="3">
        <f>IFERROR(SUMIFS(HoaDonTotal!N:N,HoaDonTotal!C:C,B11,HoaDonTotal!S:S,$G$7)/D11,"")</f>
        <v>222608.69565217392</v>
      </c>
      <c r="H11" s="6" t="str">
        <f t="shared" si="1"/>
        <v>▼</v>
      </c>
      <c r="I11" s="40">
        <f>IFERROR(COUNTIFS(HoaDonTotal!R:R,"App",HoaDonTotal!S:S,$I$7,HoaDonTotal!C:C,B11)/C11,"")</f>
        <v>0.45</v>
      </c>
      <c r="J11" s="40">
        <f>IFERROR(COUNTIFS(HoaDonTotal!R:R,"App",HoaDonTotal!S:S,$J$7,HoaDonTotal!C:C,B11)/D11,"")</f>
        <v>0.47826086956521741</v>
      </c>
      <c r="K11" s="6" t="str">
        <f t="shared" si="2"/>
        <v>▲</v>
      </c>
      <c r="L11" s="40">
        <f>(COUNTIFS(HoaDonTotal!F:F,"TL TDIE_Khách không cho thông tin",HoaDonTotal!S:S,$L$7,HoaDonTotal!C:C,B11)+COUNTIFS(HoaDonTotal!F:F,"Khách nươc ngoài",HoaDonTotal!S:S,$L$7,HoaDonTotal!C:C,B11))/C11</f>
        <v>0</v>
      </c>
      <c r="M11" s="40">
        <f>(COUNTIFS(HoaDonTotal!F:F,"TL TDIE_Khách không cho thông tin",HoaDonTotal!S:S,$M$7,HoaDonTotal!C:C,B11)+COUNTIFS(HoaDonTotal!F:F,"Khách nươc ngoài",HoaDonTotal!S:S,$M$7,HoaDonTotal!C:C,B11))/C11</f>
        <v>0.05</v>
      </c>
      <c r="N11" s="6" t="str">
        <f t="shared" si="3"/>
        <v>▲</v>
      </c>
      <c r="O11" s="50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</row>
    <row r="12" spans="1:27">
      <c r="A12" s="46"/>
      <c r="B12" s="7">
        <f t="shared" si="4"/>
        <v>44444</v>
      </c>
      <c r="C12" s="3">
        <f>IFERROR(COUNTIFS(HoaDonTotal!$C:$C,B12,HoaDonTotal!$S:$S,$C$7,HoaDonTotal!$N:$N,"&gt;3000"),"")</f>
        <v>14</v>
      </c>
      <c r="D12" s="3">
        <f>IFERROR(COUNTIFS(HoaDonTotal!$C:$C,B12,HoaDonTotal!$S:$S,$D$7,HoaDonTotal!$N:$N,"&gt;3000"),"")</f>
        <v>49</v>
      </c>
      <c r="E12" s="6" t="str">
        <f t="shared" si="0"/>
        <v>▲</v>
      </c>
      <c r="F12" s="3">
        <f>IFERROR(SUMIFS(HoaDonTotal!N:N,HoaDonTotal!C:C,B12,HoaDonTotal!S:S,$F$7)/C12,"")</f>
        <v>277357.14285714284</v>
      </c>
      <c r="G12" s="3">
        <f>IFERROR(SUMIFS(HoaDonTotal!N:N,HoaDonTotal!C:C,B12,HoaDonTotal!S:S,$G$7)/D12,"")</f>
        <v>412306.12244897959</v>
      </c>
      <c r="H12" s="6" t="str">
        <f t="shared" si="1"/>
        <v>▲</v>
      </c>
      <c r="I12" s="40">
        <f>IFERROR(COUNTIFS(HoaDonTotal!R:R,"App",HoaDonTotal!S:S,$I$7,HoaDonTotal!C:C,B12)/C12,"")</f>
        <v>0.9285714285714286</v>
      </c>
      <c r="J12" s="40">
        <f>IFERROR(COUNTIFS(HoaDonTotal!R:R,"App",HoaDonTotal!S:S,$J$7,HoaDonTotal!C:C,B12)/D12,"")</f>
        <v>0.5714285714285714</v>
      </c>
      <c r="K12" s="6" t="str">
        <f t="shared" si="2"/>
        <v>▼</v>
      </c>
      <c r="L12" s="40">
        <f>(COUNTIFS(HoaDonTotal!F:F,"TL TDIE_Khách không cho thông tin",HoaDonTotal!S:S,$L$7,HoaDonTotal!C:C,B12)+COUNTIFS(HoaDonTotal!F:F,"Khách nươc ngoài",HoaDonTotal!S:S,$L$7,HoaDonTotal!C:C,B12))/C12</f>
        <v>0</v>
      </c>
      <c r="M12" s="40">
        <f>(COUNTIFS(HoaDonTotal!F:F,"TL TDIE_Khách không cho thông tin",HoaDonTotal!S:S,$M$7,HoaDonTotal!C:C,B12)+COUNTIFS(HoaDonTotal!F:F,"Khách nươc ngoài",HoaDonTotal!S:S,$M$7,HoaDonTotal!C:C,B12))/C12</f>
        <v>7.1428571428571425E-2</v>
      </c>
      <c r="N12" s="6" t="str">
        <f t="shared" si="3"/>
        <v>▲</v>
      </c>
      <c r="O12" s="50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>
      <c r="A13" s="46"/>
      <c r="B13" s="7">
        <f t="shared" si="4"/>
        <v>44445</v>
      </c>
      <c r="C13" s="3">
        <f>IFERROR(COUNTIFS(HoaDonTotal!$C:$C,B13,HoaDonTotal!$S:$S,$C$7,HoaDonTotal!$N:$N,"&gt;3000"),"")</f>
        <v>9</v>
      </c>
      <c r="D13" s="3">
        <f>IFERROR(COUNTIFS(HoaDonTotal!$C:$C,B13,HoaDonTotal!$S:$S,$D$7,HoaDonTotal!$N:$N,"&gt;3000"),"")</f>
        <v>23</v>
      </c>
      <c r="E13" s="6" t="str">
        <f t="shared" si="0"/>
        <v>▲</v>
      </c>
      <c r="F13" s="3">
        <f>IFERROR(SUMIFS(HoaDonTotal!N:N,HoaDonTotal!C:C,B13,HoaDonTotal!S:S,$F$7)/C13,"")</f>
        <v>172222.22222222222</v>
      </c>
      <c r="G13" s="3">
        <f>IFERROR(SUMIFS(HoaDonTotal!N:N,HoaDonTotal!C:C,B13,HoaDonTotal!S:S,$G$7)/D13,"")</f>
        <v>306565.21739130432</v>
      </c>
      <c r="H13" s="6" t="str">
        <f t="shared" si="1"/>
        <v>▲</v>
      </c>
      <c r="I13" s="40">
        <f>IFERROR(COUNTIFS(HoaDonTotal!R:R,"App",HoaDonTotal!S:S,$I$7,HoaDonTotal!C:C,B13)/C13,"")</f>
        <v>0.55555555555555558</v>
      </c>
      <c r="J13" s="40">
        <f>IFERROR(COUNTIFS(HoaDonTotal!R:R,"App",HoaDonTotal!S:S,$J$7,HoaDonTotal!C:C,B13)/D13,"")</f>
        <v>0.69565217391304346</v>
      </c>
      <c r="K13" s="6" t="str">
        <f t="shared" si="2"/>
        <v>▲</v>
      </c>
      <c r="L13" s="40">
        <f>(COUNTIFS(HoaDonTotal!F:F,"TL TDIE_Khách không cho thông tin",HoaDonTotal!S:S,$L$7,HoaDonTotal!C:C,B13)+COUNTIFS(HoaDonTotal!F:F,"Khách nươc ngoài",HoaDonTotal!S:S,$L$7,HoaDonTotal!C:C,B13))/C13</f>
        <v>0.1111111111111111</v>
      </c>
      <c r="M13" s="40">
        <f>(COUNTIFS(HoaDonTotal!F:F,"TL TDIE_Khách không cho thông tin",HoaDonTotal!S:S,$M$7,HoaDonTotal!C:C,B13)+COUNTIFS(HoaDonTotal!F:F,"Khách nươc ngoài",HoaDonTotal!S:S,$M$7,HoaDonTotal!C:C,B13))/C13</f>
        <v>0</v>
      </c>
      <c r="N13" s="6" t="str">
        <f t="shared" si="3"/>
        <v>▼</v>
      </c>
      <c r="O13" s="50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</row>
    <row r="14" spans="1:27">
      <c r="A14" s="46"/>
      <c r="B14" s="7">
        <f t="shared" si="4"/>
        <v>44446</v>
      </c>
      <c r="C14" s="3">
        <f>IFERROR(COUNTIFS(HoaDonTotal!$C:$C,B14,HoaDonTotal!$S:$S,$C$7,HoaDonTotal!$N:$N,"&gt;3000"),"")</f>
        <v>2</v>
      </c>
      <c r="D14" s="3">
        <f>IFERROR(COUNTIFS(HoaDonTotal!$C:$C,B14,HoaDonTotal!$S:$S,$D$7,HoaDonTotal!$N:$N,"&gt;3000"),"")</f>
        <v>19</v>
      </c>
      <c r="E14" s="6" t="str">
        <f t="shared" si="0"/>
        <v>▲</v>
      </c>
      <c r="F14" s="3">
        <f>IFERROR(SUMIFS(HoaDonTotal!N:N,HoaDonTotal!C:C,B14,HoaDonTotal!S:S,$F$7)/C14,"")</f>
        <v>286000</v>
      </c>
      <c r="G14" s="3">
        <f>IFERROR(SUMIFS(HoaDonTotal!N:N,HoaDonTotal!C:C,B14,HoaDonTotal!S:S,$G$7)/D14,"")</f>
        <v>247894.73684210525</v>
      </c>
      <c r="H14" s="6" t="str">
        <f t="shared" si="1"/>
        <v>▼</v>
      </c>
      <c r="I14" s="40">
        <f>IFERROR(COUNTIFS(HoaDonTotal!R:R,"App",HoaDonTotal!S:S,$I$7,HoaDonTotal!C:C,B14)/C14,"")</f>
        <v>1.5</v>
      </c>
      <c r="J14" s="40">
        <f>IFERROR(COUNTIFS(HoaDonTotal!R:R,"App",HoaDonTotal!S:S,$J$7,HoaDonTotal!C:C,B14)/D14,"")</f>
        <v>0.63157894736842102</v>
      </c>
      <c r="K14" s="6" t="str">
        <f t="shared" si="2"/>
        <v>▼</v>
      </c>
      <c r="L14" s="40">
        <f>(COUNTIFS(HoaDonTotal!F:F,"TL TDIE_Khách không cho thông tin",HoaDonTotal!S:S,$L$7,HoaDonTotal!C:C,B14)+COUNTIFS(HoaDonTotal!F:F,"Khách nươc ngoài",HoaDonTotal!S:S,$L$7,HoaDonTotal!C:C,B14))/C14</f>
        <v>0</v>
      </c>
      <c r="M14" s="40">
        <f>(COUNTIFS(HoaDonTotal!F:F,"TL TDIE_Khách không cho thông tin",HoaDonTotal!S:S,$M$7,HoaDonTotal!C:C,B14)+COUNTIFS(HoaDonTotal!F:F,"Khách nươc ngoài",HoaDonTotal!S:S,$M$7,HoaDonTotal!C:C,B14))/C14</f>
        <v>0.5</v>
      </c>
      <c r="N14" s="6" t="str">
        <f t="shared" si="3"/>
        <v>▲</v>
      </c>
      <c r="O14" s="50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</row>
    <row r="15" spans="1:27">
      <c r="A15" s="46"/>
      <c r="B15" s="7">
        <f t="shared" si="4"/>
        <v>44447</v>
      </c>
      <c r="C15" s="3">
        <f>IFERROR(COUNTIFS(HoaDonTotal!$C:$C,B15,HoaDonTotal!$S:$S,$C$7,HoaDonTotal!$N:$N,"&gt;3000"),"")</f>
        <v>5</v>
      </c>
      <c r="D15" s="3">
        <f>IFERROR(COUNTIFS(HoaDonTotal!$C:$C,B15,HoaDonTotal!$S:$S,$D$7,HoaDonTotal!$N:$N,"&gt;3000"),"")</f>
        <v>16</v>
      </c>
      <c r="E15" s="6" t="str">
        <f t="shared" si="0"/>
        <v>▲</v>
      </c>
      <c r="F15" s="3">
        <f>IFERROR(SUMIFS(HoaDonTotal!N:N,HoaDonTotal!C:C,B15,HoaDonTotal!S:S,$F$7)/C15,"")</f>
        <v>438400</v>
      </c>
      <c r="G15" s="3">
        <f>IFERROR(SUMIFS(HoaDonTotal!N:N,HoaDonTotal!C:C,B15,HoaDonTotal!S:S,$G$7)/D15,"")</f>
        <v>343937.5</v>
      </c>
      <c r="H15" s="6" t="str">
        <f t="shared" si="1"/>
        <v>▼</v>
      </c>
      <c r="I15" s="40">
        <f>IFERROR(COUNTIFS(HoaDonTotal!R:R,"App",HoaDonTotal!S:S,$I$7,HoaDonTotal!C:C,B15)/C15,"")</f>
        <v>0.8</v>
      </c>
      <c r="J15" s="40">
        <f>IFERROR(COUNTIFS(HoaDonTotal!R:R,"App",HoaDonTotal!S:S,$J$7,HoaDonTotal!C:C,B15)/D15,"")</f>
        <v>0.875</v>
      </c>
      <c r="K15" s="6" t="str">
        <f t="shared" si="2"/>
        <v>▲</v>
      </c>
      <c r="L15" s="40">
        <f>(COUNTIFS(HoaDonTotal!F:F,"TL TDIE_Khách không cho thông tin",HoaDonTotal!S:S,$L$7,HoaDonTotal!C:C,B15)+COUNTIFS(HoaDonTotal!F:F,"Khách nươc ngoài",HoaDonTotal!S:S,$L$7,HoaDonTotal!C:C,B15))/C15</f>
        <v>0</v>
      </c>
      <c r="M15" s="40">
        <f>(COUNTIFS(HoaDonTotal!F:F,"TL TDIE_Khách không cho thông tin",HoaDonTotal!S:S,$M$7,HoaDonTotal!C:C,B15)+COUNTIFS(HoaDonTotal!F:F,"Khách nươc ngoài",HoaDonTotal!S:S,$M$7,HoaDonTotal!C:C,B15))/C15</f>
        <v>0</v>
      </c>
      <c r="N15" s="6" t="str">
        <f t="shared" si="3"/>
        <v>●</v>
      </c>
      <c r="O15" s="50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</row>
    <row r="16" spans="1:27">
      <c r="A16" s="46"/>
      <c r="B16" s="7">
        <f t="shared" si="4"/>
        <v>44448</v>
      </c>
      <c r="C16" s="3">
        <f>IFERROR(COUNTIFS(HoaDonTotal!$C:$C,B16,HoaDonTotal!$S:$S,$C$7,HoaDonTotal!$N:$N,"&gt;3000"),"")</f>
        <v>10</v>
      </c>
      <c r="D16" s="3">
        <f>IFERROR(COUNTIFS(HoaDonTotal!$C:$C,B16,HoaDonTotal!$S:$S,$D$7,HoaDonTotal!$N:$N,"&gt;3000"),"")</f>
        <v>21</v>
      </c>
      <c r="E16" s="6" t="str">
        <f t="shared" si="0"/>
        <v>▲</v>
      </c>
      <c r="F16" s="3">
        <f>IFERROR(SUMIFS(HoaDonTotal!N:N,HoaDonTotal!C:C,B16,HoaDonTotal!S:S,$F$7)/C16,"")</f>
        <v>280900</v>
      </c>
      <c r="G16" s="3">
        <f>IFERROR(SUMIFS(HoaDonTotal!N:N,HoaDonTotal!C:C,B16,HoaDonTotal!S:S,$G$7)/D16,"")</f>
        <v>346142.85714285716</v>
      </c>
      <c r="H16" s="6" t="str">
        <f t="shared" si="1"/>
        <v>▲</v>
      </c>
      <c r="I16" s="40">
        <f>IFERROR(COUNTIFS(HoaDonTotal!R:R,"App",HoaDonTotal!S:S,$I$7,HoaDonTotal!C:C,B16)/C16,"")</f>
        <v>0.7</v>
      </c>
      <c r="J16" s="40">
        <f>IFERROR(COUNTIFS(HoaDonTotal!R:R,"App",HoaDonTotal!S:S,$J$7,HoaDonTotal!C:C,B16)/D16,"")</f>
        <v>0.5714285714285714</v>
      </c>
      <c r="K16" s="6" t="str">
        <f t="shared" si="2"/>
        <v>▼</v>
      </c>
      <c r="L16" s="40">
        <f>(COUNTIFS(HoaDonTotal!F:F,"TL TDIE_Khách không cho thông tin",HoaDonTotal!S:S,$L$7,HoaDonTotal!C:C,B16)+COUNTIFS(HoaDonTotal!F:F,"Khách nươc ngoài",HoaDonTotal!S:S,$L$7,HoaDonTotal!C:C,B16))/C16</f>
        <v>0</v>
      </c>
      <c r="M16" s="40">
        <f>(COUNTIFS(HoaDonTotal!F:F,"TL TDIE_Khách không cho thông tin",HoaDonTotal!S:S,$M$7,HoaDonTotal!C:C,B16)+COUNTIFS(HoaDonTotal!F:F,"Khách nươc ngoài",HoaDonTotal!S:S,$M$7,HoaDonTotal!C:C,B16))/C16</f>
        <v>0</v>
      </c>
      <c r="N16" s="6" t="str">
        <f t="shared" si="3"/>
        <v>●</v>
      </c>
      <c r="O16" s="50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</row>
    <row r="17" spans="1:27">
      <c r="A17" s="46"/>
      <c r="B17" s="7">
        <f t="shared" si="4"/>
        <v>44449</v>
      </c>
      <c r="C17" s="3">
        <f>IFERROR(COUNTIFS(HoaDonTotal!$C:$C,B17,HoaDonTotal!$S:$S,$C$7,HoaDonTotal!$N:$N,"&gt;3000"),"")</f>
        <v>14</v>
      </c>
      <c r="D17" s="3">
        <f>IFERROR(COUNTIFS(HoaDonTotal!$C:$C,B17,HoaDonTotal!$S:$S,$D$7,HoaDonTotal!$N:$N,"&gt;3000"),"")</f>
        <v>13</v>
      </c>
      <c r="E17" s="6" t="str">
        <f t="shared" si="0"/>
        <v>▼</v>
      </c>
      <c r="F17" s="3">
        <f>IFERROR(SUMIFS(HoaDonTotal!N:N,HoaDonTotal!C:C,B17,HoaDonTotal!S:S,$F$7)/C17,"")</f>
        <v>274500</v>
      </c>
      <c r="G17" s="3">
        <f>IFERROR(SUMIFS(HoaDonTotal!N:N,HoaDonTotal!C:C,B17,HoaDonTotal!S:S,$G$7)/D17,"")</f>
        <v>312423.07692307694</v>
      </c>
      <c r="H17" s="6" t="str">
        <f t="shared" si="1"/>
        <v>▲</v>
      </c>
      <c r="I17" s="40">
        <f>IFERROR(COUNTIFS(HoaDonTotal!R:R,"App",HoaDonTotal!S:S,$I$7,HoaDonTotal!C:C,B17)/C17,"")</f>
        <v>0.7142857142857143</v>
      </c>
      <c r="J17" s="40">
        <f>IFERROR(COUNTIFS(HoaDonTotal!R:R,"App",HoaDonTotal!S:S,$J$7,HoaDonTotal!C:C,B17)/D17,"")</f>
        <v>0.61538461538461542</v>
      </c>
      <c r="K17" s="6" t="str">
        <f t="shared" si="2"/>
        <v>▼</v>
      </c>
      <c r="L17" s="40">
        <f>(COUNTIFS(HoaDonTotal!F:F,"TL TDIE_Khách không cho thông tin",HoaDonTotal!S:S,$L$7,HoaDonTotal!C:C,B17)+COUNTIFS(HoaDonTotal!F:F,"Khách nươc ngoài",HoaDonTotal!S:S,$L$7,HoaDonTotal!C:C,B17))/C17</f>
        <v>0</v>
      </c>
      <c r="M17" s="40">
        <f>(COUNTIFS(HoaDonTotal!F:F,"TL TDIE_Khách không cho thông tin",HoaDonTotal!S:S,$M$7,HoaDonTotal!C:C,B17)+COUNTIFS(HoaDonTotal!F:F,"Khách nươc ngoài",HoaDonTotal!S:S,$M$7,HoaDonTotal!C:C,B17))/C17</f>
        <v>0</v>
      </c>
      <c r="N17" s="6" t="str">
        <f t="shared" si="3"/>
        <v>●</v>
      </c>
      <c r="O17" s="50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</row>
    <row r="18" spans="1:27">
      <c r="A18" s="46"/>
      <c r="B18" s="7">
        <f t="shared" si="4"/>
        <v>44450</v>
      </c>
      <c r="C18" s="3">
        <f>IFERROR(COUNTIFS(HoaDonTotal!$C:$C,B18,HoaDonTotal!$S:$S,$C$7,HoaDonTotal!$N:$N,"&gt;3000"),"")</f>
        <v>13</v>
      </c>
      <c r="D18" s="3">
        <f>IFERROR(COUNTIFS(HoaDonTotal!$C:$C,B18,HoaDonTotal!$S:$S,$D$7,HoaDonTotal!$N:$N,"&gt;3000"),"")</f>
        <v>23</v>
      </c>
      <c r="E18" s="6" t="str">
        <f t="shared" si="0"/>
        <v>▲</v>
      </c>
      <c r="F18" s="3">
        <f>IFERROR(SUMIFS(HoaDonTotal!N:N,HoaDonTotal!C:C,B18,HoaDonTotal!S:S,$F$7)/C18,"")</f>
        <v>463192.30769230769</v>
      </c>
      <c r="G18" s="3">
        <f>IFERROR(SUMIFS(HoaDonTotal!N:N,HoaDonTotal!C:C,B18,HoaDonTotal!S:S,$G$7)/D18,"")</f>
        <v>233304.34782608695</v>
      </c>
      <c r="H18" s="6" t="str">
        <f t="shared" si="1"/>
        <v>▼</v>
      </c>
      <c r="I18" s="40">
        <f>IFERROR(COUNTIFS(HoaDonTotal!R:R,"App",HoaDonTotal!S:S,$I$7,HoaDonTotal!C:C,B18)/C18,"")</f>
        <v>0.76923076923076927</v>
      </c>
      <c r="J18" s="40">
        <f>IFERROR(COUNTIFS(HoaDonTotal!R:R,"App",HoaDonTotal!S:S,$J$7,HoaDonTotal!C:C,B18)/D18,"")</f>
        <v>0.78260869565217395</v>
      </c>
      <c r="K18" s="6" t="str">
        <f t="shared" si="2"/>
        <v>▲</v>
      </c>
      <c r="L18" s="40">
        <f>(COUNTIFS(HoaDonTotal!F:F,"TL TDIE_Khách không cho thông tin",HoaDonTotal!S:S,$L$7,HoaDonTotal!C:C,B18)+COUNTIFS(HoaDonTotal!F:F,"Khách nươc ngoài",HoaDonTotal!S:S,$L$7,HoaDonTotal!C:C,B18))/C18</f>
        <v>0</v>
      </c>
      <c r="M18" s="40">
        <f>(COUNTIFS(HoaDonTotal!F:F,"TL TDIE_Khách không cho thông tin",HoaDonTotal!S:S,$M$7,HoaDonTotal!C:C,B18)+COUNTIFS(HoaDonTotal!F:F,"Khách nươc ngoài",HoaDonTotal!S:S,$M$7,HoaDonTotal!C:C,B18))/C18</f>
        <v>0</v>
      </c>
      <c r="N18" s="6" t="str">
        <f t="shared" si="3"/>
        <v>●</v>
      </c>
      <c r="O18" s="50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</row>
    <row r="19" spans="1:27">
      <c r="A19" s="46"/>
      <c r="B19" s="7">
        <f t="shared" si="4"/>
        <v>44451</v>
      </c>
      <c r="C19" s="3">
        <f>IFERROR(COUNTIFS(HoaDonTotal!$C:$C,B19,HoaDonTotal!$S:$S,$C$7,HoaDonTotal!$N:$N,"&gt;3000"),"")</f>
        <v>17</v>
      </c>
      <c r="D19" s="3">
        <f>IFERROR(COUNTIFS(HoaDonTotal!$C:$C,B19,HoaDonTotal!$S:$S,$D$7,HoaDonTotal!$N:$N,"&gt;3000"),"")</f>
        <v>35</v>
      </c>
      <c r="E19" s="6" t="str">
        <f t="shared" si="0"/>
        <v>▲</v>
      </c>
      <c r="F19" s="3">
        <f>IFERROR(SUMIFS(HoaDonTotal!N:N,HoaDonTotal!C:C,B19,HoaDonTotal!S:S,$F$7)/C19,"")</f>
        <v>483470.5882352941</v>
      </c>
      <c r="G19" s="3">
        <f>IFERROR(SUMIFS(HoaDonTotal!N:N,HoaDonTotal!C:C,B19,HoaDonTotal!S:S,$G$7)/D19,"")</f>
        <v>286942.85714285716</v>
      </c>
      <c r="H19" s="6" t="str">
        <f t="shared" si="1"/>
        <v>▼</v>
      </c>
      <c r="I19" s="40">
        <f>IFERROR(COUNTIFS(HoaDonTotal!R:R,"App",HoaDonTotal!S:S,$I$7,HoaDonTotal!C:C,B19)/C19,"")</f>
        <v>0.88235294117647056</v>
      </c>
      <c r="J19" s="40">
        <f>IFERROR(COUNTIFS(HoaDonTotal!R:R,"App",HoaDonTotal!S:S,$J$7,HoaDonTotal!C:C,B19)/D19,"")</f>
        <v>0.68571428571428572</v>
      </c>
      <c r="K19" s="6" t="str">
        <f t="shared" si="2"/>
        <v>▼</v>
      </c>
      <c r="L19" s="40">
        <f>(COUNTIFS(HoaDonTotal!F:F,"TL TDIE_Khách không cho thông tin",HoaDonTotal!S:S,$L$7,HoaDonTotal!C:C,B19)+COUNTIFS(HoaDonTotal!F:F,"Khách nươc ngoài",HoaDonTotal!S:S,$L$7,HoaDonTotal!C:C,B19))/C19</f>
        <v>0</v>
      </c>
      <c r="M19" s="40">
        <f>(COUNTIFS(HoaDonTotal!F:F,"TL TDIE_Khách không cho thông tin",HoaDonTotal!S:S,$M$7,HoaDonTotal!C:C,B19)+COUNTIFS(HoaDonTotal!F:F,"Khách nươc ngoài",HoaDonTotal!S:S,$M$7,HoaDonTotal!C:C,B19))/C19</f>
        <v>0</v>
      </c>
      <c r="N19" s="6" t="str">
        <f t="shared" si="3"/>
        <v>●</v>
      </c>
      <c r="O19" s="50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</row>
    <row r="20" spans="1:27">
      <c r="A20" s="46"/>
      <c r="B20" s="7">
        <f t="shared" si="4"/>
        <v>44452</v>
      </c>
      <c r="C20" s="3">
        <f>IFERROR(COUNTIFS(HoaDonTotal!$C:$C,B20,HoaDonTotal!$S:$S,$C$7,HoaDonTotal!$N:$N,"&gt;3000"),"")</f>
        <v>5</v>
      </c>
      <c r="D20" s="3">
        <f>IFERROR(COUNTIFS(HoaDonTotal!$C:$C,B20,HoaDonTotal!$S:$S,$D$7,HoaDonTotal!$N:$N,"&gt;3000"),"")</f>
        <v>19</v>
      </c>
      <c r="E20" s="6" t="str">
        <f t="shared" si="0"/>
        <v>▲</v>
      </c>
      <c r="F20" s="3">
        <f>IFERROR(SUMIFS(HoaDonTotal!N:N,HoaDonTotal!C:C,B20,HoaDonTotal!S:S,$F$7)/C20,"")</f>
        <v>175200</v>
      </c>
      <c r="G20" s="3">
        <f>IFERROR(SUMIFS(HoaDonTotal!N:N,HoaDonTotal!C:C,B20,HoaDonTotal!S:S,$G$7)/D20,"")</f>
        <v>374105.26315789472</v>
      </c>
      <c r="H20" s="6" t="str">
        <f t="shared" si="1"/>
        <v>▲</v>
      </c>
      <c r="I20" s="40">
        <f>IFERROR(COUNTIFS(HoaDonTotal!R:R,"App",HoaDonTotal!S:S,$I$7,HoaDonTotal!C:C,B20)/C20,"")</f>
        <v>0.8</v>
      </c>
      <c r="J20" s="40">
        <f>IFERROR(COUNTIFS(HoaDonTotal!R:R,"App",HoaDonTotal!S:S,$J$7,HoaDonTotal!C:C,B20)/D20,"")</f>
        <v>0.31578947368421051</v>
      </c>
      <c r="K20" s="6" t="str">
        <f t="shared" si="2"/>
        <v>▼</v>
      </c>
      <c r="L20" s="40">
        <f>(COUNTIFS(HoaDonTotal!F:F,"TL TDIE_Khách không cho thông tin",HoaDonTotal!S:S,$L$7,HoaDonTotal!C:C,B20)+COUNTIFS(HoaDonTotal!F:F,"Khách nươc ngoài",HoaDonTotal!S:S,$L$7,HoaDonTotal!C:C,B20))/C20</f>
        <v>0</v>
      </c>
      <c r="M20" s="40">
        <f>(COUNTIFS(HoaDonTotal!F:F,"TL TDIE_Khách không cho thông tin",HoaDonTotal!S:S,$M$7,HoaDonTotal!C:C,B20)+COUNTIFS(HoaDonTotal!F:F,"Khách nươc ngoài",HoaDonTotal!S:S,$M$7,HoaDonTotal!C:C,B20))/C20</f>
        <v>0</v>
      </c>
      <c r="N20" s="6" t="str">
        <f t="shared" si="3"/>
        <v>●</v>
      </c>
      <c r="O20" s="50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</row>
    <row r="21" spans="1:27">
      <c r="A21" s="46"/>
      <c r="B21" s="7">
        <f t="shared" si="4"/>
        <v>44453</v>
      </c>
      <c r="C21" s="3">
        <f>IFERROR(COUNTIFS(HoaDonTotal!$C:$C,B21,HoaDonTotal!$S:$S,$C$7,HoaDonTotal!$N:$N,"&gt;3000"),"")</f>
        <v>5</v>
      </c>
      <c r="D21" s="3">
        <f>IFERROR(COUNTIFS(HoaDonTotal!$C:$C,B21,HoaDonTotal!$S:$S,$D$7,HoaDonTotal!$N:$N,"&gt;3000"),"")</f>
        <v>17</v>
      </c>
      <c r="E21" s="6" t="str">
        <f t="shared" si="0"/>
        <v>▲</v>
      </c>
      <c r="F21" s="3">
        <f>IFERROR(SUMIFS(HoaDonTotal!N:N,HoaDonTotal!C:C,B21,HoaDonTotal!S:S,$F$7)/C21,"")</f>
        <v>303400</v>
      </c>
      <c r="G21" s="3">
        <f>IFERROR(SUMIFS(HoaDonTotal!N:N,HoaDonTotal!C:C,B21,HoaDonTotal!S:S,$G$7)/D21,"")</f>
        <v>273117.64705882355</v>
      </c>
      <c r="H21" s="6" t="str">
        <f t="shared" si="1"/>
        <v>▼</v>
      </c>
      <c r="I21" s="40">
        <f>IFERROR(COUNTIFS(HoaDonTotal!R:R,"App",HoaDonTotal!S:S,$I$7,HoaDonTotal!C:C,B21)/C21,"")</f>
        <v>0.8</v>
      </c>
      <c r="J21" s="40">
        <f>IFERROR(COUNTIFS(HoaDonTotal!R:R,"App",HoaDonTotal!S:S,$J$7,HoaDonTotal!C:C,B21)/D21,"")</f>
        <v>0.70588235294117652</v>
      </c>
      <c r="K21" s="6" t="str">
        <f t="shared" si="2"/>
        <v>▼</v>
      </c>
      <c r="L21" s="40">
        <f>(COUNTIFS(HoaDonTotal!F:F,"TL TDIE_Khách không cho thông tin",HoaDonTotal!S:S,$L$7,HoaDonTotal!C:C,B21)+COUNTIFS(HoaDonTotal!F:F,"Khách nươc ngoài",HoaDonTotal!S:S,$L$7,HoaDonTotal!C:C,B21))/C21</f>
        <v>0</v>
      </c>
      <c r="M21" s="40">
        <f>(COUNTIFS(HoaDonTotal!F:F,"TL TDIE_Khách không cho thông tin",HoaDonTotal!S:S,$M$7,HoaDonTotal!C:C,B21)+COUNTIFS(HoaDonTotal!F:F,"Khách nươc ngoài",HoaDonTotal!S:S,$M$7,HoaDonTotal!C:C,B21))/C21</f>
        <v>0</v>
      </c>
      <c r="N21" s="6" t="str">
        <f t="shared" si="3"/>
        <v>●</v>
      </c>
      <c r="O21" s="50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</row>
    <row r="22" spans="1:27">
      <c r="A22" s="46"/>
      <c r="B22" s="7">
        <f t="shared" si="4"/>
        <v>44454</v>
      </c>
      <c r="C22" s="3">
        <f>IFERROR(COUNTIFS(HoaDonTotal!$C:$C,B22,HoaDonTotal!$S:$S,$C$7,HoaDonTotal!$N:$N,"&gt;3000"),"")</f>
        <v>8</v>
      </c>
      <c r="D22" s="3">
        <f>IFERROR(COUNTIFS(HoaDonTotal!$C:$C,B22,HoaDonTotal!$S:$S,$D$7,HoaDonTotal!$N:$N,"&gt;3000"),"")</f>
        <v>20</v>
      </c>
      <c r="E22" s="6" t="str">
        <f t="shared" si="0"/>
        <v>▲</v>
      </c>
      <c r="F22" s="3">
        <f>IFERROR(SUMIFS(HoaDonTotal!N:N,HoaDonTotal!C:C,B22,HoaDonTotal!S:S,$F$7)/C22,"")</f>
        <v>295875</v>
      </c>
      <c r="G22" s="3">
        <f>IFERROR(SUMIFS(HoaDonTotal!N:N,HoaDonTotal!C:C,B22,HoaDonTotal!S:S,$G$7)/D22,"")</f>
        <v>300500</v>
      </c>
      <c r="H22" s="6" t="str">
        <f t="shared" si="1"/>
        <v>▲</v>
      </c>
      <c r="I22" s="40">
        <f>IFERROR(COUNTIFS(HoaDonTotal!R:R,"App",HoaDonTotal!S:S,$I$7,HoaDonTotal!C:C,B22)/C22,"")</f>
        <v>0.5</v>
      </c>
      <c r="J22" s="40">
        <f>IFERROR(COUNTIFS(HoaDonTotal!R:R,"App",HoaDonTotal!S:S,$J$7,HoaDonTotal!C:C,B22)/D22,"")</f>
        <v>0.75</v>
      </c>
      <c r="K22" s="6" t="str">
        <f t="shared" si="2"/>
        <v>▲</v>
      </c>
      <c r="L22" s="40">
        <f>(COUNTIFS(HoaDonTotal!F:F,"TL TDIE_Khách không cho thông tin",HoaDonTotal!S:S,$L$7,HoaDonTotal!C:C,B22)+COUNTIFS(HoaDonTotal!F:F,"Khách nươc ngoài",HoaDonTotal!S:S,$L$7,HoaDonTotal!C:C,B22))/C22</f>
        <v>0</v>
      </c>
      <c r="M22" s="40">
        <f>(COUNTIFS(HoaDonTotal!F:F,"TL TDIE_Khách không cho thông tin",HoaDonTotal!S:S,$M$7,HoaDonTotal!C:C,B22)+COUNTIFS(HoaDonTotal!F:F,"Khách nươc ngoài",HoaDonTotal!S:S,$M$7,HoaDonTotal!C:C,B22))/C22</f>
        <v>0</v>
      </c>
      <c r="N22" s="6" t="str">
        <f t="shared" si="3"/>
        <v>●</v>
      </c>
      <c r="O22" s="50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</row>
    <row r="23" spans="1:27">
      <c r="A23" s="46"/>
      <c r="B23" s="7">
        <f t="shared" si="4"/>
        <v>44455</v>
      </c>
      <c r="C23" s="3">
        <f>IFERROR(COUNTIFS(HoaDonTotal!$C:$C,B23,HoaDonTotal!$S:$S,$C$7,HoaDonTotal!$N:$N,"&gt;3000"),"")</f>
        <v>5</v>
      </c>
      <c r="D23" s="3">
        <f>IFERROR(COUNTIFS(HoaDonTotal!$C:$C,B23,HoaDonTotal!$S:$S,$D$7,HoaDonTotal!$N:$N,"&gt;3000"),"")</f>
        <v>19</v>
      </c>
      <c r="E23" s="6" t="str">
        <f t="shared" si="0"/>
        <v>▲</v>
      </c>
      <c r="F23" s="3">
        <f>IFERROR(SUMIFS(HoaDonTotal!N:N,HoaDonTotal!C:C,B23,HoaDonTotal!S:S,$F$7)/C23,"")</f>
        <v>302820</v>
      </c>
      <c r="G23" s="3">
        <f>IFERROR(SUMIFS(HoaDonTotal!N:N,HoaDonTotal!C:C,B23,HoaDonTotal!S:S,$G$7)/D23,"")</f>
        <v>401105.26315789472</v>
      </c>
      <c r="H23" s="6" t="str">
        <f t="shared" si="1"/>
        <v>▲</v>
      </c>
      <c r="I23" s="40">
        <f>IFERROR(COUNTIFS(HoaDonTotal!R:R,"App",HoaDonTotal!S:S,$I$7,HoaDonTotal!C:C,B23)/C23,"")</f>
        <v>0.4</v>
      </c>
      <c r="J23" s="40">
        <f>IFERROR(COUNTIFS(HoaDonTotal!R:R,"App",HoaDonTotal!S:S,$J$7,HoaDonTotal!C:C,B23)/D23,"")</f>
        <v>0.42105263157894735</v>
      </c>
      <c r="K23" s="6" t="str">
        <f t="shared" si="2"/>
        <v>▲</v>
      </c>
      <c r="L23" s="40">
        <f>(COUNTIFS(HoaDonTotal!F:F,"TL TDIE_Khách không cho thông tin",HoaDonTotal!S:S,$L$7,HoaDonTotal!C:C,B23)+COUNTIFS(HoaDonTotal!F:F,"Khách nươc ngoài",HoaDonTotal!S:S,$L$7,HoaDonTotal!C:C,B23))/C23</f>
        <v>0</v>
      </c>
      <c r="M23" s="40">
        <f>(COUNTIFS(HoaDonTotal!F:F,"TL TDIE_Khách không cho thông tin",HoaDonTotal!S:S,$M$7,HoaDonTotal!C:C,B23)+COUNTIFS(HoaDonTotal!F:F,"Khách nươc ngoài",HoaDonTotal!S:S,$M$7,HoaDonTotal!C:C,B23))/C23</f>
        <v>0</v>
      </c>
      <c r="N23" s="6" t="str">
        <f t="shared" si="3"/>
        <v>●</v>
      </c>
      <c r="O23" s="50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</row>
    <row r="24" spans="1:27">
      <c r="A24" s="46"/>
      <c r="B24" s="7">
        <f t="shared" si="4"/>
        <v>44456</v>
      </c>
      <c r="C24" s="3">
        <f>IFERROR(COUNTIFS(HoaDonTotal!$C:$C,B24,HoaDonTotal!$S:$S,$C$7,HoaDonTotal!$N:$N,"&gt;3000"),"")</f>
        <v>4</v>
      </c>
      <c r="D24" s="3">
        <f>IFERROR(COUNTIFS(HoaDonTotal!$C:$C,B24,HoaDonTotal!$S:$S,$D$7,HoaDonTotal!$N:$N,"&gt;3000"),"")</f>
        <v>10</v>
      </c>
      <c r="E24" s="6" t="str">
        <f t="shared" si="0"/>
        <v>▲</v>
      </c>
      <c r="F24" s="3">
        <f>IFERROR(SUMIFS(HoaDonTotal!N:N,HoaDonTotal!C:C,B24,HoaDonTotal!S:S,$F$7)/C24,"")</f>
        <v>418500</v>
      </c>
      <c r="G24" s="3">
        <f>IFERROR(SUMIFS(HoaDonTotal!N:N,HoaDonTotal!C:C,B24,HoaDonTotal!S:S,$G$7)/D24,"")</f>
        <v>793000</v>
      </c>
      <c r="H24" s="6" t="str">
        <f t="shared" si="1"/>
        <v>▲</v>
      </c>
      <c r="I24" s="40">
        <f>IFERROR(COUNTIFS(HoaDonTotal!R:R,"App",HoaDonTotal!S:S,$I$7,HoaDonTotal!C:C,B24)/C24,"")</f>
        <v>0.25</v>
      </c>
      <c r="J24" s="40">
        <f>IFERROR(COUNTIFS(HoaDonTotal!R:R,"App",HoaDonTotal!S:S,$J$7,HoaDonTotal!C:C,B24)/D24,"")</f>
        <v>0.3</v>
      </c>
      <c r="K24" s="6" t="str">
        <f t="shared" si="2"/>
        <v>▲</v>
      </c>
      <c r="L24" s="40">
        <f>(COUNTIFS(HoaDonTotal!F:F,"TL TDIE_Khách không cho thông tin",HoaDonTotal!S:S,$L$7,HoaDonTotal!C:C,B24)+COUNTIFS(HoaDonTotal!F:F,"Khách nươc ngoài",HoaDonTotal!S:S,$L$7,HoaDonTotal!C:C,B24))/C24</f>
        <v>0.25</v>
      </c>
      <c r="M24" s="40">
        <f>(COUNTIFS(HoaDonTotal!F:F,"TL TDIE_Khách không cho thông tin",HoaDonTotal!S:S,$M$7,HoaDonTotal!C:C,B24)+COUNTIFS(HoaDonTotal!F:F,"Khách nươc ngoài",HoaDonTotal!S:S,$M$7,HoaDonTotal!C:C,B24))/C24</f>
        <v>0</v>
      </c>
      <c r="N24" s="6" t="str">
        <f t="shared" si="3"/>
        <v>▼</v>
      </c>
      <c r="O24" s="50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</row>
    <row r="25" spans="1:27">
      <c r="A25" s="46"/>
      <c r="B25" s="7">
        <f t="shared" si="4"/>
        <v>44457</v>
      </c>
      <c r="C25" s="3">
        <f>IFERROR(COUNTIFS(HoaDonTotal!$C:$C,B25,HoaDonTotal!$S:$S,$C$7,HoaDonTotal!$N:$N,"&gt;3000"),"")</f>
        <v>12</v>
      </c>
      <c r="D25" s="3">
        <f>IFERROR(COUNTIFS(HoaDonTotal!$C:$C,B25,HoaDonTotal!$S:$S,$D$7,HoaDonTotal!$N:$N,"&gt;3000"),"")</f>
        <v>20</v>
      </c>
      <c r="E25" s="6" t="str">
        <f t="shared" si="0"/>
        <v>▲</v>
      </c>
      <c r="F25" s="3">
        <f>IFERROR(SUMIFS(HoaDonTotal!N:N,HoaDonTotal!C:C,B25,HoaDonTotal!S:S,$F$7)/C25,"")</f>
        <v>547083.33333333337</v>
      </c>
      <c r="G25" s="3">
        <f>IFERROR(SUMIFS(HoaDonTotal!N:N,HoaDonTotal!C:C,B25,HoaDonTotal!S:S,$G$7)/D25,"")</f>
        <v>383805</v>
      </c>
      <c r="H25" s="6" t="str">
        <f t="shared" si="1"/>
        <v>▼</v>
      </c>
      <c r="I25" s="40">
        <f>IFERROR(COUNTIFS(HoaDonTotal!R:R,"App",HoaDonTotal!S:S,$I$7,HoaDonTotal!C:C,B25)/C25,"")</f>
        <v>0.91666666666666663</v>
      </c>
      <c r="J25" s="40">
        <f>IFERROR(COUNTIFS(HoaDonTotal!R:R,"App",HoaDonTotal!S:S,$J$7,HoaDonTotal!C:C,B25)/D25,"")</f>
        <v>0.65</v>
      </c>
      <c r="K25" s="6" t="str">
        <f t="shared" si="2"/>
        <v>▼</v>
      </c>
      <c r="L25" s="40">
        <f>(COUNTIFS(HoaDonTotal!F:F,"TL TDIE_Khách không cho thông tin",HoaDonTotal!S:S,$L$7,HoaDonTotal!C:C,B25)+COUNTIFS(HoaDonTotal!F:F,"Khách nươc ngoài",HoaDonTotal!S:S,$L$7,HoaDonTotal!C:C,B25))/C25</f>
        <v>8.3333333333333329E-2</v>
      </c>
      <c r="M25" s="40">
        <f>(COUNTIFS(HoaDonTotal!F:F,"TL TDIE_Khách không cho thông tin",HoaDonTotal!S:S,$M$7,HoaDonTotal!C:C,B25)+COUNTIFS(HoaDonTotal!F:F,"Khách nươc ngoài",HoaDonTotal!S:S,$M$7,HoaDonTotal!C:C,B25))/C25</f>
        <v>0</v>
      </c>
      <c r="N25" s="6" t="str">
        <f t="shared" si="3"/>
        <v>▼</v>
      </c>
      <c r="O25" s="50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</row>
    <row r="26" spans="1:27">
      <c r="A26" s="46"/>
      <c r="B26" s="7">
        <f t="shared" si="4"/>
        <v>44458</v>
      </c>
      <c r="C26" s="3">
        <f>IFERROR(COUNTIFS(HoaDonTotal!$C:$C,B26,HoaDonTotal!$S:$S,$C$7,HoaDonTotal!$N:$N,"&gt;3000"),"")</f>
        <v>0</v>
      </c>
      <c r="D26" s="3">
        <f>IFERROR(COUNTIFS(HoaDonTotal!$C:$C,B26,HoaDonTotal!$S:$S,$D$7,HoaDonTotal!$N:$N,"&gt;3000"),"")</f>
        <v>0</v>
      </c>
      <c r="E26" s="6" t="str">
        <f t="shared" si="0"/>
        <v>●</v>
      </c>
      <c r="F26" s="3" t="str">
        <f>IFERROR(SUMIFS(HoaDonTotal!N:N,HoaDonTotal!C:C,B26,HoaDonTotal!S:S,$F$7)/C26,"")</f>
        <v/>
      </c>
      <c r="G26" s="3" t="str">
        <f>IFERROR(SUMIFS(HoaDonTotal!N:N,HoaDonTotal!C:C,B26,HoaDonTotal!S:S,$G$7)/D26,"")</f>
        <v/>
      </c>
      <c r="H26" s="6" t="str">
        <f t="shared" si="1"/>
        <v>●</v>
      </c>
      <c r="I26" s="40" t="str">
        <f>IFERROR(COUNTIFS(HoaDonTotal!R:R,"App",HoaDonTotal!S:S,$I$7,HoaDonTotal!C:C,B26)/C26,"")</f>
        <v/>
      </c>
      <c r="J26" s="40" t="str">
        <f>IFERROR(COUNTIFS(HoaDonTotal!R:R,"App",HoaDonTotal!S:S,$J$7,HoaDonTotal!C:C,B26)/D26,"")</f>
        <v/>
      </c>
      <c r="K26" s="6" t="str">
        <f t="shared" si="2"/>
        <v>●</v>
      </c>
      <c r="L26" s="40" t="e">
        <f>(COUNTIFS(HoaDonTotal!F:F,"TL TDIE_Khách không cho thông tin",HoaDonTotal!S:S,$L$7,HoaDonTotal!C:C,B26)+COUNTIFS(HoaDonTotal!F:F,"Khách nươc ngoài",HoaDonTotal!S:S,$L$7,HoaDonTotal!C:C,B26))/C26</f>
        <v>#DIV/0!</v>
      </c>
      <c r="M26" s="40" t="e">
        <f>(COUNTIFS(HoaDonTotal!F:F,"TL TDIE_Khách không cho thông tin",HoaDonTotal!S:S,$M$7,HoaDonTotal!C:C,B26)+COUNTIFS(HoaDonTotal!F:F,"Khách nươc ngoài",HoaDonTotal!S:S,$M$7,HoaDonTotal!C:C,B26))/C26</f>
        <v>#DIV/0!</v>
      </c>
      <c r="N26" s="6" t="e">
        <f t="shared" si="3"/>
        <v>#DIV/0!</v>
      </c>
      <c r="O26" s="50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</row>
    <row r="27" spans="1:27">
      <c r="A27" s="46"/>
      <c r="B27" s="7">
        <f t="shared" si="4"/>
        <v>44459</v>
      </c>
      <c r="C27" s="3">
        <f>IFERROR(COUNTIFS(HoaDonTotal!$C:$C,B27,HoaDonTotal!$S:$S,$C$7,HoaDonTotal!$N:$N,"&gt;3000"),"")</f>
        <v>0</v>
      </c>
      <c r="D27" s="3">
        <f>IFERROR(COUNTIFS(HoaDonTotal!$C:$C,B27,HoaDonTotal!$S:$S,$D$7,HoaDonTotal!$N:$N,"&gt;3000"),"")</f>
        <v>0</v>
      </c>
      <c r="E27" s="6" t="str">
        <f t="shared" si="0"/>
        <v>●</v>
      </c>
      <c r="F27" s="3" t="str">
        <f>IFERROR(SUMIFS(HoaDonTotal!N:N,HoaDonTotal!C:C,B27,HoaDonTotal!S:S,$F$7)/C27,"")</f>
        <v/>
      </c>
      <c r="G27" s="3" t="str">
        <f>IFERROR(SUMIFS(HoaDonTotal!N:N,HoaDonTotal!C:C,B27,HoaDonTotal!S:S,$G$7)/D27,"")</f>
        <v/>
      </c>
      <c r="H27" s="6" t="str">
        <f t="shared" si="1"/>
        <v>●</v>
      </c>
      <c r="I27" s="40" t="str">
        <f>IFERROR(COUNTIFS(HoaDonTotal!R:R,"App",HoaDonTotal!S:S,$I$7,HoaDonTotal!C:C,B27)/C27,"")</f>
        <v/>
      </c>
      <c r="J27" s="40" t="str">
        <f>IFERROR(COUNTIFS(HoaDonTotal!R:R,"App",HoaDonTotal!S:S,$J$7,HoaDonTotal!C:C,B27)/D27,"")</f>
        <v/>
      </c>
      <c r="K27" s="6" t="str">
        <f t="shared" si="2"/>
        <v>●</v>
      </c>
      <c r="L27" s="40" t="e">
        <f>(COUNTIFS(HoaDonTotal!F:F,"TL TDIE_Khách không cho thông tin",HoaDonTotal!S:S,$L$7,HoaDonTotal!C:C,B27)+COUNTIFS(HoaDonTotal!F:F,"Khách nươc ngoài",HoaDonTotal!S:S,$L$7,HoaDonTotal!C:C,B27))/C27</f>
        <v>#DIV/0!</v>
      </c>
      <c r="M27" s="40" t="e">
        <f>(COUNTIFS(HoaDonTotal!F:F,"TL TDIE_Khách không cho thông tin",HoaDonTotal!S:S,$M$7,HoaDonTotal!C:C,B27)+COUNTIFS(HoaDonTotal!F:F,"Khách nươc ngoài",HoaDonTotal!S:S,$M$7,HoaDonTotal!C:C,B27))/C27</f>
        <v>#DIV/0!</v>
      </c>
      <c r="N27" s="6" t="e">
        <f t="shared" si="3"/>
        <v>#DIV/0!</v>
      </c>
      <c r="O27" s="50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</row>
    <row r="28" spans="1:27">
      <c r="A28" s="46"/>
      <c r="B28" s="7">
        <f t="shared" si="4"/>
        <v>44460</v>
      </c>
      <c r="C28" s="3">
        <f>IFERROR(COUNTIFS(HoaDonTotal!$C:$C,B28,HoaDonTotal!$S:$S,$C$7,HoaDonTotal!$N:$N,"&gt;3000"),"")</f>
        <v>0</v>
      </c>
      <c r="D28" s="3">
        <f>IFERROR(COUNTIFS(HoaDonTotal!$C:$C,B28,HoaDonTotal!$S:$S,$D$7,HoaDonTotal!$N:$N,"&gt;3000"),"")</f>
        <v>0</v>
      </c>
      <c r="E28" s="6" t="str">
        <f t="shared" si="0"/>
        <v>●</v>
      </c>
      <c r="F28" s="3" t="str">
        <f>IFERROR(SUMIFS(HoaDonTotal!N:N,HoaDonTotal!C:C,B28,HoaDonTotal!S:S,$F$7)/C28,"")</f>
        <v/>
      </c>
      <c r="G28" s="3" t="str">
        <f>IFERROR(SUMIFS(HoaDonTotal!N:N,HoaDonTotal!C:C,B28,HoaDonTotal!S:S,$G$7)/D28,"")</f>
        <v/>
      </c>
      <c r="H28" s="6" t="str">
        <f t="shared" si="1"/>
        <v>●</v>
      </c>
      <c r="I28" s="40" t="str">
        <f>IFERROR(COUNTIFS(HoaDonTotal!R:R,"App",HoaDonTotal!S:S,$I$7,HoaDonTotal!C:C,B28)/C28,"")</f>
        <v/>
      </c>
      <c r="J28" s="40" t="str">
        <f>IFERROR(COUNTIFS(HoaDonTotal!R:R,"App",HoaDonTotal!S:S,$J$7,HoaDonTotal!C:C,B28)/D28,"")</f>
        <v/>
      </c>
      <c r="K28" s="6" t="str">
        <f t="shared" si="2"/>
        <v>●</v>
      </c>
      <c r="L28" s="40" t="e">
        <f>(COUNTIFS(HoaDonTotal!F:F,"TL TDIE_Khách không cho thông tin",HoaDonTotal!S:S,$L$7,HoaDonTotal!C:C,B28)+COUNTIFS(HoaDonTotal!F:F,"Khách nươc ngoài",HoaDonTotal!S:S,$L$7,HoaDonTotal!C:C,B28))/C28</f>
        <v>#DIV/0!</v>
      </c>
      <c r="M28" s="40" t="e">
        <f>(COUNTIFS(HoaDonTotal!F:F,"TL TDIE_Khách không cho thông tin",HoaDonTotal!S:S,$M$7,HoaDonTotal!C:C,B28)+COUNTIFS(HoaDonTotal!F:F,"Khách nươc ngoài",HoaDonTotal!S:S,$M$7,HoaDonTotal!C:C,B28))/C28</f>
        <v>#DIV/0!</v>
      </c>
      <c r="N28" s="6" t="e">
        <f t="shared" si="3"/>
        <v>#DIV/0!</v>
      </c>
      <c r="O28" s="50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</row>
    <row r="29" spans="1:27">
      <c r="A29" s="46"/>
      <c r="B29" s="7">
        <f t="shared" si="4"/>
        <v>44461</v>
      </c>
      <c r="C29" s="3">
        <f>IFERROR(COUNTIFS(HoaDonTotal!$C:$C,B29,HoaDonTotal!$S:$S,$C$7,HoaDonTotal!$N:$N,"&gt;3000"),"")</f>
        <v>0</v>
      </c>
      <c r="D29" s="3">
        <f>IFERROR(COUNTIFS(HoaDonTotal!$C:$C,B29,HoaDonTotal!$S:$S,$D$7,HoaDonTotal!$N:$N,"&gt;3000"),"")</f>
        <v>0</v>
      </c>
      <c r="E29" s="6" t="str">
        <f t="shared" si="0"/>
        <v>●</v>
      </c>
      <c r="F29" s="3" t="str">
        <f>IFERROR(SUMIFS(HoaDonTotal!N:N,HoaDonTotal!C:C,B29,HoaDonTotal!S:S,$F$7)/C29,"")</f>
        <v/>
      </c>
      <c r="G29" s="3" t="str">
        <f>IFERROR(SUMIFS(HoaDonTotal!N:N,HoaDonTotal!C:C,B29,HoaDonTotal!S:S,$G$7)/D29,"")</f>
        <v/>
      </c>
      <c r="H29" s="6" t="str">
        <f t="shared" si="1"/>
        <v>●</v>
      </c>
      <c r="I29" s="40" t="str">
        <f>IFERROR(COUNTIFS(HoaDonTotal!R:R,"App",HoaDonTotal!S:S,$I$7,HoaDonTotal!C:C,B29)/C29,"")</f>
        <v/>
      </c>
      <c r="J29" s="40" t="str">
        <f>IFERROR(COUNTIFS(HoaDonTotal!R:R,"App",HoaDonTotal!S:S,$J$7,HoaDonTotal!C:C,B29)/D29,"")</f>
        <v/>
      </c>
      <c r="K29" s="6" t="str">
        <f t="shared" si="2"/>
        <v>●</v>
      </c>
      <c r="L29" s="40" t="e">
        <f>(COUNTIFS(HoaDonTotal!F:F,"TL TDIE_Khách không cho thông tin",HoaDonTotal!S:S,$L$7,HoaDonTotal!C:C,B29)+COUNTIFS(HoaDonTotal!F:F,"Khách nươc ngoài",HoaDonTotal!S:S,$L$7,HoaDonTotal!C:C,B29))/C29</f>
        <v>#DIV/0!</v>
      </c>
      <c r="M29" s="40" t="e">
        <f>(COUNTIFS(HoaDonTotal!F:F,"TL TDIE_Khách không cho thông tin",HoaDonTotal!S:S,$M$7,HoaDonTotal!C:C,B29)+COUNTIFS(HoaDonTotal!F:F,"Khách nươc ngoài",HoaDonTotal!S:S,$M$7,HoaDonTotal!C:C,B29))/C29</f>
        <v>#DIV/0!</v>
      </c>
      <c r="N29" s="6" t="e">
        <f t="shared" si="3"/>
        <v>#DIV/0!</v>
      </c>
      <c r="O29" s="50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</row>
    <row r="30" spans="1:27">
      <c r="A30" s="46"/>
      <c r="B30" s="7">
        <f t="shared" si="4"/>
        <v>44462</v>
      </c>
      <c r="C30" s="3">
        <f>IFERROR(COUNTIFS(HoaDonTotal!$C:$C,B30,HoaDonTotal!$S:$S,$C$7,HoaDonTotal!$N:$N,"&gt;3000"),"")</f>
        <v>0</v>
      </c>
      <c r="D30" s="3">
        <f>IFERROR(COUNTIFS(HoaDonTotal!$C:$C,B30,HoaDonTotal!$S:$S,$D$7,HoaDonTotal!$N:$N,"&gt;3000"),"")</f>
        <v>0</v>
      </c>
      <c r="E30" s="6" t="str">
        <f t="shared" si="0"/>
        <v>●</v>
      </c>
      <c r="F30" s="3" t="str">
        <f>IFERROR(SUMIFS(HoaDonTotal!N:N,HoaDonTotal!C:C,B30,HoaDonTotal!S:S,$F$7)/C30,"")</f>
        <v/>
      </c>
      <c r="G30" s="3" t="str">
        <f>IFERROR(SUMIFS(HoaDonTotal!N:N,HoaDonTotal!C:C,B30,HoaDonTotal!S:S,$G$7)/D30,"")</f>
        <v/>
      </c>
      <c r="H30" s="6" t="str">
        <f t="shared" si="1"/>
        <v>●</v>
      </c>
      <c r="I30" s="40" t="str">
        <f>IFERROR(COUNTIFS(HoaDonTotal!R:R,"App",HoaDonTotal!S:S,$I$7,HoaDonTotal!C:C,B30)/C30,"")</f>
        <v/>
      </c>
      <c r="J30" s="40" t="str">
        <f>IFERROR(COUNTIFS(HoaDonTotal!R:R,"App",HoaDonTotal!S:S,$J$7,HoaDonTotal!C:C,B30)/D30,"")</f>
        <v/>
      </c>
      <c r="K30" s="6" t="str">
        <f t="shared" si="2"/>
        <v>●</v>
      </c>
      <c r="L30" s="40" t="e">
        <f>(COUNTIFS(HoaDonTotal!F:F,"TL TDIE_Khách không cho thông tin",HoaDonTotal!S:S,$L$7,HoaDonTotal!C:C,B30)+COUNTIFS(HoaDonTotal!F:F,"Khách nươc ngoài",HoaDonTotal!S:S,$L$7,HoaDonTotal!C:C,B30))/C30</f>
        <v>#DIV/0!</v>
      </c>
      <c r="M30" s="40" t="e">
        <f>(COUNTIFS(HoaDonTotal!F:F,"TL TDIE_Khách không cho thông tin",HoaDonTotal!S:S,$M$7,HoaDonTotal!C:C,B30)+COUNTIFS(HoaDonTotal!F:F,"Khách nươc ngoài",HoaDonTotal!S:S,$M$7,HoaDonTotal!C:C,B30))/C30</f>
        <v>#DIV/0!</v>
      </c>
      <c r="N30" s="6" t="e">
        <f t="shared" si="3"/>
        <v>#DIV/0!</v>
      </c>
      <c r="O30" s="50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</row>
    <row r="31" spans="1:27">
      <c r="A31" s="46"/>
      <c r="B31" s="7">
        <f t="shared" si="4"/>
        <v>44463</v>
      </c>
      <c r="C31" s="3">
        <f>IFERROR(COUNTIFS(HoaDonTotal!$C:$C,B31,HoaDonTotal!$S:$S,$C$7,HoaDonTotal!$N:$N,"&gt;3000"),"")</f>
        <v>0</v>
      </c>
      <c r="D31" s="3">
        <f>IFERROR(COUNTIFS(HoaDonTotal!$C:$C,B31,HoaDonTotal!$S:$S,$D$7,HoaDonTotal!$N:$N,"&gt;3000"),"")</f>
        <v>0</v>
      </c>
      <c r="E31" s="6" t="str">
        <f t="shared" si="0"/>
        <v>●</v>
      </c>
      <c r="F31" s="3" t="str">
        <f>IFERROR(SUMIFS(HoaDonTotal!N:N,HoaDonTotal!C:C,B31,HoaDonTotal!S:S,$F$7)/C31,"")</f>
        <v/>
      </c>
      <c r="G31" s="3" t="str">
        <f>IFERROR(SUMIFS(HoaDonTotal!N:N,HoaDonTotal!C:C,B31,HoaDonTotal!S:S,$G$7)/D31,"")</f>
        <v/>
      </c>
      <c r="H31" s="6" t="str">
        <f t="shared" si="1"/>
        <v>●</v>
      </c>
      <c r="I31" s="40" t="str">
        <f>IFERROR(COUNTIFS(HoaDonTotal!R:R,"App",HoaDonTotal!S:S,$I$7,HoaDonTotal!C:C,B31)/C31,"")</f>
        <v/>
      </c>
      <c r="J31" s="40" t="str">
        <f>IFERROR(COUNTIFS(HoaDonTotal!R:R,"App",HoaDonTotal!S:S,$J$7,HoaDonTotal!C:C,B31)/D31,"")</f>
        <v/>
      </c>
      <c r="K31" s="6" t="str">
        <f t="shared" si="2"/>
        <v>●</v>
      </c>
      <c r="L31" s="40" t="e">
        <f>(COUNTIFS(HoaDonTotal!F:F,"TL TDIE_Khách không cho thông tin",HoaDonTotal!S:S,$L$7,HoaDonTotal!C:C,B31)+COUNTIFS(HoaDonTotal!F:F,"Khách nươc ngoài",HoaDonTotal!S:S,$L$7,HoaDonTotal!C:C,B31))/C31</f>
        <v>#DIV/0!</v>
      </c>
      <c r="M31" s="40" t="e">
        <f>(COUNTIFS(HoaDonTotal!F:F,"TL TDIE_Khách không cho thông tin",HoaDonTotal!S:S,$M$7,HoaDonTotal!C:C,B31)+COUNTIFS(HoaDonTotal!F:F,"Khách nươc ngoài",HoaDonTotal!S:S,$M$7,HoaDonTotal!C:C,B31))/C31</f>
        <v>#DIV/0!</v>
      </c>
      <c r="N31" s="6" t="e">
        <f t="shared" si="3"/>
        <v>#DIV/0!</v>
      </c>
      <c r="O31" s="50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</row>
    <row r="32" spans="1:27">
      <c r="A32" s="46"/>
      <c r="B32" s="7">
        <f t="shared" si="4"/>
        <v>44464</v>
      </c>
      <c r="C32" s="3">
        <f>IFERROR(COUNTIFS(HoaDonTotal!$C:$C,B32,HoaDonTotal!$S:$S,$C$7,HoaDonTotal!$N:$N,"&gt;3000"),"")</f>
        <v>0</v>
      </c>
      <c r="D32" s="3">
        <f>IFERROR(COUNTIFS(HoaDonTotal!$C:$C,B32,HoaDonTotal!$S:$S,$D$7,HoaDonTotal!$N:$N,"&gt;3000"),"")</f>
        <v>0</v>
      </c>
      <c r="E32" s="6" t="str">
        <f t="shared" si="0"/>
        <v>●</v>
      </c>
      <c r="F32" s="3" t="str">
        <f>IFERROR(SUMIFS(HoaDonTotal!N:N,HoaDonTotal!C:C,B32,HoaDonTotal!S:S,$F$7)/C32,"")</f>
        <v/>
      </c>
      <c r="G32" s="3" t="str">
        <f>IFERROR(SUMIFS(HoaDonTotal!N:N,HoaDonTotal!C:C,B32,HoaDonTotal!S:S,$G$7)/D32,"")</f>
        <v/>
      </c>
      <c r="H32" s="6" t="str">
        <f t="shared" si="1"/>
        <v>●</v>
      </c>
      <c r="I32" s="40" t="str">
        <f>IFERROR(COUNTIFS(HoaDonTotal!R:R,"App",HoaDonTotal!S:S,$I$7,HoaDonTotal!C:C,B32)/C32,"")</f>
        <v/>
      </c>
      <c r="J32" s="40" t="str">
        <f>IFERROR(COUNTIFS(HoaDonTotal!R:R,"App",HoaDonTotal!S:S,$J$7,HoaDonTotal!C:C,B32)/D32,"")</f>
        <v/>
      </c>
      <c r="K32" s="6" t="str">
        <f t="shared" si="2"/>
        <v>●</v>
      </c>
      <c r="L32" s="40" t="e">
        <f>(COUNTIFS(HoaDonTotal!F:F,"TL TDIE_Khách không cho thông tin",HoaDonTotal!S:S,$L$7,HoaDonTotal!C:C,B32)+COUNTIFS(HoaDonTotal!F:F,"Khách nươc ngoài",HoaDonTotal!S:S,$L$7,HoaDonTotal!C:C,B32))/C32</f>
        <v>#DIV/0!</v>
      </c>
      <c r="M32" s="40" t="e">
        <f>(COUNTIFS(HoaDonTotal!F:F,"TL TDIE_Khách không cho thông tin",HoaDonTotal!S:S,$M$7,HoaDonTotal!C:C,B32)+COUNTIFS(HoaDonTotal!F:F,"Khách nươc ngoài",HoaDonTotal!S:S,$M$7,HoaDonTotal!C:C,B32))/C32</f>
        <v>#DIV/0!</v>
      </c>
      <c r="N32" s="6" t="e">
        <f t="shared" si="3"/>
        <v>#DIV/0!</v>
      </c>
      <c r="O32" s="50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</row>
    <row r="33" spans="1:27">
      <c r="A33" s="46"/>
      <c r="B33" s="7">
        <f t="shared" si="4"/>
        <v>44465</v>
      </c>
      <c r="C33" s="3">
        <f>IFERROR(COUNTIFS(HoaDonTotal!$C:$C,B33,HoaDonTotal!$S:$S,$C$7,HoaDonTotal!$N:$N,"&gt;3000"),"")</f>
        <v>0</v>
      </c>
      <c r="D33" s="3">
        <f>IFERROR(COUNTIFS(HoaDonTotal!$C:$C,B33,HoaDonTotal!$S:$S,$D$7,HoaDonTotal!$N:$N,"&gt;3000"),"")</f>
        <v>0</v>
      </c>
      <c r="E33" s="6" t="str">
        <f t="shared" si="0"/>
        <v>●</v>
      </c>
      <c r="F33" s="3" t="str">
        <f>IFERROR(SUMIFS(HoaDonTotal!N:N,HoaDonTotal!C:C,B33,HoaDonTotal!S:S,$F$7)/C33,"")</f>
        <v/>
      </c>
      <c r="G33" s="3" t="str">
        <f>IFERROR(SUMIFS(HoaDonTotal!N:N,HoaDonTotal!C:C,B33,HoaDonTotal!S:S,$G$7)/D33,"")</f>
        <v/>
      </c>
      <c r="H33" s="6" t="str">
        <f t="shared" si="1"/>
        <v>●</v>
      </c>
      <c r="I33" s="40" t="str">
        <f>IFERROR(COUNTIFS(HoaDonTotal!R:R,"App",HoaDonTotal!S:S,$I$7,HoaDonTotal!C:C,B33)/C33,"")</f>
        <v/>
      </c>
      <c r="J33" s="40" t="str">
        <f>IFERROR(COUNTIFS(HoaDonTotal!R:R,"App",HoaDonTotal!S:S,$J$7,HoaDonTotal!C:C,B33)/D33,"")</f>
        <v/>
      </c>
      <c r="K33" s="6" t="str">
        <f t="shared" si="2"/>
        <v>●</v>
      </c>
      <c r="L33" s="40" t="e">
        <f>(COUNTIFS(HoaDonTotal!F:F,"TL TDIE_Khách không cho thông tin",HoaDonTotal!S:S,$L$7,HoaDonTotal!C:C,B33)+COUNTIFS(HoaDonTotal!F:F,"Khách nươc ngoài",HoaDonTotal!S:S,$L$7,HoaDonTotal!C:C,B33))/C33</f>
        <v>#DIV/0!</v>
      </c>
      <c r="M33" s="40" t="e">
        <f>(COUNTIFS(HoaDonTotal!F:F,"TL TDIE_Khách không cho thông tin",HoaDonTotal!S:S,$M$7,HoaDonTotal!C:C,B33)+COUNTIFS(HoaDonTotal!F:F,"Khách nươc ngoài",HoaDonTotal!S:S,$M$7,HoaDonTotal!C:C,B33))/C33</f>
        <v>#DIV/0!</v>
      </c>
      <c r="N33" s="6" t="e">
        <f t="shared" si="3"/>
        <v>#DIV/0!</v>
      </c>
      <c r="O33" s="50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</row>
    <row r="34" spans="1:27">
      <c r="A34" s="46"/>
      <c r="B34" s="7">
        <f t="shared" si="4"/>
        <v>44466</v>
      </c>
      <c r="C34" s="3">
        <f>IFERROR(COUNTIFS(HoaDonTotal!$C:$C,B34,HoaDonTotal!$S:$S,$C$7,HoaDonTotal!$N:$N,"&gt;3000"),"")</f>
        <v>0</v>
      </c>
      <c r="D34" s="3">
        <f>IFERROR(COUNTIFS(HoaDonTotal!$C:$C,B34,HoaDonTotal!$S:$S,$D$7,HoaDonTotal!$N:$N,"&gt;3000"),"")</f>
        <v>0</v>
      </c>
      <c r="E34" s="6" t="str">
        <f t="shared" si="0"/>
        <v>●</v>
      </c>
      <c r="F34" s="3" t="str">
        <f>IFERROR(SUMIFS(HoaDonTotal!N:N,HoaDonTotal!C:C,B34,HoaDonTotal!S:S,$F$7)/C34,"")</f>
        <v/>
      </c>
      <c r="G34" s="3" t="str">
        <f>IFERROR(SUMIFS(HoaDonTotal!N:N,HoaDonTotal!C:C,B34,HoaDonTotal!S:S,$G$7)/D34,"")</f>
        <v/>
      </c>
      <c r="H34" s="6" t="str">
        <f t="shared" si="1"/>
        <v>●</v>
      </c>
      <c r="I34" s="40" t="str">
        <f>IFERROR(COUNTIFS(HoaDonTotal!R:R,"App",HoaDonTotal!S:S,$I$7,HoaDonTotal!C:C,B34)/C34,"")</f>
        <v/>
      </c>
      <c r="J34" s="40" t="str">
        <f>IFERROR(COUNTIFS(HoaDonTotal!R:R,"App",HoaDonTotal!S:S,$J$7,HoaDonTotal!C:C,B34)/D34,"")</f>
        <v/>
      </c>
      <c r="K34" s="6" t="str">
        <f t="shared" si="2"/>
        <v>●</v>
      </c>
      <c r="L34" s="40" t="e">
        <f>(COUNTIFS(HoaDonTotal!F:F,"TL TDIE_Khách không cho thông tin",HoaDonTotal!S:S,$L$7,HoaDonTotal!C:C,B34)+COUNTIFS(HoaDonTotal!F:F,"Khách nươc ngoài",HoaDonTotal!S:S,$L$7,HoaDonTotal!C:C,B34))/C34</f>
        <v>#DIV/0!</v>
      </c>
      <c r="M34" s="40" t="e">
        <f>(COUNTIFS(HoaDonTotal!F:F,"TL TDIE_Khách không cho thông tin",HoaDonTotal!S:S,$M$7,HoaDonTotal!C:C,B34)+COUNTIFS(HoaDonTotal!F:F,"Khách nươc ngoài",HoaDonTotal!S:S,$M$7,HoaDonTotal!C:C,B34))/C34</f>
        <v>#DIV/0!</v>
      </c>
      <c r="N34" s="6" t="e">
        <f t="shared" si="3"/>
        <v>#DIV/0!</v>
      </c>
      <c r="O34" s="50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</row>
    <row r="35" spans="1:27">
      <c r="A35" s="46"/>
      <c r="B35" s="7">
        <f t="shared" si="4"/>
        <v>44467</v>
      </c>
      <c r="C35" s="3">
        <f>IFERROR(COUNTIFS(HoaDonTotal!$C:$C,B35,HoaDonTotal!$S:$S,$C$7,HoaDonTotal!$N:$N,"&gt;3000"),"")</f>
        <v>0</v>
      </c>
      <c r="D35" s="3">
        <f>IFERROR(COUNTIFS(HoaDonTotal!$C:$C,B35,HoaDonTotal!$S:$S,$D$7,HoaDonTotal!$N:$N,"&gt;3000"),"")</f>
        <v>0</v>
      </c>
      <c r="E35" s="6" t="str">
        <f t="shared" si="0"/>
        <v>●</v>
      </c>
      <c r="F35" s="3" t="str">
        <f>IFERROR(SUMIFS(HoaDonTotal!N:N,HoaDonTotal!C:C,B35,HoaDonTotal!S:S,$F$7)/C35,"")</f>
        <v/>
      </c>
      <c r="G35" s="3" t="str">
        <f>IFERROR(SUMIFS(HoaDonTotal!N:N,HoaDonTotal!C:C,B35,HoaDonTotal!S:S,$G$7)/D35,"")</f>
        <v/>
      </c>
      <c r="H35" s="6" t="str">
        <f t="shared" si="1"/>
        <v>●</v>
      </c>
      <c r="I35" s="40" t="str">
        <f>IFERROR(COUNTIFS(HoaDonTotal!R:R,"App",HoaDonTotal!S:S,$I$7,HoaDonTotal!C:C,B35)/C35,"")</f>
        <v/>
      </c>
      <c r="J35" s="40" t="str">
        <f>IFERROR(COUNTIFS(HoaDonTotal!R:R,"App",HoaDonTotal!S:S,$J$7,HoaDonTotal!C:C,B35)/D35,"")</f>
        <v/>
      </c>
      <c r="K35" s="6" t="str">
        <f t="shared" si="2"/>
        <v>●</v>
      </c>
      <c r="L35" s="40" t="e">
        <f>(COUNTIFS(HoaDonTotal!F:F,"TL TDIE_Khách không cho thông tin",HoaDonTotal!S:S,$L$7,HoaDonTotal!C:C,B35)+COUNTIFS(HoaDonTotal!F:F,"Khách nươc ngoài",HoaDonTotal!S:S,$L$7,HoaDonTotal!C:C,B35))/C35</f>
        <v>#DIV/0!</v>
      </c>
      <c r="M35" s="40" t="e">
        <f>(COUNTIFS(HoaDonTotal!F:F,"TL TDIE_Khách không cho thông tin",HoaDonTotal!S:S,$M$7,HoaDonTotal!C:C,B35)+COUNTIFS(HoaDonTotal!F:F,"Khách nươc ngoài",HoaDonTotal!S:S,$M$7,HoaDonTotal!C:C,B35))/C35</f>
        <v>#DIV/0!</v>
      </c>
      <c r="N35" s="6" t="e">
        <f t="shared" si="3"/>
        <v>#DIV/0!</v>
      </c>
      <c r="O35" s="50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</row>
    <row r="36" spans="1:27">
      <c r="A36" s="46"/>
      <c r="B36" s="7">
        <f t="shared" si="4"/>
        <v>44468</v>
      </c>
      <c r="C36" s="3">
        <f>IFERROR(COUNTIFS(HoaDonTotal!$C:$C,B36,HoaDonTotal!$S:$S,$C$7,HoaDonTotal!$N:$N,"&gt;3000"),"")</f>
        <v>0</v>
      </c>
      <c r="D36" s="3">
        <f>IFERROR(COUNTIFS(HoaDonTotal!$C:$C,B36,HoaDonTotal!$S:$S,$D$7,HoaDonTotal!$N:$N,"&gt;3000"),"")</f>
        <v>0</v>
      </c>
      <c r="E36" s="6" t="str">
        <f t="shared" si="0"/>
        <v>●</v>
      </c>
      <c r="F36" s="3" t="str">
        <f>IFERROR(SUMIFS(HoaDonTotal!N:N,HoaDonTotal!C:C,B36,HoaDonTotal!S:S,$F$7)/C36,"")</f>
        <v/>
      </c>
      <c r="G36" s="3" t="str">
        <f>IFERROR(SUMIFS(HoaDonTotal!N:N,HoaDonTotal!C:C,B36,HoaDonTotal!S:S,$G$7)/D36,"")</f>
        <v/>
      </c>
      <c r="H36" s="6" t="str">
        <f t="shared" si="1"/>
        <v>●</v>
      </c>
      <c r="I36" s="40" t="str">
        <f>IFERROR(COUNTIFS(HoaDonTotal!R:R,"App",HoaDonTotal!S:S,$I$7,HoaDonTotal!C:C,B36)/C36,"")</f>
        <v/>
      </c>
      <c r="J36" s="40" t="str">
        <f>IFERROR(COUNTIFS(HoaDonTotal!R:R,"App",HoaDonTotal!S:S,$J$7,HoaDonTotal!C:C,B36)/D36,"")</f>
        <v/>
      </c>
      <c r="K36" s="6" t="str">
        <f t="shared" si="2"/>
        <v>●</v>
      </c>
      <c r="L36" s="40" t="e">
        <f>(COUNTIFS(HoaDonTotal!F:F,"TL TDIE_Khách không cho thông tin",HoaDonTotal!S:S,$L$7,HoaDonTotal!C:C,B36)+COUNTIFS(HoaDonTotal!F:F,"Khách nươc ngoài",HoaDonTotal!S:S,$L$7,HoaDonTotal!C:C,B36))/C36</f>
        <v>#DIV/0!</v>
      </c>
      <c r="M36" s="40" t="e">
        <f>(COUNTIFS(HoaDonTotal!F:F,"TL TDIE_Khách không cho thông tin",HoaDonTotal!S:S,$M$7,HoaDonTotal!C:C,B36)+COUNTIFS(HoaDonTotal!F:F,"Khách nươc ngoài",HoaDonTotal!S:S,$M$7,HoaDonTotal!C:C,B36))/C36</f>
        <v>#DIV/0!</v>
      </c>
      <c r="N36" s="6" t="e">
        <f t="shared" si="3"/>
        <v>#DIV/0!</v>
      </c>
      <c r="O36" s="50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</row>
    <row r="37" spans="1:27">
      <c r="A37" s="46"/>
      <c r="B37" s="7">
        <f t="shared" si="4"/>
        <v>44469</v>
      </c>
      <c r="C37" s="3">
        <f>IFERROR(COUNTIFS(HoaDonTotal!$C:$C,B37,HoaDonTotal!$S:$S,$C$7,HoaDonTotal!$N:$N,"&gt;3000"),"")</f>
        <v>0</v>
      </c>
      <c r="D37" s="3">
        <f>IFERROR(COUNTIFS(HoaDonTotal!$C:$C,B37,HoaDonTotal!$S:$S,$D$7,HoaDonTotal!$N:$N,"&gt;3000"),"")</f>
        <v>0</v>
      </c>
      <c r="E37" s="6" t="str">
        <f t="shared" si="0"/>
        <v>●</v>
      </c>
      <c r="F37" s="3" t="str">
        <f>IFERROR(SUMIFS(HoaDonTotal!N:N,HoaDonTotal!C:C,B37,HoaDonTotal!S:S,$F$7)/C37,"")</f>
        <v/>
      </c>
      <c r="G37" s="3" t="str">
        <f>IFERROR(SUMIFS(HoaDonTotal!N:N,HoaDonTotal!C:C,B37,HoaDonTotal!S:S,$G$7)/D37,"")</f>
        <v/>
      </c>
      <c r="H37" s="6" t="str">
        <f t="shared" si="1"/>
        <v>●</v>
      </c>
      <c r="I37" s="40" t="str">
        <f>IFERROR(COUNTIFS(HoaDonTotal!R:R,"App",HoaDonTotal!S:S,$I$7,HoaDonTotal!C:C,B37)/C37,"")</f>
        <v/>
      </c>
      <c r="J37" s="40" t="str">
        <f>IFERROR(COUNTIFS(HoaDonTotal!R:R,"App",HoaDonTotal!S:S,$J$7,HoaDonTotal!C:C,B37)/D37,"")</f>
        <v/>
      </c>
      <c r="K37" s="6" t="str">
        <f t="shared" si="2"/>
        <v>●</v>
      </c>
      <c r="L37" s="40" t="e">
        <f>(COUNTIFS(HoaDonTotal!F:F,"TL TDIE_Khách không cho thông tin",HoaDonTotal!S:S,$L$7,HoaDonTotal!C:C,B37)+COUNTIFS(HoaDonTotal!F:F,"Khách nươc ngoài",HoaDonTotal!S:S,$L$7,HoaDonTotal!C:C,B37))/C37</f>
        <v>#DIV/0!</v>
      </c>
      <c r="M37" s="40" t="e">
        <f>(COUNTIFS(HoaDonTotal!F:F,"TL TDIE_Khách không cho thông tin",HoaDonTotal!S:S,$M$7,HoaDonTotal!C:C,B37)+COUNTIFS(HoaDonTotal!F:F,"Khách nươc ngoài",HoaDonTotal!S:S,$M$7,HoaDonTotal!C:C,B37))/C37</f>
        <v>#DIV/0!</v>
      </c>
      <c r="N37" s="6" t="e">
        <f t="shared" si="3"/>
        <v>#DIV/0!</v>
      </c>
      <c r="O37" s="50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</row>
    <row r="38" spans="1:27">
      <c r="A38" s="46"/>
      <c r="B38" s="7">
        <f t="shared" si="4"/>
        <v>44470</v>
      </c>
      <c r="C38" s="3">
        <f>IFERROR(COUNTIFS(HoaDonTotal!$C:$C,B38,HoaDonTotal!$S:$S,$C$7,HoaDonTotal!$N:$N,"&gt;3000"),"")</f>
        <v>0</v>
      </c>
      <c r="D38" s="3">
        <f>IFERROR(COUNTIFS(HoaDonTotal!$C:$C,B38,HoaDonTotal!$S:$S,$D$7,HoaDonTotal!$N:$N,"&gt;3000"),"")</f>
        <v>0</v>
      </c>
      <c r="E38" s="6" t="str">
        <f t="shared" si="0"/>
        <v>●</v>
      </c>
      <c r="F38" s="3" t="str">
        <f>IFERROR(SUMIFS(HoaDonTotal!N:N,HoaDonTotal!C:C,B38,HoaDonTotal!S:S,$F$7)/C38,"")</f>
        <v/>
      </c>
      <c r="G38" s="3" t="str">
        <f>IFERROR(SUMIFS(HoaDonTotal!N:N,HoaDonTotal!C:C,B38,HoaDonTotal!S:S,$G$7)/D38,"")</f>
        <v/>
      </c>
      <c r="H38" s="6" t="str">
        <f t="shared" si="1"/>
        <v>●</v>
      </c>
      <c r="I38" s="40" t="str">
        <f>IFERROR(COUNTIFS(HoaDonTotal!R:R,"App",HoaDonTotal!S:S,$I$7,HoaDonTotal!C:C,B38)/C38,"")</f>
        <v/>
      </c>
      <c r="J38" s="40" t="str">
        <f>IFERROR(COUNTIFS(HoaDonTotal!R:R,"App",HoaDonTotal!S:S,$J$7,HoaDonTotal!C:C,B38)/D38,"")</f>
        <v/>
      </c>
      <c r="K38" s="6" t="str">
        <f t="shared" si="2"/>
        <v>●</v>
      </c>
      <c r="L38" s="40" t="e">
        <f>(COUNTIFS(HoaDonTotal!F:F,"TL TDIE_Khách không cho thông tin",HoaDonTotal!S:S,$L$7,HoaDonTotal!C:C,B38)+COUNTIFS(HoaDonTotal!F:F,"Khách nươc ngoài",HoaDonTotal!S:S,$L$7,HoaDonTotal!C:C,B38))/C38</f>
        <v>#DIV/0!</v>
      </c>
      <c r="M38" s="40" t="e">
        <f>(COUNTIFS(HoaDonTotal!F:F,"TL TDIE_Khách không cho thông tin",HoaDonTotal!S:S,$M$7,HoaDonTotal!C:C,B38)+COUNTIFS(HoaDonTotal!F:F,"Khách nươc ngoài",HoaDonTotal!S:S,$M$7,HoaDonTotal!C:C,B38))/C38</f>
        <v>#DIV/0!</v>
      </c>
      <c r="N38" s="6" t="e">
        <f t="shared" si="3"/>
        <v>#DIV/0!</v>
      </c>
      <c r="O38" s="50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</row>
  </sheetData>
  <mergeCells count="8">
    <mergeCell ref="O1:V1"/>
    <mergeCell ref="W1:AA1"/>
    <mergeCell ref="B1:I1"/>
    <mergeCell ref="B6:B7"/>
    <mergeCell ref="C6:E6"/>
    <mergeCell ref="F6:H6"/>
    <mergeCell ref="I6:K6"/>
    <mergeCell ref="L6:N6"/>
  </mergeCells>
  <conditionalFormatting sqref="C8:C3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:D3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3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:G3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3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J3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8:M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6:A16">
    <cfRule type="expression" dxfId="20" priority="9">
      <formula>#REF!=ROW()</formula>
    </cfRule>
  </conditionalFormatting>
  <conditionalFormatting sqref="D5:G5">
    <cfRule type="expression" dxfId="19" priority="11">
      <formula>#REF!=COLUMN()</formula>
    </cfRule>
  </conditionalFormatting>
  <conditionalFormatting sqref="L8:N38">
    <cfRule type="containsErrors" dxfId="18" priority="5">
      <formula>ISERROR(L8)</formula>
    </cfRule>
  </conditionalFormatting>
  <conditionalFormatting sqref="Q5:T5">
    <cfRule type="expression" dxfId="17" priority="2">
      <formula>#REF!=COLUMN()</formula>
    </cfRule>
  </conditionalFormatting>
  <conditionalFormatting sqref="Y5:AA5">
    <cfRule type="expression" dxfId="16" priority="1">
      <formula>#REF!=COLUMN()</formula>
    </cfRule>
  </conditionalFormatting>
  <pageMargins left="0.7" right="0.7" top="0.75" bottom="0.75" header="0.3" footer="0.3"/>
  <pageSetup orientation="portrait" r:id="rId1"/>
  <ignoredErrors>
    <ignoredError sqref="N11:N38" evalError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04717-B862-4039-95E6-0A03A8D672FA}">
  <sheetPr codeName="Sheet6"/>
  <dimension ref="A1:BN33"/>
  <sheetViews>
    <sheetView showGridLines="0" zoomScaleNormal="100" workbookViewId="0">
      <pane ySplit="4" topLeftCell="A5" activePane="bottomLeft" state="frozen"/>
      <selection pane="bottomLeft" activeCell="B1" sqref="B1:I1"/>
    </sheetView>
  </sheetViews>
  <sheetFormatPr defaultColWidth="8.85546875" defaultRowHeight="15"/>
  <cols>
    <col min="1" max="1" width="3.7109375" customWidth="1"/>
    <col min="2" max="2" width="6.85546875" bestFit="1" customWidth="1"/>
    <col min="3" max="3" width="27.42578125" bestFit="1" customWidth="1"/>
    <col min="4" max="4" width="3.7109375" bestFit="1" customWidth="1"/>
    <col min="5" max="6" width="11.5703125" bestFit="1" customWidth="1"/>
    <col min="7" max="7" width="10.7109375" bestFit="1" customWidth="1"/>
    <col min="8" max="8" width="11.5703125" bestFit="1" customWidth="1"/>
    <col min="9" max="9" width="10.7109375" bestFit="1" customWidth="1"/>
    <col min="10" max="10" width="11.5703125" bestFit="1" customWidth="1"/>
    <col min="11" max="11" width="10.7109375" bestFit="1" customWidth="1"/>
    <col min="12" max="14" width="11.5703125" bestFit="1" customWidth="1"/>
    <col min="15" max="15" width="10.7109375" bestFit="1" customWidth="1"/>
    <col min="16" max="16" width="11.5703125" style="16" bestFit="1" customWidth="1"/>
    <col min="17" max="66" width="10.7109375" bestFit="1" customWidth="1"/>
  </cols>
  <sheetData>
    <row r="1" spans="1:66" ht="35.1" customHeight="1">
      <c r="A1" s="44"/>
      <c r="B1" s="145"/>
      <c r="C1" s="145"/>
      <c r="D1" s="145"/>
      <c r="E1" s="145"/>
      <c r="F1" s="145"/>
      <c r="G1" s="145"/>
      <c r="H1" s="145"/>
      <c r="I1" s="145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</row>
    <row r="2" spans="1:66" ht="35.1" customHeight="1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</row>
    <row r="3" spans="1:66" ht="15" customHeigh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</row>
    <row r="4" spans="1:66" ht="15" customHeigh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</row>
    <row r="5" spans="1:66" ht="15" customHeigh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</row>
    <row r="6" spans="1:66" ht="14.45" customHeight="1">
      <c r="A6" s="46"/>
      <c r="B6" s="154" t="s">
        <v>300</v>
      </c>
      <c r="C6" s="154"/>
      <c r="D6" s="155"/>
      <c r="E6" s="152">
        <f>DATE(YEAR(HoaDonTotal!C7),MONTH(HoaDonTotal!C7),1)</f>
        <v>44440</v>
      </c>
      <c r="F6" s="153"/>
      <c r="G6" s="152">
        <f>E6+1</f>
        <v>44441</v>
      </c>
      <c r="H6" s="153"/>
      <c r="I6" s="152">
        <f t="shared" ref="I6" si="0">G6+1</f>
        <v>44442</v>
      </c>
      <c r="J6" s="153"/>
      <c r="K6" s="152">
        <f t="shared" ref="K6" si="1">I6+1</f>
        <v>44443</v>
      </c>
      <c r="L6" s="153"/>
      <c r="M6" s="152">
        <f t="shared" ref="M6" si="2">K6+1</f>
        <v>44444</v>
      </c>
      <c r="N6" s="153"/>
      <c r="O6" s="152">
        <f t="shared" ref="O6" si="3">M6+1</f>
        <v>44445</v>
      </c>
      <c r="P6" s="153"/>
      <c r="Q6" s="152">
        <f t="shared" ref="Q6" si="4">O6+1</f>
        <v>44446</v>
      </c>
      <c r="R6" s="153"/>
      <c r="S6" s="152">
        <f t="shared" ref="S6" si="5">Q6+1</f>
        <v>44447</v>
      </c>
      <c r="T6" s="153"/>
      <c r="U6" s="152">
        <f t="shared" ref="U6" si="6">S6+1</f>
        <v>44448</v>
      </c>
      <c r="V6" s="153"/>
      <c r="W6" s="152">
        <f t="shared" ref="W6" si="7">U6+1</f>
        <v>44449</v>
      </c>
      <c r="X6" s="153"/>
      <c r="Y6" s="152">
        <f t="shared" ref="Y6" si="8">W6+1</f>
        <v>44450</v>
      </c>
      <c r="Z6" s="153"/>
      <c r="AA6" s="152">
        <f t="shared" ref="AA6" si="9">Y6+1</f>
        <v>44451</v>
      </c>
      <c r="AB6" s="153"/>
      <c r="AC6" s="152">
        <f t="shared" ref="AC6" si="10">AA6+1</f>
        <v>44452</v>
      </c>
      <c r="AD6" s="153"/>
      <c r="AE6" s="152">
        <f t="shared" ref="AE6" si="11">AC6+1</f>
        <v>44453</v>
      </c>
      <c r="AF6" s="153"/>
      <c r="AG6" s="152">
        <f t="shared" ref="AG6" si="12">AE6+1</f>
        <v>44454</v>
      </c>
      <c r="AH6" s="153"/>
      <c r="AI6" s="152">
        <f t="shared" ref="AI6" si="13">AG6+1</f>
        <v>44455</v>
      </c>
      <c r="AJ6" s="153"/>
      <c r="AK6" s="152">
        <f t="shared" ref="AK6" si="14">AI6+1</f>
        <v>44456</v>
      </c>
      <c r="AL6" s="153"/>
      <c r="AM6" s="152">
        <f t="shared" ref="AM6" si="15">AK6+1</f>
        <v>44457</v>
      </c>
      <c r="AN6" s="153"/>
      <c r="AO6" s="152">
        <f t="shared" ref="AO6" si="16">AM6+1</f>
        <v>44458</v>
      </c>
      <c r="AP6" s="153"/>
      <c r="AQ6" s="152">
        <f t="shared" ref="AQ6" si="17">AO6+1</f>
        <v>44459</v>
      </c>
      <c r="AR6" s="153"/>
      <c r="AS6" s="152">
        <f t="shared" ref="AS6" si="18">AQ6+1</f>
        <v>44460</v>
      </c>
      <c r="AT6" s="153"/>
      <c r="AU6" s="152">
        <f t="shared" ref="AU6" si="19">AS6+1</f>
        <v>44461</v>
      </c>
      <c r="AV6" s="153"/>
      <c r="AW6" s="152">
        <f t="shared" ref="AW6" si="20">AU6+1</f>
        <v>44462</v>
      </c>
      <c r="AX6" s="153"/>
      <c r="AY6" s="152">
        <f t="shared" ref="AY6" si="21">AW6+1</f>
        <v>44463</v>
      </c>
      <c r="AZ6" s="153"/>
      <c r="BA6" s="152">
        <f t="shared" ref="BA6" si="22">AY6+1</f>
        <v>44464</v>
      </c>
      <c r="BB6" s="153"/>
      <c r="BC6" s="152">
        <f t="shared" ref="BC6" si="23">BA6+1</f>
        <v>44465</v>
      </c>
      <c r="BD6" s="153"/>
      <c r="BE6" s="152">
        <f t="shared" ref="BE6" si="24">BC6+1</f>
        <v>44466</v>
      </c>
      <c r="BF6" s="153"/>
      <c r="BG6" s="152">
        <f t="shared" ref="BG6" si="25">BE6+1</f>
        <v>44467</v>
      </c>
      <c r="BH6" s="153"/>
      <c r="BI6" s="152">
        <f t="shared" ref="BI6" si="26">BG6+1</f>
        <v>44468</v>
      </c>
      <c r="BJ6" s="153"/>
      <c r="BK6" s="152">
        <f t="shared" ref="BK6" si="27">BI6+1</f>
        <v>44469</v>
      </c>
      <c r="BL6" s="153"/>
      <c r="BM6" s="152">
        <f t="shared" ref="BM6" si="28">BK6+1</f>
        <v>44470</v>
      </c>
      <c r="BN6" s="153"/>
    </row>
    <row r="7" spans="1:66" ht="14.45" customHeight="1">
      <c r="A7" s="46"/>
      <c r="B7" s="156"/>
      <c r="C7" s="156"/>
      <c r="D7" s="157"/>
      <c r="E7" s="7" t="s">
        <v>93</v>
      </c>
      <c r="F7" s="7" t="s">
        <v>94</v>
      </c>
      <c r="G7" s="7" t="s">
        <v>93</v>
      </c>
      <c r="H7" s="7" t="s">
        <v>94</v>
      </c>
      <c r="I7" s="7" t="s">
        <v>93</v>
      </c>
      <c r="J7" s="7" t="s">
        <v>94</v>
      </c>
      <c r="K7" s="7" t="s">
        <v>93</v>
      </c>
      <c r="L7" s="7" t="s">
        <v>94</v>
      </c>
      <c r="M7" s="7" t="s">
        <v>93</v>
      </c>
      <c r="N7" s="7" t="s">
        <v>94</v>
      </c>
      <c r="O7" s="7" t="s">
        <v>93</v>
      </c>
      <c r="P7" s="7" t="s">
        <v>94</v>
      </c>
      <c r="Q7" s="7" t="s">
        <v>93</v>
      </c>
      <c r="R7" s="7" t="s">
        <v>94</v>
      </c>
      <c r="S7" s="7" t="s">
        <v>93</v>
      </c>
      <c r="T7" s="7" t="s">
        <v>94</v>
      </c>
      <c r="U7" s="7" t="s">
        <v>93</v>
      </c>
      <c r="V7" s="7" t="s">
        <v>94</v>
      </c>
      <c r="W7" s="7" t="s">
        <v>93</v>
      </c>
      <c r="X7" s="7" t="s">
        <v>94</v>
      </c>
      <c r="Y7" s="7" t="s">
        <v>93</v>
      </c>
      <c r="Z7" s="7" t="s">
        <v>94</v>
      </c>
      <c r="AA7" s="7" t="s">
        <v>93</v>
      </c>
      <c r="AB7" s="7" t="s">
        <v>94</v>
      </c>
      <c r="AC7" s="7" t="s">
        <v>93</v>
      </c>
      <c r="AD7" s="7" t="s">
        <v>94</v>
      </c>
      <c r="AE7" s="7" t="s">
        <v>93</v>
      </c>
      <c r="AF7" s="7" t="s">
        <v>94</v>
      </c>
      <c r="AG7" s="7" t="s">
        <v>93</v>
      </c>
      <c r="AH7" s="7" t="s">
        <v>94</v>
      </c>
      <c r="AI7" s="7" t="s">
        <v>93</v>
      </c>
      <c r="AJ7" s="7" t="s">
        <v>94</v>
      </c>
      <c r="AK7" s="7" t="s">
        <v>93</v>
      </c>
      <c r="AL7" s="7" t="s">
        <v>94</v>
      </c>
      <c r="AM7" s="7" t="s">
        <v>93</v>
      </c>
      <c r="AN7" s="7" t="s">
        <v>94</v>
      </c>
      <c r="AO7" s="7" t="s">
        <v>93</v>
      </c>
      <c r="AP7" s="7" t="s">
        <v>94</v>
      </c>
      <c r="AQ7" s="7" t="s">
        <v>93</v>
      </c>
      <c r="AR7" s="7" t="s">
        <v>94</v>
      </c>
      <c r="AS7" s="7" t="s">
        <v>93</v>
      </c>
      <c r="AT7" s="7" t="s">
        <v>94</v>
      </c>
      <c r="AU7" s="7" t="s">
        <v>93</v>
      </c>
      <c r="AV7" s="7" t="s">
        <v>94</v>
      </c>
      <c r="AW7" s="7" t="s">
        <v>93</v>
      </c>
      <c r="AX7" s="7" t="s">
        <v>94</v>
      </c>
      <c r="AY7" s="7" t="s">
        <v>93</v>
      </c>
      <c r="AZ7" s="7" t="s">
        <v>94</v>
      </c>
      <c r="BA7" s="7" t="s">
        <v>93</v>
      </c>
      <c r="BB7" s="7" t="s">
        <v>94</v>
      </c>
      <c r="BC7" s="7" t="s">
        <v>93</v>
      </c>
      <c r="BD7" s="7" t="s">
        <v>94</v>
      </c>
      <c r="BE7" s="7" t="s">
        <v>93</v>
      </c>
      <c r="BF7" s="7" t="s">
        <v>94</v>
      </c>
      <c r="BG7" s="7" t="s">
        <v>93</v>
      </c>
      <c r="BH7" s="7" t="s">
        <v>94</v>
      </c>
      <c r="BI7" s="7" t="s">
        <v>93</v>
      </c>
      <c r="BJ7" s="7" t="s">
        <v>94</v>
      </c>
      <c r="BK7" s="7" t="s">
        <v>93</v>
      </c>
      <c r="BL7" s="7" t="s">
        <v>94</v>
      </c>
      <c r="BM7" s="7" t="s">
        <v>93</v>
      </c>
      <c r="BN7" s="7" t="s">
        <v>94</v>
      </c>
    </row>
    <row r="8" spans="1:66">
      <c r="A8" s="46"/>
      <c r="B8" s="158" t="s">
        <v>95</v>
      </c>
      <c r="C8" s="9" t="s">
        <v>53</v>
      </c>
      <c r="D8" s="9"/>
      <c r="E8" s="10">
        <f>SUMIFS(DSHoaDonTotal!$W:$W,DSHoaDonTotal!$C:$C,E$6,DSHoaDonTotal!$J:$J,$C8,DSHoaDonTotal!$AA:$AA,E$7)</f>
        <v>65000</v>
      </c>
      <c r="F8" s="10">
        <f>SUMIFS(DSHoaDonTotal!$W:$W,DSHoaDonTotal!$C:$C,E$6,DSHoaDonTotal!$J:$J,$C8,DSHoaDonTotal!$AA:$AA,F$7)</f>
        <v>147000</v>
      </c>
      <c r="G8" s="10">
        <f>SUMIFS(DSHoaDonTotal!$W:$W,DSHoaDonTotal!$C:$C,G$6,DSHoaDonTotal!$J:$J,$C8,DSHoaDonTotal!$AA:$AA,G$7)</f>
        <v>240000</v>
      </c>
      <c r="H8" s="10">
        <f>SUMIFS(DSHoaDonTotal!$W:$W,DSHoaDonTotal!$C:$C,G$6,DSHoaDonTotal!$J:$J,$C8,DSHoaDonTotal!$AA:$AA,H$7)</f>
        <v>726000</v>
      </c>
      <c r="I8" s="10">
        <f>SUMIFS(DSHoaDonTotal!$W:$W,DSHoaDonTotal!$C:$C,I$6,DSHoaDonTotal!$J:$J,$C8,DSHoaDonTotal!$AA:$AA,I$7)</f>
        <v>222000</v>
      </c>
      <c r="J8" s="10">
        <f>SUMIFS(DSHoaDonTotal!$W:$W,DSHoaDonTotal!$C:$C,I$6,DSHoaDonTotal!$J:$J,$C8,DSHoaDonTotal!$AA:$AA,J$7)</f>
        <v>384000</v>
      </c>
      <c r="K8" s="10">
        <f>SUMIFS(DSHoaDonTotal!$W:$W,DSHoaDonTotal!$C:$C,K$6,DSHoaDonTotal!$J:$J,$C8,DSHoaDonTotal!$AA:$AA,K$7)</f>
        <v>988000</v>
      </c>
      <c r="L8" s="10">
        <f>SUMIFS(DSHoaDonTotal!$W:$W,DSHoaDonTotal!$C:$C,K$6,DSHoaDonTotal!$J:$J,$C8,DSHoaDonTotal!$AA:$AA,L$7)</f>
        <v>262000</v>
      </c>
      <c r="M8" s="10">
        <f>SUMIFS(DSHoaDonTotal!$W:$W,DSHoaDonTotal!$C:$C,M$6,DSHoaDonTotal!$J:$J,$C8,DSHoaDonTotal!$AA:$AA,M$7)</f>
        <v>130000</v>
      </c>
      <c r="N8" s="10">
        <f>SUMIFS(DSHoaDonTotal!$W:$W,DSHoaDonTotal!$C:$C,M$6,DSHoaDonTotal!$J:$J,$C8,DSHoaDonTotal!$AA:$AA,N$7)</f>
        <v>1052000</v>
      </c>
      <c r="O8" s="10">
        <f>SUMIFS(DSHoaDonTotal!$W:$W,DSHoaDonTotal!$C:$C,O$6,DSHoaDonTotal!$J:$J,$C8,DSHoaDonTotal!$AA:$AA,O$7)</f>
        <v>270000</v>
      </c>
      <c r="P8" s="10">
        <f>SUMIFS(DSHoaDonTotal!$W:$W,DSHoaDonTotal!$C:$C,O$6,DSHoaDonTotal!$J:$J,$C8,DSHoaDonTotal!$AA:$AA,P$7)</f>
        <v>607000</v>
      </c>
      <c r="Q8" s="10">
        <f>SUMIFS(DSHoaDonTotal!$W:$W,DSHoaDonTotal!$C:$C,Q$6,DSHoaDonTotal!$J:$J,$C8,DSHoaDonTotal!$AA:$AA,Q$7)</f>
        <v>150000</v>
      </c>
      <c r="R8" s="10">
        <f>SUMIFS(DSHoaDonTotal!$W:$W,DSHoaDonTotal!$C:$C,Q$6,DSHoaDonTotal!$J:$J,$C8,DSHoaDonTotal!$AA:$AA,R$7)</f>
        <v>352000</v>
      </c>
      <c r="S8" s="10">
        <f>SUMIFS(DSHoaDonTotal!$W:$W,DSHoaDonTotal!$C:$C,S$6,DSHoaDonTotal!$J:$J,$C8,DSHoaDonTotal!$AA:$AA,S$7)</f>
        <v>109000</v>
      </c>
      <c r="T8" s="10">
        <f>SUMIFS(DSHoaDonTotal!$W:$W,DSHoaDonTotal!$C:$C,S$6,DSHoaDonTotal!$J:$J,$C8,DSHoaDonTotal!$AA:$AA,T$7)</f>
        <v>780000</v>
      </c>
      <c r="U8" s="10">
        <f>SUMIFS(DSHoaDonTotal!$W:$W,DSHoaDonTotal!$C:$C,U$6,DSHoaDonTotal!$J:$J,$C8,DSHoaDonTotal!$AA:$AA,U$7)</f>
        <v>190000</v>
      </c>
      <c r="V8" s="10">
        <f>SUMIFS(DSHoaDonTotal!$W:$W,DSHoaDonTotal!$C:$C,U$6,DSHoaDonTotal!$J:$J,$C8,DSHoaDonTotal!$AA:$AA,V$7)</f>
        <v>710000</v>
      </c>
      <c r="W8" s="10">
        <f>SUMIFS(DSHoaDonTotal!$W:$W,DSHoaDonTotal!$C:$C,W$6,DSHoaDonTotal!$J:$J,$C8,DSHoaDonTotal!$AA:$AA,W$7)</f>
        <v>190000</v>
      </c>
      <c r="X8" s="10">
        <f>SUMIFS(DSHoaDonTotal!$W:$W,DSHoaDonTotal!$C:$C,W$6,DSHoaDonTotal!$J:$J,$C8,DSHoaDonTotal!$AA:$AA,X$7)</f>
        <v>120000</v>
      </c>
      <c r="Y8" s="10">
        <f>SUMIFS(DSHoaDonTotal!$W:$W,DSHoaDonTotal!$C:$C,Y$6,DSHoaDonTotal!$J:$J,$C8,DSHoaDonTotal!$AA:$AA,Y$7)</f>
        <v>216000</v>
      </c>
      <c r="Z8" s="10">
        <f>SUMIFS(DSHoaDonTotal!$W:$W,DSHoaDonTotal!$C:$C,Y$6,DSHoaDonTotal!$J:$J,$C8,DSHoaDonTotal!$AA:$AA,Z$7)</f>
        <v>0</v>
      </c>
      <c r="AA8" s="10">
        <f>SUMIFS(DSHoaDonTotal!$W:$W,DSHoaDonTotal!$C:$C,AA$6,DSHoaDonTotal!$J:$J,$C8,DSHoaDonTotal!$AA:$AA,AA$7)</f>
        <v>360000</v>
      </c>
      <c r="AB8" s="10">
        <f>SUMIFS(DSHoaDonTotal!$W:$W,DSHoaDonTotal!$C:$C,AA$6,DSHoaDonTotal!$J:$J,$C8,DSHoaDonTotal!$AA:$AA,AB$7)</f>
        <v>724000</v>
      </c>
      <c r="AC8" s="10">
        <f>SUMIFS(DSHoaDonTotal!$W:$W,DSHoaDonTotal!$C:$C,AC$6,DSHoaDonTotal!$J:$J,$C8,DSHoaDonTotal!$AA:$AA,AC$7)</f>
        <v>279000</v>
      </c>
      <c r="AD8" s="10">
        <f>SUMIFS(DSHoaDonTotal!$W:$W,DSHoaDonTotal!$C:$C,AC$6,DSHoaDonTotal!$J:$J,$C8,DSHoaDonTotal!$AA:$AA,AD$7)</f>
        <v>0</v>
      </c>
      <c r="AE8" s="10">
        <f>SUMIFS(DSHoaDonTotal!$W:$W,DSHoaDonTotal!$C:$C,AE$6,DSHoaDonTotal!$J:$J,$C8,DSHoaDonTotal!$AA:$AA,AE$7)</f>
        <v>0</v>
      </c>
      <c r="AF8" s="10">
        <f>SUMIFS(DSHoaDonTotal!$W:$W,DSHoaDonTotal!$C:$C,AE$6,DSHoaDonTotal!$J:$J,$C8,DSHoaDonTotal!$AA:$AA,AF$7)</f>
        <v>478000</v>
      </c>
      <c r="AG8" s="10">
        <f>SUMIFS(DSHoaDonTotal!$W:$W,DSHoaDonTotal!$C:$C,AG$6,DSHoaDonTotal!$J:$J,$C8,DSHoaDonTotal!$AA:$AA,AG$7)</f>
        <v>141000</v>
      </c>
      <c r="AH8" s="10">
        <f>SUMIFS(DSHoaDonTotal!$W:$W,DSHoaDonTotal!$C:$C,AG$6,DSHoaDonTotal!$J:$J,$C8,DSHoaDonTotal!$AA:$AA,AH$7)</f>
        <v>150000</v>
      </c>
      <c r="AI8" s="10">
        <f>SUMIFS(DSHoaDonTotal!$W:$W,DSHoaDonTotal!$C:$C,AI$6,DSHoaDonTotal!$J:$J,$C8,DSHoaDonTotal!$AA:$AA,AI$7)</f>
        <v>0</v>
      </c>
      <c r="AJ8" s="10">
        <f>SUMIFS(DSHoaDonTotal!$W:$W,DSHoaDonTotal!$C:$C,AI$6,DSHoaDonTotal!$J:$J,$C8,DSHoaDonTotal!$AA:$AA,AJ$7)</f>
        <v>120000</v>
      </c>
      <c r="AK8" s="10">
        <f>SUMIFS(DSHoaDonTotal!$W:$W,DSHoaDonTotal!$C:$C,AK$6,DSHoaDonTotal!$J:$J,$C8,DSHoaDonTotal!$AA:$AA,AK$7)</f>
        <v>0</v>
      </c>
      <c r="AL8" s="10">
        <f>SUMIFS(DSHoaDonTotal!$W:$W,DSHoaDonTotal!$C:$C,AK$6,DSHoaDonTotal!$J:$J,$C8,DSHoaDonTotal!$AA:$AA,AL$7)</f>
        <v>152000</v>
      </c>
      <c r="AM8" s="10">
        <f>SUMIFS(DSHoaDonTotal!$W:$W,DSHoaDonTotal!$C:$C,AM$6,DSHoaDonTotal!$J:$J,$C8,DSHoaDonTotal!$AA:$AA,AM$7)</f>
        <v>252000</v>
      </c>
      <c r="AN8" s="10">
        <f>SUMIFS(DSHoaDonTotal!$W:$W,DSHoaDonTotal!$C:$C,AM$6,DSHoaDonTotal!$J:$J,$C8,DSHoaDonTotal!$AA:$AA,AN$7)</f>
        <v>148000</v>
      </c>
      <c r="AO8" s="10">
        <f>SUMIFS(DSHoaDonTotal!$W:$W,DSHoaDonTotal!$C:$C,AO$6,DSHoaDonTotal!$J:$J,$C8,DSHoaDonTotal!$AA:$AA,AO$7)</f>
        <v>0</v>
      </c>
      <c r="AP8" s="10">
        <f>SUMIFS(DSHoaDonTotal!$W:$W,DSHoaDonTotal!$C:$C,AO$6,DSHoaDonTotal!$J:$J,$C8,DSHoaDonTotal!$AA:$AA,AP$7)</f>
        <v>0</v>
      </c>
      <c r="AQ8" s="10">
        <f>SUMIFS(DSHoaDonTotal!$W:$W,DSHoaDonTotal!$C:$C,AQ$6,DSHoaDonTotal!$J:$J,$C8,DSHoaDonTotal!$AA:$AA,AQ$7)</f>
        <v>0</v>
      </c>
      <c r="AR8" s="10">
        <f>SUMIFS(DSHoaDonTotal!$W:$W,DSHoaDonTotal!$C:$C,AQ$6,DSHoaDonTotal!$J:$J,$C8,DSHoaDonTotal!$AA:$AA,AR$7)</f>
        <v>0</v>
      </c>
      <c r="AS8" s="10">
        <f>SUMIFS(DSHoaDonTotal!$W:$W,DSHoaDonTotal!$C:$C,AS$6,DSHoaDonTotal!$J:$J,$C8,DSHoaDonTotal!$AA:$AA,AS$7)</f>
        <v>0</v>
      </c>
      <c r="AT8" s="10">
        <f>SUMIFS(DSHoaDonTotal!$W:$W,DSHoaDonTotal!$C:$C,AS$6,DSHoaDonTotal!$J:$J,$C8,DSHoaDonTotal!$AA:$AA,AT$7)</f>
        <v>0</v>
      </c>
      <c r="AU8" s="10">
        <f>SUMIFS(DSHoaDonTotal!$W:$W,DSHoaDonTotal!$C:$C,AU$6,DSHoaDonTotal!$J:$J,$C8,DSHoaDonTotal!$AA:$AA,AU$7)</f>
        <v>0</v>
      </c>
      <c r="AV8" s="10">
        <f>SUMIFS(DSHoaDonTotal!$W:$W,DSHoaDonTotal!$C:$C,AU$6,DSHoaDonTotal!$J:$J,$C8,DSHoaDonTotal!$AA:$AA,AV$7)</f>
        <v>0</v>
      </c>
      <c r="AW8" s="10">
        <f>SUMIFS(DSHoaDonTotal!$W:$W,DSHoaDonTotal!$C:$C,AW$6,DSHoaDonTotal!$J:$J,$C8,DSHoaDonTotal!$AA:$AA,AW$7)</f>
        <v>0</v>
      </c>
      <c r="AX8" s="10">
        <f>SUMIFS(DSHoaDonTotal!$W:$W,DSHoaDonTotal!$C:$C,AW$6,DSHoaDonTotal!$J:$J,$C8,DSHoaDonTotal!$AA:$AA,AX$7)</f>
        <v>0</v>
      </c>
      <c r="AY8" s="10">
        <f>SUMIFS(DSHoaDonTotal!$W:$W,DSHoaDonTotal!$C:$C,AY$6,DSHoaDonTotal!$J:$J,$C8,DSHoaDonTotal!$AA:$AA,AY$7)</f>
        <v>0</v>
      </c>
      <c r="AZ8" s="10">
        <f>SUMIFS(DSHoaDonTotal!$W:$W,DSHoaDonTotal!$C:$C,AY$6,DSHoaDonTotal!$J:$J,$C8,DSHoaDonTotal!$AA:$AA,AZ$7)</f>
        <v>0</v>
      </c>
      <c r="BA8" s="10">
        <f>SUMIFS(DSHoaDonTotal!$W:$W,DSHoaDonTotal!$C:$C,BA$6,DSHoaDonTotal!$J:$J,$C8,DSHoaDonTotal!$AA:$AA,BA$7)</f>
        <v>0</v>
      </c>
      <c r="BB8" s="10">
        <f>SUMIFS(DSHoaDonTotal!$W:$W,DSHoaDonTotal!$C:$C,BA$6,DSHoaDonTotal!$J:$J,$C8,DSHoaDonTotal!$AA:$AA,BB$7)</f>
        <v>0</v>
      </c>
      <c r="BC8" s="10">
        <f>SUMIFS(DSHoaDonTotal!$W:$W,DSHoaDonTotal!$C:$C,BC$6,DSHoaDonTotal!$J:$J,$C8,DSHoaDonTotal!$AA:$AA,BC$7)</f>
        <v>0</v>
      </c>
      <c r="BD8" s="10">
        <f>SUMIFS(DSHoaDonTotal!$W:$W,DSHoaDonTotal!$C:$C,BC$6,DSHoaDonTotal!$J:$J,$C8,DSHoaDonTotal!$AA:$AA,BD$7)</f>
        <v>0</v>
      </c>
      <c r="BE8" s="10">
        <f>SUMIFS(DSHoaDonTotal!$W:$W,DSHoaDonTotal!$C:$C,BE$6,DSHoaDonTotal!$J:$J,$C8,DSHoaDonTotal!$AA:$AA,BE$7)</f>
        <v>0</v>
      </c>
      <c r="BF8" s="10">
        <f>SUMIFS(DSHoaDonTotal!$W:$W,DSHoaDonTotal!$C:$C,BE$6,DSHoaDonTotal!$J:$J,$C8,DSHoaDonTotal!$AA:$AA,BF$7)</f>
        <v>0</v>
      </c>
      <c r="BG8" s="10">
        <f>SUMIFS(DSHoaDonTotal!$W:$W,DSHoaDonTotal!$C:$C,BG$6,DSHoaDonTotal!$J:$J,$C8,DSHoaDonTotal!$AA:$AA,BG$7)</f>
        <v>0</v>
      </c>
      <c r="BH8" s="10">
        <f>SUMIFS(DSHoaDonTotal!$W:$W,DSHoaDonTotal!$C:$C,BG$6,DSHoaDonTotal!$J:$J,$C8,DSHoaDonTotal!$AA:$AA,BH$7)</f>
        <v>0</v>
      </c>
      <c r="BI8" s="10">
        <f>SUMIFS(DSHoaDonTotal!$W:$W,DSHoaDonTotal!$C:$C,BI$6,DSHoaDonTotal!$J:$J,$C8,DSHoaDonTotal!$AA:$AA,BI$7)</f>
        <v>0</v>
      </c>
      <c r="BJ8" s="10">
        <f>SUMIFS(DSHoaDonTotal!$W:$W,DSHoaDonTotal!$C:$C,BI$6,DSHoaDonTotal!$J:$J,$C8,DSHoaDonTotal!$AA:$AA,BJ$7)</f>
        <v>0</v>
      </c>
      <c r="BK8" s="10">
        <f>SUMIFS(DSHoaDonTotal!$W:$W,DSHoaDonTotal!$C:$C,BK$6,DSHoaDonTotal!$J:$J,$C8,DSHoaDonTotal!$AA:$AA,BK$7)</f>
        <v>0</v>
      </c>
      <c r="BL8" s="10">
        <f>SUMIFS(DSHoaDonTotal!$W:$W,DSHoaDonTotal!$C:$C,BK$6,DSHoaDonTotal!$J:$J,$C8,DSHoaDonTotal!$AA:$AA,BL$7)</f>
        <v>0</v>
      </c>
      <c r="BM8" s="10">
        <f>SUMIFS(DSHoaDonTotal!$W:$W,DSHoaDonTotal!$C:$C,BM$6,DSHoaDonTotal!$J:$J,$C8,DSHoaDonTotal!$AA:$AA,BM$7)</f>
        <v>0</v>
      </c>
      <c r="BN8" s="10">
        <f>SUMIFS(DSHoaDonTotal!$W:$W,DSHoaDonTotal!$C:$C,BM$6,DSHoaDonTotal!$J:$J,$C8,DSHoaDonTotal!$AA:$AA,BN$7)</f>
        <v>0</v>
      </c>
    </row>
    <row r="9" spans="1:66">
      <c r="A9" s="46"/>
      <c r="B9" s="158"/>
      <c r="C9" s="9" t="s">
        <v>29</v>
      </c>
      <c r="D9" s="9"/>
      <c r="E9" s="10">
        <f>SUMIFS(DSHoaDonTotal!$W:$W,DSHoaDonTotal!$C:$C,E$6,DSHoaDonTotal!$J:$J,$C9,DSHoaDonTotal!$AA:$AA,E$7)</f>
        <v>0</v>
      </c>
      <c r="F9" s="10">
        <f>SUMIFS(DSHoaDonTotal!$W:$W,DSHoaDonTotal!$C:$C,E$6,DSHoaDonTotal!$J:$J,$C9,DSHoaDonTotal!$AA:$AA,F$7)</f>
        <v>0</v>
      </c>
      <c r="G9" s="10">
        <f>SUMIFS(DSHoaDonTotal!$W:$W,DSHoaDonTotal!$C:$C,G$6,DSHoaDonTotal!$J:$J,$C9,DSHoaDonTotal!$AA:$AA,G$7)</f>
        <v>200000</v>
      </c>
      <c r="H9" s="10">
        <f>SUMIFS(DSHoaDonTotal!$W:$W,DSHoaDonTotal!$C:$C,G$6,DSHoaDonTotal!$J:$J,$C9,DSHoaDonTotal!$AA:$AA,H$7)</f>
        <v>850000</v>
      </c>
      <c r="I9" s="10">
        <f>SUMIFS(DSHoaDonTotal!$W:$W,DSHoaDonTotal!$C:$C,I$6,DSHoaDonTotal!$J:$J,$C9,DSHoaDonTotal!$AA:$AA,I$7)</f>
        <v>0</v>
      </c>
      <c r="J9" s="10">
        <f>SUMIFS(DSHoaDonTotal!$W:$W,DSHoaDonTotal!$C:$C,I$6,DSHoaDonTotal!$J:$J,$C9,DSHoaDonTotal!$AA:$AA,J$7)</f>
        <v>1398000</v>
      </c>
      <c r="K9" s="10">
        <f>SUMIFS(DSHoaDonTotal!$W:$W,DSHoaDonTotal!$C:$C,K$6,DSHoaDonTotal!$J:$J,$C9,DSHoaDonTotal!$AA:$AA,K$7)</f>
        <v>0</v>
      </c>
      <c r="L9" s="10">
        <f>SUMIFS(DSHoaDonTotal!$W:$W,DSHoaDonTotal!$C:$C,K$6,DSHoaDonTotal!$J:$J,$C9,DSHoaDonTotal!$AA:$AA,L$7)</f>
        <v>152000</v>
      </c>
      <c r="M9" s="10">
        <f>SUMIFS(DSHoaDonTotal!$W:$W,DSHoaDonTotal!$C:$C,M$6,DSHoaDonTotal!$J:$J,$C9,DSHoaDonTotal!$AA:$AA,M$7)</f>
        <v>0</v>
      </c>
      <c r="N9" s="10">
        <f>SUMIFS(DSHoaDonTotal!$W:$W,DSHoaDonTotal!$C:$C,M$6,DSHoaDonTotal!$J:$J,$C9,DSHoaDonTotal!$AA:$AA,N$7)</f>
        <v>842000</v>
      </c>
      <c r="O9" s="10">
        <f>SUMIFS(DSHoaDonTotal!$W:$W,DSHoaDonTotal!$C:$C,O$6,DSHoaDonTotal!$J:$J,$C9,DSHoaDonTotal!$AA:$AA,O$7)</f>
        <v>0</v>
      </c>
      <c r="P9" s="10">
        <f>SUMIFS(DSHoaDonTotal!$W:$W,DSHoaDonTotal!$C:$C,O$6,DSHoaDonTotal!$J:$J,$C9,DSHoaDonTotal!$AA:$AA,P$7)</f>
        <v>120000</v>
      </c>
      <c r="Q9" s="10">
        <f>SUMIFS(DSHoaDonTotal!$W:$W,DSHoaDonTotal!$C:$C,Q$6,DSHoaDonTotal!$J:$J,$C9,DSHoaDonTotal!$AA:$AA,Q$7)</f>
        <v>0</v>
      </c>
      <c r="R9" s="10">
        <f>SUMIFS(DSHoaDonTotal!$W:$W,DSHoaDonTotal!$C:$C,Q$6,DSHoaDonTotal!$J:$J,$C9,DSHoaDonTotal!$AA:$AA,R$7)</f>
        <v>0</v>
      </c>
      <c r="S9" s="10">
        <f>SUMIFS(DSHoaDonTotal!$W:$W,DSHoaDonTotal!$C:$C,S$6,DSHoaDonTotal!$J:$J,$C9,DSHoaDonTotal!$AA:$AA,S$7)</f>
        <v>0</v>
      </c>
      <c r="T9" s="10">
        <f>SUMIFS(DSHoaDonTotal!$W:$W,DSHoaDonTotal!$C:$C,S$6,DSHoaDonTotal!$J:$J,$C9,DSHoaDonTotal!$AA:$AA,T$7)</f>
        <v>0</v>
      </c>
      <c r="U9" s="10">
        <f>SUMIFS(DSHoaDonTotal!$W:$W,DSHoaDonTotal!$C:$C,U$6,DSHoaDonTotal!$J:$J,$C9,DSHoaDonTotal!$AA:$AA,U$7)</f>
        <v>152000</v>
      </c>
      <c r="V9" s="10">
        <f>SUMIFS(DSHoaDonTotal!$W:$W,DSHoaDonTotal!$C:$C,U$6,DSHoaDonTotal!$J:$J,$C9,DSHoaDonTotal!$AA:$AA,V$7)</f>
        <v>939000</v>
      </c>
      <c r="W9" s="10">
        <f>SUMIFS(DSHoaDonTotal!$W:$W,DSHoaDonTotal!$C:$C,W$6,DSHoaDonTotal!$J:$J,$C9,DSHoaDonTotal!$AA:$AA,W$7)</f>
        <v>0</v>
      </c>
      <c r="X9" s="10">
        <f>SUMIFS(DSHoaDonTotal!$W:$W,DSHoaDonTotal!$C:$C,W$6,DSHoaDonTotal!$J:$J,$C9,DSHoaDonTotal!$AA:$AA,X$7)</f>
        <v>120000</v>
      </c>
      <c r="Y9" s="10">
        <f>SUMIFS(DSHoaDonTotal!$W:$W,DSHoaDonTotal!$C:$C,Y$6,DSHoaDonTotal!$J:$J,$C9,DSHoaDonTotal!$AA:$AA,Y$7)</f>
        <v>120000</v>
      </c>
      <c r="Z9" s="10">
        <f>SUMIFS(DSHoaDonTotal!$W:$W,DSHoaDonTotal!$C:$C,Y$6,DSHoaDonTotal!$J:$J,$C9,DSHoaDonTotal!$AA:$AA,Z$7)</f>
        <v>0</v>
      </c>
      <c r="AA9" s="10">
        <f>SUMIFS(DSHoaDonTotal!$W:$W,DSHoaDonTotal!$C:$C,AA$6,DSHoaDonTotal!$J:$J,$C9,DSHoaDonTotal!$AA:$AA,AA$7)</f>
        <v>490000</v>
      </c>
      <c r="AB9" s="10">
        <f>SUMIFS(DSHoaDonTotal!$W:$W,DSHoaDonTotal!$C:$C,AA$6,DSHoaDonTotal!$J:$J,$C9,DSHoaDonTotal!$AA:$AA,AB$7)</f>
        <v>0</v>
      </c>
      <c r="AC9" s="10">
        <f>SUMIFS(DSHoaDonTotal!$W:$W,DSHoaDonTotal!$C:$C,AC$6,DSHoaDonTotal!$J:$J,$C9,DSHoaDonTotal!$AA:$AA,AC$7)</f>
        <v>0</v>
      </c>
      <c r="AD9" s="10">
        <f>SUMIFS(DSHoaDonTotal!$W:$W,DSHoaDonTotal!$C:$C,AC$6,DSHoaDonTotal!$J:$J,$C9,DSHoaDonTotal!$AA:$AA,AD$7)</f>
        <v>1180000</v>
      </c>
      <c r="AE9" s="10">
        <f>SUMIFS(DSHoaDonTotal!$W:$W,DSHoaDonTotal!$C:$C,AE$6,DSHoaDonTotal!$J:$J,$C9,DSHoaDonTotal!$AA:$AA,AE$7)</f>
        <v>200000</v>
      </c>
      <c r="AF9" s="10">
        <f>SUMIFS(DSHoaDonTotal!$W:$W,DSHoaDonTotal!$C:$C,AE$6,DSHoaDonTotal!$J:$J,$C9,DSHoaDonTotal!$AA:$AA,AF$7)</f>
        <v>0</v>
      </c>
      <c r="AG9" s="10">
        <f>SUMIFS(DSHoaDonTotal!$W:$W,DSHoaDonTotal!$C:$C,AG$6,DSHoaDonTotal!$J:$J,$C9,DSHoaDonTotal!$AA:$AA,AG$7)</f>
        <v>0</v>
      </c>
      <c r="AH9" s="10">
        <f>SUMIFS(DSHoaDonTotal!$W:$W,DSHoaDonTotal!$C:$C,AG$6,DSHoaDonTotal!$J:$J,$C9,DSHoaDonTotal!$AA:$AA,AH$7)</f>
        <v>120000</v>
      </c>
      <c r="AI9" s="10">
        <f>SUMIFS(DSHoaDonTotal!$W:$W,DSHoaDonTotal!$C:$C,AI$6,DSHoaDonTotal!$J:$J,$C9,DSHoaDonTotal!$AA:$AA,AI$7)</f>
        <v>0</v>
      </c>
      <c r="AJ9" s="10">
        <f>SUMIFS(DSHoaDonTotal!$W:$W,DSHoaDonTotal!$C:$C,AI$6,DSHoaDonTotal!$J:$J,$C9,DSHoaDonTotal!$AA:$AA,AJ$7)</f>
        <v>1768000</v>
      </c>
      <c r="AK9" s="10">
        <f>SUMIFS(DSHoaDonTotal!$W:$W,DSHoaDonTotal!$C:$C,AK$6,DSHoaDonTotal!$J:$J,$C9,DSHoaDonTotal!$AA:$AA,AK$7)</f>
        <v>0</v>
      </c>
      <c r="AL9" s="10">
        <f>SUMIFS(DSHoaDonTotal!$W:$W,DSHoaDonTotal!$C:$C,AK$6,DSHoaDonTotal!$J:$J,$C9,DSHoaDonTotal!$AA:$AA,AL$7)</f>
        <v>610000</v>
      </c>
      <c r="AM9" s="10">
        <f>SUMIFS(DSHoaDonTotal!$W:$W,DSHoaDonTotal!$C:$C,AM$6,DSHoaDonTotal!$J:$J,$C9,DSHoaDonTotal!$AA:$AA,AM$7)</f>
        <v>0</v>
      </c>
      <c r="AN9" s="10">
        <f>SUMIFS(DSHoaDonTotal!$W:$W,DSHoaDonTotal!$C:$C,AM$6,DSHoaDonTotal!$J:$J,$C9,DSHoaDonTotal!$AA:$AA,AN$7)</f>
        <v>120000</v>
      </c>
      <c r="AO9" s="10">
        <f>SUMIFS(DSHoaDonTotal!$W:$W,DSHoaDonTotal!$C:$C,AO$6,DSHoaDonTotal!$J:$J,$C9,DSHoaDonTotal!$AA:$AA,AO$7)</f>
        <v>0</v>
      </c>
      <c r="AP9" s="10">
        <f>SUMIFS(DSHoaDonTotal!$W:$W,DSHoaDonTotal!$C:$C,AO$6,DSHoaDonTotal!$J:$J,$C9,DSHoaDonTotal!$AA:$AA,AP$7)</f>
        <v>0</v>
      </c>
      <c r="AQ9" s="10">
        <f>SUMIFS(DSHoaDonTotal!$W:$W,DSHoaDonTotal!$C:$C,AQ$6,DSHoaDonTotal!$J:$J,$C9,DSHoaDonTotal!$AA:$AA,AQ$7)</f>
        <v>0</v>
      </c>
      <c r="AR9" s="10">
        <f>SUMIFS(DSHoaDonTotal!$W:$W,DSHoaDonTotal!$C:$C,AQ$6,DSHoaDonTotal!$J:$J,$C9,DSHoaDonTotal!$AA:$AA,AR$7)</f>
        <v>0</v>
      </c>
      <c r="AS9" s="10">
        <f>SUMIFS(DSHoaDonTotal!$W:$W,DSHoaDonTotal!$C:$C,AS$6,DSHoaDonTotal!$J:$J,$C9,DSHoaDonTotal!$AA:$AA,AS$7)</f>
        <v>0</v>
      </c>
      <c r="AT9" s="10">
        <f>SUMIFS(DSHoaDonTotal!$W:$W,DSHoaDonTotal!$C:$C,AS$6,DSHoaDonTotal!$J:$J,$C9,DSHoaDonTotal!$AA:$AA,AT$7)</f>
        <v>0</v>
      </c>
      <c r="AU9" s="10">
        <f>SUMIFS(DSHoaDonTotal!$W:$W,DSHoaDonTotal!$C:$C,AU$6,DSHoaDonTotal!$J:$J,$C9,DSHoaDonTotal!$AA:$AA,AU$7)</f>
        <v>0</v>
      </c>
      <c r="AV9" s="10">
        <f>SUMIFS(DSHoaDonTotal!$W:$W,DSHoaDonTotal!$C:$C,AU$6,DSHoaDonTotal!$J:$J,$C9,DSHoaDonTotal!$AA:$AA,AV$7)</f>
        <v>0</v>
      </c>
      <c r="AW9" s="10">
        <f>SUMIFS(DSHoaDonTotal!$W:$W,DSHoaDonTotal!$C:$C,AW$6,DSHoaDonTotal!$J:$J,$C9,DSHoaDonTotal!$AA:$AA,AW$7)</f>
        <v>0</v>
      </c>
      <c r="AX9" s="10">
        <f>SUMIFS(DSHoaDonTotal!$W:$W,DSHoaDonTotal!$C:$C,AW$6,DSHoaDonTotal!$J:$J,$C9,DSHoaDonTotal!$AA:$AA,AX$7)</f>
        <v>0</v>
      </c>
      <c r="AY9" s="10">
        <f>SUMIFS(DSHoaDonTotal!$W:$W,DSHoaDonTotal!$C:$C,AY$6,DSHoaDonTotal!$J:$J,$C9,DSHoaDonTotal!$AA:$AA,AY$7)</f>
        <v>0</v>
      </c>
      <c r="AZ9" s="10">
        <f>SUMIFS(DSHoaDonTotal!$W:$W,DSHoaDonTotal!$C:$C,AY$6,DSHoaDonTotal!$J:$J,$C9,DSHoaDonTotal!$AA:$AA,AZ$7)</f>
        <v>0</v>
      </c>
      <c r="BA9" s="10">
        <f>SUMIFS(DSHoaDonTotal!$W:$W,DSHoaDonTotal!$C:$C,BA$6,DSHoaDonTotal!$J:$J,$C9,DSHoaDonTotal!$AA:$AA,BA$7)</f>
        <v>0</v>
      </c>
      <c r="BB9" s="10">
        <f>SUMIFS(DSHoaDonTotal!$W:$W,DSHoaDonTotal!$C:$C,BA$6,DSHoaDonTotal!$J:$J,$C9,DSHoaDonTotal!$AA:$AA,BB$7)</f>
        <v>0</v>
      </c>
      <c r="BC9" s="10">
        <f>SUMIFS(DSHoaDonTotal!$W:$W,DSHoaDonTotal!$C:$C,BC$6,DSHoaDonTotal!$J:$J,$C9,DSHoaDonTotal!$AA:$AA,BC$7)</f>
        <v>0</v>
      </c>
      <c r="BD9" s="10">
        <f>SUMIFS(DSHoaDonTotal!$W:$W,DSHoaDonTotal!$C:$C,BC$6,DSHoaDonTotal!$J:$J,$C9,DSHoaDonTotal!$AA:$AA,BD$7)</f>
        <v>0</v>
      </c>
      <c r="BE9" s="10">
        <f>SUMIFS(DSHoaDonTotal!$W:$W,DSHoaDonTotal!$C:$C,BE$6,DSHoaDonTotal!$J:$J,$C9,DSHoaDonTotal!$AA:$AA,BE$7)</f>
        <v>0</v>
      </c>
      <c r="BF9" s="10">
        <f>SUMIFS(DSHoaDonTotal!$W:$W,DSHoaDonTotal!$C:$C,BE$6,DSHoaDonTotal!$J:$J,$C9,DSHoaDonTotal!$AA:$AA,BF$7)</f>
        <v>0</v>
      </c>
      <c r="BG9" s="10">
        <f>SUMIFS(DSHoaDonTotal!$W:$W,DSHoaDonTotal!$C:$C,BG$6,DSHoaDonTotal!$J:$J,$C9,DSHoaDonTotal!$AA:$AA,BG$7)</f>
        <v>0</v>
      </c>
      <c r="BH9" s="10">
        <f>SUMIFS(DSHoaDonTotal!$W:$W,DSHoaDonTotal!$C:$C,BG$6,DSHoaDonTotal!$J:$J,$C9,DSHoaDonTotal!$AA:$AA,BH$7)</f>
        <v>0</v>
      </c>
      <c r="BI9" s="10">
        <f>SUMIFS(DSHoaDonTotal!$W:$W,DSHoaDonTotal!$C:$C,BI$6,DSHoaDonTotal!$J:$J,$C9,DSHoaDonTotal!$AA:$AA,BI$7)</f>
        <v>0</v>
      </c>
      <c r="BJ9" s="10">
        <f>SUMIFS(DSHoaDonTotal!$W:$W,DSHoaDonTotal!$C:$C,BI$6,DSHoaDonTotal!$J:$J,$C9,DSHoaDonTotal!$AA:$AA,BJ$7)</f>
        <v>0</v>
      </c>
      <c r="BK9" s="10">
        <f>SUMIFS(DSHoaDonTotal!$W:$W,DSHoaDonTotal!$C:$C,BK$6,DSHoaDonTotal!$J:$J,$C9,DSHoaDonTotal!$AA:$AA,BK$7)</f>
        <v>0</v>
      </c>
      <c r="BL9" s="10">
        <f>SUMIFS(DSHoaDonTotal!$W:$W,DSHoaDonTotal!$C:$C,BK$6,DSHoaDonTotal!$J:$J,$C9,DSHoaDonTotal!$AA:$AA,BL$7)</f>
        <v>0</v>
      </c>
      <c r="BM9" s="10">
        <f>SUMIFS(DSHoaDonTotal!$W:$W,DSHoaDonTotal!$C:$C,BM$6,DSHoaDonTotal!$J:$J,$C9,DSHoaDonTotal!$AA:$AA,BM$7)</f>
        <v>0</v>
      </c>
      <c r="BN9" s="10">
        <f>SUMIFS(DSHoaDonTotal!$W:$W,DSHoaDonTotal!$C:$C,BM$6,DSHoaDonTotal!$J:$J,$C9,DSHoaDonTotal!$AA:$AA,BN$7)</f>
        <v>0</v>
      </c>
    </row>
    <row r="10" spans="1:66">
      <c r="A10" s="46"/>
      <c r="B10" s="158"/>
      <c r="C10" s="9" t="s">
        <v>48</v>
      </c>
      <c r="D10" s="9"/>
      <c r="E10" s="10">
        <f>SUMIFS(DSHoaDonTotal!$W:$W,DSHoaDonTotal!$C:$C,E$6,DSHoaDonTotal!$J:$J,$C10,DSHoaDonTotal!$AA:$AA,E$7)</f>
        <v>0</v>
      </c>
      <c r="F10" s="10">
        <f>SUMIFS(DSHoaDonTotal!$W:$W,DSHoaDonTotal!$C:$C,E$6,DSHoaDonTotal!$J:$J,$C10,DSHoaDonTotal!$AA:$AA,F$7)</f>
        <v>0</v>
      </c>
      <c r="G10" s="10">
        <f>SUMIFS(DSHoaDonTotal!$W:$W,DSHoaDonTotal!$C:$C,G$6,DSHoaDonTotal!$J:$J,$C10,DSHoaDonTotal!$AA:$AA,G$7)</f>
        <v>0</v>
      </c>
      <c r="H10" s="10">
        <f>SUMIFS(DSHoaDonTotal!$W:$W,DSHoaDonTotal!$C:$C,G$6,DSHoaDonTotal!$J:$J,$C10,DSHoaDonTotal!$AA:$AA,H$7)</f>
        <v>0</v>
      </c>
      <c r="I10" s="10">
        <f>SUMIFS(DSHoaDonTotal!$W:$W,DSHoaDonTotal!$C:$C,I$6,DSHoaDonTotal!$J:$J,$C10,DSHoaDonTotal!$AA:$AA,I$7)</f>
        <v>0</v>
      </c>
      <c r="J10" s="10">
        <f>SUMIFS(DSHoaDonTotal!$W:$W,DSHoaDonTotal!$C:$C,I$6,DSHoaDonTotal!$J:$J,$C10,DSHoaDonTotal!$AA:$AA,J$7)</f>
        <v>0</v>
      </c>
      <c r="K10" s="10">
        <f>SUMIFS(DSHoaDonTotal!$W:$W,DSHoaDonTotal!$C:$C,K$6,DSHoaDonTotal!$J:$J,$C10,DSHoaDonTotal!$AA:$AA,K$7)</f>
        <v>0</v>
      </c>
      <c r="L10" s="10">
        <f>SUMIFS(DSHoaDonTotal!$W:$W,DSHoaDonTotal!$C:$C,K$6,DSHoaDonTotal!$J:$J,$C10,DSHoaDonTotal!$AA:$AA,L$7)</f>
        <v>0</v>
      </c>
      <c r="M10" s="10">
        <f>SUMIFS(DSHoaDonTotal!$W:$W,DSHoaDonTotal!$C:$C,M$6,DSHoaDonTotal!$J:$J,$C10,DSHoaDonTotal!$AA:$AA,M$7)</f>
        <v>0</v>
      </c>
      <c r="N10" s="10">
        <f>SUMIFS(DSHoaDonTotal!$W:$W,DSHoaDonTotal!$C:$C,M$6,DSHoaDonTotal!$J:$J,$C10,DSHoaDonTotal!$AA:$AA,N$7)</f>
        <v>0</v>
      </c>
      <c r="O10" s="10">
        <f>SUMIFS(DSHoaDonTotal!$W:$W,DSHoaDonTotal!$C:$C,O$6,DSHoaDonTotal!$J:$J,$C10,DSHoaDonTotal!$AA:$AA,O$7)</f>
        <v>0</v>
      </c>
      <c r="P10" s="10">
        <f>SUMIFS(DSHoaDonTotal!$W:$W,DSHoaDonTotal!$C:$C,O$6,DSHoaDonTotal!$J:$J,$C10,DSHoaDonTotal!$AA:$AA,P$7)</f>
        <v>0</v>
      </c>
      <c r="Q10" s="10">
        <f>SUMIFS(DSHoaDonTotal!$W:$W,DSHoaDonTotal!$C:$C,Q$6,DSHoaDonTotal!$J:$J,$C10,DSHoaDonTotal!$AA:$AA,Q$7)</f>
        <v>0</v>
      </c>
      <c r="R10" s="10">
        <f>SUMIFS(DSHoaDonTotal!$W:$W,DSHoaDonTotal!$C:$C,Q$6,DSHoaDonTotal!$J:$J,$C10,DSHoaDonTotal!$AA:$AA,R$7)</f>
        <v>0</v>
      </c>
      <c r="S10" s="10">
        <f>SUMIFS(DSHoaDonTotal!$W:$W,DSHoaDonTotal!$C:$C,S$6,DSHoaDonTotal!$J:$J,$C10,DSHoaDonTotal!$AA:$AA,S$7)</f>
        <v>0</v>
      </c>
      <c r="T10" s="10">
        <f>SUMIFS(DSHoaDonTotal!$W:$W,DSHoaDonTotal!$C:$C,S$6,DSHoaDonTotal!$J:$J,$C10,DSHoaDonTotal!$AA:$AA,T$7)</f>
        <v>0</v>
      </c>
      <c r="U10" s="10">
        <f>SUMIFS(DSHoaDonTotal!$W:$W,DSHoaDonTotal!$C:$C,U$6,DSHoaDonTotal!$J:$J,$C10,DSHoaDonTotal!$AA:$AA,U$7)</f>
        <v>0</v>
      </c>
      <c r="V10" s="10">
        <f>SUMIFS(DSHoaDonTotal!$W:$W,DSHoaDonTotal!$C:$C,U$6,DSHoaDonTotal!$J:$J,$C10,DSHoaDonTotal!$AA:$AA,V$7)</f>
        <v>0</v>
      </c>
      <c r="W10" s="10">
        <f>SUMIFS(DSHoaDonTotal!$W:$W,DSHoaDonTotal!$C:$C,W$6,DSHoaDonTotal!$J:$J,$C10,DSHoaDonTotal!$AA:$AA,W$7)</f>
        <v>0</v>
      </c>
      <c r="X10" s="10">
        <f>SUMIFS(DSHoaDonTotal!$W:$W,DSHoaDonTotal!$C:$C,W$6,DSHoaDonTotal!$J:$J,$C10,DSHoaDonTotal!$AA:$AA,X$7)</f>
        <v>0</v>
      </c>
      <c r="Y10" s="10">
        <f>SUMIFS(DSHoaDonTotal!$W:$W,DSHoaDonTotal!$C:$C,Y$6,DSHoaDonTotal!$J:$J,$C10,DSHoaDonTotal!$AA:$AA,Y$7)</f>
        <v>0</v>
      </c>
      <c r="Z10" s="10">
        <f>SUMIFS(DSHoaDonTotal!$W:$W,DSHoaDonTotal!$C:$C,Y$6,DSHoaDonTotal!$J:$J,$C10,DSHoaDonTotal!$AA:$AA,Z$7)</f>
        <v>0</v>
      </c>
      <c r="AA10" s="10">
        <f>SUMIFS(DSHoaDonTotal!$W:$W,DSHoaDonTotal!$C:$C,AA$6,DSHoaDonTotal!$J:$J,$C10,DSHoaDonTotal!$AA:$AA,AA$7)</f>
        <v>0</v>
      </c>
      <c r="AB10" s="10">
        <f>SUMIFS(DSHoaDonTotal!$W:$W,DSHoaDonTotal!$C:$C,AA$6,DSHoaDonTotal!$J:$J,$C10,DSHoaDonTotal!$AA:$AA,AB$7)</f>
        <v>0</v>
      </c>
      <c r="AC10" s="10">
        <f>SUMIFS(DSHoaDonTotal!$W:$W,DSHoaDonTotal!$C:$C,AC$6,DSHoaDonTotal!$J:$J,$C10,DSHoaDonTotal!$AA:$AA,AC$7)</f>
        <v>0</v>
      </c>
      <c r="AD10" s="10">
        <f>SUMIFS(DSHoaDonTotal!$W:$W,DSHoaDonTotal!$C:$C,AC$6,DSHoaDonTotal!$J:$J,$C10,DSHoaDonTotal!$AA:$AA,AD$7)</f>
        <v>0</v>
      </c>
      <c r="AE10" s="10">
        <f>SUMIFS(DSHoaDonTotal!$W:$W,DSHoaDonTotal!$C:$C,AE$6,DSHoaDonTotal!$J:$J,$C10,DSHoaDonTotal!$AA:$AA,AE$7)</f>
        <v>0</v>
      </c>
      <c r="AF10" s="10">
        <f>SUMIFS(DSHoaDonTotal!$W:$W,DSHoaDonTotal!$C:$C,AE$6,DSHoaDonTotal!$J:$J,$C10,DSHoaDonTotal!$AA:$AA,AF$7)</f>
        <v>0</v>
      </c>
      <c r="AG10" s="10">
        <f>SUMIFS(DSHoaDonTotal!$W:$W,DSHoaDonTotal!$C:$C,AG$6,DSHoaDonTotal!$J:$J,$C10,DSHoaDonTotal!$AA:$AA,AG$7)</f>
        <v>0</v>
      </c>
      <c r="AH10" s="10">
        <f>SUMIFS(DSHoaDonTotal!$W:$W,DSHoaDonTotal!$C:$C,AG$6,DSHoaDonTotal!$J:$J,$C10,DSHoaDonTotal!$AA:$AA,AH$7)</f>
        <v>0</v>
      </c>
      <c r="AI10" s="10">
        <f>SUMIFS(DSHoaDonTotal!$W:$W,DSHoaDonTotal!$C:$C,AI$6,DSHoaDonTotal!$J:$J,$C10,DSHoaDonTotal!$AA:$AA,AI$7)</f>
        <v>0</v>
      </c>
      <c r="AJ10" s="10">
        <f>SUMIFS(DSHoaDonTotal!$W:$W,DSHoaDonTotal!$C:$C,AI$6,DSHoaDonTotal!$J:$J,$C10,DSHoaDonTotal!$AA:$AA,AJ$7)</f>
        <v>0</v>
      </c>
      <c r="AK10" s="10">
        <f>SUMIFS(DSHoaDonTotal!$W:$W,DSHoaDonTotal!$C:$C,AK$6,DSHoaDonTotal!$J:$J,$C10,DSHoaDonTotal!$AA:$AA,AK$7)</f>
        <v>0</v>
      </c>
      <c r="AL10" s="10">
        <f>SUMIFS(DSHoaDonTotal!$W:$W,DSHoaDonTotal!$C:$C,AK$6,DSHoaDonTotal!$J:$J,$C10,DSHoaDonTotal!$AA:$AA,AL$7)</f>
        <v>0</v>
      </c>
      <c r="AM10" s="10">
        <f>SUMIFS(DSHoaDonTotal!$W:$W,DSHoaDonTotal!$C:$C,AM$6,DSHoaDonTotal!$J:$J,$C10,DSHoaDonTotal!$AA:$AA,AM$7)</f>
        <v>0</v>
      </c>
      <c r="AN10" s="10">
        <f>SUMIFS(DSHoaDonTotal!$W:$W,DSHoaDonTotal!$C:$C,AM$6,DSHoaDonTotal!$J:$J,$C10,DSHoaDonTotal!$AA:$AA,AN$7)</f>
        <v>0</v>
      </c>
      <c r="AO10" s="10">
        <f>SUMIFS(DSHoaDonTotal!$W:$W,DSHoaDonTotal!$C:$C,AO$6,DSHoaDonTotal!$J:$J,$C10,DSHoaDonTotal!$AA:$AA,AO$7)</f>
        <v>0</v>
      </c>
      <c r="AP10" s="10">
        <f>SUMIFS(DSHoaDonTotal!$W:$W,DSHoaDonTotal!$C:$C,AO$6,DSHoaDonTotal!$J:$J,$C10,DSHoaDonTotal!$AA:$AA,AP$7)</f>
        <v>0</v>
      </c>
      <c r="AQ10" s="10">
        <f>SUMIFS(DSHoaDonTotal!$W:$W,DSHoaDonTotal!$C:$C,AQ$6,DSHoaDonTotal!$J:$J,$C10,DSHoaDonTotal!$AA:$AA,AQ$7)</f>
        <v>0</v>
      </c>
      <c r="AR10" s="10">
        <f>SUMIFS(DSHoaDonTotal!$W:$W,DSHoaDonTotal!$C:$C,AQ$6,DSHoaDonTotal!$J:$J,$C10,DSHoaDonTotal!$AA:$AA,AR$7)</f>
        <v>0</v>
      </c>
      <c r="AS10" s="10">
        <f>SUMIFS(DSHoaDonTotal!$W:$W,DSHoaDonTotal!$C:$C,AS$6,DSHoaDonTotal!$J:$J,$C10,DSHoaDonTotal!$AA:$AA,AS$7)</f>
        <v>0</v>
      </c>
      <c r="AT10" s="10">
        <f>SUMIFS(DSHoaDonTotal!$W:$W,DSHoaDonTotal!$C:$C,AS$6,DSHoaDonTotal!$J:$J,$C10,DSHoaDonTotal!$AA:$AA,AT$7)</f>
        <v>0</v>
      </c>
      <c r="AU10" s="10">
        <f>SUMIFS(DSHoaDonTotal!$W:$W,DSHoaDonTotal!$C:$C,AU$6,DSHoaDonTotal!$J:$J,$C10,DSHoaDonTotal!$AA:$AA,AU$7)</f>
        <v>0</v>
      </c>
      <c r="AV10" s="10">
        <f>SUMIFS(DSHoaDonTotal!$W:$W,DSHoaDonTotal!$C:$C,AU$6,DSHoaDonTotal!$J:$J,$C10,DSHoaDonTotal!$AA:$AA,AV$7)</f>
        <v>0</v>
      </c>
      <c r="AW10" s="10">
        <f>SUMIFS(DSHoaDonTotal!$W:$W,DSHoaDonTotal!$C:$C,AW$6,DSHoaDonTotal!$J:$J,$C10,DSHoaDonTotal!$AA:$AA,AW$7)</f>
        <v>0</v>
      </c>
      <c r="AX10" s="10">
        <f>SUMIFS(DSHoaDonTotal!$W:$W,DSHoaDonTotal!$C:$C,AW$6,DSHoaDonTotal!$J:$J,$C10,DSHoaDonTotal!$AA:$AA,AX$7)</f>
        <v>0</v>
      </c>
      <c r="AY10" s="10">
        <f>SUMIFS(DSHoaDonTotal!$W:$W,DSHoaDonTotal!$C:$C,AY$6,DSHoaDonTotal!$J:$J,$C10,DSHoaDonTotal!$AA:$AA,AY$7)</f>
        <v>0</v>
      </c>
      <c r="AZ10" s="10">
        <f>SUMIFS(DSHoaDonTotal!$W:$W,DSHoaDonTotal!$C:$C,AY$6,DSHoaDonTotal!$J:$J,$C10,DSHoaDonTotal!$AA:$AA,AZ$7)</f>
        <v>0</v>
      </c>
      <c r="BA10" s="10">
        <f>SUMIFS(DSHoaDonTotal!$W:$W,DSHoaDonTotal!$C:$C,BA$6,DSHoaDonTotal!$J:$J,$C10,DSHoaDonTotal!$AA:$AA,BA$7)</f>
        <v>0</v>
      </c>
      <c r="BB10" s="10">
        <f>SUMIFS(DSHoaDonTotal!$W:$W,DSHoaDonTotal!$C:$C,BA$6,DSHoaDonTotal!$J:$J,$C10,DSHoaDonTotal!$AA:$AA,BB$7)</f>
        <v>0</v>
      </c>
      <c r="BC10" s="10">
        <f>SUMIFS(DSHoaDonTotal!$W:$W,DSHoaDonTotal!$C:$C,BC$6,DSHoaDonTotal!$J:$J,$C10,DSHoaDonTotal!$AA:$AA,BC$7)</f>
        <v>0</v>
      </c>
      <c r="BD10" s="10">
        <f>SUMIFS(DSHoaDonTotal!$W:$W,DSHoaDonTotal!$C:$C,BC$6,DSHoaDonTotal!$J:$J,$C10,DSHoaDonTotal!$AA:$AA,BD$7)</f>
        <v>0</v>
      </c>
      <c r="BE10" s="10">
        <f>SUMIFS(DSHoaDonTotal!$W:$W,DSHoaDonTotal!$C:$C,BE$6,DSHoaDonTotal!$J:$J,$C10,DSHoaDonTotal!$AA:$AA,BE$7)</f>
        <v>0</v>
      </c>
      <c r="BF10" s="10">
        <f>SUMIFS(DSHoaDonTotal!$W:$W,DSHoaDonTotal!$C:$C,BE$6,DSHoaDonTotal!$J:$J,$C10,DSHoaDonTotal!$AA:$AA,BF$7)</f>
        <v>0</v>
      </c>
      <c r="BG10" s="10">
        <f>SUMIFS(DSHoaDonTotal!$W:$W,DSHoaDonTotal!$C:$C,BG$6,DSHoaDonTotal!$J:$J,$C10,DSHoaDonTotal!$AA:$AA,BG$7)</f>
        <v>0</v>
      </c>
      <c r="BH10" s="10">
        <f>SUMIFS(DSHoaDonTotal!$W:$W,DSHoaDonTotal!$C:$C,BG$6,DSHoaDonTotal!$J:$J,$C10,DSHoaDonTotal!$AA:$AA,BH$7)</f>
        <v>0</v>
      </c>
      <c r="BI10" s="10">
        <f>SUMIFS(DSHoaDonTotal!$W:$W,DSHoaDonTotal!$C:$C,BI$6,DSHoaDonTotal!$J:$J,$C10,DSHoaDonTotal!$AA:$AA,BI$7)</f>
        <v>0</v>
      </c>
      <c r="BJ10" s="10">
        <f>SUMIFS(DSHoaDonTotal!$W:$W,DSHoaDonTotal!$C:$C,BI$6,DSHoaDonTotal!$J:$J,$C10,DSHoaDonTotal!$AA:$AA,BJ$7)</f>
        <v>0</v>
      </c>
      <c r="BK10" s="10">
        <f>SUMIFS(DSHoaDonTotal!$W:$W,DSHoaDonTotal!$C:$C,BK$6,DSHoaDonTotal!$J:$J,$C10,DSHoaDonTotal!$AA:$AA,BK$7)</f>
        <v>0</v>
      </c>
      <c r="BL10" s="10">
        <f>SUMIFS(DSHoaDonTotal!$W:$W,DSHoaDonTotal!$C:$C,BK$6,DSHoaDonTotal!$J:$J,$C10,DSHoaDonTotal!$AA:$AA,BL$7)</f>
        <v>0</v>
      </c>
      <c r="BM10" s="10">
        <f>SUMIFS(DSHoaDonTotal!$W:$W,DSHoaDonTotal!$C:$C,BM$6,DSHoaDonTotal!$J:$J,$C10,DSHoaDonTotal!$AA:$AA,BM$7)</f>
        <v>0</v>
      </c>
      <c r="BN10" s="10">
        <f>SUMIFS(DSHoaDonTotal!$W:$W,DSHoaDonTotal!$C:$C,BM$6,DSHoaDonTotal!$J:$J,$C10,DSHoaDonTotal!$AA:$AA,BN$7)</f>
        <v>0</v>
      </c>
    </row>
    <row r="11" spans="1:66">
      <c r="A11" s="46"/>
      <c r="B11" s="158"/>
      <c r="C11" s="9" t="s">
        <v>45</v>
      </c>
      <c r="D11" s="9"/>
      <c r="E11" s="10">
        <f>SUMIFS(DSHoaDonTotal!$W:$W,DSHoaDonTotal!$C:$C,E$6,DSHoaDonTotal!$J:$J,$C11,DSHoaDonTotal!$AA:$AA,E$7)</f>
        <v>0</v>
      </c>
      <c r="F11" s="10">
        <f>SUMIFS(DSHoaDonTotal!$W:$W,DSHoaDonTotal!$C:$C,E$6,DSHoaDonTotal!$J:$J,$C11,DSHoaDonTotal!$AA:$AA,F$7)</f>
        <v>1169000</v>
      </c>
      <c r="G11" s="10">
        <f>SUMIFS(DSHoaDonTotal!$W:$W,DSHoaDonTotal!$C:$C,G$6,DSHoaDonTotal!$J:$J,$C11,DSHoaDonTotal!$AA:$AA,G$7)</f>
        <v>773000</v>
      </c>
      <c r="H11" s="10">
        <f>SUMIFS(DSHoaDonTotal!$W:$W,DSHoaDonTotal!$C:$C,G$6,DSHoaDonTotal!$J:$J,$C11,DSHoaDonTotal!$AA:$AA,H$7)</f>
        <v>505000</v>
      </c>
      <c r="I11" s="10">
        <f>SUMIFS(DSHoaDonTotal!$W:$W,DSHoaDonTotal!$C:$C,I$6,DSHoaDonTotal!$J:$J,$C11,DSHoaDonTotal!$AA:$AA,I$7)</f>
        <v>835000</v>
      </c>
      <c r="J11" s="10">
        <f>SUMIFS(DSHoaDonTotal!$W:$W,DSHoaDonTotal!$C:$C,I$6,DSHoaDonTotal!$J:$J,$C11,DSHoaDonTotal!$AA:$AA,J$7)</f>
        <v>1498000</v>
      </c>
      <c r="K11" s="10">
        <f>SUMIFS(DSHoaDonTotal!$W:$W,DSHoaDonTotal!$C:$C,K$6,DSHoaDonTotal!$J:$J,$C11,DSHoaDonTotal!$AA:$AA,K$7)</f>
        <v>914000</v>
      </c>
      <c r="L11" s="10">
        <f>SUMIFS(DSHoaDonTotal!$W:$W,DSHoaDonTotal!$C:$C,K$6,DSHoaDonTotal!$J:$J,$C11,DSHoaDonTotal!$AA:$AA,L$7)</f>
        <v>654000</v>
      </c>
      <c r="M11" s="10">
        <f>SUMIFS(DSHoaDonTotal!$W:$W,DSHoaDonTotal!$C:$C,M$6,DSHoaDonTotal!$J:$J,$C11,DSHoaDonTotal!$AA:$AA,M$7)</f>
        <v>980000</v>
      </c>
      <c r="N11" s="10">
        <f>SUMIFS(DSHoaDonTotal!$W:$W,DSHoaDonTotal!$C:$C,M$6,DSHoaDonTotal!$J:$J,$C11,DSHoaDonTotal!$AA:$AA,N$7)</f>
        <v>2388000</v>
      </c>
      <c r="O11" s="10">
        <f>SUMIFS(DSHoaDonTotal!$W:$W,DSHoaDonTotal!$C:$C,O$6,DSHoaDonTotal!$J:$J,$C11,DSHoaDonTotal!$AA:$AA,O$7)</f>
        <v>0</v>
      </c>
      <c r="P11" s="10">
        <f>SUMIFS(DSHoaDonTotal!$W:$W,DSHoaDonTotal!$C:$C,O$6,DSHoaDonTotal!$J:$J,$C11,DSHoaDonTotal!$AA:$AA,P$7)</f>
        <v>1449000</v>
      </c>
      <c r="Q11" s="10">
        <f>SUMIFS(DSHoaDonTotal!$W:$W,DSHoaDonTotal!$C:$C,Q$6,DSHoaDonTotal!$J:$J,$C11,DSHoaDonTotal!$AA:$AA,Q$7)</f>
        <v>245000</v>
      </c>
      <c r="R11" s="10">
        <f>SUMIFS(DSHoaDonTotal!$W:$W,DSHoaDonTotal!$C:$C,Q$6,DSHoaDonTotal!$J:$J,$C11,DSHoaDonTotal!$AA:$AA,R$7)</f>
        <v>178000</v>
      </c>
      <c r="S11" s="10">
        <f>SUMIFS(DSHoaDonTotal!$W:$W,DSHoaDonTotal!$C:$C,S$6,DSHoaDonTotal!$J:$J,$C11,DSHoaDonTotal!$AA:$AA,S$7)</f>
        <v>483000</v>
      </c>
      <c r="T11" s="10">
        <f>SUMIFS(DSHoaDonTotal!$W:$W,DSHoaDonTotal!$C:$C,S$6,DSHoaDonTotal!$J:$J,$C11,DSHoaDonTotal!$AA:$AA,T$7)</f>
        <v>1013000</v>
      </c>
      <c r="U11" s="10">
        <f>SUMIFS(DSHoaDonTotal!$W:$W,DSHoaDonTotal!$C:$C,U$6,DSHoaDonTotal!$J:$J,$C11,DSHoaDonTotal!$AA:$AA,U$7)</f>
        <v>178000</v>
      </c>
      <c r="V11" s="10">
        <f>SUMIFS(DSHoaDonTotal!$W:$W,DSHoaDonTotal!$C:$C,U$6,DSHoaDonTotal!$J:$J,$C11,DSHoaDonTotal!$AA:$AA,V$7)</f>
        <v>1014000</v>
      </c>
      <c r="W11" s="10">
        <f>SUMIFS(DSHoaDonTotal!$W:$W,DSHoaDonTotal!$C:$C,W$6,DSHoaDonTotal!$J:$J,$C11,DSHoaDonTotal!$AA:$AA,W$7)</f>
        <v>713000</v>
      </c>
      <c r="X11" s="10">
        <f>SUMIFS(DSHoaDonTotal!$W:$W,DSHoaDonTotal!$C:$C,W$6,DSHoaDonTotal!$J:$J,$C11,DSHoaDonTotal!$AA:$AA,X$7)</f>
        <v>1895000</v>
      </c>
      <c r="Y11" s="10">
        <f>SUMIFS(DSHoaDonTotal!$W:$W,DSHoaDonTotal!$C:$C,Y$6,DSHoaDonTotal!$J:$J,$C11,DSHoaDonTotal!$AA:$AA,Y$7)</f>
        <v>1498000</v>
      </c>
      <c r="Z11" s="10">
        <f>SUMIFS(DSHoaDonTotal!$W:$W,DSHoaDonTotal!$C:$C,Y$6,DSHoaDonTotal!$J:$J,$C11,DSHoaDonTotal!$AA:$AA,Z$7)</f>
        <v>885000</v>
      </c>
      <c r="AA11" s="10">
        <f>SUMIFS(DSHoaDonTotal!$W:$W,DSHoaDonTotal!$C:$C,AA$6,DSHoaDonTotal!$J:$J,$C11,DSHoaDonTotal!$AA:$AA,AA$7)</f>
        <v>610000</v>
      </c>
      <c r="AB11" s="10">
        <f>SUMIFS(DSHoaDonTotal!$W:$W,DSHoaDonTotal!$C:$C,AA$6,DSHoaDonTotal!$J:$J,$C11,DSHoaDonTotal!$AA:$AA,AB$7)</f>
        <v>2224000</v>
      </c>
      <c r="AC11" s="10">
        <f>SUMIFS(DSHoaDonTotal!$W:$W,DSHoaDonTotal!$C:$C,AC$6,DSHoaDonTotal!$J:$J,$C11,DSHoaDonTotal!$AA:$AA,AC$7)</f>
        <v>0</v>
      </c>
      <c r="AD11" s="10">
        <f>SUMIFS(DSHoaDonTotal!$W:$W,DSHoaDonTotal!$C:$C,AC$6,DSHoaDonTotal!$J:$J,$C11,DSHoaDonTotal!$AA:$AA,AD$7)</f>
        <v>188000</v>
      </c>
      <c r="AE11" s="10">
        <f>SUMIFS(DSHoaDonTotal!$W:$W,DSHoaDonTotal!$C:$C,AE$6,DSHoaDonTotal!$J:$J,$C11,DSHoaDonTotal!$AA:$AA,AE$7)</f>
        <v>0</v>
      </c>
      <c r="AF11" s="10">
        <f>SUMIFS(DSHoaDonTotal!$W:$W,DSHoaDonTotal!$C:$C,AE$6,DSHoaDonTotal!$J:$J,$C11,DSHoaDonTotal!$AA:$AA,AF$7)</f>
        <v>768000</v>
      </c>
      <c r="AG11" s="10">
        <f>SUMIFS(DSHoaDonTotal!$W:$W,DSHoaDonTotal!$C:$C,AG$6,DSHoaDonTotal!$J:$J,$C11,DSHoaDonTotal!$AA:$AA,AG$7)</f>
        <v>1288000</v>
      </c>
      <c r="AH11" s="10">
        <f>SUMIFS(DSHoaDonTotal!$W:$W,DSHoaDonTotal!$C:$C,AG$6,DSHoaDonTotal!$J:$J,$C11,DSHoaDonTotal!$AA:$AA,AH$7)</f>
        <v>863000</v>
      </c>
      <c r="AI11" s="10">
        <f>SUMIFS(DSHoaDonTotal!$W:$W,DSHoaDonTotal!$C:$C,AI$6,DSHoaDonTotal!$J:$J,$C11,DSHoaDonTotal!$AA:$AA,AI$7)</f>
        <v>0</v>
      </c>
      <c r="AJ11" s="10">
        <f>SUMIFS(DSHoaDonTotal!$W:$W,DSHoaDonTotal!$C:$C,AI$6,DSHoaDonTotal!$J:$J,$C11,DSHoaDonTotal!$AA:$AA,AJ$7)</f>
        <v>1289000</v>
      </c>
      <c r="AK11" s="10">
        <f>SUMIFS(DSHoaDonTotal!$W:$W,DSHoaDonTotal!$C:$C,AK$6,DSHoaDonTotal!$J:$J,$C11,DSHoaDonTotal!$AA:$AA,AK$7)</f>
        <v>780000</v>
      </c>
      <c r="AL11" s="10">
        <f>SUMIFS(DSHoaDonTotal!$W:$W,DSHoaDonTotal!$C:$C,AK$6,DSHoaDonTotal!$J:$J,$C11,DSHoaDonTotal!$AA:$AA,AL$7)</f>
        <v>178000</v>
      </c>
      <c r="AM11" s="10">
        <f>SUMIFS(DSHoaDonTotal!$W:$W,DSHoaDonTotal!$C:$C,AM$6,DSHoaDonTotal!$J:$J,$C11,DSHoaDonTotal!$AA:$AA,AM$7)</f>
        <v>1812000</v>
      </c>
      <c r="AN11" s="10">
        <f>SUMIFS(DSHoaDonTotal!$W:$W,DSHoaDonTotal!$C:$C,AM$6,DSHoaDonTotal!$J:$J,$C11,DSHoaDonTotal!$AA:$AA,AN$7)</f>
        <v>1376000</v>
      </c>
      <c r="AO11" s="10">
        <f>SUMIFS(DSHoaDonTotal!$W:$W,DSHoaDonTotal!$C:$C,AO$6,DSHoaDonTotal!$J:$J,$C11,DSHoaDonTotal!$AA:$AA,AO$7)</f>
        <v>0</v>
      </c>
      <c r="AP11" s="10">
        <f>SUMIFS(DSHoaDonTotal!$W:$W,DSHoaDonTotal!$C:$C,AO$6,DSHoaDonTotal!$J:$J,$C11,DSHoaDonTotal!$AA:$AA,AP$7)</f>
        <v>0</v>
      </c>
      <c r="AQ11" s="10">
        <f>SUMIFS(DSHoaDonTotal!$W:$W,DSHoaDonTotal!$C:$C,AQ$6,DSHoaDonTotal!$J:$J,$C11,DSHoaDonTotal!$AA:$AA,AQ$7)</f>
        <v>0</v>
      </c>
      <c r="AR11" s="10">
        <f>SUMIFS(DSHoaDonTotal!$W:$W,DSHoaDonTotal!$C:$C,AQ$6,DSHoaDonTotal!$J:$J,$C11,DSHoaDonTotal!$AA:$AA,AR$7)</f>
        <v>0</v>
      </c>
      <c r="AS11" s="10">
        <f>SUMIFS(DSHoaDonTotal!$W:$W,DSHoaDonTotal!$C:$C,AS$6,DSHoaDonTotal!$J:$J,$C11,DSHoaDonTotal!$AA:$AA,AS$7)</f>
        <v>0</v>
      </c>
      <c r="AT11" s="10">
        <f>SUMIFS(DSHoaDonTotal!$W:$W,DSHoaDonTotal!$C:$C,AS$6,DSHoaDonTotal!$J:$J,$C11,DSHoaDonTotal!$AA:$AA,AT$7)</f>
        <v>0</v>
      </c>
      <c r="AU11" s="10">
        <f>SUMIFS(DSHoaDonTotal!$W:$W,DSHoaDonTotal!$C:$C,AU$6,DSHoaDonTotal!$J:$J,$C11,DSHoaDonTotal!$AA:$AA,AU$7)</f>
        <v>0</v>
      </c>
      <c r="AV11" s="10">
        <f>SUMIFS(DSHoaDonTotal!$W:$W,DSHoaDonTotal!$C:$C,AU$6,DSHoaDonTotal!$J:$J,$C11,DSHoaDonTotal!$AA:$AA,AV$7)</f>
        <v>0</v>
      </c>
      <c r="AW11" s="10">
        <f>SUMIFS(DSHoaDonTotal!$W:$W,DSHoaDonTotal!$C:$C,AW$6,DSHoaDonTotal!$J:$J,$C11,DSHoaDonTotal!$AA:$AA,AW$7)</f>
        <v>0</v>
      </c>
      <c r="AX11" s="10">
        <f>SUMIFS(DSHoaDonTotal!$W:$W,DSHoaDonTotal!$C:$C,AW$6,DSHoaDonTotal!$J:$J,$C11,DSHoaDonTotal!$AA:$AA,AX$7)</f>
        <v>0</v>
      </c>
      <c r="AY11" s="10">
        <f>SUMIFS(DSHoaDonTotal!$W:$W,DSHoaDonTotal!$C:$C,AY$6,DSHoaDonTotal!$J:$J,$C11,DSHoaDonTotal!$AA:$AA,AY$7)</f>
        <v>0</v>
      </c>
      <c r="AZ11" s="10">
        <f>SUMIFS(DSHoaDonTotal!$W:$W,DSHoaDonTotal!$C:$C,AY$6,DSHoaDonTotal!$J:$J,$C11,DSHoaDonTotal!$AA:$AA,AZ$7)</f>
        <v>0</v>
      </c>
      <c r="BA11" s="10">
        <f>SUMIFS(DSHoaDonTotal!$W:$W,DSHoaDonTotal!$C:$C,BA$6,DSHoaDonTotal!$J:$J,$C11,DSHoaDonTotal!$AA:$AA,BA$7)</f>
        <v>0</v>
      </c>
      <c r="BB11" s="10">
        <f>SUMIFS(DSHoaDonTotal!$W:$W,DSHoaDonTotal!$C:$C,BA$6,DSHoaDonTotal!$J:$J,$C11,DSHoaDonTotal!$AA:$AA,BB$7)</f>
        <v>0</v>
      </c>
      <c r="BC11" s="10">
        <f>SUMIFS(DSHoaDonTotal!$W:$W,DSHoaDonTotal!$C:$C,BC$6,DSHoaDonTotal!$J:$J,$C11,DSHoaDonTotal!$AA:$AA,BC$7)</f>
        <v>0</v>
      </c>
      <c r="BD11" s="10">
        <f>SUMIFS(DSHoaDonTotal!$W:$W,DSHoaDonTotal!$C:$C,BC$6,DSHoaDonTotal!$J:$J,$C11,DSHoaDonTotal!$AA:$AA,BD$7)</f>
        <v>0</v>
      </c>
      <c r="BE11" s="10">
        <f>SUMIFS(DSHoaDonTotal!$W:$W,DSHoaDonTotal!$C:$C,BE$6,DSHoaDonTotal!$J:$J,$C11,DSHoaDonTotal!$AA:$AA,BE$7)</f>
        <v>0</v>
      </c>
      <c r="BF11" s="10">
        <f>SUMIFS(DSHoaDonTotal!$W:$W,DSHoaDonTotal!$C:$C,BE$6,DSHoaDonTotal!$J:$J,$C11,DSHoaDonTotal!$AA:$AA,BF$7)</f>
        <v>0</v>
      </c>
      <c r="BG11" s="10">
        <f>SUMIFS(DSHoaDonTotal!$W:$W,DSHoaDonTotal!$C:$C,BG$6,DSHoaDonTotal!$J:$J,$C11,DSHoaDonTotal!$AA:$AA,BG$7)</f>
        <v>0</v>
      </c>
      <c r="BH11" s="10">
        <f>SUMIFS(DSHoaDonTotal!$W:$W,DSHoaDonTotal!$C:$C,BG$6,DSHoaDonTotal!$J:$J,$C11,DSHoaDonTotal!$AA:$AA,BH$7)</f>
        <v>0</v>
      </c>
      <c r="BI11" s="10">
        <f>SUMIFS(DSHoaDonTotal!$W:$W,DSHoaDonTotal!$C:$C,BI$6,DSHoaDonTotal!$J:$J,$C11,DSHoaDonTotal!$AA:$AA,BI$7)</f>
        <v>0</v>
      </c>
      <c r="BJ11" s="10">
        <f>SUMIFS(DSHoaDonTotal!$W:$W,DSHoaDonTotal!$C:$C,BI$6,DSHoaDonTotal!$J:$J,$C11,DSHoaDonTotal!$AA:$AA,BJ$7)</f>
        <v>0</v>
      </c>
      <c r="BK11" s="10">
        <f>SUMIFS(DSHoaDonTotal!$W:$W,DSHoaDonTotal!$C:$C,BK$6,DSHoaDonTotal!$J:$J,$C11,DSHoaDonTotal!$AA:$AA,BK$7)</f>
        <v>0</v>
      </c>
      <c r="BL11" s="10">
        <f>SUMIFS(DSHoaDonTotal!$W:$W,DSHoaDonTotal!$C:$C,BK$6,DSHoaDonTotal!$J:$J,$C11,DSHoaDonTotal!$AA:$AA,BL$7)</f>
        <v>0</v>
      </c>
      <c r="BM11" s="10">
        <f>SUMIFS(DSHoaDonTotal!$W:$W,DSHoaDonTotal!$C:$C,BM$6,DSHoaDonTotal!$J:$J,$C11,DSHoaDonTotal!$AA:$AA,BM$7)</f>
        <v>0</v>
      </c>
      <c r="BN11" s="10">
        <f>SUMIFS(DSHoaDonTotal!$W:$W,DSHoaDonTotal!$C:$C,BM$6,DSHoaDonTotal!$J:$J,$C11,DSHoaDonTotal!$AA:$AA,BN$7)</f>
        <v>0</v>
      </c>
    </row>
    <row r="12" spans="1:66">
      <c r="A12" s="46"/>
      <c r="B12" s="158"/>
      <c r="C12" s="9" t="s">
        <v>186</v>
      </c>
      <c r="D12" s="9"/>
      <c r="E12" s="10">
        <f>SUMIFS(DSHoaDonTotal!$W:$W,DSHoaDonTotal!$C:$C,E$6,DSHoaDonTotal!$J:$J,$C12,DSHoaDonTotal!$AA:$AA,E$7)</f>
        <v>0</v>
      </c>
      <c r="F12" s="10">
        <f>SUMIFS(DSHoaDonTotal!$W:$W,DSHoaDonTotal!$C:$C,E$6,DSHoaDonTotal!$J:$J,$C12,DSHoaDonTotal!$AA:$AA,F$7)</f>
        <v>0</v>
      </c>
      <c r="G12" s="10">
        <f>SUMIFS(DSHoaDonTotal!$W:$W,DSHoaDonTotal!$C:$C,G$6,DSHoaDonTotal!$J:$J,$C12,DSHoaDonTotal!$AA:$AA,G$7)</f>
        <v>0</v>
      </c>
      <c r="H12" s="10">
        <f>SUMIFS(DSHoaDonTotal!$W:$W,DSHoaDonTotal!$C:$C,G$6,DSHoaDonTotal!$J:$J,$C12,DSHoaDonTotal!$AA:$AA,H$7)</f>
        <v>0</v>
      </c>
      <c r="I12" s="10">
        <f>SUMIFS(DSHoaDonTotal!$W:$W,DSHoaDonTotal!$C:$C,I$6,DSHoaDonTotal!$J:$J,$C12,DSHoaDonTotal!$AA:$AA,I$7)</f>
        <v>0</v>
      </c>
      <c r="J12" s="10">
        <f>SUMIFS(DSHoaDonTotal!$W:$W,DSHoaDonTotal!$C:$C,I$6,DSHoaDonTotal!$J:$J,$C12,DSHoaDonTotal!$AA:$AA,J$7)</f>
        <v>190000</v>
      </c>
      <c r="K12" s="10">
        <f>SUMIFS(DSHoaDonTotal!$W:$W,DSHoaDonTotal!$C:$C,K$6,DSHoaDonTotal!$J:$J,$C12,DSHoaDonTotal!$AA:$AA,K$7)</f>
        <v>0</v>
      </c>
      <c r="L12" s="10">
        <f>SUMIFS(DSHoaDonTotal!$W:$W,DSHoaDonTotal!$C:$C,K$6,DSHoaDonTotal!$J:$J,$C12,DSHoaDonTotal!$AA:$AA,L$7)</f>
        <v>120000</v>
      </c>
      <c r="M12" s="10">
        <f>SUMIFS(DSHoaDonTotal!$W:$W,DSHoaDonTotal!$C:$C,M$6,DSHoaDonTotal!$J:$J,$C12,DSHoaDonTotal!$AA:$AA,M$7)</f>
        <v>0</v>
      </c>
      <c r="N12" s="10">
        <f>SUMIFS(DSHoaDonTotal!$W:$W,DSHoaDonTotal!$C:$C,M$6,DSHoaDonTotal!$J:$J,$C12,DSHoaDonTotal!$AA:$AA,N$7)</f>
        <v>270000</v>
      </c>
      <c r="O12" s="10">
        <f>SUMIFS(DSHoaDonTotal!$W:$W,DSHoaDonTotal!$C:$C,O$6,DSHoaDonTotal!$J:$J,$C12,DSHoaDonTotal!$AA:$AA,O$7)</f>
        <v>0</v>
      </c>
      <c r="P12" s="10">
        <f>SUMIFS(DSHoaDonTotal!$W:$W,DSHoaDonTotal!$C:$C,O$6,DSHoaDonTotal!$J:$J,$C12,DSHoaDonTotal!$AA:$AA,P$7)</f>
        <v>0</v>
      </c>
      <c r="Q12" s="10">
        <f>SUMIFS(DSHoaDonTotal!$W:$W,DSHoaDonTotal!$C:$C,Q$6,DSHoaDonTotal!$J:$J,$C12,DSHoaDonTotal!$AA:$AA,Q$7)</f>
        <v>0</v>
      </c>
      <c r="R12" s="10">
        <f>SUMIFS(DSHoaDonTotal!$W:$W,DSHoaDonTotal!$C:$C,Q$6,DSHoaDonTotal!$J:$J,$C12,DSHoaDonTotal!$AA:$AA,R$7)</f>
        <v>0</v>
      </c>
      <c r="S12" s="10">
        <f>SUMIFS(DSHoaDonTotal!$W:$W,DSHoaDonTotal!$C:$C,S$6,DSHoaDonTotal!$J:$J,$C12,DSHoaDonTotal!$AA:$AA,S$7)</f>
        <v>0</v>
      </c>
      <c r="T12" s="10">
        <f>SUMIFS(DSHoaDonTotal!$W:$W,DSHoaDonTotal!$C:$C,S$6,DSHoaDonTotal!$J:$J,$C12,DSHoaDonTotal!$AA:$AA,T$7)</f>
        <v>0</v>
      </c>
      <c r="U12" s="10">
        <f>SUMIFS(DSHoaDonTotal!$W:$W,DSHoaDonTotal!$C:$C,U$6,DSHoaDonTotal!$J:$J,$C12,DSHoaDonTotal!$AA:$AA,U$7)</f>
        <v>0</v>
      </c>
      <c r="V12" s="10">
        <f>SUMIFS(DSHoaDonTotal!$W:$W,DSHoaDonTotal!$C:$C,U$6,DSHoaDonTotal!$J:$J,$C12,DSHoaDonTotal!$AA:$AA,V$7)</f>
        <v>0</v>
      </c>
      <c r="W12" s="10">
        <f>SUMIFS(DSHoaDonTotal!$W:$W,DSHoaDonTotal!$C:$C,W$6,DSHoaDonTotal!$J:$J,$C12,DSHoaDonTotal!$AA:$AA,W$7)</f>
        <v>0</v>
      </c>
      <c r="X12" s="10">
        <f>SUMIFS(DSHoaDonTotal!$W:$W,DSHoaDonTotal!$C:$C,W$6,DSHoaDonTotal!$J:$J,$C12,DSHoaDonTotal!$AA:$AA,X$7)</f>
        <v>0</v>
      </c>
      <c r="Y12" s="10">
        <f>SUMIFS(DSHoaDonTotal!$W:$W,DSHoaDonTotal!$C:$C,Y$6,DSHoaDonTotal!$J:$J,$C12,DSHoaDonTotal!$AA:$AA,Y$7)</f>
        <v>0</v>
      </c>
      <c r="Z12" s="10">
        <f>SUMIFS(DSHoaDonTotal!$W:$W,DSHoaDonTotal!$C:$C,Y$6,DSHoaDonTotal!$J:$J,$C12,DSHoaDonTotal!$AA:$AA,Z$7)</f>
        <v>0</v>
      </c>
      <c r="AA12" s="10">
        <f>SUMIFS(DSHoaDonTotal!$W:$W,DSHoaDonTotal!$C:$C,AA$6,DSHoaDonTotal!$J:$J,$C12,DSHoaDonTotal!$AA:$AA,AA$7)</f>
        <v>0</v>
      </c>
      <c r="AB12" s="10">
        <f>SUMIFS(DSHoaDonTotal!$W:$W,DSHoaDonTotal!$C:$C,AA$6,DSHoaDonTotal!$J:$J,$C12,DSHoaDonTotal!$AA:$AA,AB$7)</f>
        <v>0</v>
      </c>
      <c r="AC12" s="10">
        <f>SUMIFS(DSHoaDonTotal!$W:$W,DSHoaDonTotal!$C:$C,AC$6,DSHoaDonTotal!$J:$J,$C12,DSHoaDonTotal!$AA:$AA,AC$7)</f>
        <v>0</v>
      </c>
      <c r="AD12" s="10">
        <f>SUMIFS(DSHoaDonTotal!$W:$W,DSHoaDonTotal!$C:$C,AC$6,DSHoaDonTotal!$J:$J,$C12,DSHoaDonTotal!$AA:$AA,AD$7)</f>
        <v>0</v>
      </c>
      <c r="AE12" s="10">
        <f>SUMIFS(DSHoaDonTotal!$W:$W,DSHoaDonTotal!$C:$C,AE$6,DSHoaDonTotal!$J:$J,$C12,DSHoaDonTotal!$AA:$AA,AE$7)</f>
        <v>0</v>
      </c>
      <c r="AF12" s="10">
        <f>SUMIFS(DSHoaDonTotal!$W:$W,DSHoaDonTotal!$C:$C,AE$6,DSHoaDonTotal!$J:$J,$C12,DSHoaDonTotal!$AA:$AA,AF$7)</f>
        <v>0</v>
      </c>
      <c r="AG12" s="10">
        <f>SUMIFS(DSHoaDonTotal!$W:$W,DSHoaDonTotal!$C:$C,AG$6,DSHoaDonTotal!$J:$J,$C12,DSHoaDonTotal!$AA:$AA,AG$7)</f>
        <v>0</v>
      </c>
      <c r="AH12" s="10">
        <f>SUMIFS(DSHoaDonTotal!$W:$W,DSHoaDonTotal!$C:$C,AG$6,DSHoaDonTotal!$J:$J,$C12,DSHoaDonTotal!$AA:$AA,AH$7)</f>
        <v>0</v>
      </c>
      <c r="AI12" s="10">
        <f>SUMIFS(DSHoaDonTotal!$W:$W,DSHoaDonTotal!$C:$C,AI$6,DSHoaDonTotal!$J:$J,$C12,DSHoaDonTotal!$AA:$AA,AI$7)</f>
        <v>0</v>
      </c>
      <c r="AJ12" s="10">
        <f>SUMIFS(DSHoaDonTotal!$W:$W,DSHoaDonTotal!$C:$C,AI$6,DSHoaDonTotal!$J:$J,$C12,DSHoaDonTotal!$AA:$AA,AJ$7)</f>
        <v>74000</v>
      </c>
      <c r="AK12" s="10">
        <f>SUMIFS(DSHoaDonTotal!$W:$W,DSHoaDonTotal!$C:$C,AK$6,DSHoaDonTotal!$J:$J,$C12,DSHoaDonTotal!$AA:$AA,AK$7)</f>
        <v>0</v>
      </c>
      <c r="AL12" s="10">
        <f>SUMIFS(DSHoaDonTotal!$W:$W,DSHoaDonTotal!$C:$C,AK$6,DSHoaDonTotal!$J:$J,$C12,DSHoaDonTotal!$AA:$AA,AL$7)</f>
        <v>0</v>
      </c>
      <c r="AM12" s="10">
        <f>SUMIFS(DSHoaDonTotal!$W:$W,DSHoaDonTotal!$C:$C,AM$6,DSHoaDonTotal!$J:$J,$C12,DSHoaDonTotal!$AA:$AA,AM$7)</f>
        <v>0</v>
      </c>
      <c r="AN12" s="10">
        <f>SUMIFS(DSHoaDonTotal!$W:$W,DSHoaDonTotal!$C:$C,AM$6,DSHoaDonTotal!$J:$J,$C12,DSHoaDonTotal!$AA:$AA,AN$7)</f>
        <v>0</v>
      </c>
      <c r="AO12" s="10">
        <f>SUMIFS(DSHoaDonTotal!$W:$W,DSHoaDonTotal!$C:$C,AO$6,DSHoaDonTotal!$J:$J,$C12,DSHoaDonTotal!$AA:$AA,AO$7)</f>
        <v>0</v>
      </c>
      <c r="AP12" s="10">
        <f>SUMIFS(DSHoaDonTotal!$W:$W,DSHoaDonTotal!$C:$C,AO$6,DSHoaDonTotal!$J:$J,$C12,DSHoaDonTotal!$AA:$AA,AP$7)</f>
        <v>0</v>
      </c>
      <c r="AQ12" s="10">
        <f>SUMIFS(DSHoaDonTotal!$W:$W,DSHoaDonTotal!$C:$C,AQ$6,DSHoaDonTotal!$J:$J,$C12,DSHoaDonTotal!$AA:$AA,AQ$7)</f>
        <v>0</v>
      </c>
      <c r="AR12" s="10">
        <f>SUMIFS(DSHoaDonTotal!$W:$W,DSHoaDonTotal!$C:$C,AQ$6,DSHoaDonTotal!$J:$J,$C12,DSHoaDonTotal!$AA:$AA,AR$7)</f>
        <v>0</v>
      </c>
      <c r="AS12" s="10">
        <f>SUMIFS(DSHoaDonTotal!$W:$W,DSHoaDonTotal!$C:$C,AS$6,DSHoaDonTotal!$J:$J,$C12,DSHoaDonTotal!$AA:$AA,AS$7)</f>
        <v>0</v>
      </c>
      <c r="AT12" s="10">
        <f>SUMIFS(DSHoaDonTotal!$W:$W,DSHoaDonTotal!$C:$C,AS$6,DSHoaDonTotal!$J:$J,$C12,DSHoaDonTotal!$AA:$AA,AT$7)</f>
        <v>0</v>
      </c>
      <c r="AU12" s="10">
        <f>SUMIFS(DSHoaDonTotal!$W:$W,DSHoaDonTotal!$C:$C,AU$6,DSHoaDonTotal!$J:$J,$C12,DSHoaDonTotal!$AA:$AA,AU$7)</f>
        <v>0</v>
      </c>
      <c r="AV12" s="10">
        <f>SUMIFS(DSHoaDonTotal!$W:$W,DSHoaDonTotal!$C:$C,AU$6,DSHoaDonTotal!$J:$J,$C12,DSHoaDonTotal!$AA:$AA,AV$7)</f>
        <v>0</v>
      </c>
      <c r="AW12" s="10">
        <f>SUMIFS(DSHoaDonTotal!$W:$W,DSHoaDonTotal!$C:$C,AW$6,DSHoaDonTotal!$J:$J,$C12,DSHoaDonTotal!$AA:$AA,AW$7)</f>
        <v>0</v>
      </c>
      <c r="AX12" s="10">
        <f>SUMIFS(DSHoaDonTotal!$W:$W,DSHoaDonTotal!$C:$C,AW$6,DSHoaDonTotal!$J:$J,$C12,DSHoaDonTotal!$AA:$AA,AX$7)</f>
        <v>0</v>
      </c>
      <c r="AY12" s="10">
        <f>SUMIFS(DSHoaDonTotal!$W:$W,DSHoaDonTotal!$C:$C,AY$6,DSHoaDonTotal!$J:$J,$C12,DSHoaDonTotal!$AA:$AA,AY$7)</f>
        <v>0</v>
      </c>
      <c r="AZ12" s="10">
        <f>SUMIFS(DSHoaDonTotal!$W:$W,DSHoaDonTotal!$C:$C,AY$6,DSHoaDonTotal!$J:$J,$C12,DSHoaDonTotal!$AA:$AA,AZ$7)</f>
        <v>0</v>
      </c>
      <c r="BA12" s="10">
        <f>SUMIFS(DSHoaDonTotal!$W:$W,DSHoaDonTotal!$C:$C,BA$6,DSHoaDonTotal!$J:$J,$C12,DSHoaDonTotal!$AA:$AA,BA$7)</f>
        <v>0</v>
      </c>
      <c r="BB12" s="10">
        <f>SUMIFS(DSHoaDonTotal!$W:$W,DSHoaDonTotal!$C:$C,BA$6,DSHoaDonTotal!$J:$J,$C12,DSHoaDonTotal!$AA:$AA,BB$7)</f>
        <v>0</v>
      </c>
      <c r="BC12" s="10">
        <f>SUMIFS(DSHoaDonTotal!$W:$W,DSHoaDonTotal!$C:$C,BC$6,DSHoaDonTotal!$J:$J,$C12,DSHoaDonTotal!$AA:$AA,BC$7)</f>
        <v>0</v>
      </c>
      <c r="BD12" s="10">
        <f>SUMIFS(DSHoaDonTotal!$W:$W,DSHoaDonTotal!$C:$C,BC$6,DSHoaDonTotal!$J:$J,$C12,DSHoaDonTotal!$AA:$AA,BD$7)</f>
        <v>0</v>
      </c>
      <c r="BE12" s="10">
        <f>SUMIFS(DSHoaDonTotal!$W:$W,DSHoaDonTotal!$C:$C,BE$6,DSHoaDonTotal!$J:$J,$C12,DSHoaDonTotal!$AA:$AA,BE$7)</f>
        <v>0</v>
      </c>
      <c r="BF12" s="10">
        <f>SUMIFS(DSHoaDonTotal!$W:$W,DSHoaDonTotal!$C:$C,BE$6,DSHoaDonTotal!$J:$J,$C12,DSHoaDonTotal!$AA:$AA,BF$7)</f>
        <v>0</v>
      </c>
      <c r="BG12" s="10">
        <f>SUMIFS(DSHoaDonTotal!$W:$W,DSHoaDonTotal!$C:$C,BG$6,DSHoaDonTotal!$J:$J,$C12,DSHoaDonTotal!$AA:$AA,BG$7)</f>
        <v>0</v>
      </c>
      <c r="BH12" s="10">
        <f>SUMIFS(DSHoaDonTotal!$W:$W,DSHoaDonTotal!$C:$C,BG$6,DSHoaDonTotal!$J:$J,$C12,DSHoaDonTotal!$AA:$AA,BH$7)</f>
        <v>0</v>
      </c>
      <c r="BI12" s="10">
        <f>SUMIFS(DSHoaDonTotal!$W:$W,DSHoaDonTotal!$C:$C,BI$6,DSHoaDonTotal!$J:$J,$C12,DSHoaDonTotal!$AA:$AA,BI$7)</f>
        <v>0</v>
      </c>
      <c r="BJ12" s="10">
        <f>SUMIFS(DSHoaDonTotal!$W:$W,DSHoaDonTotal!$C:$C,BI$6,DSHoaDonTotal!$J:$J,$C12,DSHoaDonTotal!$AA:$AA,BJ$7)</f>
        <v>0</v>
      </c>
      <c r="BK12" s="10">
        <f>SUMIFS(DSHoaDonTotal!$W:$W,DSHoaDonTotal!$C:$C,BK$6,DSHoaDonTotal!$J:$J,$C12,DSHoaDonTotal!$AA:$AA,BK$7)</f>
        <v>0</v>
      </c>
      <c r="BL12" s="10">
        <f>SUMIFS(DSHoaDonTotal!$W:$W,DSHoaDonTotal!$C:$C,BK$6,DSHoaDonTotal!$J:$J,$C12,DSHoaDonTotal!$AA:$AA,BL$7)</f>
        <v>0</v>
      </c>
      <c r="BM12" s="10">
        <f>SUMIFS(DSHoaDonTotal!$W:$W,DSHoaDonTotal!$C:$C,BM$6,DSHoaDonTotal!$J:$J,$C12,DSHoaDonTotal!$AA:$AA,BM$7)</f>
        <v>0</v>
      </c>
      <c r="BN12" s="10">
        <f>SUMIFS(DSHoaDonTotal!$W:$W,DSHoaDonTotal!$C:$C,BM$6,DSHoaDonTotal!$J:$J,$C12,DSHoaDonTotal!$AA:$AA,BN$7)</f>
        <v>0</v>
      </c>
    </row>
    <row r="13" spans="1:66">
      <c r="A13" s="46"/>
      <c r="B13" s="158"/>
      <c r="C13" s="9" t="s">
        <v>51</v>
      </c>
      <c r="D13" s="9"/>
      <c r="E13" s="10">
        <f>SUMIFS(DSHoaDonTotal!$W:$W,DSHoaDonTotal!$C:$C,E$6,DSHoaDonTotal!$J:$J,$C13,DSHoaDonTotal!$AA:$AA,E$7)</f>
        <v>0</v>
      </c>
      <c r="F13" s="10">
        <f>SUMIFS(DSHoaDonTotal!$W:$W,DSHoaDonTotal!$C:$C,E$6,DSHoaDonTotal!$J:$J,$C13,DSHoaDonTotal!$AA:$AA,F$7)</f>
        <v>0</v>
      </c>
      <c r="G13" s="10">
        <f>SUMIFS(DSHoaDonTotal!$W:$W,DSHoaDonTotal!$C:$C,G$6,DSHoaDonTotal!$J:$J,$C13,DSHoaDonTotal!$AA:$AA,G$7)</f>
        <v>0</v>
      </c>
      <c r="H13" s="10">
        <f>SUMIFS(DSHoaDonTotal!$W:$W,DSHoaDonTotal!$C:$C,G$6,DSHoaDonTotal!$J:$J,$C13,DSHoaDonTotal!$AA:$AA,H$7)</f>
        <v>0</v>
      </c>
      <c r="I13" s="10">
        <f>SUMIFS(DSHoaDonTotal!$W:$W,DSHoaDonTotal!$C:$C,I$6,DSHoaDonTotal!$J:$J,$C13,DSHoaDonTotal!$AA:$AA,I$7)</f>
        <v>0</v>
      </c>
      <c r="J13" s="10">
        <f>SUMIFS(DSHoaDonTotal!$W:$W,DSHoaDonTotal!$C:$C,I$6,DSHoaDonTotal!$J:$J,$C13,DSHoaDonTotal!$AA:$AA,J$7)</f>
        <v>0</v>
      </c>
      <c r="K13" s="10">
        <f>SUMIFS(DSHoaDonTotal!$W:$W,DSHoaDonTotal!$C:$C,K$6,DSHoaDonTotal!$J:$J,$C13,DSHoaDonTotal!$AA:$AA,K$7)</f>
        <v>0</v>
      </c>
      <c r="L13" s="10">
        <f>SUMIFS(DSHoaDonTotal!$W:$W,DSHoaDonTotal!$C:$C,K$6,DSHoaDonTotal!$J:$J,$C13,DSHoaDonTotal!$AA:$AA,L$7)</f>
        <v>0</v>
      </c>
      <c r="M13" s="10">
        <f>SUMIFS(DSHoaDonTotal!$W:$W,DSHoaDonTotal!$C:$C,M$6,DSHoaDonTotal!$J:$J,$C13,DSHoaDonTotal!$AA:$AA,M$7)</f>
        <v>0</v>
      </c>
      <c r="N13" s="10">
        <f>SUMIFS(DSHoaDonTotal!$W:$W,DSHoaDonTotal!$C:$C,M$6,DSHoaDonTotal!$J:$J,$C13,DSHoaDonTotal!$AA:$AA,N$7)</f>
        <v>0</v>
      </c>
      <c r="O13" s="10">
        <f>SUMIFS(DSHoaDonTotal!$W:$W,DSHoaDonTotal!$C:$C,O$6,DSHoaDonTotal!$J:$J,$C13,DSHoaDonTotal!$AA:$AA,O$7)</f>
        <v>0</v>
      </c>
      <c r="P13" s="10">
        <f>SUMIFS(DSHoaDonTotal!$W:$W,DSHoaDonTotal!$C:$C,O$6,DSHoaDonTotal!$J:$J,$C13,DSHoaDonTotal!$AA:$AA,P$7)</f>
        <v>0</v>
      </c>
      <c r="Q13" s="10">
        <f>SUMIFS(DSHoaDonTotal!$W:$W,DSHoaDonTotal!$C:$C,Q$6,DSHoaDonTotal!$J:$J,$C13,DSHoaDonTotal!$AA:$AA,Q$7)</f>
        <v>0</v>
      </c>
      <c r="R13" s="10">
        <f>SUMIFS(DSHoaDonTotal!$W:$W,DSHoaDonTotal!$C:$C,Q$6,DSHoaDonTotal!$J:$J,$C13,DSHoaDonTotal!$AA:$AA,R$7)</f>
        <v>0</v>
      </c>
      <c r="S13" s="10">
        <f>SUMIFS(DSHoaDonTotal!$W:$W,DSHoaDonTotal!$C:$C,S$6,DSHoaDonTotal!$J:$J,$C13,DSHoaDonTotal!$AA:$AA,S$7)</f>
        <v>0</v>
      </c>
      <c r="T13" s="10">
        <f>SUMIFS(DSHoaDonTotal!$W:$W,DSHoaDonTotal!$C:$C,S$6,DSHoaDonTotal!$J:$J,$C13,DSHoaDonTotal!$AA:$AA,T$7)</f>
        <v>0</v>
      </c>
      <c r="U13" s="10">
        <f>SUMIFS(DSHoaDonTotal!$W:$W,DSHoaDonTotal!$C:$C,U$6,DSHoaDonTotal!$J:$J,$C13,DSHoaDonTotal!$AA:$AA,U$7)</f>
        <v>0</v>
      </c>
      <c r="V13" s="10">
        <f>SUMIFS(DSHoaDonTotal!$W:$W,DSHoaDonTotal!$C:$C,U$6,DSHoaDonTotal!$J:$J,$C13,DSHoaDonTotal!$AA:$AA,V$7)</f>
        <v>0</v>
      </c>
      <c r="W13" s="10">
        <f>SUMIFS(DSHoaDonTotal!$W:$W,DSHoaDonTotal!$C:$C,W$6,DSHoaDonTotal!$J:$J,$C13,DSHoaDonTotal!$AA:$AA,W$7)</f>
        <v>0</v>
      </c>
      <c r="X13" s="10">
        <f>SUMIFS(DSHoaDonTotal!$W:$W,DSHoaDonTotal!$C:$C,W$6,DSHoaDonTotal!$J:$J,$C13,DSHoaDonTotal!$AA:$AA,X$7)</f>
        <v>0</v>
      </c>
      <c r="Y13" s="10">
        <f>SUMIFS(DSHoaDonTotal!$W:$W,DSHoaDonTotal!$C:$C,Y$6,DSHoaDonTotal!$J:$J,$C13,DSHoaDonTotal!$AA:$AA,Y$7)</f>
        <v>0</v>
      </c>
      <c r="Z13" s="10">
        <f>SUMIFS(DSHoaDonTotal!$W:$W,DSHoaDonTotal!$C:$C,Y$6,DSHoaDonTotal!$J:$J,$C13,DSHoaDonTotal!$AA:$AA,Z$7)</f>
        <v>0</v>
      </c>
      <c r="AA13" s="10">
        <f>SUMIFS(DSHoaDonTotal!$W:$W,DSHoaDonTotal!$C:$C,AA$6,DSHoaDonTotal!$J:$J,$C13,DSHoaDonTotal!$AA:$AA,AA$7)</f>
        <v>0</v>
      </c>
      <c r="AB13" s="10">
        <f>SUMIFS(DSHoaDonTotal!$W:$W,DSHoaDonTotal!$C:$C,AA$6,DSHoaDonTotal!$J:$J,$C13,DSHoaDonTotal!$AA:$AA,AB$7)</f>
        <v>0</v>
      </c>
      <c r="AC13" s="10">
        <f>SUMIFS(DSHoaDonTotal!$W:$W,DSHoaDonTotal!$C:$C,AC$6,DSHoaDonTotal!$J:$J,$C13,DSHoaDonTotal!$AA:$AA,AC$7)</f>
        <v>0</v>
      </c>
      <c r="AD13" s="10">
        <f>SUMIFS(DSHoaDonTotal!$W:$W,DSHoaDonTotal!$C:$C,AC$6,DSHoaDonTotal!$J:$J,$C13,DSHoaDonTotal!$AA:$AA,AD$7)</f>
        <v>0</v>
      </c>
      <c r="AE13" s="10">
        <f>SUMIFS(DSHoaDonTotal!$W:$W,DSHoaDonTotal!$C:$C,AE$6,DSHoaDonTotal!$J:$J,$C13,DSHoaDonTotal!$AA:$AA,AE$7)</f>
        <v>0</v>
      </c>
      <c r="AF13" s="10">
        <f>SUMIFS(DSHoaDonTotal!$W:$W,DSHoaDonTotal!$C:$C,AE$6,DSHoaDonTotal!$J:$J,$C13,DSHoaDonTotal!$AA:$AA,AF$7)</f>
        <v>0</v>
      </c>
      <c r="AG13" s="10">
        <f>SUMIFS(DSHoaDonTotal!$W:$W,DSHoaDonTotal!$C:$C,AG$6,DSHoaDonTotal!$J:$J,$C13,DSHoaDonTotal!$AA:$AA,AG$7)</f>
        <v>0</v>
      </c>
      <c r="AH13" s="10">
        <f>SUMIFS(DSHoaDonTotal!$W:$W,DSHoaDonTotal!$C:$C,AG$6,DSHoaDonTotal!$J:$J,$C13,DSHoaDonTotal!$AA:$AA,AH$7)</f>
        <v>0</v>
      </c>
      <c r="AI13" s="10">
        <f>SUMIFS(DSHoaDonTotal!$W:$W,DSHoaDonTotal!$C:$C,AI$6,DSHoaDonTotal!$J:$J,$C13,DSHoaDonTotal!$AA:$AA,AI$7)</f>
        <v>0</v>
      </c>
      <c r="AJ13" s="10">
        <f>SUMIFS(DSHoaDonTotal!$W:$W,DSHoaDonTotal!$C:$C,AI$6,DSHoaDonTotal!$J:$J,$C13,DSHoaDonTotal!$AA:$AA,AJ$7)</f>
        <v>0</v>
      </c>
      <c r="AK13" s="10">
        <f>SUMIFS(DSHoaDonTotal!$W:$W,DSHoaDonTotal!$C:$C,AK$6,DSHoaDonTotal!$J:$J,$C13,DSHoaDonTotal!$AA:$AA,AK$7)</f>
        <v>0</v>
      </c>
      <c r="AL13" s="10">
        <f>SUMIFS(DSHoaDonTotal!$W:$W,DSHoaDonTotal!$C:$C,AK$6,DSHoaDonTotal!$J:$J,$C13,DSHoaDonTotal!$AA:$AA,AL$7)</f>
        <v>0</v>
      </c>
      <c r="AM13" s="10">
        <f>SUMIFS(DSHoaDonTotal!$W:$W,DSHoaDonTotal!$C:$C,AM$6,DSHoaDonTotal!$J:$J,$C13,DSHoaDonTotal!$AA:$AA,AM$7)</f>
        <v>0</v>
      </c>
      <c r="AN13" s="10">
        <f>SUMIFS(DSHoaDonTotal!$W:$W,DSHoaDonTotal!$C:$C,AM$6,DSHoaDonTotal!$J:$J,$C13,DSHoaDonTotal!$AA:$AA,AN$7)</f>
        <v>0</v>
      </c>
      <c r="AO13" s="10">
        <f>SUMIFS(DSHoaDonTotal!$W:$W,DSHoaDonTotal!$C:$C,AO$6,DSHoaDonTotal!$J:$J,$C13,DSHoaDonTotal!$AA:$AA,AO$7)</f>
        <v>0</v>
      </c>
      <c r="AP13" s="10">
        <f>SUMIFS(DSHoaDonTotal!$W:$W,DSHoaDonTotal!$C:$C,AO$6,DSHoaDonTotal!$J:$J,$C13,DSHoaDonTotal!$AA:$AA,AP$7)</f>
        <v>0</v>
      </c>
      <c r="AQ13" s="10">
        <f>SUMIFS(DSHoaDonTotal!$W:$W,DSHoaDonTotal!$C:$C,AQ$6,DSHoaDonTotal!$J:$J,$C13,DSHoaDonTotal!$AA:$AA,AQ$7)</f>
        <v>0</v>
      </c>
      <c r="AR13" s="10">
        <f>SUMIFS(DSHoaDonTotal!$W:$W,DSHoaDonTotal!$C:$C,AQ$6,DSHoaDonTotal!$J:$J,$C13,DSHoaDonTotal!$AA:$AA,AR$7)</f>
        <v>0</v>
      </c>
      <c r="AS13" s="10">
        <f>SUMIFS(DSHoaDonTotal!$W:$W,DSHoaDonTotal!$C:$C,AS$6,DSHoaDonTotal!$J:$J,$C13,DSHoaDonTotal!$AA:$AA,AS$7)</f>
        <v>0</v>
      </c>
      <c r="AT13" s="10">
        <f>SUMIFS(DSHoaDonTotal!$W:$W,DSHoaDonTotal!$C:$C,AS$6,DSHoaDonTotal!$J:$J,$C13,DSHoaDonTotal!$AA:$AA,AT$7)</f>
        <v>0</v>
      </c>
      <c r="AU13" s="10">
        <f>SUMIFS(DSHoaDonTotal!$W:$W,DSHoaDonTotal!$C:$C,AU$6,DSHoaDonTotal!$J:$J,$C13,DSHoaDonTotal!$AA:$AA,AU$7)</f>
        <v>0</v>
      </c>
      <c r="AV13" s="10">
        <f>SUMIFS(DSHoaDonTotal!$W:$W,DSHoaDonTotal!$C:$C,AU$6,DSHoaDonTotal!$J:$J,$C13,DSHoaDonTotal!$AA:$AA,AV$7)</f>
        <v>0</v>
      </c>
      <c r="AW13" s="10">
        <f>SUMIFS(DSHoaDonTotal!$W:$W,DSHoaDonTotal!$C:$C,AW$6,DSHoaDonTotal!$J:$J,$C13,DSHoaDonTotal!$AA:$AA,AW$7)</f>
        <v>0</v>
      </c>
      <c r="AX13" s="10">
        <f>SUMIFS(DSHoaDonTotal!$W:$W,DSHoaDonTotal!$C:$C,AW$6,DSHoaDonTotal!$J:$J,$C13,DSHoaDonTotal!$AA:$AA,AX$7)</f>
        <v>0</v>
      </c>
      <c r="AY13" s="10">
        <f>SUMIFS(DSHoaDonTotal!$W:$W,DSHoaDonTotal!$C:$C,AY$6,DSHoaDonTotal!$J:$J,$C13,DSHoaDonTotal!$AA:$AA,AY$7)</f>
        <v>0</v>
      </c>
      <c r="AZ13" s="10">
        <f>SUMIFS(DSHoaDonTotal!$W:$W,DSHoaDonTotal!$C:$C,AY$6,DSHoaDonTotal!$J:$J,$C13,DSHoaDonTotal!$AA:$AA,AZ$7)</f>
        <v>0</v>
      </c>
      <c r="BA13" s="10">
        <f>SUMIFS(DSHoaDonTotal!$W:$W,DSHoaDonTotal!$C:$C,BA$6,DSHoaDonTotal!$J:$J,$C13,DSHoaDonTotal!$AA:$AA,BA$7)</f>
        <v>0</v>
      </c>
      <c r="BB13" s="10">
        <f>SUMIFS(DSHoaDonTotal!$W:$W,DSHoaDonTotal!$C:$C,BA$6,DSHoaDonTotal!$J:$J,$C13,DSHoaDonTotal!$AA:$AA,BB$7)</f>
        <v>0</v>
      </c>
      <c r="BC13" s="10">
        <f>SUMIFS(DSHoaDonTotal!$W:$W,DSHoaDonTotal!$C:$C,BC$6,DSHoaDonTotal!$J:$J,$C13,DSHoaDonTotal!$AA:$AA,BC$7)</f>
        <v>0</v>
      </c>
      <c r="BD13" s="10">
        <f>SUMIFS(DSHoaDonTotal!$W:$W,DSHoaDonTotal!$C:$C,BC$6,DSHoaDonTotal!$J:$J,$C13,DSHoaDonTotal!$AA:$AA,BD$7)</f>
        <v>0</v>
      </c>
      <c r="BE13" s="10">
        <f>SUMIFS(DSHoaDonTotal!$W:$W,DSHoaDonTotal!$C:$C,BE$6,DSHoaDonTotal!$J:$J,$C13,DSHoaDonTotal!$AA:$AA,BE$7)</f>
        <v>0</v>
      </c>
      <c r="BF13" s="10">
        <f>SUMIFS(DSHoaDonTotal!$W:$W,DSHoaDonTotal!$C:$C,BE$6,DSHoaDonTotal!$J:$J,$C13,DSHoaDonTotal!$AA:$AA,BF$7)</f>
        <v>0</v>
      </c>
      <c r="BG13" s="10">
        <f>SUMIFS(DSHoaDonTotal!$W:$W,DSHoaDonTotal!$C:$C,BG$6,DSHoaDonTotal!$J:$J,$C13,DSHoaDonTotal!$AA:$AA,BG$7)</f>
        <v>0</v>
      </c>
      <c r="BH13" s="10">
        <f>SUMIFS(DSHoaDonTotal!$W:$W,DSHoaDonTotal!$C:$C,BG$6,DSHoaDonTotal!$J:$J,$C13,DSHoaDonTotal!$AA:$AA,BH$7)</f>
        <v>0</v>
      </c>
      <c r="BI13" s="10">
        <f>SUMIFS(DSHoaDonTotal!$W:$W,DSHoaDonTotal!$C:$C,BI$6,DSHoaDonTotal!$J:$J,$C13,DSHoaDonTotal!$AA:$AA,BI$7)</f>
        <v>0</v>
      </c>
      <c r="BJ13" s="10">
        <f>SUMIFS(DSHoaDonTotal!$W:$W,DSHoaDonTotal!$C:$C,BI$6,DSHoaDonTotal!$J:$J,$C13,DSHoaDonTotal!$AA:$AA,BJ$7)</f>
        <v>0</v>
      </c>
      <c r="BK13" s="10">
        <f>SUMIFS(DSHoaDonTotal!$W:$W,DSHoaDonTotal!$C:$C,BK$6,DSHoaDonTotal!$J:$J,$C13,DSHoaDonTotal!$AA:$AA,BK$7)</f>
        <v>0</v>
      </c>
      <c r="BL13" s="10">
        <f>SUMIFS(DSHoaDonTotal!$W:$W,DSHoaDonTotal!$C:$C,BK$6,DSHoaDonTotal!$J:$J,$C13,DSHoaDonTotal!$AA:$AA,BL$7)</f>
        <v>0</v>
      </c>
      <c r="BM13" s="10">
        <f>SUMIFS(DSHoaDonTotal!$W:$W,DSHoaDonTotal!$C:$C,BM$6,DSHoaDonTotal!$J:$J,$C13,DSHoaDonTotal!$AA:$AA,BM$7)</f>
        <v>0</v>
      </c>
      <c r="BN13" s="10">
        <f>SUMIFS(DSHoaDonTotal!$W:$W,DSHoaDonTotal!$C:$C,BM$6,DSHoaDonTotal!$J:$J,$C13,DSHoaDonTotal!$AA:$AA,BN$7)</f>
        <v>0</v>
      </c>
    </row>
    <row r="14" spans="1:66">
      <c r="A14" s="46"/>
      <c r="B14" s="158"/>
      <c r="C14" s="9" t="s">
        <v>69</v>
      </c>
      <c r="D14" s="9"/>
      <c r="E14" s="10">
        <f>SUMIFS(DSHoaDonTotal!$W:$W,DSHoaDonTotal!$C:$C,E$6,DSHoaDonTotal!$J:$J,$C14,DSHoaDonTotal!$AA:$AA,E$7)</f>
        <v>0</v>
      </c>
      <c r="F14" s="10">
        <f>SUMIFS(DSHoaDonTotal!$W:$W,DSHoaDonTotal!$C:$C,E$6,DSHoaDonTotal!$J:$J,$C14,DSHoaDonTotal!$AA:$AA,F$7)</f>
        <v>80000</v>
      </c>
      <c r="G14" s="10">
        <f>SUMIFS(DSHoaDonTotal!$W:$W,DSHoaDonTotal!$C:$C,G$6,DSHoaDonTotal!$J:$J,$C14,DSHoaDonTotal!$AA:$AA,G$7)</f>
        <v>0</v>
      </c>
      <c r="H14" s="10">
        <f>SUMIFS(DSHoaDonTotal!$W:$W,DSHoaDonTotal!$C:$C,G$6,DSHoaDonTotal!$J:$J,$C14,DSHoaDonTotal!$AA:$AA,H$7)</f>
        <v>80000</v>
      </c>
      <c r="I14" s="10">
        <f>SUMIFS(DSHoaDonTotal!$W:$W,DSHoaDonTotal!$C:$C,I$6,DSHoaDonTotal!$J:$J,$C14,DSHoaDonTotal!$AA:$AA,I$7)</f>
        <v>60000</v>
      </c>
      <c r="J14" s="10">
        <f>SUMIFS(DSHoaDonTotal!$W:$W,DSHoaDonTotal!$C:$C,I$6,DSHoaDonTotal!$J:$J,$C14,DSHoaDonTotal!$AA:$AA,J$7)</f>
        <v>300000</v>
      </c>
      <c r="K14" s="10">
        <f>SUMIFS(DSHoaDonTotal!$W:$W,DSHoaDonTotal!$C:$C,K$6,DSHoaDonTotal!$J:$J,$C14,DSHoaDonTotal!$AA:$AA,K$7)</f>
        <v>150000</v>
      </c>
      <c r="L14" s="10">
        <f>SUMIFS(DSHoaDonTotal!$W:$W,DSHoaDonTotal!$C:$C,K$6,DSHoaDonTotal!$J:$J,$C14,DSHoaDonTotal!$AA:$AA,L$7)</f>
        <v>140000</v>
      </c>
      <c r="M14" s="10">
        <f>SUMIFS(DSHoaDonTotal!$W:$W,DSHoaDonTotal!$C:$C,M$6,DSHoaDonTotal!$J:$J,$C14,DSHoaDonTotal!$AA:$AA,M$7)</f>
        <v>0</v>
      </c>
      <c r="N14" s="10">
        <f>SUMIFS(DSHoaDonTotal!$W:$W,DSHoaDonTotal!$C:$C,M$6,DSHoaDonTotal!$J:$J,$C14,DSHoaDonTotal!$AA:$AA,N$7)</f>
        <v>473000</v>
      </c>
      <c r="O14" s="10">
        <f>SUMIFS(DSHoaDonTotal!$W:$W,DSHoaDonTotal!$C:$C,O$6,DSHoaDonTotal!$J:$J,$C14,DSHoaDonTotal!$AA:$AA,O$7)</f>
        <v>0</v>
      </c>
      <c r="P14" s="10">
        <f>SUMIFS(DSHoaDonTotal!$W:$W,DSHoaDonTotal!$C:$C,O$6,DSHoaDonTotal!$J:$J,$C14,DSHoaDonTotal!$AA:$AA,P$7)</f>
        <v>203000</v>
      </c>
      <c r="Q14" s="10">
        <f>SUMIFS(DSHoaDonTotal!$W:$W,DSHoaDonTotal!$C:$C,Q$6,DSHoaDonTotal!$J:$J,$C14,DSHoaDonTotal!$AA:$AA,Q$7)</f>
        <v>0</v>
      </c>
      <c r="R14" s="10">
        <f>SUMIFS(DSHoaDonTotal!$W:$W,DSHoaDonTotal!$C:$C,Q$6,DSHoaDonTotal!$J:$J,$C14,DSHoaDonTotal!$AA:$AA,R$7)</f>
        <v>0</v>
      </c>
      <c r="S14" s="10">
        <f>SUMIFS(DSHoaDonTotal!$W:$W,DSHoaDonTotal!$C:$C,S$6,DSHoaDonTotal!$J:$J,$C14,DSHoaDonTotal!$AA:$AA,S$7)</f>
        <v>0</v>
      </c>
      <c r="T14" s="10">
        <f>SUMIFS(DSHoaDonTotal!$W:$W,DSHoaDonTotal!$C:$C,S$6,DSHoaDonTotal!$J:$J,$C14,DSHoaDonTotal!$AA:$AA,T$7)</f>
        <v>350000</v>
      </c>
      <c r="U14" s="10">
        <f>SUMIFS(DSHoaDonTotal!$W:$W,DSHoaDonTotal!$C:$C,U$6,DSHoaDonTotal!$J:$J,$C14,DSHoaDonTotal!$AA:$AA,U$7)</f>
        <v>0</v>
      </c>
      <c r="V14" s="10">
        <f>SUMIFS(DSHoaDonTotal!$W:$W,DSHoaDonTotal!$C:$C,U$6,DSHoaDonTotal!$J:$J,$C14,DSHoaDonTotal!$AA:$AA,V$7)</f>
        <v>100000</v>
      </c>
      <c r="W14" s="10">
        <f>SUMIFS(DSHoaDonTotal!$W:$W,DSHoaDonTotal!$C:$C,W$6,DSHoaDonTotal!$J:$J,$C14,DSHoaDonTotal!$AA:$AA,W$7)</f>
        <v>230000</v>
      </c>
      <c r="X14" s="10">
        <f>SUMIFS(DSHoaDonTotal!$W:$W,DSHoaDonTotal!$C:$C,W$6,DSHoaDonTotal!$J:$J,$C14,DSHoaDonTotal!$AA:$AA,X$7)</f>
        <v>0</v>
      </c>
      <c r="Y14" s="10">
        <f>SUMIFS(DSHoaDonTotal!$W:$W,DSHoaDonTotal!$C:$C,Y$6,DSHoaDonTotal!$J:$J,$C14,DSHoaDonTotal!$AA:$AA,Y$7)</f>
        <v>283000</v>
      </c>
      <c r="Z14" s="10">
        <f>SUMIFS(DSHoaDonTotal!$W:$W,DSHoaDonTotal!$C:$C,Y$6,DSHoaDonTotal!$J:$J,$C14,DSHoaDonTotal!$AA:$AA,Z$7)</f>
        <v>215000</v>
      </c>
      <c r="AA14" s="10">
        <f>SUMIFS(DSHoaDonTotal!$W:$W,DSHoaDonTotal!$C:$C,AA$6,DSHoaDonTotal!$J:$J,$C14,DSHoaDonTotal!$AA:$AA,AA$7)</f>
        <v>100000</v>
      </c>
      <c r="AB14" s="10">
        <f>SUMIFS(DSHoaDonTotal!$W:$W,DSHoaDonTotal!$C:$C,AA$6,DSHoaDonTotal!$J:$J,$C14,DSHoaDonTotal!$AA:$AA,AB$7)</f>
        <v>363000</v>
      </c>
      <c r="AC14" s="10">
        <f>SUMIFS(DSHoaDonTotal!$W:$W,DSHoaDonTotal!$C:$C,AC$6,DSHoaDonTotal!$J:$J,$C14,DSHoaDonTotal!$AA:$AA,AC$7)</f>
        <v>0</v>
      </c>
      <c r="AD14" s="10">
        <f>SUMIFS(DSHoaDonTotal!$W:$W,DSHoaDonTotal!$C:$C,AC$6,DSHoaDonTotal!$J:$J,$C14,DSHoaDonTotal!$AA:$AA,AD$7)</f>
        <v>160000</v>
      </c>
      <c r="AE14" s="10">
        <f>SUMIFS(DSHoaDonTotal!$W:$W,DSHoaDonTotal!$C:$C,AE$6,DSHoaDonTotal!$J:$J,$C14,DSHoaDonTotal!$AA:$AA,AE$7)</f>
        <v>0</v>
      </c>
      <c r="AF14" s="10">
        <f>SUMIFS(DSHoaDonTotal!$W:$W,DSHoaDonTotal!$C:$C,AE$6,DSHoaDonTotal!$J:$J,$C14,DSHoaDonTotal!$AA:$AA,AF$7)</f>
        <v>251000</v>
      </c>
      <c r="AG14" s="10">
        <f>SUMIFS(DSHoaDonTotal!$W:$W,DSHoaDonTotal!$C:$C,AG$6,DSHoaDonTotal!$J:$J,$C14,DSHoaDonTotal!$AA:$AA,AG$7)</f>
        <v>0</v>
      </c>
      <c r="AH14" s="10">
        <f>SUMIFS(DSHoaDonTotal!$W:$W,DSHoaDonTotal!$C:$C,AG$6,DSHoaDonTotal!$J:$J,$C14,DSHoaDonTotal!$AA:$AA,AH$7)</f>
        <v>50000</v>
      </c>
      <c r="AI14" s="10">
        <f>SUMIFS(DSHoaDonTotal!$W:$W,DSHoaDonTotal!$C:$C,AI$6,DSHoaDonTotal!$J:$J,$C14,DSHoaDonTotal!$AA:$AA,AI$7)</f>
        <v>50000</v>
      </c>
      <c r="AJ14" s="10">
        <f>SUMIFS(DSHoaDonTotal!$W:$W,DSHoaDonTotal!$C:$C,AI$6,DSHoaDonTotal!$J:$J,$C14,DSHoaDonTotal!$AA:$AA,AJ$7)</f>
        <v>50000</v>
      </c>
      <c r="AK14" s="10">
        <f>SUMIFS(DSHoaDonTotal!$W:$W,DSHoaDonTotal!$C:$C,AK$6,DSHoaDonTotal!$J:$J,$C14,DSHoaDonTotal!$AA:$AA,AK$7)</f>
        <v>0</v>
      </c>
      <c r="AL14" s="10">
        <f>SUMIFS(DSHoaDonTotal!$W:$W,DSHoaDonTotal!$C:$C,AK$6,DSHoaDonTotal!$J:$J,$C14,DSHoaDonTotal!$AA:$AA,AL$7)</f>
        <v>0</v>
      </c>
      <c r="AM14" s="10">
        <f>SUMIFS(DSHoaDonTotal!$W:$W,DSHoaDonTotal!$C:$C,AM$6,DSHoaDonTotal!$J:$J,$C14,DSHoaDonTotal!$AA:$AA,AM$7)</f>
        <v>200000</v>
      </c>
      <c r="AN14" s="10">
        <f>SUMIFS(DSHoaDonTotal!$W:$W,DSHoaDonTotal!$C:$C,AM$6,DSHoaDonTotal!$J:$J,$C14,DSHoaDonTotal!$AA:$AA,AN$7)</f>
        <v>220000</v>
      </c>
      <c r="AO14" s="10">
        <f>SUMIFS(DSHoaDonTotal!$W:$W,DSHoaDonTotal!$C:$C,AO$6,DSHoaDonTotal!$J:$J,$C14,DSHoaDonTotal!$AA:$AA,AO$7)</f>
        <v>0</v>
      </c>
      <c r="AP14" s="10">
        <f>SUMIFS(DSHoaDonTotal!$W:$W,DSHoaDonTotal!$C:$C,AO$6,DSHoaDonTotal!$J:$J,$C14,DSHoaDonTotal!$AA:$AA,AP$7)</f>
        <v>0</v>
      </c>
      <c r="AQ14" s="10">
        <f>SUMIFS(DSHoaDonTotal!$W:$W,DSHoaDonTotal!$C:$C,AQ$6,DSHoaDonTotal!$J:$J,$C14,DSHoaDonTotal!$AA:$AA,AQ$7)</f>
        <v>0</v>
      </c>
      <c r="AR14" s="10">
        <f>SUMIFS(DSHoaDonTotal!$W:$W,DSHoaDonTotal!$C:$C,AQ$6,DSHoaDonTotal!$J:$J,$C14,DSHoaDonTotal!$AA:$AA,AR$7)</f>
        <v>0</v>
      </c>
      <c r="AS14" s="10">
        <f>SUMIFS(DSHoaDonTotal!$W:$W,DSHoaDonTotal!$C:$C,AS$6,DSHoaDonTotal!$J:$J,$C14,DSHoaDonTotal!$AA:$AA,AS$7)</f>
        <v>0</v>
      </c>
      <c r="AT14" s="10">
        <f>SUMIFS(DSHoaDonTotal!$W:$W,DSHoaDonTotal!$C:$C,AS$6,DSHoaDonTotal!$J:$J,$C14,DSHoaDonTotal!$AA:$AA,AT$7)</f>
        <v>0</v>
      </c>
      <c r="AU14" s="10">
        <f>SUMIFS(DSHoaDonTotal!$W:$W,DSHoaDonTotal!$C:$C,AU$6,DSHoaDonTotal!$J:$J,$C14,DSHoaDonTotal!$AA:$AA,AU$7)</f>
        <v>0</v>
      </c>
      <c r="AV14" s="10">
        <f>SUMIFS(DSHoaDonTotal!$W:$W,DSHoaDonTotal!$C:$C,AU$6,DSHoaDonTotal!$J:$J,$C14,DSHoaDonTotal!$AA:$AA,AV$7)</f>
        <v>0</v>
      </c>
      <c r="AW14" s="10">
        <f>SUMIFS(DSHoaDonTotal!$W:$W,DSHoaDonTotal!$C:$C,AW$6,DSHoaDonTotal!$J:$J,$C14,DSHoaDonTotal!$AA:$AA,AW$7)</f>
        <v>0</v>
      </c>
      <c r="AX14" s="10">
        <f>SUMIFS(DSHoaDonTotal!$W:$W,DSHoaDonTotal!$C:$C,AW$6,DSHoaDonTotal!$J:$J,$C14,DSHoaDonTotal!$AA:$AA,AX$7)</f>
        <v>0</v>
      </c>
      <c r="AY14" s="10">
        <f>SUMIFS(DSHoaDonTotal!$W:$W,DSHoaDonTotal!$C:$C,AY$6,DSHoaDonTotal!$J:$J,$C14,DSHoaDonTotal!$AA:$AA,AY$7)</f>
        <v>0</v>
      </c>
      <c r="AZ14" s="10">
        <f>SUMIFS(DSHoaDonTotal!$W:$W,DSHoaDonTotal!$C:$C,AY$6,DSHoaDonTotal!$J:$J,$C14,DSHoaDonTotal!$AA:$AA,AZ$7)</f>
        <v>0</v>
      </c>
      <c r="BA14" s="10">
        <f>SUMIFS(DSHoaDonTotal!$W:$W,DSHoaDonTotal!$C:$C,BA$6,DSHoaDonTotal!$J:$J,$C14,DSHoaDonTotal!$AA:$AA,BA$7)</f>
        <v>0</v>
      </c>
      <c r="BB14" s="10">
        <f>SUMIFS(DSHoaDonTotal!$W:$W,DSHoaDonTotal!$C:$C,BA$6,DSHoaDonTotal!$J:$J,$C14,DSHoaDonTotal!$AA:$AA,BB$7)</f>
        <v>0</v>
      </c>
      <c r="BC14" s="10">
        <f>SUMIFS(DSHoaDonTotal!$W:$W,DSHoaDonTotal!$C:$C,BC$6,DSHoaDonTotal!$J:$J,$C14,DSHoaDonTotal!$AA:$AA,BC$7)</f>
        <v>0</v>
      </c>
      <c r="BD14" s="10">
        <f>SUMIFS(DSHoaDonTotal!$W:$W,DSHoaDonTotal!$C:$C,BC$6,DSHoaDonTotal!$J:$J,$C14,DSHoaDonTotal!$AA:$AA,BD$7)</f>
        <v>0</v>
      </c>
      <c r="BE14" s="10">
        <f>SUMIFS(DSHoaDonTotal!$W:$W,DSHoaDonTotal!$C:$C,BE$6,DSHoaDonTotal!$J:$J,$C14,DSHoaDonTotal!$AA:$AA,BE$7)</f>
        <v>0</v>
      </c>
      <c r="BF14" s="10">
        <f>SUMIFS(DSHoaDonTotal!$W:$W,DSHoaDonTotal!$C:$C,BE$6,DSHoaDonTotal!$J:$J,$C14,DSHoaDonTotal!$AA:$AA,BF$7)</f>
        <v>0</v>
      </c>
      <c r="BG14" s="10">
        <f>SUMIFS(DSHoaDonTotal!$W:$W,DSHoaDonTotal!$C:$C,BG$6,DSHoaDonTotal!$J:$J,$C14,DSHoaDonTotal!$AA:$AA,BG$7)</f>
        <v>0</v>
      </c>
      <c r="BH14" s="10">
        <f>SUMIFS(DSHoaDonTotal!$W:$W,DSHoaDonTotal!$C:$C,BG$6,DSHoaDonTotal!$J:$J,$C14,DSHoaDonTotal!$AA:$AA,BH$7)</f>
        <v>0</v>
      </c>
      <c r="BI14" s="10">
        <f>SUMIFS(DSHoaDonTotal!$W:$W,DSHoaDonTotal!$C:$C,BI$6,DSHoaDonTotal!$J:$J,$C14,DSHoaDonTotal!$AA:$AA,BI$7)</f>
        <v>0</v>
      </c>
      <c r="BJ14" s="10">
        <f>SUMIFS(DSHoaDonTotal!$W:$W,DSHoaDonTotal!$C:$C,BI$6,DSHoaDonTotal!$J:$J,$C14,DSHoaDonTotal!$AA:$AA,BJ$7)</f>
        <v>0</v>
      </c>
      <c r="BK14" s="10">
        <f>SUMIFS(DSHoaDonTotal!$W:$W,DSHoaDonTotal!$C:$C,BK$6,DSHoaDonTotal!$J:$J,$C14,DSHoaDonTotal!$AA:$AA,BK$7)</f>
        <v>0</v>
      </c>
      <c r="BL14" s="10">
        <f>SUMIFS(DSHoaDonTotal!$W:$W,DSHoaDonTotal!$C:$C,BK$6,DSHoaDonTotal!$J:$J,$C14,DSHoaDonTotal!$AA:$AA,BL$7)</f>
        <v>0</v>
      </c>
      <c r="BM14" s="10">
        <f>SUMIFS(DSHoaDonTotal!$W:$W,DSHoaDonTotal!$C:$C,BM$6,DSHoaDonTotal!$J:$J,$C14,DSHoaDonTotal!$AA:$AA,BM$7)</f>
        <v>0</v>
      </c>
      <c r="BN14" s="10">
        <f>SUMIFS(DSHoaDonTotal!$W:$W,DSHoaDonTotal!$C:$C,BM$6,DSHoaDonTotal!$J:$J,$C14,DSHoaDonTotal!$AA:$AA,BN$7)</f>
        <v>0</v>
      </c>
    </row>
    <row r="15" spans="1:66">
      <c r="A15" s="46"/>
      <c r="B15" s="158"/>
      <c r="C15" s="9" t="s">
        <v>257</v>
      </c>
      <c r="D15" s="9"/>
      <c r="E15" s="10">
        <f>SUMIFS(DSHoaDonTotal!$W:$W,DSHoaDonTotal!$C:$C,E$6,DSHoaDonTotal!$J:$J,$C15,DSHoaDonTotal!$AA:$AA,E$7)</f>
        <v>0</v>
      </c>
      <c r="F15" s="10">
        <f>SUMIFS(DSHoaDonTotal!$W:$W,DSHoaDonTotal!$C:$C,E$6,DSHoaDonTotal!$J:$J,$C15,DSHoaDonTotal!$AA:$AA,F$7)</f>
        <v>0</v>
      </c>
      <c r="G15" s="10">
        <f>SUMIFS(DSHoaDonTotal!$W:$W,DSHoaDonTotal!$C:$C,G$6,DSHoaDonTotal!$J:$J,$C15,DSHoaDonTotal!$AA:$AA,G$7)</f>
        <v>0</v>
      </c>
      <c r="H15" s="10">
        <f>SUMIFS(DSHoaDonTotal!$W:$W,DSHoaDonTotal!$C:$C,G$6,DSHoaDonTotal!$J:$J,$C15,DSHoaDonTotal!$AA:$AA,H$7)</f>
        <v>0</v>
      </c>
      <c r="I15" s="10">
        <f>SUMIFS(DSHoaDonTotal!$W:$W,DSHoaDonTotal!$C:$C,I$6,DSHoaDonTotal!$J:$J,$C15,DSHoaDonTotal!$AA:$AA,I$7)</f>
        <v>0</v>
      </c>
      <c r="J15" s="10">
        <f>SUMIFS(DSHoaDonTotal!$W:$W,DSHoaDonTotal!$C:$C,I$6,DSHoaDonTotal!$J:$J,$C15,DSHoaDonTotal!$AA:$AA,J$7)</f>
        <v>0</v>
      </c>
      <c r="K15" s="10">
        <f>SUMIFS(DSHoaDonTotal!$W:$W,DSHoaDonTotal!$C:$C,K$6,DSHoaDonTotal!$J:$J,$C15,DSHoaDonTotal!$AA:$AA,K$7)</f>
        <v>0</v>
      </c>
      <c r="L15" s="10">
        <f>SUMIFS(DSHoaDonTotal!$W:$W,DSHoaDonTotal!$C:$C,K$6,DSHoaDonTotal!$J:$J,$C15,DSHoaDonTotal!$AA:$AA,L$7)</f>
        <v>0</v>
      </c>
      <c r="M15" s="10">
        <f>SUMIFS(DSHoaDonTotal!$W:$W,DSHoaDonTotal!$C:$C,M$6,DSHoaDonTotal!$J:$J,$C15,DSHoaDonTotal!$AA:$AA,M$7)</f>
        <v>0</v>
      </c>
      <c r="N15" s="10">
        <f>SUMIFS(DSHoaDonTotal!$W:$W,DSHoaDonTotal!$C:$C,M$6,DSHoaDonTotal!$J:$J,$C15,DSHoaDonTotal!$AA:$AA,N$7)</f>
        <v>0</v>
      </c>
      <c r="O15" s="10">
        <f>SUMIFS(DSHoaDonTotal!$W:$W,DSHoaDonTotal!$C:$C,O$6,DSHoaDonTotal!$J:$J,$C15,DSHoaDonTotal!$AA:$AA,O$7)</f>
        <v>0</v>
      </c>
      <c r="P15" s="10">
        <f>SUMIFS(DSHoaDonTotal!$W:$W,DSHoaDonTotal!$C:$C,O$6,DSHoaDonTotal!$J:$J,$C15,DSHoaDonTotal!$AA:$AA,P$7)</f>
        <v>0</v>
      </c>
      <c r="Q15" s="10">
        <f>SUMIFS(DSHoaDonTotal!$W:$W,DSHoaDonTotal!$C:$C,Q$6,DSHoaDonTotal!$J:$J,$C15,DSHoaDonTotal!$AA:$AA,Q$7)</f>
        <v>0</v>
      </c>
      <c r="R15" s="10">
        <f>SUMIFS(DSHoaDonTotal!$W:$W,DSHoaDonTotal!$C:$C,Q$6,DSHoaDonTotal!$J:$J,$C15,DSHoaDonTotal!$AA:$AA,R$7)</f>
        <v>0</v>
      </c>
      <c r="S15" s="10">
        <f>SUMIFS(DSHoaDonTotal!$W:$W,DSHoaDonTotal!$C:$C,S$6,DSHoaDonTotal!$J:$J,$C15,DSHoaDonTotal!$AA:$AA,S$7)</f>
        <v>0</v>
      </c>
      <c r="T15" s="10">
        <f>SUMIFS(DSHoaDonTotal!$W:$W,DSHoaDonTotal!$C:$C,S$6,DSHoaDonTotal!$J:$J,$C15,DSHoaDonTotal!$AA:$AA,T$7)</f>
        <v>0</v>
      </c>
      <c r="U15" s="10">
        <f>SUMIFS(DSHoaDonTotal!$W:$W,DSHoaDonTotal!$C:$C,U$6,DSHoaDonTotal!$J:$J,$C15,DSHoaDonTotal!$AA:$AA,U$7)</f>
        <v>0</v>
      </c>
      <c r="V15" s="10">
        <f>SUMIFS(DSHoaDonTotal!$W:$W,DSHoaDonTotal!$C:$C,U$6,DSHoaDonTotal!$J:$J,$C15,DSHoaDonTotal!$AA:$AA,V$7)</f>
        <v>0</v>
      </c>
      <c r="W15" s="10">
        <f>SUMIFS(DSHoaDonTotal!$W:$W,DSHoaDonTotal!$C:$C,W$6,DSHoaDonTotal!$J:$J,$C15,DSHoaDonTotal!$AA:$AA,W$7)</f>
        <v>0</v>
      </c>
      <c r="X15" s="10">
        <f>SUMIFS(DSHoaDonTotal!$W:$W,DSHoaDonTotal!$C:$C,W$6,DSHoaDonTotal!$J:$J,$C15,DSHoaDonTotal!$AA:$AA,X$7)</f>
        <v>0</v>
      </c>
      <c r="Y15" s="10">
        <f>SUMIFS(DSHoaDonTotal!$W:$W,DSHoaDonTotal!$C:$C,Y$6,DSHoaDonTotal!$J:$J,$C15,DSHoaDonTotal!$AA:$AA,Y$7)</f>
        <v>0</v>
      </c>
      <c r="Z15" s="10">
        <f>SUMIFS(DSHoaDonTotal!$W:$W,DSHoaDonTotal!$C:$C,Y$6,DSHoaDonTotal!$J:$J,$C15,DSHoaDonTotal!$AA:$AA,Z$7)</f>
        <v>0</v>
      </c>
      <c r="AA15" s="10">
        <f>SUMIFS(DSHoaDonTotal!$W:$W,DSHoaDonTotal!$C:$C,AA$6,DSHoaDonTotal!$J:$J,$C15,DSHoaDonTotal!$AA:$AA,AA$7)</f>
        <v>0</v>
      </c>
      <c r="AB15" s="10">
        <f>SUMIFS(DSHoaDonTotal!$W:$W,DSHoaDonTotal!$C:$C,AA$6,DSHoaDonTotal!$J:$J,$C15,DSHoaDonTotal!$AA:$AA,AB$7)</f>
        <v>0</v>
      </c>
      <c r="AC15" s="10">
        <f>SUMIFS(DSHoaDonTotal!$W:$W,DSHoaDonTotal!$C:$C,AC$6,DSHoaDonTotal!$J:$J,$C15,DSHoaDonTotal!$AA:$AA,AC$7)</f>
        <v>0</v>
      </c>
      <c r="AD15" s="10">
        <f>SUMIFS(DSHoaDonTotal!$W:$W,DSHoaDonTotal!$C:$C,AC$6,DSHoaDonTotal!$J:$J,$C15,DSHoaDonTotal!$AA:$AA,AD$7)</f>
        <v>0</v>
      </c>
      <c r="AE15" s="10">
        <f>SUMIFS(DSHoaDonTotal!$W:$W,DSHoaDonTotal!$C:$C,AE$6,DSHoaDonTotal!$J:$J,$C15,DSHoaDonTotal!$AA:$AA,AE$7)</f>
        <v>0</v>
      </c>
      <c r="AF15" s="10">
        <f>SUMIFS(DSHoaDonTotal!$W:$W,DSHoaDonTotal!$C:$C,AE$6,DSHoaDonTotal!$J:$J,$C15,DSHoaDonTotal!$AA:$AA,AF$7)</f>
        <v>0</v>
      </c>
      <c r="AG15" s="10">
        <f>SUMIFS(DSHoaDonTotal!$W:$W,DSHoaDonTotal!$C:$C,AG$6,DSHoaDonTotal!$J:$J,$C15,DSHoaDonTotal!$AA:$AA,AG$7)</f>
        <v>0</v>
      </c>
      <c r="AH15" s="10">
        <f>SUMIFS(DSHoaDonTotal!$W:$W,DSHoaDonTotal!$C:$C,AG$6,DSHoaDonTotal!$J:$J,$C15,DSHoaDonTotal!$AA:$AA,AH$7)</f>
        <v>0</v>
      </c>
      <c r="AI15" s="10">
        <f>SUMIFS(DSHoaDonTotal!$W:$W,DSHoaDonTotal!$C:$C,AI$6,DSHoaDonTotal!$J:$J,$C15,DSHoaDonTotal!$AA:$AA,AI$7)</f>
        <v>0</v>
      </c>
      <c r="AJ15" s="10">
        <f>SUMIFS(DSHoaDonTotal!$W:$W,DSHoaDonTotal!$C:$C,AI$6,DSHoaDonTotal!$J:$J,$C15,DSHoaDonTotal!$AA:$AA,AJ$7)</f>
        <v>0</v>
      </c>
      <c r="AK15" s="10">
        <f>SUMIFS(DSHoaDonTotal!$W:$W,DSHoaDonTotal!$C:$C,AK$6,DSHoaDonTotal!$J:$J,$C15,DSHoaDonTotal!$AA:$AA,AK$7)</f>
        <v>0</v>
      </c>
      <c r="AL15" s="10">
        <f>SUMIFS(DSHoaDonTotal!$W:$W,DSHoaDonTotal!$C:$C,AK$6,DSHoaDonTotal!$J:$J,$C15,DSHoaDonTotal!$AA:$AA,AL$7)</f>
        <v>0</v>
      </c>
      <c r="AM15" s="10">
        <f>SUMIFS(DSHoaDonTotal!$W:$W,DSHoaDonTotal!$C:$C,AM$6,DSHoaDonTotal!$J:$J,$C15,DSHoaDonTotal!$AA:$AA,AM$7)</f>
        <v>0</v>
      </c>
      <c r="AN15" s="10">
        <f>SUMIFS(DSHoaDonTotal!$W:$W,DSHoaDonTotal!$C:$C,AM$6,DSHoaDonTotal!$J:$J,$C15,DSHoaDonTotal!$AA:$AA,AN$7)</f>
        <v>0</v>
      </c>
      <c r="AO15" s="10">
        <f>SUMIFS(DSHoaDonTotal!$W:$W,DSHoaDonTotal!$C:$C,AO$6,DSHoaDonTotal!$J:$J,$C15,DSHoaDonTotal!$AA:$AA,AO$7)</f>
        <v>0</v>
      </c>
      <c r="AP15" s="10">
        <f>SUMIFS(DSHoaDonTotal!$W:$W,DSHoaDonTotal!$C:$C,AO$6,DSHoaDonTotal!$J:$J,$C15,DSHoaDonTotal!$AA:$AA,AP$7)</f>
        <v>0</v>
      </c>
      <c r="AQ15" s="10">
        <f>SUMIFS(DSHoaDonTotal!$W:$W,DSHoaDonTotal!$C:$C,AQ$6,DSHoaDonTotal!$J:$J,$C15,DSHoaDonTotal!$AA:$AA,AQ$7)</f>
        <v>0</v>
      </c>
      <c r="AR15" s="10">
        <f>SUMIFS(DSHoaDonTotal!$W:$W,DSHoaDonTotal!$C:$C,AQ$6,DSHoaDonTotal!$J:$J,$C15,DSHoaDonTotal!$AA:$AA,AR$7)</f>
        <v>0</v>
      </c>
      <c r="AS15" s="10">
        <f>SUMIFS(DSHoaDonTotal!$W:$W,DSHoaDonTotal!$C:$C,AS$6,DSHoaDonTotal!$J:$J,$C15,DSHoaDonTotal!$AA:$AA,AS$7)</f>
        <v>0</v>
      </c>
      <c r="AT15" s="10">
        <f>SUMIFS(DSHoaDonTotal!$W:$W,DSHoaDonTotal!$C:$C,AS$6,DSHoaDonTotal!$J:$J,$C15,DSHoaDonTotal!$AA:$AA,AT$7)</f>
        <v>0</v>
      </c>
      <c r="AU15" s="10">
        <f>SUMIFS(DSHoaDonTotal!$W:$W,DSHoaDonTotal!$C:$C,AU$6,DSHoaDonTotal!$J:$J,$C15,DSHoaDonTotal!$AA:$AA,AU$7)</f>
        <v>0</v>
      </c>
      <c r="AV15" s="10">
        <f>SUMIFS(DSHoaDonTotal!$W:$W,DSHoaDonTotal!$C:$C,AU$6,DSHoaDonTotal!$J:$J,$C15,DSHoaDonTotal!$AA:$AA,AV$7)</f>
        <v>0</v>
      </c>
      <c r="AW15" s="10">
        <f>SUMIFS(DSHoaDonTotal!$W:$W,DSHoaDonTotal!$C:$C,AW$6,DSHoaDonTotal!$J:$J,$C15,DSHoaDonTotal!$AA:$AA,AW$7)</f>
        <v>0</v>
      </c>
      <c r="AX15" s="10">
        <f>SUMIFS(DSHoaDonTotal!$W:$W,DSHoaDonTotal!$C:$C,AW$6,DSHoaDonTotal!$J:$J,$C15,DSHoaDonTotal!$AA:$AA,AX$7)</f>
        <v>0</v>
      </c>
      <c r="AY15" s="10">
        <f>SUMIFS(DSHoaDonTotal!$W:$W,DSHoaDonTotal!$C:$C,AY$6,DSHoaDonTotal!$J:$J,$C15,DSHoaDonTotal!$AA:$AA,AY$7)</f>
        <v>0</v>
      </c>
      <c r="AZ15" s="10">
        <f>SUMIFS(DSHoaDonTotal!$W:$W,DSHoaDonTotal!$C:$C,AY$6,DSHoaDonTotal!$J:$J,$C15,DSHoaDonTotal!$AA:$AA,AZ$7)</f>
        <v>0</v>
      </c>
      <c r="BA15" s="10">
        <f>SUMIFS(DSHoaDonTotal!$W:$W,DSHoaDonTotal!$C:$C,BA$6,DSHoaDonTotal!$J:$J,$C15,DSHoaDonTotal!$AA:$AA,BA$7)</f>
        <v>0</v>
      </c>
      <c r="BB15" s="10">
        <f>SUMIFS(DSHoaDonTotal!$W:$W,DSHoaDonTotal!$C:$C,BA$6,DSHoaDonTotal!$J:$J,$C15,DSHoaDonTotal!$AA:$AA,BB$7)</f>
        <v>0</v>
      </c>
      <c r="BC15" s="10">
        <f>SUMIFS(DSHoaDonTotal!$W:$W,DSHoaDonTotal!$C:$C,BC$6,DSHoaDonTotal!$J:$J,$C15,DSHoaDonTotal!$AA:$AA,BC$7)</f>
        <v>0</v>
      </c>
      <c r="BD15" s="10">
        <f>SUMIFS(DSHoaDonTotal!$W:$W,DSHoaDonTotal!$C:$C,BC$6,DSHoaDonTotal!$J:$J,$C15,DSHoaDonTotal!$AA:$AA,BD$7)</f>
        <v>0</v>
      </c>
      <c r="BE15" s="10">
        <f>SUMIFS(DSHoaDonTotal!$W:$W,DSHoaDonTotal!$C:$C,BE$6,DSHoaDonTotal!$J:$J,$C15,DSHoaDonTotal!$AA:$AA,BE$7)</f>
        <v>0</v>
      </c>
      <c r="BF15" s="10">
        <f>SUMIFS(DSHoaDonTotal!$W:$W,DSHoaDonTotal!$C:$C,BE$6,DSHoaDonTotal!$J:$J,$C15,DSHoaDonTotal!$AA:$AA,BF$7)</f>
        <v>0</v>
      </c>
      <c r="BG15" s="10">
        <f>SUMIFS(DSHoaDonTotal!$W:$W,DSHoaDonTotal!$C:$C,BG$6,DSHoaDonTotal!$J:$J,$C15,DSHoaDonTotal!$AA:$AA,BG$7)</f>
        <v>0</v>
      </c>
      <c r="BH15" s="10">
        <f>SUMIFS(DSHoaDonTotal!$W:$W,DSHoaDonTotal!$C:$C,BG$6,DSHoaDonTotal!$J:$J,$C15,DSHoaDonTotal!$AA:$AA,BH$7)</f>
        <v>0</v>
      </c>
      <c r="BI15" s="10">
        <f>SUMIFS(DSHoaDonTotal!$W:$W,DSHoaDonTotal!$C:$C,BI$6,DSHoaDonTotal!$J:$J,$C15,DSHoaDonTotal!$AA:$AA,BI$7)</f>
        <v>0</v>
      </c>
      <c r="BJ15" s="10">
        <f>SUMIFS(DSHoaDonTotal!$W:$W,DSHoaDonTotal!$C:$C,BI$6,DSHoaDonTotal!$J:$J,$C15,DSHoaDonTotal!$AA:$AA,BJ$7)</f>
        <v>0</v>
      </c>
      <c r="BK15" s="10">
        <f>SUMIFS(DSHoaDonTotal!$W:$W,DSHoaDonTotal!$C:$C,BK$6,DSHoaDonTotal!$J:$J,$C15,DSHoaDonTotal!$AA:$AA,BK$7)</f>
        <v>0</v>
      </c>
      <c r="BL15" s="10">
        <f>SUMIFS(DSHoaDonTotal!$W:$W,DSHoaDonTotal!$C:$C,BK$6,DSHoaDonTotal!$J:$J,$C15,DSHoaDonTotal!$AA:$AA,BL$7)</f>
        <v>0</v>
      </c>
      <c r="BM15" s="10">
        <f>SUMIFS(DSHoaDonTotal!$W:$W,DSHoaDonTotal!$C:$C,BM$6,DSHoaDonTotal!$J:$J,$C15,DSHoaDonTotal!$AA:$AA,BM$7)</f>
        <v>0</v>
      </c>
      <c r="BN15" s="10">
        <f>SUMIFS(DSHoaDonTotal!$W:$W,DSHoaDonTotal!$C:$C,BM$6,DSHoaDonTotal!$J:$J,$C15,DSHoaDonTotal!$AA:$AA,BN$7)</f>
        <v>0</v>
      </c>
    </row>
    <row r="16" spans="1:66">
      <c r="A16" s="46"/>
      <c r="B16" s="158"/>
      <c r="C16" s="9" t="s">
        <v>38</v>
      </c>
      <c r="D16" s="9"/>
      <c r="E16" s="10">
        <f>SUMIFS(DSHoaDonTotal!$W:$W,DSHoaDonTotal!$C:$C,E$6,DSHoaDonTotal!$J:$J,$C16,DSHoaDonTotal!$AA:$AA,E$7)</f>
        <v>63000</v>
      </c>
      <c r="F16" s="10">
        <f>SUMIFS(DSHoaDonTotal!$W:$W,DSHoaDonTotal!$C:$C,E$6,DSHoaDonTotal!$J:$J,$C16,DSHoaDonTotal!$AA:$AA,F$7)</f>
        <v>728000</v>
      </c>
      <c r="G16" s="10">
        <f>SUMIFS(DSHoaDonTotal!$W:$W,DSHoaDonTotal!$C:$C,G$6,DSHoaDonTotal!$J:$J,$C16,DSHoaDonTotal!$AA:$AA,G$7)</f>
        <v>455000</v>
      </c>
      <c r="H16" s="10">
        <f>SUMIFS(DSHoaDonTotal!$W:$W,DSHoaDonTotal!$C:$C,G$6,DSHoaDonTotal!$J:$J,$C16,DSHoaDonTotal!$AA:$AA,H$7)</f>
        <v>1526000</v>
      </c>
      <c r="I16" s="10">
        <f>SUMIFS(DSHoaDonTotal!$W:$W,DSHoaDonTotal!$C:$C,I$6,DSHoaDonTotal!$J:$J,$C16,DSHoaDonTotal!$AA:$AA,I$7)</f>
        <v>0</v>
      </c>
      <c r="J16" s="10">
        <f>SUMIFS(DSHoaDonTotal!$W:$W,DSHoaDonTotal!$C:$C,I$6,DSHoaDonTotal!$J:$J,$C16,DSHoaDonTotal!$AA:$AA,J$7)</f>
        <v>826000</v>
      </c>
      <c r="K16" s="10">
        <f>SUMIFS(DSHoaDonTotal!$W:$W,DSHoaDonTotal!$C:$C,K$6,DSHoaDonTotal!$J:$J,$C16,DSHoaDonTotal!$AA:$AA,K$7)</f>
        <v>126000</v>
      </c>
      <c r="L16" s="10">
        <f>SUMIFS(DSHoaDonTotal!$W:$W,DSHoaDonTotal!$C:$C,K$6,DSHoaDonTotal!$J:$J,$C16,DSHoaDonTotal!$AA:$AA,L$7)</f>
        <v>231000</v>
      </c>
      <c r="M16" s="10">
        <f>SUMIFS(DSHoaDonTotal!$W:$W,DSHoaDonTotal!$C:$C,M$6,DSHoaDonTotal!$J:$J,$C16,DSHoaDonTotal!$AA:$AA,M$7)</f>
        <v>126000</v>
      </c>
      <c r="N16" s="10">
        <f>SUMIFS(DSHoaDonTotal!$W:$W,DSHoaDonTotal!$C:$C,M$6,DSHoaDonTotal!$J:$J,$C16,DSHoaDonTotal!$AA:$AA,N$7)</f>
        <v>462000</v>
      </c>
      <c r="O16" s="10">
        <f>SUMIFS(DSHoaDonTotal!$W:$W,DSHoaDonTotal!$C:$C,O$6,DSHoaDonTotal!$J:$J,$C16,DSHoaDonTotal!$AA:$AA,O$7)</f>
        <v>126000</v>
      </c>
      <c r="P16" s="10">
        <f>SUMIFS(DSHoaDonTotal!$W:$W,DSHoaDonTotal!$C:$C,O$6,DSHoaDonTotal!$J:$J,$C16,DSHoaDonTotal!$AA:$AA,P$7)</f>
        <v>910000</v>
      </c>
      <c r="Q16" s="10">
        <f>SUMIFS(DSHoaDonTotal!$W:$W,DSHoaDonTotal!$C:$C,Q$6,DSHoaDonTotal!$J:$J,$C16,DSHoaDonTotal!$AA:$AA,Q$7)</f>
        <v>0</v>
      </c>
      <c r="R16" s="10">
        <f>SUMIFS(DSHoaDonTotal!$W:$W,DSHoaDonTotal!$C:$C,Q$6,DSHoaDonTotal!$J:$J,$C16,DSHoaDonTotal!$AA:$AA,R$7)</f>
        <v>0</v>
      </c>
      <c r="S16" s="10">
        <f>SUMIFS(DSHoaDonTotal!$W:$W,DSHoaDonTotal!$C:$C,S$6,DSHoaDonTotal!$J:$J,$C16,DSHoaDonTotal!$AA:$AA,S$7)</f>
        <v>0</v>
      </c>
      <c r="T16" s="10">
        <f>SUMIFS(DSHoaDonTotal!$W:$W,DSHoaDonTotal!$C:$C,S$6,DSHoaDonTotal!$J:$J,$C16,DSHoaDonTotal!$AA:$AA,T$7)</f>
        <v>609000</v>
      </c>
      <c r="U16" s="10">
        <f>SUMIFS(DSHoaDonTotal!$W:$W,DSHoaDonTotal!$C:$C,U$6,DSHoaDonTotal!$J:$J,$C16,DSHoaDonTotal!$AA:$AA,U$7)</f>
        <v>0</v>
      </c>
      <c r="V16" s="10">
        <f>SUMIFS(DSHoaDonTotal!$W:$W,DSHoaDonTotal!$C:$C,U$6,DSHoaDonTotal!$J:$J,$C16,DSHoaDonTotal!$AA:$AA,V$7)</f>
        <v>0</v>
      </c>
      <c r="W16" s="10">
        <f>SUMIFS(DSHoaDonTotal!$W:$W,DSHoaDonTotal!$C:$C,W$6,DSHoaDonTotal!$J:$J,$C16,DSHoaDonTotal!$AA:$AA,W$7)</f>
        <v>455000</v>
      </c>
      <c r="X16" s="10">
        <f>SUMIFS(DSHoaDonTotal!$W:$W,DSHoaDonTotal!$C:$C,W$6,DSHoaDonTotal!$J:$J,$C16,DSHoaDonTotal!$AA:$AA,X$7)</f>
        <v>63000</v>
      </c>
      <c r="Y16" s="10">
        <f>SUMIFS(DSHoaDonTotal!$W:$W,DSHoaDonTotal!$C:$C,Y$6,DSHoaDonTotal!$J:$J,$C16,DSHoaDonTotal!$AA:$AA,Y$7)</f>
        <v>336000</v>
      </c>
      <c r="Z16" s="10">
        <f>SUMIFS(DSHoaDonTotal!$W:$W,DSHoaDonTotal!$C:$C,Y$6,DSHoaDonTotal!$J:$J,$C16,DSHoaDonTotal!$AA:$AA,Z$7)</f>
        <v>126000</v>
      </c>
      <c r="AA16" s="10">
        <f>SUMIFS(DSHoaDonTotal!$W:$W,DSHoaDonTotal!$C:$C,AA$6,DSHoaDonTotal!$J:$J,$C16,DSHoaDonTotal!$AA:$AA,AA$7)</f>
        <v>856000</v>
      </c>
      <c r="AB16" s="10">
        <f>SUMIFS(DSHoaDonTotal!$W:$W,DSHoaDonTotal!$C:$C,AA$6,DSHoaDonTotal!$J:$J,$C16,DSHoaDonTotal!$AA:$AA,AB$7)</f>
        <v>63000</v>
      </c>
      <c r="AC16" s="10">
        <f>SUMIFS(DSHoaDonTotal!$W:$W,DSHoaDonTotal!$C:$C,AC$6,DSHoaDonTotal!$J:$J,$C16,DSHoaDonTotal!$AA:$AA,AC$7)</f>
        <v>0</v>
      </c>
      <c r="AD16" s="10">
        <f>SUMIFS(DSHoaDonTotal!$W:$W,DSHoaDonTotal!$C:$C,AC$6,DSHoaDonTotal!$J:$J,$C16,DSHoaDonTotal!$AA:$AA,AD$7)</f>
        <v>0</v>
      </c>
      <c r="AE16" s="10">
        <f>SUMIFS(DSHoaDonTotal!$W:$W,DSHoaDonTotal!$C:$C,AE$6,DSHoaDonTotal!$J:$J,$C16,DSHoaDonTotal!$AA:$AA,AE$7)</f>
        <v>63000</v>
      </c>
      <c r="AF16" s="10">
        <f>SUMIFS(DSHoaDonTotal!$W:$W,DSHoaDonTotal!$C:$C,AE$6,DSHoaDonTotal!$J:$J,$C16,DSHoaDonTotal!$AA:$AA,AF$7)</f>
        <v>0</v>
      </c>
      <c r="AG16" s="10">
        <f>SUMIFS(DSHoaDonTotal!$W:$W,DSHoaDonTotal!$C:$C,AG$6,DSHoaDonTotal!$J:$J,$C16,DSHoaDonTotal!$AA:$AA,AG$7)</f>
        <v>0</v>
      </c>
      <c r="AH16" s="10">
        <f>SUMIFS(DSHoaDonTotal!$W:$W,DSHoaDonTotal!$C:$C,AG$6,DSHoaDonTotal!$J:$J,$C16,DSHoaDonTotal!$AA:$AA,AH$7)</f>
        <v>819000</v>
      </c>
      <c r="AI16" s="10">
        <f>SUMIFS(DSHoaDonTotal!$W:$W,DSHoaDonTotal!$C:$C,AI$6,DSHoaDonTotal!$J:$J,$C16,DSHoaDonTotal!$AA:$AA,AI$7)</f>
        <v>63000</v>
      </c>
      <c r="AJ16" s="10">
        <f>SUMIFS(DSHoaDonTotal!$W:$W,DSHoaDonTotal!$C:$C,AI$6,DSHoaDonTotal!$J:$J,$C16,DSHoaDonTotal!$AA:$AA,AJ$7)</f>
        <v>273000</v>
      </c>
      <c r="AK16" s="10">
        <f>SUMIFS(DSHoaDonTotal!$W:$W,DSHoaDonTotal!$C:$C,AK$6,DSHoaDonTotal!$J:$J,$C16,DSHoaDonTotal!$AA:$AA,AK$7)</f>
        <v>0</v>
      </c>
      <c r="AL16" s="10">
        <f>SUMIFS(DSHoaDonTotal!$W:$W,DSHoaDonTotal!$C:$C,AK$6,DSHoaDonTotal!$J:$J,$C16,DSHoaDonTotal!$AA:$AA,AL$7)</f>
        <v>378000</v>
      </c>
      <c r="AM16" s="10">
        <f>SUMIFS(DSHoaDonTotal!$W:$W,DSHoaDonTotal!$C:$C,AM$6,DSHoaDonTotal!$J:$J,$C16,DSHoaDonTotal!$AA:$AA,AM$7)</f>
        <v>126000</v>
      </c>
      <c r="AN16" s="10">
        <f>SUMIFS(DSHoaDonTotal!$W:$W,DSHoaDonTotal!$C:$C,AM$6,DSHoaDonTotal!$J:$J,$C16,DSHoaDonTotal!$AA:$AA,AN$7)</f>
        <v>126000</v>
      </c>
      <c r="AO16" s="10">
        <f>SUMIFS(DSHoaDonTotal!$W:$W,DSHoaDonTotal!$C:$C,AO$6,DSHoaDonTotal!$J:$J,$C16,DSHoaDonTotal!$AA:$AA,AO$7)</f>
        <v>0</v>
      </c>
      <c r="AP16" s="10">
        <f>SUMIFS(DSHoaDonTotal!$W:$W,DSHoaDonTotal!$C:$C,AO$6,DSHoaDonTotal!$J:$J,$C16,DSHoaDonTotal!$AA:$AA,AP$7)</f>
        <v>0</v>
      </c>
      <c r="AQ16" s="10">
        <f>SUMIFS(DSHoaDonTotal!$W:$W,DSHoaDonTotal!$C:$C,AQ$6,DSHoaDonTotal!$J:$J,$C16,DSHoaDonTotal!$AA:$AA,AQ$7)</f>
        <v>0</v>
      </c>
      <c r="AR16" s="10">
        <f>SUMIFS(DSHoaDonTotal!$W:$W,DSHoaDonTotal!$C:$C,AQ$6,DSHoaDonTotal!$J:$J,$C16,DSHoaDonTotal!$AA:$AA,AR$7)</f>
        <v>0</v>
      </c>
      <c r="AS16" s="10">
        <f>SUMIFS(DSHoaDonTotal!$W:$W,DSHoaDonTotal!$C:$C,AS$6,DSHoaDonTotal!$J:$J,$C16,DSHoaDonTotal!$AA:$AA,AS$7)</f>
        <v>0</v>
      </c>
      <c r="AT16" s="10">
        <f>SUMIFS(DSHoaDonTotal!$W:$W,DSHoaDonTotal!$C:$C,AS$6,DSHoaDonTotal!$J:$J,$C16,DSHoaDonTotal!$AA:$AA,AT$7)</f>
        <v>0</v>
      </c>
      <c r="AU16" s="10">
        <f>SUMIFS(DSHoaDonTotal!$W:$W,DSHoaDonTotal!$C:$C,AU$6,DSHoaDonTotal!$J:$J,$C16,DSHoaDonTotal!$AA:$AA,AU$7)</f>
        <v>0</v>
      </c>
      <c r="AV16" s="10">
        <f>SUMIFS(DSHoaDonTotal!$W:$W,DSHoaDonTotal!$C:$C,AU$6,DSHoaDonTotal!$J:$J,$C16,DSHoaDonTotal!$AA:$AA,AV$7)</f>
        <v>0</v>
      </c>
      <c r="AW16" s="10">
        <f>SUMIFS(DSHoaDonTotal!$W:$W,DSHoaDonTotal!$C:$C,AW$6,DSHoaDonTotal!$J:$J,$C16,DSHoaDonTotal!$AA:$AA,AW$7)</f>
        <v>0</v>
      </c>
      <c r="AX16" s="10">
        <f>SUMIFS(DSHoaDonTotal!$W:$W,DSHoaDonTotal!$C:$C,AW$6,DSHoaDonTotal!$J:$J,$C16,DSHoaDonTotal!$AA:$AA,AX$7)</f>
        <v>0</v>
      </c>
      <c r="AY16" s="10">
        <f>SUMIFS(DSHoaDonTotal!$W:$W,DSHoaDonTotal!$C:$C,AY$6,DSHoaDonTotal!$J:$J,$C16,DSHoaDonTotal!$AA:$AA,AY$7)</f>
        <v>0</v>
      </c>
      <c r="AZ16" s="10">
        <f>SUMIFS(DSHoaDonTotal!$W:$W,DSHoaDonTotal!$C:$C,AY$6,DSHoaDonTotal!$J:$J,$C16,DSHoaDonTotal!$AA:$AA,AZ$7)</f>
        <v>0</v>
      </c>
      <c r="BA16" s="10">
        <f>SUMIFS(DSHoaDonTotal!$W:$W,DSHoaDonTotal!$C:$C,BA$6,DSHoaDonTotal!$J:$J,$C16,DSHoaDonTotal!$AA:$AA,BA$7)</f>
        <v>0</v>
      </c>
      <c r="BB16" s="10">
        <f>SUMIFS(DSHoaDonTotal!$W:$W,DSHoaDonTotal!$C:$C,BA$6,DSHoaDonTotal!$J:$J,$C16,DSHoaDonTotal!$AA:$AA,BB$7)</f>
        <v>0</v>
      </c>
      <c r="BC16" s="10">
        <f>SUMIFS(DSHoaDonTotal!$W:$W,DSHoaDonTotal!$C:$C,BC$6,DSHoaDonTotal!$J:$J,$C16,DSHoaDonTotal!$AA:$AA,BC$7)</f>
        <v>0</v>
      </c>
      <c r="BD16" s="10">
        <f>SUMIFS(DSHoaDonTotal!$W:$W,DSHoaDonTotal!$C:$C,BC$6,DSHoaDonTotal!$J:$J,$C16,DSHoaDonTotal!$AA:$AA,BD$7)</f>
        <v>0</v>
      </c>
      <c r="BE16" s="10">
        <f>SUMIFS(DSHoaDonTotal!$W:$W,DSHoaDonTotal!$C:$C,BE$6,DSHoaDonTotal!$J:$J,$C16,DSHoaDonTotal!$AA:$AA,BE$7)</f>
        <v>0</v>
      </c>
      <c r="BF16" s="10">
        <f>SUMIFS(DSHoaDonTotal!$W:$W,DSHoaDonTotal!$C:$C,BE$6,DSHoaDonTotal!$J:$J,$C16,DSHoaDonTotal!$AA:$AA,BF$7)</f>
        <v>0</v>
      </c>
      <c r="BG16" s="10">
        <f>SUMIFS(DSHoaDonTotal!$W:$W,DSHoaDonTotal!$C:$C,BG$6,DSHoaDonTotal!$J:$J,$C16,DSHoaDonTotal!$AA:$AA,BG$7)</f>
        <v>0</v>
      </c>
      <c r="BH16" s="10">
        <f>SUMIFS(DSHoaDonTotal!$W:$W,DSHoaDonTotal!$C:$C,BG$6,DSHoaDonTotal!$J:$J,$C16,DSHoaDonTotal!$AA:$AA,BH$7)</f>
        <v>0</v>
      </c>
      <c r="BI16" s="10">
        <f>SUMIFS(DSHoaDonTotal!$W:$W,DSHoaDonTotal!$C:$C,BI$6,DSHoaDonTotal!$J:$J,$C16,DSHoaDonTotal!$AA:$AA,BI$7)</f>
        <v>0</v>
      </c>
      <c r="BJ16" s="10">
        <f>SUMIFS(DSHoaDonTotal!$W:$W,DSHoaDonTotal!$C:$C,BI$6,DSHoaDonTotal!$J:$J,$C16,DSHoaDonTotal!$AA:$AA,BJ$7)</f>
        <v>0</v>
      </c>
      <c r="BK16" s="10">
        <f>SUMIFS(DSHoaDonTotal!$W:$W,DSHoaDonTotal!$C:$C,BK$6,DSHoaDonTotal!$J:$J,$C16,DSHoaDonTotal!$AA:$AA,BK$7)</f>
        <v>0</v>
      </c>
      <c r="BL16" s="10">
        <f>SUMIFS(DSHoaDonTotal!$W:$W,DSHoaDonTotal!$C:$C,BK$6,DSHoaDonTotal!$J:$J,$C16,DSHoaDonTotal!$AA:$AA,BL$7)</f>
        <v>0</v>
      </c>
      <c r="BM16" s="10">
        <f>SUMIFS(DSHoaDonTotal!$W:$W,DSHoaDonTotal!$C:$C,BM$6,DSHoaDonTotal!$J:$J,$C16,DSHoaDonTotal!$AA:$AA,BM$7)</f>
        <v>0</v>
      </c>
      <c r="BN16" s="10">
        <f>SUMIFS(DSHoaDonTotal!$W:$W,DSHoaDonTotal!$C:$C,BM$6,DSHoaDonTotal!$J:$J,$C16,DSHoaDonTotal!$AA:$AA,BN$7)</f>
        <v>0</v>
      </c>
    </row>
    <row r="17" spans="1:66">
      <c r="A17" s="46"/>
      <c r="B17" s="158"/>
      <c r="C17" s="9" t="s">
        <v>73</v>
      </c>
      <c r="D17" s="9"/>
      <c r="E17" s="10">
        <f>SUMIFS(DSHoaDonTotal!$W:$W,DSHoaDonTotal!$C:$C,E$6,DSHoaDonTotal!$J:$J,$C17,DSHoaDonTotal!$AA:$AA,E$7)</f>
        <v>0</v>
      </c>
      <c r="F17" s="10">
        <f>SUMIFS(DSHoaDonTotal!$W:$W,DSHoaDonTotal!$C:$C,E$6,DSHoaDonTotal!$J:$J,$C17,DSHoaDonTotal!$AA:$AA,F$7)</f>
        <v>589000</v>
      </c>
      <c r="G17" s="10">
        <f>SUMIFS(DSHoaDonTotal!$W:$W,DSHoaDonTotal!$C:$C,G$6,DSHoaDonTotal!$J:$J,$C17,DSHoaDonTotal!$AA:$AA,G$7)</f>
        <v>0</v>
      </c>
      <c r="H17" s="10">
        <f>SUMIFS(DSHoaDonTotal!$W:$W,DSHoaDonTotal!$C:$C,G$6,DSHoaDonTotal!$J:$J,$C17,DSHoaDonTotal!$AA:$AA,H$7)</f>
        <v>798000</v>
      </c>
      <c r="I17" s="10">
        <f>SUMIFS(DSHoaDonTotal!$W:$W,DSHoaDonTotal!$C:$C,I$6,DSHoaDonTotal!$J:$J,$C17,DSHoaDonTotal!$AA:$AA,I$7)</f>
        <v>1197000</v>
      </c>
      <c r="J17" s="10">
        <f>SUMIFS(DSHoaDonTotal!$W:$W,DSHoaDonTotal!$C:$C,I$6,DSHoaDonTotal!$J:$J,$C17,DSHoaDonTotal!$AA:$AA,J$7)</f>
        <v>1128000</v>
      </c>
      <c r="K17" s="10">
        <f>SUMIFS(DSHoaDonTotal!$W:$W,DSHoaDonTotal!$C:$C,K$6,DSHoaDonTotal!$J:$J,$C17,DSHoaDonTotal!$AA:$AA,K$7)</f>
        <v>1378000</v>
      </c>
      <c r="L17" s="10">
        <f>SUMIFS(DSHoaDonTotal!$W:$W,DSHoaDonTotal!$C:$C,K$6,DSHoaDonTotal!$J:$J,$C17,DSHoaDonTotal!$AA:$AA,L$7)</f>
        <v>269000</v>
      </c>
      <c r="M17" s="10">
        <f>SUMIFS(DSHoaDonTotal!$W:$W,DSHoaDonTotal!$C:$C,M$6,DSHoaDonTotal!$J:$J,$C17,DSHoaDonTotal!$AA:$AA,M$7)</f>
        <v>1797000</v>
      </c>
      <c r="N17" s="10">
        <f>SUMIFS(DSHoaDonTotal!$W:$W,DSHoaDonTotal!$C:$C,M$6,DSHoaDonTotal!$J:$J,$C17,DSHoaDonTotal!$AA:$AA,N$7)</f>
        <v>1817000</v>
      </c>
      <c r="O17" s="10">
        <f>SUMIFS(DSHoaDonTotal!$W:$W,DSHoaDonTotal!$C:$C,O$6,DSHoaDonTotal!$J:$J,$C17,DSHoaDonTotal!$AA:$AA,O$7)</f>
        <v>0</v>
      </c>
      <c r="P17" s="10">
        <f>SUMIFS(DSHoaDonTotal!$W:$W,DSHoaDonTotal!$C:$C,O$6,DSHoaDonTotal!$J:$J,$C17,DSHoaDonTotal!$AA:$AA,P$7)</f>
        <v>399000</v>
      </c>
      <c r="Q17" s="10">
        <f>SUMIFS(DSHoaDonTotal!$W:$W,DSHoaDonTotal!$C:$C,Q$6,DSHoaDonTotal!$J:$J,$C17,DSHoaDonTotal!$AA:$AA,Q$7)</f>
        <v>0</v>
      </c>
      <c r="R17" s="10">
        <f>SUMIFS(DSHoaDonTotal!$W:$W,DSHoaDonTotal!$C:$C,Q$6,DSHoaDonTotal!$J:$J,$C17,DSHoaDonTotal!$AA:$AA,R$7)</f>
        <v>648000</v>
      </c>
      <c r="S17" s="10">
        <f>SUMIFS(DSHoaDonTotal!$W:$W,DSHoaDonTotal!$C:$C,S$6,DSHoaDonTotal!$J:$J,$C17,DSHoaDonTotal!$AA:$AA,S$7)</f>
        <v>0</v>
      </c>
      <c r="T17" s="10">
        <f>SUMIFS(DSHoaDonTotal!$W:$W,DSHoaDonTotal!$C:$C,S$6,DSHoaDonTotal!$J:$J,$C17,DSHoaDonTotal!$AA:$AA,T$7)</f>
        <v>798000</v>
      </c>
      <c r="U17" s="10">
        <f>SUMIFS(DSHoaDonTotal!$W:$W,DSHoaDonTotal!$C:$C,U$6,DSHoaDonTotal!$J:$J,$C17,DSHoaDonTotal!$AA:$AA,U$7)</f>
        <v>390000</v>
      </c>
      <c r="V17" s="10">
        <f>SUMIFS(DSHoaDonTotal!$W:$W,DSHoaDonTotal!$C:$C,U$6,DSHoaDonTotal!$J:$J,$C17,DSHoaDonTotal!$AA:$AA,V$7)</f>
        <v>0</v>
      </c>
      <c r="W17" s="10">
        <f>SUMIFS(DSHoaDonTotal!$W:$W,DSHoaDonTotal!$C:$C,W$6,DSHoaDonTotal!$J:$J,$C17,DSHoaDonTotal!$AA:$AA,W$7)</f>
        <v>370000</v>
      </c>
      <c r="X17" s="10">
        <f>SUMIFS(DSHoaDonTotal!$W:$W,DSHoaDonTotal!$C:$C,W$6,DSHoaDonTotal!$J:$J,$C17,DSHoaDonTotal!$AA:$AA,X$7)</f>
        <v>0</v>
      </c>
      <c r="Y17" s="10">
        <f>SUMIFS(DSHoaDonTotal!$W:$W,DSHoaDonTotal!$C:$C,Y$6,DSHoaDonTotal!$J:$J,$C17,DSHoaDonTotal!$AA:$AA,Y$7)</f>
        <v>120000</v>
      </c>
      <c r="Z17" s="10">
        <f>SUMIFS(DSHoaDonTotal!$W:$W,DSHoaDonTotal!$C:$C,Y$6,DSHoaDonTotal!$J:$J,$C17,DSHoaDonTotal!$AA:$AA,Z$7)</f>
        <v>988000</v>
      </c>
      <c r="AA17" s="10">
        <f>SUMIFS(DSHoaDonTotal!$W:$W,DSHoaDonTotal!$C:$C,AA$6,DSHoaDonTotal!$J:$J,$C17,DSHoaDonTotal!$AA:$AA,AA$7)</f>
        <v>120000</v>
      </c>
      <c r="AB17" s="10">
        <f>SUMIFS(DSHoaDonTotal!$W:$W,DSHoaDonTotal!$C:$C,AA$6,DSHoaDonTotal!$J:$J,$C17,DSHoaDonTotal!$AA:$AA,AB$7)</f>
        <v>399000</v>
      </c>
      <c r="AC17" s="10">
        <f>SUMIFS(DSHoaDonTotal!$W:$W,DSHoaDonTotal!$C:$C,AC$6,DSHoaDonTotal!$J:$J,$C17,DSHoaDonTotal!$AA:$AA,AC$7)</f>
        <v>0</v>
      </c>
      <c r="AD17" s="10">
        <f>SUMIFS(DSHoaDonTotal!$W:$W,DSHoaDonTotal!$C:$C,AC$6,DSHoaDonTotal!$J:$J,$C17,DSHoaDonTotal!$AA:$AA,AD$7)</f>
        <v>270000</v>
      </c>
      <c r="AE17" s="10">
        <f>SUMIFS(DSHoaDonTotal!$W:$W,DSHoaDonTotal!$C:$C,AE$6,DSHoaDonTotal!$J:$J,$C17,DSHoaDonTotal!$AA:$AA,AE$7)</f>
        <v>580000</v>
      </c>
      <c r="AF17" s="10">
        <f>SUMIFS(DSHoaDonTotal!$W:$W,DSHoaDonTotal!$C:$C,AE$6,DSHoaDonTotal!$J:$J,$C17,DSHoaDonTotal!$AA:$AA,AF$7)</f>
        <v>490000</v>
      </c>
      <c r="AG17" s="10">
        <f>SUMIFS(DSHoaDonTotal!$W:$W,DSHoaDonTotal!$C:$C,AG$6,DSHoaDonTotal!$J:$J,$C17,DSHoaDonTotal!$AA:$AA,AG$7)</f>
        <v>399000</v>
      </c>
      <c r="AH17" s="10">
        <f>SUMIFS(DSHoaDonTotal!$W:$W,DSHoaDonTotal!$C:$C,AG$6,DSHoaDonTotal!$J:$J,$C17,DSHoaDonTotal!$AA:$AA,AH$7)</f>
        <v>605000</v>
      </c>
      <c r="AI17" s="10">
        <f>SUMIFS(DSHoaDonTotal!$W:$W,DSHoaDonTotal!$C:$C,AI$6,DSHoaDonTotal!$J:$J,$C17,DSHoaDonTotal!$AA:$AA,AI$7)</f>
        <v>0</v>
      </c>
      <c r="AJ17" s="10">
        <f>SUMIFS(DSHoaDonTotal!$W:$W,DSHoaDonTotal!$C:$C,AI$6,DSHoaDonTotal!$J:$J,$C17,DSHoaDonTotal!$AA:$AA,AJ$7)</f>
        <v>472000</v>
      </c>
      <c r="AK17" s="10">
        <f>SUMIFS(DSHoaDonTotal!$W:$W,DSHoaDonTotal!$C:$C,AK$6,DSHoaDonTotal!$J:$J,$C17,DSHoaDonTotal!$AA:$AA,AK$7)</f>
        <v>249000</v>
      </c>
      <c r="AL17" s="10">
        <f>SUMIFS(DSHoaDonTotal!$W:$W,DSHoaDonTotal!$C:$C,AK$6,DSHoaDonTotal!$J:$J,$C17,DSHoaDonTotal!$AA:$AA,AL$7)</f>
        <v>939000</v>
      </c>
      <c r="AM17" s="10">
        <f>SUMIFS(DSHoaDonTotal!$W:$W,DSHoaDonTotal!$C:$C,AM$6,DSHoaDonTotal!$J:$J,$C17,DSHoaDonTotal!$AA:$AA,AM$7)</f>
        <v>0</v>
      </c>
      <c r="AN17" s="10">
        <f>SUMIFS(DSHoaDonTotal!$W:$W,DSHoaDonTotal!$C:$C,AM$6,DSHoaDonTotal!$J:$J,$C17,DSHoaDonTotal!$AA:$AA,AN$7)</f>
        <v>190000</v>
      </c>
      <c r="AO17" s="10">
        <f>SUMIFS(DSHoaDonTotal!$W:$W,DSHoaDonTotal!$C:$C,AO$6,DSHoaDonTotal!$J:$J,$C17,DSHoaDonTotal!$AA:$AA,AO$7)</f>
        <v>0</v>
      </c>
      <c r="AP17" s="10">
        <f>SUMIFS(DSHoaDonTotal!$W:$W,DSHoaDonTotal!$C:$C,AO$6,DSHoaDonTotal!$J:$J,$C17,DSHoaDonTotal!$AA:$AA,AP$7)</f>
        <v>0</v>
      </c>
      <c r="AQ17" s="10">
        <f>SUMIFS(DSHoaDonTotal!$W:$W,DSHoaDonTotal!$C:$C,AQ$6,DSHoaDonTotal!$J:$J,$C17,DSHoaDonTotal!$AA:$AA,AQ$7)</f>
        <v>0</v>
      </c>
      <c r="AR17" s="10">
        <f>SUMIFS(DSHoaDonTotal!$W:$W,DSHoaDonTotal!$C:$C,AQ$6,DSHoaDonTotal!$J:$J,$C17,DSHoaDonTotal!$AA:$AA,AR$7)</f>
        <v>0</v>
      </c>
      <c r="AS17" s="10">
        <f>SUMIFS(DSHoaDonTotal!$W:$W,DSHoaDonTotal!$C:$C,AS$6,DSHoaDonTotal!$J:$J,$C17,DSHoaDonTotal!$AA:$AA,AS$7)</f>
        <v>0</v>
      </c>
      <c r="AT17" s="10">
        <f>SUMIFS(DSHoaDonTotal!$W:$W,DSHoaDonTotal!$C:$C,AS$6,DSHoaDonTotal!$J:$J,$C17,DSHoaDonTotal!$AA:$AA,AT$7)</f>
        <v>0</v>
      </c>
      <c r="AU17" s="10">
        <f>SUMIFS(DSHoaDonTotal!$W:$W,DSHoaDonTotal!$C:$C,AU$6,DSHoaDonTotal!$J:$J,$C17,DSHoaDonTotal!$AA:$AA,AU$7)</f>
        <v>0</v>
      </c>
      <c r="AV17" s="10">
        <f>SUMIFS(DSHoaDonTotal!$W:$W,DSHoaDonTotal!$C:$C,AU$6,DSHoaDonTotal!$J:$J,$C17,DSHoaDonTotal!$AA:$AA,AV$7)</f>
        <v>0</v>
      </c>
      <c r="AW17" s="10">
        <f>SUMIFS(DSHoaDonTotal!$W:$W,DSHoaDonTotal!$C:$C,AW$6,DSHoaDonTotal!$J:$J,$C17,DSHoaDonTotal!$AA:$AA,AW$7)</f>
        <v>0</v>
      </c>
      <c r="AX17" s="10">
        <f>SUMIFS(DSHoaDonTotal!$W:$W,DSHoaDonTotal!$C:$C,AW$6,DSHoaDonTotal!$J:$J,$C17,DSHoaDonTotal!$AA:$AA,AX$7)</f>
        <v>0</v>
      </c>
      <c r="AY17" s="10">
        <f>SUMIFS(DSHoaDonTotal!$W:$W,DSHoaDonTotal!$C:$C,AY$6,DSHoaDonTotal!$J:$J,$C17,DSHoaDonTotal!$AA:$AA,AY$7)</f>
        <v>0</v>
      </c>
      <c r="AZ17" s="10">
        <f>SUMIFS(DSHoaDonTotal!$W:$W,DSHoaDonTotal!$C:$C,AY$6,DSHoaDonTotal!$J:$J,$C17,DSHoaDonTotal!$AA:$AA,AZ$7)</f>
        <v>0</v>
      </c>
      <c r="BA17" s="10">
        <f>SUMIFS(DSHoaDonTotal!$W:$W,DSHoaDonTotal!$C:$C,BA$6,DSHoaDonTotal!$J:$J,$C17,DSHoaDonTotal!$AA:$AA,BA$7)</f>
        <v>0</v>
      </c>
      <c r="BB17" s="10">
        <f>SUMIFS(DSHoaDonTotal!$W:$W,DSHoaDonTotal!$C:$C,BA$6,DSHoaDonTotal!$J:$J,$C17,DSHoaDonTotal!$AA:$AA,BB$7)</f>
        <v>0</v>
      </c>
      <c r="BC17" s="10">
        <f>SUMIFS(DSHoaDonTotal!$W:$W,DSHoaDonTotal!$C:$C,BC$6,DSHoaDonTotal!$J:$J,$C17,DSHoaDonTotal!$AA:$AA,BC$7)</f>
        <v>0</v>
      </c>
      <c r="BD17" s="10">
        <f>SUMIFS(DSHoaDonTotal!$W:$W,DSHoaDonTotal!$C:$C,BC$6,DSHoaDonTotal!$J:$J,$C17,DSHoaDonTotal!$AA:$AA,BD$7)</f>
        <v>0</v>
      </c>
      <c r="BE17" s="10">
        <f>SUMIFS(DSHoaDonTotal!$W:$W,DSHoaDonTotal!$C:$C,BE$6,DSHoaDonTotal!$J:$J,$C17,DSHoaDonTotal!$AA:$AA,BE$7)</f>
        <v>0</v>
      </c>
      <c r="BF17" s="10">
        <f>SUMIFS(DSHoaDonTotal!$W:$W,DSHoaDonTotal!$C:$C,BE$6,DSHoaDonTotal!$J:$J,$C17,DSHoaDonTotal!$AA:$AA,BF$7)</f>
        <v>0</v>
      </c>
      <c r="BG17" s="10">
        <f>SUMIFS(DSHoaDonTotal!$W:$W,DSHoaDonTotal!$C:$C,BG$6,DSHoaDonTotal!$J:$J,$C17,DSHoaDonTotal!$AA:$AA,BG$7)</f>
        <v>0</v>
      </c>
      <c r="BH17" s="10">
        <f>SUMIFS(DSHoaDonTotal!$W:$W,DSHoaDonTotal!$C:$C,BG$6,DSHoaDonTotal!$J:$J,$C17,DSHoaDonTotal!$AA:$AA,BH$7)</f>
        <v>0</v>
      </c>
      <c r="BI17" s="10">
        <f>SUMIFS(DSHoaDonTotal!$W:$W,DSHoaDonTotal!$C:$C,BI$6,DSHoaDonTotal!$J:$J,$C17,DSHoaDonTotal!$AA:$AA,BI$7)</f>
        <v>0</v>
      </c>
      <c r="BJ17" s="10">
        <f>SUMIFS(DSHoaDonTotal!$W:$W,DSHoaDonTotal!$C:$C,BI$6,DSHoaDonTotal!$J:$J,$C17,DSHoaDonTotal!$AA:$AA,BJ$7)</f>
        <v>0</v>
      </c>
      <c r="BK17" s="10">
        <f>SUMIFS(DSHoaDonTotal!$W:$W,DSHoaDonTotal!$C:$C,BK$6,DSHoaDonTotal!$J:$J,$C17,DSHoaDonTotal!$AA:$AA,BK$7)</f>
        <v>0</v>
      </c>
      <c r="BL17" s="10">
        <f>SUMIFS(DSHoaDonTotal!$W:$W,DSHoaDonTotal!$C:$C,BK$6,DSHoaDonTotal!$J:$J,$C17,DSHoaDonTotal!$AA:$AA,BL$7)</f>
        <v>0</v>
      </c>
      <c r="BM17" s="10">
        <f>SUMIFS(DSHoaDonTotal!$W:$W,DSHoaDonTotal!$C:$C,BM$6,DSHoaDonTotal!$J:$J,$C17,DSHoaDonTotal!$AA:$AA,BM$7)</f>
        <v>0</v>
      </c>
      <c r="BN17" s="10">
        <f>SUMIFS(DSHoaDonTotal!$W:$W,DSHoaDonTotal!$C:$C,BM$6,DSHoaDonTotal!$J:$J,$C17,DSHoaDonTotal!$AA:$AA,BN$7)</f>
        <v>0</v>
      </c>
    </row>
    <row r="18" spans="1:66">
      <c r="A18" s="46"/>
      <c r="B18" s="159" t="s">
        <v>96</v>
      </c>
      <c r="C18" s="12" t="s">
        <v>23</v>
      </c>
      <c r="D18" s="12" t="s">
        <v>22</v>
      </c>
      <c r="E18" s="13">
        <f>SUMIFS(DSHoaDonTotal!$W:$W,DSHoaDonTotal!$C:$C,E$6,DSHoaDonTotal!$J:$J,$C18,DSHoaDonTotal!$AA:$AA,E$7,DSHoaDonTotal!$I:$I,$D18)</f>
        <v>90000</v>
      </c>
      <c r="F18" s="13">
        <f>SUMIFS(DSHoaDonTotal!$W:$W,DSHoaDonTotal!$C:$C,E$6,DSHoaDonTotal!$J:$J,$C18,DSHoaDonTotal!$AA:$AA,F$7,DSHoaDonTotal!$I:$I,$D18)</f>
        <v>890000</v>
      </c>
      <c r="G18" s="13">
        <f>SUMIFS(DSHoaDonTotal!$W:$W,DSHoaDonTotal!$C:$C,G$6,DSHoaDonTotal!$J:$J,$C18,DSHoaDonTotal!$AA:$AA,G$7,DSHoaDonTotal!$I:$I,$D18)</f>
        <v>555000</v>
      </c>
      <c r="H18" s="13">
        <f>SUMIFS(DSHoaDonTotal!$W:$W,DSHoaDonTotal!$C:$C,G$6,DSHoaDonTotal!$J:$J,$C18,DSHoaDonTotal!$AA:$AA,H$7,DSHoaDonTotal!$I:$I,$D18)</f>
        <v>1865000</v>
      </c>
      <c r="I18" s="13">
        <f>SUMIFS(DSHoaDonTotal!$W:$W,DSHoaDonTotal!$C:$C,I$6,DSHoaDonTotal!$J:$J,$C18,DSHoaDonTotal!$AA:$AA,I$7,DSHoaDonTotal!$I:$I,$D18)</f>
        <v>0</v>
      </c>
      <c r="J18" s="13">
        <f>SUMIFS(DSHoaDonTotal!$W:$W,DSHoaDonTotal!$C:$C,I$6,DSHoaDonTotal!$J:$J,$C18,DSHoaDonTotal!$AA:$AA,J$7,DSHoaDonTotal!$I:$I,$D18)</f>
        <v>1340000</v>
      </c>
      <c r="K18" s="13">
        <f>SUMIFS(DSHoaDonTotal!$W:$W,DSHoaDonTotal!$C:$C,K$6,DSHoaDonTotal!$J:$J,$C18,DSHoaDonTotal!$AA:$AA,K$7,DSHoaDonTotal!$I:$I,$D18)</f>
        <v>300000</v>
      </c>
      <c r="L18" s="13">
        <f>SUMIFS(DSHoaDonTotal!$W:$W,DSHoaDonTotal!$C:$C,K$6,DSHoaDonTotal!$J:$J,$C18,DSHoaDonTotal!$AA:$AA,L$7,DSHoaDonTotal!$I:$I,$D18)</f>
        <v>875000</v>
      </c>
      <c r="M18" s="13">
        <f>SUMIFS(DSHoaDonTotal!$W:$W,DSHoaDonTotal!$C:$C,M$6,DSHoaDonTotal!$J:$J,$C18,DSHoaDonTotal!$AA:$AA,M$7,DSHoaDonTotal!$I:$I,$D18)</f>
        <v>175000</v>
      </c>
      <c r="N18" s="13">
        <f>SUMIFS(DSHoaDonTotal!$W:$W,DSHoaDonTotal!$C:$C,M$6,DSHoaDonTotal!$J:$J,$C18,DSHoaDonTotal!$AA:$AA,N$7,DSHoaDonTotal!$I:$I,$D18)</f>
        <v>1925000</v>
      </c>
      <c r="O18" s="13">
        <f>SUMIFS(DSHoaDonTotal!$W:$W,DSHoaDonTotal!$C:$C,O$6,DSHoaDonTotal!$J:$J,$C18,DSHoaDonTotal!$AA:$AA,O$7,DSHoaDonTotal!$I:$I,$D18)</f>
        <v>0</v>
      </c>
      <c r="P18" s="13">
        <f>SUMIFS(DSHoaDonTotal!$W:$W,DSHoaDonTotal!$C:$C,O$6,DSHoaDonTotal!$J:$J,$C18,DSHoaDonTotal!$AA:$AA,P$7,DSHoaDonTotal!$I:$I,$D18)</f>
        <v>320000</v>
      </c>
      <c r="Q18" s="13">
        <f>SUMIFS(DSHoaDonTotal!$W:$W,DSHoaDonTotal!$C:$C,Q$6,DSHoaDonTotal!$J:$J,$C18,DSHoaDonTotal!$AA:$AA,Q$7,DSHoaDonTotal!$I:$I,$D18)</f>
        <v>0</v>
      </c>
      <c r="R18" s="13">
        <f>SUMIFS(DSHoaDonTotal!$W:$W,DSHoaDonTotal!$C:$C,Q$6,DSHoaDonTotal!$J:$J,$C18,DSHoaDonTotal!$AA:$AA,R$7,DSHoaDonTotal!$I:$I,$D18)</f>
        <v>585000</v>
      </c>
      <c r="S18" s="13">
        <f>SUMIFS(DSHoaDonTotal!$W:$W,DSHoaDonTotal!$C:$C,S$6,DSHoaDonTotal!$J:$J,$C18,DSHoaDonTotal!$AA:$AA,S$7,DSHoaDonTotal!$I:$I,$D18)</f>
        <v>0</v>
      </c>
      <c r="T18" s="13">
        <f>SUMIFS(DSHoaDonTotal!$W:$W,DSHoaDonTotal!$C:$C,S$6,DSHoaDonTotal!$J:$J,$C18,DSHoaDonTotal!$AA:$AA,T$7,DSHoaDonTotal!$I:$I,$D18)</f>
        <v>0</v>
      </c>
      <c r="U18" s="13">
        <f>SUMIFS(DSHoaDonTotal!$W:$W,DSHoaDonTotal!$C:$C,U$6,DSHoaDonTotal!$J:$J,$C18,DSHoaDonTotal!$AA:$AA,U$7,DSHoaDonTotal!$I:$I,$D18)</f>
        <v>650000</v>
      </c>
      <c r="V18" s="13">
        <f>SUMIFS(DSHoaDonTotal!$W:$W,DSHoaDonTotal!$C:$C,U$6,DSHoaDonTotal!$J:$J,$C18,DSHoaDonTotal!$AA:$AA,V$7,DSHoaDonTotal!$I:$I,$D18)</f>
        <v>685000</v>
      </c>
      <c r="W18" s="13">
        <f>SUMIFS(DSHoaDonTotal!$W:$W,DSHoaDonTotal!$C:$C,W$6,DSHoaDonTotal!$J:$J,$C18,DSHoaDonTotal!$AA:$AA,W$7,DSHoaDonTotal!$I:$I,$D18)</f>
        <v>320000</v>
      </c>
      <c r="X18" s="13">
        <f>SUMIFS(DSHoaDonTotal!$W:$W,DSHoaDonTotal!$C:$C,W$6,DSHoaDonTotal!$J:$J,$C18,DSHoaDonTotal!$AA:$AA,X$7,DSHoaDonTotal!$I:$I,$D18)</f>
        <v>0</v>
      </c>
      <c r="Y18" s="13">
        <f>SUMIFS(DSHoaDonTotal!$W:$W,DSHoaDonTotal!$C:$C,Y$6,DSHoaDonTotal!$J:$J,$C18,DSHoaDonTotal!$AA:$AA,Y$7,DSHoaDonTotal!$I:$I,$D18)</f>
        <v>495000</v>
      </c>
      <c r="Z18" s="13">
        <f>SUMIFS(DSHoaDonTotal!$W:$W,DSHoaDonTotal!$C:$C,Y$6,DSHoaDonTotal!$J:$J,$C18,DSHoaDonTotal!$AA:$AA,Z$7,DSHoaDonTotal!$I:$I,$D18)</f>
        <v>265000</v>
      </c>
      <c r="AA18" s="13">
        <f>SUMIFS(DSHoaDonTotal!$W:$W,DSHoaDonTotal!$C:$C,AA$6,DSHoaDonTotal!$J:$J,$C18,DSHoaDonTotal!$AA:$AA,AA$7,DSHoaDonTotal!$I:$I,$D18)</f>
        <v>1375000</v>
      </c>
      <c r="AB18" s="13">
        <f>SUMIFS(DSHoaDonTotal!$W:$W,DSHoaDonTotal!$C:$C,AA$6,DSHoaDonTotal!$J:$J,$C18,DSHoaDonTotal!$AA:$AA,AB$7,DSHoaDonTotal!$I:$I,$D18)</f>
        <v>1045000</v>
      </c>
      <c r="AC18" s="13">
        <f>SUMIFS(DSHoaDonTotal!$W:$W,DSHoaDonTotal!$C:$C,AC$6,DSHoaDonTotal!$J:$J,$C18,DSHoaDonTotal!$AA:$AA,AC$7,DSHoaDonTotal!$I:$I,$D18)</f>
        <v>250000</v>
      </c>
      <c r="AD18" s="13">
        <f>SUMIFS(DSHoaDonTotal!$W:$W,DSHoaDonTotal!$C:$C,AC$6,DSHoaDonTotal!$J:$J,$C18,DSHoaDonTotal!$AA:$AA,AD$7,DSHoaDonTotal!$I:$I,$D18)</f>
        <v>705000</v>
      </c>
      <c r="AE18" s="13">
        <f>SUMIFS(DSHoaDonTotal!$W:$W,DSHoaDonTotal!$C:$C,AE$6,DSHoaDonTotal!$J:$J,$C18,DSHoaDonTotal!$AA:$AA,AE$7,DSHoaDonTotal!$I:$I,$D18)</f>
        <v>0</v>
      </c>
      <c r="AF18" s="13">
        <f>SUMIFS(DSHoaDonTotal!$W:$W,DSHoaDonTotal!$C:$C,AE$6,DSHoaDonTotal!$J:$J,$C18,DSHoaDonTotal!$AA:$AA,AF$7,DSHoaDonTotal!$I:$I,$D18)</f>
        <v>0</v>
      </c>
      <c r="AG18" s="13">
        <f>SUMIFS(DSHoaDonTotal!$W:$W,DSHoaDonTotal!$C:$C,AG$6,DSHoaDonTotal!$J:$J,$C18,DSHoaDonTotal!$AA:$AA,AG$7,DSHoaDonTotal!$I:$I,$D18)</f>
        <v>0</v>
      </c>
      <c r="AH18" s="13">
        <f>SUMIFS(DSHoaDonTotal!$W:$W,DSHoaDonTotal!$C:$C,AG$6,DSHoaDonTotal!$J:$J,$C18,DSHoaDonTotal!$AA:$AA,AH$7,DSHoaDonTotal!$I:$I,$D18)</f>
        <v>350000</v>
      </c>
      <c r="AI18" s="13">
        <f>SUMIFS(DSHoaDonTotal!$W:$W,DSHoaDonTotal!$C:$C,AI$6,DSHoaDonTotal!$J:$J,$C18,DSHoaDonTotal!$AA:$AA,AI$7,DSHoaDonTotal!$I:$I,$D18)</f>
        <v>385000</v>
      </c>
      <c r="AJ18" s="13">
        <f>SUMIFS(DSHoaDonTotal!$W:$W,DSHoaDonTotal!$C:$C,AI$6,DSHoaDonTotal!$J:$J,$C18,DSHoaDonTotal!$AA:$AA,AJ$7,DSHoaDonTotal!$I:$I,$D18)</f>
        <v>133000</v>
      </c>
      <c r="AK18" s="13">
        <f>SUMIFS(DSHoaDonTotal!$W:$W,DSHoaDonTotal!$C:$C,AK$6,DSHoaDonTotal!$J:$J,$C18,DSHoaDonTotal!$AA:$AA,AK$7,DSHoaDonTotal!$I:$I,$D18)</f>
        <v>125000</v>
      </c>
      <c r="AL18" s="13">
        <f>SUMIFS(DSHoaDonTotal!$W:$W,DSHoaDonTotal!$C:$C,AK$6,DSHoaDonTotal!$J:$J,$C18,DSHoaDonTotal!$AA:$AA,AL$7,DSHoaDonTotal!$I:$I,$D18)</f>
        <v>998000</v>
      </c>
      <c r="AM18" s="13">
        <f>SUMIFS(DSHoaDonTotal!$W:$W,DSHoaDonTotal!$C:$C,AM$6,DSHoaDonTotal!$J:$J,$C18,DSHoaDonTotal!$AA:$AA,AM$7,DSHoaDonTotal!$I:$I,$D18)</f>
        <v>145000</v>
      </c>
      <c r="AN18" s="13">
        <f>SUMIFS(DSHoaDonTotal!$W:$W,DSHoaDonTotal!$C:$C,AM$6,DSHoaDonTotal!$J:$J,$C18,DSHoaDonTotal!$AA:$AA,AN$7,DSHoaDonTotal!$I:$I,$D18)</f>
        <v>125000</v>
      </c>
      <c r="AO18" s="13">
        <f>SUMIFS(DSHoaDonTotal!$W:$W,DSHoaDonTotal!$C:$C,AO$6,DSHoaDonTotal!$J:$J,$C18,DSHoaDonTotal!$AA:$AA,AO$7,DSHoaDonTotal!$I:$I,$D18)</f>
        <v>0</v>
      </c>
      <c r="AP18" s="13">
        <f>SUMIFS(DSHoaDonTotal!$W:$W,DSHoaDonTotal!$C:$C,AO$6,DSHoaDonTotal!$J:$J,$C18,DSHoaDonTotal!$AA:$AA,AP$7,DSHoaDonTotal!$I:$I,$D18)</f>
        <v>0</v>
      </c>
      <c r="AQ18" s="13">
        <f>SUMIFS(DSHoaDonTotal!$W:$W,DSHoaDonTotal!$C:$C,AQ$6,DSHoaDonTotal!$J:$J,$C18,DSHoaDonTotal!$AA:$AA,AQ$7,DSHoaDonTotal!$I:$I,$D18)</f>
        <v>0</v>
      </c>
      <c r="AR18" s="13">
        <f>SUMIFS(DSHoaDonTotal!$W:$W,DSHoaDonTotal!$C:$C,AQ$6,DSHoaDonTotal!$J:$J,$C18,DSHoaDonTotal!$AA:$AA,AR$7,DSHoaDonTotal!$I:$I,$D18)</f>
        <v>0</v>
      </c>
      <c r="AS18" s="13">
        <f>SUMIFS(DSHoaDonTotal!$W:$W,DSHoaDonTotal!$C:$C,AS$6,DSHoaDonTotal!$J:$J,$C18,DSHoaDonTotal!$AA:$AA,AS$7,DSHoaDonTotal!$I:$I,$D18)</f>
        <v>0</v>
      </c>
      <c r="AT18" s="13">
        <f>SUMIFS(DSHoaDonTotal!$W:$W,DSHoaDonTotal!$C:$C,AS$6,DSHoaDonTotal!$J:$J,$C18,DSHoaDonTotal!$AA:$AA,AT$7,DSHoaDonTotal!$I:$I,$D18)</f>
        <v>0</v>
      </c>
      <c r="AU18" s="13">
        <f>SUMIFS(DSHoaDonTotal!$W:$W,DSHoaDonTotal!$C:$C,AU$6,DSHoaDonTotal!$J:$J,$C18,DSHoaDonTotal!$AA:$AA,AU$7,DSHoaDonTotal!$I:$I,$D18)</f>
        <v>0</v>
      </c>
      <c r="AV18" s="13">
        <f>SUMIFS(DSHoaDonTotal!$W:$W,DSHoaDonTotal!$C:$C,AU$6,DSHoaDonTotal!$J:$J,$C18,DSHoaDonTotal!$AA:$AA,AV$7,DSHoaDonTotal!$I:$I,$D18)</f>
        <v>0</v>
      </c>
      <c r="AW18" s="13">
        <f>SUMIFS(DSHoaDonTotal!$W:$W,DSHoaDonTotal!$C:$C,AW$6,DSHoaDonTotal!$J:$J,$C18,DSHoaDonTotal!$AA:$AA,AW$7,DSHoaDonTotal!$I:$I,$D18)</f>
        <v>0</v>
      </c>
      <c r="AX18" s="13">
        <f>SUMIFS(DSHoaDonTotal!$W:$W,DSHoaDonTotal!$C:$C,AW$6,DSHoaDonTotal!$J:$J,$C18,DSHoaDonTotal!$AA:$AA,AX$7,DSHoaDonTotal!$I:$I,$D18)</f>
        <v>0</v>
      </c>
      <c r="AY18" s="13">
        <f>SUMIFS(DSHoaDonTotal!$W:$W,DSHoaDonTotal!$C:$C,AY$6,DSHoaDonTotal!$J:$J,$C18,DSHoaDonTotal!$AA:$AA,AY$7,DSHoaDonTotal!$I:$I,$D18)</f>
        <v>0</v>
      </c>
      <c r="AZ18" s="13">
        <f>SUMIFS(DSHoaDonTotal!$W:$W,DSHoaDonTotal!$C:$C,AY$6,DSHoaDonTotal!$J:$J,$C18,DSHoaDonTotal!$AA:$AA,AZ$7,DSHoaDonTotal!$I:$I,$D18)</f>
        <v>0</v>
      </c>
      <c r="BA18" s="13">
        <f>SUMIFS(DSHoaDonTotal!$W:$W,DSHoaDonTotal!$C:$C,BA$6,DSHoaDonTotal!$J:$J,$C18,DSHoaDonTotal!$AA:$AA,BA$7,DSHoaDonTotal!$I:$I,$D18)</f>
        <v>0</v>
      </c>
      <c r="BB18" s="13">
        <f>SUMIFS(DSHoaDonTotal!$W:$W,DSHoaDonTotal!$C:$C,BA$6,DSHoaDonTotal!$J:$J,$C18,DSHoaDonTotal!$AA:$AA,BB$7,DSHoaDonTotal!$I:$I,$D18)</f>
        <v>0</v>
      </c>
      <c r="BC18" s="13">
        <f>SUMIFS(DSHoaDonTotal!$W:$W,DSHoaDonTotal!$C:$C,BC$6,DSHoaDonTotal!$J:$J,$C18,DSHoaDonTotal!$AA:$AA,BC$7,DSHoaDonTotal!$I:$I,$D18)</f>
        <v>0</v>
      </c>
      <c r="BD18" s="13">
        <f>SUMIFS(DSHoaDonTotal!$W:$W,DSHoaDonTotal!$C:$C,BC$6,DSHoaDonTotal!$J:$J,$C18,DSHoaDonTotal!$AA:$AA,BD$7,DSHoaDonTotal!$I:$I,$D18)</f>
        <v>0</v>
      </c>
      <c r="BE18" s="13">
        <f>SUMIFS(DSHoaDonTotal!$W:$W,DSHoaDonTotal!$C:$C,BE$6,DSHoaDonTotal!$J:$J,$C18,DSHoaDonTotal!$AA:$AA,BE$7,DSHoaDonTotal!$I:$I,$D18)</f>
        <v>0</v>
      </c>
      <c r="BF18" s="13">
        <f>SUMIFS(DSHoaDonTotal!$W:$W,DSHoaDonTotal!$C:$C,BE$6,DSHoaDonTotal!$J:$J,$C18,DSHoaDonTotal!$AA:$AA,BF$7,DSHoaDonTotal!$I:$I,$D18)</f>
        <v>0</v>
      </c>
      <c r="BG18" s="13">
        <f>SUMIFS(DSHoaDonTotal!$W:$W,DSHoaDonTotal!$C:$C,BG$6,DSHoaDonTotal!$J:$J,$C18,DSHoaDonTotal!$AA:$AA,BG$7,DSHoaDonTotal!$I:$I,$D18)</f>
        <v>0</v>
      </c>
      <c r="BH18" s="13">
        <f>SUMIFS(DSHoaDonTotal!$W:$W,DSHoaDonTotal!$C:$C,BG$6,DSHoaDonTotal!$J:$J,$C18,DSHoaDonTotal!$AA:$AA,BH$7,DSHoaDonTotal!$I:$I,$D18)</f>
        <v>0</v>
      </c>
      <c r="BI18" s="13">
        <f>SUMIFS(DSHoaDonTotal!$W:$W,DSHoaDonTotal!$C:$C,BI$6,DSHoaDonTotal!$J:$J,$C18,DSHoaDonTotal!$AA:$AA,BI$7,DSHoaDonTotal!$I:$I,$D18)</f>
        <v>0</v>
      </c>
      <c r="BJ18" s="13">
        <f>SUMIFS(DSHoaDonTotal!$W:$W,DSHoaDonTotal!$C:$C,BI$6,DSHoaDonTotal!$J:$J,$C18,DSHoaDonTotal!$AA:$AA,BJ$7,DSHoaDonTotal!$I:$I,$D18)</f>
        <v>0</v>
      </c>
      <c r="BK18" s="13">
        <f>SUMIFS(DSHoaDonTotal!$W:$W,DSHoaDonTotal!$C:$C,BK$6,DSHoaDonTotal!$J:$J,$C18,DSHoaDonTotal!$AA:$AA,BK$7,DSHoaDonTotal!$I:$I,$D18)</f>
        <v>0</v>
      </c>
      <c r="BL18" s="13">
        <f>SUMIFS(DSHoaDonTotal!$W:$W,DSHoaDonTotal!$C:$C,BK$6,DSHoaDonTotal!$J:$J,$C18,DSHoaDonTotal!$AA:$AA,BL$7,DSHoaDonTotal!$I:$I,$D18)</f>
        <v>0</v>
      </c>
      <c r="BM18" s="13">
        <f>SUMIFS(DSHoaDonTotal!$W:$W,DSHoaDonTotal!$C:$C,BM$6,DSHoaDonTotal!$J:$J,$C18,DSHoaDonTotal!$AA:$AA,BM$7,DSHoaDonTotal!$I:$I,$D18)</f>
        <v>0</v>
      </c>
      <c r="BN18" s="13">
        <f>SUMIFS(DSHoaDonTotal!$W:$W,DSHoaDonTotal!$C:$C,BM$6,DSHoaDonTotal!$J:$J,$C18,DSHoaDonTotal!$AA:$AA,BN$7,DSHoaDonTotal!$I:$I,$D18)</f>
        <v>0</v>
      </c>
    </row>
    <row r="19" spans="1:66">
      <c r="A19" s="46"/>
      <c r="B19" s="159"/>
      <c r="C19" s="12" t="s">
        <v>364</v>
      </c>
      <c r="D19" s="12" t="s">
        <v>22</v>
      </c>
      <c r="E19" s="13">
        <f>SUMIFS(DSHoaDonTotal!$W:$W,DSHoaDonTotal!$C:$C,E$6,DSHoaDonTotal!$J:$J,$C19,DSHoaDonTotal!$AA:$AA,E$7,DSHoaDonTotal!$I:$I,$D19)</f>
        <v>0</v>
      </c>
      <c r="F19" s="13">
        <f>SUMIFS(DSHoaDonTotal!$W:$W,DSHoaDonTotal!$C:$C,E$6,DSHoaDonTotal!$J:$J,$C19,DSHoaDonTotal!$AA:$AA,F$7,DSHoaDonTotal!$I:$I,$D19)</f>
        <v>630000</v>
      </c>
      <c r="G19" s="13">
        <f>SUMIFS(DSHoaDonTotal!$W:$W,DSHoaDonTotal!$C:$C,G$6,DSHoaDonTotal!$J:$J,$C19,DSHoaDonTotal!$AA:$AA,G$7,DSHoaDonTotal!$I:$I,$D19)</f>
        <v>175000</v>
      </c>
      <c r="H19" s="13">
        <f>SUMIFS(DSHoaDonTotal!$W:$W,DSHoaDonTotal!$C:$C,G$6,DSHoaDonTotal!$J:$J,$C19,DSHoaDonTotal!$AA:$AA,H$7,DSHoaDonTotal!$I:$I,$D19)</f>
        <v>980000</v>
      </c>
      <c r="I19" s="13">
        <f>SUMIFS(DSHoaDonTotal!$W:$W,DSHoaDonTotal!$C:$C,I$6,DSHoaDonTotal!$J:$J,$C19,DSHoaDonTotal!$AA:$AA,I$7,DSHoaDonTotal!$I:$I,$D19)</f>
        <v>0</v>
      </c>
      <c r="J19" s="13">
        <f>SUMIFS(DSHoaDonTotal!$W:$W,DSHoaDonTotal!$C:$C,I$6,DSHoaDonTotal!$J:$J,$C19,DSHoaDonTotal!$AA:$AA,J$7,DSHoaDonTotal!$I:$I,$D19)</f>
        <v>413000</v>
      </c>
      <c r="K19" s="13">
        <f>SUMIFS(DSHoaDonTotal!$W:$W,DSHoaDonTotal!$C:$C,K$6,DSHoaDonTotal!$J:$J,$C19,DSHoaDonTotal!$AA:$AA,K$7,DSHoaDonTotal!$I:$I,$D19)</f>
        <v>0</v>
      </c>
      <c r="L19" s="13">
        <f>SUMIFS(DSHoaDonTotal!$W:$W,DSHoaDonTotal!$C:$C,K$6,DSHoaDonTotal!$J:$J,$C19,DSHoaDonTotal!$AA:$AA,L$7,DSHoaDonTotal!$I:$I,$D19)</f>
        <v>0</v>
      </c>
      <c r="M19" s="13">
        <f>SUMIFS(DSHoaDonTotal!$W:$W,DSHoaDonTotal!$C:$C,M$6,DSHoaDonTotal!$J:$J,$C19,DSHoaDonTotal!$AA:$AA,M$7,DSHoaDonTotal!$I:$I,$D19)</f>
        <v>0</v>
      </c>
      <c r="N19" s="13">
        <f>SUMIFS(DSHoaDonTotal!$W:$W,DSHoaDonTotal!$C:$C,M$6,DSHoaDonTotal!$J:$J,$C19,DSHoaDonTotal!$AA:$AA,N$7,DSHoaDonTotal!$I:$I,$D19)</f>
        <v>518000</v>
      </c>
      <c r="O19" s="13">
        <f>SUMIFS(DSHoaDonTotal!$W:$W,DSHoaDonTotal!$C:$C,O$6,DSHoaDonTotal!$J:$J,$C19,DSHoaDonTotal!$AA:$AA,O$7,DSHoaDonTotal!$I:$I,$D19)</f>
        <v>0</v>
      </c>
      <c r="P19" s="13">
        <f>SUMIFS(DSHoaDonTotal!$W:$W,DSHoaDonTotal!$C:$C,O$6,DSHoaDonTotal!$J:$J,$C19,DSHoaDonTotal!$AA:$AA,P$7,DSHoaDonTotal!$I:$I,$D19)</f>
        <v>0</v>
      </c>
      <c r="Q19" s="13">
        <f>SUMIFS(DSHoaDonTotal!$W:$W,DSHoaDonTotal!$C:$C,Q$6,DSHoaDonTotal!$J:$J,$C19,DSHoaDonTotal!$AA:$AA,Q$7,DSHoaDonTotal!$I:$I,$D19)</f>
        <v>0</v>
      </c>
      <c r="R19" s="13">
        <f>SUMIFS(DSHoaDonTotal!$W:$W,DSHoaDonTotal!$C:$C,Q$6,DSHoaDonTotal!$J:$J,$C19,DSHoaDonTotal!$AA:$AA,R$7,DSHoaDonTotal!$I:$I,$D19)</f>
        <v>980000</v>
      </c>
      <c r="S19" s="13">
        <f>SUMIFS(DSHoaDonTotal!$W:$W,DSHoaDonTotal!$C:$C,S$6,DSHoaDonTotal!$J:$J,$C19,DSHoaDonTotal!$AA:$AA,S$7,DSHoaDonTotal!$I:$I,$D19)</f>
        <v>588000</v>
      </c>
      <c r="T19" s="13">
        <f>SUMIFS(DSHoaDonTotal!$W:$W,DSHoaDonTotal!$C:$C,S$6,DSHoaDonTotal!$J:$J,$C19,DSHoaDonTotal!$AA:$AA,T$7,DSHoaDonTotal!$I:$I,$D19)</f>
        <v>0</v>
      </c>
      <c r="U19" s="13">
        <f>SUMIFS(DSHoaDonTotal!$W:$W,DSHoaDonTotal!$C:$C,U$6,DSHoaDonTotal!$J:$J,$C19,DSHoaDonTotal!$AA:$AA,U$7,DSHoaDonTotal!$I:$I,$D19)</f>
        <v>0</v>
      </c>
      <c r="V19" s="13">
        <f>SUMIFS(DSHoaDonTotal!$W:$W,DSHoaDonTotal!$C:$C,U$6,DSHoaDonTotal!$J:$J,$C19,DSHoaDonTotal!$AA:$AA,V$7,DSHoaDonTotal!$I:$I,$D19)</f>
        <v>315000</v>
      </c>
      <c r="W19" s="13">
        <f>SUMIFS(DSHoaDonTotal!$W:$W,DSHoaDonTotal!$C:$C,W$6,DSHoaDonTotal!$J:$J,$C19,DSHoaDonTotal!$AA:$AA,W$7,DSHoaDonTotal!$I:$I,$D19)</f>
        <v>0</v>
      </c>
      <c r="X19" s="13">
        <f>SUMIFS(DSHoaDonTotal!$W:$W,DSHoaDonTotal!$C:$C,W$6,DSHoaDonTotal!$J:$J,$C19,DSHoaDonTotal!$AA:$AA,X$7,DSHoaDonTotal!$I:$I,$D19)</f>
        <v>0</v>
      </c>
      <c r="Y19" s="13">
        <f>SUMIFS(DSHoaDonTotal!$W:$W,DSHoaDonTotal!$C:$C,Y$6,DSHoaDonTotal!$J:$J,$C19,DSHoaDonTotal!$AA:$AA,Y$7,DSHoaDonTotal!$I:$I,$D19)</f>
        <v>483000</v>
      </c>
      <c r="Z19" s="13">
        <f>SUMIFS(DSHoaDonTotal!$W:$W,DSHoaDonTotal!$C:$C,Y$6,DSHoaDonTotal!$J:$J,$C19,DSHoaDonTotal!$AA:$AA,Z$7,DSHoaDonTotal!$I:$I,$D19)</f>
        <v>630000</v>
      </c>
      <c r="AA19" s="13">
        <f>SUMIFS(DSHoaDonTotal!$W:$W,DSHoaDonTotal!$C:$C,AA$6,DSHoaDonTotal!$J:$J,$C19,DSHoaDonTotal!$AA:$AA,AA$7,DSHoaDonTotal!$I:$I,$D19)</f>
        <v>994000</v>
      </c>
      <c r="AB19" s="13">
        <f>SUMIFS(DSHoaDonTotal!$W:$W,DSHoaDonTotal!$C:$C,AA$6,DSHoaDonTotal!$J:$J,$C19,DSHoaDonTotal!$AA:$AA,AB$7,DSHoaDonTotal!$I:$I,$D19)</f>
        <v>833000</v>
      </c>
      <c r="AC19" s="13">
        <f>SUMIFS(DSHoaDonTotal!$W:$W,DSHoaDonTotal!$C:$C,AC$6,DSHoaDonTotal!$J:$J,$C19,DSHoaDonTotal!$AA:$AA,AC$7,DSHoaDonTotal!$I:$I,$D19)</f>
        <v>0</v>
      </c>
      <c r="AD19" s="13">
        <f>SUMIFS(DSHoaDonTotal!$W:$W,DSHoaDonTotal!$C:$C,AC$6,DSHoaDonTotal!$J:$J,$C19,DSHoaDonTotal!$AA:$AA,AD$7,DSHoaDonTotal!$I:$I,$D19)</f>
        <v>1148000</v>
      </c>
      <c r="AE19" s="13">
        <f>SUMIFS(DSHoaDonTotal!$W:$W,DSHoaDonTotal!$C:$C,AE$6,DSHoaDonTotal!$J:$J,$C19,DSHoaDonTotal!$AA:$AA,AE$7,DSHoaDonTotal!$I:$I,$D19)</f>
        <v>0</v>
      </c>
      <c r="AF19" s="13">
        <f>SUMIFS(DSHoaDonTotal!$W:$W,DSHoaDonTotal!$C:$C,AE$6,DSHoaDonTotal!$J:$J,$C19,DSHoaDonTotal!$AA:$AA,AF$7,DSHoaDonTotal!$I:$I,$D19)</f>
        <v>315000</v>
      </c>
      <c r="AG19" s="13">
        <f>SUMIFS(DSHoaDonTotal!$W:$W,DSHoaDonTotal!$C:$C,AG$6,DSHoaDonTotal!$J:$J,$C19,DSHoaDonTotal!$AA:$AA,AG$7,DSHoaDonTotal!$I:$I,$D19)</f>
        <v>245000</v>
      </c>
      <c r="AH19" s="13">
        <f>SUMIFS(DSHoaDonTotal!$W:$W,DSHoaDonTotal!$C:$C,AG$6,DSHoaDonTotal!$J:$J,$C19,DSHoaDonTotal!$AA:$AA,AH$7,DSHoaDonTotal!$I:$I,$D19)</f>
        <v>315000</v>
      </c>
      <c r="AI19" s="13">
        <f>SUMIFS(DSHoaDonTotal!$W:$W,DSHoaDonTotal!$C:$C,AI$6,DSHoaDonTotal!$J:$J,$C19,DSHoaDonTotal!$AA:$AA,AI$7,DSHoaDonTotal!$I:$I,$D19)</f>
        <v>0</v>
      </c>
      <c r="AJ19" s="13">
        <f>SUMIFS(DSHoaDonTotal!$W:$W,DSHoaDonTotal!$C:$C,AI$6,DSHoaDonTotal!$J:$J,$C19,DSHoaDonTotal!$AA:$AA,AJ$7,DSHoaDonTotal!$I:$I,$D19)</f>
        <v>0</v>
      </c>
      <c r="AK19" s="13">
        <f>SUMIFS(DSHoaDonTotal!$W:$W,DSHoaDonTotal!$C:$C,AK$6,DSHoaDonTotal!$J:$J,$C19,DSHoaDonTotal!$AA:$AA,AK$7,DSHoaDonTotal!$I:$I,$D19)</f>
        <v>0</v>
      </c>
      <c r="AL19" s="13">
        <f>SUMIFS(DSHoaDonTotal!$W:$W,DSHoaDonTotal!$C:$C,AK$6,DSHoaDonTotal!$J:$J,$C19,DSHoaDonTotal!$AA:$AA,AL$7,DSHoaDonTotal!$I:$I,$D19)</f>
        <v>1533000</v>
      </c>
      <c r="AM19" s="13">
        <f>SUMIFS(DSHoaDonTotal!$W:$W,DSHoaDonTotal!$C:$C,AM$6,DSHoaDonTotal!$J:$J,$C19,DSHoaDonTotal!$AA:$AA,AM$7,DSHoaDonTotal!$I:$I,$D19)</f>
        <v>518000</v>
      </c>
      <c r="AN19" s="13">
        <f>SUMIFS(DSHoaDonTotal!$W:$W,DSHoaDonTotal!$C:$C,AM$6,DSHoaDonTotal!$J:$J,$C19,DSHoaDonTotal!$AA:$AA,AN$7,DSHoaDonTotal!$I:$I,$D19)</f>
        <v>245000</v>
      </c>
      <c r="AO19" s="13">
        <f>SUMIFS(DSHoaDonTotal!$W:$W,DSHoaDonTotal!$C:$C,AO$6,DSHoaDonTotal!$J:$J,$C19,DSHoaDonTotal!$AA:$AA,AO$7,DSHoaDonTotal!$I:$I,$D19)</f>
        <v>0</v>
      </c>
      <c r="AP19" s="13">
        <f>SUMIFS(DSHoaDonTotal!$W:$W,DSHoaDonTotal!$C:$C,AO$6,DSHoaDonTotal!$J:$J,$C19,DSHoaDonTotal!$AA:$AA,AP$7,DSHoaDonTotal!$I:$I,$D19)</f>
        <v>0</v>
      </c>
      <c r="AQ19" s="13">
        <f>SUMIFS(DSHoaDonTotal!$W:$W,DSHoaDonTotal!$C:$C,AQ$6,DSHoaDonTotal!$J:$J,$C19,DSHoaDonTotal!$AA:$AA,AQ$7,DSHoaDonTotal!$I:$I,$D19)</f>
        <v>0</v>
      </c>
      <c r="AR19" s="13">
        <f>SUMIFS(DSHoaDonTotal!$W:$W,DSHoaDonTotal!$C:$C,AQ$6,DSHoaDonTotal!$J:$J,$C19,DSHoaDonTotal!$AA:$AA,AR$7,DSHoaDonTotal!$I:$I,$D19)</f>
        <v>0</v>
      </c>
      <c r="AS19" s="13">
        <f>SUMIFS(DSHoaDonTotal!$W:$W,DSHoaDonTotal!$C:$C,AS$6,DSHoaDonTotal!$J:$J,$C19,DSHoaDonTotal!$AA:$AA,AS$7,DSHoaDonTotal!$I:$I,$D19)</f>
        <v>0</v>
      </c>
      <c r="AT19" s="13">
        <f>SUMIFS(DSHoaDonTotal!$W:$W,DSHoaDonTotal!$C:$C,AS$6,DSHoaDonTotal!$J:$J,$C19,DSHoaDonTotal!$AA:$AA,AT$7,DSHoaDonTotal!$I:$I,$D19)</f>
        <v>0</v>
      </c>
      <c r="AU19" s="13">
        <f>SUMIFS(DSHoaDonTotal!$W:$W,DSHoaDonTotal!$C:$C,AU$6,DSHoaDonTotal!$J:$J,$C19,DSHoaDonTotal!$AA:$AA,AU$7,DSHoaDonTotal!$I:$I,$D19)</f>
        <v>0</v>
      </c>
      <c r="AV19" s="13">
        <f>SUMIFS(DSHoaDonTotal!$W:$W,DSHoaDonTotal!$C:$C,AU$6,DSHoaDonTotal!$J:$J,$C19,DSHoaDonTotal!$AA:$AA,AV$7,DSHoaDonTotal!$I:$I,$D19)</f>
        <v>0</v>
      </c>
      <c r="AW19" s="13">
        <f>SUMIFS(DSHoaDonTotal!$W:$W,DSHoaDonTotal!$C:$C,AW$6,DSHoaDonTotal!$J:$J,$C19,DSHoaDonTotal!$AA:$AA,AW$7,DSHoaDonTotal!$I:$I,$D19)</f>
        <v>0</v>
      </c>
      <c r="AX19" s="13">
        <f>SUMIFS(DSHoaDonTotal!$W:$W,DSHoaDonTotal!$C:$C,AW$6,DSHoaDonTotal!$J:$J,$C19,DSHoaDonTotal!$AA:$AA,AX$7,DSHoaDonTotal!$I:$I,$D19)</f>
        <v>0</v>
      </c>
      <c r="AY19" s="13">
        <f>SUMIFS(DSHoaDonTotal!$W:$W,DSHoaDonTotal!$C:$C,AY$6,DSHoaDonTotal!$J:$J,$C19,DSHoaDonTotal!$AA:$AA,AY$7,DSHoaDonTotal!$I:$I,$D19)</f>
        <v>0</v>
      </c>
      <c r="AZ19" s="13">
        <f>SUMIFS(DSHoaDonTotal!$W:$W,DSHoaDonTotal!$C:$C,AY$6,DSHoaDonTotal!$J:$J,$C19,DSHoaDonTotal!$AA:$AA,AZ$7,DSHoaDonTotal!$I:$I,$D19)</f>
        <v>0</v>
      </c>
      <c r="BA19" s="13">
        <f>SUMIFS(DSHoaDonTotal!$W:$W,DSHoaDonTotal!$C:$C,BA$6,DSHoaDonTotal!$J:$J,$C19,DSHoaDonTotal!$AA:$AA,BA$7,DSHoaDonTotal!$I:$I,$D19)</f>
        <v>0</v>
      </c>
      <c r="BB19" s="13">
        <f>SUMIFS(DSHoaDonTotal!$W:$W,DSHoaDonTotal!$C:$C,BA$6,DSHoaDonTotal!$J:$J,$C19,DSHoaDonTotal!$AA:$AA,BB$7,DSHoaDonTotal!$I:$I,$D19)</f>
        <v>0</v>
      </c>
      <c r="BC19" s="13">
        <f>SUMIFS(DSHoaDonTotal!$W:$W,DSHoaDonTotal!$C:$C,BC$6,DSHoaDonTotal!$J:$J,$C19,DSHoaDonTotal!$AA:$AA,BC$7,DSHoaDonTotal!$I:$I,$D19)</f>
        <v>0</v>
      </c>
      <c r="BD19" s="13">
        <f>SUMIFS(DSHoaDonTotal!$W:$W,DSHoaDonTotal!$C:$C,BC$6,DSHoaDonTotal!$J:$J,$C19,DSHoaDonTotal!$AA:$AA,BD$7,DSHoaDonTotal!$I:$I,$D19)</f>
        <v>0</v>
      </c>
      <c r="BE19" s="13">
        <f>SUMIFS(DSHoaDonTotal!$W:$W,DSHoaDonTotal!$C:$C,BE$6,DSHoaDonTotal!$J:$J,$C19,DSHoaDonTotal!$AA:$AA,BE$7,DSHoaDonTotal!$I:$I,$D19)</f>
        <v>0</v>
      </c>
      <c r="BF19" s="13">
        <f>SUMIFS(DSHoaDonTotal!$W:$W,DSHoaDonTotal!$C:$C,BE$6,DSHoaDonTotal!$J:$J,$C19,DSHoaDonTotal!$AA:$AA,BF$7,DSHoaDonTotal!$I:$I,$D19)</f>
        <v>0</v>
      </c>
      <c r="BG19" s="13">
        <f>SUMIFS(DSHoaDonTotal!$W:$W,DSHoaDonTotal!$C:$C,BG$6,DSHoaDonTotal!$J:$J,$C19,DSHoaDonTotal!$AA:$AA,BG$7,DSHoaDonTotal!$I:$I,$D19)</f>
        <v>0</v>
      </c>
      <c r="BH19" s="13">
        <f>SUMIFS(DSHoaDonTotal!$W:$W,DSHoaDonTotal!$C:$C,BG$6,DSHoaDonTotal!$J:$J,$C19,DSHoaDonTotal!$AA:$AA,BH$7,DSHoaDonTotal!$I:$I,$D19)</f>
        <v>0</v>
      </c>
      <c r="BI19" s="13">
        <f>SUMIFS(DSHoaDonTotal!$W:$W,DSHoaDonTotal!$C:$C,BI$6,DSHoaDonTotal!$J:$J,$C19,DSHoaDonTotal!$AA:$AA,BI$7,DSHoaDonTotal!$I:$I,$D19)</f>
        <v>0</v>
      </c>
      <c r="BJ19" s="13">
        <f>SUMIFS(DSHoaDonTotal!$W:$W,DSHoaDonTotal!$C:$C,BI$6,DSHoaDonTotal!$J:$J,$C19,DSHoaDonTotal!$AA:$AA,BJ$7,DSHoaDonTotal!$I:$I,$D19)</f>
        <v>0</v>
      </c>
      <c r="BK19" s="13">
        <f>SUMIFS(DSHoaDonTotal!$W:$W,DSHoaDonTotal!$C:$C,BK$6,DSHoaDonTotal!$J:$J,$C19,DSHoaDonTotal!$AA:$AA,BK$7,DSHoaDonTotal!$I:$I,$D19)</f>
        <v>0</v>
      </c>
      <c r="BL19" s="13">
        <f>SUMIFS(DSHoaDonTotal!$W:$W,DSHoaDonTotal!$C:$C,BK$6,DSHoaDonTotal!$J:$J,$C19,DSHoaDonTotal!$AA:$AA,BL$7,DSHoaDonTotal!$I:$I,$D19)</f>
        <v>0</v>
      </c>
      <c r="BM19" s="13">
        <f>SUMIFS(DSHoaDonTotal!$W:$W,DSHoaDonTotal!$C:$C,BM$6,DSHoaDonTotal!$J:$J,$C19,DSHoaDonTotal!$AA:$AA,BM$7,DSHoaDonTotal!$I:$I,$D19)</f>
        <v>0</v>
      </c>
      <c r="BN19" s="13">
        <f>SUMIFS(DSHoaDonTotal!$W:$W,DSHoaDonTotal!$C:$C,BM$6,DSHoaDonTotal!$J:$J,$C19,DSHoaDonTotal!$AA:$AA,BN$7,DSHoaDonTotal!$I:$I,$D19)</f>
        <v>0</v>
      </c>
    </row>
    <row r="20" spans="1:66">
      <c r="A20" s="46"/>
      <c r="B20" s="159"/>
      <c r="C20" s="12" t="s">
        <v>362</v>
      </c>
      <c r="D20" s="12" t="s">
        <v>22</v>
      </c>
      <c r="E20" s="13">
        <f>SUMIFS(DSHoaDonTotal!$W:$W,DSHoaDonTotal!$C:$C,E$6,DSHoaDonTotal!$J:$J,$C20,DSHoaDonTotal!$AA:$AA,E$7,DSHoaDonTotal!$I:$I,$D20)</f>
        <v>301000</v>
      </c>
      <c r="F20" s="13">
        <f>SUMIFS(DSHoaDonTotal!$W:$W,DSHoaDonTotal!$C:$C,E$6,DSHoaDonTotal!$J:$J,$C20,DSHoaDonTotal!$AA:$AA,F$7,DSHoaDonTotal!$I:$I,$D20)</f>
        <v>644000</v>
      </c>
      <c r="G20" s="13">
        <f>SUMIFS(DSHoaDonTotal!$W:$W,DSHoaDonTotal!$C:$C,G$6,DSHoaDonTotal!$J:$J,$C20,DSHoaDonTotal!$AA:$AA,G$7,DSHoaDonTotal!$I:$I,$D20)</f>
        <v>84000</v>
      </c>
      <c r="H20" s="13">
        <f>SUMIFS(DSHoaDonTotal!$W:$W,DSHoaDonTotal!$C:$C,G$6,DSHoaDonTotal!$J:$J,$C20,DSHoaDonTotal!$AA:$AA,H$7,DSHoaDonTotal!$I:$I,$D20)</f>
        <v>1400000</v>
      </c>
      <c r="I20" s="13">
        <f>SUMIFS(DSHoaDonTotal!$W:$W,DSHoaDonTotal!$C:$C,I$6,DSHoaDonTotal!$J:$J,$C20,DSHoaDonTotal!$AA:$AA,I$7,DSHoaDonTotal!$I:$I,$D20)</f>
        <v>441000</v>
      </c>
      <c r="J20" s="13">
        <f>SUMIFS(DSHoaDonTotal!$W:$W,DSHoaDonTotal!$C:$C,I$6,DSHoaDonTotal!$J:$J,$C20,DSHoaDonTotal!$AA:$AA,J$7,DSHoaDonTotal!$I:$I,$D20)</f>
        <v>392000</v>
      </c>
      <c r="K20" s="13">
        <f>SUMIFS(DSHoaDonTotal!$W:$W,DSHoaDonTotal!$C:$C,K$6,DSHoaDonTotal!$J:$J,$C20,DSHoaDonTotal!$AA:$AA,K$7,DSHoaDonTotal!$I:$I,$D20)</f>
        <v>175000</v>
      </c>
      <c r="L20" s="13">
        <f>SUMIFS(DSHoaDonTotal!$W:$W,DSHoaDonTotal!$C:$C,K$6,DSHoaDonTotal!$J:$J,$C20,DSHoaDonTotal!$AA:$AA,L$7,DSHoaDonTotal!$I:$I,$D20)</f>
        <v>0</v>
      </c>
      <c r="M20" s="13">
        <f>SUMIFS(DSHoaDonTotal!$W:$W,DSHoaDonTotal!$C:$C,M$6,DSHoaDonTotal!$J:$J,$C20,DSHoaDonTotal!$AA:$AA,M$7,DSHoaDonTotal!$I:$I,$D20)</f>
        <v>126000</v>
      </c>
      <c r="N20" s="13">
        <f>SUMIFS(DSHoaDonTotal!$W:$W,DSHoaDonTotal!$C:$C,M$6,DSHoaDonTotal!$J:$J,$C20,DSHoaDonTotal!$AA:$AA,N$7,DSHoaDonTotal!$I:$I,$D20)</f>
        <v>812000</v>
      </c>
      <c r="O20" s="13">
        <f>SUMIFS(DSHoaDonTotal!$W:$W,DSHoaDonTotal!$C:$C,O$6,DSHoaDonTotal!$J:$J,$C20,DSHoaDonTotal!$AA:$AA,O$7,DSHoaDonTotal!$I:$I,$D20)</f>
        <v>0</v>
      </c>
      <c r="P20" s="13">
        <f>SUMIFS(DSHoaDonTotal!$W:$W,DSHoaDonTotal!$C:$C,O$6,DSHoaDonTotal!$J:$J,$C20,DSHoaDonTotal!$AA:$AA,P$7,DSHoaDonTotal!$I:$I,$D20)</f>
        <v>0</v>
      </c>
      <c r="Q20" s="13">
        <f>SUMIFS(DSHoaDonTotal!$W:$W,DSHoaDonTotal!$C:$C,Q$6,DSHoaDonTotal!$J:$J,$C20,DSHoaDonTotal!$AA:$AA,Q$7,DSHoaDonTotal!$I:$I,$D20)</f>
        <v>0</v>
      </c>
      <c r="R20" s="13">
        <f>SUMIFS(DSHoaDonTotal!$W:$W,DSHoaDonTotal!$C:$C,Q$6,DSHoaDonTotal!$J:$J,$C20,DSHoaDonTotal!$AA:$AA,R$7,DSHoaDonTotal!$I:$I,$D20)</f>
        <v>133000</v>
      </c>
      <c r="S20" s="13">
        <f>SUMIFS(DSHoaDonTotal!$W:$W,DSHoaDonTotal!$C:$C,S$6,DSHoaDonTotal!$J:$J,$C20,DSHoaDonTotal!$AA:$AA,S$7,DSHoaDonTotal!$I:$I,$D20)</f>
        <v>364000</v>
      </c>
      <c r="T20" s="13">
        <f>SUMIFS(DSHoaDonTotal!$W:$W,DSHoaDonTotal!$C:$C,S$6,DSHoaDonTotal!$J:$J,$C20,DSHoaDonTotal!$AA:$AA,T$7,DSHoaDonTotal!$I:$I,$D20)</f>
        <v>434000</v>
      </c>
      <c r="U20" s="13">
        <f>SUMIFS(DSHoaDonTotal!$W:$W,DSHoaDonTotal!$C:$C,U$6,DSHoaDonTotal!$J:$J,$C20,DSHoaDonTotal!$AA:$AA,U$7,DSHoaDonTotal!$I:$I,$D20)</f>
        <v>532000</v>
      </c>
      <c r="V20" s="13">
        <f>SUMIFS(DSHoaDonTotal!$W:$W,DSHoaDonTotal!$C:$C,U$6,DSHoaDonTotal!$J:$J,$C20,DSHoaDonTotal!$AA:$AA,V$7,DSHoaDonTotal!$I:$I,$D20)</f>
        <v>602000</v>
      </c>
      <c r="W20" s="13">
        <f>SUMIFS(DSHoaDonTotal!$W:$W,DSHoaDonTotal!$C:$C,W$6,DSHoaDonTotal!$J:$J,$C20,DSHoaDonTotal!$AA:$AA,W$7,DSHoaDonTotal!$I:$I,$D20)</f>
        <v>0</v>
      </c>
      <c r="X20" s="13">
        <f>SUMIFS(DSHoaDonTotal!$W:$W,DSHoaDonTotal!$C:$C,W$6,DSHoaDonTotal!$J:$J,$C20,DSHoaDonTotal!$AA:$AA,X$7,DSHoaDonTotal!$I:$I,$D20)</f>
        <v>0</v>
      </c>
      <c r="Y20" s="13">
        <f>SUMIFS(DSHoaDonTotal!$W:$W,DSHoaDonTotal!$C:$C,Y$6,DSHoaDonTotal!$J:$J,$C20,DSHoaDonTotal!$AA:$AA,Y$7,DSHoaDonTotal!$I:$I,$D20)</f>
        <v>175000</v>
      </c>
      <c r="Z20" s="13">
        <f>SUMIFS(DSHoaDonTotal!$W:$W,DSHoaDonTotal!$C:$C,Y$6,DSHoaDonTotal!$J:$J,$C20,DSHoaDonTotal!$AA:$AA,Z$7,DSHoaDonTotal!$I:$I,$D20)</f>
        <v>231000</v>
      </c>
      <c r="AA20" s="13">
        <f>SUMIFS(DSHoaDonTotal!$W:$W,DSHoaDonTotal!$C:$C,AA$6,DSHoaDonTotal!$J:$J,$C20,DSHoaDonTotal!$AA:$AA,AA$7,DSHoaDonTotal!$I:$I,$D20)</f>
        <v>1141000</v>
      </c>
      <c r="AB20" s="13">
        <f>SUMIFS(DSHoaDonTotal!$W:$W,DSHoaDonTotal!$C:$C,AA$6,DSHoaDonTotal!$J:$J,$C20,DSHoaDonTotal!$AA:$AA,AB$7,DSHoaDonTotal!$I:$I,$D20)</f>
        <v>364000</v>
      </c>
      <c r="AC20" s="13">
        <f>SUMIFS(DSHoaDonTotal!$W:$W,DSHoaDonTotal!$C:$C,AC$6,DSHoaDonTotal!$J:$J,$C20,DSHoaDonTotal!$AA:$AA,AC$7,DSHoaDonTotal!$I:$I,$D20)</f>
        <v>0</v>
      </c>
      <c r="AD20" s="13">
        <f>SUMIFS(DSHoaDonTotal!$W:$W,DSHoaDonTotal!$C:$C,AC$6,DSHoaDonTotal!$J:$J,$C20,DSHoaDonTotal!$AA:$AA,AD$7,DSHoaDonTotal!$I:$I,$D20)</f>
        <v>0</v>
      </c>
      <c r="AE20" s="13">
        <f>SUMIFS(DSHoaDonTotal!$W:$W,DSHoaDonTotal!$C:$C,AE$6,DSHoaDonTotal!$J:$J,$C20,DSHoaDonTotal!$AA:$AA,AE$7,DSHoaDonTotal!$I:$I,$D20)</f>
        <v>0</v>
      </c>
      <c r="AF20" s="13">
        <f>SUMIFS(DSHoaDonTotal!$W:$W,DSHoaDonTotal!$C:$C,AE$6,DSHoaDonTotal!$J:$J,$C20,DSHoaDonTotal!$AA:$AA,AF$7,DSHoaDonTotal!$I:$I,$D20)</f>
        <v>0</v>
      </c>
      <c r="AG20" s="13">
        <f>SUMIFS(DSHoaDonTotal!$W:$W,DSHoaDonTotal!$C:$C,AG$6,DSHoaDonTotal!$J:$J,$C20,DSHoaDonTotal!$AA:$AA,AG$7,DSHoaDonTotal!$I:$I,$D20)</f>
        <v>84000</v>
      </c>
      <c r="AH20" s="13">
        <f>SUMIFS(DSHoaDonTotal!$W:$W,DSHoaDonTotal!$C:$C,AG$6,DSHoaDonTotal!$J:$J,$C20,DSHoaDonTotal!$AA:$AA,AH$7,DSHoaDonTotal!$I:$I,$D20)</f>
        <v>721000</v>
      </c>
      <c r="AI20" s="13">
        <f>SUMIFS(DSHoaDonTotal!$W:$W,DSHoaDonTotal!$C:$C,AI$6,DSHoaDonTotal!$J:$J,$C20,DSHoaDonTotal!$AA:$AA,AI$7,DSHoaDonTotal!$I:$I,$D20)</f>
        <v>371000</v>
      </c>
      <c r="AJ20" s="13">
        <f>SUMIFS(DSHoaDonTotal!$W:$W,DSHoaDonTotal!$C:$C,AI$6,DSHoaDonTotal!$J:$J,$C20,DSHoaDonTotal!$AA:$AA,AJ$7,DSHoaDonTotal!$I:$I,$D20)</f>
        <v>343000</v>
      </c>
      <c r="AK20" s="13">
        <f>SUMIFS(DSHoaDonTotal!$W:$W,DSHoaDonTotal!$C:$C,AK$6,DSHoaDonTotal!$J:$J,$C20,DSHoaDonTotal!$AA:$AA,AK$7,DSHoaDonTotal!$I:$I,$D20)</f>
        <v>0</v>
      </c>
      <c r="AL20" s="13">
        <f>SUMIFS(DSHoaDonTotal!$W:$W,DSHoaDonTotal!$C:$C,AK$6,DSHoaDonTotal!$J:$J,$C20,DSHoaDonTotal!$AA:$AA,AL$7,DSHoaDonTotal!$I:$I,$D20)</f>
        <v>0</v>
      </c>
      <c r="AM20" s="13">
        <f>SUMIFS(DSHoaDonTotal!$W:$W,DSHoaDonTotal!$C:$C,AM$6,DSHoaDonTotal!$J:$J,$C20,DSHoaDonTotal!$AA:$AA,AM$7,DSHoaDonTotal!$I:$I,$D20)</f>
        <v>203000</v>
      </c>
      <c r="AN20" s="13">
        <f>SUMIFS(DSHoaDonTotal!$W:$W,DSHoaDonTotal!$C:$C,AM$6,DSHoaDonTotal!$J:$J,$C20,DSHoaDonTotal!$AA:$AA,AN$7,DSHoaDonTotal!$I:$I,$D20)</f>
        <v>273000</v>
      </c>
      <c r="AO20" s="13">
        <f>SUMIFS(DSHoaDonTotal!$W:$W,DSHoaDonTotal!$C:$C,AO$6,DSHoaDonTotal!$J:$J,$C20,DSHoaDonTotal!$AA:$AA,AO$7,DSHoaDonTotal!$I:$I,$D20)</f>
        <v>0</v>
      </c>
      <c r="AP20" s="13">
        <f>SUMIFS(DSHoaDonTotal!$W:$W,DSHoaDonTotal!$C:$C,AO$6,DSHoaDonTotal!$J:$J,$C20,DSHoaDonTotal!$AA:$AA,AP$7,DSHoaDonTotal!$I:$I,$D20)</f>
        <v>0</v>
      </c>
      <c r="AQ20" s="13">
        <f>SUMIFS(DSHoaDonTotal!$W:$W,DSHoaDonTotal!$C:$C,AQ$6,DSHoaDonTotal!$J:$J,$C20,DSHoaDonTotal!$AA:$AA,AQ$7,DSHoaDonTotal!$I:$I,$D20)</f>
        <v>0</v>
      </c>
      <c r="AR20" s="13">
        <f>SUMIFS(DSHoaDonTotal!$W:$W,DSHoaDonTotal!$C:$C,AQ$6,DSHoaDonTotal!$J:$J,$C20,DSHoaDonTotal!$AA:$AA,AR$7,DSHoaDonTotal!$I:$I,$D20)</f>
        <v>0</v>
      </c>
      <c r="AS20" s="13">
        <f>SUMIFS(DSHoaDonTotal!$W:$W,DSHoaDonTotal!$C:$C,AS$6,DSHoaDonTotal!$J:$J,$C20,DSHoaDonTotal!$AA:$AA,AS$7,DSHoaDonTotal!$I:$I,$D20)</f>
        <v>0</v>
      </c>
      <c r="AT20" s="13">
        <f>SUMIFS(DSHoaDonTotal!$W:$W,DSHoaDonTotal!$C:$C,AS$6,DSHoaDonTotal!$J:$J,$C20,DSHoaDonTotal!$AA:$AA,AT$7,DSHoaDonTotal!$I:$I,$D20)</f>
        <v>0</v>
      </c>
      <c r="AU20" s="13">
        <f>SUMIFS(DSHoaDonTotal!$W:$W,DSHoaDonTotal!$C:$C,AU$6,DSHoaDonTotal!$J:$J,$C20,DSHoaDonTotal!$AA:$AA,AU$7,DSHoaDonTotal!$I:$I,$D20)</f>
        <v>0</v>
      </c>
      <c r="AV20" s="13">
        <f>SUMIFS(DSHoaDonTotal!$W:$W,DSHoaDonTotal!$C:$C,AU$6,DSHoaDonTotal!$J:$J,$C20,DSHoaDonTotal!$AA:$AA,AV$7,DSHoaDonTotal!$I:$I,$D20)</f>
        <v>0</v>
      </c>
      <c r="AW20" s="13">
        <f>SUMIFS(DSHoaDonTotal!$W:$W,DSHoaDonTotal!$C:$C,AW$6,DSHoaDonTotal!$J:$J,$C20,DSHoaDonTotal!$AA:$AA,AW$7,DSHoaDonTotal!$I:$I,$D20)</f>
        <v>0</v>
      </c>
      <c r="AX20" s="13">
        <f>SUMIFS(DSHoaDonTotal!$W:$W,DSHoaDonTotal!$C:$C,AW$6,DSHoaDonTotal!$J:$J,$C20,DSHoaDonTotal!$AA:$AA,AX$7,DSHoaDonTotal!$I:$I,$D20)</f>
        <v>0</v>
      </c>
      <c r="AY20" s="13">
        <f>SUMIFS(DSHoaDonTotal!$W:$W,DSHoaDonTotal!$C:$C,AY$6,DSHoaDonTotal!$J:$J,$C20,DSHoaDonTotal!$AA:$AA,AY$7,DSHoaDonTotal!$I:$I,$D20)</f>
        <v>0</v>
      </c>
      <c r="AZ20" s="13">
        <f>SUMIFS(DSHoaDonTotal!$W:$W,DSHoaDonTotal!$C:$C,AY$6,DSHoaDonTotal!$J:$J,$C20,DSHoaDonTotal!$AA:$AA,AZ$7,DSHoaDonTotal!$I:$I,$D20)</f>
        <v>0</v>
      </c>
      <c r="BA20" s="13">
        <f>SUMIFS(DSHoaDonTotal!$W:$W,DSHoaDonTotal!$C:$C,BA$6,DSHoaDonTotal!$J:$J,$C20,DSHoaDonTotal!$AA:$AA,BA$7,DSHoaDonTotal!$I:$I,$D20)</f>
        <v>0</v>
      </c>
      <c r="BB20" s="13">
        <f>SUMIFS(DSHoaDonTotal!$W:$W,DSHoaDonTotal!$C:$C,BA$6,DSHoaDonTotal!$J:$J,$C20,DSHoaDonTotal!$AA:$AA,BB$7,DSHoaDonTotal!$I:$I,$D20)</f>
        <v>0</v>
      </c>
      <c r="BC20" s="13">
        <f>SUMIFS(DSHoaDonTotal!$W:$W,DSHoaDonTotal!$C:$C,BC$6,DSHoaDonTotal!$J:$J,$C20,DSHoaDonTotal!$AA:$AA,BC$7,DSHoaDonTotal!$I:$I,$D20)</f>
        <v>0</v>
      </c>
      <c r="BD20" s="13">
        <f>SUMIFS(DSHoaDonTotal!$W:$W,DSHoaDonTotal!$C:$C,BC$6,DSHoaDonTotal!$J:$J,$C20,DSHoaDonTotal!$AA:$AA,BD$7,DSHoaDonTotal!$I:$I,$D20)</f>
        <v>0</v>
      </c>
      <c r="BE20" s="13">
        <f>SUMIFS(DSHoaDonTotal!$W:$W,DSHoaDonTotal!$C:$C,BE$6,DSHoaDonTotal!$J:$J,$C20,DSHoaDonTotal!$AA:$AA,BE$7,DSHoaDonTotal!$I:$I,$D20)</f>
        <v>0</v>
      </c>
      <c r="BF20" s="13">
        <f>SUMIFS(DSHoaDonTotal!$W:$W,DSHoaDonTotal!$C:$C,BE$6,DSHoaDonTotal!$J:$J,$C20,DSHoaDonTotal!$AA:$AA,BF$7,DSHoaDonTotal!$I:$I,$D20)</f>
        <v>0</v>
      </c>
      <c r="BG20" s="13">
        <f>SUMIFS(DSHoaDonTotal!$W:$W,DSHoaDonTotal!$C:$C,BG$6,DSHoaDonTotal!$J:$J,$C20,DSHoaDonTotal!$AA:$AA,BG$7,DSHoaDonTotal!$I:$I,$D20)</f>
        <v>0</v>
      </c>
      <c r="BH20" s="13">
        <f>SUMIFS(DSHoaDonTotal!$W:$W,DSHoaDonTotal!$C:$C,BG$6,DSHoaDonTotal!$J:$J,$C20,DSHoaDonTotal!$AA:$AA,BH$7,DSHoaDonTotal!$I:$I,$D20)</f>
        <v>0</v>
      </c>
      <c r="BI20" s="13">
        <f>SUMIFS(DSHoaDonTotal!$W:$W,DSHoaDonTotal!$C:$C,BI$6,DSHoaDonTotal!$J:$J,$C20,DSHoaDonTotal!$AA:$AA,BI$7,DSHoaDonTotal!$I:$I,$D20)</f>
        <v>0</v>
      </c>
      <c r="BJ20" s="13">
        <f>SUMIFS(DSHoaDonTotal!$W:$W,DSHoaDonTotal!$C:$C,BI$6,DSHoaDonTotal!$J:$J,$C20,DSHoaDonTotal!$AA:$AA,BJ$7,DSHoaDonTotal!$I:$I,$D20)</f>
        <v>0</v>
      </c>
      <c r="BK20" s="13">
        <f>SUMIFS(DSHoaDonTotal!$W:$W,DSHoaDonTotal!$C:$C,BK$6,DSHoaDonTotal!$J:$J,$C20,DSHoaDonTotal!$AA:$AA,BK$7,DSHoaDonTotal!$I:$I,$D20)</f>
        <v>0</v>
      </c>
      <c r="BL20" s="13">
        <f>SUMIFS(DSHoaDonTotal!$W:$W,DSHoaDonTotal!$C:$C,BK$6,DSHoaDonTotal!$J:$J,$C20,DSHoaDonTotal!$AA:$AA,BL$7,DSHoaDonTotal!$I:$I,$D20)</f>
        <v>0</v>
      </c>
      <c r="BM20" s="13">
        <f>SUMIFS(DSHoaDonTotal!$W:$W,DSHoaDonTotal!$C:$C,BM$6,DSHoaDonTotal!$J:$J,$C20,DSHoaDonTotal!$AA:$AA,BM$7,DSHoaDonTotal!$I:$I,$D20)</f>
        <v>0</v>
      </c>
      <c r="BN20" s="13">
        <f>SUMIFS(DSHoaDonTotal!$W:$W,DSHoaDonTotal!$C:$C,BM$6,DSHoaDonTotal!$J:$J,$C20,DSHoaDonTotal!$AA:$AA,BN$7,DSHoaDonTotal!$I:$I,$D20)</f>
        <v>0</v>
      </c>
    </row>
    <row r="21" spans="1:66">
      <c r="A21" s="46"/>
      <c r="B21" s="159"/>
      <c r="C21" s="12" t="s">
        <v>97</v>
      </c>
      <c r="D21" s="12" t="s">
        <v>22</v>
      </c>
      <c r="E21" s="13">
        <f>SUMIFS(DSHoaDonTotal!$W:$W,DSHoaDonTotal!$C:$C,E$6,DSHoaDonTotal!$J:$J,$C21,DSHoaDonTotal!$AA:$AA,E$7,DSHoaDonTotal!$I:$I,$D21)</f>
        <v>0</v>
      </c>
      <c r="F21" s="13">
        <f>SUMIFS(DSHoaDonTotal!$W:$W,DSHoaDonTotal!$C:$C,E$6,DSHoaDonTotal!$J:$J,$C21,DSHoaDonTotal!$AA:$AA,F$7,DSHoaDonTotal!$I:$I,$D21)</f>
        <v>0</v>
      </c>
      <c r="G21" s="13">
        <f>SUMIFS(DSHoaDonTotal!$W:$W,DSHoaDonTotal!$C:$C,G$6,DSHoaDonTotal!$J:$J,$C21,DSHoaDonTotal!$AA:$AA,G$7,DSHoaDonTotal!$I:$I,$D21)</f>
        <v>0</v>
      </c>
      <c r="H21" s="13">
        <f>SUMIFS(DSHoaDonTotal!$W:$W,DSHoaDonTotal!$C:$C,G$6,DSHoaDonTotal!$J:$J,$C21,DSHoaDonTotal!$AA:$AA,H$7,DSHoaDonTotal!$I:$I,$D21)</f>
        <v>0</v>
      </c>
      <c r="I21" s="13">
        <f>SUMIFS(DSHoaDonTotal!$W:$W,DSHoaDonTotal!$C:$C,I$6,DSHoaDonTotal!$J:$J,$C21,DSHoaDonTotal!$AA:$AA,I$7,DSHoaDonTotal!$I:$I,$D21)</f>
        <v>0</v>
      </c>
      <c r="J21" s="13">
        <f>SUMIFS(DSHoaDonTotal!$W:$W,DSHoaDonTotal!$C:$C,I$6,DSHoaDonTotal!$J:$J,$C21,DSHoaDonTotal!$AA:$AA,J$7,DSHoaDonTotal!$I:$I,$D21)</f>
        <v>0</v>
      </c>
      <c r="K21" s="13">
        <f>SUMIFS(DSHoaDonTotal!$W:$W,DSHoaDonTotal!$C:$C,K$6,DSHoaDonTotal!$J:$J,$C21,DSHoaDonTotal!$AA:$AA,K$7,DSHoaDonTotal!$I:$I,$D21)</f>
        <v>0</v>
      </c>
      <c r="L21" s="13">
        <f>SUMIFS(DSHoaDonTotal!$W:$W,DSHoaDonTotal!$C:$C,K$6,DSHoaDonTotal!$J:$J,$C21,DSHoaDonTotal!$AA:$AA,L$7,DSHoaDonTotal!$I:$I,$D21)</f>
        <v>0</v>
      </c>
      <c r="M21" s="13">
        <f>SUMIFS(DSHoaDonTotal!$W:$W,DSHoaDonTotal!$C:$C,M$6,DSHoaDonTotal!$J:$J,$C21,DSHoaDonTotal!$AA:$AA,M$7,DSHoaDonTotal!$I:$I,$D21)</f>
        <v>0</v>
      </c>
      <c r="N21" s="13">
        <f>SUMIFS(DSHoaDonTotal!$W:$W,DSHoaDonTotal!$C:$C,M$6,DSHoaDonTotal!$J:$J,$C21,DSHoaDonTotal!$AA:$AA,N$7,DSHoaDonTotal!$I:$I,$D21)</f>
        <v>0</v>
      </c>
      <c r="O21" s="13">
        <f>SUMIFS(DSHoaDonTotal!$W:$W,DSHoaDonTotal!$C:$C,O$6,DSHoaDonTotal!$J:$J,$C21,DSHoaDonTotal!$AA:$AA,O$7,DSHoaDonTotal!$I:$I,$D21)</f>
        <v>0</v>
      </c>
      <c r="P21" s="13">
        <f>SUMIFS(DSHoaDonTotal!$W:$W,DSHoaDonTotal!$C:$C,O$6,DSHoaDonTotal!$J:$J,$C21,DSHoaDonTotal!$AA:$AA,P$7,DSHoaDonTotal!$I:$I,$D21)</f>
        <v>0</v>
      </c>
      <c r="Q21" s="13">
        <f>SUMIFS(DSHoaDonTotal!$W:$W,DSHoaDonTotal!$C:$C,Q$6,DSHoaDonTotal!$J:$J,$C21,DSHoaDonTotal!$AA:$AA,Q$7,DSHoaDonTotal!$I:$I,$D21)</f>
        <v>0</v>
      </c>
      <c r="R21" s="13">
        <f>SUMIFS(DSHoaDonTotal!$W:$W,DSHoaDonTotal!$C:$C,Q$6,DSHoaDonTotal!$J:$J,$C21,DSHoaDonTotal!$AA:$AA,R$7,DSHoaDonTotal!$I:$I,$D21)</f>
        <v>0</v>
      </c>
      <c r="S21" s="13">
        <f>SUMIFS(DSHoaDonTotal!$W:$W,DSHoaDonTotal!$C:$C,S$6,DSHoaDonTotal!$J:$J,$C21,DSHoaDonTotal!$AA:$AA,S$7,DSHoaDonTotal!$I:$I,$D21)</f>
        <v>0</v>
      </c>
      <c r="T21" s="13">
        <f>SUMIFS(DSHoaDonTotal!$W:$W,DSHoaDonTotal!$C:$C,S$6,DSHoaDonTotal!$J:$J,$C21,DSHoaDonTotal!$AA:$AA,T$7,DSHoaDonTotal!$I:$I,$D21)</f>
        <v>0</v>
      </c>
      <c r="U21" s="13">
        <f>SUMIFS(DSHoaDonTotal!$W:$W,DSHoaDonTotal!$C:$C,U$6,DSHoaDonTotal!$J:$J,$C21,DSHoaDonTotal!$AA:$AA,U$7,DSHoaDonTotal!$I:$I,$D21)</f>
        <v>0</v>
      </c>
      <c r="V21" s="13">
        <f>SUMIFS(DSHoaDonTotal!$W:$W,DSHoaDonTotal!$C:$C,U$6,DSHoaDonTotal!$J:$J,$C21,DSHoaDonTotal!$AA:$AA,V$7,DSHoaDonTotal!$I:$I,$D21)</f>
        <v>0</v>
      </c>
      <c r="W21" s="13">
        <f>SUMIFS(DSHoaDonTotal!$W:$W,DSHoaDonTotal!$C:$C,W$6,DSHoaDonTotal!$J:$J,$C21,DSHoaDonTotal!$AA:$AA,W$7,DSHoaDonTotal!$I:$I,$D21)</f>
        <v>0</v>
      </c>
      <c r="X21" s="13">
        <f>SUMIFS(DSHoaDonTotal!$W:$W,DSHoaDonTotal!$C:$C,W$6,DSHoaDonTotal!$J:$J,$C21,DSHoaDonTotal!$AA:$AA,X$7,DSHoaDonTotal!$I:$I,$D21)</f>
        <v>0</v>
      </c>
      <c r="Y21" s="13">
        <f>SUMIFS(DSHoaDonTotal!$W:$W,DSHoaDonTotal!$C:$C,Y$6,DSHoaDonTotal!$J:$J,$C21,DSHoaDonTotal!$AA:$AA,Y$7,DSHoaDonTotal!$I:$I,$D21)</f>
        <v>0</v>
      </c>
      <c r="Z21" s="13">
        <f>SUMIFS(DSHoaDonTotal!$W:$W,DSHoaDonTotal!$C:$C,Y$6,DSHoaDonTotal!$J:$J,$C21,DSHoaDonTotal!$AA:$AA,Z$7,DSHoaDonTotal!$I:$I,$D21)</f>
        <v>0</v>
      </c>
      <c r="AA21" s="13">
        <f>SUMIFS(DSHoaDonTotal!$W:$W,DSHoaDonTotal!$C:$C,AA$6,DSHoaDonTotal!$J:$J,$C21,DSHoaDonTotal!$AA:$AA,AA$7,DSHoaDonTotal!$I:$I,$D21)</f>
        <v>0</v>
      </c>
      <c r="AB21" s="13">
        <f>SUMIFS(DSHoaDonTotal!$W:$W,DSHoaDonTotal!$C:$C,AA$6,DSHoaDonTotal!$J:$J,$C21,DSHoaDonTotal!$AA:$AA,AB$7,DSHoaDonTotal!$I:$I,$D21)</f>
        <v>0</v>
      </c>
      <c r="AC21" s="13">
        <f>SUMIFS(DSHoaDonTotal!$W:$W,DSHoaDonTotal!$C:$C,AC$6,DSHoaDonTotal!$J:$J,$C21,DSHoaDonTotal!$AA:$AA,AC$7,DSHoaDonTotal!$I:$I,$D21)</f>
        <v>0</v>
      </c>
      <c r="AD21" s="13">
        <f>SUMIFS(DSHoaDonTotal!$W:$W,DSHoaDonTotal!$C:$C,AC$6,DSHoaDonTotal!$J:$J,$C21,DSHoaDonTotal!$AA:$AA,AD$7,DSHoaDonTotal!$I:$I,$D21)</f>
        <v>0</v>
      </c>
      <c r="AE21" s="13">
        <f>SUMIFS(DSHoaDonTotal!$W:$W,DSHoaDonTotal!$C:$C,AE$6,DSHoaDonTotal!$J:$J,$C21,DSHoaDonTotal!$AA:$AA,AE$7,DSHoaDonTotal!$I:$I,$D21)</f>
        <v>0</v>
      </c>
      <c r="AF21" s="13">
        <f>SUMIFS(DSHoaDonTotal!$W:$W,DSHoaDonTotal!$C:$C,AE$6,DSHoaDonTotal!$J:$J,$C21,DSHoaDonTotal!$AA:$AA,AF$7,DSHoaDonTotal!$I:$I,$D21)</f>
        <v>0</v>
      </c>
      <c r="AG21" s="13">
        <f>SUMIFS(DSHoaDonTotal!$W:$W,DSHoaDonTotal!$C:$C,AG$6,DSHoaDonTotal!$J:$J,$C21,DSHoaDonTotal!$AA:$AA,AG$7,DSHoaDonTotal!$I:$I,$D21)</f>
        <v>0</v>
      </c>
      <c r="AH21" s="13">
        <f>SUMIFS(DSHoaDonTotal!$W:$W,DSHoaDonTotal!$C:$C,AG$6,DSHoaDonTotal!$J:$J,$C21,DSHoaDonTotal!$AA:$AA,AH$7,DSHoaDonTotal!$I:$I,$D21)</f>
        <v>0</v>
      </c>
      <c r="AI21" s="13">
        <f>SUMIFS(DSHoaDonTotal!$W:$W,DSHoaDonTotal!$C:$C,AI$6,DSHoaDonTotal!$J:$J,$C21,DSHoaDonTotal!$AA:$AA,AI$7,DSHoaDonTotal!$I:$I,$D21)</f>
        <v>0</v>
      </c>
      <c r="AJ21" s="13">
        <f>SUMIFS(DSHoaDonTotal!$W:$W,DSHoaDonTotal!$C:$C,AI$6,DSHoaDonTotal!$J:$J,$C21,DSHoaDonTotal!$AA:$AA,AJ$7,DSHoaDonTotal!$I:$I,$D21)</f>
        <v>0</v>
      </c>
      <c r="AK21" s="13">
        <f>SUMIFS(DSHoaDonTotal!$W:$W,DSHoaDonTotal!$C:$C,AK$6,DSHoaDonTotal!$J:$J,$C21,DSHoaDonTotal!$AA:$AA,AK$7,DSHoaDonTotal!$I:$I,$D21)</f>
        <v>0</v>
      </c>
      <c r="AL21" s="13">
        <f>SUMIFS(DSHoaDonTotal!$W:$W,DSHoaDonTotal!$C:$C,AK$6,DSHoaDonTotal!$J:$J,$C21,DSHoaDonTotal!$AA:$AA,AL$7,DSHoaDonTotal!$I:$I,$D21)</f>
        <v>0</v>
      </c>
      <c r="AM21" s="13">
        <f>SUMIFS(DSHoaDonTotal!$W:$W,DSHoaDonTotal!$C:$C,AM$6,DSHoaDonTotal!$J:$J,$C21,DSHoaDonTotal!$AA:$AA,AM$7,DSHoaDonTotal!$I:$I,$D21)</f>
        <v>0</v>
      </c>
      <c r="AN21" s="13">
        <f>SUMIFS(DSHoaDonTotal!$W:$W,DSHoaDonTotal!$C:$C,AM$6,DSHoaDonTotal!$J:$J,$C21,DSHoaDonTotal!$AA:$AA,AN$7,DSHoaDonTotal!$I:$I,$D21)</f>
        <v>0</v>
      </c>
      <c r="AO21" s="13">
        <f>SUMIFS(DSHoaDonTotal!$W:$W,DSHoaDonTotal!$C:$C,AO$6,DSHoaDonTotal!$J:$J,$C21,DSHoaDonTotal!$AA:$AA,AO$7,DSHoaDonTotal!$I:$I,$D21)</f>
        <v>0</v>
      </c>
      <c r="AP21" s="13">
        <f>SUMIFS(DSHoaDonTotal!$W:$W,DSHoaDonTotal!$C:$C,AO$6,DSHoaDonTotal!$J:$J,$C21,DSHoaDonTotal!$AA:$AA,AP$7,DSHoaDonTotal!$I:$I,$D21)</f>
        <v>0</v>
      </c>
      <c r="AQ21" s="13">
        <f>SUMIFS(DSHoaDonTotal!$W:$W,DSHoaDonTotal!$C:$C,AQ$6,DSHoaDonTotal!$J:$J,$C21,DSHoaDonTotal!$AA:$AA,AQ$7,DSHoaDonTotal!$I:$I,$D21)</f>
        <v>0</v>
      </c>
      <c r="AR21" s="13">
        <f>SUMIFS(DSHoaDonTotal!$W:$W,DSHoaDonTotal!$C:$C,AQ$6,DSHoaDonTotal!$J:$J,$C21,DSHoaDonTotal!$AA:$AA,AR$7,DSHoaDonTotal!$I:$I,$D21)</f>
        <v>0</v>
      </c>
      <c r="AS21" s="13">
        <f>SUMIFS(DSHoaDonTotal!$W:$W,DSHoaDonTotal!$C:$C,AS$6,DSHoaDonTotal!$J:$J,$C21,DSHoaDonTotal!$AA:$AA,AS$7,DSHoaDonTotal!$I:$I,$D21)</f>
        <v>0</v>
      </c>
      <c r="AT21" s="13">
        <f>SUMIFS(DSHoaDonTotal!$W:$W,DSHoaDonTotal!$C:$C,AS$6,DSHoaDonTotal!$J:$J,$C21,DSHoaDonTotal!$AA:$AA,AT$7,DSHoaDonTotal!$I:$I,$D21)</f>
        <v>0</v>
      </c>
      <c r="AU21" s="13">
        <f>SUMIFS(DSHoaDonTotal!$W:$W,DSHoaDonTotal!$C:$C,AU$6,DSHoaDonTotal!$J:$J,$C21,DSHoaDonTotal!$AA:$AA,AU$7,DSHoaDonTotal!$I:$I,$D21)</f>
        <v>0</v>
      </c>
      <c r="AV21" s="13">
        <f>SUMIFS(DSHoaDonTotal!$W:$W,DSHoaDonTotal!$C:$C,AU$6,DSHoaDonTotal!$J:$J,$C21,DSHoaDonTotal!$AA:$AA,AV$7,DSHoaDonTotal!$I:$I,$D21)</f>
        <v>0</v>
      </c>
      <c r="AW21" s="13">
        <f>SUMIFS(DSHoaDonTotal!$W:$W,DSHoaDonTotal!$C:$C,AW$6,DSHoaDonTotal!$J:$J,$C21,DSHoaDonTotal!$AA:$AA,AW$7,DSHoaDonTotal!$I:$I,$D21)</f>
        <v>0</v>
      </c>
      <c r="AX21" s="13">
        <f>SUMIFS(DSHoaDonTotal!$W:$W,DSHoaDonTotal!$C:$C,AW$6,DSHoaDonTotal!$J:$J,$C21,DSHoaDonTotal!$AA:$AA,AX$7,DSHoaDonTotal!$I:$I,$D21)</f>
        <v>0</v>
      </c>
      <c r="AY21" s="13">
        <f>SUMIFS(DSHoaDonTotal!$W:$W,DSHoaDonTotal!$C:$C,AY$6,DSHoaDonTotal!$J:$J,$C21,DSHoaDonTotal!$AA:$AA,AY$7,DSHoaDonTotal!$I:$I,$D21)</f>
        <v>0</v>
      </c>
      <c r="AZ21" s="13">
        <f>SUMIFS(DSHoaDonTotal!$W:$W,DSHoaDonTotal!$C:$C,AY$6,DSHoaDonTotal!$J:$J,$C21,DSHoaDonTotal!$AA:$AA,AZ$7,DSHoaDonTotal!$I:$I,$D21)</f>
        <v>0</v>
      </c>
      <c r="BA21" s="13">
        <f>SUMIFS(DSHoaDonTotal!$W:$W,DSHoaDonTotal!$C:$C,BA$6,DSHoaDonTotal!$J:$J,$C21,DSHoaDonTotal!$AA:$AA,BA$7,DSHoaDonTotal!$I:$I,$D21)</f>
        <v>0</v>
      </c>
      <c r="BB21" s="13">
        <f>SUMIFS(DSHoaDonTotal!$W:$W,DSHoaDonTotal!$C:$C,BA$6,DSHoaDonTotal!$J:$J,$C21,DSHoaDonTotal!$AA:$AA,BB$7,DSHoaDonTotal!$I:$I,$D21)</f>
        <v>0</v>
      </c>
      <c r="BC21" s="13">
        <f>SUMIFS(DSHoaDonTotal!$W:$W,DSHoaDonTotal!$C:$C,BC$6,DSHoaDonTotal!$J:$J,$C21,DSHoaDonTotal!$AA:$AA,BC$7,DSHoaDonTotal!$I:$I,$D21)</f>
        <v>0</v>
      </c>
      <c r="BD21" s="13">
        <f>SUMIFS(DSHoaDonTotal!$W:$W,DSHoaDonTotal!$C:$C,BC$6,DSHoaDonTotal!$J:$J,$C21,DSHoaDonTotal!$AA:$AA,BD$7,DSHoaDonTotal!$I:$I,$D21)</f>
        <v>0</v>
      </c>
      <c r="BE21" s="13">
        <f>SUMIFS(DSHoaDonTotal!$W:$W,DSHoaDonTotal!$C:$C,BE$6,DSHoaDonTotal!$J:$J,$C21,DSHoaDonTotal!$AA:$AA,BE$7,DSHoaDonTotal!$I:$I,$D21)</f>
        <v>0</v>
      </c>
      <c r="BF21" s="13">
        <f>SUMIFS(DSHoaDonTotal!$W:$W,DSHoaDonTotal!$C:$C,BE$6,DSHoaDonTotal!$J:$J,$C21,DSHoaDonTotal!$AA:$AA,BF$7,DSHoaDonTotal!$I:$I,$D21)</f>
        <v>0</v>
      </c>
      <c r="BG21" s="13">
        <f>SUMIFS(DSHoaDonTotal!$W:$W,DSHoaDonTotal!$C:$C,BG$6,DSHoaDonTotal!$J:$J,$C21,DSHoaDonTotal!$AA:$AA,BG$7,DSHoaDonTotal!$I:$I,$D21)</f>
        <v>0</v>
      </c>
      <c r="BH21" s="13">
        <f>SUMIFS(DSHoaDonTotal!$W:$W,DSHoaDonTotal!$C:$C,BG$6,DSHoaDonTotal!$J:$J,$C21,DSHoaDonTotal!$AA:$AA,BH$7,DSHoaDonTotal!$I:$I,$D21)</f>
        <v>0</v>
      </c>
      <c r="BI21" s="13">
        <f>SUMIFS(DSHoaDonTotal!$W:$W,DSHoaDonTotal!$C:$C,BI$6,DSHoaDonTotal!$J:$J,$C21,DSHoaDonTotal!$AA:$AA,BI$7,DSHoaDonTotal!$I:$I,$D21)</f>
        <v>0</v>
      </c>
      <c r="BJ21" s="13">
        <f>SUMIFS(DSHoaDonTotal!$W:$W,DSHoaDonTotal!$C:$C,BI$6,DSHoaDonTotal!$J:$J,$C21,DSHoaDonTotal!$AA:$AA,BJ$7,DSHoaDonTotal!$I:$I,$D21)</f>
        <v>0</v>
      </c>
      <c r="BK21" s="13">
        <f>SUMIFS(DSHoaDonTotal!$W:$W,DSHoaDonTotal!$C:$C,BK$6,DSHoaDonTotal!$J:$J,$C21,DSHoaDonTotal!$AA:$AA,BK$7,DSHoaDonTotal!$I:$I,$D21)</f>
        <v>0</v>
      </c>
      <c r="BL21" s="13">
        <f>SUMIFS(DSHoaDonTotal!$W:$W,DSHoaDonTotal!$C:$C,BK$6,DSHoaDonTotal!$J:$J,$C21,DSHoaDonTotal!$AA:$AA,BL$7,DSHoaDonTotal!$I:$I,$D21)</f>
        <v>0</v>
      </c>
      <c r="BM21" s="13">
        <f>SUMIFS(DSHoaDonTotal!$W:$W,DSHoaDonTotal!$C:$C,BM$6,DSHoaDonTotal!$J:$J,$C21,DSHoaDonTotal!$AA:$AA,BM$7,DSHoaDonTotal!$I:$I,$D21)</f>
        <v>0</v>
      </c>
      <c r="BN21" s="13">
        <f>SUMIFS(DSHoaDonTotal!$W:$W,DSHoaDonTotal!$C:$C,BM$6,DSHoaDonTotal!$J:$J,$C21,DSHoaDonTotal!$AA:$AA,BN$7,DSHoaDonTotal!$I:$I,$D21)</f>
        <v>0</v>
      </c>
    </row>
    <row r="22" spans="1:66">
      <c r="A22" s="46"/>
      <c r="B22" s="159"/>
      <c r="C22" s="12" t="s">
        <v>81</v>
      </c>
      <c r="D22" s="12" t="s">
        <v>22</v>
      </c>
      <c r="E22" s="13">
        <f>SUMIFS(DSHoaDonTotal!$W:$W,DSHoaDonTotal!$C:$C,E$6,DSHoaDonTotal!$J:$J,$C22,DSHoaDonTotal!$AA:$AA,E$7,DSHoaDonTotal!$I:$I,$D22)</f>
        <v>0</v>
      </c>
      <c r="F22" s="13">
        <f>SUMIFS(DSHoaDonTotal!$W:$W,DSHoaDonTotal!$C:$C,E$6,DSHoaDonTotal!$J:$J,$C22,DSHoaDonTotal!$AA:$AA,F$7,DSHoaDonTotal!$I:$I,$D22)</f>
        <v>0</v>
      </c>
      <c r="G22" s="13">
        <f>SUMIFS(DSHoaDonTotal!$W:$W,DSHoaDonTotal!$C:$C,G$6,DSHoaDonTotal!$J:$J,$C22,DSHoaDonTotal!$AA:$AA,G$7,DSHoaDonTotal!$I:$I,$D22)</f>
        <v>0</v>
      </c>
      <c r="H22" s="13">
        <f>SUMIFS(DSHoaDonTotal!$W:$W,DSHoaDonTotal!$C:$C,G$6,DSHoaDonTotal!$J:$J,$C22,DSHoaDonTotal!$AA:$AA,H$7,DSHoaDonTotal!$I:$I,$D22)</f>
        <v>0</v>
      </c>
      <c r="I22" s="13">
        <f>SUMIFS(DSHoaDonTotal!$W:$W,DSHoaDonTotal!$C:$C,I$6,DSHoaDonTotal!$J:$J,$C22,DSHoaDonTotal!$AA:$AA,I$7,DSHoaDonTotal!$I:$I,$D22)</f>
        <v>0</v>
      </c>
      <c r="J22" s="13">
        <f>SUMIFS(DSHoaDonTotal!$W:$W,DSHoaDonTotal!$C:$C,I$6,DSHoaDonTotal!$J:$J,$C22,DSHoaDonTotal!$AA:$AA,J$7,DSHoaDonTotal!$I:$I,$D22)</f>
        <v>0</v>
      </c>
      <c r="K22" s="13">
        <f>SUMIFS(DSHoaDonTotal!$W:$W,DSHoaDonTotal!$C:$C,K$6,DSHoaDonTotal!$J:$J,$C22,DSHoaDonTotal!$AA:$AA,K$7,DSHoaDonTotal!$I:$I,$D22)</f>
        <v>0</v>
      </c>
      <c r="L22" s="13">
        <f>SUMIFS(DSHoaDonTotal!$W:$W,DSHoaDonTotal!$C:$C,K$6,DSHoaDonTotal!$J:$J,$C22,DSHoaDonTotal!$AA:$AA,L$7,DSHoaDonTotal!$I:$I,$D22)</f>
        <v>0</v>
      </c>
      <c r="M22" s="13">
        <f>SUMIFS(DSHoaDonTotal!$W:$W,DSHoaDonTotal!$C:$C,M$6,DSHoaDonTotal!$J:$J,$C22,DSHoaDonTotal!$AA:$AA,M$7,DSHoaDonTotal!$I:$I,$D22)</f>
        <v>0</v>
      </c>
      <c r="N22" s="13">
        <f>SUMIFS(DSHoaDonTotal!$W:$W,DSHoaDonTotal!$C:$C,M$6,DSHoaDonTotal!$J:$J,$C22,DSHoaDonTotal!$AA:$AA,N$7,DSHoaDonTotal!$I:$I,$D22)</f>
        <v>0</v>
      </c>
      <c r="O22" s="13">
        <f>SUMIFS(DSHoaDonTotal!$W:$W,DSHoaDonTotal!$C:$C,O$6,DSHoaDonTotal!$J:$J,$C22,DSHoaDonTotal!$AA:$AA,O$7,DSHoaDonTotal!$I:$I,$D22)</f>
        <v>0</v>
      </c>
      <c r="P22" s="13">
        <f>SUMIFS(DSHoaDonTotal!$W:$W,DSHoaDonTotal!$C:$C,O$6,DSHoaDonTotal!$J:$J,$C22,DSHoaDonTotal!$AA:$AA,P$7,DSHoaDonTotal!$I:$I,$D22)</f>
        <v>0</v>
      </c>
      <c r="Q22" s="13">
        <f>SUMIFS(DSHoaDonTotal!$W:$W,DSHoaDonTotal!$C:$C,Q$6,DSHoaDonTotal!$J:$J,$C22,DSHoaDonTotal!$AA:$AA,Q$7,DSHoaDonTotal!$I:$I,$D22)</f>
        <v>0</v>
      </c>
      <c r="R22" s="13">
        <f>SUMIFS(DSHoaDonTotal!$W:$W,DSHoaDonTotal!$C:$C,Q$6,DSHoaDonTotal!$J:$J,$C22,DSHoaDonTotal!$AA:$AA,R$7,DSHoaDonTotal!$I:$I,$D22)</f>
        <v>0</v>
      </c>
      <c r="S22" s="13">
        <f>SUMIFS(DSHoaDonTotal!$W:$W,DSHoaDonTotal!$C:$C,S$6,DSHoaDonTotal!$J:$J,$C22,DSHoaDonTotal!$AA:$AA,S$7,DSHoaDonTotal!$I:$I,$D22)</f>
        <v>0</v>
      </c>
      <c r="T22" s="13">
        <f>SUMIFS(DSHoaDonTotal!$W:$W,DSHoaDonTotal!$C:$C,S$6,DSHoaDonTotal!$J:$J,$C22,DSHoaDonTotal!$AA:$AA,T$7,DSHoaDonTotal!$I:$I,$D22)</f>
        <v>0</v>
      </c>
      <c r="U22" s="13">
        <f>SUMIFS(DSHoaDonTotal!$W:$W,DSHoaDonTotal!$C:$C,U$6,DSHoaDonTotal!$J:$J,$C22,DSHoaDonTotal!$AA:$AA,U$7,DSHoaDonTotal!$I:$I,$D22)</f>
        <v>0</v>
      </c>
      <c r="V22" s="13">
        <f>SUMIFS(DSHoaDonTotal!$W:$W,DSHoaDonTotal!$C:$C,U$6,DSHoaDonTotal!$J:$J,$C22,DSHoaDonTotal!$AA:$AA,V$7,DSHoaDonTotal!$I:$I,$D22)</f>
        <v>0</v>
      </c>
      <c r="W22" s="13">
        <f>SUMIFS(DSHoaDonTotal!$W:$W,DSHoaDonTotal!$C:$C,W$6,DSHoaDonTotal!$J:$J,$C22,DSHoaDonTotal!$AA:$AA,W$7,DSHoaDonTotal!$I:$I,$D22)</f>
        <v>0</v>
      </c>
      <c r="X22" s="13">
        <f>SUMIFS(DSHoaDonTotal!$W:$W,DSHoaDonTotal!$C:$C,W$6,DSHoaDonTotal!$J:$J,$C22,DSHoaDonTotal!$AA:$AA,X$7,DSHoaDonTotal!$I:$I,$D22)</f>
        <v>0</v>
      </c>
      <c r="Y22" s="13">
        <f>SUMIFS(DSHoaDonTotal!$W:$W,DSHoaDonTotal!$C:$C,Y$6,DSHoaDonTotal!$J:$J,$C22,DSHoaDonTotal!$AA:$AA,Y$7,DSHoaDonTotal!$I:$I,$D22)</f>
        <v>0</v>
      </c>
      <c r="Z22" s="13">
        <f>SUMIFS(DSHoaDonTotal!$W:$W,DSHoaDonTotal!$C:$C,Y$6,DSHoaDonTotal!$J:$J,$C22,DSHoaDonTotal!$AA:$AA,Z$7,DSHoaDonTotal!$I:$I,$D22)</f>
        <v>0</v>
      </c>
      <c r="AA22" s="13">
        <f>SUMIFS(DSHoaDonTotal!$W:$W,DSHoaDonTotal!$C:$C,AA$6,DSHoaDonTotal!$J:$J,$C22,DSHoaDonTotal!$AA:$AA,AA$7,DSHoaDonTotal!$I:$I,$D22)</f>
        <v>0</v>
      </c>
      <c r="AB22" s="13">
        <f>SUMIFS(DSHoaDonTotal!$W:$W,DSHoaDonTotal!$C:$C,AA$6,DSHoaDonTotal!$J:$J,$C22,DSHoaDonTotal!$AA:$AA,AB$7,DSHoaDonTotal!$I:$I,$D22)</f>
        <v>0</v>
      </c>
      <c r="AC22" s="13">
        <f>SUMIFS(DSHoaDonTotal!$W:$W,DSHoaDonTotal!$C:$C,AC$6,DSHoaDonTotal!$J:$J,$C22,DSHoaDonTotal!$AA:$AA,AC$7,DSHoaDonTotal!$I:$I,$D22)</f>
        <v>0</v>
      </c>
      <c r="AD22" s="13">
        <f>SUMIFS(DSHoaDonTotal!$W:$W,DSHoaDonTotal!$C:$C,AC$6,DSHoaDonTotal!$J:$J,$C22,DSHoaDonTotal!$AA:$AA,AD$7,DSHoaDonTotal!$I:$I,$D22)</f>
        <v>0</v>
      </c>
      <c r="AE22" s="13">
        <f>SUMIFS(DSHoaDonTotal!$W:$W,DSHoaDonTotal!$C:$C,AE$6,DSHoaDonTotal!$J:$J,$C22,DSHoaDonTotal!$AA:$AA,AE$7,DSHoaDonTotal!$I:$I,$D22)</f>
        <v>0</v>
      </c>
      <c r="AF22" s="13">
        <f>SUMIFS(DSHoaDonTotal!$W:$W,DSHoaDonTotal!$C:$C,AE$6,DSHoaDonTotal!$J:$J,$C22,DSHoaDonTotal!$AA:$AA,AF$7,DSHoaDonTotal!$I:$I,$D22)</f>
        <v>0</v>
      </c>
      <c r="AG22" s="13">
        <f>SUMIFS(DSHoaDonTotal!$W:$W,DSHoaDonTotal!$C:$C,AG$6,DSHoaDonTotal!$J:$J,$C22,DSHoaDonTotal!$AA:$AA,AG$7,DSHoaDonTotal!$I:$I,$D22)</f>
        <v>0</v>
      </c>
      <c r="AH22" s="13">
        <f>SUMIFS(DSHoaDonTotal!$W:$W,DSHoaDonTotal!$C:$C,AG$6,DSHoaDonTotal!$J:$J,$C22,DSHoaDonTotal!$AA:$AA,AH$7,DSHoaDonTotal!$I:$I,$D22)</f>
        <v>0</v>
      </c>
      <c r="AI22" s="13">
        <f>SUMIFS(DSHoaDonTotal!$W:$W,DSHoaDonTotal!$C:$C,AI$6,DSHoaDonTotal!$J:$J,$C22,DSHoaDonTotal!$AA:$AA,AI$7,DSHoaDonTotal!$I:$I,$D22)</f>
        <v>0</v>
      </c>
      <c r="AJ22" s="13">
        <f>SUMIFS(DSHoaDonTotal!$W:$W,DSHoaDonTotal!$C:$C,AI$6,DSHoaDonTotal!$J:$J,$C22,DSHoaDonTotal!$AA:$AA,AJ$7,DSHoaDonTotal!$I:$I,$D22)</f>
        <v>0</v>
      </c>
      <c r="AK22" s="13">
        <f>SUMIFS(DSHoaDonTotal!$W:$W,DSHoaDonTotal!$C:$C,AK$6,DSHoaDonTotal!$J:$J,$C22,DSHoaDonTotal!$AA:$AA,AK$7,DSHoaDonTotal!$I:$I,$D22)</f>
        <v>0</v>
      </c>
      <c r="AL22" s="13">
        <f>SUMIFS(DSHoaDonTotal!$W:$W,DSHoaDonTotal!$C:$C,AK$6,DSHoaDonTotal!$J:$J,$C22,DSHoaDonTotal!$AA:$AA,AL$7,DSHoaDonTotal!$I:$I,$D22)</f>
        <v>0</v>
      </c>
      <c r="AM22" s="13">
        <f>SUMIFS(DSHoaDonTotal!$W:$W,DSHoaDonTotal!$C:$C,AM$6,DSHoaDonTotal!$J:$J,$C22,DSHoaDonTotal!$AA:$AA,AM$7,DSHoaDonTotal!$I:$I,$D22)</f>
        <v>0</v>
      </c>
      <c r="AN22" s="13">
        <f>SUMIFS(DSHoaDonTotal!$W:$W,DSHoaDonTotal!$C:$C,AM$6,DSHoaDonTotal!$J:$J,$C22,DSHoaDonTotal!$AA:$AA,AN$7,DSHoaDonTotal!$I:$I,$D22)</f>
        <v>0</v>
      </c>
      <c r="AO22" s="13">
        <f>SUMIFS(DSHoaDonTotal!$W:$W,DSHoaDonTotal!$C:$C,AO$6,DSHoaDonTotal!$J:$J,$C22,DSHoaDonTotal!$AA:$AA,AO$7,DSHoaDonTotal!$I:$I,$D22)</f>
        <v>0</v>
      </c>
      <c r="AP22" s="13">
        <f>SUMIFS(DSHoaDonTotal!$W:$W,DSHoaDonTotal!$C:$C,AO$6,DSHoaDonTotal!$J:$J,$C22,DSHoaDonTotal!$AA:$AA,AP$7,DSHoaDonTotal!$I:$I,$D22)</f>
        <v>0</v>
      </c>
      <c r="AQ22" s="13">
        <f>SUMIFS(DSHoaDonTotal!$W:$W,DSHoaDonTotal!$C:$C,AQ$6,DSHoaDonTotal!$J:$J,$C22,DSHoaDonTotal!$AA:$AA,AQ$7,DSHoaDonTotal!$I:$I,$D22)</f>
        <v>0</v>
      </c>
      <c r="AR22" s="13">
        <f>SUMIFS(DSHoaDonTotal!$W:$W,DSHoaDonTotal!$C:$C,AQ$6,DSHoaDonTotal!$J:$J,$C22,DSHoaDonTotal!$AA:$AA,AR$7,DSHoaDonTotal!$I:$I,$D22)</f>
        <v>0</v>
      </c>
      <c r="AS22" s="13">
        <f>SUMIFS(DSHoaDonTotal!$W:$W,DSHoaDonTotal!$C:$C,AS$6,DSHoaDonTotal!$J:$J,$C22,DSHoaDonTotal!$AA:$AA,AS$7,DSHoaDonTotal!$I:$I,$D22)</f>
        <v>0</v>
      </c>
      <c r="AT22" s="13">
        <f>SUMIFS(DSHoaDonTotal!$W:$W,DSHoaDonTotal!$C:$C,AS$6,DSHoaDonTotal!$J:$J,$C22,DSHoaDonTotal!$AA:$AA,AT$7,DSHoaDonTotal!$I:$I,$D22)</f>
        <v>0</v>
      </c>
      <c r="AU22" s="13">
        <f>SUMIFS(DSHoaDonTotal!$W:$W,DSHoaDonTotal!$C:$C,AU$6,DSHoaDonTotal!$J:$J,$C22,DSHoaDonTotal!$AA:$AA,AU$7,DSHoaDonTotal!$I:$I,$D22)</f>
        <v>0</v>
      </c>
      <c r="AV22" s="13">
        <f>SUMIFS(DSHoaDonTotal!$W:$W,DSHoaDonTotal!$C:$C,AU$6,DSHoaDonTotal!$J:$J,$C22,DSHoaDonTotal!$AA:$AA,AV$7,DSHoaDonTotal!$I:$I,$D22)</f>
        <v>0</v>
      </c>
      <c r="AW22" s="13">
        <f>SUMIFS(DSHoaDonTotal!$W:$W,DSHoaDonTotal!$C:$C,AW$6,DSHoaDonTotal!$J:$J,$C22,DSHoaDonTotal!$AA:$AA,AW$7,DSHoaDonTotal!$I:$I,$D22)</f>
        <v>0</v>
      </c>
      <c r="AX22" s="13">
        <f>SUMIFS(DSHoaDonTotal!$W:$W,DSHoaDonTotal!$C:$C,AW$6,DSHoaDonTotal!$J:$J,$C22,DSHoaDonTotal!$AA:$AA,AX$7,DSHoaDonTotal!$I:$I,$D22)</f>
        <v>0</v>
      </c>
      <c r="AY22" s="13">
        <f>SUMIFS(DSHoaDonTotal!$W:$W,DSHoaDonTotal!$C:$C,AY$6,DSHoaDonTotal!$J:$J,$C22,DSHoaDonTotal!$AA:$AA,AY$7,DSHoaDonTotal!$I:$I,$D22)</f>
        <v>0</v>
      </c>
      <c r="AZ22" s="13">
        <f>SUMIFS(DSHoaDonTotal!$W:$W,DSHoaDonTotal!$C:$C,AY$6,DSHoaDonTotal!$J:$J,$C22,DSHoaDonTotal!$AA:$AA,AZ$7,DSHoaDonTotal!$I:$I,$D22)</f>
        <v>0</v>
      </c>
      <c r="BA22" s="13">
        <f>SUMIFS(DSHoaDonTotal!$W:$W,DSHoaDonTotal!$C:$C,BA$6,DSHoaDonTotal!$J:$J,$C22,DSHoaDonTotal!$AA:$AA,BA$7,DSHoaDonTotal!$I:$I,$D22)</f>
        <v>0</v>
      </c>
      <c r="BB22" s="13">
        <f>SUMIFS(DSHoaDonTotal!$W:$W,DSHoaDonTotal!$C:$C,BA$6,DSHoaDonTotal!$J:$J,$C22,DSHoaDonTotal!$AA:$AA,BB$7,DSHoaDonTotal!$I:$I,$D22)</f>
        <v>0</v>
      </c>
      <c r="BC22" s="13">
        <f>SUMIFS(DSHoaDonTotal!$W:$W,DSHoaDonTotal!$C:$C,BC$6,DSHoaDonTotal!$J:$J,$C22,DSHoaDonTotal!$AA:$AA,BC$7,DSHoaDonTotal!$I:$I,$D22)</f>
        <v>0</v>
      </c>
      <c r="BD22" s="13">
        <f>SUMIFS(DSHoaDonTotal!$W:$W,DSHoaDonTotal!$C:$C,BC$6,DSHoaDonTotal!$J:$J,$C22,DSHoaDonTotal!$AA:$AA,BD$7,DSHoaDonTotal!$I:$I,$D22)</f>
        <v>0</v>
      </c>
      <c r="BE22" s="13">
        <f>SUMIFS(DSHoaDonTotal!$W:$W,DSHoaDonTotal!$C:$C,BE$6,DSHoaDonTotal!$J:$J,$C22,DSHoaDonTotal!$AA:$AA,BE$7,DSHoaDonTotal!$I:$I,$D22)</f>
        <v>0</v>
      </c>
      <c r="BF22" s="13">
        <f>SUMIFS(DSHoaDonTotal!$W:$W,DSHoaDonTotal!$C:$C,BE$6,DSHoaDonTotal!$J:$J,$C22,DSHoaDonTotal!$AA:$AA,BF$7,DSHoaDonTotal!$I:$I,$D22)</f>
        <v>0</v>
      </c>
      <c r="BG22" s="13">
        <f>SUMIFS(DSHoaDonTotal!$W:$W,DSHoaDonTotal!$C:$C,BG$6,DSHoaDonTotal!$J:$J,$C22,DSHoaDonTotal!$AA:$AA,BG$7,DSHoaDonTotal!$I:$I,$D22)</f>
        <v>0</v>
      </c>
      <c r="BH22" s="13">
        <f>SUMIFS(DSHoaDonTotal!$W:$W,DSHoaDonTotal!$C:$C,BG$6,DSHoaDonTotal!$J:$J,$C22,DSHoaDonTotal!$AA:$AA,BH$7,DSHoaDonTotal!$I:$I,$D22)</f>
        <v>0</v>
      </c>
      <c r="BI22" s="13">
        <f>SUMIFS(DSHoaDonTotal!$W:$W,DSHoaDonTotal!$C:$C,BI$6,DSHoaDonTotal!$J:$J,$C22,DSHoaDonTotal!$AA:$AA,BI$7,DSHoaDonTotal!$I:$I,$D22)</f>
        <v>0</v>
      </c>
      <c r="BJ22" s="13">
        <f>SUMIFS(DSHoaDonTotal!$W:$W,DSHoaDonTotal!$C:$C,BI$6,DSHoaDonTotal!$J:$J,$C22,DSHoaDonTotal!$AA:$AA,BJ$7,DSHoaDonTotal!$I:$I,$D22)</f>
        <v>0</v>
      </c>
      <c r="BK22" s="13">
        <f>SUMIFS(DSHoaDonTotal!$W:$W,DSHoaDonTotal!$C:$C,BK$6,DSHoaDonTotal!$J:$J,$C22,DSHoaDonTotal!$AA:$AA,BK$7,DSHoaDonTotal!$I:$I,$D22)</f>
        <v>0</v>
      </c>
      <c r="BL22" s="13">
        <f>SUMIFS(DSHoaDonTotal!$W:$W,DSHoaDonTotal!$C:$C,BK$6,DSHoaDonTotal!$J:$J,$C22,DSHoaDonTotal!$AA:$AA,BL$7,DSHoaDonTotal!$I:$I,$D22)</f>
        <v>0</v>
      </c>
      <c r="BM22" s="13">
        <f>SUMIFS(DSHoaDonTotal!$W:$W,DSHoaDonTotal!$C:$C,BM$6,DSHoaDonTotal!$J:$J,$C22,DSHoaDonTotal!$AA:$AA,BM$7,DSHoaDonTotal!$I:$I,$D22)</f>
        <v>0</v>
      </c>
      <c r="BN22" s="13">
        <f>SUMIFS(DSHoaDonTotal!$W:$W,DSHoaDonTotal!$C:$C,BM$6,DSHoaDonTotal!$J:$J,$C22,DSHoaDonTotal!$AA:$AA,BN$7,DSHoaDonTotal!$I:$I,$D22)</f>
        <v>0</v>
      </c>
    </row>
    <row r="23" spans="1:66">
      <c r="A23" s="46"/>
      <c r="B23" s="160" t="s">
        <v>98</v>
      </c>
      <c r="C23" s="14" t="s">
        <v>23</v>
      </c>
      <c r="D23" s="14"/>
      <c r="E23" s="15">
        <f>SUMIFS(DSHoaDonTotal!$W:$W,DSHoaDonTotal!$C:$C,E$6,DSHoaDonTotal!$J:$J,$C23,DSHoaDonTotal!$AA:$AA,E$7)-E18</f>
        <v>95000</v>
      </c>
      <c r="F23" s="15">
        <f>SUMIFS(DSHoaDonTotal!$W:$W,DSHoaDonTotal!$C:$C,E$6,DSHoaDonTotal!$J:$J,$C23,DSHoaDonTotal!$AA:$AA,F$7)-F18</f>
        <v>920000</v>
      </c>
      <c r="G23" s="15">
        <f>SUMIFS(DSHoaDonTotal!$W:$W,DSHoaDonTotal!$C:$C,G$6,DSHoaDonTotal!$J:$J,$C23,DSHoaDonTotal!$AA:$AA,G$7)-G18</f>
        <v>285000</v>
      </c>
      <c r="H23" s="15">
        <f>SUMIFS(DSHoaDonTotal!$W:$W,DSHoaDonTotal!$C:$C,G$6,DSHoaDonTotal!$J:$J,$C23,DSHoaDonTotal!$AA:$AA,H$7)-H18</f>
        <v>845000</v>
      </c>
      <c r="I23" s="15">
        <f>SUMIFS(DSHoaDonTotal!$W:$W,DSHoaDonTotal!$C:$C,I$6,DSHoaDonTotal!$J:$J,$C23,DSHoaDonTotal!$AA:$AA,I$7)-I18</f>
        <v>1140000</v>
      </c>
      <c r="J23" s="15">
        <f>SUMIFS(DSHoaDonTotal!$W:$W,DSHoaDonTotal!$C:$C,I$6,DSHoaDonTotal!$J:$J,$C23,DSHoaDonTotal!$AA:$AA,J$7)-J18</f>
        <v>1335000</v>
      </c>
      <c r="K23" s="15">
        <f>SUMIFS(DSHoaDonTotal!$W:$W,DSHoaDonTotal!$C:$C,K$6,DSHoaDonTotal!$J:$J,$C23,DSHoaDonTotal!$AA:$AA,K$7)-K18</f>
        <v>1665000</v>
      </c>
      <c r="L23" s="15">
        <f>SUMIFS(DSHoaDonTotal!$W:$W,DSHoaDonTotal!$C:$C,K$6,DSHoaDonTotal!$J:$J,$C23,DSHoaDonTotal!$AA:$AA,L$7)-L18</f>
        <v>575000</v>
      </c>
      <c r="M23" s="15">
        <f>SUMIFS(DSHoaDonTotal!$W:$W,DSHoaDonTotal!$C:$C,M$6,DSHoaDonTotal!$J:$J,$C23,DSHoaDonTotal!$AA:$AA,M$7)-M18</f>
        <v>0</v>
      </c>
      <c r="N23" s="15">
        <f>SUMIFS(DSHoaDonTotal!$W:$W,DSHoaDonTotal!$C:$C,M$6,DSHoaDonTotal!$J:$J,$C23,DSHoaDonTotal!$AA:$AA,N$7)-N18</f>
        <v>1703000</v>
      </c>
      <c r="O23" s="15">
        <f>SUMIFS(DSHoaDonTotal!$W:$W,DSHoaDonTotal!$C:$C,O$6,DSHoaDonTotal!$J:$J,$C23,DSHoaDonTotal!$AA:$AA,O$7)-O18</f>
        <v>285000</v>
      </c>
      <c r="P23" s="15">
        <f>SUMIFS(DSHoaDonTotal!$W:$W,DSHoaDonTotal!$C:$C,O$6,DSHoaDonTotal!$J:$J,$C23,DSHoaDonTotal!$AA:$AA,P$7)-P18</f>
        <v>200000</v>
      </c>
      <c r="Q23" s="15">
        <f>SUMIFS(DSHoaDonTotal!$W:$W,DSHoaDonTotal!$C:$C,Q$6,DSHoaDonTotal!$J:$J,$C23,DSHoaDonTotal!$AA:$AA,Q$7)-Q18</f>
        <v>0</v>
      </c>
      <c r="R23" s="15">
        <f>SUMIFS(DSHoaDonTotal!$W:$W,DSHoaDonTotal!$C:$C,Q$6,DSHoaDonTotal!$J:$J,$C23,DSHoaDonTotal!$AA:$AA,R$7)-R18</f>
        <v>240000</v>
      </c>
      <c r="S23" s="15">
        <f>SUMIFS(DSHoaDonTotal!$W:$W,DSHoaDonTotal!$C:$C,S$6,DSHoaDonTotal!$J:$J,$C23,DSHoaDonTotal!$AA:$AA,S$7)-S18</f>
        <v>0</v>
      </c>
      <c r="T23" s="15">
        <f>SUMIFS(DSHoaDonTotal!$W:$W,DSHoaDonTotal!$C:$C,S$6,DSHoaDonTotal!$J:$J,$C23,DSHoaDonTotal!$AA:$AA,T$7)-T18</f>
        <v>725000</v>
      </c>
      <c r="U23" s="15">
        <f>SUMIFS(DSHoaDonTotal!$W:$W,DSHoaDonTotal!$C:$C,U$6,DSHoaDonTotal!$J:$J,$C23,DSHoaDonTotal!$AA:$AA,U$7)-U18</f>
        <v>0</v>
      </c>
      <c r="V23" s="15">
        <f>SUMIFS(DSHoaDonTotal!$W:$W,DSHoaDonTotal!$C:$C,U$6,DSHoaDonTotal!$J:$J,$C23,DSHoaDonTotal!$AA:$AA,V$7)-V18</f>
        <v>475000</v>
      </c>
      <c r="W23" s="15">
        <f>SUMIFS(DSHoaDonTotal!$W:$W,DSHoaDonTotal!$C:$C,W$6,DSHoaDonTotal!$J:$J,$C23,DSHoaDonTotal!$AA:$AA,W$7)-W18</f>
        <v>650000</v>
      </c>
      <c r="X23" s="15">
        <f>SUMIFS(DSHoaDonTotal!$W:$W,DSHoaDonTotal!$C:$C,W$6,DSHoaDonTotal!$J:$J,$C23,DSHoaDonTotal!$AA:$AA,X$7)-X18</f>
        <v>315000</v>
      </c>
      <c r="Y23" s="15">
        <f>SUMIFS(DSHoaDonTotal!$W:$W,DSHoaDonTotal!$C:$C,Y$6,DSHoaDonTotal!$J:$J,$C23,DSHoaDonTotal!$AA:$AA,Y$7)-Y18</f>
        <v>565000</v>
      </c>
      <c r="Z23" s="15">
        <f>SUMIFS(DSHoaDonTotal!$W:$W,DSHoaDonTotal!$C:$C,Y$6,DSHoaDonTotal!$J:$J,$C23,DSHoaDonTotal!$AA:$AA,Z$7)-Z18</f>
        <v>0</v>
      </c>
      <c r="AA23" s="15">
        <f>SUMIFS(DSHoaDonTotal!$W:$W,DSHoaDonTotal!$C:$C,AA$6,DSHoaDonTotal!$J:$J,$C23,DSHoaDonTotal!$AA:$AA,AA$7)-AA18</f>
        <v>675000</v>
      </c>
      <c r="AB23" s="15">
        <f>SUMIFS(DSHoaDonTotal!$W:$W,DSHoaDonTotal!$C:$C,AA$6,DSHoaDonTotal!$J:$J,$C23,DSHoaDonTotal!$AA:$AA,AB$7)-AB18</f>
        <v>1100000</v>
      </c>
      <c r="AC23" s="15">
        <f>SUMIFS(DSHoaDonTotal!$W:$W,DSHoaDonTotal!$C:$C,AC$6,DSHoaDonTotal!$J:$J,$C23,DSHoaDonTotal!$AA:$AA,AC$7)-AC18</f>
        <v>195000</v>
      </c>
      <c r="AD23" s="15">
        <f>SUMIFS(DSHoaDonTotal!$W:$W,DSHoaDonTotal!$C:$C,AC$6,DSHoaDonTotal!$J:$J,$C23,DSHoaDonTotal!$AA:$AA,AD$7)-AD18</f>
        <v>0</v>
      </c>
      <c r="AE23" s="15">
        <f>SUMIFS(DSHoaDonTotal!$W:$W,DSHoaDonTotal!$C:$C,AE$6,DSHoaDonTotal!$J:$J,$C23,DSHoaDonTotal!$AA:$AA,AE$7)-AE18</f>
        <v>95000</v>
      </c>
      <c r="AF23" s="15">
        <f>SUMIFS(DSHoaDonTotal!$W:$W,DSHoaDonTotal!$C:$C,AE$6,DSHoaDonTotal!$J:$J,$C23,DSHoaDonTotal!$AA:$AA,AF$7)-AF18</f>
        <v>705000</v>
      </c>
      <c r="AG23" s="15">
        <f>SUMIFS(DSHoaDonTotal!$W:$W,DSHoaDonTotal!$C:$C,AG$6,DSHoaDonTotal!$J:$J,$C23,DSHoaDonTotal!$AA:$AA,AG$7)-AG18</f>
        <v>0</v>
      </c>
      <c r="AH23" s="15">
        <f>SUMIFS(DSHoaDonTotal!$W:$W,DSHoaDonTotal!$C:$C,AG$6,DSHoaDonTotal!$J:$J,$C23,DSHoaDonTotal!$AA:$AA,AH$7)-AH18</f>
        <v>195000</v>
      </c>
      <c r="AI23" s="15">
        <f>SUMIFS(DSHoaDonTotal!$W:$W,DSHoaDonTotal!$C:$C,AI$6,DSHoaDonTotal!$J:$J,$C23,DSHoaDonTotal!$AA:$AA,AI$7)-AI18</f>
        <v>0</v>
      </c>
      <c r="AJ23" s="15">
        <f>SUMIFS(DSHoaDonTotal!$W:$W,DSHoaDonTotal!$C:$C,AI$6,DSHoaDonTotal!$J:$J,$C23,DSHoaDonTotal!$AA:$AA,AJ$7)-AJ18</f>
        <v>335000</v>
      </c>
      <c r="AK23" s="15">
        <f>SUMIFS(DSHoaDonTotal!$W:$W,DSHoaDonTotal!$C:$C,AK$6,DSHoaDonTotal!$J:$J,$C23,DSHoaDonTotal!$AA:$AA,AK$7)-AK18</f>
        <v>95000</v>
      </c>
      <c r="AL23" s="15">
        <f>SUMIFS(DSHoaDonTotal!$W:$W,DSHoaDonTotal!$C:$C,AK$6,DSHoaDonTotal!$J:$J,$C23,DSHoaDonTotal!$AA:$AA,AL$7)-AL18</f>
        <v>240000</v>
      </c>
      <c r="AM23" s="15">
        <f>SUMIFS(DSHoaDonTotal!$W:$W,DSHoaDonTotal!$C:$C,AM$6,DSHoaDonTotal!$J:$J,$C23,DSHoaDonTotal!$AA:$AA,AM$7)-AM18</f>
        <v>1070000</v>
      </c>
      <c r="AN23" s="15">
        <f>SUMIFS(DSHoaDonTotal!$W:$W,DSHoaDonTotal!$C:$C,AM$6,DSHoaDonTotal!$J:$J,$C23,DSHoaDonTotal!$AA:$AA,AN$7)-AN18</f>
        <v>1495000</v>
      </c>
      <c r="AO23" s="15">
        <f>SUMIFS(DSHoaDonTotal!$W:$W,DSHoaDonTotal!$C:$C,AO$6,DSHoaDonTotal!$J:$J,$C23,DSHoaDonTotal!$AA:$AA,AO$7)-AO18</f>
        <v>0</v>
      </c>
      <c r="AP23" s="15">
        <f>SUMIFS(DSHoaDonTotal!$W:$W,DSHoaDonTotal!$C:$C,AO$6,DSHoaDonTotal!$J:$J,$C23,DSHoaDonTotal!$AA:$AA,AP$7)-AP18</f>
        <v>0</v>
      </c>
      <c r="AQ23" s="15">
        <f>SUMIFS(DSHoaDonTotal!$W:$W,DSHoaDonTotal!$C:$C,AQ$6,DSHoaDonTotal!$J:$J,$C23,DSHoaDonTotal!$AA:$AA,AQ$7)-AQ18</f>
        <v>0</v>
      </c>
      <c r="AR23" s="15">
        <f>SUMIFS(DSHoaDonTotal!$W:$W,DSHoaDonTotal!$C:$C,AQ$6,DSHoaDonTotal!$J:$J,$C23,DSHoaDonTotal!$AA:$AA,AR$7)-AR18</f>
        <v>0</v>
      </c>
      <c r="AS23" s="15">
        <f>SUMIFS(DSHoaDonTotal!$W:$W,DSHoaDonTotal!$C:$C,AS$6,DSHoaDonTotal!$J:$J,$C23,DSHoaDonTotal!$AA:$AA,AS$7)-AS18</f>
        <v>0</v>
      </c>
      <c r="AT23" s="15">
        <f>SUMIFS(DSHoaDonTotal!$W:$W,DSHoaDonTotal!$C:$C,AS$6,DSHoaDonTotal!$J:$J,$C23,DSHoaDonTotal!$AA:$AA,AT$7)-AT18</f>
        <v>0</v>
      </c>
      <c r="AU23" s="15">
        <f>SUMIFS(DSHoaDonTotal!$W:$W,DSHoaDonTotal!$C:$C,AU$6,DSHoaDonTotal!$J:$J,$C23,DSHoaDonTotal!$AA:$AA,AU$7)-AU18</f>
        <v>0</v>
      </c>
      <c r="AV23" s="15">
        <f>SUMIFS(DSHoaDonTotal!$W:$W,DSHoaDonTotal!$C:$C,AU$6,DSHoaDonTotal!$J:$J,$C23,DSHoaDonTotal!$AA:$AA,AV$7)-AV18</f>
        <v>0</v>
      </c>
      <c r="AW23" s="15">
        <f>SUMIFS(DSHoaDonTotal!$W:$W,DSHoaDonTotal!$C:$C,AW$6,DSHoaDonTotal!$J:$J,$C23,DSHoaDonTotal!$AA:$AA,AW$7)-AW18</f>
        <v>0</v>
      </c>
      <c r="AX23" s="15">
        <f>SUMIFS(DSHoaDonTotal!$W:$W,DSHoaDonTotal!$C:$C,AW$6,DSHoaDonTotal!$J:$J,$C23,DSHoaDonTotal!$AA:$AA,AX$7)-AX18</f>
        <v>0</v>
      </c>
      <c r="AY23" s="15">
        <f>SUMIFS(DSHoaDonTotal!$W:$W,DSHoaDonTotal!$C:$C,AY$6,DSHoaDonTotal!$J:$J,$C23,DSHoaDonTotal!$AA:$AA,AY$7)-AY18</f>
        <v>0</v>
      </c>
      <c r="AZ23" s="15">
        <f>SUMIFS(DSHoaDonTotal!$W:$W,DSHoaDonTotal!$C:$C,AY$6,DSHoaDonTotal!$J:$J,$C23,DSHoaDonTotal!$AA:$AA,AZ$7)-AZ18</f>
        <v>0</v>
      </c>
      <c r="BA23" s="15">
        <f>SUMIFS(DSHoaDonTotal!$W:$W,DSHoaDonTotal!$C:$C,BA$6,DSHoaDonTotal!$J:$J,$C23,DSHoaDonTotal!$AA:$AA,BA$7)-BA18</f>
        <v>0</v>
      </c>
      <c r="BB23" s="15">
        <f>SUMIFS(DSHoaDonTotal!$W:$W,DSHoaDonTotal!$C:$C,BA$6,DSHoaDonTotal!$J:$J,$C23,DSHoaDonTotal!$AA:$AA,BB$7)-BB18</f>
        <v>0</v>
      </c>
      <c r="BC23" s="15">
        <f>SUMIFS(DSHoaDonTotal!$W:$W,DSHoaDonTotal!$C:$C,BC$6,DSHoaDonTotal!$J:$J,$C23,DSHoaDonTotal!$AA:$AA,BC$7)-BC18</f>
        <v>0</v>
      </c>
      <c r="BD23" s="15">
        <f>SUMIFS(DSHoaDonTotal!$W:$W,DSHoaDonTotal!$C:$C,BC$6,DSHoaDonTotal!$J:$J,$C23,DSHoaDonTotal!$AA:$AA,BD$7)-BD18</f>
        <v>0</v>
      </c>
      <c r="BE23" s="15">
        <f>SUMIFS(DSHoaDonTotal!$W:$W,DSHoaDonTotal!$C:$C,BE$6,DSHoaDonTotal!$J:$J,$C23,DSHoaDonTotal!$AA:$AA,BE$7)-BE18</f>
        <v>0</v>
      </c>
      <c r="BF23" s="15">
        <f>SUMIFS(DSHoaDonTotal!$W:$W,DSHoaDonTotal!$C:$C,BE$6,DSHoaDonTotal!$J:$J,$C23,DSHoaDonTotal!$AA:$AA,BF$7)-BF18</f>
        <v>0</v>
      </c>
      <c r="BG23" s="15">
        <f>SUMIFS(DSHoaDonTotal!$W:$W,DSHoaDonTotal!$C:$C,BG$6,DSHoaDonTotal!$J:$J,$C23,DSHoaDonTotal!$AA:$AA,BG$7)-BG18</f>
        <v>0</v>
      </c>
      <c r="BH23" s="15">
        <f>SUMIFS(DSHoaDonTotal!$W:$W,DSHoaDonTotal!$C:$C,BG$6,DSHoaDonTotal!$J:$J,$C23,DSHoaDonTotal!$AA:$AA,BH$7)-BH18</f>
        <v>0</v>
      </c>
      <c r="BI23" s="15">
        <f>SUMIFS(DSHoaDonTotal!$W:$W,DSHoaDonTotal!$C:$C,BI$6,DSHoaDonTotal!$J:$J,$C23,DSHoaDonTotal!$AA:$AA,BI$7)-BI18</f>
        <v>0</v>
      </c>
      <c r="BJ23" s="15">
        <f>SUMIFS(DSHoaDonTotal!$W:$W,DSHoaDonTotal!$C:$C,BI$6,DSHoaDonTotal!$J:$J,$C23,DSHoaDonTotal!$AA:$AA,BJ$7)-BJ18</f>
        <v>0</v>
      </c>
      <c r="BK23" s="15">
        <f>SUMIFS(DSHoaDonTotal!$W:$W,DSHoaDonTotal!$C:$C,BK$6,DSHoaDonTotal!$J:$J,$C23,DSHoaDonTotal!$AA:$AA,BK$7)-BK18</f>
        <v>0</v>
      </c>
      <c r="BL23" s="15">
        <f>SUMIFS(DSHoaDonTotal!$W:$W,DSHoaDonTotal!$C:$C,BK$6,DSHoaDonTotal!$J:$J,$C23,DSHoaDonTotal!$AA:$AA,BL$7)-BL18</f>
        <v>0</v>
      </c>
      <c r="BM23" s="15">
        <f>SUMIFS(DSHoaDonTotal!$W:$W,DSHoaDonTotal!$C:$C,BM$6,DSHoaDonTotal!$J:$J,$C23,DSHoaDonTotal!$AA:$AA,BM$7)-BM18</f>
        <v>0</v>
      </c>
      <c r="BN23" s="15">
        <f>SUMIFS(DSHoaDonTotal!$W:$W,DSHoaDonTotal!$C:$C,BM$6,DSHoaDonTotal!$J:$J,$C23,DSHoaDonTotal!$AA:$AA,BN$7)-BN18</f>
        <v>0</v>
      </c>
    </row>
    <row r="24" spans="1:66">
      <c r="A24" s="46"/>
      <c r="B24" s="160"/>
      <c r="C24" s="14" t="s">
        <v>364</v>
      </c>
      <c r="D24" s="14"/>
      <c r="E24" s="15">
        <f>SUMIFS(DSHoaDonTotal!$W:$W,DSHoaDonTotal!$C:$C,E$6,DSHoaDonTotal!$J:$J,$C24,DSHoaDonTotal!$AA:$AA,E$7)-E19</f>
        <v>0</v>
      </c>
      <c r="F24" s="15">
        <f>SUMIFS(DSHoaDonTotal!$W:$W,DSHoaDonTotal!$C:$C,E$6,DSHoaDonTotal!$J:$J,$C24,DSHoaDonTotal!$AA:$AA,F$7)-F19</f>
        <v>448000</v>
      </c>
      <c r="G24" s="15">
        <f>SUMIFS(DSHoaDonTotal!$W:$W,DSHoaDonTotal!$C:$C,G$6,DSHoaDonTotal!$J:$J,$C24,DSHoaDonTotal!$AA:$AA,G$7)-G19</f>
        <v>0</v>
      </c>
      <c r="H24" s="15">
        <f>SUMIFS(DSHoaDonTotal!$W:$W,DSHoaDonTotal!$C:$C,G$6,DSHoaDonTotal!$J:$J,$C24,DSHoaDonTotal!$AA:$AA,H$7)-H19</f>
        <v>2891000</v>
      </c>
      <c r="I24" s="15">
        <f>SUMIFS(DSHoaDonTotal!$W:$W,DSHoaDonTotal!$C:$C,I$6,DSHoaDonTotal!$J:$J,$C24,DSHoaDonTotal!$AA:$AA,I$7)-I19</f>
        <v>1127000</v>
      </c>
      <c r="J24" s="15">
        <f>SUMIFS(DSHoaDonTotal!$W:$W,DSHoaDonTotal!$C:$C,I$6,DSHoaDonTotal!$J:$J,$C24,DSHoaDonTotal!$AA:$AA,J$7)-J19</f>
        <v>2310000</v>
      </c>
      <c r="K24" s="15">
        <f>SUMIFS(DSHoaDonTotal!$W:$W,DSHoaDonTotal!$C:$C,K$6,DSHoaDonTotal!$J:$J,$C24,DSHoaDonTotal!$AA:$AA,K$7)-K19</f>
        <v>1106000</v>
      </c>
      <c r="L24" s="15">
        <f>SUMIFS(DSHoaDonTotal!$W:$W,DSHoaDonTotal!$C:$C,K$6,DSHoaDonTotal!$J:$J,$C24,DSHoaDonTotal!$AA:$AA,L$7)-L19</f>
        <v>448000</v>
      </c>
      <c r="M24" s="15">
        <f>SUMIFS(DSHoaDonTotal!$W:$W,DSHoaDonTotal!$C:$C,M$6,DSHoaDonTotal!$J:$J,$C24,DSHoaDonTotal!$AA:$AA,M$7)-M19</f>
        <v>273000</v>
      </c>
      <c r="N24" s="15">
        <f>SUMIFS(DSHoaDonTotal!$W:$W,DSHoaDonTotal!$C:$C,M$6,DSHoaDonTotal!$J:$J,$C24,DSHoaDonTotal!$AA:$AA,N$7)-N19</f>
        <v>1673000</v>
      </c>
      <c r="O24" s="15">
        <f>SUMIFS(DSHoaDonTotal!$W:$W,DSHoaDonTotal!$C:$C,O$6,DSHoaDonTotal!$J:$J,$C24,DSHoaDonTotal!$AA:$AA,O$7)-O19</f>
        <v>175000</v>
      </c>
      <c r="P24" s="15">
        <f>SUMIFS(DSHoaDonTotal!$W:$W,DSHoaDonTotal!$C:$C,O$6,DSHoaDonTotal!$J:$J,$C24,DSHoaDonTotal!$AA:$AA,P$7)-P19</f>
        <v>1204000</v>
      </c>
      <c r="Q24" s="15">
        <f>SUMIFS(DSHoaDonTotal!$W:$W,DSHoaDonTotal!$C:$C,Q$6,DSHoaDonTotal!$J:$J,$C24,DSHoaDonTotal!$AA:$AA,Q$7)-Q19</f>
        <v>0</v>
      </c>
      <c r="R24" s="15">
        <f>SUMIFS(DSHoaDonTotal!$W:$W,DSHoaDonTotal!$C:$C,Q$6,DSHoaDonTotal!$J:$J,$C24,DSHoaDonTotal!$AA:$AA,R$7)-R19</f>
        <v>1372000</v>
      </c>
      <c r="S24" s="15">
        <f>SUMIFS(DSHoaDonTotal!$W:$W,DSHoaDonTotal!$C:$C,S$6,DSHoaDonTotal!$J:$J,$C24,DSHoaDonTotal!$AA:$AA,S$7)-S19</f>
        <v>0</v>
      </c>
      <c r="T24" s="15">
        <f>SUMIFS(DSHoaDonTotal!$W:$W,DSHoaDonTotal!$C:$C,S$6,DSHoaDonTotal!$J:$J,$C24,DSHoaDonTotal!$AA:$AA,T$7)-T19</f>
        <v>0</v>
      </c>
      <c r="U24" s="15">
        <f>SUMIFS(DSHoaDonTotal!$W:$W,DSHoaDonTotal!$C:$C,U$6,DSHoaDonTotal!$J:$J,$C24,DSHoaDonTotal!$AA:$AA,U$7)-U19</f>
        <v>0</v>
      </c>
      <c r="V24" s="15">
        <f>SUMIFS(DSHoaDonTotal!$W:$W,DSHoaDonTotal!$C:$C,U$6,DSHoaDonTotal!$J:$J,$C24,DSHoaDonTotal!$AA:$AA,V$7)-V19</f>
        <v>959000</v>
      </c>
      <c r="W24" s="15">
        <f>SUMIFS(DSHoaDonTotal!$W:$W,DSHoaDonTotal!$C:$C,W$6,DSHoaDonTotal!$J:$J,$C24,DSHoaDonTotal!$AA:$AA,W$7)-W19</f>
        <v>735000</v>
      </c>
      <c r="X24" s="15">
        <f>SUMIFS(DSHoaDonTotal!$W:$W,DSHoaDonTotal!$C:$C,W$6,DSHoaDonTotal!$J:$J,$C24,DSHoaDonTotal!$AA:$AA,X$7)-X19</f>
        <v>0</v>
      </c>
      <c r="Y24" s="15">
        <f>SUMIFS(DSHoaDonTotal!$W:$W,DSHoaDonTotal!$C:$C,Y$6,DSHoaDonTotal!$J:$J,$C24,DSHoaDonTotal!$AA:$AA,Y$7)-Y19</f>
        <v>1022000</v>
      </c>
      <c r="Z24" s="15">
        <f>SUMIFS(DSHoaDonTotal!$W:$W,DSHoaDonTotal!$C:$C,Y$6,DSHoaDonTotal!$J:$J,$C24,DSHoaDonTotal!$AA:$AA,Z$7)-Z19</f>
        <v>483000</v>
      </c>
      <c r="AA24" s="15">
        <f>SUMIFS(DSHoaDonTotal!$W:$W,DSHoaDonTotal!$C:$C,AA$6,DSHoaDonTotal!$J:$J,$C24,DSHoaDonTotal!$AA:$AA,AA$7)-AA19</f>
        <v>1099000</v>
      </c>
      <c r="AB24" s="15">
        <f>SUMIFS(DSHoaDonTotal!$W:$W,DSHoaDonTotal!$C:$C,AA$6,DSHoaDonTotal!$J:$J,$C24,DSHoaDonTotal!$AA:$AA,AB$7)-AB19</f>
        <v>749000</v>
      </c>
      <c r="AC24" s="15">
        <f>SUMIFS(DSHoaDonTotal!$W:$W,DSHoaDonTotal!$C:$C,AC$6,DSHoaDonTotal!$J:$J,$C24,DSHoaDonTotal!$AA:$AA,AC$7)-AC19</f>
        <v>0</v>
      </c>
      <c r="AD24" s="15">
        <f>SUMIFS(DSHoaDonTotal!$W:$W,DSHoaDonTotal!$C:$C,AC$6,DSHoaDonTotal!$J:$J,$C24,DSHoaDonTotal!$AA:$AA,AD$7)-AD19</f>
        <v>175000</v>
      </c>
      <c r="AE24" s="15">
        <f>SUMIFS(DSHoaDonTotal!$W:$W,DSHoaDonTotal!$C:$C,AE$6,DSHoaDonTotal!$J:$J,$C24,DSHoaDonTotal!$AA:$AA,AE$7)-AE19</f>
        <v>273000</v>
      </c>
      <c r="AF24" s="15">
        <f>SUMIFS(DSHoaDonTotal!$W:$W,DSHoaDonTotal!$C:$C,AE$6,DSHoaDonTotal!$J:$J,$C24,DSHoaDonTotal!$AA:$AA,AF$7)-AF19</f>
        <v>518000</v>
      </c>
      <c r="AG24" s="15">
        <f>SUMIFS(DSHoaDonTotal!$W:$W,DSHoaDonTotal!$C:$C,AG$6,DSHoaDonTotal!$J:$J,$C24,DSHoaDonTotal!$AA:$AA,AG$7)-AG19</f>
        <v>0</v>
      </c>
      <c r="AH24" s="15">
        <f>SUMIFS(DSHoaDonTotal!$W:$W,DSHoaDonTotal!$C:$C,AG$6,DSHoaDonTotal!$J:$J,$C24,DSHoaDonTotal!$AA:$AA,AH$7)-AH19</f>
        <v>175000</v>
      </c>
      <c r="AI24" s="15">
        <f>SUMIFS(DSHoaDonTotal!$W:$W,DSHoaDonTotal!$C:$C,AI$6,DSHoaDonTotal!$J:$J,$C24,DSHoaDonTotal!$AA:$AA,AI$7)-AI19</f>
        <v>0</v>
      </c>
      <c r="AJ24" s="15">
        <f>SUMIFS(DSHoaDonTotal!$W:$W,DSHoaDonTotal!$C:$C,AI$6,DSHoaDonTotal!$J:$J,$C24,DSHoaDonTotal!$AA:$AA,AJ$7)-AJ19</f>
        <v>623000</v>
      </c>
      <c r="AK24" s="15">
        <f>SUMIFS(DSHoaDonTotal!$W:$W,DSHoaDonTotal!$C:$C,AK$6,DSHoaDonTotal!$J:$J,$C24,DSHoaDonTotal!$AA:$AA,AK$7)-AK19</f>
        <v>175000</v>
      </c>
      <c r="AL24" s="15">
        <f>SUMIFS(DSHoaDonTotal!$W:$W,DSHoaDonTotal!$C:$C,AK$6,DSHoaDonTotal!$J:$J,$C24,DSHoaDonTotal!$AA:$AA,AL$7)-AL19</f>
        <v>539000</v>
      </c>
      <c r="AM24" s="15">
        <f>SUMIFS(DSHoaDonTotal!$W:$W,DSHoaDonTotal!$C:$C,AM$6,DSHoaDonTotal!$J:$J,$C24,DSHoaDonTotal!$AA:$AA,AM$7)-AM19</f>
        <v>1673000</v>
      </c>
      <c r="AN24" s="15">
        <f>SUMIFS(DSHoaDonTotal!$W:$W,DSHoaDonTotal!$C:$C,AM$6,DSHoaDonTotal!$J:$J,$C24,DSHoaDonTotal!$AA:$AA,AN$7)-AN19</f>
        <v>1708000</v>
      </c>
      <c r="AO24" s="15">
        <f>SUMIFS(DSHoaDonTotal!$W:$W,DSHoaDonTotal!$C:$C,AO$6,DSHoaDonTotal!$J:$J,$C24,DSHoaDonTotal!$AA:$AA,AO$7)-AO19</f>
        <v>0</v>
      </c>
      <c r="AP24" s="15">
        <f>SUMIFS(DSHoaDonTotal!$W:$W,DSHoaDonTotal!$C:$C,AO$6,DSHoaDonTotal!$J:$J,$C24,DSHoaDonTotal!$AA:$AA,AP$7)-AP19</f>
        <v>0</v>
      </c>
      <c r="AQ24" s="15">
        <f>SUMIFS(DSHoaDonTotal!$W:$W,DSHoaDonTotal!$C:$C,AQ$6,DSHoaDonTotal!$J:$J,$C24,DSHoaDonTotal!$AA:$AA,AQ$7)-AQ19</f>
        <v>0</v>
      </c>
      <c r="AR24" s="15">
        <f>SUMIFS(DSHoaDonTotal!$W:$W,DSHoaDonTotal!$C:$C,AQ$6,DSHoaDonTotal!$J:$J,$C24,DSHoaDonTotal!$AA:$AA,AR$7)-AR19</f>
        <v>0</v>
      </c>
      <c r="AS24" s="15">
        <f>SUMIFS(DSHoaDonTotal!$W:$W,DSHoaDonTotal!$C:$C,AS$6,DSHoaDonTotal!$J:$J,$C24,DSHoaDonTotal!$AA:$AA,AS$7)-AS19</f>
        <v>0</v>
      </c>
      <c r="AT24" s="15">
        <f>SUMIFS(DSHoaDonTotal!$W:$W,DSHoaDonTotal!$C:$C,AS$6,DSHoaDonTotal!$J:$J,$C24,DSHoaDonTotal!$AA:$AA,AT$7)-AT19</f>
        <v>0</v>
      </c>
      <c r="AU24" s="15">
        <f>SUMIFS(DSHoaDonTotal!$W:$W,DSHoaDonTotal!$C:$C,AU$6,DSHoaDonTotal!$J:$J,$C24,DSHoaDonTotal!$AA:$AA,AU$7)-AU19</f>
        <v>0</v>
      </c>
      <c r="AV24" s="15">
        <f>SUMIFS(DSHoaDonTotal!$W:$W,DSHoaDonTotal!$C:$C,AU$6,DSHoaDonTotal!$J:$J,$C24,DSHoaDonTotal!$AA:$AA,AV$7)-AV19</f>
        <v>0</v>
      </c>
      <c r="AW24" s="15">
        <f>SUMIFS(DSHoaDonTotal!$W:$W,DSHoaDonTotal!$C:$C,AW$6,DSHoaDonTotal!$J:$J,$C24,DSHoaDonTotal!$AA:$AA,AW$7)-AW19</f>
        <v>0</v>
      </c>
      <c r="AX24" s="15">
        <f>SUMIFS(DSHoaDonTotal!$W:$W,DSHoaDonTotal!$C:$C,AW$6,DSHoaDonTotal!$J:$J,$C24,DSHoaDonTotal!$AA:$AA,AX$7)-AX19</f>
        <v>0</v>
      </c>
      <c r="AY24" s="15">
        <f>SUMIFS(DSHoaDonTotal!$W:$W,DSHoaDonTotal!$C:$C,AY$6,DSHoaDonTotal!$J:$J,$C24,DSHoaDonTotal!$AA:$AA,AY$7)-AY19</f>
        <v>0</v>
      </c>
      <c r="AZ24" s="15">
        <f>SUMIFS(DSHoaDonTotal!$W:$W,DSHoaDonTotal!$C:$C,AY$6,DSHoaDonTotal!$J:$J,$C24,DSHoaDonTotal!$AA:$AA,AZ$7)-AZ19</f>
        <v>0</v>
      </c>
      <c r="BA24" s="15">
        <f>SUMIFS(DSHoaDonTotal!$W:$W,DSHoaDonTotal!$C:$C,BA$6,DSHoaDonTotal!$J:$J,$C24,DSHoaDonTotal!$AA:$AA,BA$7)-BA19</f>
        <v>0</v>
      </c>
      <c r="BB24" s="15">
        <f>SUMIFS(DSHoaDonTotal!$W:$W,DSHoaDonTotal!$C:$C,BA$6,DSHoaDonTotal!$J:$J,$C24,DSHoaDonTotal!$AA:$AA,BB$7)-BB19</f>
        <v>0</v>
      </c>
      <c r="BC24" s="15">
        <f>SUMIFS(DSHoaDonTotal!$W:$W,DSHoaDonTotal!$C:$C,BC$6,DSHoaDonTotal!$J:$J,$C24,DSHoaDonTotal!$AA:$AA,BC$7)-BC19</f>
        <v>0</v>
      </c>
      <c r="BD24" s="15">
        <f>SUMIFS(DSHoaDonTotal!$W:$W,DSHoaDonTotal!$C:$C,BC$6,DSHoaDonTotal!$J:$J,$C24,DSHoaDonTotal!$AA:$AA,BD$7)-BD19</f>
        <v>0</v>
      </c>
      <c r="BE24" s="15">
        <f>SUMIFS(DSHoaDonTotal!$W:$W,DSHoaDonTotal!$C:$C,BE$6,DSHoaDonTotal!$J:$J,$C24,DSHoaDonTotal!$AA:$AA,BE$7)-BE19</f>
        <v>0</v>
      </c>
      <c r="BF24" s="15">
        <f>SUMIFS(DSHoaDonTotal!$W:$W,DSHoaDonTotal!$C:$C,BE$6,DSHoaDonTotal!$J:$J,$C24,DSHoaDonTotal!$AA:$AA,BF$7)-BF19</f>
        <v>0</v>
      </c>
      <c r="BG24" s="15">
        <f>SUMIFS(DSHoaDonTotal!$W:$W,DSHoaDonTotal!$C:$C,BG$6,DSHoaDonTotal!$J:$J,$C24,DSHoaDonTotal!$AA:$AA,BG$7)-BG19</f>
        <v>0</v>
      </c>
      <c r="BH24" s="15">
        <f>SUMIFS(DSHoaDonTotal!$W:$W,DSHoaDonTotal!$C:$C,BG$6,DSHoaDonTotal!$J:$J,$C24,DSHoaDonTotal!$AA:$AA,BH$7)-BH19</f>
        <v>0</v>
      </c>
      <c r="BI24" s="15">
        <f>SUMIFS(DSHoaDonTotal!$W:$W,DSHoaDonTotal!$C:$C,BI$6,DSHoaDonTotal!$J:$J,$C24,DSHoaDonTotal!$AA:$AA,BI$7)-BI19</f>
        <v>0</v>
      </c>
      <c r="BJ24" s="15">
        <f>SUMIFS(DSHoaDonTotal!$W:$W,DSHoaDonTotal!$C:$C,BI$6,DSHoaDonTotal!$J:$J,$C24,DSHoaDonTotal!$AA:$AA,BJ$7)-BJ19</f>
        <v>0</v>
      </c>
      <c r="BK24" s="15">
        <f>SUMIFS(DSHoaDonTotal!$W:$W,DSHoaDonTotal!$C:$C,BK$6,DSHoaDonTotal!$J:$J,$C24,DSHoaDonTotal!$AA:$AA,BK$7)-BK19</f>
        <v>0</v>
      </c>
      <c r="BL24" s="15">
        <f>SUMIFS(DSHoaDonTotal!$W:$W,DSHoaDonTotal!$C:$C,BK$6,DSHoaDonTotal!$J:$J,$C24,DSHoaDonTotal!$AA:$AA,BL$7)-BL19</f>
        <v>0</v>
      </c>
      <c r="BM24" s="15">
        <f>SUMIFS(DSHoaDonTotal!$W:$W,DSHoaDonTotal!$C:$C,BM$6,DSHoaDonTotal!$J:$J,$C24,DSHoaDonTotal!$AA:$AA,BM$7)-BM19</f>
        <v>0</v>
      </c>
      <c r="BN24" s="15">
        <f>SUMIFS(DSHoaDonTotal!$W:$W,DSHoaDonTotal!$C:$C,BM$6,DSHoaDonTotal!$J:$J,$C24,DSHoaDonTotal!$AA:$AA,BN$7)-BN19</f>
        <v>0</v>
      </c>
    </row>
    <row r="25" spans="1:66">
      <c r="A25" s="46"/>
      <c r="B25" s="160"/>
      <c r="C25" s="14" t="s">
        <v>362</v>
      </c>
      <c r="D25" s="14"/>
      <c r="E25" s="15">
        <f>SUMIFS(DSHoaDonTotal!$W:$W,DSHoaDonTotal!$C:$C,E$6,DSHoaDonTotal!$J:$J,$C25,DSHoaDonTotal!$AA:$AA,E$7)-E20</f>
        <v>0</v>
      </c>
      <c r="F25" s="15">
        <f>SUMIFS(DSHoaDonTotal!$W:$W,DSHoaDonTotal!$C:$C,E$6,DSHoaDonTotal!$J:$J,$C25,DSHoaDonTotal!$AA:$AA,F$7)-F20</f>
        <v>266000</v>
      </c>
      <c r="G25" s="15">
        <f>SUMIFS(DSHoaDonTotal!$W:$W,DSHoaDonTotal!$C:$C,G$6,DSHoaDonTotal!$J:$J,$C25,DSHoaDonTotal!$AA:$AA,G$7)-G20</f>
        <v>0</v>
      </c>
      <c r="H25" s="15">
        <f>SUMIFS(DSHoaDonTotal!$W:$W,DSHoaDonTotal!$C:$C,G$6,DSHoaDonTotal!$J:$J,$C25,DSHoaDonTotal!$AA:$AA,H$7)-H20</f>
        <v>133000</v>
      </c>
      <c r="I25" s="15">
        <f>SUMIFS(DSHoaDonTotal!$W:$W,DSHoaDonTotal!$C:$C,I$6,DSHoaDonTotal!$J:$J,$C25,DSHoaDonTotal!$AA:$AA,I$7)-I20</f>
        <v>0</v>
      </c>
      <c r="J25" s="15">
        <f>SUMIFS(DSHoaDonTotal!$W:$W,DSHoaDonTotal!$C:$C,I$6,DSHoaDonTotal!$J:$J,$C25,DSHoaDonTotal!$AA:$AA,J$7)-J20</f>
        <v>203000</v>
      </c>
      <c r="K25" s="15">
        <f>SUMIFS(DSHoaDonTotal!$W:$W,DSHoaDonTotal!$C:$C,K$6,DSHoaDonTotal!$J:$J,$C25,DSHoaDonTotal!$AA:$AA,K$7)-K20</f>
        <v>0</v>
      </c>
      <c r="L25" s="15">
        <f>SUMIFS(DSHoaDonTotal!$W:$W,DSHoaDonTotal!$C:$C,K$6,DSHoaDonTotal!$J:$J,$C25,DSHoaDonTotal!$AA:$AA,L$7)-L20</f>
        <v>0</v>
      </c>
      <c r="M25" s="15">
        <f>SUMIFS(DSHoaDonTotal!$W:$W,DSHoaDonTotal!$C:$C,M$6,DSHoaDonTotal!$J:$J,$C25,DSHoaDonTotal!$AA:$AA,M$7)-M20</f>
        <v>0</v>
      </c>
      <c r="N25" s="15">
        <f>SUMIFS(DSHoaDonTotal!$W:$W,DSHoaDonTotal!$C:$C,M$6,DSHoaDonTotal!$J:$J,$C25,DSHoaDonTotal!$AA:$AA,N$7)-N20</f>
        <v>609000</v>
      </c>
      <c r="O25" s="15">
        <f>SUMIFS(DSHoaDonTotal!$W:$W,DSHoaDonTotal!$C:$C,O$6,DSHoaDonTotal!$J:$J,$C25,DSHoaDonTotal!$AA:$AA,O$7)-O20</f>
        <v>0</v>
      </c>
      <c r="P25" s="15">
        <f>SUMIFS(DSHoaDonTotal!$W:$W,DSHoaDonTotal!$C:$C,O$6,DSHoaDonTotal!$J:$J,$C25,DSHoaDonTotal!$AA:$AA,P$7)-P20</f>
        <v>203000</v>
      </c>
      <c r="Q25" s="15">
        <f>SUMIFS(DSHoaDonTotal!$W:$W,DSHoaDonTotal!$C:$C,Q$6,DSHoaDonTotal!$J:$J,$C25,DSHoaDonTotal!$AA:$AA,Q$7)-Q20</f>
        <v>0</v>
      </c>
      <c r="R25" s="15">
        <f>SUMIFS(DSHoaDonTotal!$W:$W,DSHoaDonTotal!$C:$C,Q$6,DSHoaDonTotal!$J:$J,$C25,DSHoaDonTotal!$AA:$AA,R$7)-R20</f>
        <v>0</v>
      </c>
      <c r="S25" s="15">
        <f>SUMIFS(DSHoaDonTotal!$W:$W,DSHoaDonTotal!$C:$C,S$6,DSHoaDonTotal!$J:$J,$C25,DSHoaDonTotal!$AA:$AA,S$7)-S20</f>
        <v>0</v>
      </c>
      <c r="T25" s="15">
        <f>SUMIFS(DSHoaDonTotal!$W:$W,DSHoaDonTotal!$C:$C,S$6,DSHoaDonTotal!$J:$J,$C25,DSHoaDonTotal!$AA:$AA,T$7)-T20</f>
        <v>0</v>
      </c>
      <c r="U25" s="15">
        <f>SUMIFS(DSHoaDonTotal!$W:$W,DSHoaDonTotal!$C:$C,U$6,DSHoaDonTotal!$J:$J,$C25,DSHoaDonTotal!$AA:$AA,U$7)-U20</f>
        <v>0</v>
      </c>
      <c r="V25" s="15">
        <f>SUMIFS(DSHoaDonTotal!$W:$W,DSHoaDonTotal!$C:$C,U$6,DSHoaDonTotal!$J:$J,$C25,DSHoaDonTotal!$AA:$AA,V$7)-V20</f>
        <v>0</v>
      </c>
      <c r="W25" s="15">
        <f>SUMIFS(DSHoaDonTotal!$W:$W,DSHoaDonTotal!$C:$C,W$6,DSHoaDonTotal!$J:$J,$C25,DSHoaDonTotal!$AA:$AA,W$7)-W20</f>
        <v>0</v>
      </c>
      <c r="X25" s="15">
        <f>SUMIFS(DSHoaDonTotal!$W:$W,DSHoaDonTotal!$C:$C,W$6,DSHoaDonTotal!$J:$J,$C25,DSHoaDonTotal!$AA:$AA,X$7)-X20</f>
        <v>0</v>
      </c>
      <c r="Y25" s="15">
        <f>SUMIFS(DSHoaDonTotal!$W:$W,DSHoaDonTotal!$C:$C,Y$6,DSHoaDonTotal!$J:$J,$C25,DSHoaDonTotal!$AA:$AA,Y$7)-Y20</f>
        <v>0</v>
      </c>
      <c r="Z25" s="15">
        <f>SUMIFS(DSHoaDonTotal!$W:$W,DSHoaDonTotal!$C:$C,Y$6,DSHoaDonTotal!$J:$J,$C25,DSHoaDonTotal!$AA:$AA,Z$7)-Z20</f>
        <v>504000</v>
      </c>
      <c r="AA25" s="15">
        <f>SUMIFS(DSHoaDonTotal!$W:$W,DSHoaDonTotal!$C:$C,AA$6,DSHoaDonTotal!$J:$J,$C25,DSHoaDonTotal!$AA:$AA,AA$7)-AA20</f>
        <v>0</v>
      </c>
      <c r="AB25" s="15">
        <f>SUMIFS(DSHoaDonTotal!$W:$W,DSHoaDonTotal!$C:$C,AA$6,DSHoaDonTotal!$J:$J,$C25,DSHoaDonTotal!$AA:$AA,AB$7)-AB20</f>
        <v>0</v>
      </c>
      <c r="AC25" s="15">
        <f>SUMIFS(DSHoaDonTotal!$W:$W,DSHoaDonTotal!$C:$C,AC$6,DSHoaDonTotal!$J:$J,$C25,DSHoaDonTotal!$AA:$AA,AC$7)-AC20</f>
        <v>0</v>
      </c>
      <c r="AD25" s="15">
        <f>SUMIFS(DSHoaDonTotal!$W:$W,DSHoaDonTotal!$C:$C,AC$6,DSHoaDonTotal!$J:$J,$C25,DSHoaDonTotal!$AA:$AA,AD$7)-AD20</f>
        <v>0</v>
      </c>
      <c r="AE25" s="15">
        <f>SUMIFS(DSHoaDonTotal!$W:$W,DSHoaDonTotal!$C:$C,AE$6,DSHoaDonTotal!$J:$J,$C25,DSHoaDonTotal!$AA:$AA,AE$7)-AE20</f>
        <v>0</v>
      </c>
      <c r="AF25" s="15">
        <f>SUMIFS(DSHoaDonTotal!$W:$W,DSHoaDonTotal!$C:$C,AE$6,DSHoaDonTotal!$J:$J,$C25,DSHoaDonTotal!$AA:$AA,AF$7)-AF20</f>
        <v>0</v>
      </c>
      <c r="AG25" s="15">
        <f>SUMIFS(DSHoaDonTotal!$W:$W,DSHoaDonTotal!$C:$C,AG$6,DSHoaDonTotal!$J:$J,$C25,DSHoaDonTotal!$AA:$AA,AG$7)-AG20</f>
        <v>0</v>
      </c>
      <c r="AH25" s="15">
        <f>SUMIFS(DSHoaDonTotal!$W:$W,DSHoaDonTotal!$C:$C,AG$6,DSHoaDonTotal!$J:$J,$C25,DSHoaDonTotal!$AA:$AA,AH$7)-AH20</f>
        <v>0</v>
      </c>
      <c r="AI25" s="15">
        <f>SUMIFS(DSHoaDonTotal!$W:$W,DSHoaDonTotal!$C:$C,AI$6,DSHoaDonTotal!$J:$J,$C25,DSHoaDonTotal!$AA:$AA,AI$7)-AI20</f>
        <v>0</v>
      </c>
      <c r="AJ25" s="15">
        <f>SUMIFS(DSHoaDonTotal!$W:$W,DSHoaDonTotal!$C:$C,AI$6,DSHoaDonTotal!$J:$J,$C25,DSHoaDonTotal!$AA:$AA,AJ$7)-AJ20</f>
        <v>203000</v>
      </c>
      <c r="AK25" s="15">
        <f>SUMIFS(DSHoaDonTotal!$W:$W,DSHoaDonTotal!$C:$C,AK$6,DSHoaDonTotal!$J:$J,$C25,DSHoaDonTotal!$AA:$AA,AK$7)-AK20</f>
        <v>0</v>
      </c>
      <c r="AL25" s="15">
        <f>SUMIFS(DSHoaDonTotal!$W:$W,DSHoaDonTotal!$C:$C,AK$6,DSHoaDonTotal!$J:$J,$C25,DSHoaDonTotal!$AA:$AA,AL$7)-AL20</f>
        <v>203000</v>
      </c>
      <c r="AM25" s="15">
        <f>SUMIFS(DSHoaDonTotal!$W:$W,DSHoaDonTotal!$C:$C,AM$6,DSHoaDonTotal!$J:$J,$C25,DSHoaDonTotal!$AA:$AA,AM$7)-AM20</f>
        <v>0</v>
      </c>
      <c r="AN25" s="15">
        <f>SUMIFS(DSHoaDonTotal!$W:$W,DSHoaDonTotal!$C:$C,AM$6,DSHoaDonTotal!$J:$J,$C25,DSHoaDonTotal!$AA:$AA,AN$7)-AN20</f>
        <v>0</v>
      </c>
      <c r="AO25" s="15">
        <f>SUMIFS(DSHoaDonTotal!$W:$W,DSHoaDonTotal!$C:$C,AO$6,DSHoaDonTotal!$J:$J,$C25,DSHoaDonTotal!$AA:$AA,AO$7)-AO20</f>
        <v>0</v>
      </c>
      <c r="AP25" s="15">
        <f>SUMIFS(DSHoaDonTotal!$W:$W,DSHoaDonTotal!$C:$C,AO$6,DSHoaDonTotal!$J:$J,$C25,DSHoaDonTotal!$AA:$AA,AP$7)-AP20</f>
        <v>0</v>
      </c>
      <c r="AQ25" s="15">
        <f>SUMIFS(DSHoaDonTotal!$W:$W,DSHoaDonTotal!$C:$C,AQ$6,DSHoaDonTotal!$J:$J,$C25,DSHoaDonTotal!$AA:$AA,AQ$7)-AQ20</f>
        <v>0</v>
      </c>
      <c r="AR25" s="15">
        <f>SUMIFS(DSHoaDonTotal!$W:$W,DSHoaDonTotal!$C:$C,AQ$6,DSHoaDonTotal!$J:$J,$C25,DSHoaDonTotal!$AA:$AA,AR$7)-AR20</f>
        <v>0</v>
      </c>
      <c r="AS25" s="15">
        <f>SUMIFS(DSHoaDonTotal!$W:$W,DSHoaDonTotal!$C:$C,AS$6,DSHoaDonTotal!$J:$J,$C25,DSHoaDonTotal!$AA:$AA,AS$7)-AS20</f>
        <v>0</v>
      </c>
      <c r="AT25" s="15">
        <f>SUMIFS(DSHoaDonTotal!$W:$W,DSHoaDonTotal!$C:$C,AS$6,DSHoaDonTotal!$J:$J,$C25,DSHoaDonTotal!$AA:$AA,AT$7)-AT20</f>
        <v>0</v>
      </c>
      <c r="AU25" s="15">
        <f>SUMIFS(DSHoaDonTotal!$W:$W,DSHoaDonTotal!$C:$C,AU$6,DSHoaDonTotal!$J:$J,$C25,DSHoaDonTotal!$AA:$AA,AU$7)-AU20</f>
        <v>0</v>
      </c>
      <c r="AV25" s="15">
        <f>SUMIFS(DSHoaDonTotal!$W:$W,DSHoaDonTotal!$C:$C,AU$6,DSHoaDonTotal!$J:$J,$C25,DSHoaDonTotal!$AA:$AA,AV$7)-AV20</f>
        <v>0</v>
      </c>
      <c r="AW25" s="15">
        <f>SUMIFS(DSHoaDonTotal!$W:$W,DSHoaDonTotal!$C:$C,AW$6,DSHoaDonTotal!$J:$J,$C25,DSHoaDonTotal!$AA:$AA,AW$7)-AW20</f>
        <v>0</v>
      </c>
      <c r="AX25" s="15">
        <f>SUMIFS(DSHoaDonTotal!$W:$W,DSHoaDonTotal!$C:$C,AW$6,DSHoaDonTotal!$J:$J,$C25,DSHoaDonTotal!$AA:$AA,AX$7)-AX20</f>
        <v>0</v>
      </c>
      <c r="AY25" s="15">
        <f>SUMIFS(DSHoaDonTotal!$W:$W,DSHoaDonTotal!$C:$C,AY$6,DSHoaDonTotal!$J:$J,$C25,DSHoaDonTotal!$AA:$AA,AY$7)-AY20</f>
        <v>0</v>
      </c>
      <c r="AZ25" s="15">
        <f>SUMIFS(DSHoaDonTotal!$W:$W,DSHoaDonTotal!$C:$C,AY$6,DSHoaDonTotal!$J:$J,$C25,DSHoaDonTotal!$AA:$AA,AZ$7)-AZ20</f>
        <v>0</v>
      </c>
      <c r="BA25" s="15">
        <f>SUMIFS(DSHoaDonTotal!$W:$W,DSHoaDonTotal!$C:$C,BA$6,DSHoaDonTotal!$J:$J,$C25,DSHoaDonTotal!$AA:$AA,BA$7)-BA20</f>
        <v>0</v>
      </c>
      <c r="BB25" s="15">
        <f>SUMIFS(DSHoaDonTotal!$W:$W,DSHoaDonTotal!$C:$C,BA$6,DSHoaDonTotal!$J:$J,$C25,DSHoaDonTotal!$AA:$AA,BB$7)-BB20</f>
        <v>0</v>
      </c>
      <c r="BC25" s="15">
        <f>SUMIFS(DSHoaDonTotal!$W:$W,DSHoaDonTotal!$C:$C,BC$6,DSHoaDonTotal!$J:$J,$C25,DSHoaDonTotal!$AA:$AA,BC$7)-BC20</f>
        <v>0</v>
      </c>
      <c r="BD25" s="15">
        <f>SUMIFS(DSHoaDonTotal!$W:$W,DSHoaDonTotal!$C:$C,BC$6,DSHoaDonTotal!$J:$J,$C25,DSHoaDonTotal!$AA:$AA,BD$7)-BD20</f>
        <v>0</v>
      </c>
      <c r="BE25" s="15">
        <f>SUMIFS(DSHoaDonTotal!$W:$W,DSHoaDonTotal!$C:$C,BE$6,DSHoaDonTotal!$J:$J,$C25,DSHoaDonTotal!$AA:$AA,BE$7)-BE20</f>
        <v>0</v>
      </c>
      <c r="BF25" s="15">
        <f>SUMIFS(DSHoaDonTotal!$W:$W,DSHoaDonTotal!$C:$C,BE$6,DSHoaDonTotal!$J:$J,$C25,DSHoaDonTotal!$AA:$AA,BF$7)-BF20</f>
        <v>0</v>
      </c>
      <c r="BG25" s="15">
        <f>SUMIFS(DSHoaDonTotal!$W:$W,DSHoaDonTotal!$C:$C,BG$6,DSHoaDonTotal!$J:$J,$C25,DSHoaDonTotal!$AA:$AA,BG$7)-BG20</f>
        <v>0</v>
      </c>
      <c r="BH25" s="15">
        <f>SUMIFS(DSHoaDonTotal!$W:$W,DSHoaDonTotal!$C:$C,BG$6,DSHoaDonTotal!$J:$J,$C25,DSHoaDonTotal!$AA:$AA,BH$7)-BH20</f>
        <v>0</v>
      </c>
      <c r="BI25" s="15">
        <f>SUMIFS(DSHoaDonTotal!$W:$W,DSHoaDonTotal!$C:$C,BI$6,DSHoaDonTotal!$J:$J,$C25,DSHoaDonTotal!$AA:$AA,BI$7)-BI20</f>
        <v>0</v>
      </c>
      <c r="BJ25" s="15">
        <f>SUMIFS(DSHoaDonTotal!$W:$W,DSHoaDonTotal!$C:$C,BI$6,DSHoaDonTotal!$J:$J,$C25,DSHoaDonTotal!$AA:$AA,BJ$7)-BJ20</f>
        <v>0</v>
      </c>
      <c r="BK25" s="15">
        <f>SUMIFS(DSHoaDonTotal!$W:$W,DSHoaDonTotal!$C:$C,BK$6,DSHoaDonTotal!$J:$J,$C25,DSHoaDonTotal!$AA:$AA,BK$7)-BK20</f>
        <v>0</v>
      </c>
      <c r="BL25" s="15">
        <f>SUMIFS(DSHoaDonTotal!$W:$W,DSHoaDonTotal!$C:$C,BK$6,DSHoaDonTotal!$J:$J,$C25,DSHoaDonTotal!$AA:$AA,BL$7)-BL20</f>
        <v>0</v>
      </c>
      <c r="BM25" s="15">
        <f>SUMIFS(DSHoaDonTotal!$W:$W,DSHoaDonTotal!$C:$C,BM$6,DSHoaDonTotal!$J:$J,$C25,DSHoaDonTotal!$AA:$AA,BM$7)-BM20</f>
        <v>0</v>
      </c>
      <c r="BN25" s="15">
        <f>SUMIFS(DSHoaDonTotal!$W:$W,DSHoaDonTotal!$C:$C,BM$6,DSHoaDonTotal!$J:$J,$C25,DSHoaDonTotal!$AA:$AA,BN$7)-BN20</f>
        <v>0</v>
      </c>
    </row>
    <row r="26" spans="1:66">
      <c r="A26" s="46"/>
      <c r="B26" s="160"/>
      <c r="C26" s="14" t="s">
        <v>97</v>
      </c>
      <c r="D26" s="14"/>
      <c r="E26" s="15">
        <f>SUMIFS(DSHoaDonTotal!$W:$W,DSHoaDonTotal!$C:$C,E$6,DSHoaDonTotal!$J:$J,$C26,DSHoaDonTotal!$AA:$AA,E$7)-E21</f>
        <v>0</v>
      </c>
      <c r="F26" s="15">
        <f>SUMIFS(DSHoaDonTotal!$W:$W,DSHoaDonTotal!$C:$C,E$6,DSHoaDonTotal!$J:$J,$C26,DSHoaDonTotal!$AA:$AA,F$7)-F21</f>
        <v>0</v>
      </c>
      <c r="G26" s="15">
        <f>SUMIFS(DSHoaDonTotal!$W:$W,DSHoaDonTotal!$C:$C,G$6,DSHoaDonTotal!$J:$J,$C26,DSHoaDonTotal!$AA:$AA,G$7)-G21</f>
        <v>0</v>
      </c>
      <c r="H26" s="15">
        <f>SUMIFS(DSHoaDonTotal!$W:$W,DSHoaDonTotal!$C:$C,G$6,DSHoaDonTotal!$J:$J,$C26,DSHoaDonTotal!$AA:$AA,H$7)-H21</f>
        <v>0</v>
      </c>
      <c r="I26" s="15">
        <f>SUMIFS(DSHoaDonTotal!$W:$W,DSHoaDonTotal!$C:$C,I$6,DSHoaDonTotal!$J:$J,$C26,DSHoaDonTotal!$AA:$AA,I$7)-I21</f>
        <v>0</v>
      </c>
      <c r="J26" s="15">
        <f>SUMIFS(DSHoaDonTotal!$W:$W,DSHoaDonTotal!$C:$C,I$6,DSHoaDonTotal!$J:$J,$C26,DSHoaDonTotal!$AA:$AA,J$7)-J21</f>
        <v>0</v>
      </c>
      <c r="K26" s="15">
        <f>SUMIFS(DSHoaDonTotal!$W:$W,DSHoaDonTotal!$C:$C,K$6,DSHoaDonTotal!$J:$J,$C26,DSHoaDonTotal!$AA:$AA,K$7)-K21</f>
        <v>0</v>
      </c>
      <c r="L26" s="15">
        <f>SUMIFS(DSHoaDonTotal!$W:$W,DSHoaDonTotal!$C:$C,K$6,DSHoaDonTotal!$J:$J,$C26,DSHoaDonTotal!$AA:$AA,L$7)-L21</f>
        <v>0</v>
      </c>
      <c r="M26" s="15">
        <f>SUMIFS(DSHoaDonTotal!$W:$W,DSHoaDonTotal!$C:$C,M$6,DSHoaDonTotal!$J:$J,$C26,DSHoaDonTotal!$AA:$AA,M$7)-M21</f>
        <v>0</v>
      </c>
      <c r="N26" s="15">
        <f>SUMIFS(DSHoaDonTotal!$W:$W,DSHoaDonTotal!$C:$C,M$6,DSHoaDonTotal!$J:$J,$C26,DSHoaDonTotal!$AA:$AA,N$7)-N21</f>
        <v>0</v>
      </c>
      <c r="O26" s="15">
        <f>SUMIFS(DSHoaDonTotal!$W:$W,DSHoaDonTotal!$C:$C,O$6,DSHoaDonTotal!$J:$J,$C26,DSHoaDonTotal!$AA:$AA,O$7)-O21</f>
        <v>0</v>
      </c>
      <c r="P26" s="15">
        <f>SUMIFS(DSHoaDonTotal!$W:$W,DSHoaDonTotal!$C:$C,O$6,DSHoaDonTotal!$J:$J,$C26,DSHoaDonTotal!$AA:$AA,P$7)-P21</f>
        <v>0</v>
      </c>
      <c r="Q26" s="15">
        <f>SUMIFS(DSHoaDonTotal!$W:$W,DSHoaDonTotal!$C:$C,Q$6,DSHoaDonTotal!$J:$J,$C26,DSHoaDonTotal!$AA:$AA,Q$7)-Q21</f>
        <v>0</v>
      </c>
      <c r="R26" s="15">
        <f>SUMIFS(DSHoaDonTotal!$W:$W,DSHoaDonTotal!$C:$C,Q$6,DSHoaDonTotal!$J:$J,$C26,DSHoaDonTotal!$AA:$AA,R$7)-R21</f>
        <v>0</v>
      </c>
      <c r="S26" s="15">
        <f>SUMIFS(DSHoaDonTotal!$W:$W,DSHoaDonTotal!$C:$C,S$6,DSHoaDonTotal!$J:$J,$C26,DSHoaDonTotal!$AA:$AA,S$7)-S21</f>
        <v>0</v>
      </c>
      <c r="T26" s="15">
        <f>SUMIFS(DSHoaDonTotal!$W:$W,DSHoaDonTotal!$C:$C,S$6,DSHoaDonTotal!$J:$J,$C26,DSHoaDonTotal!$AA:$AA,T$7)-T21</f>
        <v>0</v>
      </c>
      <c r="U26" s="15">
        <f>SUMIFS(DSHoaDonTotal!$W:$W,DSHoaDonTotal!$C:$C,U$6,DSHoaDonTotal!$J:$J,$C26,DSHoaDonTotal!$AA:$AA,U$7)-U21</f>
        <v>0</v>
      </c>
      <c r="V26" s="15">
        <f>SUMIFS(DSHoaDonTotal!$W:$W,DSHoaDonTotal!$C:$C,U$6,DSHoaDonTotal!$J:$J,$C26,DSHoaDonTotal!$AA:$AA,V$7)-V21</f>
        <v>0</v>
      </c>
      <c r="W26" s="15">
        <f>SUMIFS(DSHoaDonTotal!$W:$W,DSHoaDonTotal!$C:$C,W$6,DSHoaDonTotal!$J:$J,$C26,DSHoaDonTotal!$AA:$AA,W$7)-W21</f>
        <v>0</v>
      </c>
      <c r="X26" s="15">
        <f>SUMIFS(DSHoaDonTotal!$W:$W,DSHoaDonTotal!$C:$C,W$6,DSHoaDonTotal!$J:$J,$C26,DSHoaDonTotal!$AA:$AA,X$7)-X21</f>
        <v>0</v>
      </c>
      <c r="Y26" s="15">
        <f>SUMIFS(DSHoaDonTotal!$W:$W,DSHoaDonTotal!$C:$C,Y$6,DSHoaDonTotal!$J:$J,$C26,DSHoaDonTotal!$AA:$AA,Y$7)-Y21</f>
        <v>0</v>
      </c>
      <c r="Z26" s="15">
        <f>SUMIFS(DSHoaDonTotal!$W:$W,DSHoaDonTotal!$C:$C,Y$6,DSHoaDonTotal!$J:$J,$C26,DSHoaDonTotal!$AA:$AA,Z$7)-Z21</f>
        <v>0</v>
      </c>
      <c r="AA26" s="15">
        <f>SUMIFS(DSHoaDonTotal!$W:$W,DSHoaDonTotal!$C:$C,AA$6,DSHoaDonTotal!$J:$J,$C26,DSHoaDonTotal!$AA:$AA,AA$7)-AA21</f>
        <v>0</v>
      </c>
      <c r="AB26" s="15">
        <f>SUMIFS(DSHoaDonTotal!$W:$W,DSHoaDonTotal!$C:$C,AA$6,DSHoaDonTotal!$J:$J,$C26,DSHoaDonTotal!$AA:$AA,AB$7)-AB21</f>
        <v>0</v>
      </c>
      <c r="AC26" s="15">
        <f>SUMIFS(DSHoaDonTotal!$W:$W,DSHoaDonTotal!$C:$C,AC$6,DSHoaDonTotal!$J:$J,$C26,DSHoaDonTotal!$AA:$AA,AC$7)-AC21</f>
        <v>0</v>
      </c>
      <c r="AD26" s="15">
        <f>SUMIFS(DSHoaDonTotal!$W:$W,DSHoaDonTotal!$C:$C,AC$6,DSHoaDonTotal!$J:$J,$C26,DSHoaDonTotal!$AA:$AA,AD$7)-AD21</f>
        <v>0</v>
      </c>
      <c r="AE26" s="15">
        <f>SUMIFS(DSHoaDonTotal!$W:$W,DSHoaDonTotal!$C:$C,AE$6,DSHoaDonTotal!$J:$J,$C26,DSHoaDonTotal!$AA:$AA,AE$7)-AE21</f>
        <v>0</v>
      </c>
      <c r="AF26" s="15">
        <f>SUMIFS(DSHoaDonTotal!$W:$W,DSHoaDonTotal!$C:$C,AE$6,DSHoaDonTotal!$J:$J,$C26,DSHoaDonTotal!$AA:$AA,AF$7)-AF21</f>
        <v>0</v>
      </c>
      <c r="AG26" s="15">
        <f>SUMIFS(DSHoaDonTotal!$W:$W,DSHoaDonTotal!$C:$C,AG$6,DSHoaDonTotal!$J:$J,$C26,DSHoaDonTotal!$AA:$AA,AG$7)-AG21</f>
        <v>0</v>
      </c>
      <c r="AH26" s="15">
        <f>SUMIFS(DSHoaDonTotal!$W:$W,DSHoaDonTotal!$C:$C,AG$6,DSHoaDonTotal!$J:$J,$C26,DSHoaDonTotal!$AA:$AA,AH$7)-AH21</f>
        <v>0</v>
      </c>
      <c r="AI26" s="15">
        <f>SUMIFS(DSHoaDonTotal!$W:$W,DSHoaDonTotal!$C:$C,AI$6,DSHoaDonTotal!$J:$J,$C26,DSHoaDonTotal!$AA:$AA,AI$7)-AI21</f>
        <v>0</v>
      </c>
      <c r="AJ26" s="15">
        <f>SUMIFS(DSHoaDonTotal!$W:$W,DSHoaDonTotal!$C:$C,AI$6,DSHoaDonTotal!$J:$J,$C26,DSHoaDonTotal!$AA:$AA,AJ$7)-AJ21</f>
        <v>0</v>
      </c>
      <c r="AK26" s="15">
        <f>SUMIFS(DSHoaDonTotal!$W:$W,DSHoaDonTotal!$C:$C,AK$6,DSHoaDonTotal!$J:$J,$C26,DSHoaDonTotal!$AA:$AA,AK$7)-AK21</f>
        <v>0</v>
      </c>
      <c r="AL26" s="15">
        <f>SUMIFS(DSHoaDonTotal!$W:$W,DSHoaDonTotal!$C:$C,AK$6,DSHoaDonTotal!$J:$J,$C26,DSHoaDonTotal!$AA:$AA,AL$7)-AL21</f>
        <v>0</v>
      </c>
      <c r="AM26" s="15">
        <f>SUMIFS(DSHoaDonTotal!$W:$W,DSHoaDonTotal!$C:$C,AM$6,DSHoaDonTotal!$J:$J,$C26,DSHoaDonTotal!$AA:$AA,AM$7)-AM21</f>
        <v>0</v>
      </c>
      <c r="AN26" s="15">
        <f>SUMIFS(DSHoaDonTotal!$W:$W,DSHoaDonTotal!$C:$C,AM$6,DSHoaDonTotal!$J:$J,$C26,DSHoaDonTotal!$AA:$AA,AN$7)-AN21</f>
        <v>0</v>
      </c>
      <c r="AO26" s="15">
        <f>SUMIFS(DSHoaDonTotal!$W:$W,DSHoaDonTotal!$C:$C,AO$6,DSHoaDonTotal!$J:$J,$C26,DSHoaDonTotal!$AA:$AA,AO$7)-AO21</f>
        <v>0</v>
      </c>
      <c r="AP26" s="15">
        <f>SUMIFS(DSHoaDonTotal!$W:$W,DSHoaDonTotal!$C:$C,AO$6,DSHoaDonTotal!$J:$J,$C26,DSHoaDonTotal!$AA:$AA,AP$7)-AP21</f>
        <v>0</v>
      </c>
      <c r="AQ26" s="15">
        <f>SUMIFS(DSHoaDonTotal!$W:$W,DSHoaDonTotal!$C:$C,AQ$6,DSHoaDonTotal!$J:$J,$C26,DSHoaDonTotal!$AA:$AA,AQ$7)-AQ21</f>
        <v>0</v>
      </c>
      <c r="AR26" s="15">
        <f>SUMIFS(DSHoaDonTotal!$W:$W,DSHoaDonTotal!$C:$C,AQ$6,DSHoaDonTotal!$J:$J,$C26,DSHoaDonTotal!$AA:$AA,AR$7)-AR21</f>
        <v>0</v>
      </c>
      <c r="AS26" s="15">
        <f>SUMIFS(DSHoaDonTotal!$W:$W,DSHoaDonTotal!$C:$C,AS$6,DSHoaDonTotal!$J:$J,$C26,DSHoaDonTotal!$AA:$AA,AS$7)-AS21</f>
        <v>0</v>
      </c>
      <c r="AT26" s="15">
        <f>SUMIFS(DSHoaDonTotal!$W:$W,DSHoaDonTotal!$C:$C,AS$6,DSHoaDonTotal!$J:$J,$C26,DSHoaDonTotal!$AA:$AA,AT$7)-AT21</f>
        <v>0</v>
      </c>
      <c r="AU26" s="15">
        <f>SUMIFS(DSHoaDonTotal!$W:$W,DSHoaDonTotal!$C:$C,AU$6,DSHoaDonTotal!$J:$J,$C26,DSHoaDonTotal!$AA:$AA,AU$7)-AU21</f>
        <v>0</v>
      </c>
      <c r="AV26" s="15">
        <f>SUMIFS(DSHoaDonTotal!$W:$W,DSHoaDonTotal!$C:$C,AU$6,DSHoaDonTotal!$J:$J,$C26,DSHoaDonTotal!$AA:$AA,AV$7)-AV21</f>
        <v>0</v>
      </c>
      <c r="AW26" s="15">
        <f>SUMIFS(DSHoaDonTotal!$W:$W,DSHoaDonTotal!$C:$C,AW$6,DSHoaDonTotal!$J:$J,$C26,DSHoaDonTotal!$AA:$AA,AW$7)-AW21</f>
        <v>0</v>
      </c>
      <c r="AX26" s="15">
        <f>SUMIFS(DSHoaDonTotal!$W:$W,DSHoaDonTotal!$C:$C,AW$6,DSHoaDonTotal!$J:$J,$C26,DSHoaDonTotal!$AA:$AA,AX$7)-AX21</f>
        <v>0</v>
      </c>
      <c r="AY26" s="15">
        <f>SUMIFS(DSHoaDonTotal!$W:$W,DSHoaDonTotal!$C:$C,AY$6,DSHoaDonTotal!$J:$J,$C26,DSHoaDonTotal!$AA:$AA,AY$7)-AY21</f>
        <v>0</v>
      </c>
      <c r="AZ26" s="15">
        <f>SUMIFS(DSHoaDonTotal!$W:$W,DSHoaDonTotal!$C:$C,AY$6,DSHoaDonTotal!$J:$J,$C26,DSHoaDonTotal!$AA:$AA,AZ$7)-AZ21</f>
        <v>0</v>
      </c>
      <c r="BA26" s="15">
        <f>SUMIFS(DSHoaDonTotal!$W:$W,DSHoaDonTotal!$C:$C,BA$6,DSHoaDonTotal!$J:$J,$C26,DSHoaDonTotal!$AA:$AA,BA$7)-BA21</f>
        <v>0</v>
      </c>
      <c r="BB26" s="15">
        <f>SUMIFS(DSHoaDonTotal!$W:$W,DSHoaDonTotal!$C:$C,BA$6,DSHoaDonTotal!$J:$J,$C26,DSHoaDonTotal!$AA:$AA,BB$7)-BB21</f>
        <v>0</v>
      </c>
      <c r="BC26" s="15">
        <f>SUMIFS(DSHoaDonTotal!$W:$W,DSHoaDonTotal!$C:$C,BC$6,DSHoaDonTotal!$J:$J,$C26,DSHoaDonTotal!$AA:$AA,BC$7)-BC21</f>
        <v>0</v>
      </c>
      <c r="BD26" s="15">
        <f>SUMIFS(DSHoaDonTotal!$W:$W,DSHoaDonTotal!$C:$C,BC$6,DSHoaDonTotal!$J:$J,$C26,DSHoaDonTotal!$AA:$AA,BD$7)-BD21</f>
        <v>0</v>
      </c>
      <c r="BE26" s="15">
        <f>SUMIFS(DSHoaDonTotal!$W:$W,DSHoaDonTotal!$C:$C,BE$6,DSHoaDonTotal!$J:$J,$C26,DSHoaDonTotal!$AA:$AA,BE$7)-BE21</f>
        <v>0</v>
      </c>
      <c r="BF26" s="15">
        <f>SUMIFS(DSHoaDonTotal!$W:$W,DSHoaDonTotal!$C:$C,BE$6,DSHoaDonTotal!$J:$J,$C26,DSHoaDonTotal!$AA:$AA,BF$7)-BF21</f>
        <v>0</v>
      </c>
      <c r="BG26" s="15">
        <f>SUMIFS(DSHoaDonTotal!$W:$W,DSHoaDonTotal!$C:$C,BG$6,DSHoaDonTotal!$J:$J,$C26,DSHoaDonTotal!$AA:$AA,BG$7)-BG21</f>
        <v>0</v>
      </c>
      <c r="BH26" s="15">
        <f>SUMIFS(DSHoaDonTotal!$W:$W,DSHoaDonTotal!$C:$C,BG$6,DSHoaDonTotal!$J:$J,$C26,DSHoaDonTotal!$AA:$AA,BH$7)-BH21</f>
        <v>0</v>
      </c>
      <c r="BI26" s="15">
        <f>SUMIFS(DSHoaDonTotal!$W:$W,DSHoaDonTotal!$C:$C,BI$6,DSHoaDonTotal!$J:$J,$C26,DSHoaDonTotal!$AA:$AA,BI$7)-BI21</f>
        <v>0</v>
      </c>
      <c r="BJ26" s="15">
        <f>SUMIFS(DSHoaDonTotal!$W:$W,DSHoaDonTotal!$C:$C,BI$6,DSHoaDonTotal!$J:$J,$C26,DSHoaDonTotal!$AA:$AA,BJ$7)-BJ21</f>
        <v>0</v>
      </c>
      <c r="BK26" s="15">
        <f>SUMIFS(DSHoaDonTotal!$W:$W,DSHoaDonTotal!$C:$C,BK$6,DSHoaDonTotal!$J:$J,$C26,DSHoaDonTotal!$AA:$AA,BK$7)-BK21</f>
        <v>0</v>
      </c>
      <c r="BL26" s="15">
        <f>SUMIFS(DSHoaDonTotal!$W:$W,DSHoaDonTotal!$C:$C,BK$6,DSHoaDonTotal!$J:$J,$C26,DSHoaDonTotal!$AA:$AA,BL$7)-BL21</f>
        <v>0</v>
      </c>
      <c r="BM26" s="15">
        <f>SUMIFS(DSHoaDonTotal!$W:$W,DSHoaDonTotal!$C:$C,BM$6,DSHoaDonTotal!$J:$J,$C26,DSHoaDonTotal!$AA:$AA,BM$7)-BM21</f>
        <v>0</v>
      </c>
      <c r="BN26" s="15">
        <f>SUMIFS(DSHoaDonTotal!$W:$W,DSHoaDonTotal!$C:$C,BM$6,DSHoaDonTotal!$J:$J,$C26,DSHoaDonTotal!$AA:$AA,BN$7)-BN21</f>
        <v>0</v>
      </c>
    </row>
    <row r="27" spans="1:66">
      <c r="A27" s="46"/>
      <c r="B27" s="160"/>
      <c r="C27" s="14" t="s">
        <v>81</v>
      </c>
      <c r="D27" s="14"/>
      <c r="E27" s="15">
        <f>SUMIFS(DSHoaDonTotal!$W:$W,DSHoaDonTotal!$C:$C,E$6,DSHoaDonTotal!$J:$J,$C27,DSHoaDonTotal!$AA:$AA,E$7)-E22</f>
        <v>0</v>
      </c>
      <c r="F27" s="15">
        <f>SUMIFS(DSHoaDonTotal!$W:$W,DSHoaDonTotal!$C:$C,E$6,DSHoaDonTotal!$J:$J,$C27,DSHoaDonTotal!$AA:$AA,F$7)-F22</f>
        <v>0</v>
      </c>
      <c r="G27" s="15">
        <f>SUMIFS(DSHoaDonTotal!$W:$W,DSHoaDonTotal!$C:$C,G$6,DSHoaDonTotal!$J:$J,$C27,DSHoaDonTotal!$AA:$AA,G$7)-G22</f>
        <v>0</v>
      </c>
      <c r="H27" s="15">
        <f>SUMIFS(DSHoaDonTotal!$W:$W,DSHoaDonTotal!$C:$C,G$6,DSHoaDonTotal!$J:$J,$C27,DSHoaDonTotal!$AA:$AA,H$7)-H22</f>
        <v>0</v>
      </c>
      <c r="I27" s="15">
        <f>SUMIFS(DSHoaDonTotal!$W:$W,DSHoaDonTotal!$C:$C,I$6,DSHoaDonTotal!$J:$J,$C27,DSHoaDonTotal!$AA:$AA,I$7)-I22</f>
        <v>0</v>
      </c>
      <c r="J27" s="15">
        <f>SUMIFS(DSHoaDonTotal!$W:$W,DSHoaDonTotal!$C:$C,I$6,DSHoaDonTotal!$J:$J,$C27,DSHoaDonTotal!$AA:$AA,J$7)-J22</f>
        <v>0</v>
      </c>
      <c r="K27" s="15">
        <f>SUMIFS(DSHoaDonTotal!$W:$W,DSHoaDonTotal!$C:$C,K$6,DSHoaDonTotal!$J:$J,$C27,DSHoaDonTotal!$AA:$AA,K$7)-K22</f>
        <v>0</v>
      </c>
      <c r="L27" s="15">
        <f>SUMIFS(DSHoaDonTotal!$W:$W,DSHoaDonTotal!$C:$C,K$6,DSHoaDonTotal!$J:$J,$C27,DSHoaDonTotal!$AA:$AA,L$7)-L22</f>
        <v>0</v>
      </c>
      <c r="M27" s="15">
        <f>SUMIFS(DSHoaDonTotal!$W:$W,DSHoaDonTotal!$C:$C,M$6,DSHoaDonTotal!$J:$J,$C27,DSHoaDonTotal!$AA:$AA,M$7)-M22</f>
        <v>0</v>
      </c>
      <c r="N27" s="15">
        <f>SUMIFS(DSHoaDonTotal!$W:$W,DSHoaDonTotal!$C:$C,M$6,DSHoaDonTotal!$J:$J,$C27,DSHoaDonTotal!$AA:$AA,N$7)-N22</f>
        <v>0</v>
      </c>
      <c r="O27" s="15">
        <f>SUMIFS(DSHoaDonTotal!$W:$W,DSHoaDonTotal!$C:$C,O$6,DSHoaDonTotal!$J:$J,$C27,DSHoaDonTotal!$AA:$AA,O$7)-O22</f>
        <v>0</v>
      </c>
      <c r="P27" s="15">
        <f>SUMIFS(DSHoaDonTotal!$W:$W,DSHoaDonTotal!$C:$C,O$6,DSHoaDonTotal!$J:$J,$C27,DSHoaDonTotal!$AA:$AA,P$7)-P22</f>
        <v>0</v>
      </c>
      <c r="Q27" s="15">
        <f>SUMIFS(DSHoaDonTotal!$W:$W,DSHoaDonTotal!$C:$C,Q$6,DSHoaDonTotal!$J:$J,$C27,DSHoaDonTotal!$AA:$AA,Q$7)-Q22</f>
        <v>0</v>
      </c>
      <c r="R27" s="15">
        <f>SUMIFS(DSHoaDonTotal!$W:$W,DSHoaDonTotal!$C:$C,Q$6,DSHoaDonTotal!$J:$J,$C27,DSHoaDonTotal!$AA:$AA,R$7)-R22</f>
        <v>0</v>
      </c>
      <c r="S27" s="15">
        <f>SUMIFS(DSHoaDonTotal!$W:$W,DSHoaDonTotal!$C:$C,S$6,DSHoaDonTotal!$J:$J,$C27,DSHoaDonTotal!$AA:$AA,S$7)-S22</f>
        <v>0</v>
      </c>
      <c r="T27" s="15">
        <f>SUMIFS(DSHoaDonTotal!$W:$W,DSHoaDonTotal!$C:$C,S$6,DSHoaDonTotal!$J:$J,$C27,DSHoaDonTotal!$AA:$AA,T$7)-T22</f>
        <v>0</v>
      </c>
      <c r="U27" s="15">
        <f>SUMIFS(DSHoaDonTotal!$W:$W,DSHoaDonTotal!$C:$C,U$6,DSHoaDonTotal!$J:$J,$C27,DSHoaDonTotal!$AA:$AA,U$7)-U22</f>
        <v>0</v>
      </c>
      <c r="V27" s="15">
        <f>SUMIFS(DSHoaDonTotal!$W:$W,DSHoaDonTotal!$C:$C,U$6,DSHoaDonTotal!$J:$J,$C27,DSHoaDonTotal!$AA:$AA,V$7)-V22</f>
        <v>0</v>
      </c>
      <c r="W27" s="15">
        <f>SUMIFS(DSHoaDonTotal!$W:$W,DSHoaDonTotal!$C:$C,W$6,DSHoaDonTotal!$J:$J,$C27,DSHoaDonTotal!$AA:$AA,W$7)-W22</f>
        <v>0</v>
      </c>
      <c r="X27" s="15">
        <f>SUMIFS(DSHoaDonTotal!$W:$W,DSHoaDonTotal!$C:$C,W$6,DSHoaDonTotal!$J:$J,$C27,DSHoaDonTotal!$AA:$AA,X$7)-X22</f>
        <v>0</v>
      </c>
      <c r="Y27" s="15">
        <f>SUMIFS(DSHoaDonTotal!$W:$W,DSHoaDonTotal!$C:$C,Y$6,DSHoaDonTotal!$J:$J,$C27,DSHoaDonTotal!$AA:$AA,Y$7)-Y22</f>
        <v>0</v>
      </c>
      <c r="Z27" s="15">
        <f>SUMIFS(DSHoaDonTotal!$W:$W,DSHoaDonTotal!$C:$C,Y$6,DSHoaDonTotal!$J:$J,$C27,DSHoaDonTotal!$AA:$AA,Z$7)-Z22</f>
        <v>0</v>
      </c>
      <c r="AA27" s="15">
        <f>SUMIFS(DSHoaDonTotal!$W:$W,DSHoaDonTotal!$C:$C,AA$6,DSHoaDonTotal!$J:$J,$C27,DSHoaDonTotal!$AA:$AA,AA$7)-AA22</f>
        <v>0</v>
      </c>
      <c r="AB27" s="15">
        <f>SUMIFS(DSHoaDonTotal!$W:$W,DSHoaDonTotal!$C:$C,AA$6,DSHoaDonTotal!$J:$J,$C27,DSHoaDonTotal!$AA:$AA,AB$7)-AB22</f>
        <v>0</v>
      </c>
      <c r="AC27" s="15">
        <f>SUMIFS(DSHoaDonTotal!$W:$W,DSHoaDonTotal!$C:$C,AC$6,DSHoaDonTotal!$J:$J,$C27,DSHoaDonTotal!$AA:$AA,AC$7)-AC22</f>
        <v>0</v>
      </c>
      <c r="AD27" s="15">
        <f>SUMIFS(DSHoaDonTotal!$W:$W,DSHoaDonTotal!$C:$C,AC$6,DSHoaDonTotal!$J:$J,$C27,DSHoaDonTotal!$AA:$AA,AD$7)-AD22</f>
        <v>0</v>
      </c>
      <c r="AE27" s="15">
        <f>SUMIFS(DSHoaDonTotal!$W:$W,DSHoaDonTotal!$C:$C,AE$6,DSHoaDonTotal!$J:$J,$C27,DSHoaDonTotal!$AA:$AA,AE$7)-AE22</f>
        <v>0</v>
      </c>
      <c r="AF27" s="15">
        <f>SUMIFS(DSHoaDonTotal!$W:$W,DSHoaDonTotal!$C:$C,AE$6,DSHoaDonTotal!$J:$J,$C27,DSHoaDonTotal!$AA:$AA,AF$7)-AF22</f>
        <v>0</v>
      </c>
      <c r="AG27" s="15">
        <f>SUMIFS(DSHoaDonTotal!$W:$W,DSHoaDonTotal!$C:$C,AG$6,DSHoaDonTotal!$J:$J,$C27,DSHoaDonTotal!$AA:$AA,AG$7)-AG22</f>
        <v>0</v>
      </c>
      <c r="AH27" s="15">
        <f>SUMIFS(DSHoaDonTotal!$W:$W,DSHoaDonTotal!$C:$C,AG$6,DSHoaDonTotal!$J:$J,$C27,DSHoaDonTotal!$AA:$AA,AH$7)-AH22</f>
        <v>0</v>
      </c>
      <c r="AI27" s="15">
        <f>SUMIFS(DSHoaDonTotal!$W:$W,DSHoaDonTotal!$C:$C,AI$6,DSHoaDonTotal!$J:$J,$C27,DSHoaDonTotal!$AA:$AA,AI$7)-AI22</f>
        <v>0</v>
      </c>
      <c r="AJ27" s="15">
        <f>SUMIFS(DSHoaDonTotal!$W:$W,DSHoaDonTotal!$C:$C,AI$6,DSHoaDonTotal!$J:$J,$C27,DSHoaDonTotal!$AA:$AA,AJ$7)-AJ22</f>
        <v>0</v>
      </c>
      <c r="AK27" s="15">
        <f>SUMIFS(DSHoaDonTotal!$W:$W,DSHoaDonTotal!$C:$C,AK$6,DSHoaDonTotal!$J:$J,$C27,DSHoaDonTotal!$AA:$AA,AK$7)-AK22</f>
        <v>0</v>
      </c>
      <c r="AL27" s="15">
        <f>SUMIFS(DSHoaDonTotal!$W:$W,DSHoaDonTotal!$C:$C,AK$6,DSHoaDonTotal!$J:$J,$C27,DSHoaDonTotal!$AA:$AA,AL$7)-AL22</f>
        <v>0</v>
      </c>
      <c r="AM27" s="15">
        <f>SUMIFS(DSHoaDonTotal!$W:$W,DSHoaDonTotal!$C:$C,AM$6,DSHoaDonTotal!$J:$J,$C27,DSHoaDonTotal!$AA:$AA,AM$7)-AM22</f>
        <v>0</v>
      </c>
      <c r="AN27" s="15">
        <f>SUMIFS(DSHoaDonTotal!$W:$W,DSHoaDonTotal!$C:$C,AM$6,DSHoaDonTotal!$J:$J,$C27,DSHoaDonTotal!$AA:$AA,AN$7)-AN22</f>
        <v>0</v>
      </c>
      <c r="AO27" s="15">
        <f>SUMIFS(DSHoaDonTotal!$W:$W,DSHoaDonTotal!$C:$C,AO$6,DSHoaDonTotal!$J:$J,$C27,DSHoaDonTotal!$AA:$AA,AO$7)-AO22</f>
        <v>0</v>
      </c>
      <c r="AP27" s="15">
        <f>SUMIFS(DSHoaDonTotal!$W:$W,DSHoaDonTotal!$C:$C,AO$6,DSHoaDonTotal!$J:$J,$C27,DSHoaDonTotal!$AA:$AA,AP$7)-AP22</f>
        <v>0</v>
      </c>
      <c r="AQ27" s="15">
        <f>SUMIFS(DSHoaDonTotal!$W:$W,DSHoaDonTotal!$C:$C,AQ$6,DSHoaDonTotal!$J:$J,$C27,DSHoaDonTotal!$AA:$AA,AQ$7)-AQ22</f>
        <v>0</v>
      </c>
      <c r="AR27" s="15">
        <f>SUMIFS(DSHoaDonTotal!$W:$W,DSHoaDonTotal!$C:$C,AQ$6,DSHoaDonTotal!$J:$J,$C27,DSHoaDonTotal!$AA:$AA,AR$7)-AR22</f>
        <v>0</v>
      </c>
      <c r="AS27" s="15">
        <f>SUMIFS(DSHoaDonTotal!$W:$W,DSHoaDonTotal!$C:$C,AS$6,DSHoaDonTotal!$J:$J,$C27,DSHoaDonTotal!$AA:$AA,AS$7)-AS22</f>
        <v>0</v>
      </c>
      <c r="AT27" s="15">
        <f>SUMIFS(DSHoaDonTotal!$W:$W,DSHoaDonTotal!$C:$C,AS$6,DSHoaDonTotal!$J:$J,$C27,DSHoaDonTotal!$AA:$AA,AT$7)-AT22</f>
        <v>0</v>
      </c>
      <c r="AU27" s="15">
        <f>SUMIFS(DSHoaDonTotal!$W:$W,DSHoaDonTotal!$C:$C,AU$6,DSHoaDonTotal!$J:$J,$C27,DSHoaDonTotal!$AA:$AA,AU$7)-AU22</f>
        <v>0</v>
      </c>
      <c r="AV27" s="15">
        <f>SUMIFS(DSHoaDonTotal!$W:$W,DSHoaDonTotal!$C:$C,AU$6,DSHoaDonTotal!$J:$J,$C27,DSHoaDonTotal!$AA:$AA,AV$7)-AV22</f>
        <v>0</v>
      </c>
      <c r="AW27" s="15">
        <f>SUMIFS(DSHoaDonTotal!$W:$W,DSHoaDonTotal!$C:$C,AW$6,DSHoaDonTotal!$J:$J,$C27,DSHoaDonTotal!$AA:$AA,AW$7)-AW22</f>
        <v>0</v>
      </c>
      <c r="AX27" s="15">
        <f>SUMIFS(DSHoaDonTotal!$W:$W,DSHoaDonTotal!$C:$C,AW$6,DSHoaDonTotal!$J:$J,$C27,DSHoaDonTotal!$AA:$AA,AX$7)-AX22</f>
        <v>0</v>
      </c>
      <c r="AY27" s="15">
        <f>SUMIFS(DSHoaDonTotal!$W:$W,DSHoaDonTotal!$C:$C,AY$6,DSHoaDonTotal!$J:$J,$C27,DSHoaDonTotal!$AA:$AA,AY$7)-AY22</f>
        <v>0</v>
      </c>
      <c r="AZ27" s="15">
        <f>SUMIFS(DSHoaDonTotal!$W:$W,DSHoaDonTotal!$C:$C,AY$6,DSHoaDonTotal!$J:$J,$C27,DSHoaDonTotal!$AA:$AA,AZ$7)-AZ22</f>
        <v>0</v>
      </c>
      <c r="BA27" s="15">
        <f>SUMIFS(DSHoaDonTotal!$W:$W,DSHoaDonTotal!$C:$C,BA$6,DSHoaDonTotal!$J:$J,$C27,DSHoaDonTotal!$AA:$AA,BA$7)-BA22</f>
        <v>0</v>
      </c>
      <c r="BB27" s="15">
        <f>SUMIFS(DSHoaDonTotal!$W:$W,DSHoaDonTotal!$C:$C,BA$6,DSHoaDonTotal!$J:$J,$C27,DSHoaDonTotal!$AA:$AA,BB$7)-BB22</f>
        <v>0</v>
      </c>
      <c r="BC27" s="15">
        <f>SUMIFS(DSHoaDonTotal!$W:$W,DSHoaDonTotal!$C:$C,BC$6,DSHoaDonTotal!$J:$J,$C27,DSHoaDonTotal!$AA:$AA,BC$7)-BC22</f>
        <v>0</v>
      </c>
      <c r="BD27" s="15">
        <f>SUMIFS(DSHoaDonTotal!$W:$W,DSHoaDonTotal!$C:$C,BC$6,DSHoaDonTotal!$J:$J,$C27,DSHoaDonTotal!$AA:$AA,BD$7)-BD22</f>
        <v>0</v>
      </c>
      <c r="BE27" s="15">
        <f>SUMIFS(DSHoaDonTotal!$W:$W,DSHoaDonTotal!$C:$C,BE$6,DSHoaDonTotal!$J:$J,$C27,DSHoaDonTotal!$AA:$AA,BE$7)-BE22</f>
        <v>0</v>
      </c>
      <c r="BF27" s="15">
        <f>SUMIFS(DSHoaDonTotal!$W:$W,DSHoaDonTotal!$C:$C,BE$6,DSHoaDonTotal!$J:$J,$C27,DSHoaDonTotal!$AA:$AA,BF$7)-BF22</f>
        <v>0</v>
      </c>
      <c r="BG27" s="15">
        <f>SUMIFS(DSHoaDonTotal!$W:$W,DSHoaDonTotal!$C:$C,BG$6,DSHoaDonTotal!$J:$J,$C27,DSHoaDonTotal!$AA:$AA,BG$7)-BG22</f>
        <v>0</v>
      </c>
      <c r="BH27" s="15">
        <f>SUMIFS(DSHoaDonTotal!$W:$W,DSHoaDonTotal!$C:$C,BG$6,DSHoaDonTotal!$J:$J,$C27,DSHoaDonTotal!$AA:$AA,BH$7)-BH22</f>
        <v>0</v>
      </c>
      <c r="BI27" s="15">
        <f>SUMIFS(DSHoaDonTotal!$W:$W,DSHoaDonTotal!$C:$C,BI$6,DSHoaDonTotal!$J:$J,$C27,DSHoaDonTotal!$AA:$AA,BI$7)-BI22</f>
        <v>0</v>
      </c>
      <c r="BJ27" s="15">
        <f>SUMIFS(DSHoaDonTotal!$W:$W,DSHoaDonTotal!$C:$C,BI$6,DSHoaDonTotal!$J:$J,$C27,DSHoaDonTotal!$AA:$AA,BJ$7)-BJ22</f>
        <v>0</v>
      </c>
      <c r="BK27" s="15">
        <f>SUMIFS(DSHoaDonTotal!$W:$W,DSHoaDonTotal!$C:$C,BK$6,DSHoaDonTotal!$J:$J,$C27,DSHoaDonTotal!$AA:$AA,BK$7)-BK22</f>
        <v>0</v>
      </c>
      <c r="BL27" s="15">
        <f>SUMIFS(DSHoaDonTotal!$W:$W,DSHoaDonTotal!$C:$C,BK$6,DSHoaDonTotal!$J:$J,$C27,DSHoaDonTotal!$AA:$AA,BL$7)-BL22</f>
        <v>0</v>
      </c>
      <c r="BM27" s="15">
        <f>SUMIFS(DSHoaDonTotal!$W:$W,DSHoaDonTotal!$C:$C,BM$6,DSHoaDonTotal!$J:$J,$C27,DSHoaDonTotal!$AA:$AA,BM$7)-BM22</f>
        <v>0</v>
      </c>
      <c r="BN27" s="15">
        <f>SUMIFS(DSHoaDonTotal!$W:$W,DSHoaDonTotal!$C:$C,BM$6,DSHoaDonTotal!$J:$J,$C27,DSHoaDonTotal!$AA:$AA,BN$7)-BN22</f>
        <v>0</v>
      </c>
    </row>
    <row r="28" spans="1:66">
      <c r="A28" s="46"/>
      <c r="B28" s="100" t="s">
        <v>99</v>
      </c>
      <c r="C28" s="14" t="s">
        <v>39</v>
      </c>
      <c r="D28" s="14"/>
      <c r="E28" s="15">
        <f>SUMIFS(DSHoaDonTotal!$W:$W,DSHoaDonTotal!$C:$C,E$6,DSHoaDonTotal!$J:$J,$C28,DSHoaDonTotal!$AA:$AA,E$7)</f>
        <v>0</v>
      </c>
      <c r="F28" s="15">
        <f>SUMIFS(DSHoaDonTotal!$W:$W,DSHoaDonTotal!$C:$C,E$6,DSHoaDonTotal!$J:$J,$C28,DSHoaDonTotal!$AA:$AA,F$7)</f>
        <v>8000</v>
      </c>
      <c r="G28" s="15">
        <f>SUMIFS(DSHoaDonTotal!$W:$W,DSHoaDonTotal!$C:$C,G$6,DSHoaDonTotal!$J:$J,$C28,DSHoaDonTotal!$AA:$AA,G$7)</f>
        <v>2000</v>
      </c>
      <c r="H28" s="15">
        <f>SUMIFS(DSHoaDonTotal!$W:$W,DSHoaDonTotal!$C:$C,G$6,DSHoaDonTotal!$J:$J,$C28,DSHoaDonTotal!$AA:$AA,H$7)</f>
        <v>6000</v>
      </c>
      <c r="I28" s="15">
        <f>SUMIFS(DSHoaDonTotal!$W:$W,DSHoaDonTotal!$C:$C,I$6,DSHoaDonTotal!$J:$J,$C28,DSHoaDonTotal!$AA:$AA,I$7)</f>
        <v>8000</v>
      </c>
      <c r="J28" s="15">
        <f>SUMIFS(DSHoaDonTotal!$W:$W,DSHoaDonTotal!$C:$C,I$6,DSHoaDonTotal!$J:$J,$C28,DSHoaDonTotal!$AA:$AA,J$7)</f>
        <v>0</v>
      </c>
      <c r="K28" s="15">
        <f>SUMIFS(DSHoaDonTotal!$W:$W,DSHoaDonTotal!$C:$C,K$6,DSHoaDonTotal!$J:$J,$C28,DSHoaDonTotal!$AA:$AA,K$7)</f>
        <v>4000</v>
      </c>
      <c r="L28" s="15">
        <f>SUMIFS(DSHoaDonTotal!$W:$W,DSHoaDonTotal!$C:$C,K$6,DSHoaDonTotal!$J:$J,$C28,DSHoaDonTotal!$AA:$AA,L$7)</f>
        <v>0</v>
      </c>
      <c r="M28" s="15">
        <f>SUMIFS(DSHoaDonTotal!$W:$W,DSHoaDonTotal!$C:$C,M$6,DSHoaDonTotal!$J:$J,$C28,DSHoaDonTotal!$AA:$AA,M$7)</f>
        <v>2000</v>
      </c>
      <c r="N28" s="15">
        <f>SUMIFS(DSHoaDonTotal!$W:$W,DSHoaDonTotal!$C:$C,M$6,DSHoaDonTotal!$J:$J,$C28,DSHoaDonTotal!$AA:$AA,N$7)</f>
        <v>2000</v>
      </c>
      <c r="O28" s="15">
        <f>SUMIFS(DSHoaDonTotal!$W:$W,DSHoaDonTotal!$C:$C,O$6,DSHoaDonTotal!$J:$J,$C28,DSHoaDonTotal!$AA:$AA,O$7)</f>
        <v>0</v>
      </c>
      <c r="P28" s="15">
        <f>SUMIFS(DSHoaDonTotal!$W:$W,DSHoaDonTotal!$C:$C,O$6,DSHoaDonTotal!$J:$J,$C28,DSHoaDonTotal!$AA:$AA,P$7)</f>
        <v>0</v>
      </c>
      <c r="Q28" s="15">
        <f>SUMIFS(DSHoaDonTotal!$W:$W,DSHoaDonTotal!$C:$C,Q$6,DSHoaDonTotal!$J:$J,$C28,DSHoaDonTotal!$AA:$AA,Q$7)</f>
        <v>2000</v>
      </c>
      <c r="R28" s="15">
        <f>SUMIFS(DSHoaDonTotal!$W:$W,DSHoaDonTotal!$C:$C,Q$6,DSHoaDonTotal!$J:$J,$C28,DSHoaDonTotal!$AA:$AA,R$7)</f>
        <v>0</v>
      </c>
      <c r="S28" s="15">
        <f>SUMIFS(DSHoaDonTotal!$W:$W,DSHoaDonTotal!$C:$C,S$6,DSHoaDonTotal!$J:$J,$C28,DSHoaDonTotal!$AA:$AA,S$7)</f>
        <v>0</v>
      </c>
      <c r="T28" s="15">
        <f>SUMIFS(DSHoaDonTotal!$W:$W,DSHoaDonTotal!$C:$C,S$6,DSHoaDonTotal!$J:$J,$C28,DSHoaDonTotal!$AA:$AA,T$7)</f>
        <v>0</v>
      </c>
      <c r="U28" s="15">
        <f>SUMIFS(DSHoaDonTotal!$W:$W,DSHoaDonTotal!$C:$C,U$6,DSHoaDonTotal!$J:$J,$C28,DSHoaDonTotal!$AA:$AA,U$7)</f>
        <v>2000</v>
      </c>
      <c r="V28" s="15">
        <f>SUMIFS(DSHoaDonTotal!$W:$W,DSHoaDonTotal!$C:$C,U$6,DSHoaDonTotal!$J:$J,$C28,DSHoaDonTotal!$AA:$AA,V$7)</f>
        <v>8000</v>
      </c>
      <c r="W28" s="15">
        <f>SUMIFS(DSHoaDonTotal!$W:$W,DSHoaDonTotal!$C:$C,W$6,DSHoaDonTotal!$J:$J,$C28,DSHoaDonTotal!$AA:$AA,W$7)</f>
        <v>0</v>
      </c>
      <c r="X28" s="15">
        <f>SUMIFS(DSHoaDonTotal!$W:$W,DSHoaDonTotal!$C:$C,W$6,DSHoaDonTotal!$J:$J,$C28,DSHoaDonTotal!$AA:$AA,X$7)</f>
        <v>2000</v>
      </c>
      <c r="Y28" s="15">
        <f>SUMIFS(DSHoaDonTotal!$W:$W,DSHoaDonTotal!$C:$C,Y$6,DSHoaDonTotal!$J:$J,$C28,DSHoaDonTotal!$AA:$AA,Y$7)</f>
        <v>2000</v>
      </c>
      <c r="Z28" s="15">
        <f>SUMIFS(DSHoaDonTotal!$W:$W,DSHoaDonTotal!$C:$C,Y$6,DSHoaDonTotal!$J:$J,$C28,DSHoaDonTotal!$AA:$AA,Z$7)</f>
        <v>4000</v>
      </c>
      <c r="AA28" s="15">
        <f>SUMIFS(DSHoaDonTotal!$W:$W,DSHoaDonTotal!$C:$C,AA$6,DSHoaDonTotal!$J:$J,$C28,DSHoaDonTotal!$AA:$AA,AA$7)</f>
        <v>0</v>
      </c>
      <c r="AB28" s="15">
        <f>SUMIFS(DSHoaDonTotal!$W:$W,DSHoaDonTotal!$C:$C,AA$6,DSHoaDonTotal!$J:$J,$C28,DSHoaDonTotal!$AA:$AA,AB$7)</f>
        <v>2000</v>
      </c>
      <c r="AC28" s="15">
        <f>SUMIFS(DSHoaDonTotal!$W:$W,DSHoaDonTotal!$C:$C,AC$6,DSHoaDonTotal!$J:$J,$C28,DSHoaDonTotal!$AA:$AA,AC$7)</f>
        <v>2000</v>
      </c>
      <c r="AD28" s="15">
        <f>SUMIFS(DSHoaDonTotal!$W:$W,DSHoaDonTotal!$C:$C,AC$6,DSHoaDonTotal!$J:$J,$C28,DSHoaDonTotal!$AA:$AA,AD$7)</f>
        <v>2000</v>
      </c>
      <c r="AE28" s="15">
        <f>SUMIFS(DSHoaDonTotal!$W:$W,DSHoaDonTotal!$C:$C,AE$6,DSHoaDonTotal!$J:$J,$C28,DSHoaDonTotal!$AA:$AA,AE$7)</f>
        <v>0</v>
      </c>
      <c r="AF28" s="15">
        <f>SUMIFS(DSHoaDonTotal!$W:$W,DSHoaDonTotal!$C:$C,AE$6,DSHoaDonTotal!$J:$J,$C28,DSHoaDonTotal!$AA:$AA,AF$7)</f>
        <v>0</v>
      </c>
      <c r="AG28" s="15">
        <f>SUMIFS(DSHoaDonTotal!$W:$W,DSHoaDonTotal!$C:$C,AG$6,DSHoaDonTotal!$J:$J,$C28,DSHoaDonTotal!$AA:$AA,AG$7)</f>
        <v>0</v>
      </c>
      <c r="AH28" s="15">
        <f>SUMIFS(DSHoaDonTotal!$W:$W,DSHoaDonTotal!$C:$C,AG$6,DSHoaDonTotal!$J:$J,$C28,DSHoaDonTotal!$AA:$AA,AH$7)</f>
        <v>4000</v>
      </c>
      <c r="AI28" s="15">
        <f>SUMIFS(DSHoaDonTotal!$W:$W,DSHoaDonTotal!$C:$C,AI$6,DSHoaDonTotal!$J:$J,$C28,DSHoaDonTotal!$AA:$AA,AI$7)</f>
        <v>2000</v>
      </c>
      <c r="AJ28" s="15">
        <f>SUMIFS(DSHoaDonTotal!$W:$W,DSHoaDonTotal!$C:$C,AI$6,DSHoaDonTotal!$J:$J,$C28,DSHoaDonTotal!$AA:$AA,AJ$7)</f>
        <v>2000</v>
      </c>
      <c r="AK28" s="15">
        <f>SUMIFS(DSHoaDonTotal!$W:$W,DSHoaDonTotal!$C:$C,AK$6,DSHoaDonTotal!$J:$J,$C28,DSHoaDonTotal!$AA:$AA,AK$7)</f>
        <v>0</v>
      </c>
      <c r="AL28" s="15">
        <f>SUMIFS(DSHoaDonTotal!$W:$W,DSHoaDonTotal!$C:$C,AK$6,DSHoaDonTotal!$J:$J,$C28,DSHoaDonTotal!$AA:$AA,AL$7)</f>
        <v>0</v>
      </c>
      <c r="AM28" s="15">
        <f>SUMIFS(DSHoaDonTotal!$W:$W,DSHoaDonTotal!$C:$C,AM$6,DSHoaDonTotal!$J:$J,$C28,DSHoaDonTotal!$AA:$AA,AM$7)</f>
        <v>0</v>
      </c>
      <c r="AN28" s="15">
        <f>SUMIFS(DSHoaDonTotal!$W:$W,DSHoaDonTotal!$C:$C,AM$6,DSHoaDonTotal!$J:$J,$C28,DSHoaDonTotal!$AA:$AA,AN$7)</f>
        <v>2000</v>
      </c>
      <c r="AO28" s="15">
        <f>SUMIFS(DSHoaDonTotal!$W:$W,DSHoaDonTotal!$C:$C,AO$6,DSHoaDonTotal!$J:$J,$C28,DSHoaDonTotal!$AA:$AA,AO$7)</f>
        <v>0</v>
      </c>
      <c r="AP28" s="15">
        <f>SUMIFS(DSHoaDonTotal!$W:$W,DSHoaDonTotal!$C:$C,AO$6,DSHoaDonTotal!$J:$J,$C28,DSHoaDonTotal!$AA:$AA,AP$7)</f>
        <v>0</v>
      </c>
      <c r="AQ28" s="15">
        <f>SUMIFS(DSHoaDonTotal!$W:$W,DSHoaDonTotal!$C:$C,AQ$6,DSHoaDonTotal!$J:$J,$C28,DSHoaDonTotal!$AA:$AA,AQ$7)</f>
        <v>0</v>
      </c>
      <c r="AR28" s="15">
        <f>SUMIFS(DSHoaDonTotal!$W:$W,DSHoaDonTotal!$C:$C,AQ$6,DSHoaDonTotal!$J:$J,$C28,DSHoaDonTotal!$AA:$AA,AR$7)</f>
        <v>0</v>
      </c>
      <c r="AS28" s="15">
        <f>SUMIFS(DSHoaDonTotal!$W:$W,DSHoaDonTotal!$C:$C,AS$6,DSHoaDonTotal!$J:$J,$C28,DSHoaDonTotal!$AA:$AA,AS$7)</f>
        <v>0</v>
      </c>
      <c r="AT28" s="15">
        <f>SUMIFS(DSHoaDonTotal!$W:$W,DSHoaDonTotal!$C:$C,AS$6,DSHoaDonTotal!$J:$J,$C28,DSHoaDonTotal!$AA:$AA,AT$7)</f>
        <v>0</v>
      </c>
      <c r="AU28" s="15">
        <f>SUMIFS(DSHoaDonTotal!$W:$W,DSHoaDonTotal!$C:$C,AU$6,DSHoaDonTotal!$J:$J,$C28,DSHoaDonTotal!$AA:$AA,AU$7)</f>
        <v>0</v>
      </c>
      <c r="AV28" s="15">
        <f>SUMIFS(DSHoaDonTotal!$W:$W,DSHoaDonTotal!$C:$C,AU$6,DSHoaDonTotal!$J:$J,$C28,DSHoaDonTotal!$AA:$AA,AV$7)</f>
        <v>0</v>
      </c>
      <c r="AW28" s="15">
        <f>SUMIFS(DSHoaDonTotal!$W:$W,DSHoaDonTotal!$C:$C,AW$6,DSHoaDonTotal!$J:$J,$C28,DSHoaDonTotal!$AA:$AA,AW$7)</f>
        <v>0</v>
      </c>
      <c r="AX28" s="15">
        <f>SUMIFS(DSHoaDonTotal!$W:$W,DSHoaDonTotal!$C:$C,AW$6,DSHoaDonTotal!$J:$J,$C28,DSHoaDonTotal!$AA:$AA,AX$7)</f>
        <v>0</v>
      </c>
      <c r="AY28" s="15">
        <f>SUMIFS(DSHoaDonTotal!$W:$W,DSHoaDonTotal!$C:$C,AY$6,DSHoaDonTotal!$J:$J,$C28,DSHoaDonTotal!$AA:$AA,AY$7)</f>
        <v>0</v>
      </c>
      <c r="AZ28" s="15">
        <f>SUMIFS(DSHoaDonTotal!$W:$W,DSHoaDonTotal!$C:$C,AY$6,DSHoaDonTotal!$J:$J,$C28,DSHoaDonTotal!$AA:$AA,AZ$7)</f>
        <v>0</v>
      </c>
      <c r="BA28" s="15">
        <f>SUMIFS(DSHoaDonTotal!$W:$W,DSHoaDonTotal!$C:$C,BA$6,DSHoaDonTotal!$J:$J,$C28,DSHoaDonTotal!$AA:$AA,BA$7)</f>
        <v>0</v>
      </c>
      <c r="BB28" s="15">
        <f>SUMIFS(DSHoaDonTotal!$W:$W,DSHoaDonTotal!$C:$C,BA$6,DSHoaDonTotal!$J:$J,$C28,DSHoaDonTotal!$AA:$AA,BB$7)</f>
        <v>0</v>
      </c>
      <c r="BC28" s="15">
        <f>SUMIFS(DSHoaDonTotal!$W:$W,DSHoaDonTotal!$C:$C,BC$6,DSHoaDonTotal!$J:$J,$C28,DSHoaDonTotal!$AA:$AA,BC$7)</f>
        <v>0</v>
      </c>
      <c r="BD28" s="15">
        <f>SUMIFS(DSHoaDonTotal!$W:$W,DSHoaDonTotal!$C:$C,BC$6,DSHoaDonTotal!$J:$J,$C28,DSHoaDonTotal!$AA:$AA,BD$7)</f>
        <v>0</v>
      </c>
      <c r="BE28" s="15">
        <f>SUMIFS(DSHoaDonTotal!$W:$W,DSHoaDonTotal!$C:$C,BE$6,DSHoaDonTotal!$J:$J,$C28,DSHoaDonTotal!$AA:$AA,BE$7)</f>
        <v>0</v>
      </c>
      <c r="BF28" s="15">
        <f>SUMIFS(DSHoaDonTotal!$W:$W,DSHoaDonTotal!$C:$C,BE$6,DSHoaDonTotal!$J:$J,$C28,DSHoaDonTotal!$AA:$AA,BF$7)</f>
        <v>0</v>
      </c>
      <c r="BG28" s="15">
        <f>SUMIFS(DSHoaDonTotal!$W:$W,DSHoaDonTotal!$C:$C,BG$6,DSHoaDonTotal!$J:$J,$C28,DSHoaDonTotal!$AA:$AA,BG$7)</f>
        <v>0</v>
      </c>
      <c r="BH28" s="15">
        <f>SUMIFS(DSHoaDonTotal!$W:$W,DSHoaDonTotal!$C:$C,BG$6,DSHoaDonTotal!$J:$J,$C28,DSHoaDonTotal!$AA:$AA,BH$7)</f>
        <v>0</v>
      </c>
      <c r="BI28" s="15">
        <f>SUMIFS(DSHoaDonTotal!$W:$W,DSHoaDonTotal!$C:$C,BI$6,DSHoaDonTotal!$J:$J,$C28,DSHoaDonTotal!$AA:$AA,BI$7)</f>
        <v>0</v>
      </c>
      <c r="BJ28" s="15">
        <f>SUMIFS(DSHoaDonTotal!$W:$W,DSHoaDonTotal!$C:$C,BI$6,DSHoaDonTotal!$J:$J,$C28,DSHoaDonTotal!$AA:$AA,BJ$7)</f>
        <v>0</v>
      </c>
      <c r="BK28" s="15">
        <f>SUMIFS(DSHoaDonTotal!$W:$W,DSHoaDonTotal!$C:$C,BK$6,DSHoaDonTotal!$J:$J,$C28,DSHoaDonTotal!$AA:$AA,BK$7)</f>
        <v>0</v>
      </c>
      <c r="BL28" s="15">
        <f>SUMIFS(DSHoaDonTotal!$W:$W,DSHoaDonTotal!$C:$C,BK$6,DSHoaDonTotal!$J:$J,$C28,DSHoaDonTotal!$AA:$AA,BL$7)</f>
        <v>0</v>
      </c>
      <c r="BM28" s="15">
        <f>SUMIFS(DSHoaDonTotal!$W:$W,DSHoaDonTotal!$C:$C,BM$6,DSHoaDonTotal!$J:$J,$C28,DSHoaDonTotal!$AA:$AA,BM$7)</f>
        <v>0</v>
      </c>
      <c r="BN28" s="15">
        <f>SUMIFS(DSHoaDonTotal!$W:$W,DSHoaDonTotal!$C:$C,BM$6,DSHoaDonTotal!$J:$J,$C28,DSHoaDonTotal!$AA:$AA,BN$7)</f>
        <v>0</v>
      </c>
    </row>
    <row r="29" spans="1:66">
      <c r="A29" s="46"/>
      <c r="B29" s="50"/>
      <c r="C29" s="46"/>
      <c r="D29" s="46"/>
      <c r="E29" s="103">
        <f>E6</f>
        <v>44440</v>
      </c>
      <c r="F29" s="103">
        <f>E6</f>
        <v>44440</v>
      </c>
      <c r="G29" s="103">
        <f>G6</f>
        <v>44441</v>
      </c>
      <c r="H29" s="103">
        <f>G6</f>
        <v>44441</v>
      </c>
      <c r="I29" s="103">
        <f t="shared" ref="I29" si="29">I6</f>
        <v>44442</v>
      </c>
      <c r="J29" s="103">
        <f t="shared" ref="J29" si="30">I6</f>
        <v>44442</v>
      </c>
      <c r="K29" s="103">
        <f t="shared" ref="K29" si="31">K6</f>
        <v>44443</v>
      </c>
      <c r="L29" s="103">
        <f t="shared" ref="L29" si="32">K6</f>
        <v>44443</v>
      </c>
      <c r="M29" s="103">
        <f t="shared" ref="M29" si="33">M6</f>
        <v>44444</v>
      </c>
      <c r="N29" s="103">
        <f t="shared" ref="N29" si="34">M6</f>
        <v>44444</v>
      </c>
      <c r="O29" s="103">
        <f t="shared" ref="O29" si="35">O6</f>
        <v>44445</v>
      </c>
      <c r="P29" s="103">
        <f t="shared" ref="P29" si="36">O6</f>
        <v>44445</v>
      </c>
      <c r="Q29" s="103">
        <f t="shared" ref="Q29" si="37">Q6</f>
        <v>44446</v>
      </c>
      <c r="R29" s="103">
        <f t="shared" ref="R29" si="38">Q6</f>
        <v>44446</v>
      </c>
      <c r="S29" s="103">
        <f t="shared" ref="S29:BG29" si="39">S6</f>
        <v>44447</v>
      </c>
      <c r="T29" s="103">
        <f t="shared" ref="T29:BH29" si="40">S6</f>
        <v>44447</v>
      </c>
      <c r="U29" s="103">
        <f t="shared" ref="U29:BI29" si="41">U6</f>
        <v>44448</v>
      </c>
      <c r="V29" s="103">
        <f t="shared" ref="V29:BJ29" si="42">U6</f>
        <v>44448</v>
      </c>
      <c r="W29" s="103">
        <f t="shared" ref="W29:BK29" si="43">W6</f>
        <v>44449</v>
      </c>
      <c r="X29" s="103">
        <f t="shared" ref="X29:BL29" si="44">W6</f>
        <v>44449</v>
      </c>
      <c r="Y29" s="103">
        <f t="shared" ref="Y29" si="45">Y6</f>
        <v>44450</v>
      </c>
      <c r="Z29" s="103">
        <f t="shared" ref="Z29" si="46">Y6</f>
        <v>44450</v>
      </c>
      <c r="AA29" s="103">
        <f t="shared" ref="AA29" si="47">AA6</f>
        <v>44451</v>
      </c>
      <c r="AB29" s="103">
        <f t="shared" ref="AB29" si="48">AA6</f>
        <v>44451</v>
      </c>
      <c r="AC29" s="103">
        <f t="shared" si="39"/>
        <v>44452</v>
      </c>
      <c r="AD29" s="103">
        <f t="shared" si="40"/>
        <v>44452</v>
      </c>
      <c r="AE29" s="103">
        <f t="shared" si="41"/>
        <v>44453</v>
      </c>
      <c r="AF29" s="103">
        <f t="shared" si="42"/>
        <v>44453</v>
      </c>
      <c r="AG29" s="103">
        <f t="shared" si="43"/>
        <v>44454</v>
      </c>
      <c r="AH29" s="103">
        <f t="shared" si="44"/>
        <v>44454</v>
      </c>
      <c r="AI29" s="103">
        <f t="shared" ref="AI29" si="49">AI6</f>
        <v>44455</v>
      </c>
      <c r="AJ29" s="103">
        <f t="shared" ref="AJ29" si="50">AI6</f>
        <v>44455</v>
      </c>
      <c r="AK29" s="103">
        <f t="shared" ref="AK29" si="51">AK6</f>
        <v>44456</v>
      </c>
      <c r="AL29" s="103">
        <f t="shared" ref="AL29" si="52">AK6</f>
        <v>44456</v>
      </c>
      <c r="AM29" s="103">
        <f t="shared" si="39"/>
        <v>44457</v>
      </c>
      <c r="AN29" s="103">
        <f t="shared" si="40"/>
        <v>44457</v>
      </c>
      <c r="AO29" s="103">
        <f t="shared" si="41"/>
        <v>44458</v>
      </c>
      <c r="AP29" s="103">
        <f t="shared" si="42"/>
        <v>44458</v>
      </c>
      <c r="AQ29" s="103">
        <f t="shared" si="43"/>
        <v>44459</v>
      </c>
      <c r="AR29" s="103">
        <f t="shared" si="44"/>
        <v>44459</v>
      </c>
      <c r="AS29" s="103">
        <f t="shared" ref="AS29" si="53">AS6</f>
        <v>44460</v>
      </c>
      <c r="AT29" s="103">
        <f t="shared" ref="AT29" si="54">AS6</f>
        <v>44460</v>
      </c>
      <c r="AU29" s="103">
        <f t="shared" ref="AU29" si="55">AU6</f>
        <v>44461</v>
      </c>
      <c r="AV29" s="103">
        <f t="shared" ref="AV29" si="56">AU6</f>
        <v>44461</v>
      </c>
      <c r="AW29" s="103">
        <f t="shared" si="39"/>
        <v>44462</v>
      </c>
      <c r="AX29" s="103">
        <f t="shared" si="40"/>
        <v>44462</v>
      </c>
      <c r="AY29" s="103">
        <f t="shared" si="41"/>
        <v>44463</v>
      </c>
      <c r="AZ29" s="103">
        <f t="shared" si="42"/>
        <v>44463</v>
      </c>
      <c r="BA29" s="103">
        <f t="shared" si="43"/>
        <v>44464</v>
      </c>
      <c r="BB29" s="103">
        <f t="shared" si="44"/>
        <v>44464</v>
      </c>
      <c r="BC29" s="103">
        <f t="shared" ref="BC29" si="57">BC6</f>
        <v>44465</v>
      </c>
      <c r="BD29" s="103">
        <f t="shared" ref="BD29" si="58">BC6</f>
        <v>44465</v>
      </c>
      <c r="BE29" s="103">
        <f t="shared" ref="BE29" si="59">BE6</f>
        <v>44466</v>
      </c>
      <c r="BF29" s="103">
        <f t="shared" ref="BF29" si="60">BE6</f>
        <v>44466</v>
      </c>
      <c r="BG29" s="103">
        <f t="shared" si="39"/>
        <v>44467</v>
      </c>
      <c r="BH29" s="103">
        <f t="shared" si="40"/>
        <v>44467</v>
      </c>
      <c r="BI29" s="103">
        <f t="shared" si="41"/>
        <v>44468</v>
      </c>
      <c r="BJ29" s="103">
        <f t="shared" si="42"/>
        <v>44468</v>
      </c>
      <c r="BK29" s="103">
        <f t="shared" si="43"/>
        <v>44469</v>
      </c>
      <c r="BL29" s="103">
        <f t="shared" si="44"/>
        <v>44469</v>
      </c>
      <c r="BM29" s="103">
        <f t="shared" ref="BM29" si="61">BM6</f>
        <v>44470</v>
      </c>
      <c r="BN29" s="103">
        <f t="shared" ref="BN29" si="62">BM6</f>
        <v>44470</v>
      </c>
    </row>
    <row r="30" spans="1:66">
      <c r="A30" s="46"/>
      <c r="B30" s="50"/>
      <c r="C30" s="46"/>
      <c r="D30" s="46"/>
      <c r="E30" s="7" t="s">
        <v>121</v>
      </c>
      <c r="F30" s="7" t="s">
        <v>122</v>
      </c>
      <c r="G30" s="7" t="s">
        <v>121</v>
      </c>
      <c r="H30" s="7" t="s">
        <v>122</v>
      </c>
      <c r="I30" s="7" t="s">
        <v>121</v>
      </c>
      <c r="J30" s="7" t="s">
        <v>122</v>
      </c>
      <c r="K30" s="7" t="s">
        <v>121</v>
      </c>
      <c r="L30" s="7" t="s">
        <v>122</v>
      </c>
      <c r="M30" s="7" t="s">
        <v>121</v>
      </c>
      <c r="N30" s="7" t="s">
        <v>122</v>
      </c>
      <c r="O30" s="7" t="s">
        <v>93</v>
      </c>
      <c r="P30" s="7" t="s">
        <v>94</v>
      </c>
      <c r="Q30" s="7" t="s">
        <v>93</v>
      </c>
      <c r="R30" s="7" t="s">
        <v>94</v>
      </c>
      <c r="S30" s="7" t="s">
        <v>93</v>
      </c>
      <c r="T30" s="7" t="s">
        <v>94</v>
      </c>
      <c r="U30" s="7" t="s">
        <v>93</v>
      </c>
      <c r="V30" s="7" t="s">
        <v>94</v>
      </c>
      <c r="W30" s="7" t="s">
        <v>93</v>
      </c>
      <c r="X30" s="7" t="s">
        <v>94</v>
      </c>
      <c r="Y30" s="7" t="s">
        <v>93</v>
      </c>
      <c r="Z30" s="7" t="s">
        <v>94</v>
      </c>
      <c r="AA30" s="7" t="s">
        <v>93</v>
      </c>
      <c r="AB30" s="7" t="s">
        <v>94</v>
      </c>
      <c r="AC30" s="7" t="s">
        <v>93</v>
      </c>
      <c r="AD30" s="7" t="s">
        <v>94</v>
      </c>
      <c r="AE30" s="7" t="s">
        <v>93</v>
      </c>
      <c r="AF30" s="7" t="s">
        <v>94</v>
      </c>
      <c r="AG30" s="7" t="s">
        <v>93</v>
      </c>
      <c r="AH30" s="7" t="s">
        <v>94</v>
      </c>
      <c r="AI30" s="7" t="s">
        <v>93</v>
      </c>
      <c r="AJ30" s="7" t="s">
        <v>94</v>
      </c>
      <c r="AK30" s="7" t="s">
        <v>93</v>
      </c>
      <c r="AL30" s="7" t="s">
        <v>94</v>
      </c>
      <c r="AM30" s="7" t="s">
        <v>93</v>
      </c>
      <c r="AN30" s="7" t="s">
        <v>94</v>
      </c>
      <c r="AO30" s="7" t="s">
        <v>93</v>
      </c>
      <c r="AP30" s="7" t="s">
        <v>94</v>
      </c>
      <c r="AQ30" s="7" t="s">
        <v>93</v>
      </c>
      <c r="AR30" s="7" t="s">
        <v>94</v>
      </c>
      <c r="AS30" s="7" t="s">
        <v>93</v>
      </c>
      <c r="AT30" s="7" t="s">
        <v>94</v>
      </c>
      <c r="AU30" s="7" t="s">
        <v>93</v>
      </c>
      <c r="AV30" s="7" t="s">
        <v>94</v>
      </c>
      <c r="AW30" s="7" t="s">
        <v>93</v>
      </c>
      <c r="AX30" s="7" t="s">
        <v>94</v>
      </c>
      <c r="AY30" s="7" t="s">
        <v>93</v>
      </c>
      <c r="AZ30" s="7" t="s">
        <v>94</v>
      </c>
      <c r="BA30" s="7" t="s">
        <v>93</v>
      </c>
      <c r="BB30" s="7" t="s">
        <v>94</v>
      </c>
      <c r="BC30" s="7" t="s">
        <v>93</v>
      </c>
      <c r="BD30" s="7" t="s">
        <v>94</v>
      </c>
      <c r="BE30" s="7" t="s">
        <v>93</v>
      </c>
      <c r="BF30" s="7" t="s">
        <v>94</v>
      </c>
      <c r="BG30" s="7" t="s">
        <v>93</v>
      </c>
      <c r="BH30" s="7" t="s">
        <v>94</v>
      </c>
      <c r="BI30" s="7" t="s">
        <v>93</v>
      </c>
      <c r="BJ30" s="7" t="s">
        <v>94</v>
      </c>
      <c r="BK30" s="7" t="s">
        <v>93</v>
      </c>
      <c r="BL30" s="7" t="s">
        <v>94</v>
      </c>
      <c r="BM30" s="7" t="s">
        <v>93</v>
      </c>
      <c r="BN30" s="7" t="s">
        <v>94</v>
      </c>
    </row>
    <row r="31" spans="1:66">
      <c r="A31" s="46"/>
      <c r="B31" s="50" t="s">
        <v>95</v>
      </c>
      <c r="C31" s="99">
        <f>SUM(E31:BN31)</f>
        <v>82834000</v>
      </c>
      <c r="D31" s="46"/>
      <c r="E31" s="54">
        <f>SUM(E8:E17)</f>
        <v>128000</v>
      </c>
      <c r="F31" s="54">
        <f>SUM(F8:F17)</f>
        <v>2713000</v>
      </c>
      <c r="G31" s="54">
        <f>SUM(G8:G17)</f>
        <v>1668000</v>
      </c>
      <c r="H31" s="54">
        <f>SUM(H8:H17)</f>
        <v>4485000</v>
      </c>
      <c r="I31" s="54">
        <f t="shared" ref="I31:BN31" si="63">SUM(I8:I17)</f>
        <v>2314000</v>
      </c>
      <c r="J31" s="54">
        <f t="shared" si="63"/>
        <v>5724000</v>
      </c>
      <c r="K31" s="54">
        <f t="shared" si="63"/>
        <v>3556000</v>
      </c>
      <c r="L31" s="54">
        <f t="shared" si="63"/>
        <v>1828000</v>
      </c>
      <c r="M31" s="54">
        <f t="shared" si="63"/>
        <v>3033000</v>
      </c>
      <c r="N31" s="54">
        <f t="shared" si="63"/>
        <v>7304000</v>
      </c>
      <c r="O31" s="54">
        <f t="shared" si="63"/>
        <v>396000</v>
      </c>
      <c r="P31" s="54">
        <f t="shared" si="63"/>
        <v>3688000</v>
      </c>
      <c r="Q31" s="54">
        <f t="shared" si="63"/>
        <v>395000</v>
      </c>
      <c r="R31" s="54">
        <f t="shared" si="63"/>
        <v>1178000</v>
      </c>
      <c r="S31" s="54">
        <f t="shared" si="63"/>
        <v>592000</v>
      </c>
      <c r="T31" s="54">
        <f t="shared" si="63"/>
        <v>3550000</v>
      </c>
      <c r="U31" s="54">
        <f t="shared" si="63"/>
        <v>910000</v>
      </c>
      <c r="V31" s="54">
        <f t="shared" si="63"/>
        <v>2763000</v>
      </c>
      <c r="W31" s="54">
        <f t="shared" si="63"/>
        <v>1958000</v>
      </c>
      <c r="X31" s="54">
        <f t="shared" si="63"/>
        <v>2198000</v>
      </c>
      <c r="Y31" s="54">
        <f t="shared" si="63"/>
        <v>2573000</v>
      </c>
      <c r="Z31" s="54">
        <f t="shared" si="63"/>
        <v>2214000</v>
      </c>
      <c r="AA31" s="54">
        <f t="shared" si="63"/>
        <v>2536000</v>
      </c>
      <c r="AB31" s="54">
        <f t="shared" si="63"/>
        <v>3773000</v>
      </c>
      <c r="AC31" s="54">
        <f t="shared" si="63"/>
        <v>279000</v>
      </c>
      <c r="AD31" s="54">
        <f t="shared" si="63"/>
        <v>1798000</v>
      </c>
      <c r="AE31" s="54">
        <f t="shared" si="63"/>
        <v>843000</v>
      </c>
      <c r="AF31" s="54">
        <f t="shared" si="63"/>
        <v>1987000</v>
      </c>
      <c r="AG31" s="54">
        <f t="shared" si="63"/>
        <v>1828000</v>
      </c>
      <c r="AH31" s="54">
        <f t="shared" si="63"/>
        <v>2607000</v>
      </c>
      <c r="AI31" s="54">
        <f t="shared" si="63"/>
        <v>113000</v>
      </c>
      <c r="AJ31" s="54">
        <f t="shared" si="63"/>
        <v>4046000</v>
      </c>
      <c r="AK31" s="54">
        <f t="shared" si="63"/>
        <v>1029000</v>
      </c>
      <c r="AL31" s="54">
        <f t="shared" si="63"/>
        <v>2257000</v>
      </c>
      <c r="AM31" s="54">
        <f t="shared" si="63"/>
        <v>2390000</v>
      </c>
      <c r="AN31" s="54">
        <f t="shared" si="63"/>
        <v>2180000</v>
      </c>
      <c r="AO31" s="54">
        <f t="shared" si="63"/>
        <v>0</v>
      </c>
      <c r="AP31" s="54">
        <f t="shared" si="63"/>
        <v>0</v>
      </c>
      <c r="AQ31" s="54">
        <f t="shared" si="63"/>
        <v>0</v>
      </c>
      <c r="AR31" s="54">
        <f t="shared" si="63"/>
        <v>0</v>
      </c>
      <c r="AS31" s="54">
        <f t="shared" si="63"/>
        <v>0</v>
      </c>
      <c r="AT31" s="54">
        <f t="shared" si="63"/>
        <v>0</v>
      </c>
      <c r="AU31" s="54">
        <f t="shared" si="63"/>
        <v>0</v>
      </c>
      <c r="AV31" s="54">
        <f t="shared" si="63"/>
        <v>0</v>
      </c>
      <c r="AW31" s="54">
        <f t="shared" si="63"/>
        <v>0</v>
      </c>
      <c r="AX31" s="54">
        <f t="shared" si="63"/>
        <v>0</v>
      </c>
      <c r="AY31" s="54">
        <f t="shared" si="63"/>
        <v>0</v>
      </c>
      <c r="AZ31" s="54">
        <f t="shared" si="63"/>
        <v>0</v>
      </c>
      <c r="BA31" s="54">
        <f t="shared" si="63"/>
        <v>0</v>
      </c>
      <c r="BB31" s="54">
        <f t="shared" si="63"/>
        <v>0</v>
      </c>
      <c r="BC31" s="54">
        <f t="shared" si="63"/>
        <v>0</v>
      </c>
      <c r="BD31" s="54">
        <f t="shared" si="63"/>
        <v>0</v>
      </c>
      <c r="BE31" s="54">
        <f t="shared" si="63"/>
        <v>0</v>
      </c>
      <c r="BF31" s="54">
        <f t="shared" si="63"/>
        <v>0</v>
      </c>
      <c r="BG31" s="54">
        <f t="shared" si="63"/>
        <v>0</v>
      </c>
      <c r="BH31" s="54">
        <f t="shared" si="63"/>
        <v>0</v>
      </c>
      <c r="BI31" s="54">
        <f t="shared" si="63"/>
        <v>0</v>
      </c>
      <c r="BJ31" s="54">
        <f t="shared" si="63"/>
        <v>0</v>
      </c>
      <c r="BK31" s="54">
        <f t="shared" si="63"/>
        <v>0</v>
      </c>
      <c r="BL31" s="54">
        <f t="shared" si="63"/>
        <v>0</v>
      </c>
      <c r="BM31" s="54">
        <f t="shared" si="63"/>
        <v>0</v>
      </c>
      <c r="BN31" s="54">
        <f t="shared" si="63"/>
        <v>0</v>
      </c>
    </row>
    <row r="32" spans="1:66">
      <c r="A32" s="46"/>
      <c r="B32" s="50" t="s">
        <v>96</v>
      </c>
      <c r="C32" s="99">
        <f>SUM(E32:BN32)</f>
        <v>39175000</v>
      </c>
      <c r="D32" s="46"/>
      <c r="E32" s="54">
        <f>SUM(E18:E22)</f>
        <v>391000</v>
      </c>
      <c r="F32" s="54">
        <f>SUM(F18:F22)</f>
        <v>2164000</v>
      </c>
      <c r="G32" s="54">
        <f>SUM(G18:G22)</f>
        <v>814000</v>
      </c>
      <c r="H32" s="54">
        <f>SUM(H18:H22)</f>
        <v>4245000</v>
      </c>
      <c r="I32" s="54">
        <f t="shared" ref="I32:BN32" si="64">SUM(I18:I22)</f>
        <v>441000</v>
      </c>
      <c r="J32" s="54">
        <f t="shared" si="64"/>
        <v>2145000</v>
      </c>
      <c r="K32" s="54">
        <f t="shared" si="64"/>
        <v>475000</v>
      </c>
      <c r="L32" s="54">
        <f t="shared" si="64"/>
        <v>875000</v>
      </c>
      <c r="M32" s="54">
        <f t="shared" si="64"/>
        <v>301000</v>
      </c>
      <c r="N32" s="54">
        <f t="shared" si="64"/>
        <v>3255000</v>
      </c>
      <c r="O32" s="54">
        <f t="shared" si="64"/>
        <v>0</v>
      </c>
      <c r="P32" s="54">
        <f t="shared" si="64"/>
        <v>320000</v>
      </c>
      <c r="Q32" s="54">
        <f t="shared" si="64"/>
        <v>0</v>
      </c>
      <c r="R32" s="54">
        <f t="shared" si="64"/>
        <v>1698000</v>
      </c>
      <c r="S32" s="54">
        <f t="shared" si="64"/>
        <v>952000</v>
      </c>
      <c r="T32" s="54">
        <f t="shared" si="64"/>
        <v>434000</v>
      </c>
      <c r="U32" s="54">
        <f t="shared" si="64"/>
        <v>1182000</v>
      </c>
      <c r="V32" s="54">
        <f t="shared" si="64"/>
        <v>1602000</v>
      </c>
      <c r="W32" s="54">
        <f t="shared" si="64"/>
        <v>320000</v>
      </c>
      <c r="X32" s="54">
        <f t="shared" si="64"/>
        <v>0</v>
      </c>
      <c r="Y32" s="54">
        <f t="shared" si="64"/>
        <v>1153000</v>
      </c>
      <c r="Z32" s="54">
        <f t="shared" si="64"/>
        <v>1126000</v>
      </c>
      <c r="AA32" s="54">
        <f t="shared" si="64"/>
        <v>3510000</v>
      </c>
      <c r="AB32" s="54">
        <f t="shared" si="64"/>
        <v>2242000</v>
      </c>
      <c r="AC32" s="54">
        <f t="shared" si="64"/>
        <v>250000</v>
      </c>
      <c r="AD32" s="54">
        <f t="shared" si="64"/>
        <v>1853000</v>
      </c>
      <c r="AE32" s="54">
        <f t="shared" si="64"/>
        <v>0</v>
      </c>
      <c r="AF32" s="54">
        <f t="shared" si="64"/>
        <v>315000</v>
      </c>
      <c r="AG32" s="54">
        <f t="shared" si="64"/>
        <v>329000</v>
      </c>
      <c r="AH32" s="54">
        <f t="shared" si="64"/>
        <v>1386000</v>
      </c>
      <c r="AI32" s="54">
        <f t="shared" si="64"/>
        <v>756000</v>
      </c>
      <c r="AJ32" s="54">
        <f t="shared" si="64"/>
        <v>476000</v>
      </c>
      <c r="AK32" s="54">
        <f t="shared" si="64"/>
        <v>125000</v>
      </c>
      <c r="AL32" s="54">
        <f t="shared" si="64"/>
        <v>2531000</v>
      </c>
      <c r="AM32" s="54">
        <f t="shared" si="64"/>
        <v>866000</v>
      </c>
      <c r="AN32" s="54">
        <f t="shared" si="64"/>
        <v>643000</v>
      </c>
      <c r="AO32" s="54">
        <f t="shared" si="64"/>
        <v>0</v>
      </c>
      <c r="AP32" s="54">
        <f t="shared" si="64"/>
        <v>0</v>
      </c>
      <c r="AQ32" s="54">
        <f t="shared" si="64"/>
        <v>0</v>
      </c>
      <c r="AR32" s="54">
        <f t="shared" si="64"/>
        <v>0</v>
      </c>
      <c r="AS32" s="54">
        <f t="shared" si="64"/>
        <v>0</v>
      </c>
      <c r="AT32" s="54">
        <f t="shared" si="64"/>
        <v>0</v>
      </c>
      <c r="AU32" s="54">
        <f t="shared" si="64"/>
        <v>0</v>
      </c>
      <c r="AV32" s="54">
        <f t="shared" si="64"/>
        <v>0</v>
      </c>
      <c r="AW32" s="54">
        <f t="shared" si="64"/>
        <v>0</v>
      </c>
      <c r="AX32" s="54">
        <f t="shared" si="64"/>
        <v>0</v>
      </c>
      <c r="AY32" s="54">
        <f t="shared" si="64"/>
        <v>0</v>
      </c>
      <c r="AZ32" s="54">
        <f t="shared" si="64"/>
        <v>0</v>
      </c>
      <c r="BA32" s="54">
        <f t="shared" si="64"/>
        <v>0</v>
      </c>
      <c r="BB32" s="54">
        <f t="shared" si="64"/>
        <v>0</v>
      </c>
      <c r="BC32" s="54">
        <f t="shared" si="64"/>
        <v>0</v>
      </c>
      <c r="BD32" s="54">
        <f t="shared" si="64"/>
        <v>0</v>
      </c>
      <c r="BE32" s="54">
        <f t="shared" si="64"/>
        <v>0</v>
      </c>
      <c r="BF32" s="54">
        <f t="shared" si="64"/>
        <v>0</v>
      </c>
      <c r="BG32" s="54">
        <f t="shared" si="64"/>
        <v>0</v>
      </c>
      <c r="BH32" s="54">
        <f t="shared" si="64"/>
        <v>0</v>
      </c>
      <c r="BI32" s="54">
        <f t="shared" si="64"/>
        <v>0</v>
      </c>
      <c r="BJ32" s="54">
        <f t="shared" si="64"/>
        <v>0</v>
      </c>
      <c r="BK32" s="54">
        <f t="shared" si="64"/>
        <v>0</v>
      </c>
      <c r="BL32" s="54">
        <f t="shared" si="64"/>
        <v>0</v>
      </c>
      <c r="BM32" s="54">
        <f t="shared" si="64"/>
        <v>0</v>
      </c>
      <c r="BN32" s="54">
        <f t="shared" si="64"/>
        <v>0</v>
      </c>
    </row>
    <row r="33" spans="1:66">
      <c r="A33" s="46"/>
      <c r="B33" s="50" t="s">
        <v>98</v>
      </c>
      <c r="C33" s="99">
        <f>SUM(E33:BN33)</f>
        <v>44475000</v>
      </c>
      <c r="D33" s="46"/>
      <c r="E33" s="54">
        <f>SUM(E23:E27)</f>
        <v>95000</v>
      </c>
      <c r="F33" s="54">
        <f>SUM(F23:F27)</f>
        <v>1634000</v>
      </c>
      <c r="G33" s="54">
        <f>SUM(G23:G27)</f>
        <v>285000</v>
      </c>
      <c r="H33" s="54">
        <f>SUM(H23:H27)</f>
        <v>3869000</v>
      </c>
      <c r="I33" s="54">
        <f t="shared" ref="I33:BN33" si="65">SUM(I23:I27)</f>
        <v>2267000</v>
      </c>
      <c r="J33" s="54">
        <f t="shared" si="65"/>
        <v>3848000</v>
      </c>
      <c r="K33" s="54">
        <f t="shared" si="65"/>
        <v>2771000</v>
      </c>
      <c r="L33" s="54">
        <f t="shared" si="65"/>
        <v>1023000</v>
      </c>
      <c r="M33" s="54">
        <f t="shared" si="65"/>
        <v>273000</v>
      </c>
      <c r="N33" s="54">
        <f t="shared" si="65"/>
        <v>3985000</v>
      </c>
      <c r="O33" s="54">
        <f t="shared" si="65"/>
        <v>460000</v>
      </c>
      <c r="P33" s="54">
        <f t="shared" si="65"/>
        <v>1607000</v>
      </c>
      <c r="Q33" s="54">
        <f t="shared" si="65"/>
        <v>0</v>
      </c>
      <c r="R33" s="54">
        <f t="shared" si="65"/>
        <v>1612000</v>
      </c>
      <c r="S33" s="54">
        <f t="shared" si="65"/>
        <v>0</v>
      </c>
      <c r="T33" s="54">
        <f t="shared" si="65"/>
        <v>725000</v>
      </c>
      <c r="U33" s="54">
        <f t="shared" si="65"/>
        <v>0</v>
      </c>
      <c r="V33" s="54">
        <f t="shared" si="65"/>
        <v>1434000</v>
      </c>
      <c r="W33" s="54">
        <f t="shared" si="65"/>
        <v>1385000</v>
      </c>
      <c r="X33" s="54">
        <f t="shared" si="65"/>
        <v>315000</v>
      </c>
      <c r="Y33" s="54">
        <f t="shared" si="65"/>
        <v>1587000</v>
      </c>
      <c r="Z33" s="54">
        <f t="shared" si="65"/>
        <v>987000</v>
      </c>
      <c r="AA33" s="54">
        <f t="shared" si="65"/>
        <v>1774000</v>
      </c>
      <c r="AB33" s="54">
        <f t="shared" si="65"/>
        <v>1849000</v>
      </c>
      <c r="AC33" s="54">
        <f t="shared" si="65"/>
        <v>195000</v>
      </c>
      <c r="AD33" s="54">
        <f t="shared" si="65"/>
        <v>175000</v>
      </c>
      <c r="AE33" s="54">
        <f t="shared" si="65"/>
        <v>368000</v>
      </c>
      <c r="AF33" s="54">
        <f t="shared" si="65"/>
        <v>1223000</v>
      </c>
      <c r="AG33" s="54">
        <f t="shared" si="65"/>
        <v>0</v>
      </c>
      <c r="AH33" s="54">
        <f t="shared" si="65"/>
        <v>370000</v>
      </c>
      <c r="AI33" s="54">
        <f t="shared" si="65"/>
        <v>0</v>
      </c>
      <c r="AJ33" s="54">
        <f t="shared" si="65"/>
        <v>1161000</v>
      </c>
      <c r="AK33" s="54">
        <f t="shared" si="65"/>
        <v>270000</v>
      </c>
      <c r="AL33" s="54">
        <f t="shared" si="65"/>
        <v>982000</v>
      </c>
      <c r="AM33" s="54">
        <f t="shared" si="65"/>
        <v>2743000</v>
      </c>
      <c r="AN33" s="54">
        <f t="shared" si="65"/>
        <v>3203000</v>
      </c>
      <c r="AO33" s="54">
        <f t="shared" si="65"/>
        <v>0</v>
      </c>
      <c r="AP33" s="54">
        <f t="shared" si="65"/>
        <v>0</v>
      </c>
      <c r="AQ33" s="54">
        <f t="shared" si="65"/>
        <v>0</v>
      </c>
      <c r="AR33" s="54">
        <f t="shared" si="65"/>
        <v>0</v>
      </c>
      <c r="AS33" s="54">
        <f t="shared" si="65"/>
        <v>0</v>
      </c>
      <c r="AT33" s="54">
        <f t="shared" si="65"/>
        <v>0</v>
      </c>
      <c r="AU33" s="54">
        <f t="shared" si="65"/>
        <v>0</v>
      </c>
      <c r="AV33" s="54">
        <f t="shared" si="65"/>
        <v>0</v>
      </c>
      <c r="AW33" s="54">
        <f t="shared" si="65"/>
        <v>0</v>
      </c>
      <c r="AX33" s="54">
        <f t="shared" si="65"/>
        <v>0</v>
      </c>
      <c r="AY33" s="54">
        <f t="shared" si="65"/>
        <v>0</v>
      </c>
      <c r="AZ33" s="54">
        <f t="shared" si="65"/>
        <v>0</v>
      </c>
      <c r="BA33" s="54">
        <f t="shared" si="65"/>
        <v>0</v>
      </c>
      <c r="BB33" s="54">
        <f t="shared" si="65"/>
        <v>0</v>
      </c>
      <c r="BC33" s="54">
        <f t="shared" si="65"/>
        <v>0</v>
      </c>
      <c r="BD33" s="54">
        <f t="shared" si="65"/>
        <v>0</v>
      </c>
      <c r="BE33" s="54">
        <f t="shared" si="65"/>
        <v>0</v>
      </c>
      <c r="BF33" s="54">
        <f t="shared" si="65"/>
        <v>0</v>
      </c>
      <c r="BG33" s="54">
        <f t="shared" si="65"/>
        <v>0</v>
      </c>
      <c r="BH33" s="54">
        <f t="shared" si="65"/>
        <v>0</v>
      </c>
      <c r="BI33" s="54">
        <f t="shared" si="65"/>
        <v>0</v>
      </c>
      <c r="BJ33" s="54">
        <f t="shared" si="65"/>
        <v>0</v>
      </c>
      <c r="BK33" s="54">
        <f t="shared" si="65"/>
        <v>0</v>
      </c>
      <c r="BL33" s="54">
        <f t="shared" si="65"/>
        <v>0</v>
      </c>
      <c r="BM33" s="54">
        <f t="shared" si="65"/>
        <v>0</v>
      </c>
      <c r="BN33" s="54">
        <f t="shared" si="65"/>
        <v>0</v>
      </c>
    </row>
  </sheetData>
  <mergeCells count="36">
    <mergeCell ref="U6:V6"/>
    <mergeCell ref="K6:L6"/>
    <mergeCell ref="M6:N6"/>
    <mergeCell ref="O6:P6"/>
    <mergeCell ref="Q6:R6"/>
    <mergeCell ref="S6:T6"/>
    <mergeCell ref="B8:B17"/>
    <mergeCell ref="B18:B22"/>
    <mergeCell ref="B23:B27"/>
    <mergeCell ref="B1:I1"/>
    <mergeCell ref="E6:F6"/>
    <mergeCell ref="G6:H6"/>
    <mergeCell ref="I6:J6"/>
    <mergeCell ref="AM6:AN6"/>
    <mergeCell ref="AO6:AP6"/>
    <mergeCell ref="W6:X6"/>
    <mergeCell ref="Y6:Z6"/>
    <mergeCell ref="AA6:AB6"/>
    <mergeCell ref="AC6:AD6"/>
    <mergeCell ref="AE6:AF6"/>
    <mergeCell ref="BK6:BL6"/>
    <mergeCell ref="BM6:BN6"/>
    <mergeCell ref="B6:D7"/>
    <mergeCell ref="BA6:BB6"/>
    <mergeCell ref="BC6:BD6"/>
    <mergeCell ref="BE6:BF6"/>
    <mergeCell ref="BG6:BH6"/>
    <mergeCell ref="BI6:BJ6"/>
    <mergeCell ref="AQ6:AR6"/>
    <mergeCell ref="AS6:AT6"/>
    <mergeCell ref="AU6:AV6"/>
    <mergeCell ref="AW6:AX6"/>
    <mergeCell ref="AY6:AZ6"/>
    <mergeCell ref="AG6:AH6"/>
    <mergeCell ref="AI6:AJ6"/>
    <mergeCell ref="AK6:AL6"/>
  </mergeCells>
  <conditionalFormatting sqref="A6:A16">
    <cfRule type="expression" dxfId="15" priority="2">
      <formula>#REF!=ROW()</formula>
    </cfRule>
  </conditionalFormatting>
  <conditionalFormatting sqref="D5:G5">
    <cfRule type="expression" dxfId="14" priority="4">
      <formula>#REF!=COLUMN()</formula>
    </cfRule>
  </conditionalFormatting>
  <pageMargins left="0.7" right="0.7" top="0.75" bottom="0.75" header="0.3" footer="0.3"/>
  <ignoredErrors>
    <ignoredError sqref="F10:BN17 F8:H8 J8:BN8 F9:H9 J9:BN9 I8:I9 F19:BN22 F18:I18 J18:BN18 F24:BN29 F23:I23 J23:BN23" formula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FDD4-8854-4C3F-B9BC-12874DBF4764}">
  <sheetPr codeName="Sheet7"/>
  <dimension ref="A1:AG12"/>
  <sheetViews>
    <sheetView showGridLines="0" zoomScale="99" zoomScaleNormal="99" workbookViewId="0">
      <selection activeCell="N21" sqref="N21"/>
    </sheetView>
  </sheetViews>
  <sheetFormatPr defaultRowHeight="15"/>
  <cols>
    <col min="1" max="1" width="3.7109375" customWidth="1"/>
    <col min="2" max="9" width="12.85546875" customWidth="1"/>
    <col min="10" max="10" width="13.28515625" customWidth="1"/>
    <col min="11" max="12" width="12.85546875" customWidth="1"/>
    <col min="13" max="13" width="13.28515625" customWidth="1"/>
    <col min="14" max="14" width="12.85546875" customWidth="1"/>
    <col min="15" max="15" width="13.28515625" customWidth="1"/>
    <col min="17" max="31" width="10.28515625" bestFit="1" customWidth="1"/>
    <col min="32" max="32" width="11" bestFit="1" customWidth="1"/>
    <col min="33" max="39" width="10.28515625" bestFit="1" customWidth="1"/>
  </cols>
  <sheetData>
    <row r="1" spans="1:33" ht="35.1" customHeight="1">
      <c r="A1" s="44"/>
      <c r="B1" s="145"/>
      <c r="C1" s="145"/>
      <c r="D1" s="145"/>
      <c r="E1" s="145"/>
      <c r="F1" s="145"/>
      <c r="G1" s="145"/>
      <c r="H1" s="145"/>
      <c r="I1" s="145"/>
      <c r="J1" s="44"/>
      <c r="K1" s="44"/>
      <c r="L1" s="44"/>
      <c r="M1" s="44"/>
      <c r="N1" s="44"/>
      <c r="O1" s="44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</row>
    <row r="2" spans="1:33" ht="35.1" customHeight="1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</row>
    <row r="3" spans="1:33" ht="15" customHeigh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</row>
    <row r="4" spans="1:33" ht="15" customHeigh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</row>
    <row r="5" spans="1:33" ht="15" customHeigh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</row>
    <row r="6" spans="1:33">
      <c r="A6" s="46"/>
      <c r="B6" s="27"/>
      <c r="C6" s="28">
        <f>DATE(YEAR(HoaDonTotal!C7),MONTH(HoaDonTotal!C7),1)</f>
        <v>44440</v>
      </c>
      <c r="D6" s="28">
        <f>C6+1</f>
        <v>44441</v>
      </c>
      <c r="E6" s="28">
        <f t="shared" ref="E6:AG6" si="0">D6+1</f>
        <v>44442</v>
      </c>
      <c r="F6" s="28">
        <f t="shared" si="0"/>
        <v>44443</v>
      </c>
      <c r="G6" s="28">
        <f t="shared" si="0"/>
        <v>44444</v>
      </c>
      <c r="H6" s="28">
        <f t="shared" si="0"/>
        <v>44445</v>
      </c>
      <c r="I6" s="28">
        <f t="shared" si="0"/>
        <v>44446</v>
      </c>
      <c r="J6" s="28">
        <f t="shared" si="0"/>
        <v>44447</v>
      </c>
      <c r="K6" s="28">
        <f t="shared" si="0"/>
        <v>44448</v>
      </c>
      <c r="L6" s="28">
        <f t="shared" si="0"/>
        <v>44449</v>
      </c>
      <c r="M6" s="28">
        <f t="shared" si="0"/>
        <v>44450</v>
      </c>
      <c r="N6" s="28">
        <f t="shared" si="0"/>
        <v>44451</v>
      </c>
      <c r="O6" s="28">
        <f t="shared" si="0"/>
        <v>44452</v>
      </c>
      <c r="P6" s="28">
        <f t="shared" si="0"/>
        <v>44453</v>
      </c>
      <c r="Q6" s="28">
        <f t="shared" si="0"/>
        <v>44454</v>
      </c>
      <c r="R6" s="28">
        <f t="shared" si="0"/>
        <v>44455</v>
      </c>
      <c r="S6" s="28">
        <f t="shared" si="0"/>
        <v>44456</v>
      </c>
      <c r="T6" s="28">
        <f t="shared" si="0"/>
        <v>44457</v>
      </c>
      <c r="U6" s="28">
        <f t="shared" si="0"/>
        <v>44458</v>
      </c>
      <c r="V6" s="28">
        <f t="shared" si="0"/>
        <v>44459</v>
      </c>
      <c r="W6" s="28">
        <f t="shared" si="0"/>
        <v>44460</v>
      </c>
      <c r="X6" s="28">
        <f t="shared" si="0"/>
        <v>44461</v>
      </c>
      <c r="Y6" s="28">
        <f t="shared" si="0"/>
        <v>44462</v>
      </c>
      <c r="Z6" s="28">
        <f t="shared" si="0"/>
        <v>44463</v>
      </c>
      <c r="AA6" s="28">
        <f t="shared" si="0"/>
        <v>44464</v>
      </c>
      <c r="AB6" s="28">
        <f t="shared" si="0"/>
        <v>44465</v>
      </c>
      <c r="AC6" s="28">
        <f t="shared" si="0"/>
        <v>44466</v>
      </c>
      <c r="AD6" s="28">
        <f t="shared" si="0"/>
        <v>44467</v>
      </c>
      <c r="AE6" s="28">
        <f t="shared" si="0"/>
        <v>44468</v>
      </c>
      <c r="AF6" s="28">
        <f t="shared" si="0"/>
        <v>44469</v>
      </c>
      <c r="AG6" s="28">
        <f t="shared" si="0"/>
        <v>44470</v>
      </c>
    </row>
    <row r="7" spans="1:33">
      <c r="A7" s="46"/>
      <c r="B7" s="29" t="s">
        <v>93</v>
      </c>
      <c r="C7" s="29">
        <f>SUMIFS(HoaDonTotal!$O:$O,HoaDonTotal!$C:$C,C6,HoaDonTotal!$S:$S,$B$7)</f>
        <v>1229000</v>
      </c>
      <c r="D7" s="29">
        <f>SUMIFS(HoaDonTotal!$O:$O,HoaDonTotal!$C:$C,D6,HoaDonTotal!$S:$S,$B$7)</f>
        <v>4026000</v>
      </c>
      <c r="E7" s="29">
        <f>SUMIFS(HoaDonTotal!$O:$O,HoaDonTotal!$C:$C,E6,HoaDonTotal!$S:$S,$B$7)</f>
        <v>5228000</v>
      </c>
      <c r="F7" s="29">
        <f>SUMIFS(HoaDonTotal!$O:$O,HoaDonTotal!$C:$C,F6,HoaDonTotal!$S:$S,$B$7)</f>
        <v>8539000</v>
      </c>
      <c r="G7" s="29">
        <f>SUMIFS(HoaDonTotal!$O:$O,HoaDonTotal!$C:$C,G6,HoaDonTotal!$S:$S,$B$7)</f>
        <v>3883000</v>
      </c>
      <c r="H7" s="29">
        <f>SUMIFS(HoaDonTotal!$O:$O,HoaDonTotal!$C:$C,H6,HoaDonTotal!$S:$S,$B$7)</f>
        <v>1550000</v>
      </c>
      <c r="I7" s="29">
        <f>SUMIFS(HoaDonTotal!$O:$O,HoaDonTotal!$C:$C,I6,HoaDonTotal!$S:$S,$B$7)</f>
        <v>572000</v>
      </c>
      <c r="J7" s="29">
        <f>SUMIFS(HoaDonTotal!$O:$O,HoaDonTotal!$C:$C,J6,HoaDonTotal!$S:$S,$B$7)</f>
        <v>2192000</v>
      </c>
      <c r="K7" s="29">
        <f>SUMIFS(HoaDonTotal!$O:$O,HoaDonTotal!$C:$C,K6,HoaDonTotal!$S:$S,$B$7)</f>
        <v>2809000</v>
      </c>
      <c r="L7" s="29">
        <f>SUMIFS(HoaDonTotal!$O:$O,HoaDonTotal!$C:$C,L6,HoaDonTotal!$S:$S,$B$7)</f>
        <v>3843000</v>
      </c>
      <c r="M7" s="29">
        <f>SUMIFS(HoaDonTotal!$O:$O,HoaDonTotal!$C:$C,M6,HoaDonTotal!$S:$S,$B$7)</f>
        <v>6021500</v>
      </c>
      <c r="N7" s="29">
        <f>SUMIFS(HoaDonTotal!$O:$O,HoaDonTotal!$C:$C,N6,HoaDonTotal!$S:$S,$B$7)</f>
        <v>8219000</v>
      </c>
      <c r="O7" s="29">
        <f>SUMIFS(HoaDonTotal!$O:$O,HoaDonTotal!$C:$C,O6,HoaDonTotal!$S:$S,$B$7)</f>
        <v>876000</v>
      </c>
      <c r="P7" s="29">
        <f>SUMIFS(HoaDonTotal!$O:$O,HoaDonTotal!$C:$C,P6,HoaDonTotal!$S:$S,$B$7)</f>
        <v>1517000</v>
      </c>
      <c r="Q7" s="29">
        <f>SUMIFS(HoaDonTotal!$O:$O,HoaDonTotal!$C:$C,Q6,HoaDonTotal!$S:$S,$B$7)</f>
        <v>2367000</v>
      </c>
      <c r="R7" s="29">
        <f>SUMIFS(HoaDonTotal!$O:$O,HoaDonTotal!$C:$C,R6,HoaDonTotal!$S:$S,$B$7)</f>
        <v>1514100</v>
      </c>
      <c r="S7" s="29">
        <f>SUMIFS(HoaDonTotal!$O:$O,HoaDonTotal!$C:$C,S6,HoaDonTotal!$S:$S,$B$7)</f>
        <v>1674000</v>
      </c>
      <c r="T7" s="29">
        <f>SUMIFS(HoaDonTotal!$O:$O,HoaDonTotal!$C:$C,T6,HoaDonTotal!$S:$S,$B$7)</f>
        <v>6565000</v>
      </c>
      <c r="U7" s="29">
        <f>SUMIFS(HoaDonTotal!$O:$O,HoaDonTotal!$C:$C,U6,HoaDonTotal!$S:$S,$B$7)</f>
        <v>0</v>
      </c>
      <c r="V7" s="29">
        <f>SUMIFS(HoaDonTotal!$O:$O,HoaDonTotal!$C:$C,V6,HoaDonTotal!$S:$S,$B$7)</f>
        <v>0</v>
      </c>
      <c r="W7" s="29">
        <f>SUMIFS(HoaDonTotal!$O:$O,HoaDonTotal!$C:$C,W6,HoaDonTotal!$S:$S,$B$7)</f>
        <v>0</v>
      </c>
      <c r="X7" s="29">
        <f>SUMIFS(HoaDonTotal!$O:$O,HoaDonTotal!$C:$C,X6,HoaDonTotal!$S:$S,$B$7)</f>
        <v>0</v>
      </c>
      <c r="Y7" s="29">
        <f>SUMIFS(HoaDonTotal!$O:$O,HoaDonTotal!$C:$C,Y6,HoaDonTotal!$S:$S,$B$7)</f>
        <v>0</v>
      </c>
      <c r="Z7" s="29">
        <f>SUMIFS(HoaDonTotal!$O:$O,HoaDonTotal!$C:$C,Z6,HoaDonTotal!$S:$S,$B$7)</f>
        <v>0</v>
      </c>
      <c r="AA7" s="29">
        <f>SUMIFS(HoaDonTotal!$O:$O,HoaDonTotal!$C:$C,AA6,HoaDonTotal!$S:$S,$B$7)</f>
        <v>0</v>
      </c>
      <c r="AB7" s="29">
        <f>SUMIFS(HoaDonTotal!$O:$O,HoaDonTotal!$C:$C,AB6,HoaDonTotal!$S:$S,$B$7)</f>
        <v>0</v>
      </c>
      <c r="AC7" s="29">
        <f>SUMIFS(HoaDonTotal!$O:$O,HoaDonTotal!$C:$C,AC6,HoaDonTotal!$S:$S,$B$7)</f>
        <v>0</v>
      </c>
      <c r="AD7" s="29">
        <f>SUMIFS(HoaDonTotal!$O:$O,HoaDonTotal!$C:$C,AD6,HoaDonTotal!$S:$S,$B$7)</f>
        <v>0</v>
      </c>
      <c r="AE7" s="29">
        <f>SUMIFS(HoaDonTotal!$O:$O,HoaDonTotal!$C:$C,AE6,HoaDonTotal!$S:$S,$B$7)</f>
        <v>0</v>
      </c>
      <c r="AF7" s="29">
        <f>SUMIFS(HoaDonTotal!$O:$O,HoaDonTotal!$C:$C,AF6,HoaDonTotal!$S:$S,$B$7)</f>
        <v>0</v>
      </c>
      <c r="AG7" s="29">
        <f>SUMIFS(HoaDonTotal!$O:$O,HoaDonTotal!$C:$C,AG6,HoaDonTotal!$S:$S,$B$7)</f>
        <v>0</v>
      </c>
    </row>
    <row r="8" spans="1:33">
      <c r="A8" s="46"/>
      <c r="B8" s="29" t="s">
        <v>94</v>
      </c>
      <c r="C8" s="29">
        <f>SUMIFS(HoaDonTotal!$O:$O,HoaDonTotal!$C:$C,C6,HoaDonTotal!$S:$S,$B$8)</f>
        <v>8138000</v>
      </c>
      <c r="D8" s="29">
        <f>SUMIFS(HoaDonTotal!$O:$O,HoaDonTotal!$C:$C,D6,HoaDonTotal!$S:$S,$B$8)</f>
        <v>14657000</v>
      </c>
      <c r="E8" s="29">
        <f>SUMIFS(HoaDonTotal!$O:$O,HoaDonTotal!$C:$C,E6,HoaDonTotal!$S:$S,$B$8)</f>
        <v>14350000</v>
      </c>
      <c r="F8" s="29">
        <f>SUMIFS(HoaDonTotal!$O:$O,HoaDonTotal!$C:$C,F6,HoaDonTotal!$S:$S,$B$8)</f>
        <v>5120000</v>
      </c>
      <c r="G8" s="29">
        <f>SUMIFS(HoaDonTotal!$O:$O,HoaDonTotal!$C:$C,G6,HoaDonTotal!$S:$S,$B$8)</f>
        <v>20203000</v>
      </c>
      <c r="H8" s="29">
        <f>SUMIFS(HoaDonTotal!$O:$O,HoaDonTotal!$C:$C,H6,HoaDonTotal!$S:$S,$B$8)</f>
        <v>7051000</v>
      </c>
      <c r="I8" s="29">
        <f>SUMIFS(HoaDonTotal!$O:$O,HoaDonTotal!$C:$C,I6,HoaDonTotal!$S:$S,$B$8)</f>
        <v>4710000</v>
      </c>
      <c r="J8" s="29">
        <f>SUMIFS(HoaDonTotal!$O:$O,HoaDonTotal!$C:$C,J6,HoaDonTotal!$S:$S,$B$8)</f>
        <v>5503000</v>
      </c>
      <c r="K8" s="29">
        <f>SUMIFS(HoaDonTotal!$O:$O,HoaDonTotal!$C:$C,K6,HoaDonTotal!$S:$S,$B$8)</f>
        <v>7269000</v>
      </c>
      <c r="L8" s="29">
        <f>SUMIFS(HoaDonTotal!$O:$O,HoaDonTotal!$C:$C,L6,HoaDonTotal!$S:$S,$B$8)</f>
        <v>4061500</v>
      </c>
      <c r="M8" s="29">
        <f>SUMIFS(HoaDonTotal!$O:$O,HoaDonTotal!$C:$C,M6,HoaDonTotal!$S:$S,$B$8)</f>
        <v>5366000</v>
      </c>
      <c r="N8" s="29">
        <f>SUMIFS(HoaDonTotal!$O:$O,HoaDonTotal!$C:$C,N6,HoaDonTotal!$S:$S,$B$8)</f>
        <v>10043000</v>
      </c>
      <c r="O8" s="29">
        <f>SUMIFS(HoaDonTotal!$O:$O,HoaDonTotal!$C:$C,O6,HoaDonTotal!$S:$S,$B$8)</f>
        <v>7108000</v>
      </c>
      <c r="P8" s="29">
        <f>SUMIFS(HoaDonTotal!$O:$O,HoaDonTotal!$C:$C,P6,HoaDonTotal!$S:$S,$B$8)</f>
        <v>4643000</v>
      </c>
      <c r="Q8" s="29">
        <f>SUMIFS(HoaDonTotal!$O:$O,HoaDonTotal!$C:$C,Q6,HoaDonTotal!$S:$S,$B$8)</f>
        <v>6010000</v>
      </c>
      <c r="R8" s="29">
        <f>SUMIFS(HoaDonTotal!$O:$O,HoaDonTotal!$C:$C,R6,HoaDonTotal!$S:$S,$B$8)</f>
        <v>7621000</v>
      </c>
      <c r="S8" s="29">
        <f>SUMIFS(HoaDonTotal!$O:$O,HoaDonTotal!$C:$C,S6,HoaDonTotal!$S:$S,$B$8)</f>
        <v>7930000</v>
      </c>
      <c r="T8" s="29">
        <f>SUMIFS(HoaDonTotal!$O:$O,HoaDonTotal!$C:$C,T6,HoaDonTotal!$S:$S,$B$8)</f>
        <v>7676100</v>
      </c>
      <c r="U8" s="29">
        <f>SUMIFS(HoaDonTotal!$O:$O,HoaDonTotal!$C:$C,U6,HoaDonTotal!$S:$S,$B$8)</f>
        <v>0</v>
      </c>
      <c r="V8" s="29">
        <f>SUMIFS(HoaDonTotal!$O:$O,HoaDonTotal!$C:$C,V6,HoaDonTotal!$S:$S,$B$8)</f>
        <v>0</v>
      </c>
      <c r="W8" s="29">
        <f>SUMIFS(HoaDonTotal!$O:$O,HoaDonTotal!$C:$C,W6,HoaDonTotal!$S:$S,$B$8)</f>
        <v>0</v>
      </c>
      <c r="X8" s="29">
        <f>SUMIFS(HoaDonTotal!$O:$O,HoaDonTotal!$C:$C,X6,HoaDonTotal!$S:$S,$B$8)</f>
        <v>0</v>
      </c>
      <c r="Y8" s="29">
        <f>SUMIFS(HoaDonTotal!$O:$O,HoaDonTotal!$C:$C,Y6,HoaDonTotal!$S:$S,$B$8)</f>
        <v>0</v>
      </c>
      <c r="Z8" s="29">
        <f>SUMIFS(HoaDonTotal!$O:$O,HoaDonTotal!$C:$C,Z6,HoaDonTotal!$S:$S,$B$8)</f>
        <v>0</v>
      </c>
      <c r="AA8" s="29">
        <f>SUMIFS(HoaDonTotal!$O:$O,HoaDonTotal!$C:$C,AA6,HoaDonTotal!$S:$S,$B$8)</f>
        <v>0</v>
      </c>
      <c r="AB8" s="29">
        <f>SUMIFS(HoaDonTotal!$O:$O,HoaDonTotal!$C:$C,AB6,HoaDonTotal!$S:$S,$B$8)</f>
        <v>0</v>
      </c>
      <c r="AC8" s="29">
        <f>SUMIFS(HoaDonTotal!$O:$O,HoaDonTotal!$C:$C,AC6,HoaDonTotal!$S:$S,$B$8)</f>
        <v>0</v>
      </c>
      <c r="AD8" s="29">
        <f>SUMIFS(HoaDonTotal!$O:$O,HoaDonTotal!$C:$C,AD6,HoaDonTotal!$S:$S,$B$8)</f>
        <v>0</v>
      </c>
      <c r="AE8" s="29">
        <f>SUMIFS(HoaDonTotal!$O:$O,HoaDonTotal!$C:$C,AE6,HoaDonTotal!$S:$S,$B$8)</f>
        <v>0</v>
      </c>
      <c r="AF8" s="29">
        <f>SUMIFS(HoaDonTotal!$O:$O,HoaDonTotal!$C:$C,AF6,HoaDonTotal!$S:$S,$B$8)</f>
        <v>0</v>
      </c>
      <c r="AG8" s="29">
        <f>SUMIFS(HoaDonTotal!$O:$O,HoaDonTotal!$C:$C,AG6,HoaDonTotal!$S:$S,$B$8)</f>
        <v>0</v>
      </c>
    </row>
    <row r="9" spans="1:33">
      <c r="A9" s="46"/>
      <c r="B9" s="29" t="s">
        <v>118</v>
      </c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30"/>
    </row>
    <row r="10" spans="1:33">
      <c r="A10" s="46"/>
      <c r="B10" s="29" t="s">
        <v>93</v>
      </c>
      <c r="C10" s="29">
        <f>SUMIFS(DSHoaDonTotal!$AV:$AV,DSHoaDonTotal!$AY:$AY,CDS!$B$10,DSHoaDonTotal!$T:$T,CDS!C6)</f>
        <v>0</v>
      </c>
      <c r="D10" s="29">
        <f>SUMIFS(DSHoaDonTotal!$AV:$AV,DSHoaDonTotal!$AY:$AY,CDS!$B$10,DSHoaDonTotal!$T:$T,CDS!D6)</f>
        <v>0</v>
      </c>
      <c r="E10" s="29">
        <f>SUMIFS(DSHoaDonTotal!$AV:$AV,DSHoaDonTotal!$AY:$AY,CDS!$B$10,DSHoaDonTotal!$T:$T,CDS!E6)</f>
        <v>0</v>
      </c>
      <c r="F10" s="29">
        <f>SUMIFS(DSHoaDonTotal!$AV:$AV,DSHoaDonTotal!$AY:$AY,CDS!$B$10,DSHoaDonTotal!$T:$T,CDS!F6)</f>
        <v>0</v>
      </c>
      <c r="G10" s="29">
        <f>SUMIFS(DSHoaDonTotal!$AV:$AV,DSHoaDonTotal!$AY:$AY,CDS!$B$10,DSHoaDonTotal!$T:$T,CDS!G6)</f>
        <v>0</v>
      </c>
      <c r="H10" s="29">
        <f>SUMIFS(DSHoaDonTotal!$AV:$AV,DSHoaDonTotal!$AY:$AY,CDS!$B$10,DSHoaDonTotal!$T:$T,CDS!H6)</f>
        <v>0</v>
      </c>
      <c r="I10" s="29">
        <f>SUMIFS(DSHoaDonTotal!$AV:$AV,DSHoaDonTotal!$AY:$AY,CDS!$B$10,DSHoaDonTotal!$T:$T,CDS!I6)</f>
        <v>0</v>
      </c>
      <c r="J10" s="29">
        <f>SUMIFS(DSHoaDonTotal!$AV:$AV,DSHoaDonTotal!$AY:$AY,CDS!$B$10,DSHoaDonTotal!$T:$T,CDS!J6)</f>
        <v>0</v>
      </c>
      <c r="K10" s="29">
        <f>SUMIFS(DSHoaDonTotal!$AV:$AV,DSHoaDonTotal!$AY:$AY,CDS!$B$10,DSHoaDonTotal!$T:$T,CDS!K6)</f>
        <v>0</v>
      </c>
      <c r="L10" s="29">
        <f>SUMIFS(DSHoaDonTotal!$AV:$AV,DSHoaDonTotal!$AY:$AY,CDS!$B$10,DSHoaDonTotal!$T:$T,CDS!L6)</f>
        <v>0</v>
      </c>
      <c r="M10" s="29">
        <f>SUMIFS(DSHoaDonTotal!$AV:$AV,DSHoaDonTotal!$AY:$AY,CDS!$B$10,DSHoaDonTotal!$T:$T,CDS!M6)</f>
        <v>0</v>
      </c>
      <c r="N10" s="29">
        <f>SUMIFS(DSHoaDonTotal!$AV:$AV,DSHoaDonTotal!$AY:$AY,CDS!$B$10,DSHoaDonTotal!$T:$T,CDS!N6)</f>
        <v>0</v>
      </c>
      <c r="O10" s="29">
        <f>SUMIFS(DSHoaDonTotal!$AV:$AV,DSHoaDonTotal!$AY:$AY,CDS!$B$10,DSHoaDonTotal!$T:$T,CDS!O6)</f>
        <v>0</v>
      </c>
      <c r="P10" s="29">
        <f>SUMIFS(DSHoaDonTotal!$AV:$AV,DSHoaDonTotal!$AY:$AY,CDS!$B$10,DSHoaDonTotal!$T:$T,CDS!P6)</f>
        <v>0</v>
      </c>
      <c r="Q10" s="29">
        <f>SUMIFS(DSHoaDonTotal!$AV:$AV,DSHoaDonTotal!$AY:$AY,CDS!$B$10,DSHoaDonTotal!$T:$T,CDS!Q6)</f>
        <v>0</v>
      </c>
      <c r="R10" s="29">
        <f>SUMIFS(DSHoaDonTotal!$AV:$AV,DSHoaDonTotal!$AY:$AY,CDS!$B$10,DSHoaDonTotal!$T:$T,CDS!R6)</f>
        <v>0</v>
      </c>
      <c r="S10" s="29">
        <f>SUMIFS(DSHoaDonTotal!$AV:$AV,DSHoaDonTotal!$AY:$AY,CDS!$B$10,DSHoaDonTotal!$T:$T,CDS!S6)</f>
        <v>0</v>
      </c>
      <c r="T10" s="29">
        <f>SUMIFS(DSHoaDonTotal!$AV:$AV,DSHoaDonTotal!$AY:$AY,CDS!$B$10,DSHoaDonTotal!$T:$T,CDS!T6)</f>
        <v>0</v>
      </c>
      <c r="U10" s="29">
        <f>SUMIFS(DSHoaDonTotal!$AV:$AV,DSHoaDonTotal!$AY:$AY,CDS!$B$10,DSHoaDonTotal!$T:$T,CDS!U6)</f>
        <v>0</v>
      </c>
      <c r="V10" s="29">
        <f>SUMIFS(DSHoaDonTotal!$AV:$AV,DSHoaDonTotal!$AY:$AY,CDS!$B$10,DSHoaDonTotal!$T:$T,CDS!V6)</f>
        <v>0</v>
      </c>
      <c r="W10" s="29">
        <f>SUMIFS(DSHoaDonTotal!$AV:$AV,DSHoaDonTotal!$AY:$AY,CDS!$B$10,DSHoaDonTotal!$T:$T,CDS!W6)</f>
        <v>0</v>
      </c>
      <c r="X10" s="29">
        <f>SUMIFS(DSHoaDonTotal!$AV:$AV,DSHoaDonTotal!$AY:$AY,CDS!$B$10,DSHoaDonTotal!$T:$T,CDS!X6)</f>
        <v>0</v>
      </c>
      <c r="Y10" s="29">
        <f>SUMIFS(DSHoaDonTotal!$AV:$AV,DSHoaDonTotal!$AY:$AY,CDS!$B$10,DSHoaDonTotal!$T:$T,CDS!Y6)</f>
        <v>0</v>
      </c>
      <c r="Z10" s="29">
        <f>SUMIFS(DSHoaDonTotal!$AV:$AV,DSHoaDonTotal!$AY:$AY,CDS!$B$10,DSHoaDonTotal!$T:$T,CDS!Z6)</f>
        <v>0</v>
      </c>
      <c r="AA10" s="29">
        <f>SUMIFS(DSHoaDonTotal!$AV:$AV,DSHoaDonTotal!$AY:$AY,CDS!$B$10,DSHoaDonTotal!$T:$T,CDS!AA6)</f>
        <v>0</v>
      </c>
      <c r="AB10" s="29">
        <f>SUMIFS(DSHoaDonTotal!$AV:$AV,DSHoaDonTotal!$AY:$AY,CDS!$B$10,DSHoaDonTotal!$T:$T,CDS!AB6)</f>
        <v>0</v>
      </c>
      <c r="AC10" s="29">
        <f>SUMIFS(DSHoaDonTotal!$AV:$AV,DSHoaDonTotal!$AY:$AY,CDS!$B$10,DSHoaDonTotal!$T:$T,CDS!AC6)</f>
        <v>0</v>
      </c>
      <c r="AD10" s="29">
        <f>SUMIFS(DSHoaDonTotal!$AV:$AV,DSHoaDonTotal!$AY:$AY,CDS!$B$10,DSHoaDonTotal!$T:$T,CDS!AD6)</f>
        <v>0</v>
      </c>
      <c r="AE10" s="29">
        <f>SUMIFS(DSHoaDonTotal!$AV:$AV,DSHoaDonTotal!$AY:$AY,CDS!$B$10,DSHoaDonTotal!$T:$T,CDS!AE6)</f>
        <v>0</v>
      </c>
      <c r="AF10" s="29">
        <f>SUMIFS(DSHoaDonTotal!$AV:$AV,DSHoaDonTotal!$AY:$AY,CDS!$B$10,DSHoaDonTotal!$T:$T,CDS!AF6)</f>
        <v>0</v>
      </c>
      <c r="AG10" s="29">
        <f ca="1">SUMIFS(DSHoaDonTotal!BZ:BZ,DSHoaDonTotal!CC:CC,CDS!$B$10,DSHoaDonTotal!AY:AY,CDS!AG6)</f>
        <v>0</v>
      </c>
    </row>
    <row r="11" spans="1:33">
      <c r="A11" s="46"/>
      <c r="B11" s="29" t="s">
        <v>94</v>
      </c>
      <c r="C11" s="29">
        <f>SUMIFS(DSHoaDonTotal!$AV:$AV,DSHoaDonTotal!$AY:$AY,CDS!$B$11,DSHoaDonTotal!$T:$T,CDS!C6)</f>
        <v>0</v>
      </c>
      <c r="D11" s="29">
        <f>SUMIFS(DSHoaDonTotal!$AV:$AV,DSHoaDonTotal!$AY:$AY,CDS!$B$11,DSHoaDonTotal!$T:$T,CDS!D6)</f>
        <v>0</v>
      </c>
      <c r="E11" s="29">
        <f>SUMIFS(DSHoaDonTotal!$AV:$AV,DSHoaDonTotal!$AY:$AY,CDS!$B$11,DSHoaDonTotal!$T:$T,CDS!E6)</f>
        <v>0</v>
      </c>
      <c r="F11" s="29">
        <f>SUMIFS(DSHoaDonTotal!$AV:$AV,DSHoaDonTotal!$AY:$AY,CDS!$B$11,DSHoaDonTotal!$T:$T,CDS!F6)</f>
        <v>0</v>
      </c>
      <c r="G11" s="29">
        <f>SUMIFS(DSHoaDonTotal!$AV:$AV,DSHoaDonTotal!$AY:$AY,CDS!$B$11,DSHoaDonTotal!$T:$T,CDS!G6)</f>
        <v>0</v>
      </c>
      <c r="H11" s="29">
        <f>SUMIFS(DSHoaDonTotal!$AV:$AV,DSHoaDonTotal!$AY:$AY,CDS!$B$11,DSHoaDonTotal!$T:$T,CDS!H6)</f>
        <v>0</v>
      </c>
      <c r="I11" s="29">
        <f>SUMIFS(DSHoaDonTotal!$AV:$AV,DSHoaDonTotal!$AY:$AY,CDS!$B$11,DSHoaDonTotal!$T:$T,CDS!I6)</f>
        <v>0</v>
      </c>
      <c r="J11" s="29">
        <f>SUMIFS(DSHoaDonTotal!$AV:$AV,DSHoaDonTotal!$AY:$AY,CDS!$B$11,DSHoaDonTotal!$T:$T,CDS!J6)</f>
        <v>0</v>
      </c>
      <c r="K11" s="29">
        <f>SUMIFS(DSHoaDonTotal!$AV:$AV,DSHoaDonTotal!$AY:$AY,CDS!$B$11,DSHoaDonTotal!$T:$T,CDS!K6)</f>
        <v>0</v>
      </c>
      <c r="L11" s="29">
        <f>SUMIFS(DSHoaDonTotal!$AV:$AV,DSHoaDonTotal!$AY:$AY,CDS!$B$11,DSHoaDonTotal!$T:$T,CDS!L6)</f>
        <v>0</v>
      </c>
      <c r="M11" s="29">
        <f>SUMIFS(DSHoaDonTotal!$AV:$AV,DSHoaDonTotal!$AY:$AY,CDS!$B$11,DSHoaDonTotal!$T:$T,CDS!M6)</f>
        <v>0</v>
      </c>
      <c r="N11" s="29">
        <f>SUMIFS(DSHoaDonTotal!$AV:$AV,DSHoaDonTotal!$AY:$AY,CDS!$B$11,DSHoaDonTotal!$T:$T,CDS!N6)</f>
        <v>0</v>
      </c>
      <c r="O11" s="29">
        <f>SUMIFS(DSHoaDonTotal!$AV:$AV,DSHoaDonTotal!$AY:$AY,CDS!$B$11,DSHoaDonTotal!$T:$T,CDS!O6)</f>
        <v>0</v>
      </c>
      <c r="P11" s="29">
        <f>SUMIFS(DSHoaDonTotal!$AV:$AV,DSHoaDonTotal!$AY:$AY,CDS!$B$11,DSHoaDonTotal!$T:$T,CDS!P6)</f>
        <v>0</v>
      </c>
      <c r="Q11" s="29">
        <f>SUMIFS(DSHoaDonTotal!$AV:$AV,DSHoaDonTotal!$AY:$AY,CDS!$B$11,DSHoaDonTotal!$T:$T,CDS!Q6)</f>
        <v>0</v>
      </c>
      <c r="R11" s="29">
        <f>SUMIFS(DSHoaDonTotal!$AV:$AV,DSHoaDonTotal!$AY:$AY,CDS!$B$11,DSHoaDonTotal!$T:$T,CDS!R6)</f>
        <v>0</v>
      </c>
      <c r="S11" s="29">
        <f>SUMIFS(DSHoaDonTotal!$AV:$AV,DSHoaDonTotal!$AY:$AY,CDS!$B$11,DSHoaDonTotal!$T:$T,CDS!S6)</f>
        <v>0</v>
      </c>
      <c r="T11" s="29">
        <f>SUMIFS(DSHoaDonTotal!$AV:$AV,DSHoaDonTotal!$AY:$AY,CDS!$B$11,DSHoaDonTotal!$T:$T,CDS!T6)</f>
        <v>0</v>
      </c>
      <c r="U11" s="29">
        <f>SUMIFS(DSHoaDonTotal!$AV:$AV,DSHoaDonTotal!$AY:$AY,CDS!$B$11,DSHoaDonTotal!$T:$T,CDS!U6)</f>
        <v>0</v>
      </c>
      <c r="V11" s="29">
        <f>SUMIFS(DSHoaDonTotal!$AV:$AV,DSHoaDonTotal!$AY:$AY,CDS!$B$11,DSHoaDonTotal!$T:$T,CDS!V6)</f>
        <v>0</v>
      </c>
      <c r="W11" s="29">
        <f>SUMIFS(DSHoaDonTotal!$AV:$AV,DSHoaDonTotal!$AY:$AY,CDS!$B$11,DSHoaDonTotal!$T:$T,CDS!W6)</f>
        <v>0</v>
      </c>
      <c r="X11" s="29">
        <f>SUMIFS(DSHoaDonTotal!$AV:$AV,DSHoaDonTotal!$AY:$AY,CDS!$B$11,DSHoaDonTotal!$T:$T,CDS!X6)</f>
        <v>0</v>
      </c>
      <c r="Y11" s="29">
        <f>SUMIFS(DSHoaDonTotal!$AV:$AV,DSHoaDonTotal!$AY:$AY,CDS!$B$11,DSHoaDonTotal!$T:$T,CDS!Y6)</f>
        <v>0</v>
      </c>
      <c r="Z11" s="29">
        <f>SUMIFS(DSHoaDonTotal!$AV:$AV,DSHoaDonTotal!$AY:$AY,CDS!$B$11,DSHoaDonTotal!$T:$T,CDS!Z6)</f>
        <v>0</v>
      </c>
      <c r="AA11" s="29">
        <f>SUMIFS(DSHoaDonTotal!$AV:$AV,DSHoaDonTotal!$AY:$AY,CDS!$B$11,DSHoaDonTotal!$T:$T,CDS!AA6)</f>
        <v>0</v>
      </c>
      <c r="AB11" s="29">
        <f>SUMIFS(DSHoaDonTotal!$AV:$AV,DSHoaDonTotal!$AY:$AY,CDS!$B$11,DSHoaDonTotal!$T:$T,CDS!AB6)</f>
        <v>0</v>
      </c>
      <c r="AC11" s="29">
        <f>SUMIFS(DSHoaDonTotal!$AV:$AV,DSHoaDonTotal!$AY:$AY,CDS!$B$11,DSHoaDonTotal!$T:$T,CDS!AC6)</f>
        <v>0</v>
      </c>
      <c r="AD11" s="29">
        <f>SUMIFS(DSHoaDonTotal!$AV:$AV,DSHoaDonTotal!$AY:$AY,CDS!$B$11,DSHoaDonTotal!$T:$T,CDS!AD6)</f>
        <v>0</v>
      </c>
      <c r="AE11" s="29">
        <f>SUMIFS(DSHoaDonTotal!$AV:$AV,DSHoaDonTotal!$AY:$AY,CDS!$B$11,DSHoaDonTotal!$T:$T,CDS!AE6)</f>
        <v>0</v>
      </c>
      <c r="AF11" s="29">
        <f>SUMIFS(DSHoaDonTotal!$AV:$AV,DSHoaDonTotal!$AY:$AY,CDS!$B$11,DSHoaDonTotal!$T:$T,CDS!AF6)</f>
        <v>0</v>
      </c>
      <c r="AG11" s="29">
        <f>SUMIFS(DSHoaDonTotal!$AV:$AV,DSHoaDonTotal!$AY:$AY,CDS!$B$11,DSHoaDonTotal!$T:$T,CDS!AG6)</f>
        <v>0</v>
      </c>
    </row>
    <row r="12" spans="1:33">
      <c r="A12" s="46"/>
      <c r="B12" s="29" t="s">
        <v>118</v>
      </c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30"/>
    </row>
  </sheetData>
  <mergeCells count="4">
    <mergeCell ref="B1:I1"/>
    <mergeCell ref="P1:W1"/>
    <mergeCell ref="X1:AE1"/>
    <mergeCell ref="AF1:AG1"/>
  </mergeCells>
  <conditionalFormatting sqref="A6:A12">
    <cfRule type="expression" dxfId="13" priority="5">
      <formula>#REF!=ROW()</formula>
    </cfRule>
  </conditionalFormatting>
  <conditionalFormatting sqref="D5:G5">
    <cfRule type="expression" dxfId="12" priority="7">
      <formula>#REF!=COLUMN()</formula>
    </cfRule>
  </conditionalFormatting>
  <conditionalFormatting sqref="R5:U5">
    <cfRule type="expression" dxfId="11" priority="3">
      <formula>#REF!=COLUMN()</formula>
    </cfRule>
  </conditionalFormatting>
  <conditionalFormatting sqref="Z5:AC5">
    <cfRule type="expression" dxfId="10" priority="2">
      <formula>#REF!=COLUMN()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66B68-CF80-4715-8E63-CCC8323567E0}">
  <sheetPr codeName="Sheet8"/>
  <dimension ref="A1:AM20"/>
  <sheetViews>
    <sheetView showGridLines="0" workbookViewId="0">
      <pane xSplit="6" ySplit="7" topLeftCell="G8" activePane="bottomRight" state="frozen"/>
      <selection pane="topRight" activeCell="J1" sqref="J1"/>
      <selection pane="bottomLeft" activeCell="A7" sqref="A7"/>
      <selection pane="bottomRight" activeCell="O23" sqref="O23"/>
    </sheetView>
  </sheetViews>
  <sheetFormatPr defaultColWidth="8.85546875" defaultRowHeight="15"/>
  <cols>
    <col min="1" max="1" width="3.7109375" style="61" customWidth="1"/>
    <col min="2" max="2" width="12.85546875" style="61" customWidth="1"/>
    <col min="3" max="3" width="20.42578125" style="61" customWidth="1"/>
    <col min="4" max="9" width="12.85546875" style="61" customWidth="1"/>
    <col min="10" max="10" width="13.28515625" style="61" customWidth="1"/>
    <col min="11" max="12" width="12.85546875" style="61" customWidth="1"/>
    <col min="13" max="13" width="13.28515625" style="61" customWidth="1"/>
    <col min="14" max="14" width="12.85546875" style="61" customWidth="1"/>
    <col min="15" max="15" width="13.28515625" style="61" customWidth="1"/>
    <col min="16" max="16" width="7" style="61" bestFit="1" customWidth="1"/>
    <col min="17" max="17" width="12.85546875" style="61" customWidth="1"/>
    <col min="18" max="20" width="8.85546875" style="61"/>
    <col min="21" max="51" width="8.85546875" style="61" customWidth="1"/>
    <col min="52" max="16384" width="8.85546875" style="61"/>
  </cols>
  <sheetData>
    <row r="1" spans="1:39" ht="35.1" customHeight="1">
      <c r="A1" s="60"/>
      <c r="B1" s="161"/>
      <c r="C1" s="161"/>
      <c r="D1" s="161"/>
      <c r="E1" s="161"/>
      <c r="F1" s="161"/>
      <c r="G1" s="161"/>
      <c r="H1" s="161"/>
      <c r="I1" s="161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</row>
    <row r="2" spans="1:39" ht="35.1" customHeight="1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</row>
    <row r="3" spans="1:39" ht="15" customHeight="1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</row>
    <row r="4" spans="1:39" ht="15" customHeight="1">
      <c r="A4" s="63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</row>
    <row r="5" spans="1:39" ht="15" customHeight="1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</row>
    <row r="6" spans="1:39">
      <c r="A6" s="63"/>
      <c r="B6" s="165" t="s">
        <v>100</v>
      </c>
      <c r="C6" s="165" t="s">
        <v>101</v>
      </c>
      <c r="D6" s="165" t="s">
        <v>102</v>
      </c>
      <c r="E6" s="165" t="s">
        <v>103</v>
      </c>
      <c r="F6" s="167" t="s">
        <v>104</v>
      </c>
      <c r="G6" s="169" t="s">
        <v>3672</v>
      </c>
      <c r="H6" s="170"/>
      <c r="I6" s="170"/>
      <c r="J6" s="170"/>
      <c r="K6" s="170"/>
      <c r="L6" s="170"/>
      <c r="M6" s="170"/>
      <c r="N6" s="170"/>
      <c r="O6" s="170"/>
      <c r="P6" s="170"/>
      <c r="Q6" s="170"/>
      <c r="R6" s="170"/>
      <c r="S6" s="170"/>
      <c r="T6" s="170"/>
      <c r="U6" s="170"/>
      <c r="V6" s="170"/>
      <c r="W6" s="170"/>
      <c r="X6" s="170"/>
      <c r="Y6" s="170"/>
      <c r="Z6" s="170"/>
      <c r="AA6" s="170"/>
      <c r="AB6" s="170"/>
      <c r="AC6" s="170"/>
      <c r="AD6" s="170"/>
      <c r="AE6" s="170"/>
      <c r="AF6" s="170"/>
      <c r="AG6" s="170"/>
      <c r="AH6" s="170"/>
      <c r="AI6" s="170"/>
      <c r="AJ6" s="170"/>
      <c r="AK6" s="171"/>
      <c r="AL6" s="162" t="s">
        <v>105</v>
      </c>
      <c r="AM6" s="164" t="s">
        <v>106</v>
      </c>
    </row>
    <row r="7" spans="1:39">
      <c r="A7" s="63"/>
      <c r="B7" s="166"/>
      <c r="C7" s="166"/>
      <c r="D7" s="166"/>
      <c r="E7" s="166"/>
      <c r="F7" s="168"/>
      <c r="G7" s="64">
        <v>1</v>
      </c>
      <c r="H7" s="65">
        <v>2</v>
      </c>
      <c r="I7" s="65">
        <v>3</v>
      </c>
      <c r="J7" s="65">
        <v>4</v>
      </c>
      <c r="K7" s="65">
        <v>5</v>
      </c>
      <c r="L7" s="65">
        <v>6</v>
      </c>
      <c r="M7" s="65">
        <v>7</v>
      </c>
      <c r="N7" s="65">
        <v>8</v>
      </c>
      <c r="O7" s="65">
        <v>9</v>
      </c>
      <c r="P7" s="65">
        <v>10</v>
      </c>
      <c r="Q7" s="65">
        <v>11</v>
      </c>
      <c r="R7" s="65">
        <v>12</v>
      </c>
      <c r="S7" s="65">
        <v>13</v>
      </c>
      <c r="T7" s="65">
        <v>14</v>
      </c>
      <c r="U7" s="65">
        <v>15</v>
      </c>
      <c r="V7" s="65">
        <v>16</v>
      </c>
      <c r="W7" s="65">
        <v>17</v>
      </c>
      <c r="X7" s="65">
        <v>18</v>
      </c>
      <c r="Y7" s="65">
        <v>19</v>
      </c>
      <c r="Z7" s="65">
        <v>20</v>
      </c>
      <c r="AA7" s="65">
        <v>21</v>
      </c>
      <c r="AB7" s="65">
        <v>22</v>
      </c>
      <c r="AC7" s="65">
        <v>23</v>
      </c>
      <c r="AD7" s="65">
        <v>24</v>
      </c>
      <c r="AE7" s="65">
        <v>25</v>
      </c>
      <c r="AF7" s="65">
        <v>26</v>
      </c>
      <c r="AG7" s="65">
        <v>27</v>
      </c>
      <c r="AH7" s="65">
        <v>28</v>
      </c>
      <c r="AI7" s="65">
        <v>29</v>
      </c>
      <c r="AJ7" s="65">
        <v>30</v>
      </c>
      <c r="AK7" s="65">
        <v>31</v>
      </c>
      <c r="AL7" s="163"/>
      <c r="AM7" s="162"/>
    </row>
    <row r="8" spans="1:39">
      <c r="A8" s="63"/>
      <c r="B8" s="66">
        <v>104522</v>
      </c>
      <c r="C8" s="67" t="s">
        <v>91</v>
      </c>
      <c r="D8" s="67" t="s">
        <v>120</v>
      </c>
      <c r="E8" s="68" t="s">
        <v>107</v>
      </c>
      <c r="F8" s="69"/>
      <c r="G8" s="70" t="s">
        <v>122</v>
      </c>
      <c r="H8" s="70" t="s">
        <v>121</v>
      </c>
      <c r="I8" s="70"/>
      <c r="J8" s="131"/>
      <c r="K8" s="13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2">
        <f>COUNTIFS(G8:AK8,"s",G8:AK8,"c")</f>
        <v>0</v>
      </c>
      <c r="AM8" s="72">
        <f t="shared" ref="AM8:AM13" si="0">31-COUNTBLANK(G8:AK8)</f>
        <v>2</v>
      </c>
    </row>
    <row r="9" spans="1:39">
      <c r="A9" s="63"/>
      <c r="B9" s="66">
        <v>104517</v>
      </c>
      <c r="C9" s="67" t="s">
        <v>82</v>
      </c>
      <c r="D9" s="67" t="s">
        <v>120</v>
      </c>
      <c r="E9" s="68" t="s">
        <v>107</v>
      </c>
      <c r="F9" s="69"/>
      <c r="G9" s="70" t="s">
        <v>122</v>
      </c>
      <c r="H9" s="70"/>
      <c r="I9" s="70"/>
      <c r="J9" s="131"/>
      <c r="K9" s="13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2"/>
      <c r="AM9" s="72">
        <f t="shared" si="0"/>
        <v>1</v>
      </c>
    </row>
    <row r="10" spans="1:39">
      <c r="A10" s="63"/>
      <c r="B10" s="66">
        <v>104392</v>
      </c>
      <c r="C10" s="67" t="s">
        <v>119</v>
      </c>
      <c r="D10" s="67" t="s">
        <v>120</v>
      </c>
      <c r="E10" s="68" t="s">
        <v>107</v>
      </c>
      <c r="F10" s="69"/>
      <c r="G10" s="70" t="s">
        <v>121</v>
      </c>
      <c r="H10" s="70" t="s">
        <v>122</v>
      </c>
      <c r="I10" s="70"/>
      <c r="J10" s="131"/>
      <c r="K10" s="13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1"/>
      <c r="AL10" s="72"/>
      <c r="AM10" s="72">
        <f t="shared" si="0"/>
        <v>2</v>
      </c>
    </row>
    <row r="11" spans="1:39">
      <c r="A11" s="63"/>
      <c r="B11" s="66">
        <v>105559</v>
      </c>
      <c r="C11" s="67" t="s">
        <v>270</v>
      </c>
      <c r="D11" s="67" t="s">
        <v>120</v>
      </c>
      <c r="E11" s="68" t="s">
        <v>107</v>
      </c>
      <c r="F11" s="74"/>
      <c r="G11" s="75"/>
      <c r="H11" s="75" t="s">
        <v>121</v>
      </c>
      <c r="I11" s="75"/>
      <c r="J11" s="131"/>
      <c r="K11" s="13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4"/>
      <c r="AM11" s="72">
        <f t="shared" si="0"/>
        <v>1</v>
      </c>
    </row>
    <row r="12" spans="1:39">
      <c r="A12" s="63"/>
      <c r="B12" s="73">
        <v>105409</v>
      </c>
      <c r="C12" s="74" t="s">
        <v>218</v>
      </c>
      <c r="D12" s="67" t="s">
        <v>120</v>
      </c>
      <c r="E12" s="68" t="s">
        <v>107</v>
      </c>
      <c r="F12" s="74"/>
      <c r="G12" s="75" t="s">
        <v>121</v>
      </c>
      <c r="H12" s="75" t="s">
        <v>122</v>
      </c>
      <c r="I12" s="75"/>
      <c r="J12" s="131"/>
      <c r="K12" s="13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1"/>
      <c r="AL12" s="74"/>
      <c r="AM12" s="72">
        <f t="shared" si="0"/>
        <v>2</v>
      </c>
    </row>
    <row r="13" spans="1:39">
      <c r="A13" s="63"/>
      <c r="B13" s="73">
        <v>105606</v>
      </c>
      <c r="C13" s="74" t="s">
        <v>271</v>
      </c>
      <c r="D13" s="67" t="s">
        <v>120</v>
      </c>
      <c r="E13" s="68" t="s">
        <v>107</v>
      </c>
      <c r="F13" s="74"/>
      <c r="G13" s="75" t="s">
        <v>122</v>
      </c>
      <c r="H13" s="75" t="s">
        <v>121</v>
      </c>
      <c r="I13" s="75"/>
      <c r="J13" s="131"/>
      <c r="K13" s="13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4"/>
      <c r="AM13" s="72">
        <f t="shared" si="0"/>
        <v>2</v>
      </c>
    </row>
    <row r="14" spans="1:39">
      <c r="A14" s="63"/>
    </row>
    <row r="15" spans="1:39">
      <c r="A15" s="63"/>
      <c r="B15" s="66">
        <v>104522</v>
      </c>
      <c r="C15" s="67" t="s">
        <v>91</v>
      </c>
      <c r="D15" s="67" t="s">
        <v>120</v>
      </c>
      <c r="E15" s="68" t="s">
        <v>107</v>
      </c>
      <c r="F15" s="69"/>
      <c r="G15" s="70" t="s">
        <v>95</v>
      </c>
      <c r="H15" s="70" t="s">
        <v>95</v>
      </c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63"/>
      <c r="AM15" s="63"/>
    </row>
    <row r="16" spans="1:39">
      <c r="A16" s="63"/>
      <c r="B16" s="66">
        <v>104517</v>
      </c>
      <c r="C16" s="67" t="s">
        <v>82</v>
      </c>
      <c r="D16" s="67" t="s">
        <v>120</v>
      </c>
      <c r="E16" s="68" t="s">
        <v>107</v>
      </c>
      <c r="F16" s="69"/>
      <c r="G16" s="70" t="s">
        <v>95</v>
      </c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63"/>
      <c r="AM16" s="63"/>
    </row>
    <row r="17" spans="1:39">
      <c r="A17" s="63"/>
      <c r="B17" s="66">
        <v>104392</v>
      </c>
      <c r="C17" s="67" t="s">
        <v>119</v>
      </c>
      <c r="D17" s="67" t="s">
        <v>120</v>
      </c>
      <c r="E17" s="68" t="s">
        <v>107</v>
      </c>
      <c r="F17" s="69"/>
      <c r="G17" s="70" t="s">
        <v>96</v>
      </c>
      <c r="H17" s="70" t="s">
        <v>96</v>
      </c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63"/>
      <c r="AM17" s="63"/>
    </row>
    <row r="18" spans="1:39">
      <c r="A18" s="63"/>
      <c r="B18" s="66">
        <v>105559</v>
      </c>
      <c r="C18" s="67" t="s">
        <v>270</v>
      </c>
      <c r="D18" s="67" t="s">
        <v>120</v>
      </c>
      <c r="E18" s="68" t="s">
        <v>107</v>
      </c>
      <c r="F18" s="74"/>
      <c r="G18" s="75"/>
      <c r="H18" s="75" t="s">
        <v>96</v>
      </c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0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63"/>
      <c r="AM18" s="63"/>
    </row>
    <row r="19" spans="1:39">
      <c r="A19" s="63"/>
      <c r="B19" s="73">
        <v>105409</v>
      </c>
      <c r="C19" s="74" t="s">
        <v>218</v>
      </c>
      <c r="D19" s="67" t="s">
        <v>120</v>
      </c>
      <c r="E19" s="68" t="s">
        <v>107</v>
      </c>
      <c r="F19" s="74"/>
      <c r="G19" s="75" t="s">
        <v>95</v>
      </c>
      <c r="H19" s="75" t="s">
        <v>95</v>
      </c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0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63"/>
      <c r="AM19" s="63"/>
    </row>
    <row r="20" spans="1:39">
      <c r="A20" s="63"/>
      <c r="B20" s="73">
        <v>105606</v>
      </c>
      <c r="C20" s="74" t="s">
        <v>271</v>
      </c>
      <c r="D20" s="67" t="s">
        <v>120</v>
      </c>
      <c r="E20" s="68" t="s">
        <v>107</v>
      </c>
      <c r="F20" s="74"/>
      <c r="G20" s="75" t="s">
        <v>98</v>
      </c>
      <c r="H20" s="75" t="s">
        <v>98</v>
      </c>
      <c r="I20" s="75"/>
      <c r="J20" s="70"/>
      <c r="K20" s="70"/>
      <c r="L20" s="70"/>
      <c r="M20" s="70"/>
      <c r="N20" s="70"/>
      <c r="O20" s="70"/>
      <c r="P20" s="70"/>
      <c r="Q20" s="75"/>
      <c r="R20" s="75"/>
      <c r="S20" s="75"/>
      <c r="T20" s="75"/>
      <c r="U20" s="70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63"/>
      <c r="AM20" s="63"/>
    </row>
  </sheetData>
  <mergeCells count="9">
    <mergeCell ref="B1:I1"/>
    <mergeCell ref="AL6:AL7"/>
    <mergeCell ref="AM6:AM7"/>
    <mergeCell ref="B6:B7"/>
    <mergeCell ref="C6:C7"/>
    <mergeCell ref="D6:D7"/>
    <mergeCell ref="E6:E7"/>
    <mergeCell ref="F6:F7"/>
    <mergeCell ref="G6:AK6"/>
  </mergeCells>
  <phoneticPr fontId="34" type="noConversion"/>
  <conditionalFormatting sqref="A6:A14">
    <cfRule type="expression" dxfId="9" priority="2">
      <formula>#REF!=ROW()</formula>
    </cfRule>
  </conditionalFormatting>
  <conditionalFormatting sqref="D5:G5">
    <cfRule type="expression" dxfId="8" priority="4">
      <formula>#REF!=COLUMN()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01046-B9A9-428B-ADF9-BFAFF05157AE}">
  <sheetPr codeName="Sheet1"/>
  <dimension ref="A1:AB37"/>
  <sheetViews>
    <sheetView showGridLines="0" workbookViewId="0">
      <selection activeCell="H15" sqref="H15"/>
    </sheetView>
  </sheetViews>
  <sheetFormatPr defaultColWidth="8.85546875" defaultRowHeight="15"/>
  <cols>
    <col min="1" max="1" width="3.7109375" customWidth="1"/>
    <col min="2" max="2" width="12.85546875" customWidth="1"/>
    <col min="3" max="3" width="16.5703125" customWidth="1"/>
    <col min="4" max="7" width="12.85546875" customWidth="1"/>
    <col min="8" max="8" width="14" bestFit="1" customWidth="1"/>
    <col min="9" max="9" width="12.85546875" customWidth="1"/>
  </cols>
  <sheetData>
    <row r="1" spans="1:28" ht="35.1" customHeight="1">
      <c r="A1" s="44"/>
      <c r="B1" s="145"/>
      <c r="C1" s="145"/>
      <c r="D1" s="145"/>
      <c r="E1" s="145"/>
      <c r="F1" s="145"/>
      <c r="G1" s="145"/>
      <c r="H1" s="145"/>
      <c r="I1" s="145"/>
      <c r="J1" s="44"/>
      <c r="K1" s="44"/>
      <c r="L1" s="145"/>
      <c r="M1" s="145"/>
      <c r="N1" s="145"/>
      <c r="O1" s="145"/>
      <c r="P1" s="145"/>
      <c r="Q1" s="145"/>
      <c r="R1" s="145"/>
      <c r="S1" s="145"/>
      <c r="T1" s="44"/>
      <c r="U1" s="145"/>
      <c r="V1" s="145"/>
      <c r="W1" s="145"/>
      <c r="X1" s="145"/>
      <c r="Y1" s="145"/>
      <c r="Z1" s="145"/>
      <c r="AA1" s="145"/>
      <c r="AB1" s="145"/>
    </row>
    <row r="2" spans="1:28" ht="35.1" customHeight="1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</row>
    <row r="3" spans="1:28" ht="15" customHeigh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</row>
    <row r="4" spans="1:28" ht="15" customHeigh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</row>
    <row r="5" spans="1:28" ht="15" customHeigh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</row>
    <row r="6" spans="1:28">
      <c r="A6" s="46"/>
      <c r="B6" s="129" t="s">
        <v>84</v>
      </c>
      <c r="C6" s="67" t="s">
        <v>270</v>
      </c>
      <c r="D6" s="31" t="s">
        <v>91</v>
      </c>
      <c r="E6" s="31" t="s">
        <v>82</v>
      </c>
      <c r="F6" s="74" t="s">
        <v>218</v>
      </c>
      <c r="G6" s="130" t="s">
        <v>119</v>
      </c>
      <c r="H6" s="74" t="s">
        <v>271</v>
      </c>
    </row>
    <row r="7" spans="1:28">
      <c r="A7" s="46"/>
      <c r="B7" s="7">
        <f>DATE(YEAR(HoaDonTotal!C7),MONTH(HoaDonTotal!C7),1)</f>
        <v>44440</v>
      </c>
      <c r="C7" s="3">
        <f>IFERROR(INDEX('Doanh số'!$E$29:$BN$33,2+MATCH(VLOOKUP(C$6,BCC!$C$15:$AK$20,4+MATCH(DAY($B7),BCC!$G$7:$AK$7,0),0),'Doanh số'!$B$31:$B$33,0),IF(VLOOKUP(C$6,BCC!$C$8:$AK$13,4+MATCH(DAY($B7),BCC!$G$7:$AK$7,0),0)="s",MATCH($B7,'Doanh số'!$E$29:$BN$29,0),MATCH($B7,'Doanh số'!$E$29:$BN$29,0)+1)),0)</f>
        <v>0</v>
      </c>
      <c r="D7" s="3">
        <f>IFERROR(INDEX('Doanh số'!$E$29:$BN$33,2+MATCH(VLOOKUP(D$6,BCC!$C$15:$AK$20,4+MATCH(DAY($B7),BCC!$G$7:$AK$7,0),0),'Doanh số'!$B$31:$B$33,0),IF(VLOOKUP(D$6,BCC!$C$8:$AK$13,4+MATCH(DAY($B7),BCC!$G$7:$AK$7,0),0)="s",MATCH($B7,'Doanh số'!$E$29:$BN$29,0),MATCH($B7,'Doanh số'!$E$29:$BN$29,0)+1)),0)</f>
        <v>2713000</v>
      </c>
      <c r="E7" s="3">
        <f>IFERROR(INDEX('Doanh số'!$E$29:$BN$33,2+MATCH(VLOOKUP(E$6,BCC!$C$15:$AK$20,4+MATCH(DAY($B7),BCC!$G$7:$AK$7,0),0),'Doanh số'!$B$31:$B$33,0),IF(VLOOKUP(E$6,BCC!$C$8:$AK$13,4+MATCH(DAY($B7),BCC!$G$7:$AK$7,0),0)="s",MATCH($B7,'Doanh số'!$E$29:$BN$29,0),MATCH($B7,'Doanh số'!$E$29:$BN$29,0)+1)),0)</f>
        <v>2713000</v>
      </c>
      <c r="F7" s="3">
        <f>IFERROR(INDEX('Doanh số'!$E$29:$BN$33,2+MATCH(VLOOKUP(F$6,BCC!$C$15:$AK$20,4+MATCH(DAY($B7),BCC!$G$7:$AK$7,0),0),'Doanh số'!$B$31:$B$33,0),IF(VLOOKUP(F$6,BCC!$C$8:$AK$13,4+MATCH(DAY($B7),BCC!$G$7:$AK$7,0),0)="s",MATCH($B7,'Doanh số'!$E$29:$BN$29,0),MATCH($B7,'Doanh số'!$E$29:$BN$29,0)+1)),0)</f>
        <v>128000</v>
      </c>
      <c r="G7" s="3">
        <f>IFERROR(INDEX('Doanh số'!$E$29:$BN$33,2+MATCH(VLOOKUP(G$6,BCC!$C$15:$AK$20,4+MATCH(DAY($B7),BCC!$G$7:$AK$7,0),0),'Doanh số'!$B$31:$B$33,0),IF(VLOOKUP(G$6,BCC!$C$8:$AK$13,4+MATCH(DAY($B7),BCC!$G$7:$AK$7,0),0)="s",MATCH($B7,'Doanh số'!$E$29:$BN$29,0),MATCH($B7,'Doanh số'!$E$29:$BN$29,0)+1)),0)</f>
        <v>391000</v>
      </c>
      <c r="H7" s="3">
        <f>IFERROR(INDEX('Doanh số'!$E$29:$BN$33,2+MATCH(VLOOKUP(H$6,BCC!$C$15:$AK$20,4+MATCH(DAY($B7),BCC!$G$7:$AK$7,0),0),'Doanh số'!$B$31:$B$33,0),IF(VLOOKUP(H$6,BCC!$C$8:$AK$13,4+MATCH(DAY($B7),BCC!$G$7:$AK$7,0),0)="s",MATCH($B7,'Doanh số'!$E$29:$BN$29,0),MATCH($B7,'Doanh số'!$E$29:$BN$29,0)+1)),0)</f>
        <v>1634000</v>
      </c>
    </row>
    <row r="8" spans="1:28">
      <c r="A8" s="46"/>
      <c r="B8" s="7">
        <f>B7+1</f>
        <v>44441</v>
      </c>
      <c r="C8" s="3">
        <f>IFERROR(INDEX('Doanh số'!$E$29:$BN$33,2+MATCH(VLOOKUP(C$6,BCC!$C$15:$AK$20,4+MATCH(DAY($B8),BCC!$G$7:$AK$7,0),0),'Doanh số'!$B$31:$B$33,0),IF(VLOOKUP(C$6,BCC!$C$8:$AK$13,4+MATCH(DAY($B8),BCC!$G$7:$AK$7,0),0)="s",MATCH($B8,'Doanh số'!$E$29:$BN$29,0),MATCH($B8,'Doanh số'!$E$29:$BN$29,0)+1)),0)</f>
        <v>814000</v>
      </c>
      <c r="D8" s="3">
        <f>IFERROR(INDEX('Doanh số'!$E$29:$BN$33,2+MATCH(VLOOKUP(D$6,BCC!$C$15:$AK$20,4+MATCH(DAY($B8),BCC!$G$7:$AK$7,0),0),'Doanh số'!$B$31:$B$33,0),IF(VLOOKUP(D$6,BCC!$C$8:$AK$13,4+MATCH(DAY($B8),BCC!$G$7:$AK$7,0),0)="s",MATCH($B8,'Doanh số'!$E$29:$BN$29,0),MATCH($B8,'Doanh số'!$E$29:$BN$29,0)+1)),0)</f>
        <v>1668000</v>
      </c>
      <c r="E8" s="3">
        <f>IFERROR(INDEX('Doanh số'!$E$29:$BN$33,2+MATCH(VLOOKUP(E$6,BCC!$C$15:$AK$20,4+MATCH(DAY($B8),BCC!$G$7:$AK$7,0),0),'Doanh số'!$B$31:$B$33,0),IF(VLOOKUP(E$6,BCC!$C$8:$AK$13,4+MATCH(DAY($B8),BCC!$G$7:$AK$7,0),0)="s",MATCH($B8,'Doanh số'!$E$29:$BN$29,0),MATCH($B8,'Doanh số'!$E$29:$BN$29,0)+1)),0)</f>
        <v>0</v>
      </c>
      <c r="F8" s="3">
        <f>IFERROR(INDEX('Doanh số'!$E$29:$BN$33,2+MATCH(VLOOKUP(F$6,BCC!$C$15:$AK$20,4+MATCH(DAY($B8),BCC!$G$7:$AK$7,0),0),'Doanh số'!$B$31:$B$33,0),IF(VLOOKUP(F$6,BCC!$C$8:$AK$13,4+MATCH(DAY($B8),BCC!$G$7:$AK$7,0),0)="s",MATCH($B8,'Doanh số'!$E$29:$BN$29,0),MATCH($B8,'Doanh số'!$E$29:$BN$29,0)+1)),0)</f>
        <v>4485000</v>
      </c>
      <c r="G8" s="3">
        <f>IFERROR(INDEX('Doanh số'!$E$29:$BN$33,2+MATCH(VLOOKUP(G$6,BCC!$C$15:$AK$20,4+MATCH(DAY($B8),BCC!$G$7:$AK$7,0),0),'Doanh số'!$B$31:$B$33,0),IF(VLOOKUP(G$6,BCC!$C$8:$AK$13,4+MATCH(DAY($B8),BCC!$G$7:$AK$7,0),0)="s",MATCH($B8,'Doanh số'!$E$29:$BN$29,0),MATCH($B8,'Doanh số'!$E$29:$BN$29,0)+1)),0)</f>
        <v>4245000</v>
      </c>
      <c r="H8" s="3">
        <f>IFERROR(INDEX('Doanh số'!$E$29:$BN$33,2+MATCH(VLOOKUP(H$6,BCC!$C$15:$AK$20,4+MATCH(DAY($B8),BCC!$G$7:$AK$7,0),0),'Doanh số'!$B$31:$B$33,0),IF(VLOOKUP(H$6,BCC!$C$8:$AK$13,4+MATCH(DAY($B8),BCC!$G$7:$AK$7,0),0)="s",MATCH($B8,'Doanh số'!$E$29:$BN$29,0),MATCH($B8,'Doanh số'!$E$29:$BN$29,0)+1)),0)</f>
        <v>285000</v>
      </c>
    </row>
    <row r="9" spans="1:28">
      <c r="A9" s="46"/>
      <c r="B9" s="7">
        <f t="shared" ref="B9:B37" si="0">B8+1</f>
        <v>44442</v>
      </c>
      <c r="C9" s="3">
        <f>IFERROR(INDEX('Doanh số'!$E$29:$BN$33,2+MATCH(VLOOKUP(C$6,BCC!$C$15:$AK$20,4+MATCH(DAY($B9),BCC!$G$7:$AK$7,0),0),'Doanh số'!$B$31:$B$33,0),IF(VLOOKUP(C$6,BCC!$C$8:$AK$13,4+MATCH(DAY($B9),BCC!$G$7:$AK$7,0),0)="s",MATCH($B9,'Doanh số'!$E$29:$BN$29,0),MATCH($B9,'Doanh số'!$E$29:$BN$29,0)+1)),0)</f>
        <v>0</v>
      </c>
      <c r="D9" s="3">
        <f>IFERROR(INDEX('Doanh số'!$E$29:$BN$33,2+MATCH(VLOOKUP(D$6,BCC!$C$15:$AK$20,4+MATCH(DAY($B9),BCC!$G$7:$AK$7,0),0),'Doanh số'!$B$31:$B$33,0),IF(VLOOKUP(D$6,BCC!$C$8:$AK$13,4+MATCH(DAY($B9),BCC!$G$7:$AK$7,0),0)="s",MATCH($B9,'Doanh số'!$E$29:$BN$29,0),MATCH($B9,'Doanh số'!$E$29:$BN$29,0)+1)),0)</f>
        <v>0</v>
      </c>
      <c r="E9" s="3">
        <f>IFERROR(INDEX('Doanh số'!$E$29:$BN$33,2+MATCH(VLOOKUP(E$6,BCC!$C$15:$AK$20,4+MATCH(DAY($B9),BCC!$G$7:$AK$7,0),0),'Doanh số'!$B$31:$B$33,0),IF(VLOOKUP(E$6,BCC!$C$8:$AK$13,4+MATCH(DAY($B9),BCC!$G$7:$AK$7,0),0)="s",MATCH($B9,'Doanh số'!$E$29:$BN$29,0),MATCH($B9,'Doanh số'!$E$29:$BN$29,0)+1)),0)</f>
        <v>0</v>
      </c>
      <c r="F9" s="3">
        <f>IFERROR(INDEX('Doanh số'!$E$29:$BN$33,2+MATCH(VLOOKUP(F$6,BCC!$C$15:$AK$20,4+MATCH(DAY($B9),BCC!$G$7:$AK$7,0),0),'Doanh số'!$B$31:$B$33,0),IF(VLOOKUP(F$6,BCC!$C$8:$AK$13,4+MATCH(DAY($B9),BCC!$G$7:$AK$7,0),0)="s",MATCH($B9,'Doanh số'!$E$29:$BN$29,0),MATCH($B9,'Doanh số'!$E$29:$BN$29,0)+1)),0)</f>
        <v>0</v>
      </c>
      <c r="G9" s="3">
        <f>IFERROR(INDEX('Doanh số'!$E$29:$BN$33,2+MATCH(VLOOKUP(G$6,BCC!$C$15:$AK$20,4+MATCH(DAY($B9),BCC!$G$7:$AK$7,0),0),'Doanh số'!$B$31:$B$33,0),IF(VLOOKUP(G$6,BCC!$C$8:$AK$13,4+MATCH(DAY($B9),BCC!$G$7:$AK$7,0),0)="s",MATCH($B9,'Doanh số'!$E$29:$BN$29,0),MATCH($B9,'Doanh số'!$E$29:$BN$29,0)+1)),0)</f>
        <v>0</v>
      </c>
      <c r="H9" s="3">
        <f>IFERROR(INDEX('Doanh số'!$E$29:$BN$33,2+MATCH(VLOOKUP(H$6,BCC!$C$15:$AK$20,4+MATCH(DAY($B9),BCC!$G$7:$AK$7,0),0),'Doanh số'!$B$31:$B$33,0),IF(VLOOKUP(H$6,BCC!$C$8:$AK$13,4+MATCH(DAY($B9),BCC!$G$7:$AK$7,0),0)="s",MATCH($B9,'Doanh số'!$E$29:$BN$29,0),MATCH($B9,'Doanh số'!$E$29:$BN$29,0)+1)),0)</f>
        <v>0</v>
      </c>
    </row>
    <row r="10" spans="1:28">
      <c r="A10" s="46"/>
      <c r="B10" s="7">
        <f t="shared" si="0"/>
        <v>44443</v>
      </c>
      <c r="C10" s="3">
        <f>IFERROR(INDEX('Doanh số'!$E$29:$BN$33,2+MATCH(VLOOKUP(C$6,BCC!$C$15:$AK$20,4+MATCH(DAY($B10),BCC!$G$7:$AK$7,0),0),'Doanh số'!$B$31:$B$33,0),IF(VLOOKUP(C$6,BCC!$C$8:$AK$13,4+MATCH(DAY($B10),BCC!$G$7:$AK$7,0),0)="s",MATCH($B10,'Doanh số'!$E$29:$BN$29,0),MATCH($B10,'Doanh số'!$E$29:$BN$29,0)+1)),0)</f>
        <v>0</v>
      </c>
      <c r="D10" s="3">
        <f>IFERROR(INDEX('Doanh số'!$E$29:$BN$33,2+MATCH(VLOOKUP(D$6,BCC!$C$15:$AK$20,4+MATCH(DAY($B10),BCC!$G$7:$AK$7,0),0),'Doanh số'!$B$31:$B$33,0),IF(VLOOKUP(D$6,BCC!$C$8:$AK$13,4+MATCH(DAY($B10),BCC!$G$7:$AK$7,0),0)="s",MATCH($B10,'Doanh số'!$E$29:$BN$29,0),MATCH($B10,'Doanh số'!$E$29:$BN$29,0)+1)),0)</f>
        <v>0</v>
      </c>
      <c r="E10" s="3">
        <f>IFERROR(INDEX('Doanh số'!$E$29:$BN$33,2+MATCH(VLOOKUP(E$6,BCC!$C$15:$AK$20,4+MATCH(DAY($B10),BCC!$G$7:$AK$7,0),0),'Doanh số'!$B$31:$B$33,0),IF(VLOOKUP(E$6,BCC!$C$8:$AK$13,4+MATCH(DAY($B10),BCC!$G$7:$AK$7,0),0)="s",MATCH($B10,'Doanh số'!$E$29:$BN$29,0),MATCH($B10,'Doanh số'!$E$29:$BN$29,0)+1)),0)</f>
        <v>0</v>
      </c>
      <c r="F10" s="3">
        <f>IFERROR(INDEX('Doanh số'!$E$29:$BN$33,2+MATCH(VLOOKUP(F$6,BCC!$C$15:$AK$20,4+MATCH(DAY($B10),BCC!$G$7:$AK$7,0),0),'Doanh số'!$B$31:$B$33,0),IF(VLOOKUP(F$6,BCC!$C$8:$AK$13,4+MATCH(DAY($B10),BCC!$G$7:$AK$7,0),0)="s",MATCH($B10,'Doanh số'!$E$29:$BN$29,0),MATCH($B10,'Doanh số'!$E$29:$BN$29,0)+1)),0)</f>
        <v>0</v>
      </c>
      <c r="G10" s="3">
        <f>IFERROR(INDEX('Doanh số'!$E$29:$BN$33,2+MATCH(VLOOKUP(G$6,BCC!$C$15:$AK$20,4+MATCH(DAY($B10),BCC!$G$7:$AK$7,0),0),'Doanh số'!$B$31:$B$33,0),IF(VLOOKUP(G$6,BCC!$C$8:$AK$13,4+MATCH(DAY($B10),BCC!$G$7:$AK$7,0),0)="s",MATCH($B10,'Doanh số'!$E$29:$BN$29,0),MATCH($B10,'Doanh số'!$E$29:$BN$29,0)+1)),0)</f>
        <v>0</v>
      </c>
      <c r="H10" s="3">
        <f>IFERROR(INDEX('Doanh số'!$E$29:$BN$33,2+MATCH(VLOOKUP(H$6,BCC!$C$15:$AK$20,4+MATCH(DAY($B10),BCC!$G$7:$AK$7,0),0),'Doanh số'!$B$31:$B$33,0),IF(VLOOKUP(H$6,BCC!$C$8:$AK$13,4+MATCH(DAY($B10),BCC!$G$7:$AK$7,0),0)="s",MATCH($B10,'Doanh số'!$E$29:$BN$29,0),MATCH($B10,'Doanh số'!$E$29:$BN$29,0)+1)),0)</f>
        <v>0</v>
      </c>
    </row>
    <row r="11" spans="1:28">
      <c r="A11" s="46"/>
      <c r="B11" s="7">
        <f t="shared" si="0"/>
        <v>44444</v>
      </c>
      <c r="C11" s="3">
        <f>IFERROR(INDEX('Doanh số'!$E$29:$BN$33,2+MATCH(VLOOKUP(C$6,BCC!$C$15:$AK$20,4+MATCH(DAY($B11),BCC!$G$7:$AK$7,0),0),'Doanh số'!$B$31:$B$33,0),IF(VLOOKUP(C$6,BCC!$C$8:$AK$13,4+MATCH(DAY($B11),BCC!$G$7:$AK$7,0),0)="s",MATCH($B11,'Doanh số'!$E$29:$BN$29,0),MATCH($B11,'Doanh số'!$E$29:$BN$29,0)+1)),0)</f>
        <v>0</v>
      </c>
      <c r="D11" s="3">
        <f>IFERROR(INDEX('Doanh số'!$E$29:$BN$33,2+MATCH(VLOOKUP(D$6,BCC!$C$15:$AK$20,4+MATCH(DAY($B11),BCC!$G$7:$AK$7,0),0),'Doanh số'!$B$31:$B$33,0),IF(VLOOKUP(D$6,BCC!$C$8:$AK$13,4+MATCH(DAY($B11),BCC!$G$7:$AK$7,0),0)="s",MATCH($B11,'Doanh số'!$E$29:$BN$29,0),MATCH($B11,'Doanh số'!$E$29:$BN$29,0)+1)),0)</f>
        <v>0</v>
      </c>
      <c r="E11" s="3">
        <f>IFERROR(INDEX('Doanh số'!$E$29:$BN$33,2+MATCH(VLOOKUP(E$6,BCC!$C$15:$AK$20,4+MATCH(DAY($B11),BCC!$G$7:$AK$7,0),0),'Doanh số'!$B$31:$B$33,0),IF(VLOOKUP(E$6,BCC!$C$8:$AK$13,4+MATCH(DAY($B11),BCC!$G$7:$AK$7,0),0)="s",MATCH($B11,'Doanh số'!$E$29:$BN$29,0),MATCH($B11,'Doanh số'!$E$29:$BN$29,0)+1)),0)</f>
        <v>0</v>
      </c>
      <c r="F11" s="3">
        <f>IFERROR(INDEX('Doanh số'!$E$29:$BN$33,2+MATCH(VLOOKUP(F$6,BCC!$C$15:$AK$20,4+MATCH(DAY($B11),BCC!$G$7:$AK$7,0),0),'Doanh số'!$B$31:$B$33,0),IF(VLOOKUP(F$6,BCC!$C$8:$AK$13,4+MATCH(DAY($B11),BCC!$G$7:$AK$7,0),0)="s",MATCH($B11,'Doanh số'!$E$29:$BN$29,0),MATCH($B11,'Doanh số'!$E$29:$BN$29,0)+1)),0)</f>
        <v>0</v>
      </c>
      <c r="G11" s="3">
        <f>IFERROR(INDEX('Doanh số'!$E$29:$BN$33,2+MATCH(VLOOKUP(G$6,BCC!$C$15:$AK$20,4+MATCH(DAY($B11),BCC!$G$7:$AK$7,0),0),'Doanh số'!$B$31:$B$33,0),IF(VLOOKUP(G$6,BCC!$C$8:$AK$13,4+MATCH(DAY($B11),BCC!$G$7:$AK$7,0),0)="s",MATCH($B11,'Doanh số'!$E$29:$BN$29,0),MATCH($B11,'Doanh số'!$E$29:$BN$29,0)+1)),0)</f>
        <v>0</v>
      </c>
      <c r="H11" s="3">
        <f>IFERROR(INDEX('Doanh số'!$E$29:$BN$33,2+MATCH(VLOOKUP(H$6,BCC!$C$15:$AK$20,4+MATCH(DAY($B11),BCC!$G$7:$AK$7,0),0),'Doanh số'!$B$31:$B$33,0),IF(VLOOKUP(H$6,BCC!$C$8:$AK$13,4+MATCH(DAY($B11),BCC!$G$7:$AK$7,0),0)="s",MATCH($B11,'Doanh số'!$E$29:$BN$29,0),MATCH($B11,'Doanh số'!$E$29:$BN$29,0)+1)),0)</f>
        <v>0</v>
      </c>
    </row>
    <row r="12" spans="1:28">
      <c r="A12" s="46"/>
      <c r="B12" s="7">
        <f t="shared" si="0"/>
        <v>44445</v>
      </c>
      <c r="C12" s="3">
        <f>IFERROR(INDEX('Doanh số'!$E$29:$BN$33,2+MATCH(VLOOKUP(C$6,BCC!$C$15:$AK$20,4+MATCH(DAY($B12),BCC!$G$7:$AK$7,0),0),'Doanh số'!$B$31:$B$33,0),IF(VLOOKUP(C$6,BCC!$C$8:$AK$13,4+MATCH(DAY($B12),BCC!$G$7:$AK$7,0),0)="s",MATCH($B12,'Doanh số'!$E$29:$BN$29,0),MATCH($B12,'Doanh số'!$E$29:$BN$29,0)+1)),0)</f>
        <v>0</v>
      </c>
      <c r="D12" s="3">
        <f>IFERROR(INDEX('Doanh số'!$E$29:$BN$33,2+MATCH(VLOOKUP(D$6,BCC!$C$15:$AK$20,4+MATCH(DAY($B12),BCC!$G$7:$AK$7,0),0),'Doanh số'!$B$31:$B$33,0),IF(VLOOKUP(D$6,BCC!$C$8:$AK$13,4+MATCH(DAY($B12),BCC!$G$7:$AK$7,0),0)="s",MATCH($B12,'Doanh số'!$E$29:$BN$29,0),MATCH($B12,'Doanh số'!$E$29:$BN$29,0)+1)),0)</f>
        <v>0</v>
      </c>
      <c r="E12" s="3">
        <f>IFERROR(INDEX('Doanh số'!$E$29:$BN$33,2+MATCH(VLOOKUP(E$6,BCC!$C$15:$AK$20,4+MATCH(DAY($B12),BCC!$G$7:$AK$7,0),0),'Doanh số'!$B$31:$B$33,0),IF(VLOOKUP(E$6,BCC!$C$8:$AK$13,4+MATCH(DAY($B12),BCC!$G$7:$AK$7,0),0)="s",MATCH($B12,'Doanh số'!$E$29:$BN$29,0),MATCH($B12,'Doanh số'!$E$29:$BN$29,0)+1)),0)</f>
        <v>0</v>
      </c>
      <c r="F12" s="3">
        <f>IFERROR(INDEX('Doanh số'!$E$29:$BN$33,2+MATCH(VLOOKUP(F$6,BCC!$C$15:$AK$20,4+MATCH(DAY($B12),BCC!$G$7:$AK$7,0),0),'Doanh số'!$B$31:$B$33,0),IF(VLOOKUP(F$6,BCC!$C$8:$AK$13,4+MATCH(DAY($B12),BCC!$G$7:$AK$7,0),0)="s",MATCH($B12,'Doanh số'!$E$29:$BN$29,0),MATCH($B12,'Doanh số'!$E$29:$BN$29,0)+1)),0)</f>
        <v>0</v>
      </c>
      <c r="G12" s="3">
        <f>IFERROR(INDEX('Doanh số'!$E$29:$BN$33,2+MATCH(VLOOKUP(G$6,BCC!$C$15:$AK$20,4+MATCH(DAY($B12),BCC!$G$7:$AK$7,0),0),'Doanh số'!$B$31:$B$33,0),IF(VLOOKUP(G$6,BCC!$C$8:$AK$13,4+MATCH(DAY($B12),BCC!$G$7:$AK$7,0),0)="s",MATCH($B12,'Doanh số'!$E$29:$BN$29,0),MATCH($B12,'Doanh số'!$E$29:$BN$29,0)+1)),0)</f>
        <v>0</v>
      </c>
      <c r="H12" s="3">
        <f>IFERROR(INDEX('Doanh số'!$E$29:$BN$33,2+MATCH(VLOOKUP(H$6,BCC!$C$15:$AK$20,4+MATCH(DAY($B12),BCC!$G$7:$AK$7,0),0),'Doanh số'!$B$31:$B$33,0),IF(VLOOKUP(H$6,BCC!$C$8:$AK$13,4+MATCH(DAY($B12),BCC!$G$7:$AK$7,0),0)="s",MATCH($B12,'Doanh số'!$E$29:$BN$29,0),MATCH($B12,'Doanh số'!$E$29:$BN$29,0)+1)),0)</f>
        <v>0</v>
      </c>
    </row>
    <row r="13" spans="1:28">
      <c r="A13" s="46"/>
      <c r="B13" s="7">
        <f t="shared" si="0"/>
        <v>44446</v>
      </c>
      <c r="C13" s="3">
        <f>IFERROR(INDEX('Doanh số'!$E$29:$BN$33,2+MATCH(VLOOKUP(C$6,BCC!$C$15:$AK$20,4+MATCH(DAY($B13),BCC!$G$7:$AK$7,0),0),'Doanh số'!$B$31:$B$33,0),IF(VLOOKUP(C$6,BCC!$C$8:$AK$13,4+MATCH(DAY($B13),BCC!$G$7:$AK$7,0),0)="s",MATCH($B13,'Doanh số'!$E$29:$BN$29,0),MATCH($B13,'Doanh số'!$E$29:$BN$29,0)+1)),0)</f>
        <v>0</v>
      </c>
      <c r="D13" s="3">
        <f>IFERROR(INDEX('Doanh số'!$E$29:$BN$33,2+MATCH(VLOOKUP(D$6,BCC!$C$15:$AK$20,4+MATCH(DAY($B13),BCC!$G$7:$AK$7,0),0),'Doanh số'!$B$31:$B$33,0),IF(VLOOKUP(D$6,BCC!$C$8:$AK$13,4+MATCH(DAY($B13),BCC!$G$7:$AK$7,0),0)="s",MATCH($B13,'Doanh số'!$E$29:$BN$29,0),MATCH($B13,'Doanh số'!$E$29:$BN$29,0)+1)),0)</f>
        <v>0</v>
      </c>
      <c r="E13" s="3">
        <f>IFERROR(INDEX('Doanh số'!$E$29:$BN$33,2+MATCH(VLOOKUP(E$6,BCC!$C$15:$AK$20,4+MATCH(DAY($B13),BCC!$G$7:$AK$7,0),0),'Doanh số'!$B$31:$B$33,0),IF(VLOOKUP(E$6,BCC!$C$8:$AK$13,4+MATCH(DAY($B13),BCC!$G$7:$AK$7,0),0)="s",MATCH($B13,'Doanh số'!$E$29:$BN$29,0),MATCH($B13,'Doanh số'!$E$29:$BN$29,0)+1)),0)</f>
        <v>0</v>
      </c>
      <c r="F13" s="3">
        <f>IFERROR(INDEX('Doanh số'!$E$29:$BN$33,2+MATCH(VLOOKUP(F$6,BCC!$C$15:$AK$20,4+MATCH(DAY($B13),BCC!$G$7:$AK$7,0),0),'Doanh số'!$B$31:$B$33,0),IF(VLOOKUP(F$6,BCC!$C$8:$AK$13,4+MATCH(DAY($B13),BCC!$G$7:$AK$7,0),0)="s",MATCH($B13,'Doanh số'!$E$29:$BN$29,0),MATCH($B13,'Doanh số'!$E$29:$BN$29,0)+1)),0)</f>
        <v>0</v>
      </c>
      <c r="G13" s="3">
        <f>IFERROR(INDEX('Doanh số'!$E$29:$BN$33,2+MATCH(VLOOKUP(G$6,BCC!$C$15:$AK$20,4+MATCH(DAY($B13),BCC!$G$7:$AK$7,0),0),'Doanh số'!$B$31:$B$33,0),IF(VLOOKUP(G$6,BCC!$C$8:$AK$13,4+MATCH(DAY($B13),BCC!$G$7:$AK$7,0),0)="s",MATCH($B13,'Doanh số'!$E$29:$BN$29,0),MATCH($B13,'Doanh số'!$E$29:$BN$29,0)+1)),0)</f>
        <v>0</v>
      </c>
      <c r="H13" s="3">
        <f>IFERROR(INDEX('Doanh số'!$E$29:$BN$33,2+MATCH(VLOOKUP(H$6,BCC!$C$15:$AK$20,4+MATCH(DAY($B13),BCC!$G$7:$AK$7,0),0),'Doanh số'!$B$31:$B$33,0),IF(VLOOKUP(H$6,BCC!$C$8:$AK$13,4+MATCH(DAY($B13),BCC!$G$7:$AK$7,0),0)="s",MATCH($B13,'Doanh số'!$E$29:$BN$29,0),MATCH($B13,'Doanh số'!$E$29:$BN$29,0)+1)),0)</f>
        <v>0</v>
      </c>
    </row>
    <row r="14" spans="1:28">
      <c r="A14" s="46"/>
      <c r="B14" s="7">
        <f t="shared" si="0"/>
        <v>44447</v>
      </c>
      <c r="C14" s="3">
        <f>IFERROR(INDEX('Doanh số'!$E$29:$BN$33,2+MATCH(VLOOKUP(C$6,BCC!$C$15:$AK$20,4+MATCH(DAY($B14),BCC!$G$7:$AK$7,0),0),'Doanh số'!$B$31:$B$33,0),IF(VLOOKUP(C$6,BCC!$C$8:$AK$13,4+MATCH(DAY($B14),BCC!$G$7:$AK$7,0),0)="s",MATCH($B14,'Doanh số'!$E$29:$BN$29,0),MATCH($B14,'Doanh số'!$E$29:$BN$29,0)+1)),0)</f>
        <v>0</v>
      </c>
      <c r="D14" s="3">
        <f>IFERROR(INDEX('Doanh số'!$E$29:$BN$33,2+MATCH(VLOOKUP(D$6,BCC!$C$15:$AK$20,4+MATCH(DAY($B14),BCC!$G$7:$AK$7,0),0),'Doanh số'!$B$31:$B$33,0),IF(VLOOKUP(D$6,BCC!$C$8:$AK$13,4+MATCH(DAY($B14),BCC!$G$7:$AK$7,0),0)="s",MATCH($B14,'Doanh số'!$E$29:$BN$29,0),MATCH($B14,'Doanh số'!$E$29:$BN$29,0)+1)),0)</f>
        <v>0</v>
      </c>
      <c r="E14" s="3">
        <f>IFERROR(INDEX('Doanh số'!$E$29:$BN$33,2+MATCH(VLOOKUP(E$6,BCC!$C$15:$AK$20,4+MATCH(DAY($B14),BCC!$G$7:$AK$7,0),0),'Doanh số'!$B$31:$B$33,0),IF(VLOOKUP(E$6,BCC!$C$8:$AK$13,4+MATCH(DAY($B14),BCC!$G$7:$AK$7,0),0)="s",MATCH($B14,'Doanh số'!$E$29:$BN$29,0),MATCH($B14,'Doanh số'!$E$29:$BN$29,0)+1)),0)</f>
        <v>0</v>
      </c>
      <c r="F14" s="3">
        <f>IFERROR(INDEX('Doanh số'!$E$29:$BN$33,2+MATCH(VLOOKUP(F$6,BCC!$C$15:$AK$20,4+MATCH(DAY($B14),BCC!$G$7:$AK$7,0),0),'Doanh số'!$B$31:$B$33,0),IF(VLOOKUP(F$6,BCC!$C$8:$AK$13,4+MATCH(DAY($B14),BCC!$G$7:$AK$7,0),0)="s",MATCH($B14,'Doanh số'!$E$29:$BN$29,0),MATCH($B14,'Doanh số'!$E$29:$BN$29,0)+1)),0)</f>
        <v>0</v>
      </c>
      <c r="G14" s="3">
        <f>IFERROR(INDEX('Doanh số'!$E$29:$BN$33,2+MATCH(VLOOKUP(G$6,BCC!$C$15:$AK$20,4+MATCH(DAY($B14),BCC!$G$7:$AK$7,0),0),'Doanh số'!$B$31:$B$33,0),IF(VLOOKUP(G$6,BCC!$C$8:$AK$13,4+MATCH(DAY($B14),BCC!$G$7:$AK$7,0),0)="s",MATCH($B14,'Doanh số'!$E$29:$BN$29,0),MATCH($B14,'Doanh số'!$E$29:$BN$29,0)+1)),0)</f>
        <v>0</v>
      </c>
      <c r="H14" s="3">
        <f>IFERROR(INDEX('Doanh số'!$E$29:$BN$33,2+MATCH(VLOOKUP(H$6,BCC!$C$15:$AK$20,4+MATCH(DAY($B14),BCC!$G$7:$AK$7,0),0),'Doanh số'!$B$31:$B$33,0),IF(VLOOKUP(H$6,BCC!$C$8:$AK$13,4+MATCH(DAY($B14),BCC!$G$7:$AK$7,0),0)="s",MATCH($B14,'Doanh số'!$E$29:$BN$29,0),MATCH($B14,'Doanh số'!$E$29:$BN$29,0)+1)),0)</f>
        <v>0</v>
      </c>
    </row>
    <row r="15" spans="1:28">
      <c r="A15" s="46"/>
      <c r="B15" s="7">
        <f t="shared" si="0"/>
        <v>44448</v>
      </c>
      <c r="C15" s="3">
        <f>IFERROR(INDEX('Doanh số'!$E$29:$BN$33,2+MATCH(VLOOKUP(C$6,BCC!$C$15:$AK$20,4+MATCH(DAY($B15),BCC!$G$7:$AK$7,0),0),'Doanh số'!$B$31:$B$33,0),IF(VLOOKUP(C$6,BCC!$C$8:$AK$13,4+MATCH(DAY($B15),BCC!$G$7:$AK$7,0),0)="s",MATCH($B15,'Doanh số'!$E$29:$BN$29,0),MATCH($B15,'Doanh số'!$E$29:$BN$29,0)+1)),0)</f>
        <v>0</v>
      </c>
      <c r="D15" s="3">
        <f>IFERROR(INDEX('Doanh số'!$E$29:$BN$33,2+MATCH(VLOOKUP(D$6,BCC!$C$15:$AK$20,4+MATCH(DAY($B15),BCC!$G$7:$AK$7,0),0),'Doanh số'!$B$31:$B$33,0),IF(VLOOKUP(D$6,BCC!$C$8:$AK$13,4+MATCH(DAY($B15),BCC!$G$7:$AK$7,0),0)="s",MATCH($B15,'Doanh số'!$E$29:$BN$29,0),MATCH($B15,'Doanh số'!$E$29:$BN$29,0)+1)),0)</f>
        <v>0</v>
      </c>
      <c r="E15" s="3">
        <f>IFERROR(INDEX('Doanh số'!$E$29:$BN$33,2+MATCH(VLOOKUP(E$6,BCC!$C$15:$AK$20,4+MATCH(DAY($B15),BCC!$G$7:$AK$7,0),0),'Doanh số'!$B$31:$B$33,0),IF(VLOOKUP(E$6,BCC!$C$8:$AK$13,4+MATCH(DAY($B15),BCC!$G$7:$AK$7,0),0)="s",MATCH($B15,'Doanh số'!$E$29:$BN$29,0),MATCH($B15,'Doanh số'!$E$29:$BN$29,0)+1)),0)</f>
        <v>0</v>
      </c>
      <c r="F15" s="3">
        <f>IFERROR(INDEX('Doanh số'!$E$29:$BN$33,2+MATCH(VLOOKUP(F$6,BCC!$C$15:$AK$20,4+MATCH(DAY($B15),BCC!$G$7:$AK$7,0),0),'Doanh số'!$B$31:$B$33,0),IF(VLOOKUP(F$6,BCC!$C$8:$AK$13,4+MATCH(DAY($B15),BCC!$G$7:$AK$7,0),0)="s",MATCH($B15,'Doanh số'!$E$29:$BN$29,0),MATCH($B15,'Doanh số'!$E$29:$BN$29,0)+1)),0)</f>
        <v>0</v>
      </c>
      <c r="G15" s="3">
        <f>IFERROR(INDEX('Doanh số'!$E$29:$BN$33,2+MATCH(VLOOKUP(G$6,BCC!$C$15:$AK$20,4+MATCH(DAY($B15),BCC!$G$7:$AK$7,0),0),'Doanh số'!$B$31:$B$33,0),IF(VLOOKUP(G$6,BCC!$C$8:$AK$13,4+MATCH(DAY($B15),BCC!$G$7:$AK$7,0),0)="s",MATCH($B15,'Doanh số'!$E$29:$BN$29,0),MATCH($B15,'Doanh số'!$E$29:$BN$29,0)+1)),0)</f>
        <v>0</v>
      </c>
      <c r="H15" s="3">
        <f>IFERROR(INDEX('Doanh số'!$E$29:$BN$33,2+MATCH(VLOOKUP(H$6,BCC!$C$15:$AK$20,4+MATCH(DAY($B15),BCC!$G$7:$AK$7,0),0),'Doanh số'!$B$31:$B$33,0),IF(VLOOKUP(H$6,BCC!$C$8:$AK$13,4+MATCH(DAY($B15),BCC!$G$7:$AK$7,0),0)="s",MATCH($B15,'Doanh số'!$E$29:$BN$29,0),MATCH($B15,'Doanh số'!$E$29:$BN$29,0)+1)),0)</f>
        <v>0</v>
      </c>
    </row>
    <row r="16" spans="1:28">
      <c r="A16" s="46"/>
      <c r="B16" s="7">
        <f t="shared" si="0"/>
        <v>44449</v>
      </c>
      <c r="C16" s="3">
        <f>IFERROR(INDEX('Doanh số'!$E$29:$BN$33,2+MATCH(VLOOKUP(C$6,BCC!$C$15:$AK$20,4+MATCH(DAY($B16),BCC!$G$7:$AK$7,0),0),'Doanh số'!$B$31:$B$33,0),IF(VLOOKUP(C$6,BCC!$C$8:$AK$13,4+MATCH(DAY($B16),BCC!$G$7:$AK$7,0),0)="s",MATCH($B16,'Doanh số'!$E$29:$BN$29,0),MATCH($B16,'Doanh số'!$E$29:$BN$29,0)+1)),0)</f>
        <v>0</v>
      </c>
      <c r="D16" s="3">
        <f>IFERROR(INDEX('Doanh số'!$E$29:$BN$33,2+MATCH(VLOOKUP(D$6,BCC!$C$15:$AK$20,4+MATCH(DAY($B16),BCC!$G$7:$AK$7,0),0),'Doanh số'!$B$31:$B$33,0),IF(VLOOKUP(D$6,BCC!$C$8:$AK$13,4+MATCH(DAY($B16),BCC!$G$7:$AK$7,0),0)="s",MATCH($B16,'Doanh số'!$E$29:$BN$29,0),MATCH($B16,'Doanh số'!$E$29:$BN$29,0)+1)),0)</f>
        <v>0</v>
      </c>
      <c r="E16" s="3">
        <f>IFERROR(INDEX('Doanh số'!$E$29:$BN$33,2+MATCH(VLOOKUP(E$6,BCC!$C$15:$AK$20,4+MATCH(DAY($B16),BCC!$G$7:$AK$7,0),0),'Doanh số'!$B$31:$B$33,0),IF(VLOOKUP(E$6,BCC!$C$8:$AK$13,4+MATCH(DAY($B16),BCC!$G$7:$AK$7,0),0)="s",MATCH($B16,'Doanh số'!$E$29:$BN$29,0),MATCH($B16,'Doanh số'!$E$29:$BN$29,0)+1)),0)</f>
        <v>0</v>
      </c>
      <c r="F16" s="3">
        <f>IFERROR(INDEX('Doanh số'!$E$29:$BN$33,2+MATCH(VLOOKUP(F$6,BCC!$C$15:$AK$20,4+MATCH(DAY($B16),BCC!$G$7:$AK$7,0),0),'Doanh số'!$B$31:$B$33,0),IF(VLOOKUP(F$6,BCC!$C$8:$AK$13,4+MATCH(DAY($B16),BCC!$G$7:$AK$7,0),0)="s",MATCH($B16,'Doanh số'!$E$29:$BN$29,0),MATCH($B16,'Doanh số'!$E$29:$BN$29,0)+1)),0)</f>
        <v>0</v>
      </c>
      <c r="G16" s="3">
        <f>IFERROR(INDEX('Doanh số'!$E$29:$BN$33,2+MATCH(VLOOKUP(G$6,BCC!$C$15:$AK$20,4+MATCH(DAY($B16),BCC!$G$7:$AK$7,0),0),'Doanh số'!$B$31:$B$33,0),IF(VLOOKUP(G$6,BCC!$C$8:$AK$13,4+MATCH(DAY($B16),BCC!$G$7:$AK$7,0),0)="s",MATCH($B16,'Doanh số'!$E$29:$BN$29,0),MATCH($B16,'Doanh số'!$E$29:$BN$29,0)+1)),0)</f>
        <v>0</v>
      </c>
      <c r="H16" s="3">
        <f>IFERROR(INDEX('Doanh số'!$E$29:$BN$33,2+MATCH(VLOOKUP(H$6,BCC!$C$15:$AK$20,4+MATCH(DAY($B16),BCC!$G$7:$AK$7,0),0),'Doanh số'!$B$31:$B$33,0),IF(VLOOKUP(H$6,BCC!$C$8:$AK$13,4+MATCH(DAY($B16),BCC!$G$7:$AK$7,0),0)="s",MATCH($B16,'Doanh số'!$E$29:$BN$29,0),MATCH($B16,'Doanh số'!$E$29:$BN$29,0)+1)),0)</f>
        <v>0</v>
      </c>
    </row>
    <row r="17" spans="1:8">
      <c r="A17" s="46"/>
      <c r="B17" s="7">
        <f t="shared" si="0"/>
        <v>44450</v>
      </c>
      <c r="C17" s="3">
        <f>IFERROR(INDEX('Doanh số'!$E$29:$BN$33,2+MATCH(VLOOKUP(C$6,BCC!$C$15:$AK$20,4+MATCH(DAY($B17),BCC!$G$7:$AK$7,0),0),'Doanh số'!$B$31:$B$33,0),IF(VLOOKUP(C$6,BCC!$C$8:$AK$13,4+MATCH(DAY($B17),BCC!$G$7:$AK$7,0),0)="s",MATCH($B17,'Doanh số'!$E$29:$BN$29,0),MATCH($B17,'Doanh số'!$E$29:$BN$29,0)+1)),0)</f>
        <v>0</v>
      </c>
      <c r="D17" s="3">
        <f>IFERROR(INDEX('Doanh số'!$E$29:$BN$33,2+MATCH(VLOOKUP(D$6,BCC!$C$15:$AK$20,4+MATCH(DAY($B17),BCC!$G$7:$AK$7,0),0),'Doanh số'!$B$31:$B$33,0),IF(VLOOKUP(D$6,BCC!$C$8:$AK$13,4+MATCH(DAY($B17),BCC!$G$7:$AK$7,0),0)="s",MATCH($B17,'Doanh số'!$E$29:$BN$29,0),MATCH($B17,'Doanh số'!$E$29:$BN$29,0)+1)),0)</f>
        <v>0</v>
      </c>
      <c r="E17" s="3">
        <f>IFERROR(INDEX('Doanh số'!$E$29:$BN$33,2+MATCH(VLOOKUP(E$6,BCC!$C$15:$AK$20,4+MATCH(DAY($B17),BCC!$G$7:$AK$7,0),0),'Doanh số'!$B$31:$B$33,0),IF(VLOOKUP(E$6,BCC!$C$8:$AK$13,4+MATCH(DAY($B17),BCC!$G$7:$AK$7,0),0)="s",MATCH($B17,'Doanh số'!$E$29:$BN$29,0),MATCH($B17,'Doanh số'!$E$29:$BN$29,0)+1)),0)</f>
        <v>0</v>
      </c>
      <c r="F17" s="3">
        <f>IFERROR(INDEX('Doanh số'!$E$29:$BN$33,2+MATCH(VLOOKUP(F$6,BCC!$C$15:$AK$20,4+MATCH(DAY($B17),BCC!$G$7:$AK$7,0),0),'Doanh số'!$B$31:$B$33,0),IF(VLOOKUP(F$6,BCC!$C$8:$AK$13,4+MATCH(DAY($B17),BCC!$G$7:$AK$7,0),0)="s",MATCH($B17,'Doanh số'!$E$29:$BN$29,0),MATCH($B17,'Doanh số'!$E$29:$BN$29,0)+1)),0)</f>
        <v>0</v>
      </c>
      <c r="G17" s="3">
        <f>IFERROR(INDEX('Doanh số'!$E$29:$BN$33,2+MATCH(VLOOKUP(G$6,BCC!$C$15:$AK$20,4+MATCH(DAY($B17),BCC!$G$7:$AK$7,0),0),'Doanh số'!$B$31:$B$33,0),IF(VLOOKUP(G$6,BCC!$C$8:$AK$13,4+MATCH(DAY($B17),BCC!$G$7:$AK$7,0),0)="s",MATCH($B17,'Doanh số'!$E$29:$BN$29,0),MATCH($B17,'Doanh số'!$E$29:$BN$29,0)+1)),0)</f>
        <v>0</v>
      </c>
      <c r="H17" s="3">
        <f>IFERROR(INDEX('Doanh số'!$E$29:$BN$33,2+MATCH(VLOOKUP(H$6,BCC!$C$15:$AK$20,4+MATCH(DAY($B17),BCC!$G$7:$AK$7,0),0),'Doanh số'!$B$31:$B$33,0),IF(VLOOKUP(H$6,BCC!$C$8:$AK$13,4+MATCH(DAY($B17),BCC!$G$7:$AK$7,0),0)="s",MATCH($B17,'Doanh số'!$E$29:$BN$29,0),MATCH($B17,'Doanh số'!$E$29:$BN$29,0)+1)),0)</f>
        <v>0</v>
      </c>
    </row>
    <row r="18" spans="1:8">
      <c r="A18" s="46"/>
      <c r="B18" s="7">
        <f t="shared" si="0"/>
        <v>44451</v>
      </c>
      <c r="C18" s="3">
        <f>IFERROR(INDEX('Doanh số'!$E$29:$BN$33,2+MATCH(VLOOKUP(C$6,BCC!$C$15:$AK$20,4+MATCH(DAY($B18),BCC!$G$7:$AK$7,0),0),'Doanh số'!$B$31:$B$33,0),IF(VLOOKUP(C$6,BCC!$C$8:$AK$13,4+MATCH(DAY($B18),BCC!$G$7:$AK$7,0),0)="s",MATCH($B18,'Doanh số'!$E$29:$BN$29,0),MATCH($B18,'Doanh số'!$E$29:$BN$29,0)+1)),0)</f>
        <v>0</v>
      </c>
      <c r="D18" s="3">
        <f>IFERROR(INDEX('Doanh số'!$E$29:$BN$33,2+MATCH(VLOOKUP(D$6,BCC!$C$15:$AK$20,4+MATCH(DAY($B18),BCC!$G$7:$AK$7,0),0),'Doanh số'!$B$31:$B$33,0),IF(VLOOKUP(D$6,BCC!$C$8:$AK$13,4+MATCH(DAY($B18),BCC!$G$7:$AK$7,0),0)="s",MATCH($B18,'Doanh số'!$E$29:$BN$29,0),MATCH($B18,'Doanh số'!$E$29:$BN$29,0)+1)),0)</f>
        <v>0</v>
      </c>
      <c r="E18" s="3">
        <f>IFERROR(INDEX('Doanh số'!$E$29:$BN$33,2+MATCH(VLOOKUP(E$6,BCC!$C$15:$AK$20,4+MATCH(DAY($B18),BCC!$G$7:$AK$7,0),0),'Doanh số'!$B$31:$B$33,0),IF(VLOOKUP(E$6,BCC!$C$8:$AK$13,4+MATCH(DAY($B18),BCC!$G$7:$AK$7,0),0)="s",MATCH($B18,'Doanh số'!$E$29:$BN$29,0),MATCH($B18,'Doanh số'!$E$29:$BN$29,0)+1)),0)</f>
        <v>0</v>
      </c>
      <c r="F18" s="3">
        <f>IFERROR(INDEX('Doanh số'!$E$29:$BN$33,2+MATCH(VLOOKUP(F$6,BCC!$C$15:$AK$20,4+MATCH(DAY($B18),BCC!$G$7:$AK$7,0),0),'Doanh số'!$B$31:$B$33,0),IF(VLOOKUP(F$6,BCC!$C$8:$AK$13,4+MATCH(DAY($B18),BCC!$G$7:$AK$7,0),0)="s",MATCH($B18,'Doanh số'!$E$29:$BN$29,0),MATCH($B18,'Doanh số'!$E$29:$BN$29,0)+1)),0)</f>
        <v>0</v>
      </c>
      <c r="G18" s="3">
        <f>IFERROR(INDEX('Doanh số'!$E$29:$BN$33,2+MATCH(VLOOKUP(G$6,BCC!$C$15:$AK$20,4+MATCH(DAY($B18),BCC!$G$7:$AK$7,0),0),'Doanh số'!$B$31:$B$33,0),IF(VLOOKUP(G$6,BCC!$C$8:$AK$13,4+MATCH(DAY($B18),BCC!$G$7:$AK$7,0),0)="s",MATCH($B18,'Doanh số'!$E$29:$BN$29,0),MATCH($B18,'Doanh số'!$E$29:$BN$29,0)+1)),0)</f>
        <v>0</v>
      </c>
      <c r="H18" s="3">
        <f>IFERROR(INDEX('Doanh số'!$E$29:$BN$33,2+MATCH(VLOOKUP(H$6,BCC!$C$15:$AK$20,4+MATCH(DAY($B18),BCC!$G$7:$AK$7,0),0),'Doanh số'!$B$31:$B$33,0),IF(VLOOKUP(H$6,BCC!$C$8:$AK$13,4+MATCH(DAY($B18),BCC!$G$7:$AK$7,0),0)="s",MATCH($B18,'Doanh số'!$E$29:$BN$29,0),MATCH($B18,'Doanh số'!$E$29:$BN$29,0)+1)),0)</f>
        <v>0</v>
      </c>
    </row>
    <row r="19" spans="1:8">
      <c r="A19" s="46"/>
      <c r="B19" s="7">
        <f t="shared" si="0"/>
        <v>44452</v>
      </c>
      <c r="C19" s="3">
        <f>IFERROR(INDEX('Doanh số'!$E$29:$BN$33,2+MATCH(VLOOKUP(C$6,BCC!$C$15:$AK$20,4+MATCH(DAY($B19),BCC!$G$7:$AK$7,0),0),'Doanh số'!$B$31:$B$33,0),IF(VLOOKUP(C$6,BCC!$C$8:$AK$13,4+MATCH(DAY($B19),BCC!$G$7:$AK$7,0),0)="s",MATCH($B19,'Doanh số'!$E$29:$BN$29,0),MATCH($B19,'Doanh số'!$E$29:$BN$29,0)+1)),0)</f>
        <v>0</v>
      </c>
      <c r="D19" s="3">
        <f>IFERROR(INDEX('Doanh số'!$E$29:$BN$33,2+MATCH(VLOOKUP(D$6,BCC!$C$15:$AK$20,4+MATCH(DAY($B19),BCC!$G$7:$AK$7,0),0),'Doanh số'!$B$31:$B$33,0),IF(VLOOKUP(D$6,BCC!$C$8:$AK$13,4+MATCH(DAY($B19),BCC!$G$7:$AK$7,0),0)="s",MATCH($B19,'Doanh số'!$E$29:$BN$29,0),MATCH($B19,'Doanh số'!$E$29:$BN$29,0)+1)),0)</f>
        <v>0</v>
      </c>
      <c r="E19" s="3">
        <f>IFERROR(INDEX('Doanh số'!$E$29:$BN$33,2+MATCH(VLOOKUP(E$6,BCC!$C$15:$AK$20,4+MATCH(DAY($B19),BCC!$G$7:$AK$7,0),0),'Doanh số'!$B$31:$B$33,0),IF(VLOOKUP(E$6,BCC!$C$8:$AK$13,4+MATCH(DAY($B19),BCC!$G$7:$AK$7,0),0)="s",MATCH($B19,'Doanh số'!$E$29:$BN$29,0),MATCH($B19,'Doanh số'!$E$29:$BN$29,0)+1)),0)</f>
        <v>0</v>
      </c>
      <c r="F19" s="3">
        <f>IFERROR(INDEX('Doanh số'!$E$29:$BN$33,2+MATCH(VLOOKUP(F$6,BCC!$C$15:$AK$20,4+MATCH(DAY($B19),BCC!$G$7:$AK$7,0),0),'Doanh số'!$B$31:$B$33,0),IF(VLOOKUP(F$6,BCC!$C$8:$AK$13,4+MATCH(DAY($B19),BCC!$G$7:$AK$7,0),0)="s",MATCH($B19,'Doanh số'!$E$29:$BN$29,0),MATCH($B19,'Doanh số'!$E$29:$BN$29,0)+1)),0)</f>
        <v>0</v>
      </c>
      <c r="G19" s="3">
        <f>IFERROR(INDEX('Doanh số'!$E$29:$BN$33,2+MATCH(VLOOKUP(G$6,BCC!$C$15:$AK$20,4+MATCH(DAY($B19),BCC!$G$7:$AK$7,0),0),'Doanh số'!$B$31:$B$33,0),IF(VLOOKUP(G$6,BCC!$C$8:$AK$13,4+MATCH(DAY($B19),BCC!$G$7:$AK$7,0),0)="s",MATCH($B19,'Doanh số'!$E$29:$BN$29,0),MATCH($B19,'Doanh số'!$E$29:$BN$29,0)+1)),0)</f>
        <v>0</v>
      </c>
      <c r="H19" s="3">
        <f>IFERROR(INDEX('Doanh số'!$E$29:$BN$33,2+MATCH(VLOOKUP(H$6,BCC!$C$15:$AK$20,4+MATCH(DAY($B19),BCC!$G$7:$AK$7,0),0),'Doanh số'!$B$31:$B$33,0),IF(VLOOKUP(H$6,BCC!$C$8:$AK$13,4+MATCH(DAY($B19),BCC!$G$7:$AK$7,0),0)="s",MATCH($B19,'Doanh số'!$E$29:$BN$29,0),MATCH($B19,'Doanh số'!$E$29:$BN$29,0)+1)),0)</f>
        <v>0</v>
      </c>
    </row>
    <row r="20" spans="1:8">
      <c r="A20" s="46"/>
      <c r="B20" s="7">
        <f t="shared" si="0"/>
        <v>44453</v>
      </c>
      <c r="C20" s="3">
        <f>IFERROR(INDEX('Doanh số'!$E$29:$BN$33,2+MATCH(VLOOKUP(C$6,BCC!$C$15:$AK$20,4+MATCH(DAY($B20),BCC!$G$7:$AK$7,0),0),'Doanh số'!$B$31:$B$33,0),IF(VLOOKUP(C$6,BCC!$C$8:$AK$13,4+MATCH(DAY($B20),BCC!$G$7:$AK$7,0),0)="s",MATCH($B20,'Doanh số'!$E$29:$BN$29,0),MATCH($B20,'Doanh số'!$E$29:$BN$29,0)+1)),0)</f>
        <v>0</v>
      </c>
      <c r="D20" s="3">
        <f>IFERROR(INDEX('Doanh số'!$E$29:$BN$33,2+MATCH(VLOOKUP(D$6,BCC!$C$15:$AK$20,4+MATCH(DAY($B20),BCC!$G$7:$AK$7,0),0),'Doanh số'!$B$31:$B$33,0),IF(VLOOKUP(D$6,BCC!$C$8:$AK$13,4+MATCH(DAY($B20),BCC!$G$7:$AK$7,0),0)="s",MATCH($B20,'Doanh số'!$E$29:$BN$29,0),MATCH($B20,'Doanh số'!$E$29:$BN$29,0)+1)),0)</f>
        <v>0</v>
      </c>
      <c r="E20" s="3">
        <f>IFERROR(INDEX('Doanh số'!$E$29:$BN$33,2+MATCH(VLOOKUP(E$6,BCC!$C$15:$AK$20,4+MATCH(DAY($B20),BCC!$G$7:$AK$7,0),0),'Doanh số'!$B$31:$B$33,0),IF(VLOOKUP(E$6,BCC!$C$8:$AK$13,4+MATCH(DAY($B20),BCC!$G$7:$AK$7,0),0)="s",MATCH($B20,'Doanh số'!$E$29:$BN$29,0),MATCH($B20,'Doanh số'!$E$29:$BN$29,0)+1)),0)</f>
        <v>0</v>
      </c>
      <c r="F20" s="3">
        <f>IFERROR(INDEX('Doanh số'!$E$29:$BN$33,2+MATCH(VLOOKUP(F$6,BCC!$C$15:$AK$20,4+MATCH(DAY($B20),BCC!$G$7:$AK$7,0),0),'Doanh số'!$B$31:$B$33,0),IF(VLOOKUP(F$6,BCC!$C$8:$AK$13,4+MATCH(DAY($B20),BCC!$G$7:$AK$7,0),0)="s",MATCH($B20,'Doanh số'!$E$29:$BN$29,0),MATCH($B20,'Doanh số'!$E$29:$BN$29,0)+1)),0)</f>
        <v>0</v>
      </c>
      <c r="G20" s="3">
        <f>IFERROR(INDEX('Doanh số'!$E$29:$BN$33,2+MATCH(VLOOKUP(G$6,BCC!$C$15:$AK$20,4+MATCH(DAY($B20),BCC!$G$7:$AK$7,0),0),'Doanh số'!$B$31:$B$33,0),IF(VLOOKUP(G$6,BCC!$C$8:$AK$13,4+MATCH(DAY($B20),BCC!$G$7:$AK$7,0),0)="s",MATCH($B20,'Doanh số'!$E$29:$BN$29,0),MATCH($B20,'Doanh số'!$E$29:$BN$29,0)+1)),0)</f>
        <v>0</v>
      </c>
      <c r="H20" s="3">
        <f>IFERROR(INDEX('Doanh số'!$E$29:$BN$33,2+MATCH(VLOOKUP(H$6,BCC!$C$15:$AK$20,4+MATCH(DAY($B20),BCC!$G$7:$AK$7,0),0),'Doanh số'!$B$31:$B$33,0),IF(VLOOKUP(H$6,BCC!$C$8:$AK$13,4+MATCH(DAY($B20),BCC!$G$7:$AK$7,0),0)="s",MATCH($B20,'Doanh số'!$E$29:$BN$29,0),MATCH($B20,'Doanh số'!$E$29:$BN$29,0)+1)),0)</f>
        <v>0</v>
      </c>
    </row>
    <row r="21" spans="1:8">
      <c r="A21" s="46"/>
      <c r="B21" s="7">
        <f t="shared" si="0"/>
        <v>44454</v>
      </c>
      <c r="C21" s="3">
        <f>IFERROR(INDEX('Doanh số'!$E$29:$BN$33,2+MATCH(VLOOKUP(C$6,BCC!$C$15:$AK$20,4+MATCH(DAY($B21),BCC!$G$7:$AK$7,0),0),'Doanh số'!$B$31:$B$33,0),IF(VLOOKUP(C$6,BCC!$C$8:$AK$13,4+MATCH(DAY($B21),BCC!$G$7:$AK$7,0),0)="s",MATCH($B21,'Doanh số'!$E$29:$BN$29,0),MATCH($B21,'Doanh số'!$E$29:$BN$29,0)+1)),0)</f>
        <v>0</v>
      </c>
      <c r="D21" s="3">
        <f>IFERROR(INDEX('Doanh số'!$E$29:$BN$33,2+MATCH(VLOOKUP(D$6,BCC!$C$15:$AK$20,4+MATCH(DAY($B21),BCC!$G$7:$AK$7,0),0),'Doanh số'!$B$31:$B$33,0),IF(VLOOKUP(D$6,BCC!$C$8:$AK$13,4+MATCH(DAY($B21),BCC!$G$7:$AK$7,0),0)="s",MATCH($B21,'Doanh số'!$E$29:$BN$29,0),MATCH($B21,'Doanh số'!$E$29:$BN$29,0)+1)),0)</f>
        <v>0</v>
      </c>
      <c r="E21" s="3">
        <f>IFERROR(INDEX('Doanh số'!$E$29:$BN$33,2+MATCH(VLOOKUP(E$6,BCC!$C$15:$AK$20,4+MATCH(DAY($B21),BCC!$G$7:$AK$7,0),0),'Doanh số'!$B$31:$B$33,0),IF(VLOOKUP(E$6,BCC!$C$8:$AK$13,4+MATCH(DAY($B21),BCC!$G$7:$AK$7,0),0)="s",MATCH($B21,'Doanh số'!$E$29:$BN$29,0),MATCH($B21,'Doanh số'!$E$29:$BN$29,0)+1)),0)</f>
        <v>0</v>
      </c>
      <c r="F21" s="3">
        <f>IFERROR(INDEX('Doanh số'!$E$29:$BN$33,2+MATCH(VLOOKUP(F$6,BCC!$C$15:$AK$20,4+MATCH(DAY($B21),BCC!$G$7:$AK$7,0),0),'Doanh số'!$B$31:$B$33,0),IF(VLOOKUP(F$6,BCC!$C$8:$AK$13,4+MATCH(DAY($B21),BCC!$G$7:$AK$7,0),0)="s",MATCH($B21,'Doanh số'!$E$29:$BN$29,0),MATCH($B21,'Doanh số'!$E$29:$BN$29,0)+1)),0)</f>
        <v>0</v>
      </c>
      <c r="G21" s="3">
        <f>IFERROR(INDEX('Doanh số'!$E$29:$BN$33,2+MATCH(VLOOKUP(G$6,BCC!$C$15:$AK$20,4+MATCH(DAY($B21),BCC!$G$7:$AK$7,0),0),'Doanh số'!$B$31:$B$33,0),IF(VLOOKUP(G$6,BCC!$C$8:$AK$13,4+MATCH(DAY($B21),BCC!$G$7:$AK$7,0),0)="s",MATCH($B21,'Doanh số'!$E$29:$BN$29,0),MATCH($B21,'Doanh số'!$E$29:$BN$29,0)+1)),0)</f>
        <v>0</v>
      </c>
      <c r="H21" s="3">
        <f>IFERROR(INDEX('Doanh số'!$E$29:$BN$33,2+MATCH(VLOOKUP(H$6,BCC!$C$15:$AK$20,4+MATCH(DAY($B21),BCC!$G$7:$AK$7,0),0),'Doanh số'!$B$31:$B$33,0),IF(VLOOKUP(H$6,BCC!$C$8:$AK$13,4+MATCH(DAY($B21),BCC!$G$7:$AK$7,0),0)="s",MATCH($B21,'Doanh số'!$E$29:$BN$29,0),MATCH($B21,'Doanh số'!$E$29:$BN$29,0)+1)),0)</f>
        <v>0</v>
      </c>
    </row>
    <row r="22" spans="1:8">
      <c r="A22" s="46"/>
      <c r="B22" s="7">
        <f t="shared" si="0"/>
        <v>44455</v>
      </c>
      <c r="C22" s="3">
        <f>IFERROR(INDEX('Doanh số'!$E$29:$BN$33,2+MATCH(VLOOKUP(C$6,BCC!$C$15:$AK$20,4+MATCH(DAY($B22),BCC!$G$7:$AK$7,0),0),'Doanh số'!$B$31:$B$33,0),IF(VLOOKUP(C$6,BCC!$C$8:$AK$13,4+MATCH(DAY($B22),BCC!$G$7:$AK$7,0),0)="s",MATCH($B22,'Doanh số'!$E$29:$BN$29,0),MATCH($B22,'Doanh số'!$E$29:$BN$29,0)+1)),0)</f>
        <v>0</v>
      </c>
      <c r="D22" s="3">
        <f>IFERROR(INDEX('Doanh số'!$E$29:$BN$33,2+MATCH(VLOOKUP(D$6,BCC!$C$15:$AK$20,4+MATCH(DAY($B22),BCC!$G$7:$AK$7,0),0),'Doanh số'!$B$31:$B$33,0),IF(VLOOKUP(D$6,BCC!$C$8:$AK$13,4+MATCH(DAY($B22),BCC!$G$7:$AK$7,0),0)="s",MATCH($B22,'Doanh số'!$E$29:$BN$29,0),MATCH($B22,'Doanh số'!$E$29:$BN$29,0)+1)),0)</f>
        <v>0</v>
      </c>
      <c r="E22" s="3">
        <f>IFERROR(INDEX('Doanh số'!$E$29:$BN$33,2+MATCH(VLOOKUP(E$6,BCC!$C$15:$AK$20,4+MATCH(DAY($B22),BCC!$G$7:$AK$7,0),0),'Doanh số'!$B$31:$B$33,0),IF(VLOOKUP(E$6,BCC!$C$8:$AK$13,4+MATCH(DAY($B22),BCC!$G$7:$AK$7,0),0)="s",MATCH($B22,'Doanh số'!$E$29:$BN$29,0),MATCH($B22,'Doanh số'!$E$29:$BN$29,0)+1)),0)</f>
        <v>0</v>
      </c>
      <c r="F22" s="3">
        <f>IFERROR(INDEX('Doanh số'!$E$29:$BN$33,2+MATCH(VLOOKUP(F$6,BCC!$C$15:$AK$20,4+MATCH(DAY($B22),BCC!$G$7:$AK$7,0),0),'Doanh số'!$B$31:$B$33,0),IF(VLOOKUP(F$6,BCC!$C$8:$AK$13,4+MATCH(DAY($B22),BCC!$G$7:$AK$7,0),0)="s",MATCH($B22,'Doanh số'!$E$29:$BN$29,0),MATCH($B22,'Doanh số'!$E$29:$BN$29,0)+1)),0)</f>
        <v>0</v>
      </c>
      <c r="G22" s="3">
        <f>IFERROR(INDEX('Doanh số'!$E$29:$BN$33,2+MATCH(VLOOKUP(G$6,BCC!$C$15:$AK$20,4+MATCH(DAY($B22),BCC!$G$7:$AK$7,0),0),'Doanh số'!$B$31:$B$33,0),IF(VLOOKUP(G$6,BCC!$C$8:$AK$13,4+MATCH(DAY($B22),BCC!$G$7:$AK$7,0),0)="s",MATCH($B22,'Doanh số'!$E$29:$BN$29,0),MATCH($B22,'Doanh số'!$E$29:$BN$29,0)+1)),0)</f>
        <v>0</v>
      </c>
      <c r="H22" s="3">
        <f>IFERROR(INDEX('Doanh số'!$E$29:$BN$33,2+MATCH(VLOOKUP(H$6,BCC!$C$15:$AK$20,4+MATCH(DAY($B22),BCC!$G$7:$AK$7,0),0),'Doanh số'!$B$31:$B$33,0),IF(VLOOKUP(H$6,BCC!$C$8:$AK$13,4+MATCH(DAY($B22),BCC!$G$7:$AK$7,0),0)="s",MATCH($B22,'Doanh số'!$E$29:$BN$29,0),MATCH($B22,'Doanh số'!$E$29:$BN$29,0)+1)),0)</f>
        <v>0</v>
      </c>
    </row>
    <row r="23" spans="1:8">
      <c r="A23" s="46"/>
      <c r="B23" s="7">
        <f t="shared" si="0"/>
        <v>44456</v>
      </c>
      <c r="C23" s="3">
        <f>IFERROR(INDEX('Doanh số'!$E$29:$BN$33,2+MATCH(VLOOKUP(C$6,BCC!$C$15:$AK$20,4+MATCH(DAY($B23),BCC!$G$7:$AK$7,0),0),'Doanh số'!$B$31:$B$33,0),IF(VLOOKUP(C$6,BCC!$C$8:$AK$13,4+MATCH(DAY($B23),BCC!$G$7:$AK$7,0),0)="s",MATCH($B23,'Doanh số'!$E$29:$BN$29,0),MATCH($B23,'Doanh số'!$E$29:$BN$29,0)+1)),0)</f>
        <v>0</v>
      </c>
      <c r="D23" s="3">
        <f>IFERROR(INDEX('Doanh số'!$E$29:$BN$33,2+MATCH(VLOOKUP(D$6,BCC!$C$15:$AK$20,4+MATCH(DAY($B23),BCC!$G$7:$AK$7,0),0),'Doanh số'!$B$31:$B$33,0),IF(VLOOKUP(D$6,BCC!$C$8:$AK$13,4+MATCH(DAY($B23),BCC!$G$7:$AK$7,0),0)="s",MATCH($B23,'Doanh số'!$E$29:$BN$29,0),MATCH($B23,'Doanh số'!$E$29:$BN$29,0)+1)),0)</f>
        <v>0</v>
      </c>
      <c r="E23" s="3">
        <f>IFERROR(INDEX('Doanh số'!$E$29:$BN$33,2+MATCH(VLOOKUP(E$6,BCC!$C$15:$AK$20,4+MATCH(DAY($B23),BCC!$G$7:$AK$7,0),0),'Doanh số'!$B$31:$B$33,0),IF(VLOOKUP(E$6,BCC!$C$8:$AK$13,4+MATCH(DAY($B23),BCC!$G$7:$AK$7,0),0)="s",MATCH($B23,'Doanh số'!$E$29:$BN$29,0),MATCH($B23,'Doanh số'!$E$29:$BN$29,0)+1)),0)</f>
        <v>0</v>
      </c>
      <c r="F23" s="3">
        <f>IFERROR(INDEX('Doanh số'!$E$29:$BN$33,2+MATCH(VLOOKUP(F$6,BCC!$C$15:$AK$20,4+MATCH(DAY($B23),BCC!$G$7:$AK$7,0),0),'Doanh số'!$B$31:$B$33,0),IF(VLOOKUP(F$6,BCC!$C$8:$AK$13,4+MATCH(DAY($B23),BCC!$G$7:$AK$7,0),0)="s",MATCH($B23,'Doanh số'!$E$29:$BN$29,0),MATCH($B23,'Doanh số'!$E$29:$BN$29,0)+1)),0)</f>
        <v>0</v>
      </c>
      <c r="G23" s="3">
        <f>IFERROR(INDEX('Doanh số'!$E$29:$BN$33,2+MATCH(VLOOKUP(G$6,BCC!$C$15:$AK$20,4+MATCH(DAY($B23),BCC!$G$7:$AK$7,0),0),'Doanh số'!$B$31:$B$33,0),IF(VLOOKUP(G$6,BCC!$C$8:$AK$13,4+MATCH(DAY($B23),BCC!$G$7:$AK$7,0),0)="s",MATCH($B23,'Doanh số'!$E$29:$BN$29,0),MATCH($B23,'Doanh số'!$E$29:$BN$29,0)+1)),0)</f>
        <v>0</v>
      </c>
      <c r="H23" s="3">
        <f>IFERROR(INDEX('Doanh số'!$E$29:$BN$33,2+MATCH(VLOOKUP(H$6,BCC!$C$15:$AK$20,4+MATCH(DAY($B23),BCC!$G$7:$AK$7,0),0),'Doanh số'!$B$31:$B$33,0),IF(VLOOKUP(H$6,BCC!$C$8:$AK$13,4+MATCH(DAY($B23),BCC!$G$7:$AK$7,0),0)="s",MATCH($B23,'Doanh số'!$E$29:$BN$29,0),MATCH($B23,'Doanh số'!$E$29:$BN$29,0)+1)),0)</f>
        <v>0</v>
      </c>
    </row>
    <row r="24" spans="1:8">
      <c r="A24" s="46"/>
      <c r="B24" s="7">
        <f t="shared" si="0"/>
        <v>44457</v>
      </c>
      <c r="C24" s="3">
        <f>IFERROR(INDEX('Doanh số'!$E$29:$BN$33,2+MATCH(VLOOKUP(C$6,BCC!$C$15:$AK$20,4+MATCH(DAY($B24),BCC!$G$7:$AK$7,0),0),'Doanh số'!$B$31:$B$33,0),IF(VLOOKUP(C$6,BCC!$C$8:$AK$13,4+MATCH(DAY($B24),BCC!$G$7:$AK$7,0),0)="s",MATCH($B24,'Doanh số'!$E$29:$BN$29,0),MATCH($B24,'Doanh số'!$E$29:$BN$29,0)+1)),0)</f>
        <v>0</v>
      </c>
      <c r="D24" s="3">
        <f>IFERROR(INDEX('Doanh số'!$E$29:$BN$33,2+MATCH(VLOOKUP(D$6,BCC!$C$15:$AK$20,4+MATCH(DAY($B24),BCC!$G$7:$AK$7,0),0),'Doanh số'!$B$31:$B$33,0),IF(VLOOKUP(D$6,BCC!$C$8:$AK$13,4+MATCH(DAY($B24),BCC!$G$7:$AK$7,0),0)="s",MATCH($B24,'Doanh số'!$E$29:$BN$29,0),MATCH($B24,'Doanh số'!$E$29:$BN$29,0)+1)),0)</f>
        <v>0</v>
      </c>
      <c r="E24" s="3">
        <f>IFERROR(INDEX('Doanh số'!$E$29:$BN$33,2+MATCH(VLOOKUP(E$6,BCC!$C$15:$AK$20,4+MATCH(DAY($B24),BCC!$G$7:$AK$7,0),0),'Doanh số'!$B$31:$B$33,0),IF(VLOOKUP(E$6,BCC!$C$8:$AK$13,4+MATCH(DAY($B24),BCC!$G$7:$AK$7,0),0)="s",MATCH($B24,'Doanh số'!$E$29:$BN$29,0),MATCH($B24,'Doanh số'!$E$29:$BN$29,0)+1)),0)</f>
        <v>0</v>
      </c>
      <c r="F24" s="3">
        <f>IFERROR(INDEX('Doanh số'!$E$29:$BN$33,2+MATCH(VLOOKUP(F$6,BCC!$C$15:$AK$20,4+MATCH(DAY($B24),BCC!$G$7:$AK$7,0),0),'Doanh số'!$B$31:$B$33,0),IF(VLOOKUP(F$6,BCC!$C$8:$AK$13,4+MATCH(DAY($B24),BCC!$G$7:$AK$7,0),0)="s",MATCH($B24,'Doanh số'!$E$29:$BN$29,0),MATCH($B24,'Doanh số'!$E$29:$BN$29,0)+1)),0)</f>
        <v>0</v>
      </c>
      <c r="G24" s="3">
        <f>IFERROR(INDEX('Doanh số'!$E$29:$BN$33,2+MATCH(VLOOKUP(G$6,BCC!$C$15:$AK$20,4+MATCH(DAY($B24),BCC!$G$7:$AK$7,0),0),'Doanh số'!$B$31:$B$33,0),IF(VLOOKUP(G$6,BCC!$C$8:$AK$13,4+MATCH(DAY($B24),BCC!$G$7:$AK$7,0),0)="s",MATCH($B24,'Doanh số'!$E$29:$BN$29,0),MATCH($B24,'Doanh số'!$E$29:$BN$29,0)+1)),0)</f>
        <v>0</v>
      </c>
      <c r="H24" s="3">
        <f>IFERROR(INDEX('Doanh số'!$E$29:$BN$33,2+MATCH(VLOOKUP(H$6,BCC!$C$15:$AK$20,4+MATCH(DAY($B24),BCC!$G$7:$AK$7,0),0),'Doanh số'!$B$31:$B$33,0),IF(VLOOKUP(H$6,BCC!$C$8:$AK$13,4+MATCH(DAY($B24),BCC!$G$7:$AK$7,0),0)="s",MATCH($B24,'Doanh số'!$E$29:$BN$29,0),MATCH($B24,'Doanh số'!$E$29:$BN$29,0)+1)),0)</f>
        <v>0</v>
      </c>
    </row>
    <row r="25" spans="1:8">
      <c r="A25" s="46"/>
      <c r="B25" s="7">
        <f t="shared" si="0"/>
        <v>44458</v>
      </c>
      <c r="C25" s="3">
        <f>IFERROR(INDEX('Doanh số'!$E$29:$BN$33,2+MATCH(VLOOKUP(C$6,BCC!$C$15:$AK$20,4+MATCH(DAY($B25),BCC!$G$7:$AK$7,0),0),'Doanh số'!$B$31:$B$33,0),IF(VLOOKUP(C$6,BCC!$C$8:$AK$13,4+MATCH(DAY($B25),BCC!$G$7:$AK$7,0),0)="s",MATCH($B25,'Doanh số'!$E$29:$BN$29,0),MATCH($B25,'Doanh số'!$E$29:$BN$29,0)+1)),0)</f>
        <v>0</v>
      </c>
      <c r="D25" s="3">
        <f>IFERROR(INDEX('Doanh số'!$E$29:$BN$33,2+MATCH(VLOOKUP(D$6,BCC!$C$15:$AK$20,4+MATCH(DAY($B25),BCC!$G$7:$AK$7,0),0),'Doanh số'!$B$31:$B$33,0),IF(VLOOKUP(D$6,BCC!$C$8:$AK$13,4+MATCH(DAY($B25),BCC!$G$7:$AK$7,0),0)="s",MATCH($B25,'Doanh số'!$E$29:$BN$29,0),MATCH($B25,'Doanh số'!$E$29:$BN$29,0)+1)),0)</f>
        <v>0</v>
      </c>
      <c r="E25" s="3">
        <f>IFERROR(INDEX('Doanh số'!$E$29:$BN$33,2+MATCH(VLOOKUP(E$6,BCC!$C$15:$AK$20,4+MATCH(DAY($B25),BCC!$G$7:$AK$7,0),0),'Doanh số'!$B$31:$B$33,0),IF(VLOOKUP(E$6,BCC!$C$8:$AK$13,4+MATCH(DAY($B25),BCC!$G$7:$AK$7,0),0)="s",MATCH($B25,'Doanh số'!$E$29:$BN$29,0),MATCH($B25,'Doanh số'!$E$29:$BN$29,0)+1)),0)</f>
        <v>0</v>
      </c>
      <c r="F25" s="3">
        <f>IFERROR(INDEX('Doanh số'!$E$29:$BN$33,2+MATCH(VLOOKUP(F$6,BCC!$C$15:$AK$20,4+MATCH(DAY($B25),BCC!$G$7:$AK$7,0),0),'Doanh số'!$B$31:$B$33,0),IF(VLOOKUP(F$6,BCC!$C$8:$AK$13,4+MATCH(DAY($B25),BCC!$G$7:$AK$7,0),0)="s",MATCH($B25,'Doanh số'!$E$29:$BN$29,0),MATCH($B25,'Doanh số'!$E$29:$BN$29,0)+1)),0)</f>
        <v>0</v>
      </c>
      <c r="G25" s="3">
        <f>IFERROR(INDEX('Doanh số'!$E$29:$BN$33,2+MATCH(VLOOKUP(G$6,BCC!$C$15:$AK$20,4+MATCH(DAY($B25),BCC!$G$7:$AK$7,0),0),'Doanh số'!$B$31:$B$33,0),IF(VLOOKUP(G$6,BCC!$C$8:$AK$13,4+MATCH(DAY($B25),BCC!$G$7:$AK$7,0),0)="s",MATCH($B25,'Doanh số'!$E$29:$BN$29,0),MATCH($B25,'Doanh số'!$E$29:$BN$29,0)+1)),0)</f>
        <v>0</v>
      </c>
      <c r="H25" s="3">
        <f>IFERROR(INDEX('Doanh số'!$E$29:$BN$33,2+MATCH(VLOOKUP(H$6,BCC!$C$15:$AK$20,4+MATCH(DAY($B25),BCC!$G$7:$AK$7,0),0),'Doanh số'!$B$31:$B$33,0),IF(VLOOKUP(H$6,BCC!$C$8:$AK$13,4+MATCH(DAY($B25),BCC!$G$7:$AK$7,0),0)="s",MATCH($B25,'Doanh số'!$E$29:$BN$29,0),MATCH($B25,'Doanh số'!$E$29:$BN$29,0)+1)),0)</f>
        <v>0</v>
      </c>
    </row>
    <row r="26" spans="1:8">
      <c r="A26" s="46"/>
      <c r="B26" s="7">
        <f t="shared" si="0"/>
        <v>44459</v>
      </c>
      <c r="C26" s="3">
        <f>IFERROR(INDEX('Doanh số'!$E$29:$BN$33,2+MATCH(VLOOKUP(C$6,BCC!$C$15:$AK$20,4+MATCH(DAY($B26),BCC!$G$7:$AK$7,0),0),'Doanh số'!$B$31:$B$33,0),IF(VLOOKUP(C$6,BCC!$C$8:$AK$13,4+MATCH(DAY($B26),BCC!$G$7:$AK$7,0),0)="s",MATCH($B26,'Doanh số'!$E$29:$BN$29,0),MATCH($B26,'Doanh số'!$E$29:$BN$29,0)+1)),0)</f>
        <v>0</v>
      </c>
      <c r="D26" s="3">
        <f>IFERROR(INDEX('Doanh số'!$E$29:$BN$33,2+MATCH(VLOOKUP(D$6,BCC!$C$15:$AK$20,4+MATCH(DAY($B26),BCC!$G$7:$AK$7,0),0),'Doanh số'!$B$31:$B$33,0),IF(VLOOKUP(D$6,BCC!$C$8:$AK$13,4+MATCH(DAY($B26),BCC!$G$7:$AK$7,0),0)="s",MATCH($B26,'Doanh số'!$E$29:$BN$29,0),MATCH($B26,'Doanh số'!$E$29:$BN$29,0)+1)),0)</f>
        <v>0</v>
      </c>
      <c r="E26" s="3">
        <f>IFERROR(INDEX('Doanh số'!$E$29:$BN$33,2+MATCH(VLOOKUP(E$6,BCC!$C$15:$AK$20,4+MATCH(DAY($B26),BCC!$G$7:$AK$7,0),0),'Doanh số'!$B$31:$B$33,0),IF(VLOOKUP(E$6,BCC!$C$8:$AK$13,4+MATCH(DAY($B26),BCC!$G$7:$AK$7,0),0)="s",MATCH($B26,'Doanh số'!$E$29:$BN$29,0),MATCH($B26,'Doanh số'!$E$29:$BN$29,0)+1)),0)</f>
        <v>0</v>
      </c>
      <c r="F26" s="3">
        <f>IFERROR(INDEX('Doanh số'!$E$29:$BN$33,2+MATCH(VLOOKUP(F$6,BCC!$C$15:$AK$20,4+MATCH(DAY($B26),BCC!$G$7:$AK$7,0),0),'Doanh số'!$B$31:$B$33,0),IF(VLOOKUP(F$6,BCC!$C$8:$AK$13,4+MATCH(DAY($B26),BCC!$G$7:$AK$7,0),0)="s",MATCH($B26,'Doanh số'!$E$29:$BN$29,0),MATCH($B26,'Doanh số'!$E$29:$BN$29,0)+1)),0)</f>
        <v>0</v>
      </c>
      <c r="G26" s="3">
        <f>IFERROR(INDEX('Doanh số'!$E$29:$BN$33,2+MATCH(VLOOKUP(G$6,BCC!$C$15:$AK$20,4+MATCH(DAY($B26),BCC!$G$7:$AK$7,0),0),'Doanh số'!$B$31:$B$33,0),IF(VLOOKUP(G$6,BCC!$C$8:$AK$13,4+MATCH(DAY($B26),BCC!$G$7:$AK$7,0),0)="s",MATCH($B26,'Doanh số'!$E$29:$BN$29,0),MATCH($B26,'Doanh số'!$E$29:$BN$29,0)+1)),0)</f>
        <v>0</v>
      </c>
      <c r="H26" s="3">
        <f>IFERROR(INDEX('Doanh số'!$E$29:$BN$33,2+MATCH(VLOOKUP(H$6,BCC!$C$15:$AK$20,4+MATCH(DAY($B26),BCC!$G$7:$AK$7,0),0),'Doanh số'!$B$31:$B$33,0),IF(VLOOKUP(H$6,BCC!$C$8:$AK$13,4+MATCH(DAY($B26),BCC!$G$7:$AK$7,0),0)="s",MATCH($B26,'Doanh số'!$E$29:$BN$29,0),MATCH($B26,'Doanh số'!$E$29:$BN$29,0)+1)),0)</f>
        <v>0</v>
      </c>
    </row>
    <row r="27" spans="1:8">
      <c r="A27" s="46"/>
      <c r="B27" s="7">
        <f t="shared" si="0"/>
        <v>44460</v>
      </c>
      <c r="C27" s="3">
        <f>IFERROR(INDEX('Doanh số'!$E$29:$BN$33,2+MATCH(VLOOKUP(C$6,BCC!$C$15:$AK$20,4+MATCH(DAY($B27),BCC!$G$7:$AK$7,0),0),'Doanh số'!$B$31:$B$33,0),IF(VLOOKUP(C$6,BCC!$C$8:$AK$13,4+MATCH(DAY($B27),BCC!$G$7:$AK$7,0),0)="s",MATCH($B27,'Doanh số'!$E$29:$BN$29,0),MATCH($B27,'Doanh số'!$E$29:$BN$29,0)+1)),0)</f>
        <v>0</v>
      </c>
      <c r="D27" s="3">
        <f>IFERROR(INDEX('Doanh số'!$E$29:$BN$33,2+MATCH(VLOOKUP(D$6,BCC!$C$15:$AK$20,4+MATCH(DAY($B27),BCC!$G$7:$AK$7,0),0),'Doanh số'!$B$31:$B$33,0),IF(VLOOKUP(D$6,BCC!$C$8:$AK$13,4+MATCH(DAY($B27),BCC!$G$7:$AK$7,0),0)="s",MATCH($B27,'Doanh số'!$E$29:$BN$29,0),MATCH($B27,'Doanh số'!$E$29:$BN$29,0)+1)),0)</f>
        <v>0</v>
      </c>
      <c r="E27" s="3">
        <f>IFERROR(INDEX('Doanh số'!$E$29:$BN$33,2+MATCH(VLOOKUP(E$6,BCC!$C$15:$AK$20,4+MATCH(DAY($B27),BCC!$G$7:$AK$7,0),0),'Doanh số'!$B$31:$B$33,0),IF(VLOOKUP(E$6,BCC!$C$8:$AK$13,4+MATCH(DAY($B27),BCC!$G$7:$AK$7,0),0)="s",MATCH($B27,'Doanh số'!$E$29:$BN$29,0),MATCH($B27,'Doanh số'!$E$29:$BN$29,0)+1)),0)</f>
        <v>0</v>
      </c>
      <c r="F27" s="3">
        <f>IFERROR(INDEX('Doanh số'!$E$29:$BN$33,2+MATCH(VLOOKUP(F$6,BCC!$C$15:$AK$20,4+MATCH(DAY($B27),BCC!$G$7:$AK$7,0),0),'Doanh số'!$B$31:$B$33,0),IF(VLOOKUP(F$6,BCC!$C$8:$AK$13,4+MATCH(DAY($B27),BCC!$G$7:$AK$7,0),0)="s",MATCH($B27,'Doanh số'!$E$29:$BN$29,0),MATCH($B27,'Doanh số'!$E$29:$BN$29,0)+1)),0)</f>
        <v>0</v>
      </c>
      <c r="G27" s="3">
        <f>IFERROR(INDEX('Doanh số'!$E$29:$BN$33,2+MATCH(VLOOKUP(G$6,BCC!$C$15:$AK$20,4+MATCH(DAY($B27),BCC!$G$7:$AK$7,0),0),'Doanh số'!$B$31:$B$33,0),IF(VLOOKUP(G$6,BCC!$C$8:$AK$13,4+MATCH(DAY($B27),BCC!$G$7:$AK$7,0),0)="s",MATCH($B27,'Doanh số'!$E$29:$BN$29,0),MATCH($B27,'Doanh số'!$E$29:$BN$29,0)+1)),0)</f>
        <v>0</v>
      </c>
      <c r="H27" s="3">
        <f>IFERROR(INDEX('Doanh số'!$E$29:$BN$33,2+MATCH(VLOOKUP(H$6,BCC!$C$15:$AK$20,4+MATCH(DAY($B27),BCC!$G$7:$AK$7,0),0),'Doanh số'!$B$31:$B$33,0),IF(VLOOKUP(H$6,BCC!$C$8:$AK$13,4+MATCH(DAY($B27),BCC!$G$7:$AK$7,0),0)="s",MATCH($B27,'Doanh số'!$E$29:$BN$29,0),MATCH($B27,'Doanh số'!$E$29:$BN$29,0)+1)),0)</f>
        <v>0</v>
      </c>
    </row>
    <row r="28" spans="1:8">
      <c r="A28" s="46"/>
      <c r="B28" s="7">
        <f t="shared" si="0"/>
        <v>44461</v>
      </c>
      <c r="C28" s="3">
        <f>IFERROR(INDEX('Doanh số'!$E$29:$BN$33,2+MATCH(VLOOKUP(C$6,BCC!$C$15:$AK$20,4+MATCH(DAY($B28),BCC!$G$7:$AK$7,0),0),'Doanh số'!$B$31:$B$33,0),IF(VLOOKUP(C$6,BCC!$C$8:$AK$13,4+MATCH(DAY($B28),BCC!$G$7:$AK$7,0),0)="s",MATCH($B28,'Doanh số'!$E$29:$BN$29,0),MATCH($B28,'Doanh số'!$E$29:$BN$29,0)+1)),0)</f>
        <v>0</v>
      </c>
      <c r="D28" s="3">
        <f>IFERROR(INDEX('Doanh số'!$E$29:$BN$33,2+MATCH(VLOOKUP(D$6,BCC!$C$15:$AK$20,4+MATCH(DAY($B28),BCC!$G$7:$AK$7,0),0),'Doanh số'!$B$31:$B$33,0),IF(VLOOKUP(D$6,BCC!$C$8:$AK$13,4+MATCH(DAY($B28),BCC!$G$7:$AK$7,0),0)="s",MATCH($B28,'Doanh số'!$E$29:$BN$29,0),MATCH($B28,'Doanh số'!$E$29:$BN$29,0)+1)),0)</f>
        <v>0</v>
      </c>
      <c r="E28" s="3">
        <f>IFERROR(INDEX('Doanh số'!$E$29:$BN$33,2+MATCH(VLOOKUP(E$6,BCC!$C$15:$AK$20,4+MATCH(DAY($B28),BCC!$G$7:$AK$7,0),0),'Doanh số'!$B$31:$B$33,0),IF(VLOOKUP(E$6,BCC!$C$8:$AK$13,4+MATCH(DAY($B28),BCC!$G$7:$AK$7,0),0)="s",MATCH($B28,'Doanh số'!$E$29:$BN$29,0),MATCH($B28,'Doanh số'!$E$29:$BN$29,0)+1)),0)</f>
        <v>0</v>
      </c>
      <c r="F28" s="3">
        <f>IFERROR(INDEX('Doanh số'!$E$29:$BN$33,2+MATCH(VLOOKUP(F$6,BCC!$C$15:$AK$20,4+MATCH(DAY($B28),BCC!$G$7:$AK$7,0),0),'Doanh số'!$B$31:$B$33,0),IF(VLOOKUP(F$6,BCC!$C$8:$AK$13,4+MATCH(DAY($B28),BCC!$G$7:$AK$7,0),0)="s",MATCH($B28,'Doanh số'!$E$29:$BN$29,0),MATCH($B28,'Doanh số'!$E$29:$BN$29,0)+1)),0)</f>
        <v>0</v>
      </c>
      <c r="G28" s="3">
        <f>IFERROR(INDEX('Doanh số'!$E$29:$BN$33,2+MATCH(VLOOKUP(G$6,BCC!$C$15:$AK$20,4+MATCH(DAY($B28),BCC!$G$7:$AK$7,0),0),'Doanh số'!$B$31:$B$33,0),IF(VLOOKUP(G$6,BCC!$C$8:$AK$13,4+MATCH(DAY($B28),BCC!$G$7:$AK$7,0),0)="s",MATCH($B28,'Doanh số'!$E$29:$BN$29,0),MATCH($B28,'Doanh số'!$E$29:$BN$29,0)+1)),0)</f>
        <v>0</v>
      </c>
      <c r="H28" s="3">
        <f>IFERROR(INDEX('Doanh số'!$E$29:$BN$33,2+MATCH(VLOOKUP(H$6,BCC!$C$15:$AK$20,4+MATCH(DAY($B28),BCC!$G$7:$AK$7,0),0),'Doanh số'!$B$31:$B$33,0),IF(VLOOKUP(H$6,BCC!$C$8:$AK$13,4+MATCH(DAY($B28),BCC!$G$7:$AK$7,0),0)="s",MATCH($B28,'Doanh số'!$E$29:$BN$29,0),MATCH($B28,'Doanh số'!$E$29:$BN$29,0)+1)),0)</f>
        <v>0</v>
      </c>
    </row>
    <row r="29" spans="1:8">
      <c r="A29" s="46"/>
      <c r="B29" s="7">
        <f t="shared" si="0"/>
        <v>44462</v>
      </c>
      <c r="C29" s="3">
        <f>IFERROR(INDEX('Doanh số'!$E$29:$BN$33,2+MATCH(VLOOKUP(C$6,BCC!$C$15:$AK$20,4+MATCH(DAY($B29),BCC!$G$7:$AK$7,0),0),'Doanh số'!$B$31:$B$33,0),IF(VLOOKUP(C$6,BCC!$C$8:$AK$13,4+MATCH(DAY($B29),BCC!$G$7:$AK$7,0),0)="s",MATCH($B29,'Doanh số'!$E$29:$BN$29,0),MATCH($B29,'Doanh số'!$E$29:$BN$29,0)+1)),0)</f>
        <v>0</v>
      </c>
      <c r="D29" s="3">
        <f>IFERROR(INDEX('Doanh số'!$E$29:$BN$33,2+MATCH(VLOOKUP(D$6,BCC!$C$15:$AK$20,4+MATCH(DAY($B29),BCC!$G$7:$AK$7,0),0),'Doanh số'!$B$31:$B$33,0),IF(VLOOKUP(D$6,BCC!$C$8:$AK$13,4+MATCH(DAY($B29),BCC!$G$7:$AK$7,0),0)="s",MATCH($B29,'Doanh số'!$E$29:$BN$29,0),MATCH($B29,'Doanh số'!$E$29:$BN$29,0)+1)),0)</f>
        <v>0</v>
      </c>
      <c r="E29" s="3">
        <f>IFERROR(INDEX('Doanh số'!$E$29:$BN$33,2+MATCH(VLOOKUP(E$6,BCC!$C$15:$AK$20,4+MATCH(DAY($B29),BCC!$G$7:$AK$7,0),0),'Doanh số'!$B$31:$B$33,0),IF(VLOOKUP(E$6,BCC!$C$8:$AK$13,4+MATCH(DAY($B29),BCC!$G$7:$AK$7,0),0)="s",MATCH($B29,'Doanh số'!$E$29:$BN$29,0),MATCH($B29,'Doanh số'!$E$29:$BN$29,0)+1)),0)</f>
        <v>0</v>
      </c>
      <c r="F29" s="3">
        <f>IFERROR(INDEX('Doanh số'!$E$29:$BN$33,2+MATCH(VLOOKUP(F$6,BCC!$C$15:$AK$20,4+MATCH(DAY($B29),BCC!$G$7:$AK$7,0),0),'Doanh số'!$B$31:$B$33,0),IF(VLOOKUP(F$6,BCC!$C$8:$AK$13,4+MATCH(DAY($B29),BCC!$G$7:$AK$7,0),0)="s",MATCH($B29,'Doanh số'!$E$29:$BN$29,0),MATCH($B29,'Doanh số'!$E$29:$BN$29,0)+1)),0)</f>
        <v>0</v>
      </c>
      <c r="G29" s="3">
        <f>IFERROR(INDEX('Doanh số'!$E$29:$BN$33,2+MATCH(VLOOKUP(G$6,BCC!$C$15:$AK$20,4+MATCH(DAY($B29),BCC!$G$7:$AK$7,0),0),'Doanh số'!$B$31:$B$33,0),IF(VLOOKUP(G$6,BCC!$C$8:$AK$13,4+MATCH(DAY($B29),BCC!$G$7:$AK$7,0),0)="s",MATCH($B29,'Doanh số'!$E$29:$BN$29,0),MATCH($B29,'Doanh số'!$E$29:$BN$29,0)+1)),0)</f>
        <v>0</v>
      </c>
      <c r="H29" s="3">
        <f>IFERROR(INDEX('Doanh số'!$E$29:$BN$33,2+MATCH(VLOOKUP(H$6,BCC!$C$15:$AK$20,4+MATCH(DAY($B29),BCC!$G$7:$AK$7,0),0),'Doanh số'!$B$31:$B$33,0),IF(VLOOKUP(H$6,BCC!$C$8:$AK$13,4+MATCH(DAY($B29),BCC!$G$7:$AK$7,0),0)="s",MATCH($B29,'Doanh số'!$E$29:$BN$29,0),MATCH($B29,'Doanh số'!$E$29:$BN$29,0)+1)),0)</f>
        <v>0</v>
      </c>
    </row>
    <row r="30" spans="1:8">
      <c r="A30" s="46"/>
      <c r="B30" s="7">
        <f t="shared" si="0"/>
        <v>44463</v>
      </c>
      <c r="C30" s="3">
        <f>IFERROR(INDEX('Doanh số'!$E$29:$BN$33,2+MATCH(VLOOKUP(C$6,BCC!$C$15:$AK$20,4+MATCH(DAY($B30),BCC!$G$7:$AK$7,0),0),'Doanh số'!$B$31:$B$33,0),IF(VLOOKUP(C$6,BCC!$C$8:$AK$13,4+MATCH(DAY($B30),BCC!$G$7:$AK$7,0),0)="s",MATCH($B30,'Doanh số'!$E$29:$BN$29,0),MATCH($B30,'Doanh số'!$E$29:$BN$29,0)+1)),0)</f>
        <v>0</v>
      </c>
      <c r="D30" s="3">
        <f>IFERROR(INDEX('Doanh số'!$E$29:$BN$33,2+MATCH(VLOOKUP(D$6,BCC!$C$15:$AK$20,4+MATCH(DAY($B30),BCC!$G$7:$AK$7,0),0),'Doanh số'!$B$31:$B$33,0),IF(VLOOKUP(D$6,BCC!$C$8:$AK$13,4+MATCH(DAY($B30),BCC!$G$7:$AK$7,0),0)="s",MATCH($B30,'Doanh số'!$E$29:$BN$29,0),MATCH($B30,'Doanh số'!$E$29:$BN$29,0)+1)),0)</f>
        <v>0</v>
      </c>
      <c r="E30" s="3">
        <f>IFERROR(INDEX('Doanh số'!$E$29:$BN$33,2+MATCH(VLOOKUP(E$6,BCC!$C$15:$AK$20,4+MATCH(DAY($B30),BCC!$G$7:$AK$7,0),0),'Doanh số'!$B$31:$B$33,0),IF(VLOOKUP(E$6,BCC!$C$8:$AK$13,4+MATCH(DAY($B30),BCC!$G$7:$AK$7,0),0)="s",MATCH($B30,'Doanh số'!$E$29:$BN$29,0),MATCH($B30,'Doanh số'!$E$29:$BN$29,0)+1)),0)</f>
        <v>0</v>
      </c>
      <c r="F30" s="3">
        <f>IFERROR(INDEX('Doanh số'!$E$29:$BN$33,2+MATCH(VLOOKUP(F$6,BCC!$C$15:$AK$20,4+MATCH(DAY($B30),BCC!$G$7:$AK$7,0),0),'Doanh số'!$B$31:$B$33,0),IF(VLOOKUP(F$6,BCC!$C$8:$AK$13,4+MATCH(DAY($B30),BCC!$G$7:$AK$7,0),0)="s",MATCH($B30,'Doanh số'!$E$29:$BN$29,0),MATCH($B30,'Doanh số'!$E$29:$BN$29,0)+1)),0)</f>
        <v>0</v>
      </c>
      <c r="G30" s="3">
        <f>IFERROR(INDEX('Doanh số'!$E$29:$BN$33,2+MATCH(VLOOKUP(G$6,BCC!$C$15:$AK$20,4+MATCH(DAY($B30),BCC!$G$7:$AK$7,0),0),'Doanh số'!$B$31:$B$33,0),IF(VLOOKUP(G$6,BCC!$C$8:$AK$13,4+MATCH(DAY($B30),BCC!$G$7:$AK$7,0),0)="s",MATCH($B30,'Doanh số'!$E$29:$BN$29,0),MATCH($B30,'Doanh số'!$E$29:$BN$29,0)+1)),0)</f>
        <v>0</v>
      </c>
      <c r="H30" s="3">
        <f>IFERROR(INDEX('Doanh số'!$E$29:$BN$33,2+MATCH(VLOOKUP(H$6,BCC!$C$15:$AK$20,4+MATCH(DAY($B30),BCC!$G$7:$AK$7,0),0),'Doanh số'!$B$31:$B$33,0),IF(VLOOKUP(H$6,BCC!$C$8:$AK$13,4+MATCH(DAY($B30),BCC!$G$7:$AK$7,0),0)="s",MATCH($B30,'Doanh số'!$E$29:$BN$29,0),MATCH($B30,'Doanh số'!$E$29:$BN$29,0)+1)),0)</f>
        <v>0</v>
      </c>
    </row>
    <row r="31" spans="1:8">
      <c r="A31" s="46"/>
      <c r="B31" s="7">
        <f t="shared" si="0"/>
        <v>44464</v>
      </c>
      <c r="C31" s="3">
        <f>IFERROR(INDEX('Doanh số'!$E$29:$BN$33,2+MATCH(VLOOKUP(C$6,BCC!$C$15:$AK$20,4+MATCH(DAY($B31),BCC!$G$7:$AK$7,0),0),'Doanh số'!$B$31:$B$33,0),IF(VLOOKUP(C$6,BCC!$C$8:$AK$13,4+MATCH(DAY($B31),BCC!$G$7:$AK$7,0),0)="s",MATCH($B31,'Doanh số'!$E$29:$BN$29,0),MATCH($B31,'Doanh số'!$E$29:$BN$29,0)+1)),0)</f>
        <v>0</v>
      </c>
      <c r="D31" s="3">
        <f>IFERROR(INDEX('Doanh số'!$E$29:$BN$33,2+MATCH(VLOOKUP(D$6,BCC!$C$15:$AK$20,4+MATCH(DAY($B31),BCC!$G$7:$AK$7,0),0),'Doanh số'!$B$31:$B$33,0),IF(VLOOKUP(D$6,BCC!$C$8:$AK$13,4+MATCH(DAY($B31),BCC!$G$7:$AK$7,0),0)="s",MATCH($B31,'Doanh số'!$E$29:$BN$29,0),MATCH($B31,'Doanh số'!$E$29:$BN$29,0)+1)),0)</f>
        <v>0</v>
      </c>
      <c r="E31" s="3">
        <f>IFERROR(INDEX('Doanh số'!$E$29:$BN$33,2+MATCH(VLOOKUP(E$6,BCC!$C$15:$AK$20,4+MATCH(DAY($B31),BCC!$G$7:$AK$7,0),0),'Doanh số'!$B$31:$B$33,0),IF(VLOOKUP(E$6,BCC!$C$8:$AK$13,4+MATCH(DAY($B31),BCC!$G$7:$AK$7,0),0)="s",MATCH($B31,'Doanh số'!$E$29:$BN$29,0),MATCH($B31,'Doanh số'!$E$29:$BN$29,0)+1)),0)</f>
        <v>0</v>
      </c>
      <c r="F31" s="3">
        <f>IFERROR(INDEX('Doanh số'!$E$29:$BN$33,2+MATCH(VLOOKUP(F$6,BCC!$C$15:$AK$20,4+MATCH(DAY($B31),BCC!$G$7:$AK$7,0),0),'Doanh số'!$B$31:$B$33,0),IF(VLOOKUP(F$6,BCC!$C$8:$AK$13,4+MATCH(DAY($B31),BCC!$G$7:$AK$7,0),0)="s",MATCH($B31,'Doanh số'!$E$29:$BN$29,0),MATCH($B31,'Doanh số'!$E$29:$BN$29,0)+1)),0)</f>
        <v>0</v>
      </c>
      <c r="G31" s="3">
        <f>IFERROR(INDEX('Doanh số'!$E$29:$BN$33,2+MATCH(VLOOKUP(G$6,BCC!$C$15:$AK$20,4+MATCH(DAY($B31),BCC!$G$7:$AK$7,0),0),'Doanh số'!$B$31:$B$33,0),IF(VLOOKUP(G$6,BCC!$C$8:$AK$13,4+MATCH(DAY($B31),BCC!$G$7:$AK$7,0),0)="s",MATCH($B31,'Doanh số'!$E$29:$BN$29,0),MATCH($B31,'Doanh số'!$E$29:$BN$29,0)+1)),0)</f>
        <v>0</v>
      </c>
      <c r="H31" s="3">
        <f>IFERROR(INDEX('Doanh số'!$E$29:$BN$33,2+MATCH(VLOOKUP(H$6,BCC!$C$15:$AK$20,4+MATCH(DAY($B31),BCC!$G$7:$AK$7,0),0),'Doanh số'!$B$31:$B$33,0),IF(VLOOKUP(H$6,BCC!$C$8:$AK$13,4+MATCH(DAY($B31),BCC!$G$7:$AK$7,0),0)="s",MATCH($B31,'Doanh số'!$E$29:$BN$29,0),MATCH($B31,'Doanh số'!$E$29:$BN$29,0)+1)),0)</f>
        <v>0</v>
      </c>
    </row>
    <row r="32" spans="1:8">
      <c r="A32" s="46"/>
      <c r="B32" s="7">
        <f t="shared" si="0"/>
        <v>44465</v>
      </c>
      <c r="C32" s="3">
        <f>IFERROR(INDEX('Doanh số'!$E$29:$BN$33,2+MATCH(VLOOKUP(C$6,BCC!$C$15:$AK$20,4+MATCH(DAY($B32),BCC!$G$7:$AK$7,0),0),'Doanh số'!$B$31:$B$33,0),IF(VLOOKUP(C$6,BCC!$C$8:$AK$13,4+MATCH(DAY($B32),BCC!$G$7:$AK$7,0),0)="s",MATCH($B32,'Doanh số'!$E$29:$BN$29,0),MATCH($B32,'Doanh số'!$E$29:$BN$29,0)+1)),0)</f>
        <v>0</v>
      </c>
      <c r="D32" s="3">
        <f>IFERROR(INDEX('Doanh số'!$E$29:$BN$33,2+MATCH(VLOOKUP(D$6,BCC!$C$15:$AK$20,4+MATCH(DAY($B32),BCC!$G$7:$AK$7,0),0),'Doanh số'!$B$31:$B$33,0),IF(VLOOKUP(D$6,BCC!$C$8:$AK$13,4+MATCH(DAY($B32),BCC!$G$7:$AK$7,0),0)="s",MATCH($B32,'Doanh số'!$E$29:$BN$29,0),MATCH($B32,'Doanh số'!$E$29:$BN$29,0)+1)),0)</f>
        <v>0</v>
      </c>
      <c r="E32" s="3">
        <f>IFERROR(INDEX('Doanh số'!$E$29:$BN$33,2+MATCH(VLOOKUP(E$6,BCC!$C$15:$AK$20,4+MATCH(DAY($B32),BCC!$G$7:$AK$7,0),0),'Doanh số'!$B$31:$B$33,0),IF(VLOOKUP(E$6,BCC!$C$8:$AK$13,4+MATCH(DAY($B32),BCC!$G$7:$AK$7,0),0)="s",MATCH($B32,'Doanh số'!$E$29:$BN$29,0),MATCH($B32,'Doanh số'!$E$29:$BN$29,0)+1)),0)</f>
        <v>0</v>
      </c>
      <c r="F32" s="3">
        <f>IFERROR(INDEX('Doanh số'!$E$29:$BN$33,2+MATCH(VLOOKUP(F$6,BCC!$C$15:$AK$20,4+MATCH(DAY($B32),BCC!$G$7:$AK$7,0),0),'Doanh số'!$B$31:$B$33,0),IF(VLOOKUP(F$6,BCC!$C$8:$AK$13,4+MATCH(DAY($B32),BCC!$G$7:$AK$7,0),0)="s",MATCH($B32,'Doanh số'!$E$29:$BN$29,0),MATCH($B32,'Doanh số'!$E$29:$BN$29,0)+1)),0)</f>
        <v>0</v>
      </c>
      <c r="G32" s="3">
        <f>IFERROR(INDEX('Doanh số'!$E$29:$BN$33,2+MATCH(VLOOKUP(G$6,BCC!$C$15:$AK$20,4+MATCH(DAY($B32),BCC!$G$7:$AK$7,0),0),'Doanh số'!$B$31:$B$33,0),IF(VLOOKUP(G$6,BCC!$C$8:$AK$13,4+MATCH(DAY($B32),BCC!$G$7:$AK$7,0),0)="s",MATCH($B32,'Doanh số'!$E$29:$BN$29,0),MATCH($B32,'Doanh số'!$E$29:$BN$29,0)+1)),0)</f>
        <v>0</v>
      </c>
      <c r="H32" s="3">
        <f>IFERROR(INDEX('Doanh số'!$E$29:$BN$33,2+MATCH(VLOOKUP(H$6,BCC!$C$15:$AK$20,4+MATCH(DAY($B32),BCC!$G$7:$AK$7,0),0),'Doanh số'!$B$31:$B$33,0),IF(VLOOKUP(H$6,BCC!$C$8:$AK$13,4+MATCH(DAY($B32),BCC!$G$7:$AK$7,0),0)="s",MATCH($B32,'Doanh số'!$E$29:$BN$29,0),MATCH($B32,'Doanh số'!$E$29:$BN$29,0)+1)),0)</f>
        <v>0</v>
      </c>
    </row>
    <row r="33" spans="1:8">
      <c r="A33" s="46"/>
      <c r="B33" s="7">
        <f t="shared" si="0"/>
        <v>44466</v>
      </c>
      <c r="C33" s="3">
        <f>IFERROR(INDEX('Doanh số'!$E$29:$BN$33,2+MATCH(VLOOKUP(C$6,BCC!$C$15:$AK$20,4+MATCH(DAY($B33),BCC!$G$7:$AK$7,0),0),'Doanh số'!$B$31:$B$33,0),IF(VLOOKUP(C$6,BCC!$C$8:$AK$13,4+MATCH(DAY($B33),BCC!$G$7:$AK$7,0),0)="s",MATCH($B33,'Doanh số'!$E$29:$BN$29,0),MATCH($B33,'Doanh số'!$E$29:$BN$29,0)+1)),0)</f>
        <v>0</v>
      </c>
      <c r="D33" s="3">
        <f>IFERROR(INDEX('Doanh số'!$E$29:$BN$33,2+MATCH(VLOOKUP(D$6,BCC!$C$15:$AK$20,4+MATCH(DAY($B33),BCC!$G$7:$AK$7,0),0),'Doanh số'!$B$31:$B$33,0),IF(VLOOKUP(D$6,BCC!$C$8:$AK$13,4+MATCH(DAY($B33),BCC!$G$7:$AK$7,0),0)="s",MATCH($B33,'Doanh số'!$E$29:$BN$29,0),MATCH($B33,'Doanh số'!$E$29:$BN$29,0)+1)),0)</f>
        <v>0</v>
      </c>
      <c r="E33" s="3">
        <f>IFERROR(INDEX('Doanh số'!$E$29:$BN$33,2+MATCH(VLOOKUP(E$6,BCC!$C$15:$AK$20,4+MATCH(DAY($B33),BCC!$G$7:$AK$7,0),0),'Doanh số'!$B$31:$B$33,0),IF(VLOOKUP(E$6,BCC!$C$8:$AK$13,4+MATCH(DAY($B33),BCC!$G$7:$AK$7,0),0)="s",MATCH($B33,'Doanh số'!$E$29:$BN$29,0),MATCH($B33,'Doanh số'!$E$29:$BN$29,0)+1)),0)</f>
        <v>0</v>
      </c>
      <c r="F33" s="3">
        <f>IFERROR(INDEX('Doanh số'!$E$29:$BN$33,2+MATCH(VLOOKUP(F$6,BCC!$C$15:$AK$20,4+MATCH(DAY($B33),BCC!$G$7:$AK$7,0),0),'Doanh số'!$B$31:$B$33,0),IF(VLOOKUP(F$6,BCC!$C$8:$AK$13,4+MATCH(DAY($B33),BCC!$G$7:$AK$7,0),0)="s",MATCH($B33,'Doanh số'!$E$29:$BN$29,0),MATCH($B33,'Doanh số'!$E$29:$BN$29,0)+1)),0)</f>
        <v>0</v>
      </c>
      <c r="G33" s="3">
        <f>IFERROR(INDEX('Doanh số'!$E$29:$BN$33,2+MATCH(VLOOKUP(G$6,BCC!$C$15:$AK$20,4+MATCH(DAY($B33),BCC!$G$7:$AK$7,0),0),'Doanh số'!$B$31:$B$33,0),IF(VLOOKUP(G$6,BCC!$C$8:$AK$13,4+MATCH(DAY($B33),BCC!$G$7:$AK$7,0),0)="s",MATCH($B33,'Doanh số'!$E$29:$BN$29,0),MATCH($B33,'Doanh số'!$E$29:$BN$29,0)+1)),0)</f>
        <v>0</v>
      </c>
      <c r="H33" s="3">
        <f>IFERROR(INDEX('Doanh số'!$E$29:$BN$33,2+MATCH(VLOOKUP(H$6,BCC!$C$15:$AK$20,4+MATCH(DAY($B33),BCC!$G$7:$AK$7,0),0),'Doanh số'!$B$31:$B$33,0),IF(VLOOKUP(H$6,BCC!$C$8:$AK$13,4+MATCH(DAY($B33),BCC!$G$7:$AK$7,0),0)="s",MATCH($B33,'Doanh số'!$E$29:$BN$29,0),MATCH($B33,'Doanh số'!$E$29:$BN$29,0)+1)),0)</f>
        <v>0</v>
      </c>
    </row>
    <row r="34" spans="1:8">
      <c r="A34" s="46"/>
      <c r="B34" s="7">
        <f t="shared" si="0"/>
        <v>44467</v>
      </c>
      <c r="C34" s="3">
        <f>IFERROR(INDEX('Doanh số'!$E$29:$BN$33,2+MATCH(VLOOKUP(C$6,BCC!$C$15:$AK$20,4+MATCH(DAY($B34),BCC!$G$7:$AK$7,0),0),'Doanh số'!$B$31:$B$33,0),IF(VLOOKUP(C$6,BCC!$C$8:$AK$13,4+MATCH(DAY($B34),BCC!$G$7:$AK$7,0),0)="s",MATCH($B34,'Doanh số'!$E$29:$BN$29,0),MATCH($B34,'Doanh số'!$E$29:$BN$29,0)+1)),0)</f>
        <v>0</v>
      </c>
      <c r="D34" s="3">
        <f>IFERROR(INDEX('Doanh số'!$E$29:$BN$33,2+MATCH(VLOOKUP(D$6,BCC!$C$15:$AK$20,4+MATCH(DAY($B34),BCC!$G$7:$AK$7,0),0),'Doanh số'!$B$31:$B$33,0),IF(VLOOKUP(D$6,BCC!$C$8:$AK$13,4+MATCH(DAY($B34),BCC!$G$7:$AK$7,0),0)="s",MATCH($B34,'Doanh số'!$E$29:$BN$29,0),MATCH($B34,'Doanh số'!$E$29:$BN$29,0)+1)),0)</f>
        <v>0</v>
      </c>
      <c r="E34" s="3">
        <f>IFERROR(INDEX('Doanh số'!$E$29:$BN$33,2+MATCH(VLOOKUP(E$6,BCC!$C$15:$AK$20,4+MATCH(DAY($B34),BCC!$G$7:$AK$7,0),0),'Doanh số'!$B$31:$B$33,0),IF(VLOOKUP(E$6,BCC!$C$8:$AK$13,4+MATCH(DAY($B34),BCC!$G$7:$AK$7,0),0)="s",MATCH($B34,'Doanh số'!$E$29:$BN$29,0),MATCH($B34,'Doanh số'!$E$29:$BN$29,0)+1)),0)</f>
        <v>0</v>
      </c>
      <c r="F34" s="3">
        <f>IFERROR(INDEX('Doanh số'!$E$29:$BN$33,2+MATCH(VLOOKUP(F$6,BCC!$C$15:$AK$20,4+MATCH(DAY($B34),BCC!$G$7:$AK$7,0),0),'Doanh số'!$B$31:$B$33,0),IF(VLOOKUP(F$6,BCC!$C$8:$AK$13,4+MATCH(DAY($B34),BCC!$G$7:$AK$7,0),0)="s",MATCH($B34,'Doanh số'!$E$29:$BN$29,0),MATCH($B34,'Doanh số'!$E$29:$BN$29,0)+1)),0)</f>
        <v>0</v>
      </c>
      <c r="G34" s="3">
        <f>IFERROR(INDEX('Doanh số'!$E$29:$BN$33,2+MATCH(VLOOKUP(G$6,BCC!$C$15:$AK$20,4+MATCH(DAY($B34),BCC!$G$7:$AK$7,0),0),'Doanh số'!$B$31:$B$33,0),IF(VLOOKUP(G$6,BCC!$C$8:$AK$13,4+MATCH(DAY($B34),BCC!$G$7:$AK$7,0),0)="s",MATCH($B34,'Doanh số'!$E$29:$BN$29,0),MATCH($B34,'Doanh số'!$E$29:$BN$29,0)+1)),0)</f>
        <v>0</v>
      </c>
      <c r="H34" s="3">
        <f>IFERROR(INDEX('Doanh số'!$E$29:$BN$33,2+MATCH(VLOOKUP(H$6,BCC!$C$15:$AK$20,4+MATCH(DAY($B34),BCC!$G$7:$AK$7,0),0),'Doanh số'!$B$31:$B$33,0),IF(VLOOKUP(H$6,BCC!$C$8:$AK$13,4+MATCH(DAY($B34),BCC!$G$7:$AK$7,0),0)="s",MATCH($B34,'Doanh số'!$E$29:$BN$29,0),MATCH($B34,'Doanh số'!$E$29:$BN$29,0)+1)),0)</f>
        <v>0</v>
      </c>
    </row>
    <row r="35" spans="1:8">
      <c r="A35" s="46"/>
      <c r="B35" s="7">
        <f t="shared" si="0"/>
        <v>44468</v>
      </c>
      <c r="C35" s="3">
        <f>IFERROR(INDEX('Doanh số'!$E$29:$BN$33,2+MATCH(VLOOKUP(C$6,BCC!$C$15:$AK$20,4+MATCH(DAY($B35),BCC!$G$7:$AK$7,0),0),'Doanh số'!$B$31:$B$33,0),IF(VLOOKUP(C$6,BCC!$C$8:$AK$13,4+MATCH(DAY($B35),BCC!$G$7:$AK$7,0),0)="s",MATCH($B35,'Doanh số'!$E$29:$BN$29,0),MATCH($B35,'Doanh số'!$E$29:$BN$29,0)+1)),0)</f>
        <v>0</v>
      </c>
      <c r="D35" s="3">
        <f>IFERROR(INDEX('Doanh số'!$E$29:$BN$33,2+MATCH(VLOOKUP(D$6,BCC!$C$15:$AK$20,4+MATCH(DAY($B35),BCC!$G$7:$AK$7,0),0),'Doanh số'!$B$31:$B$33,0),IF(VLOOKUP(D$6,BCC!$C$8:$AK$13,4+MATCH(DAY($B35),BCC!$G$7:$AK$7,0),0)="s",MATCH($B35,'Doanh số'!$E$29:$BN$29,0),MATCH($B35,'Doanh số'!$E$29:$BN$29,0)+1)),0)</f>
        <v>0</v>
      </c>
      <c r="E35" s="3">
        <f>IFERROR(INDEX('Doanh số'!$E$29:$BN$33,2+MATCH(VLOOKUP(E$6,BCC!$C$15:$AK$20,4+MATCH(DAY($B35),BCC!$G$7:$AK$7,0),0),'Doanh số'!$B$31:$B$33,0),IF(VLOOKUP(E$6,BCC!$C$8:$AK$13,4+MATCH(DAY($B35),BCC!$G$7:$AK$7,0),0)="s",MATCH($B35,'Doanh số'!$E$29:$BN$29,0),MATCH($B35,'Doanh số'!$E$29:$BN$29,0)+1)),0)</f>
        <v>0</v>
      </c>
      <c r="F35" s="3">
        <f>IFERROR(INDEX('Doanh số'!$E$29:$BN$33,2+MATCH(VLOOKUP(F$6,BCC!$C$15:$AK$20,4+MATCH(DAY($B35),BCC!$G$7:$AK$7,0),0),'Doanh số'!$B$31:$B$33,0),IF(VLOOKUP(F$6,BCC!$C$8:$AK$13,4+MATCH(DAY($B35),BCC!$G$7:$AK$7,0),0)="s",MATCH($B35,'Doanh số'!$E$29:$BN$29,0),MATCH($B35,'Doanh số'!$E$29:$BN$29,0)+1)),0)</f>
        <v>0</v>
      </c>
      <c r="G35" s="3">
        <f>IFERROR(INDEX('Doanh số'!$E$29:$BN$33,2+MATCH(VLOOKUP(G$6,BCC!$C$15:$AK$20,4+MATCH(DAY($B35),BCC!$G$7:$AK$7,0),0),'Doanh số'!$B$31:$B$33,0),IF(VLOOKUP(G$6,BCC!$C$8:$AK$13,4+MATCH(DAY($B35),BCC!$G$7:$AK$7,0),0)="s",MATCH($B35,'Doanh số'!$E$29:$BN$29,0),MATCH($B35,'Doanh số'!$E$29:$BN$29,0)+1)),0)</f>
        <v>0</v>
      </c>
      <c r="H35" s="3">
        <f>IFERROR(INDEX('Doanh số'!$E$29:$BN$33,2+MATCH(VLOOKUP(H$6,BCC!$C$15:$AK$20,4+MATCH(DAY($B35),BCC!$G$7:$AK$7,0),0),'Doanh số'!$B$31:$B$33,0),IF(VLOOKUP(H$6,BCC!$C$8:$AK$13,4+MATCH(DAY($B35),BCC!$G$7:$AK$7,0),0)="s",MATCH($B35,'Doanh số'!$E$29:$BN$29,0),MATCH($B35,'Doanh số'!$E$29:$BN$29,0)+1)),0)</f>
        <v>0</v>
      </c>
    </row>
    <row r="36" spans="1:8">
      <c r="A36" s="46"/>
      <c r="B36" s="7">
        <f t="shared" si="0"/>
        <v>44469</v>
      </c>
      <c r="C36" s="3">
        <f>IFERROR(INDEX('Doanh số'!$E$29:$BN$33,2+MATCH(VLOOKUP(C$6,BCC!$C$15:$AK$20,4+MATCH(DAY($B36),BCC!$G$7:$AK$7,0),0),'Doanh số'!$B$31:$B$33,0),IF(VLOOKUP(C$6,BCC!$C$8:$AK$13,4+MATCH(DAY($B36),BCC!$G$7:$AK$7,0),0)="s",MATCH($B36,'Doanh số'!$E$29:$BN$29,0),MATCH($B36,'Doanh số'!$E$29:$BN$29,0)+1)),0)</f>
        <v>0</v>
      </c>
      <c r="D36" s="3">
        <f>IFERROR(INDEX('Doanh số'!$E$29:$BN$33,2+MATCH(VLOOKUP(D$6,BCC!$C$15:$AK$20,4+MATCH(DAY($B36),BCC!$G$7:$AK$7,0),0),'Doanh số'!$B$31:$B$33,0),IF(VLOOKUP(D$6,BCC!$C$8:$AK$13,4+MATCH(DAY($B36),BCC!$G$7:$AK$7,0),0)="s",MATCH($B36,'Doanh số'!$E$29:$BN$29,0),MATCH($B36,'Doanh số'!$E$29:$BN$29,0)+1)),0)</f>
        <v>0</v>
      </c>
      <c r="E36" s="3">
        <f>IFERROR(INDEX('Doanh số'!$E$29:$BN$33,2+MATCH(VLOOKUP(E$6,BCC!$C$15:$AK$20,4+MATCH(DAY($B36),BCC!$G$7:$AK$7,0),0),'Doanh số'!$B$31:$B$33,0),IF(VLOOKUP(E$6,BCC!$C$8:$AK$13,4+MATCH(DAY($B36),BCC!$G$7:$AK$7,0),0)="s",MATCH($B36,'Doanh số'!$E$29:$BN$29,0),MATCH($B36,'Doanh số'!$E$29:$BN$29,0)+1)),0)</f>
        <v>0</v>
      </c>
      <c r="F36" s="3">
        <f>IFERROR(INDEX('Doanh số'!$E$29:$BN$33,2+MATCH(VLOOKUP(F$6,BCC!$C$15:$AK$20,4+MATCH(DAY($B36),BCC!$G$7:$AK$7,0),0),'Doanh số'!$B$31:$B$33,0),IF(VLOOKUP(F$6,BCC!$C$8:$AK$13,4+MATCH(DAY($B36),BCC!$G$7:$AK$7,0),0)="s",MATCH($B36,'Doanh số'!$E$29:$BN$29,0),MATCH($B36,'Doanh số'!$E$29:$BN$29,0)+1)),0)</f>
        <v>0</v>
      </c>
      <c r="G36" s="3">
        <f>IFERROR(INDEX('Doanh số'!$E$29:$BN$33,2+MATCH(VLOOKUP(G$6,BCC!$C$15:$AK$20,4+MATCH(DAY($B36),BCC!$G$7:$AK$7,0),0),'Doanh số'!$B$31:$B$33,0),IF(VLOOKUP(G$6,BCC!$C$8:$AK$13,4+MATCH(DAY($B36),BCC!$G$7:$AK$7,0),0)="s",MATCH($B36,'Doanh số'!$E$29:$BN$29,0),MATCH($B36,'Doanh số'!$E$29:$BN$29,0)+1)),0)</f>
        <v>0</v>
      </c>
      <c r="H36" s="3">
        <f>IFERROR(INDEX('Doanh số'!$E$29:$BN$33,2+MATCH(VLOOKUP(H$6,BCC!$C$15:$AK$20,4+MATCH(DAY($B36),BCC!$G$7:$AK$7,0),0),'Doanh số'!$B$31:$B$33,0),IF(VLOOKUP(H$6,BCC!$C$8:$AK$13,4+MATCH(DAY($B36),BCC!$G$7:$AK$7,0),0)="s",MATCH($B36,'Doanh số'!$E$29:$BN$29,0),MATCH($B36,'Doanh số'!$E$29:$BN$29,0)+1)),0)</f>
        <v>0</v>
      </c>
    </row>
    <row r="37" spans="1:8">
      <c r="A37" s="46"/>
      <c r="B37" s="7">
        <f t="shared" si="0"/>
        <v>44470</v>
      </c>
      <c r="C37" s="3">
        <f>IFERROR(INDEX('Doanh số'!$E$29:$BN$33,2+MATCH(VLOOKUP(C$6,BCC!$C$15:$AK$20,4+MATCH(DAY($B37),BCC!$G$7:$AK$7,0),0),'Doanh số'!$B$31:$B$33,0),IF(VLOOKUP(C$6,BCC!$C$8:$AK$13,4+MATCH(DAY($B37),BCC!$G$7:$AK$7,0),0)="s",MATCH($B37,'Doanh số'!$E$29:$BN$29,0),MATCH($B37,'Doanh số'!$E$29:$BN$29,0)+1)),0)</f>
        <v>0</v>
      </c>
      <c r="D37" s="3">
        <f>IFERROR(INDEX('Doanh số'!$E$29:$BN$33,2+MATCH(VLOOKUP(D$6,BCC!$C$15:$AK$20,4+MATCH(DAY($B37),BCC!$G$7:$AK$7,0),0),'Doanh số'!$B$31:$B$33,0),IF(VLOOKUP(D$6,BCC!$C$8:$AK$13,4+MATCH(DAY($B37),BCC!$G$7:$AK$7,0),0)="s",MATCH($B37,'Doanh số'!$E$29:$BN$29,0),MATCH($B37,'Doanh số'!$E$29:$BN$29,0)+1)),0)</f>
        <v>0</v>
      </c>
      <c r="E37" s="3">
        <f>IFERROR(INDEX('Doanh số'!$E$29:$BN$33,2+MATCH(VLOOKUP(E$6,BCC!$C$15:$AK$20,4+MATCH(DAY($B37),BCC!$G$7:$AK$7,0),0),'Doanh số'!$B$31:$B$33,0),IF(VLOOKUP(E$6,BCC!$C$8:$AK$13,4+MATCH(DAY($B37),BCC!$G$7:$AK$7,0),0)="s",MATCH($B37,'Doanh số'!$E$29:$BN$29,0),MATCH($B37,'Doanh số'!$E$29:$BN$29,0)+1)),0)</f>
        <v>0</v>
      </c>
      <c r="F37" s="3">
        <f>IFERROR(INDEX('Doanh số'!$E$29:$BN$33,2+MATCH(VLOOKUP(F$6,BCC!$C$15:$AK$20,4+MATCH(DAY($B37),BCC!$G$7:$AK$7,0),0),'Doanh số'!$B$31:$B$33,0),IF(VLOOKUP(F$6,BCC!$C$8:$AK$13,4+MATCH(DAY($B37),BCC!$G$7:$AK$7,0),0)="s",MATCH($B37,'Doanh số'!$E$29:$BN$29,0),MATCH($B37,'Doanh số'!$E$29:$BN$29,0)+1)),0)</f>
        <v>0</v>
      </c>
      <c r="G37" s="3">
        <f>IFERROR(INDEX('Doanh số'!$E$29:$BN$33,2+MATCH(VLOOKUP(G$6,BCC!$C$15:$AK$20,4+MATCH(DAY($B37),BCC!$G$7:$AK$7,0),0),'Doanh số'!$B$31:$B$33,0),IF(VLOOKUP(G$6,BCC!$C$8:$AK$13,4+MATCH(DAY($B37),BCC!$G$7:$AK$7,0),0)="s",MATCH($B37,'Doanh số'!$E$29:$BN$29,0),MATCH($B37,'Doanh số'!$E$29:$BN$29,0)+1)),0)</f>
        <v>0</v>
      </c>
      <c r="H37" s="3">
        <f>IFERROR(INDEX('Doanh số'!$E$29:$BN$33,2+MATCH(VLOOKUP(H$6,BCC!$C$15:$AK$20,4+MATCH(DAY($B37),BCC!$G$7:$AK$7,0),0),'Doanh số'!$B$31:$B$33,0),IF(VLOOKUP(H$6,BCC!$C$8:$AK$13,4+MATCH(DAY($B37),BCC!$G$7:$AK$7,0),0)="s",MATCH($B37,'Doanh số'!$E$29:$BN$29,0),MATCH($B37,'Doanh số'!$E$29:$BN$29,0)+1)),0)</f>
        <v>0</v>
      </c>
    </row>
  </sheetData>
  <mergeCells count="3">
    <mergeCell ref="B1:I1"/>
    <mergeCell ref="L1:S1"/>
    <mergeCell ref="U1:AB1"/>
  </mergeCells>
  <conditionalFormatting sqref="D5:G5">
    <cfRule type="expression" dxfId="7" priority="11">
      <formula>#REF!=COLUMN()</formula>
    </cfRule>
  </conditionalFormatting>
  <conditionalFormatting sqref="A6:A15">
    <cfRule type="expression" dxfId="6" priority="28">
      <formula>#REF!=ROW()</formula>
    </cfRule>
  </conditionalFormatting>
  <conditionalFormatting sqref="N5:Q5">
    <cfRule type="expression" dxfId="5" priority="3">
      <formula>#REF!=COLUMN()</formula>
    </cfRule>
  </conditionalFormatting>
  <conditionalFormatting sqref="W5:Z5">
    <cfRule type="expression" dxfId="4" priority="1">
      <formula>#REF!=COLUMN()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0B51C-3C03-4BDB-A754-685187733FDF}">
  <sheetPr codeName="Sheet10"/>
  <dimension ref="A1:BC251"/>
  <sheetViews>
    <sheetView showGridLines="0" workbookViewId="0">
      <pane xSplit="9" ySplit="7" topLeftCell="J8" activePane="bottomRight" state="frozen"/>
      <selection pane="topRight" activeCell="M1" sqref="M1"/>
      <selection pane="bottomLeft" activeCell="A7" sqref="A7"/>
      <selection pane="bottomRight" activeCell="F25" sqref="F25"/>
    </sheetView>
  </sheetViews>
  <sheetFormatPr defaultColWidth="0" defaultRowHeight="15" zeroHeight="1"/>
  <cols>
    <col min="1" max="1" width="3.7109375" customWidth="1"/>
    <col min="2" max="9" width="12.85546875" customWidth="1"/>
    <col min="10" max="10" width="13.28515625" customWidth="1"/>
    <col min="11" max="12" width="12.85546875" customWidth="1"/>
    <col min="13" max="13" width="13.28515625" customWidth="1"/>
    <col min="14" max="14" width="12.85546875" customWidth="1"/>
    <col min="15" max="15" width="13.28515625" customWidth="1"/>
    <col min="16" max="16" width="14.42578125" customWidth="1"/>
    <col min="17" max="17" width="15.7109375" bestFit="1" customWidth="1"/>
    <col min="18" max="18" width="12.28515625" bestFit="1" customWidth="1"/>
    <col min="19" max="19" width="15" bestFit="1" customWidth="1"/>
    <col min="20" max="20" width="12" bestFit="1" customWidth="1"/>
    <col min="21" max="21" width="11.28515625" bestFit="1" customWidth="1"/>
    <col min="22" max="23" width="12.7109375" bestFit="1" customWidth="1"/>
    <col min="24" max="40" width="11.28515625" customWidth="1"/>
    <col min="41" max="55" width="11.28515625" hidden="1" customWidth="1"/>
    <col min="56" max="16384" width="9.140625" hidden="1"/>
  </cols>
  <sheetData>
    <row r="1" spans="1:40" ht="35.1" customHeight="1">
      <c r="A1" s="44"/>
      <c r="B1" s="145"/>
      <c r="C1" s="145"/>
      <c r="D1" s="145"/>
      <c r="E1" s="145"/>
      <c r="F1" s="145"/>
      <c r="G1" s="145"/>
      <c r="H1" s="145"/>
      <c r="I1" s="145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</row>
    <row r="2" spans="1:40" ht="35.1" customHeight="1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</row>
    <row r="3" spans="1:40" ht="15" customHeight="1">
      <c r="A3" s="133"/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</row>
    <row r="4" spans="1:40" ht="15" customHeigh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5" customHeigh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>
      <c r="A6" s="79"/>
      <c r="B6" s="174" t="s">
        <v>108</v>
      </c>
      <c r="C6" s="174" t="s">
        <v>109</v>
      </c>
      <c r="D6" s="174" t="s">
        <v>110</v>
      </c>
      <c r="E6" s="174" t="s">
        <v>111</v>
      </c>
      <c r="F6" s="174" t="s">
        <v>112</v>
      </c>
      <c r="G6" s="176" t="s">
        <v>113</v>
      </c>
      <c r="H6" s="172" t="s">
        <v>114</v>
      </c>
      <c r="I6" s="173"/>
      <c r="J6" s="32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4"/>
    </row>
    <row r="7" spans="1:40">
      <c r="A7" s="79"/>
      <c r="B7" s="175"/>
      <c r="C7" s="175"/>
      <c r="D7" s="175"/>
      <c r="E7" s="175"/>
      <c r="F7" s="175"/>
      <c r="G7" s="177"/>
      <c r="H7" s="17" t="s">
        <v>115</v>
      </c>
      <c r="I7" s="17" t="s">
        <v>116</v>
      </c>
      <c r="J7" s="18">
        <v>1</v>
      </c>
      <c r="K7" s="19">
        <v>2</v>
      </c>
      <c r="L7" s="19">
        <v>3</v>
      </c>
      <c r="M7" s="19">
        <v>4</v>
      </c>
      <c r="N7" s="19">
        <v>5</v>
      </c>
      <c r="O7" s="19">
        <v>6</v>
      </c>
      <c r="P7" s="19">
        <v>7</v>
      </c>
      <c r="Q7" s="19">
        <v>8</v>
      </c>
      <c r="R7" s="19">
        <v>9</v>
      </c>
      <c r="S7" s="19">
        <v>10</v>
      </c>
      <c r="T7" s="19">
        <v>11</v>
      </c>
      <c r="U7" s="19">
        <v>12</v>
      </c>
      <c r="V7" s="19">
        <v>13</v>
      </c>
      <c r="W7" s="19">
        <v>14</v>
      </c>
      <c r="X7" s="19">
        <v>15</v>
      </c>
      <c r="Y7" s="19">
        <v>16</v>
      </c>
      <c r="Z7" s="19">
        <v>17</v>
      </c>
      <c r="AA7" s="19">
        <v>18</v>
      </c>
      <c r="AB7" s="19">
        <v>19</v>
      </c>
      <c r="AC7" s="19">
        <v>20</v>
      </c>
      <c r="AD7" s="19">
        <v>21</v>
      </c>
      <c r="AE7" s="19">
        <v>22</v>
      </c>
      <c r="AF7" s="19">
        <v>23</v>
      </c>
      <c r="AG7" s="19">
        <v>24</v>
      </c>
      <c r="AH7" s="19">
        <v>25</v>
      </c>
      <c r="AI7" s="19">
        <v>26</v>
      </c>
      <c r="AJ7" s="19">
        <v>27</v>
      </c>
      <c r="AK7" s="19">
        <v>28</v>
      </c>
      <c r="AL7" s="19">
        <v>29</v>
      </c>
      <c r="AM7" s="19">
        <v>30</v>
      </c>
      <c r="AN7" s="19">
        <v>31</v>
      </c>
    </row>
    <row r="8" spans="1:40">
      <c r="A8" s="79"/>
      <c r="B8" s="20">
        <f>BCC!B8</f>
        <v>104522</v>
      </c>
      <c r="C8" s="21" t="str">
        <f>BCC!C8</f>
        <v>Vũ Thùy Trang</v>
      </c>
      <c r="D8" s="20">
        <f>$D$14/6</f>
        <v>98333333.333333328</v>
      </c>
      <c r="E8" s="35">
        <f ca="1">IFERROR((D8-F8)/(31-DAY(TODAY())),0)</f>
        <v>7856555.555555555</v>
      </c>
      <c r="F8" s="37">
        <f>SUM(J8:AI8)+SUM(AJ8:AN8)*3</f>
        <v>4054666.6666666665</v>
      </c>
      <c r="G8" s="38">
        <f>IFERROR(F8/D8,"")</f>
        <v>4.1233898305084747E-2</v>
      </c>
      <c r="H8" s="20">
        <f>IFERROR(D8*80%-F8,"")</f>
        <v>74612000</v>
      </c>
      <c r="I8" s="22">
        <f>IFERROR(D8-F8,"")</f>
        <v>94278666.666666657</v>
      </c>
      <c r="J8" s="23">
        <f>IF(VLOOKUP($B8,BCC!$B:$AK,MATCH(J$7,BCC!$B$7:$AK$7,0),0)="s",CDS!C$7/(COUNTIF(BCC!G:G,"s")+COUNTIF(BCC!G:G,"f")),IF(VLOOKUP($B8,BCC!$B:$AK,MATCH(J$7,BCC!$B$7:$AK$7,0),0)="c",CDS!C$8/(COUNTIF(BCC!G:G,"c")+COUNTIF(BCC!G:G,"f")),IF(VLOOKUP($B8,BCC!$B:$AK,MATCH(J$7,BCC!$B$7:$AK$7,0),0)="f",CDS!C$7/(COUNTIF(BCC!G:G,"s")+COUNTIF(BCC!G:G,"f"))+CDS!C$8/(COUNTIF(BCC!G:G,"c")+COUNTIF(BCC!G:G,"f")),0)))</f>
        <v>2712666.6666666665</v>
      </c>
      <c r="K8" s="23">
        <f>IF(VLOOKUP($B8,BCC!$B:$AK,MATCH(K$7,BCC!$B$7:$AK$7,0),0)="s",CDS!D$7/(COUNTIF(BCC!H:H,"s")+COUNTIF(BCC!H:H,"f")),IF(VLOOKUP($B8,BCC!$B:$AK,MATCH(K$7,BCC!$B$7:$AK$7,0),0)="c",CDS!D$8/(COUNTIF(BCC!H:H,"c")+COUNTIF(BCC!H:H,"f")),IF(VLOOKUP($B8,BCC!$B:$AK,MATCH(K$7,BCC!$B$7:$AK$7,0),0)="f",CDS!D$7/(COUNTIF(BCC!H:H,"s")+COUNTIF(BCC!H:H,"f"))+CDS!D$8/(COUNTIF(BCC!H:H,"c")+COUNTIF(BCC!H:H,"f")),0)))</f>
        <v>1342000</v>
      </c>
      <c r="L8" s="23">
        <f>IF(VLOOKUP($B8,BCC!$B:$AK,MATCH(L$7,BCC!$B$7:$AK$7,0),0)="s",CDS!E$7/(COUNTIF(BCC!I:I,"s")+COUNTIF(BCC!I:I,"f")),IF(VLOOKUP($B8,BCC!$B:$AK,MATCH(L$7,BCC!$B$7:$AK$7,0),0)="c",CDS!E$8/(COUNTIF(BCC!I:I,"c")+COUNTIF(BCC!I:I,"f")),IF(VLOOKUP($B8,BCC!$B:$AK,MATCH(L$7,BCC!$B$7:$AK$7,0),0)="f",CDS!E$7/(COUNTIF(BCC!I:I,"s")+COUNTIF(BCC!I:I,"f"))+CDS!E$8/(COUNTIF(BCC!I:I,"c")+COUNTIF(BCC!I:I,"f")),0)))</f>
        <v>0</v>
      </c>
      <c r="M8" s="23">
        <f>IF(VLOOKUP($B8,BCC!$B:$AK,MATCH(M$7,BCC!$B$7:$AK$7,0),0)="s",CDS!F$7/(COUNTIF(BCC!J:J,"s")+COUNTIF(BCC!J:J,"f")),IF(VLOOKUP($B8,BCC!$B:$AK,MATCH(M$7,BCC!$B$7:$AK$7,0),0)="c",CDS!F$8/(COUNTIF(BCC!J:J,"c")+COUNTIF(BCC!J:J,"f")),IF(VLOOKUP($B8,BCC!$B:$AK,MATCH(M$7,BCC!$B$7:$AK$7,0),0)="f",CDS!F$7/(COUNTIF(BCC!J:J,"s")+COUNTIF(BCC!J:J,"f"))+CDS!F$8/(COUNTIF(BCC!J:J,"c")+COUNTIF(BCC!J:J,"f")),0)))</f>
        <v>0</v>
      </c>
      <c r="N8" s="23">
        <f>IF(VLOOKUP($B8,BCC!$B:$AK,MATCH(N$7,BCC!$B$7:$AK$7,0),0)="s",CDS!G$7/(COUNTIF(BCC!K:K,"s")+COUNTIF(BCC!K:K,"f")),IF(VLOOKUP($B8,BCC!$B:$AK,MATCH(N$7,BCC!$B$7:$AK$7,0),0)="c",CDS!G$8/(COUNTIF(BCC!K:K,"c")+COUNTIF(BCC!K:K,"f")),IF(VLOOKUP($B8,BCC!$B:$AK,MATCH(N$7,BCC!$B$7:$AK$7,0),0)="f",CDS!G$7/(COUNTIF(BCC!K:K,"s")+COUNTIF(BCC!K:K,"f"))+CDS!G$8/(COUNTIF(BCC!K:K,"c")+COUNTIF(BCC!K:K,"f")),0)))</f>
        <v>0</v>
      </c>
      <c r="O8" s="23">
        <f>IF(VLOOKUP($B8,BCC!$B:$AK,MATCH(O$7,BCC!$B$7:$AK$7,0),0)="s",CDS!H$7/(COUNTIF(BCC!L:L,"s")+COUNTIF(BCC!L:L,"f")),IF(VLOOKUP($B8,BCC!$B:$AK,MATCH(O$7,BCC!$B$7:$AK$7,0),0)="c",CDS!H$8/(COUNTIF(BCC!L:L,"c")+COUNTIF(BCC!L:L,"f")),IF(VLOOKUP($B8,BCC!$B:$AK,MATCH(O$7,BCC!$B$7:$AK$7,0),0)="f",CDS!H$7/(COUNTIF(BCC!L:L,"s")+COUNTIF(BCC!L:L,"f"))+CDS!H$8/(COUNTIF(BCC!L:L,"c")+COUNTIF(BCC!L:L,"f")),0)))</f>
        <v>0</v>
      </c>
      <c r="P8" s="23">
        <f>IF(VLOOKUP($B8,BCC!$B:$AK,MATCH(P$7,BCC!$B$7:$AK$7,0),0)="s",CDS!I$7/(COUNTIF(BCC!M:M,"s")+COUNTIF(BCC!M:M,"f")),IF(VLOOKUP($B8,BCC!$B:$AK,MATCH(P$7,BCC!$B$7:$AK$7,0),0)="c",CDS!I$8/(COUNTIF(BCC!M:M,"c")+COUNTIF(BCC!M:M,"f")),IF(VLOOKUP($B8,BCC!$B:$AK,MATCH(P$7,BCC!$B$7:$AK$7,0),0)="f",CDS!I$7/(COUNTIF(BCC!M:M,"s")+COUNTIF(BCC!M:M,"f"))+CDS!I$8/(COUNTIF(BCC!M:M,"c")+COUNTIF(BCC!M:M,"f")),0)))</f>
        <v>0</v>
      </c>
      <c r="Q8" s="23">
        <f>IF(VLOOKUP($B8,BCC!$B:$AK,MATCH(Q$7,BCC!$B$7:$AK$7,0),0)="s",CDS!J$7/(COUNTIF(BCC!N:N,"s")+COUNTIF(BCC!N:N,"f")),IF(VLOOKUP($B8,BCC!$B:$AK,MATCH(Q$7,BCC!$B$7:$AK$7,0),0)="c",CDS!J$8/(COUNTIF(BCC!N:N,"c")+COUNTIF(BCC!N:N,"f")),IF(VLOOKUP($B8,BCC!$B:$AK,MATCH(Q$7,BCC!$B$7:$AK$7,0),0)="f",CDS!J$7/(COUNTIF(BCC!N:N,"s")+COUNTIF(BCC!N:N,"f"))+CDS!J$8/(COUNTIF(BCC!N:N,"c")+COUNTIF(BCC!N:N,"f")),0)))</f>
        <v>0</v>
      </c>
      <c r="R8" s="23">
        <f>IF(VLOOKUP($B8,BCC!$B:$AK,MATCH(R$7,BCC!$B$7:$AK$7,0),0)="s",CDS!K$7/(COUNTIF(BCC!O:O,"s")+COUNTIF(BCC!O:O,"f")),IF(VLOOKUP($B8,BCC!$B:$AK,MATCH(R$7,BCC!$B$7:$AK$7,0),0)="c",CDS!K$8/(COUNTIF(BCC!O:O,"c")+COUNTIF(BCC!O:O,"f")),IF(VLOOKUP($B8,BCC!$B:$AK,MATCH(R$7,BCC!$B$7:$AK$7,0),0)="f",CDS!K$7/(COUNTIF(BCC!O:O,"s")+COUNTIF(BCC!O:O,"f"))+CDS!K$8/(COUNTIF(BCC!O:O,"c")+COUNTIF(BCC!O:O,"f")),0)))</f>
        <v>0</v>
      </c>
      <c r="S8" s="23">
        <f>IF(VLOOKUP($B8,BCC!$B:$AK,MATCH(S$7,BCC!$B$7:$AK$7,0),0)="s",CDS!L$7/(COUNTIF(BCC!P:P,"s")+COUNTIF(BCC!P:P,"f")),IF(VLOOKUP($B8,BCC!$B:$AK,MATCH(S$7,BCC!$B$7:$AK$7,0),0)="c",CDS!L$8/(COUNTIF(BCC!P:P,"c")+COUNTIF(BCC!P:P,"f")),IF(VLOOKUP($B8,BCC!$B:$AK,MATCH(S$7,BCC!$B$7:$AK$7,0),0)="f",CDS!L$7/(COUNTIF(BCC!P:P,"s")+COUNTIF(BCC!P:P,"f"))+CDS!L$8/(COUNTIF(BCC!P:P,"c")+COUNTIF(BCC!P:P,"f")),0)))</f>
        <v>0</v>
      </c>
      <c r="T8" s="23">
        <f>IF(VLOOKUP($B8,BCC!$B:$AK,MATCH(T$7,BCC!$B$7:$AK$7,0),0)="s",CDS!M$7/(COUNTIF(BCC!Q:Q,"s")+COUNTIF(BCC!Q:Q,"f")),IF(VLOOKUP($B8,BCC!$B:$AK,MATCH(T$7,BCC!$B$7:$AK$7,0),0)="c",CDS!M$8/(COUNTIF(BCC!Q:Q,"c")+COUNTIF(BCC!Q:Q,"f")),IF(VLOOKUP($B8,BCC!$B:$AK,MATCH(T$7,BCC!$B$7:$AK$7,0),0)="f",CDS!M$7/(COUNTIF(BCC!Q:Q,"s")+COUNTIF(BCC!Q:Q,"f"))+CDS!M$8/(COUNTIF(BCC!Q:Q,"c")+COUNTIF(BCC!Q:Q,"f")),0)))</f>
        <v>0</v>
      </c>
      <c r="U8" s="23">
        <f>IF(VLOOKUP($B8,BCC!$B:$AK,MATCH(U$7,BCC!$B$7:$AK$7,0),0)="s",CDS!N$7/(COUNTIF(BCC!R:R,"s")+COUNTIF(BCC!R:R,"f")),IF(VLOOKUP($B8,BCC!$B:$AK,MATCH(U$7,BCC!$B$7:$AK$7,0),0)="c",CDS!N$8/(COUNTIF(BCC!R:R,"c")+COUNTIF(BCC!R:R,"f")),IF(VLOOKUP($B8,BCC!$B:$AK,MATCH(U$7,BCC!$B$7:$AK$7,0),0)="f",CDS!N$7/(COUNTIF(BCC!R:R,"s")+COUNTIF(BCC!R:R,"f"))+CDS!N$8/(COUNTIF(BCC!R:R,"c")+COUNTIF(BCC!R:R,"f")),0)))</f>
        <v>0</v>
      </c>
      <c r="V8" s="23">
        <f>IF(VLOOKUP($B8,BCC!$B:$AK,MATCH(V$7,BCC!$B$7:$AK$7,0),0)="s",CDS!O$7/(COUNTIF(BCC!S:S,"s")+COUNTIF(BCC!S:S,"f")),IF(VLOOKUP($B8,BCC!$B:$AK,MATCH(V$7,BCC!$B$7:$AK$7,0),0)="c",CDS!O$8/(COUNTIF(BCC!S:S,"c")+COUNTIF(BCC!S:S,"f")),IF(VLOOKUP($B8,BCC!$B:$AK,MATCH(V$7,BCC!$B$7:$AK$7,0),0)="f",CDS!O$7/(COUNTIF(BCC!S:S,"s")+COUNTIF(BCC!S:S,"f"))+CDS!O$8/(COUNTIF(BCC!S:S,"c")+COUNTIF(BCC!S:S,"f")),0)))</f>
        <v>0</v>
      </c>
      <c r="W8" s="23">
        <f>IF(VLOOKUP($B8,BCC!$B:$AK,MATCH(W$7,BCC!$B$7:$AK$7,0),0)="s",CDS!P$7/(COUNTIF(BCC!T:T,"s")+COUNTIF(BCC!T:T,"f")),IF(VLOOKUP($B8,BCC!$B:$AK,MATCH(W$7,BCC!$B$7:$AK$7,0),0)="c",CDS!P$8/(COUNTIF(BCC!T:T,"c")+COUNTIF(BCC!T:T,"f")),IF(VLOOKUP($B8,BCC!$B:$AK,MATCH(W$7,BCC!$B$7:$AK$7,0),0)="f",CDS!P$7/(COUNTIF(BCC!T:T,"s")+COUNTIF(BCC!T:T,"f"))+CDS!P$8/(COUNTIF(BCC!T:T,"c")+COUNTIF(BCC!T:T,"f")),0)))</f>
        <v>0</v>
      </c>
      <c r="X8" s="23">
        <f>IF(VLOOKUP($B8,BCC!$B:$AK,MATCH(X$7,BCC!$B$7:$AK$7,0),0)="s",CDS!Q$7/(COUNTIF(BCC!U:U,"s")+COUNTIF(BCC!U:U,"f")),IF(VLOOKUP($B8,BCC!$B:$AK,MATCH(X$7,BCC!$B$7:$AK$7,0),0)="c",CDS!Q$8/(COUNTIF(BCC!U:U,"c")+COUNTIF(BCC!U:U,"f")),IF(VLOOKUP($B8,BCC!$B:$AK,MATCH(X$7,BCC!$B$7:$AK$7,0),0)="f",CDS!Q$7/(COUNTIF(BCC!U:U,"s")+COUNTIF(BCC!U:U,"f"))+CDS!Q$8/(COUNTIF(BCC!U:U,"c")+COUNTIF(BCC!U:U,"f")),0)))</f>
        <v>0</v>
      </c>
      <c r="Y8" s="23">
        <f>IF(VLOOKUP($B8,BCC!$B:$AK,MATCH(Y$7,BCC!$B$7:$AK$7,0),0)="s",CDS!R$7/(COUNTIF(BCC!V:V,"s")+COUNTIF(BCC!V:V,"f")),IF(VLOOKUP($B8,BCC!$B:$AK,MATCH(Y$7,BCC!$B$7:$AK$7,0),0)="c",CDS!R$8/(COUNTIF(BCC!V:V,"c")+COUNTIF(BCC!V:V,"f")),IF(VLOOKUP($B8,BCC!$B:$AK,MATCH(Y$7,BCC!$B$7:$AK$7,0),0)="f",CDS!R$7/(COUNTIF(BCC!V:V,"s")+COUNTIF(BCC!V:V,"f"))+CDS!R$8/(COUNTIF(BCC!V:V,"c")+COUNTIF(BCC!V:V,"f")),0)))</f>
        <v>0</v>
      </c>
      <c r="Z8" s="23">
        <f>IF(VLOOKUP($B8,BCC!$B:$AK,MATCH(Z$7,BCC!$B$7:$AK$7,0),0)="s",CDS!S$7/(COUNTIF(BCC!W:W,"s")+COUNTIF(BCC!W:W,"f")),IF(VLOOKUP($B8,BCC!$B:$AK,MATCH(Z$7,BCC!$B$7:$AK$7,0),0)="c",CDS!S$8/(COUNTIF(BCC!W:W,"c")+COUNTIF(BCC!W:W,"f")),IF(VLOOKUP($B8,BCC!$B:$AK,MATCH(Z$7,BCC!$B$7:$AK$7,0),0)="f",CDS!S$7/(COUNTIF(BCC!W:W,"s")+COUNTIF(BCC!W:W,"f"))+CDS!S$8/(COUNTIF(BCC!W:W,"c")+COUNTIF(BCC!W:W,"f")),0)))</f>
        <v>0</v>
      </c>
      <c r="AA8" s="23">
        <f>IF(VLOOKUP($B8,BCC!$B:$AK,MATCH(AA$7,BCC!$B$7:$AK$7,0),0)="s",CDS!T$7/(COUNTIF(BCC!X:X,"s")+COUNTIF(BCC!X:X,"f")),IF(VLOOKUP($B8,BCC!$B:$AK,MATCH(AA$7,BCC!$B$7:$AK$7,0),0)="c",CDS!T$8/(COUNTIF(BCC!X:X,"c")+COUNTIF(BCC!X:X,"f")),IF(VLOOKUP($B8,BCC!$B:$AK,MATCH(AA$7,BCC!$B$7:$AK$7,0),0)="f",CDS!T$7/(COUNTIF(BCC!X:X,"s")+COUNTIF(BCC!X:X,"f"))+CDS!T$8/(COUNTIF(BCC!X:X,"c")+COUNTIF(BCC!X:X,"f")),0)))</f>
        <v>0</v>
      </c>
      <c r="AB8" s="23">
        <f>IF(VLOOKUP($B8,BCC!$B:$AK,MATCH(AB$7,BCC!$B$7:$AK$7,0),0)="s",CDS!U$7/(COUNTIF(BCC!Y:Y,"s")+COUNTIF(BCC!Y:Y,"f")),IF(VLOOKUP($B8,BCC!$B:$AK,MATCH(AB$7,BCC!$B$7:$AK$7,0),0)="c",CDS!U$8/(COUNTIF(BCC!Y:Y,"c")+COUNTIF(BCC!Y:Y,"f")),IF(VLOOKUP($B8,BCC!$B:$AK,MATCH(AB$7,BCC!$B$7:$AK$7,0),0)="f",CDS!U$7/(COUNTIF(BCC!Y:Y,"s")+COUNTIF(BCC!Y:Y,"f"))+CDS!U$8/(COUNTIF(BCC!Y:Y,"c")+COUNTIF(BCC!Y:Y,"f")),0)))</f>
        <v>0</v>
      </c>
      <c r="AC8" s="23">
        <f>IF(VLOOKUP($B8,BCC!$B:$AK,MATCH(AC$7,BCC!$B$7:$AK$7,0),0)="s",CDS!V$7/(COUNTIF(BCC!Z:Z,"s")+COUNTIF(BCC!Z:Z,"f")),IF(VLOOKUP($B8,BCC!$B:$AK,MATCH(AC$7,BCC!$B$7:$AK$7,0),0)="c",CDS!V$8/(COUNTIF(BCC!Z:Z,"c")+COUNTIF(BCC!Z:Z,"f")),IF(VLOOKUP($B8,BCC!$B:$AK,MATCH(AC$7,BCC!$B$7:$AK$7,0),0)="f",CDS!V$7/(COUNTIF(BCC!Z:Z,"s")+COUNTIF(BCC!Z:Z,"f"))+CDS!V$8/(COUNTIF(BCC!Z:Z,"c")+COUNTIF(BCC!Z:Z,"f")),0)))</f>
        <v>0</v>
      </c>
      <c r="AD8" s="23">
        <f>IF(VLOOKUP($B8,BCC!$B:$AK,MATCH(AD$7,BCC!$B$7:$AK$7,0),0)="s",CDS!W$7/(COUNTIF(BCC!AA:AA,"s")+COUNTIF(BCC!AA:AA,"f")),IF(VLOOKUP($B8,BCC!$B:$AK,MATCH(AD$7,BCC!$B$7:$AK$7,0),0)="c",CDS!W$8/(COUNTIF(BCC!AA:AA,"c")+COUNTIF(BCC!AA:AA,"f")),IF(VLOOKUP($B8,BCC!$B:$AK,MATCH(AD$7,BCC!$B$7:$AK$7,0),0)="f",CDS!W$7/(COUNTIF(BCC!AA:AA,"s")+COUNTIF(BCC!AA:AA,"f"))+CDS!W$8/(COUNTIF(BCC!AA:AA,"c")+COUNTIF(BCC!AA:AA,"f")),0)))</f>
        <v>0</v>
      </c>
      <c r="AE8" s="23">
        <f>IF(VLOOKUP($B8,BCC!$B:$AK,MATCH(AE$7,BCC!$B$7:$AK$7,0),0)="s",CDS!X$7/(COUNTIF(BCC!AB:AB,"s")+COUNTIF(BCC!AB:AB,"f")),IF(VLOOKUP($B8,BCC!$B:$AK,MATCH(AE$7,BCC!$B$7:$AK$7,0),0)="c",CDS!X$8/(COUNTIF(BCC!AB:AB,"c")+COUNTIF(BCC!AB:AB,"f")),IF(VLOOKUP($B8,BCC!$B:$AK,MATCH(AE$7,BCC!$B$7:$AK$7,0),0)="f",CDS!X$7/(COUNTIF(BCC!AB:AB,"s")+COUNTIF(BCC!AB:AB,"f"))+CDS!X$8/(COUNTIF(BCC!AB:AB,"c")+COUNTIF(BCC!AB:AB,"f")),0)))</f>
        <v>0</v>
      </c>
      <c r="AF8" s="23">
        <f>IF(VLOOKUP($B8,BCC!$B:$AK,MATCH(AF$7,BCC!$B$7:$AK$7,0),0)="s",CDS!Y$7/(COUNTIF(BCC!AC:AC,"s")+COUNTIF(BCC!AC:AC,"f")),IF(VLOOKUP($B8,BCC!$B:$AK,MATCH(AF$7,BCC!$B$7:$AK$7,0),0)="c",CDS!Y$8/(COUNTIF(BCC!AC:AC,"c")+COUNTIF(BCC!AC:AC,"f")),IF(VLOOKUP($B8,BCC!$B:$AK,MATCH(AF$7,BCC!$B$7:$AK$7,0),0)="f",CDS!Y$7/(COUNTIF(BCC!AC:AC,"s")+COUNTIF(BCC!AC:AC,"f"))+CDS!Y$8/(COUNTIF(BCC!AC:AC,"c")+COUNTIF(BCC!AC:AC,"f")),0)))</f>
        <v>0</v>
      </c>
      <c r="AG8" s="23">
        <f>IF(VLOOKUP($B8,BCC!$B:$AK,MATCH(AG$7,BCC!$B$7:$AK$7,0),0)="s",CDS!Z$7/(COUNTIF(BCC!AD:AD,"s")+COUNTIF(BCC!AD:AD,"f")),IF(VLOOKUP($B8,BCC!$B:$AK,MATCH(AG$7,BCC!$B$7:$AK$7,0),0)="c",CDS!Z$8/(COUNTIF(BCC!AD:AD,"c")+COUNTIF(BCC!AD:AD,"f")),IF(VLOOKUP($B8,BCC!$B:$AK,MATCH(AG$7,BCC!$B$7:$AK$7,0),0)="f",CDS!Z$7/(COUNTIF(BCC!AD:AD,"s")+COUNTIF(BCC!AD:AD,"f"))+CDS!Z$8/(COUNTIF(BCC!AD:AD,"c")+COUNTIF(BCC!AD:AD,"f")),0)))</f>
        <v>0</v>
      </c>
      <c r="AH8" s="23">
        <f>IF(VLOOKUP($B8,BCC!$B:$AK,MATCH(AH$7,BCC!$B$7:$AK$7,0),0)="s",CDS!AA$7/(COUNTIF(BCC!AE:AE,"s")+COUNTIF(BCC!AE:AE,"f")),IF(VLOOKUP($B8,BCC!$B:$AK,MATCH(AH$7,BCC!$B$7:$AK$7,0),0)="c",CDS!AA$8/(COUNTIF(BCC!AE:AE,"c")+COUNTIF(BCC!AE:AE,"f")),IF(VLOOKUP($B8,BCC!$B:$AK,MATCH(AH$7,BCC!$B$7:$AK$7,0),0)="f",CDS!AA$7/(COUNTIF(BCC!AE:AE,"s")+COUNTIF(BCC!AE:AE,"f"))+CDS!AA$8/(COUNTIF(BCC!AE:AE,"c")+COUNTIF(BCC!AE:AE,"f")),0)))</f>
        <v>0</v>
      </c>
      <c r="AI8" s="23">
        <f>IF(VLOOKUP($B8,BCC!$B:$AK,MATCH(AI$7,BCC!$B$7:$AK$7,0),0)="s",CDS!AB$7/(COUNTIF(BCC!AF:AF,"s")+COUNTIF(BCC!AF:AF,"f")),IF(VLOOKUP($B8,BCC!$B:$AK,MATCH(AI$7,BCC!$B$7:$AK$7,0),0)="c",CDS!AB$8/(COUNTIF(BCC!AF:AF,"c")+COUNTIF(BCC!AF:AF,"f")),IF(VLOOKUP($B8,BCC!$B:$AK,MATCH(AI$7,BCC!$B$7:$AK$7,0),0)="f",CDS!AB$7/(COUNTIF(BCC!AF:AF,"s")+COUNTIF(BCC!AF:AF,"f"))+CDS!AB$8/(COUNTIF(BCC!AF:AF,"c")+COUNTIF(BCC!AF:AF,"f")),0)))</f>
        <v>0</v>
      </c>
      <c r="AJ8" s="23">
        <f>IF(VLOOKUP($B8,BCC!$B:$AK,MATCH(AJ$7,BCC!$B$7:$AK$7,0),0)="s",CDS!AC$7/(COUNTIF(BCC!AG:AG,"s")+COUNTIF(BCC!AG:AG,"f")),IF(VLOOKUP($B8,BCC!$B:$AK,MATCH(AJ$7,BCC!$B$7:$AK$7,0),0)="c",CDS!AC$8/(COUNTIF(BCC!AG:AG,"c")+COUNTIF(BCC!AG:AG,"f")),IF(VLOOKUP($B8,BCC!$B:$AK,MATCH(AJ$7,BCC!$B$7:$AK$7,0),0)="f",CDS!AC$7/(COUNTIF(BCC!AG:AG,"s")+COUNTIF(BCC!AG:AG,"f"))+CDS!AC$8/(COUNTIF(BCC!AG:AG,"c")+COUNTIF(BCC!AG:AG,"f")),0)))</f>
        <v>0</v>
      </c>
      <c r="AK8" s="23">
        <f>IF(VLOOKUP($B8,BCC!$B:$AK,MATCH(AK$7,BCC!$B$7:$AK$7,0),0)="s",CDS!AD$7/(COUNTIF(BCC!AH:AH,"s")+COUNTIF(BCC!AH:AH,"f")),IF(VLOOKUP($B8,BCC!$B:$AK,MATCH(AK$7,BCC!$B$7:$AK$7,0),0)="c",CDS!AD$8/(COUNTIF(BCC!AH:AH,"c")+COUNTIF(BCC!AH:AH,"f")),IF(VLOOKUP($B8,BCC!$B:$AK,MATCH(AK$7,BCC!$B$7:$AK$7,0),0)="f",CDS!AD$7/(COUNTIF(BCC!AH:AH,"s")+COUNTIF(BCC!AH:AH,"f"))+CDS!AD$8/(COUNTIF(BCC!AH:AH,"c")+COUNTIF(BCC!AH:AH,"f")),0)))</f>
        <v>0</v>
      </c>
      <c r="AL8" s="23">
        <f>IF(VLOOKUP($B8,BCC!$B:$AK,MATCH(AL$7,BCC!$B$7:$AK$7,0),0)="s",CDS!AE$7/(COUNTIF(BCC!AI:AI,"s")+COUNTIF(BCC!AI:AI,"f")),IF(VLOOKUP($B8,BCC!$B:$AK,MATCH(AL$7,BCC!$B$7:$AK$7,0),0)="c",CDS!AE$8/(COUNTIF(BCC!AI:AI,"c")+COUNTIF(BCC!AI:AI,"f")),IF(VLOOKUP($B8,BCC!$B:$AK,MATCH(AL$7,BCC!$B$7:$AK$7,0),0)="f",CDS!AE$7/(COUNTIF(BCC!AI:AI,"s")+COUNTIF(BCC!AI:AI,"f"))+CDS!AE$8/(COUNTIF(BCC!AI:AI,"c")+COUNTIF(BCC!AI:AI,"f")),0)))</f>
        <v>0</v>
      </c>
      <c r="AM8" s="23">
        <f>IF(VLOOKUP($B8,BCC!$B:$AK,MATCH(AM$7,BCC!$B$7:$AK$7,0),0)="s",CDS!AF$7/(COUNTIF(BCC!AJ:AJ,"s")+COUNTIF(BCC!AJ:AJ,"f")),IF(VLOOKUP($B8,BCC!$B:$AK,MATCH(AM$7,BCC!$B$7:$AK$7,0),0)="c",CDS!AF$8/(COUNTIF(BCC!AJ:AJ,"c")+COUNTIF(BCC!AJ:AJ,"f")),IF(VLOOKUP($B8,BCC!$B:$AK,MATCH(AM$7,BCC!$B$7:$AK$7,0),0)="f",CDS!AF$7/(COUNTIF(BCC!AJ:AJ,"s")+COUNTIF(BCC!AJ:AJ,"f"))+CDS!AF$8/(COUNTIF(BCC!AJ:AJ,"c")+COUNTIF(BCC!AJ:AJ,"f")),0)))</f>
        <v>0</v>
      </c>
      <c r="AN8" s="23">
        <f>IF(VLOOKUP($B8,BCC!$B:$AK,MATCH(AN$7,BCC!$B$7:$AK$7,0),0)="s",CDS!AG$7/(COUNTIF(BCC!AK:AK,"s")+COUNTIF(BCC!AK:AK,"f")),IF(VLOOKUP($B8,BCC!$B:$AK,MATCH(AN$7,BCC!$B$7:$AK$7,0),0)="c",CDS!AG$8/(COUNTIF(BCC!AK:AK,"c")+COUNTIF(BCC!AK:AK,"f")),IF(VLOOKUP($B8,BCC!$B:$AK,MATCH(AN$7,BCC!$B$7:$AK$7,0),0)="f",CDS!AG$7/(COUNTIF(BCC!AK:AK,"s")+COUNTIF(BCC!AK:AK,"f"))+CDS!AG$8/(COUNTIF(BCC!AK:AK,"c")+COUNTIF(BCC!AK:AK,"f")),0)))</f>
        <v>0</v>
      </c>
    </row>
    <row r="9" spans="1:40">
      <c r="A9" s="79"/>
      <c r="B9" s="20">
        <f>BCC!B9</f>
        <v>104517</v>
      </c>
      <c r="C9" s="21" t="str">
        <f>BCC!C9</f>
        <v>Đinh Thị Thùy</v>
      </c>
      <c r="D9" s="20">
        <f>$D$14/6</f>
        <v>98333333.333333328</v>
      </c>
      <c r="E9" s="35">
        <f t="shared" ref="E9:E13" ca="1" si="0">IFERROR((D9-F9)/(31-DAY(TODAY())),0)</f>
        <v>7968388.8888888881</v>
      </c>
      <c r="F9" s="37">
        <f t="shared" ref="F9:F13" si="1">SUM(J9:AI9)+SUM(AJ9:AN9)*3</f>
        <v>2712666.6666666665</v>
      </c>
      <c r="G9" s="38">
        <f t="shared" ref="G9:G13" si="2">IFERROR(F9/D9,"")</f>
        <v>2.75864406779661E-2</v>
      </c>
      <c r="H9" s="20">
        <f t="shared" ref="H9:H13" si="3">IFERROR(D9*80%-F9,"")</f>
        <v>75954000</v>
      </c>
      <c r="I9" s="22">
        <f t="shared" ref="I9:I13" si="4">IFERROR(D9-F9,"")</f>
        <v>95620666.666666657</v>
      </c>
      <c r="J9" s="23">
        <f>IF(VLOOKUP($B9,BCC!$B:$AK,MATCH(J$7,BCC!$B$7:$AK$7,0),0)="s",CDS!C$7/(COUNTIF(BCC!G:G,"s")+COUNTIF(BCC!G:G,"f")),IF(VLOOKUP($B9,BCC!$B:$AK,MATCH(J$7,BCC!$B$7:$AK$7,0),0)="c",CDS!C$8/(COUNTIF(BCC!G:G,"c")+COUNTIF(BCC!G:G,"f")),IF(VLOOKUP($B9,BCC!$B:$AK,MATCH(J$7,BCC!$B$7:$AK$7,0),0)="f",CDS!C$7/(COUNTIF(BCC!G:G,"s")+COUNTIF(BCC!G:G,"f"))+CDS!C$8/(COUNTIF(BCC!G:G,"c")+COUNTIF(BCC!G:G,"f")),0)))</f>
        <v>2712666.6666666665</v>
      </c>
      <c r="K9" s="23">
        <f>IF(VLOOKUP($B9,BCC!$B:$AK,MATCH(K$7,BCC!$B$7:$AK$7,0),0)="s",CDS!D$7/(COUNTIF(BCC!H:H,"s")+COUNTIF(BCC!H:H,"f")),IF(VLOOKUP($B9,BCC!$B:$AK,MATCH(K$7,BCC!$B$7:$AK$7,0),0)="c",CDS!D$8/(COUNTIF(BCC!H:H,"c")+COUNTIF(BCC!H:H,"f")),IF(VLOOKUP($B9,BCC!$B:$AK,MATCH(K$7,BCC!$B$7:$AK$7,0),0)="f",CDS!D$7/(COUNTIF(BCC!H:H,"s")+COUNTIF(BCC!H:H,"f"))+CDS!D$8/(COUNTIF(BCC!H:H,"c")+COUNTIF(BCC!H:H,"f")),0)))</f>
        <v>0</v>
      </c>
      <c r="L9" s="23">
        <f>IF(VLOOKUP($B9,BCC!$B:$AK,MATCH(L$7,BCC!$B$7:$AK$7,0),0)="s",CDS!E$7/(COUNTIF(BCC!I:I,"s")+COUNTIF(BCC!I:I,"f")),IF(VLOOKUP($B9,BCC!$B:$AK,MATCH(L$7,BCC!$B$7:$AK$7,0),0)="c",CDS!E$8/(COUNTIF(BCC!I:I,"c")+COUNTIF(BCC!I:I,"f")),IF(VLOOKUP($B9,BCC!$B:$AK,MATCH(L$7,BCC!$B$7:$AK$7,0),0)="f",CDS!E$7/(COUNTIF(BCC!I:I,"s")+COUNTIF(BCC!I:I,"f"))+CDS!E$8/(COUNTIF(BCC!I:I,"c")+COUNTIF(BCC!I:I,"f")),0)))</f>
        <v>0</v>
      </c>
      <c r="M9" s="23">
        <f>IF(VLOOKUP($B9,BCC!$B:$AK,MATCH(M$7,BCC!$B$7:$AK$7,0),0)="s",CDS!F$7/(COUNTIF(BCC!J:J,"s")+COUNTIF(BCC!J:J,"f")),IF(VLOOKUP($B9,BCC!$B:$AK,MATCH(M$7,BCC!$B$7:$AK$7,0),0)="c",CDS!F$8/(COUNTIF(BCC!J:J,"c")+COUNTIF(BCC!J:J,"f")),IF(VLOOKUP($B9,BCC!$B:$AK,MATCH(M$7,BCC!$B$7:$AK$7,0),0)="f",CDS!F$7/(COUNTIF(BCC!J:J,"s")+COUNTIF(BCC!J:J,"f"))+CDS!F$8/(COUNTIF(BCC!J:J,"c")+COUNTIF(BCC!J:J,"f")),0)))</f>
        <v>0</v>
      </c>
      <c r="N9" s="23">
        <f>IF(VLOOKUP($B9,BCC!$B:$AK,MATCH(N$7,BCC!$B$7:$AK$7,0),0)="s",CDS!G$7/(COUNTIF(BCC!K:K,"s")+COUNTIF(BCC!K:K,"f")),IF(VLOOKUP($B9,BCC!$B:$AK,MATCH(N$7,BCC!$B$7:$AK$7,0),0)="c",CDS!G$8/(COUNTIF(BCC!K:K,"c")+COUNTIF(BCC!K:K,"f")),IF(VLOOKUP($B9,BCC!$B:$AK,MATCH(N$7,BCC!$B$7:$AK$7,0),0)="f",CDS!G$7/(COUNTIF(BCC!K:K,"s")+COUNTIF(BCC!K:K,"f"))+CDS!G$8/(COUNTIF(BCC!K:K,"c")+COUNTIF(BCC!K:K,"f")),0)))</f>
        <v>0</v>
      </c>
      <c r="O9" s="23">
        <f>IF(VLOOKUP($B9,BCC!$B:$AK,MATCH(O$7,BCC!$B$7:$AK$7,0),0)="s",CDS!H$7/(COUNTIF(BCC!L:L,"s")+COUNTIF(BCC!L:L,"f")),IF(VLOOKUP($B9,BCC!$B:$AK,MATCH(O$7,BCC!$B$7:$AK$7,0),0)="c",CDS!H$8/(COUNTIF(BCC!L:L,"c")+COUNTIF(BCC!L:L,"f")),IF(VLOOKUP($B9,BCC!$B:$AK,MATCH(O$7,BCC!$B$7:$AK$7,0),0)="f",CDS!H$7/(COUNTIF(BCC!L:L,"s")+COUNTIF(BCC!L:L,"f"))+CDS!H$8/(COUNTIF(BCC!L:L,"c")+COUNTIF(BCC!L:L,"f")),0)))</f>
        <v>0</v>
      </c>
      <c r="P9" s="23">
        <f>IF(VLOOKUP($B9,BCC!$B:$AK,MATCH(P$7,BCC!$B$7:$AK$7,0),0)="s",CDS!I$7/(COUNTIF(BCC!M:M,"s")+COUNTIF(BCC!M:M,"f")),IF(VLOOKUP($B9,BCC!$B:$AK,MATCH(P$7,BCC!$B$7:$AK$7,0),0)="c",CDS!I$8/(COUNTIF(BCC!M:M,"c")+COUNTIF(BCC!M:M,"f")),IF(VLOOKUP($B9,BCC!$B:$AK,MATCH(P$7,BCC!$B$7:$AK$7,0),0)="f",CDS!I$7/(COUNTIF(BCC!M:M,"s")+COUNTIF(BCC!M:M,"f"))+CDS!I$8/(COUNTIF(BCC!M:M,"c")+COUNTIF(BCC!M:M,"f")),0)))</f>
        <v>0</v>
      </c>
      <c r="Q9" s="23">
        <f>IF(VLOOKUP($B9,BCC!$B:$AK,MATCH(Q$7,BCC!$B$7:$AK$7,0),0)="s",CDS!J$7/(COUNTIF(BCC!N:N,"s")+COUNTIF(BCC!N:N,"f")),IF(VLOOKUP($B9,BCC!$B:$AK,MATCH(Q$7,BCC!$B$7:$AK$7,0),0)="c",CDS!J$8/(COUNTIF(BCC!N:N,"c")+COUNTIF(BCC!N:N,"f")),IF(VLOOKUP($B9,BCC!$B:$AK,MATCH(Q$7,BCC!$B$7:$AK$7,0),0)="f",CDS!J$7/(COUNTIF(BCC!N:N,"s")+COUNTIF(BCC!N:N,"f"))+CDS!J$8/(COUNTIF(BCC!N:N,"c")+COUNTIF(BCC!N:N,"f")),0)))</f>
        <v>0</v>
      </c>
      <c r="R9" s="23">
        <f>IF(VLOOKUP($B9,BCC!$B:$AK,MATCH(R$7,BCC!$B$7:$AK$7,0),0)="s",CDS!K$7/(COUNTIF(BCC!O:O,"s")+COUNTIF(BCC!O:O,"f")),IF(VLOOKUP($B9,BCC!$B:$AK,MATCH(R$7,BCC!$B$7:$AK$7,0),0)="c",CDS!K$8/(COUNTIF(BCC!O:O,"c")+COUNTIF(BCC!O:O,"f")),IF(VLOOKUP($B9,BCC!$B:$AK,MATCH(R$7,BCC!$B$7:$AK$7,0),0)="f",CDS!K$7/(COUNTIF(BCC!O:O,"s")+COUNTIF(BCC!O:O,"f"))+CDS!K$8/(COUNTIF(BCC!O:O,"c")+COUNTIF(BCC!O:O,"f")),0)))</f>
        <v>0</v>
      </c>
      <c r="S9" s="23">
        <f>IF(VLOOKUP($B9,BCC!$B:$AK,MATCH(S$7,BCC!$B$7:$AK$7,0),0)="s",CDS!L$7/(COUNTIF(BCC!P:P,"s")+COUNTIF(BCC!P:P,"f")),IF(VLOOKUP($B9,BCC!$B:$AK,MATCH(S$7,BCC!$B$7:$AK$7,0),0)="c",CDS!L$8/(COUNTIF(BCC!P:P,"c")+COUNTIF(BCC!P:P,"f")),IF(VLOOKUP($B9,BCC!$B:$AK,MATCH(S$7,BCC!$B$7:$AK$7,0),0)="f",CDS!L$7/(COUNTIF(BCC!P:P,"s")+COUNTIF(BCC!P:P,"f"))+CDS!L$8/(COUNTIF(BCC!P:P,"c")+COUNTIF(BCC!P:P,"f")),0)))</f>
        <v>0</v>
      </c>
      <c r="T9" s="23">
        <f>IF(VLOOKUP($B9,BCC!$B:$AK,MATCH(T$7,BCC!$B$7:$AK$7,0),0)="s",CDS!M$7/(COUNTIF(BCC!Q:Q,"s")+COUNTIF(BCC!Q:Q,"f")),IF(VLOOKUP($B9,BCC!$B:$AK,MATCH(T$7,BCC!$B$7:$AK$7,0),0)="c",CDS!M$8/(COUNTIF(BCC!Q:Q,"c")+COUNTIF(BCC!Q:Q,"f")),IF(VLOOKUP($B9,BCC!$B:$AK,MATCH(T$7,BCC!$B$7:$AK$7,0),0)="f",CDS!M$7/(COUNTIF(BCC!Q:Q,"s")+COUNTIF(BCC!Q:Q,"f"))+CDS!M$8/(COUNTIF(BCC!Q:Q,"c")+COUNTIF(BCC!Q:Q,"f")),0)))</f>
        <v>0</v>
      </c>
      <c r="U9" s="23">
        <f>IF(VLOOKUP($B9,BCC!$B:$AK,MATCH(U$7,BCC!$B$7:$AK$7,0),0)="s",CDS!N$7/(COUNTIF(BCC!R:R,"s")+COUNTIF(BCC!R:R,"f")),IF(VLOOKUP($B9,BCC!$B:$AK,MATCH(U$7,BCC!$B$7:$AK$7,0),0)="c",CDS!N$8/(COUNTIF(BCC!R:R,"c")+COUNTIF(BCC!R:R,"f")),IF(VLOOKUP($B9,BCC!$B:$AK,MATCH(U$7,BCC!$B$7:$AK$7,0),0)="f",CDS!N$7/(COUNTIF(BCC!R:R,"s")+COUNTIF(BCC!R:R,"f"))+CDS!N$8/(COUNTIF(BCC!R:R,"c")+COUNTIF(BCC!R:R,"f")),0)))</f>
        <v>0</v>
      </c>
      <c r="V9" s="23">
        <f>IF(VLOOKUP($B9,BCC!$B:$AK,MATCH(V$7,BCC!$B$7:$AK$7,0),0)="s",CDS!O$7/(COUNTIF(BCC!S:S,"s")+COUNTIF(BCC!S:S,"f")),IF(VLOOKUP($B9,BCC!$B:$AK,MATCH(V$7,BCC!$B$7:$AK$7,0),0)="c",CDS!O$8/(COUNTIF(BCC!S:S,"c")+COUNTIF(BCC!S:S,"f")),IF(VLOOKUP($B9,BCC!$B:$AK,MATCH(V$7,BCC!$B$7:$AK$7,0),0)="f",CDS!O$7/(COUNTIF(BCC!S:S,"s")+COUNTIF(BCC!S:S,"f"))+CDS!O$8/(COUNTIF(BCC!S:S,"c")+COUNTIF(BCC!S:S,"f")),0)))</f>
        <v>0</v>
      </c>
      <c r="W9" s="23">
        <f>IF(VLOOKUP($B9,BCC!$B:$AK,MATCH(W$7,BCC!$B$7:$AK$7,0),0)="s",CDS!P$7/(COUNTIF(BCC!T:T,"s")+COUNTIF(BCC!T:T,"f")),IF(VLOOKUP($B9,BCC!$B:$AK,MATCH(W$7,BCC!$B$7:$AK$7,0),0)="c",CDS!P$8/(COUNTIF(BCC!T:T,"c")+COUNTIF(BCC!T:T,"f")),IF(VLOOKUP($B9,BCC!$B:$AK,MATCH(W$7,BCC!$B$7:$AK$7,0),0)="f",CDS!P$7/(COUNTIF(BCC!T:T,"s")+COUNTIF(BCC!T:T,"f"))+CDS!P$8/(COUNTIF(BCC!T:T,"c")+COUNTIF(BCC!T:T,"f")),0)))</f>
        <v>0</v>
      </c>
      <c r="X9" s="23">
        <f>IF(VLOOKUP($B9,BCC!$B:$AK,MATCH(X$7,BCC!$B$7:$AK$7,0),0)="s",CDS!Q$7/(COUNTIF(BCC!U:U,"s")+COUNTIF(BCC!U:U,"f")),IF(VLOOKUP($B9,BCC!$B:$AK,MATCH(X$7,BCC!$B$7:$AK$7,0),0)="c",CDS!Q$8/(COUNTIF(BCC!U:U,"c")+COUNTIF(BCC!U:U,"f")),IF(VLOOKUP($B9,BCC!$B:$AK,MATCH(X$7,BCC!$B$7:$AK$7,0),0)="f",CDS!Q$7/(COUNTIF(BCC!U:U,"s")+COUNTIF(BCC!U:U,"f"))+CDS!Q$8/(COUNTIF(BCC!U:U,"c")+COUNTIF(BCC!U:U,"f")),0)))</f>
        <v>0</v>
      </c>
      <c r="Y9" s="23">
        <f>IF(VLOOKUP($B9,BCC!$B:$AK,MATCH(Y$7,BCC!$B$7:$AK$7,0),0)="s",CDS!R$7/(COUNTIF(BCC!V:V,"s")+COUNTIF(BCC!V:V,"f")),IF(VLOOKUP($B9,BCC!$B:$AK,MATCH(Y$7,BCC!$B$7:$AK$7,0),0)="c",CDS!R$8/(COUNTIF(BCC!V:V,"c")+COUNTIF(BCC!V:V,"f")),IF(VLOOKUP($B9,BCC!$B:$AK,MATCH(Y$7,BCC!$B$7:$AK$7,0),0)="f",CDS!R$7/(COUNTIF(BCC!V:V,"s")+COUNTIF(BCC!V:V,"f"))+CDS!R$8/(COUNTIF(BCC!V:V,"c")+COUNTIF(BCC!V:V,"f")),0)))</f>
        <v>0</v>
      </c>
      <c r="Z9" s="23">
        <f>IF(VLOOKUP($B9,BCC!$B:$AK,MATCH(Z$7,BCC!$B$7:$AK$7,0),0)="s",CDS!S$7/(COUNTIF(BCC!W:W,"s")+COUNTIF(BCC!W:W,"f")),IF(VLOOKUP($B9,BCC!$B:$AK,MATCH(Z$7,BCC!$B$7:$AK$7,0),0)="c",CDS!S$8/(COUNTIF(BCC!W:W,"c")+COUNTIF(BCC!W:W,"f")),IF(VLOOKUP($B9,BCC!$B:$AK,MATCH(Z$7,BCC!$B$7:$AK$7,0),0)="f",CDS!S$7/(COUNTIF(BCC!W:W,"s")+COUNTIF(BCC!W:W,"f"))+CDS!S$8/(COUNTIF(BCC!W:W,"c")+COUNTIF(BCC!W:W,"f")),0)))</f>
        <v>0</v>
      </c>
      <c r="AA9" s="23">
        <f>IF(VLOOKUP($B9,BCC!$B:$AK,MATCH(AA$7,BCC!$B$7:$AK$7,0),0)="s",CDS!T$7/(COUNTIF(BCC!X:X,"s")+COUNTIF(BCC!X:X,"f")),IF(VLOOKUP($B9,BCC!$B:$AK,MATCH(AA$7,BCC!$B$7:$AK$7,0),0)="c",CDS!T$8/(COUNTIF(BCC!X:X,"c")+COUNTIF(BCC!X:X,"f")),IF(VLOOKUP($B9,BCC!$B:$AK,MATCH(AA$7,BCC!$B$7:$AK$7,0),0)="f",CDS!T$7/(COUNTIF(BCC!X:X,"s")+COUNTIF(BCC!X:X,"f"))+CDS!T$8/(COUNTIF(BCC!X:X,"c")+COUNTIF(BCC!X:X,"f")),0)))</f>
        <v>0</v>
      </c>
      <c r="AB9" s="23">
        <f>IF(VLOOKUP($B9,BCC!$B:$AK,MATCH(AB$7,BCC!$B$7:$AK$7,0),0)="s",CDS!U$7/(COUNTIF(BCC!Y:Y,"s")+COUNTIF(BCC!Y:Y,"f")),IF(VLOOKUP($B9,BCC!$B:$AK,MATCH(AB$7,BCC!$B$7:$AK$7,0),0)="c",CDS!U$8/(COUNTIF(BCC!Y:Y,"c")+COUNTIF(BCC!Y:Y,"f")),IF(VLOOKUP($B9,BCC!$B:$AK,MATCH(AB$7,BCC!$B$7:$AK$7,0),0)="f",CDS!U$7/(COUNTIF(BCC!Y:Y,"s")+COUNTIF(BCC!Y:Y,"f"))+CDS!U$8/(COUNTIF(BCC!Y:Y,"c")+COUNTIF(BCC!Y:Y,"f")),0)))</f>
        <v>0</v>
      </c>
      <c r="AC9" s="23">
        <f>IF(VLOOKUP($B9,BCC!$B:$AK,MATCH(AC$7,BCC!$B$7:$AK$7,0),0)="s",CDS!V$7/(COUNTIF(BCC!Z:Z,"s")+COUNTIF(BCC!Z:Z,"f")),IF(VLOOKUP($B9,BCC!$B:$AK,MATCH(AC$7,BCC!$B$7:$AK$7,0),0)="c",CDS!V$8/(COUNTIF(BCC!Z:Z,"c")+COUNTIF(BCC!Z:Z,"f")),IF(VLOOKUP($B9,BCC!$B:$AK,MATCH(AC$7,BCC!$B$7:$AK$7,0),0)="f",CDS!V$7/(COUNTIF(BCC!Z:Z,"s")+COUNTIF(BCC!Z:Z,"f"))+CDS!V$8/(COUNTIF(BCC!Z:Z,"c")+COUNTIF(BCC!Z:Z,"f")),0)))</f>
        <v>0</v>
      </c>
      <c r="AD9" s="23">
        <f>IF(VLOOKUP($B9,BCC!$B:$AK,MATCH(AD$7,BCC!$B$7:$AK$7,0),0)="s",CDS!W$7/(COUNTIF(BCC!AA:AA,"s")+COUNTIF(BCC!AA:AA,"f")),IF(VLOOKUP($B9,BCC!$B:$AK,MATCH(AD$7,BCC!$B$7:$AK$7,0),0)="c",CDS!W$8/(COUNTIF(BCC!AA:AA,"c")+COUNTIF(BCC!AA:AA,"f")),IF(VLOOKUP($B9,BCC!$B:$AK,MATCH(AD$7,BCC!$B$7:$AK$7,0),0)="f",CDS!W$7/(COUNTIF(BCC!AA:AA,"s")+COUNTIF(BCC!AA:AA,"f"))+CDS!W$8/(COUNTIF(BCC!AA:AA,"c")+COUNTIF(BCC!AA:AA,"f")),0)))</f>
        <v>0</v>
      </c>
      <c r="AE9" s="23">
        <f>IF(VLOOKUP($B9,BCC!$B:$AK,MATCH(AE$7,BCC!$B$7:$AK$7,0),0)="s",CDS!X$7/(COUNTIF(BCC!AB:AB,"s")+COUNTIF(BCC!AB:AB,"f")),IF(VLOOKUP($B9,BCC!$B:$AK,MATCH(AE$7,BCC!$B$7:$AK$7,0),0)="c",CDS!X$8/(COUNTIF(BCC!AB:AB,"c")+COUNTIF(BCC!AB:AB,"f")),IF(VLOOKUP($B9,BCC!$B:$AK,MATCH(AE$7,BCC!$B$7:$AK$7,0),0)="f",CDS!X$7/(COUNTIF(BCC!AB:AB,"s")+COUNTIF(BCC!AB:AB,"f"))+CDS!X$8/(COUNTIF(BCC!AB:AB,"c")+COUNTIF(BCC!AB:AB,"f")),0)))</f>
        <v>0</v>
      </c>
      <c r="AF9" s="23">
        <f>IF(VLOOKUP($B9,BCC!$B:$AK,MATCH(AF$7,BCC!$B$7:$AK$7,0),0)="s",CDS!Y$7/(COUNTIF(BCC!AC:AC,"s")+COUNTIF(BCC!AC:AC,"f")),IF(VLOOKUP($B9,BCC!$B:$AK,MATCH(AF$7,BCC!$B$7:$AK$7,0),0)="c",CDS!Y$8/(COUNTIF(BCC!AC:AC,"c")+COUNTIF(BCC!AC:AC,"f")),IF(VLOOKUP($B9,BCC!$B:$AK,MATCH(AF$7,BCC!$B$7:$AK$7,0),0)="f",CDS!Y$7/(COUNTIF(BCC!AC:AC,"s")+COUNTIF(BCC!AC:AC,"f"))+CDS!Y$8/(COUNTIF(BCC!AC:AC,"c")+COUNTIF(BCC!AC:AC,"f")),0)))</f>
        <v>0</v>
      </c>
      <c r="AG9" s="23">
        <f>IF(VLOOKUP($B9,BCC!$B:$AK,MATCH(AG$7,BCC!$B$7:$AK$7,0),0)="s",CDS!Z$7/(COUNTIF(BCC!AD:AD,"s")+COUNTIF(BCC!AD:AD,"f")),IF(VLOOKUP($B9,BCC!$B:$AK,MATCH(AG$7,BCC!$B$7:$AK$7,0),0)="c",CDS!Z$8/(COUNTIF(BCC!AD:AD,"c")+COUNTIF(BCC!AD:AD,"f")),IF(VLOOKUP($B9,BCC!$B:$AK,MATCH(AG$7,BCC!$B$7:$AK$7,0),0)="f",CDS!Z$7/(COUNTIF(BCC!AD:AD,"s")+COUNTIF(BCC!AD:AD,"f"))+CDS!Z$8/(COUNTIF(BCC!AD:AD,"c")+COUNTIF(BCC!AD:AD,"f")),0)))</f>
        <v>0</v>
      </c>
      <c r="AH9" s="23">
        <f>IF(VLOOKUP($B9,BCC!$B:$AK,MATCH(AH$7,BCC!$B$7:$AK$7,0),0)="s",CDS!AA$7/(COUNTIF(BCC!AE:AE,"s")+COUNTIF(BCC!AE:AE,"f")),IF(VLOOKUP($B9,BCC!$B:$AK,MATCH(AH$7,BCC!$B$7:$AK$7,0),0)="c",CDS!AA$8/(COUNTIF(BCC!AE:AE,"c")+COUNTIF(BCC!AE:AE,"f")),IF(VLOOKUP($B9,BCC!$B:$AK,MATCH(AH$7,BCC!$B$7:$AK$7,0),0)="f",CDS!AA$7/(COUNTIF(BCC!AE:AE,"s")+COUNTIF(BCC!AE:AE,"f"))+CDS!AA$8/(COUNTIF(BCC!AE:AE,"c")+COUNTIF(BCC!AE:AE,"f")),0)))</f>
        <v>0</v>
      </c>
      <c r="AI9" s="23">
        <f>IF(VLOOKUP($B9,BCC!$B:$AK,MATCH(AI$7,BCC!$B$7:$AK$7,0),0)="s",CDS!AB$7/(COUNTIF(BCC!AF:AF,"s")+COUNTIF(BCC!AF:AF,"f")),IF(VLOOKUP($B9,BCC!$B:$AK,MATCH(AI$7,BCC!$B$7:$AK$7,0),0)="c",CDS!AB$8/(COUNTIF(BCC!AF:AF,"c")+COUNTIF(BCC!AF:AF,"f")),IF(VLOOKUP($B9,BCC!$B:$AK,MATCH(AI$7,BCC!$B$7:$AK$7,0),0)="f",CDS!AB$7/(COUNTIF(BCC!AF:AF,"s")+COUNTIF(BCC!AF:AF,"f"))+CDS!AB$8/(COUNTIF(BCC!AF:AF,"c")+COUNTIF(BCC!AF:AF,"f")),0)))</f>
        <v>0</v>
      </c>
      <c r="AJ9" s="23">
        <f>IF(VLOOKUP($B9,BCC!$B:$AK,MATCH(AJ$7,BCC!$B$7:$AK$7,0),0)="s",CDS!AC$7/(COUNTIF(BCC!AG:AG,"s")+COUNTIF(BCC!AG:AG,"f")),IF(VLOOKUP($B9,BCC!$B:$AK,MATCH(AJ$7,BCC!$B$7:$AK$7,0),0)="c",CDS!AC$8/(COUNTIF(BCC!AG:AG,"c")+COUNTIF(BCC!AG:AG,"f")),IF(VLOOKUP($B9,BCC!$B:$AK,MATCH(AJ$7,BCC!$B$7:$AK$7,0),0)="f",CDS!AC$7/(COUNTIF(BCC!AG:AG,"s")+COUNTIF(BCC!AG:AG,"f"))+CDS!AC$8/(COUNTIF(BCC!AG:AG,"c")+COUNTIF(BCC!AG:AG,"f")),0)))</f>
        <v>0</v>
      </c>
      <c r="AK9" s="23">
        <f>IF(VLOOKUP($B9,BCC!$B:$AK,MATCH(AK$7,BCC!$B$7:$AK$7,0),0)="s",CDS!AD$7/(COUNTIF(BCC!AH:AH,"s")+COUNTIF(BCC!AH:AH,"f")),IF(VLOOKUP($B9,BCC!$B:$AK,MATCH(AK$7,BCC!$B$7:$AK$7,0),0)="c",CDS!AD$8/(COUNTIF(BCC!AH:AH,"c")+COUNTIF(BCC!AH:AH,"f")),IF(VLOOKUP($B9,BCC!$B:$AK,MATCH(AK$7,BCC!$B$7:$AK$7,0),0)="f",CDS!AD$7/(COUNTIF(BCC!AH:AH,"s")+COUNTIF(BCC!AH:AH,"f"))+CDS!AD$8/(COUNTIF(BCC!AH:AH,"c")+COUNTIF(BCC!AH:AH,"f")),0)))</f>
        <v>0</v>
      </c>
      <c r="AL9" s="23">
        <f>IF(VLOOKUP($B9,BCC!$B:$AK,MATCH(AL$7,BCC!$B$7:$AK$7,0),0)="s",CDS!AE$7/(COUNTIF(BCC!AI:AI,"s")+COUNTIF(BCC!AI:AI,"f")),IF(VLOOKUP($B9,BCC!$B:$AK,MATCH(AL$7,BCC!$B$7:$AK$7,0),0)="c",CDS!AE$8/(COUNTIF(BCC!AI:AI,"c")+COUNTIF(BCC!AI:AI,"f")),IF(VLOOKUP($B9,BCC!$B:$AK,MATCH(AL$7,BCC!$B$7:$AK$7,0),0)="f",CDS!AE$7/(COUNTIF(BCC!AI:AI,"s")+COUNTIF(BCC!AI:AI,"f"))+CDS!AE$8/(COUNTIF(BCC!AI:AI,"c")+COUNTIF(BCC!AI:AI,"f")),0)))</f>
        <v>0</v>
      </c>
      <c r="AM9" s="23">
        <f>IF(VLOOKUP($B9,BCC!$B:$AK,MATCH(AM$7,BCC!$B$7:$AK$7,0),0)="s",CDS!AF$7/(COUNTIF(BCC!AJ:AJ,"s")+COUNTIF(BCC!AJ:AJ,"f")),IF(VLOOKUP($B9,BCC!$B:$AK,MATCH(AM$7,BCC!$B$7:$AK$7,0),0)="c",CDS!AF$8/(COUNTIF(BCC!AJ:AJ,"c")+COUNTIF(BCC!AJ:AJ,"f")),IF(VLOOKUP($B9,BCC!$B:$AK,MATCH(AM$7,BCC!$B$7:$AK$7,0),0)="f",CDS!AF$7/(COUNTIF(BCC!AJ:AJ,"s")+COUNTIF(BCC!AJ:AJ,"f"))+CDS!AF$8/(COUNTIF(BCC!AJ:AJ,"c")+COUNTIF(BCC!AJ:AJ,"f")),0)))</f>
        <v>0</v>
      </c>
      <c r="AN9" s="23">
        <f>IF(VLOOKUP($B9,BCC!$B:$AK,MATCH(AN$7,BCC!$B$7:$AK$7,0),0)="s",CDS!AG$7/(COUNTIF(BCC!AK:AK,"s")+COUNTIF(BCC!AK:AK,"f")),IF(VLOOKUP($B9,BCC!$B:$AK,MATCH(AN$7,BCC!$B$7:$AK$7,0),0)="c",CDS!AG$8/(COUNTIF(BCC!AK:AK,"c")+COUNTIF(BCC!AK:AK,"f")),IF(VLOOKUP($B9,BCC!$B:$AK,MATCH(AN$7,BCC!$B$7:$AK$7,0),0)="f",CDS!AG$7/(COUNTIF(BCC!AK:AK,"s")+COUNTIF(BCC!AK:AK,"f"))+CDS!AG$8/(COUNTIF(BCC!AK:AK,"c")+COUNTIF(BCC!AK:AK,"f")),0)))</f>
        <v>0</v>
      </c>
    </row>
    <row r="10" spans="1:40">
      <c r="A10" s="79"/>
      <c r="B10" s="20">
        <f>BCC!B10</f>
        <v>104392</v>
      </c>
      <c r="C10" s="21" t="str">
        <f>BCC!C10</f>
        <v>Phạm Thị Hằng</v>
      </c>
      <c r="D10" s="20">
        <f>$D$14/6</f>
        <v>98333333.333333328</v>
      </c>
      <c r="E10" s="35">
        <f t="shared" ca="1" si="0"/>
        <v>7532527.7777777771</v>
      </c>
      <c r="F10" s="37">
        <f t="shared" si="1"/>
        <v>7943000</v>
      </c>
      <c r="G10" s="38">
        <f t="shared" si="2"/>
        <v>8.0776271186440679E-2</v>
      </c>
      <c r="H10" s="20">
        <f t="shared" si="3"/>
        <v>70723666.666666672</v>
      </c>
      <c r="I10" s="22">
        <f t="shared" si="4"/>
        <v>90390333.333333328</v>
      </c>
      <c r="J10" s="23">
        <f>IF(VLOOKUP($B10,BCC!$B:$AK,MATCH(J$7,BCC!$B$7:$AK$7,0),0)="s",CDS!C$7/(COUNTIF(BCC!G:G,"s")+COUNTIF(BCC!G:G,"f")),IF(VLOOKUP($B10,BCC!$B:$AK,MATCH(J$7,BCC!$B$7:$AK$7,0),0)="c",CDS!C$8/(COUNTIF(BCC!G:G,"c")+COUNTIF(BCC!G:G,"f")),IF(VLOOKUP($B10,BCC!$B:$AK,MATCH(J$7,BCC!$B$7:$AK$7,0),0)="f",CDS!C$7/(COUNTIF(BCC!G:G,"s")+COUNTIF(BCC!G:G,"f"))+CDS!C$8/(COUNTIF(BCC!G:G,"c")+COUNTIF(BCC!G:G,"f")),0)))</f>
        <v>614500</v>
      </c>
      <c r="K10" s="23">
        <f>IF(VLOOKUP($B10,BCC!$B:$AK,MATCH(K$7,BCC!$B$7:$AK$7,0),0)="s",CDS!D$7/(COUNTIF(BCC!H:H,"s")+COUNTIF(BCC!H:H,"f")),IF(VLOOKUP($B10,BCC!$B:$AK,MATCH(K$7,BCC!$B$7:$AK$7,0),0)="c",CDS!D$8/(COUNTIF(BCC!H:H,"c")+COUNTIF(BCC!H:H,"f")),IF(VLOOKUP($B10,BCC!$B:$AK,MATCH(K$7,BCC!$B$7:$AK$7,0),0)="f",CDS!D$7/(COUNTIF(BCC!H:H,"s")+COUNTIF(BCC!H:H,"f"))+CDS!D$8/(COUNTIF(BCC!H:H,"c")+COUNTIF(BCC!H:H,"f")),0)))</f>
        <v>7328500</v>
      </c>
      <c r="L10" s="23">
        <f>IF(VLOOKUP($B10,BCC!$B:$AK,MATCH(L$7,BCC!$B$7:$AK$7,0),0)="s",CDS!E$7/(COUNTIF(BCC!I:I,"s")+COUNTIF(BCC!I:I,"f")),IF(VLOOKUP($B10,BCC!$B:$AK,MATCH(L$7,BCC!$B$7:$AK$7,0),0)="c",CDS!E$8/(COUNTIF(BCC!I:I,"c")+COUNTIF(BCC!I:I,"f")),IF(VLOOKUP($B10,BCC!$B:$AK,MATCH(L$7,BCC!$B$7:$AK$7,0),0)="f",CDS!E$7/(COUNTIF(BCC!I:I,"s")+COUNTIF(BCC!I:I,"f"))+CDS!E$8/(COUNTIF(BCC!I:I,"c")+COUNTIF(BCC!I:I,"f")),0)))</f>
        <v>0</v>
      </c>
      <c r="M10" s="23">
        <f>IF(VLOOKUP($B10,BCC!$B:$AK,MATCH(M$7,BCC!$B$7:$AK$7,0),0)="s",CDS!F$7/(COUNTIF(BCC!J:J,"s")+COUNTIF(BCC!J:J,"f")),IF(VLOOKUP($B10,BCC!$B:$AK,MATCH(M$7,BCC!$B$7:$AK$7,0),0)="c",CDS!F$8/(COUNTIF(BCC!J:J,"c")+COUNTIF(BCC!J:J,"f")),IF(VLOOKUP($B10,BCC!$B:$AK,MATCH(M$7,BCC!$B$7:$AK$7,0),0)="f",CDS!F$7/(COUNTIF(BCC!J:J,"s")+COUNTIF(BCC!J:J,"f"))+CDS!F$8/(COUNTIF(BCC!J:J,"c")+COUNTIF(BCC!J:J,"f")),0)))</f>
        <v>0</v>
      </c>
      <c r="N10" s="23">
        <f>IF(VLOOKUP($B10,BCC!$B:$AK,MATCH(N$7,BCC!$B$7:$AK$7,0),0)="s",CDS!G$7/(COUNTIF(BCC!K:K,"s")+COUNTIF(BCC!K:K,"f")),IF(VLOOKUP($B10,BCC!$B:$AK,MATCH(N$7,BCC!$B$7:$AK$7,0),0)="c",CDS!G$8/(COUNTIF(BCC!K:K,"c")+COUNTIF(BCC!K:K,"f")),IF(VLOOKUP($B10,BCC!$B:$AK,MATCH(N$7,BCC!$B$7:$AK$7,0),0)="f",CDS!G$7/(COUNTIF(BCC!K:K,"s")+COUNTIF(BCC!K:K,"f"))+CDS!G$8/(COUNTIF(BCC!K:K,"c")+COUNTIF(BCC!K:K,"f")),0)))</f>
        <v>0</v>
      </c>
      <c r="O10" s="23">
        <f>IF(VLOOKUP($B10,BCC!$B:$AK,MATCH(O$7,BCC!$B$7:$AK$7,0),0)="s",CDS!H$7/(COUNTIF(BCC!L:L,"s")+COUNTIF(BCC!L:L,"f")),IF(VLOOKUP($B10,BCC!$B:$AK,MATCH(O$7,BCC!$B$7:$AK$7,0),0)="c",CDS!H$8/(COUNTIF(BCC!L:L,"c")+COUNTIF(BCC!L:L,"f")),IF(VLOOKUP($B10,BCC!$B:$AK,MATCH(O$7,BCC!$B$7:$AK$7,0),0)="f",CDS!H$7/(COUNTIF(BCC!L:L,"s")+COUNTIF(BCC!L:L,"f"))+CDS!H$8/(COUNTIF(BCC!L:L,"c")+COUNTIF(BCC!L:L,"f")),0)))</f>
        <v>0</v>
      </c>
      <c r="P10" s="23">
        <f>IF(VLOOKUP($B10,BCC!$B:$AK,MATCH(P$7,BCC!$B$7:$AK$7,0),0)="s",CDS!I$7/(COUNTIF(BCC!M:M,"s")+COUNTIF(BCC!M:M,"f")),IF(VLOOKUP($B10,BCC!$B:$AK,MATCH(P$7,BCC!$B$7:$AK$7,0),0)="c",CDS!I$8/(COUNTIF(BCC!M:M,"c")+COUNTIF(BCC!M:M,"f")),IF(VLOOKUP($B10,BCC!$B:$AK,MATCH(P$7,BCC!$B$7:$AK$7,0),0)="f",CDS!I$7/(COUNTIF(BCC!M:M,"s")+COUNTIF(BCC!M:M,"f"))+CDS!I$8/(COUNTIF(BCC!M:M,"c")+COUNTIF(BCC!M:M,"f")),0)))</f>
        <v>0</v>
      </c>
      <c r="Q10" s="23">
        <f>IF(VLOOKUP($B10,BCC!$B:$AK,MATCH(Q$7,BCC!$B$7:$AK$7,0),0)="s",CDS!J$7/(COUNTIF(BCC!N:N,"s")+COUNTIF(BCC!N:N,"f")),IF(VLOOKUP($B10,BCC!$B:$AK,MATCH(Q$7,BCC!$B$7:$AK$7,0),0)="c",CDS!J$8/(COUNTIF(BCC!N:N,"c")+COUNTIF(BCC!N:N,"f")),IF(VLOOKUP($B10,BCC!$B:$AK,MATCH(Q$7,BCC!$B$7:$AK$7,0),0)="f",CDS!J$7/(COUNTIF(BCC!N:N,"s")+COUNTIF(BCC!N:N,"f"))+CDS!J$8/(COUNTIF(BCC!N:N,"c")+COUNTIF(BCC!N:N,"f")),0)))</f>
        <v>0</v>
      </c>
      <c r="R10" s="23">
        <f>IF(VLOOKUP($B10,BCC!$B:$AK,MATCH(R$7,BCC!$B$7:$AK$7,0),0)="s",CDS!K$7/(COUNTIF(BCC!O:O,"s")+COUNTIF(BCC!O:O,"f")),IF(VLOOKUP($B10,BCC!$B:$AK,MATCH(R$7,BCC!$B$7:$AK$7,0),0)="c",CDS!K$8/(COUNTIF(BCC!O:O,"c")+COUNTIF(BCC!O:O,"f")),IF(VLOOKUP($B10,BCC!$B:$AK,MATCH(R$7,BCC!$B$7:$AK$7,0),0)="f",CDS!K$7/(COUNTIF(BCC!O:O,"s")+COUNTIF(BCC!O:O,"f"))+CDS!K$8/(COUNTIF(BCC!O:O,"c")+COUNTIF(BCC!O:O,"f")),0)))</f>
        <v>0</v>
      </c>
      <c r="S10" s="23">
        <f>IF(VLOOKUP($B10,BCC!$B:$AK,MATCH(S$7,BCC!$B$7:$AK$7,0),0)="s",CDS!L$7/(COUNTIF(BCC!P:P,"s")+COUNTIF(BCC!P:P,"f")),IF(VLOOKUP($B10,BCC!$B:$AK,MATCH(S$7,BCC!$B$7:$AK$7,0),0)="c",CDS!L$8/(COUNTIF(BCC!P:P,"c")+COUNTIF(BCC!P:P,"f")),IF(VLOOKUP($B10,BCC!$B:$AK,MATCH(S$7,BCC!$B$7:$AK$7,0),0)="f",CDS!L$7/(COUNTIF(BCC!P:P,"s")+COUNTIF(BCC!P:P,"f"))+CDS!L$8/(COUNTIF(BCC!P:P,"c")+COUNTIF(BCC!P:P,"f")),0)))</f>
        <v>0</v>
      </c>
      <c r="T10" s="23">
        <f>IF(VLOOKUP($B10,BCC!$B:$AK,MATCH(T$7,BCC!$B$7:$AK$7,0),0)="s",CDS!M$7/(COUNTIF(BCC!Q:Q,"s")+COUNTIF(BCC!Q:Q,"f")),IF(VLOOKUP($B10,BCC!$B:$AK,MATCH(T$7,BCC!$B$7:$AK$7,0),0)="c",CDS!M$8/(COUNTIF(BCC!Q:Q,"c")+COUNTIF(BCC!Q:Q,"f")),IF(VLOOKUP($B10,BCC!$B:$AK,MATCH(T$7,BCC!$B$7:$AK$7,0),0)="f",CDS!M$7/(COUNTIF(BCC!Q:Q,"s")+COUNTIF(BCC!Q:Q,"f"))+CDS!M$8/(COUNTIF(BCC!Q:Q,"c")+COUNTIF(BCC!Q:Q,"f")),0)))</f>
        <v>0</v>
      </c>
      <c r="U10" s="23">
        <f>IF(VLOOKUP($B10,BCC!$B:$AK,MATCH(U$7,BCC!$B$7:$AK$7,0),0)="s",CDS!N$7/(COUNTIF(BCC!R:R,"s")+COUNTIF(BCC!R:R,"f")),IF(VLOOKUP($B10,BCC!$B:$AK,MATCH(U$7,BCC!$B$7:$AK$7,0),0)="c",CDS!N$8/(COUNTIF(BCC!R:R,"c")+COUNTIF(BCC!R:R,"f")),IF(VLOOKUP($B10,BCC!$B:$AK,MATCH(U$7,BCC!$B$7:$AK$7,0),0)="f",CDS!N$7/(COUNTIF(BCC!R:R,"s")+COUNTIF(BCC!R:R,"f"))+CDS!N$8/(COUNTIF(BCC!R:R,"c")+COUNTIF(BCC!R:R,"f")),0)))</f>
        <v>0</v>
      </c>
      <c r="V10" s="23">
        <f>IF(VLOOKUP($B10,BCC!$B:$AK,MATCH(V$7,BCC!$B$7:$AK$7,0),0)="s",CDS!O$7/(COUNTIF(BCC!S:S,"s")+COUNTIF(BCC!S:S,"f")),IF(VLOOKUP($B10,BCC!$B:$AK,MATCH(V$7,BCC!$B$7:$AK$7,0),0)="c",CDS!O$8/(COUNTIF(BCC!S:S,"c")+COUNTIF(BCC!S:S,"f")),IF(VLOOKUP($B10,BCC!$B:$AK,MATCH(V$7,BCC!$B$7:$AK$7,0),0)="f",CDS!O$7/(COUNTIF(BCC!S:S,"s")+COUNTIF(BCC!S:S,"f"))+CDS!O$8/(COUNTIF(BCC!S:S,"c")+COUNTIF(BCC!S:S,"f")),0)))</f>
        <v>0</v>
      </c>
      <c r="W10" s="23">
        <f>IF(VLOOKUP($B10,BCC!$B:$AK,MATCH(W$7,BCC!$B$7:$AK$7,0),0)="s",CDS!P$7/(COUNTIF(BCC!T:T,"s")+COUNTIF(BCC!T:T,"f")),IF(VLOOKUP($B10,BCC!$B:$AK,MATCH(W$7,BCC!$B$7:$AK$7,0),0)="c",CDS!P$8/(COUNTIF(BCC!T:T,"c")+COUNTIF(BCC!T:T,"f")),IF(VLOOKUP($B10,BCC!$B:$AK,MATCH(W$7,BCC!$B$7:$AK$7,0),0)="f",CDS!P$7/(COUNTIF(BCC!T:T,"s")+COUNTIF(BCC!T:T,"f"))+CDS!P$8/(COUNTIF(BCC!T:T,"c")+COUNTIF(BCC!T:T,"f")),0)))</f>
        <v>0</v>
      </c>
      <c r="X10" s="23">
        <f>IF(VLOOKUP($B10,BCC!$B:$AK,MATCH(X$7,BCC!$B$7:$AK$7,0),0)="s",CDS!Q$7/(COUNTIF(BCC!U:U,"s")+COUNTIF(BCC!U:U,"f")),IF(VLOOKUP($B10,BCC!$B:$AK,MATCH(X$7,BCC!$B$7:$AK$7,0),0)="c",CDS!Q$8/(COUNTIF(BCC!U:U,"c")+COUNTIF(BCC!U:U,"f")),IF(VLOOKUP($B10,BCC!$B:$AK,MATCH(X$7,BCC!$B$7:$AK$7,0),0)="f",CDS!Q$7/(COUNTIF(BCC!U:U,"s")+COUNTIF(BCC!U:U,"f"))+CDS!Q$8/(COUNTIF(BCC!U:U,"c")+COUNTIF(BCC!U:U,"f")),0)))</f>
        <v>0</v>
      </c>
      <c r="Y10" s="23">
        <f>IF(VLOOKUP($B10,BCC!$B:$AK,MATCH(Y$7,BCC!$B$7:$AK$7,0),0)="s",CDS!R$7/(COUNTIF(BCC!V:V,"s")+COUNTIF(BCC!V:V,"f")),IF(VLOOKUP($B10,BCC!$B:$AK,MATCH(Y$7,BCC!$B$7:$AK$7,0),0)="c",CDS!R$8/(COUNTIF(BCC!V:V,"c")+COUNTIF(BCC!V:V,"f")),IF(VLOOKUP($B10,BCC!$B:$AK,MATCH(Y$7,BCC!$B$7:$AK$7,0),0)="f",CDS!R$7/(COUNTIF(BCC!V:V,"s")+COUNTIF(BCC!V:V,"f"))+CDS!R$8/(COUNTIF(BCC!V:V,"c")+COUNTIF(BCC!V:V,"f")),0)))</f>
        <v>0</v>
      </c>
      <c r="Z10" s="23">
        <f>IF(VLOOKUP($B10,BCC!$B:$AK,MATCH(Z$7,BCC!$B$7:$AK$7,0),0)="s",CDS!S$7/(COUNTIF(BCC!W:W,"s")+COUNTIF(BCC!W:W,"f")),IF(VLOOKUP($B10,BCC!$B:$AK,MATCH(Z$7,BCC!$B$7:$AK$7,0),0)="c",CDS!S$8/(COUNTIF(BCC!W:W,"c")+COUNTIF(BCC!W:W,"f")),IF(VLOOKUP($B10,BCC!$B:$AK,MATCH(Z$7,BCC!$B$7:$AK$7,0),0)="f",CDS!S$7/(COUNTIF(BCC!W:W,"s")+COUNTIF(BCC!W:W,"f"))+CDS!S$8/(COUNTIF(BCC!W:W,"c")+COUNTIF(BCC!W:W,"f")),0)))</f>
        <v>0</v>
      </c>
      <c r="AA10" s="23">
        <f>IF(VLOOKUP($B10,BCC!$B:$AK,MATCH(AA$7,BCC!$B$7:$AK$7,0),0)="s",CDS!T$7/(COUNTIF(BCC!X:X,"s")+COUNTIF(BCC!X:X,"f")),IF(VLOOKUP($B10,BCC!$B:$AK,MATCH(AA$7,BCC!$B$7:$AK$7,0),0)="c",CDS!T$8/(COUNTIF(BCC!X:X,"c")+COUNTIF(BCC!X:X,"f")),IF(VLOOKUP($B10,BCC!$B:$AK,MATCH(AA$7,BCC!$B$7:$AK$7,0),0)="f",CDS!T$7/(COUNTIF(BCC!X:X,"s")+COUNTIF(BCC!X:X,"f"))+CDS!T$8/(COUNTIF(BCC!X:X,"c")+COUNTIF(BCC!X:X,"f")),0)))</f>
        <v>0</v>
      </c>
      <c r="AB10" s="23">
        <f>IF(VLOOKUP($B10,BCC!$B:$AK,MATCH(AB$7,BCC!$B$7:$AK$7,0),0)="s",CDS!U$7/(COUNTIF(BCC!Y:Y,"s")+COUNTIF(BCC!Y:Y,"f")),IF(VLOOKUP($B10,BCC!$B:$AK,MATCH(AB$7,BCC!$B$7:$AK$7,0),0)="c",CDS!U$8/(COUNTIF(BCC!Y:Y,"c")+COUNTIF(BCC!Y:Y,"f")),IF(VLOOKUP($B10,BCC!$B:$AK,MATCH(AB$7,BCC!$B$7:$AK$7,0),0)="f",CDS!U$7/(COUNTIF(BCC!Y:Y,"s")+COUNTIF(BCC!Y:Y,"f"))+CDS!U$8/(COUNTIF(BCC!Y:Y,"c")+COUNTIF(BCC!Y:Y,"f")),0)))</f>
        <v>0</v>
      </c>
      <c r="AC10" s="23">
        <f>IF(VLOOKUP($B10,BCC!$B:$AK,MATCH(AC$7,BCC!$B$7:$AK$7,0),0)="s",CDS!V$7/(COUNTIF(BCC!Z:Z,"s")+COUNTIF(BCC!Z:Z,"f")),IF(VLOOKUP($B10,BCC!$B:$AK,MATCH(AC$7,BCC!$B$7:$AK$7,0),0)="c",CDS!V$8/(COUNTIF(BCC!Z:Z,"c")+COUNTIF(BCC!Z:Z,"f")),IF(VLOOKUP($B10,BCC!$B:$AK,MATCH(AC$7,BCC!$B$7:$AK$7,0),0)="f",CDS!V$7/(COUNTIF(BCC!Z:Z,"s")+COUNTIF(BCC!Z:Z,"f"))+CDS!V$8/(COUNTIF(BCC!Z:Z,"c")+COUNTIF(BCC!Z:Z,"f")),0)))</f>
        <v>0</v>
      </c>
      <c r="AD10" s="23">
        <f>IF(VLOOKUP($B10,BCC!$B:$AK,MATCH(AD$7,BCC!$B$7:$AK$7,0),0)="s",CDS!W$7/(COUNTIF(BCC!AA:AA,"s")+COUNTIF(BCC!AA:AA,"f")),IF(VLOOKUP($B10,BCC!$B:$AK,MATCH(AD$7,BCC!$B$7:$AK$7,0),0)="c",CDS!W$8/(COUNTIF(BCC!AA:AA,"c")+COUNTIF(BCC!AA:AA,"f")),IF(VLOOKUP($B10,BCC!$B:$AK,MATCH(AD$7,BCC!$B$7:$AK$7,0),0)="f",CDS!W$7/(COUNTIF(BCC!AA:AA,"s")+COUNTIF(BCC!AA:AA,"f"))+CDS!W$8/(COUNTIF(BCC!AA:AA,"c")+COUNTIF(BCC!AA:AA,"f")),0)))</f>
        <v>0</v>
      </c>
      <c r="AE10" s="23">
        <f>IF(VLOOKUP($B10,BCC!$B:$AK,MATCH(AE$7,BCC!$B$7:$AK$7,0),0)="s",CDS!X$7/(COUNTIF(BCC!AB:AB,"s")+COUNTIF(BCC!AB:AB,"f")),IF(VLOOKUP($B10,BCC!$B:$AK,MATCH(AE$7,BCC!$B$7:$AK$7,0),0)="c",CDS!X$8/(COUNTIF(BCC!AB:AB,"c")+COUNTIF(BCC!AB:AB,"f")),IF(VLOOKUP($B10,BCC!$B:$AK,MATCH(AE$7,BCC!$B$7:$AK$7,0),0)="f",CDS!X$7/(COUNTIF(BCC!AB:AB,"s")+COUNTIF(BCC!AB:AB,"f"))+CDS!X$8/(COUNTIF(BCC!AB:AB,"c")+COUNTIF(BCC!AB:AB,"f")),0)))</f>
        <v>0</v>
      </c>
      <c r="AF10" s="23">
        <f>IF(VLOOKUP($B10,BCC!$B:$AK,MATCH(AF$7,BCC!$B$7:$AK$7,0),0)="s",CDS!Y$7/(COUNTIF(BCC!AC:AC,"s")+COUNTIF(BCC!AC:AC,"f")),IF(VLOOKUP($B10,BCC!$B:$AK,MATCH(AF$7,BCC!$B$7:$AK$7,0),0)="c",CDS!Y$8/(COUNTIF(BCC!AC:AC,"c")+COUNTIF(BCC!AC:AC,"f")),IF(VLOOKUP($B10,BCC!$B:$AK,MATCH(AF$7,BCC!$B$7:$AK$7,0),0)="f",CDS!Y$7/(COUNTIF(BCC!AC:AC,"s")+COUNTIF(BCC!AC:AC,"f"))+CDS!Y$8/(COUNTIF(BCC!AC:AC,"c")+COUNTIF(BCC!AC:AC,"f")),0)))</f>
        <v>0</v>
      </c>
      <c r="AG10" s="23">
        <f>IF(VLOOKUP($B10,BCC!$B:$AK,MATCH(AG$7,BCC!$B$7:$AK$7,0),0)="s",CDS!Z$7/(COUNTIF(BCC!AD:AD,"s")+COUNTIF(BCC!AD:AD,"f")),IF(VLOOKUP($B10,BCC!$B:$AK,MATCH(AG$7,BCC!$B$7:$AK$7,0),0)="c",CDS!Z$8/(COUNTIF(BCC!AD:AD,"c")+COUNTIF(BCC!AD:AD,"f")),IF(VLOOKUP($B10,BCC!$B:$AK,MATCH(AG$7,BCC!$B$7:$AK$7,0),0)="f",CDS!Z$7/(COUNTIF(BCC!AD:AD,"s")+COUNTIF(BCC!AD:AD,"f"))+CDS!Z$8/(COUNTIF(BCC!AD:AD,"c")+COUNTIF(BCC!AD:AD,"f")),0)))</f>
        <v>0</v>
      </c>
      <c r="AH10" s="23">
        <f>IF(VLOOKUP($B10,BCC!$B:$AK,MATCH(AH$7,BCC!$B$7:$AK$7,0),0)="s",CDS!AA$7/(COUNTIF(BCC!AE:AE,"s")+COUNTIF(BCC!AE:AE,"f")),IF(VLOOKUP($B10,BCC!$B:$AK,MATCH(AH$7,BCC!$B$7:$AK$7,0),0)="c",CDS!AA$8/(COUNTIF(BCC!AE:AE,"c")+COUNTIF(BCC!AE:AE,"f")),IF(VLOOKUP($B10,BCC!$B:$AK,MATCH(AH$7,BCC!$B$7:$AK$7,0),0)="f",CDS!AA$7/(COUNTIF(BCC!AE:AE,"s")+COUNTIF(BCC!AE:AE,"f"))+CDS!AA$8/(COUNTIF(BCC!AE:AE,"c")+COUNTIF(BCC!AE:AE,"f")),0)))</f>
        <v>0</v>
      </c>
      <c r="AI10" s="23">
        <f>IF(VLOOKUP($B10,BCC!$B:$AK,MATCH(AI$7,BCC!$B$7:$AK$7,0),0)="s",CDS!AB$7/(COUNTIF(BCC!AF:AF,"s")+COUNTIF(BCC!AF:AF,"f")),IF(VLOOKUP($B10,BCC!$B:$AK,MATCH(AI$7,BCC!$B$7:$AK$7,0),0)="c",CDS!AB$8/(COUNTIF(BCC!AF:AF,"c")+COUNTIF(BCC!AF:AF,"f")),IF(VLOOKUP($B10,BCC!$B:$AK,MATCH(AI$7,BCC!$B$7:$AK$7,0),0)="f",CDS!AB$7/(COUNTIF(BCC!AF:AF,"s")+COUNTIF(BCC!AF:AF,"f"))+CDS!AB$8/(COUNTIF(BCC!AF:AF,"c")+COUNTIF(BCC!AF:AF,"f")),0)))</f>
        <v>0</v>
      </c>
      <c r="AJ10" s="23">
        <f>IF(VLOOKUP($B10,BCC!$B:$AK,MATCH(AJ$7,BCC!$B$7:$AK$7,0),0)="s",CDS!AC$7/(COUNTIF(BCC!AG:AG,"s")+COUNTIF(BCC!AG:AG,"f")),IF(VLOOKUP($B10,BCC!$B:$AK,MATCH(AJ$7,BCC!$B$7:$AK$7,0),0)="c",CDS!AC$8/(COUNTIF(BCC!AG:AG,"c")+COUNTIF(BCC!AG:AG,"f")),IF(VLOOKUP($B10,BCC!$B:$AK,MATCH(AJ$7,BCC!$B$7:$AK$7,0),0)="f",CDS!AC$7/(COUNTIF(BCC!AG:AG,"s")+COUNTIF(BCC!AG:AG,"f"))+CDS!AC$8/(COUNTIF(BCC!AG:AG,"c")+COUNTIF(BCC!AG:AG,"f")),0)))</f>
        <v>0</v>
      </c>
      <c r="AK10" s="23">
        <f>IF(VLOOKUP($B10,BCC!$B:$AK,MATCH(AK$7,BCC!$B$7:$AK$7,0),0)="s",CDS!AD$7/(COUNTIF(BCC!AH:AH,"s")+COUNTIF(BCC!AH:AH,"f")),IF(VLOOKUP($B10,BCC!$B:$AK,MATCH(AK$7,BCC!$B$7:$AK$7,0),0)="c",CDS!AD$8/(COUNTIF(BCC!AH:AH,"c")+COUNTIF(BCC!AH:AH,"f")),IF(VLOOKUP($B10,BCC!$B:$AK,MATCH(AK$7,BCC!$B$7:$AK$7,0),0)="f",CDS!AD$7/(COUNTIF(BCC!AH:AH,"s")+COUNTIF(BCC!AH:AH,"f"))+CDS!AD$8/(COUNTIF(BCC!AH:AH,"c")+COUNTIF(BCC!AH:AH,"f")),0)))</f>
        <v>0</v>
      </c>
      <c r="AL10" s="23">
        <f>IF(VLOOKUP($B10,BCC!$B:$AK,MATCH(AL$7,BCC!$B$7:$AK$7,0),0)="s",CDS!AE$7/(COUNTIF(BCC!AI:AI,"s")+COUNTIF(BCC!AI:AI,"f")),IF(VLOOKUP($B10,BCC!$B:$AK,MATCH(AL$7,BCC!$B$7:$AK$7,0),0)="c",CDS!AE$8/(COUNTIF(BCC!AI:AI,"c")+COUNTIF(BCC!AI:AI,"f")),IF(VLOOKUP($B10,BCC!$B:$AK,MATCH(AL$7,BCC!$B$7:$AK$7,0),0)="f",CDS!AE$7/(COUNTIF(BCC!AI:AI,"s")+COUNTIF(BCC!AI:AI,"f"))+CDS!AE$8/(COUNTIF(BCC!AI:AI,"c")+COUNTIF(BCC!AI:AI,"f")),0)))</f>
        <v>0</v>
      </c>
      <c r="AM10" s="23">
        <f>IF(VLOOKUP($B10,BCC!$B:$AK,MATCH(AM$7,BCC!$B$7:$AK$7,0),0)="s",CDS!AF$7/(COUNTIF(BCC!AJ:AJ,"s")+COUNTIF(BCC!AJ:AJ,"f")),IF(VLOOKUP($B10,BCC!$B:$AK,MATCH(AM$7,BCC!$B$7:$AK$7,0),0)="c",CDS!AF$8/(COUNTIF(BCC!AJ:AJ,"c")+COUNTIF(BCC!AJ:AJ,"f")),IF(VLOOKUP($B10,BCC!$B:$AK,MATCH(AM$7,BCC!$B$7:$AK$7,0),0)="f",CDS!AF$7/(COUNTIF(BCC!AJ:AJ,"s")+COUNTIF(BCC!AJ:AJ,"f"))+CDS!AF$8/(COUNTIF(BCC!AJ:AJ,"c")+COUNTIF(BCC!AJ:AJ,"f")),0)))</f>
        <v>0</v>
      </c>
      <c r="AN10" s="23">
        <f>IF(VLOOKUP($B10,BCC!$B:$AK,MATCH(AN$7,BCC!$B$7:$AK$7,0),0)="s",CDS!AG$7/(COUNTIF(BCC!AK:AK,"s")+COUNTIF(BCC!AK:AK,"f")),IF(VLOOKUP($B10,BCC!$B:$AK,MATCH(AN$7,BCC!$B$7:$AK$7,0),0)="c",CDS!AG$8/(COUNTIF(BCC!AK:AK,"c")+COUNTIF(BCC!AK:AK,"f")),IF(VLOOKUP($B10,BCC!$B:$AK,MATCH(AN$7,BCC!$B$7:$AK$7,0),0)="f",CDS!AG$7/(COUNTIF(BCC!AK:AK,"s")+COUNTIF(BCC!AK:AK,"f"))+CDS!AG$8/(COUNTIF(BCC!AK:AK,"c")+COUNTIF(BCC!AK:AK,"f")),0)))</f>
        <v>0</v>
      </c>
    </row>
    <row r="11" spans="1:40">
      <c r="A11" s="79"/>
      <c r="B11" s="20">
        <f>BCC!B11</f>
        <v>105559</v>
      </c>
      <c r="C11" s="21" t="str">
        <f>BCC!C11</f>
        <v>Nguyễn Thị Kiều Thu</v>
      </c>
      <c r="D11" s="20">
        <f t="shared" ref="D11:D13" si="5">$D$14/6</f>
        <v>98333333.333333328</v>
      </c>
      <c r="E11" s="35">
        <f t="shared" ca="1" si="0"/>
        <v>8082611.111111111</v>
      </c>
      <c r="F11" s="37">
        <f t="shared" si="1"/>
        <v>1342000</v>
      </c>
      <c r="G11" s="38">
        <f t="shared" si="2"/>
        <v>1.3647457627118645E-2</v>
      </c>
      <c r="H11" s="20">
        <f t="shared" si="3"/>
        <v>77324666.666666672</v>
      </c>
      <c r="I11" s="22">
        <f t="shared" si="4"/>
        <v>96991333.333333328</v>
      </c>
      <c r="J11" s="23">
        <f>IF(VLOOKUP($B11,BCC!$B:$AK,MATCH(J$7,BCC!$B$7:$AK$7,0),0)="s",CDS!C$7/(COUNTIF(BCC!G:G,"s")+COUNTIF(BCC!G:G,"f")),IF(VLOOKUP($B11,BCC!$B:$AK,MATCH(J$7,BCC!$B$7:$AK$7,0),0)="c",CDS!C$8/(COUNTIF(BCC!G:G,"c")+COUNTIF(BCC!G:G,"f")),IF(VLOOKUP($B11,BCC!$B:$AK,MATCH(J$7,BCC!$B$7:$AK$7,0),0)="f",CDS!C$7/(COUNTIF(BCC!G:G,"s")+COUNTIF(BCC!G:G,"f"))+CDS!C$8/(COUNTIF(BCC!G:G,"c")+COUNTIF(BCC!G:G,"f")),0)))</f>
        <v>0</v>
      </c>
      <c r="K11" s="23">
        <f>IF(VLOOKUP($B11,BCC!$B:$AK,MATCH(K$7,BCC!$B$7:$AK$7,0),0)="s",CDS!D$7/(COUNTIF(BCC!H:H,"s")+COUNTIF(BCC!H:H,"f")),IF(VLOOKUP($B11,BCC!$B:$AK,MATCH(K$7,BCC!$B$7:$AK$7,0),0)="c",CDS!D$8/(COUNTIF(BCC!H:H,"c")+COUNTIF(BCC!H:H,"f")),IF(VLOOKUP($B11,BCC!$B:$AK,MATCH(K$7,BCC!$B$7:$AK$7,0),0)="f",CDS!D$7/(COUNTIF(BCC!H:H,"s")+COUNTIF(BCC!H:H,"f"))+CDS!D$8/(COUNTIF(BCC!H:H,"c")+COUNTIF(BCC!H:H,"f")),0)))</f>
        <v>1342000</v>
      </c>
      <c r="L11" s="23">
        <f>IF(VLOOKUP($B11,BCC!$B:$AK,MATCH(L$7,BCC!$B$7:$AK$7,0),0)="s",CDS!E$7/(COUNTIF(BCC!I:I,"s")+COUNTIF(BCC!I:I,"f")),IF(VLOOKUP($B11,BCC!$B:$AK,MATCH(L$7,BCC!$B$7:$AK$7,0),0)="c",CDS!E$8/(COUNTIF(BCC!I:I,"c")+COUNTIF(BCC!I:I,"f")),IF(VLOOKUP($B11,BCC!$B:$AK,MATCH(L$7,BCC!$B$7:$AK$7,0),0)="f",CDS!E$7/(COUNTIF(BCC!I:I,"s")+COUNTIF(BCC!I:I,"f"))+CDS!E$8/(COUNTIF(BCC!I:I,"c")+COUNTIF(BCC!I:I,"f")),0)))</f>
        <v>0</v>
      </c>
      <c r="M11" s="23">
        <f>IF(VLOOKUP($B11,BCC!$B:$AK,MATCH(M$7,BCC!$B$7:$AK$7,0),0)="s",CDS!F$7/(COUNTIF(BCC!J:J,"s")+COUNTIF(BCC!J:J,"f")),IF(VLOOKUP($B11,BCC!$B:$AK,MATCH(M$7,BCC!$B$7:$AK$7,0),0)="c",CDS!F$8/(COUNTIF(BCC!J:J,"c")+COUNTIF(BCC!J:J,"f")),IF(VLOOKUP($B11,BCC!$B:$AK,MATCH(M$7,BCC!$B$7:$AK$7,0),0)="f",CDS!F$7/(COUNTIF(BCC!J:J,"s")+COUNTIF(BCC!J:J,"f"))+CDS!F$8/(COUNTIF(BCC!J:J,"c")+COUNTIF(BCC!J:J,"f")),0)))</f>
        <v>0</v>
      </c>
      <c r="N11" s="23">
        <f>IF(VLOOKUP($B11,BCC!$B:$AK,MATCH(N$7,BCC!$B$7:$AK$7,0),0)="s",CDS!G$7/(COUNTIF(BCC!K:K,"s")+COUNTIF(BCC!K:K,"f")),IF(VLOOKUP($B11,BCC!$B:$AK,MATCH(N$7,BCC!$B$7:$AK$7,0),0)="c",CDS!G$8/(COUNTIF(BCC!K:K,"c")+COUNTIF(BCC!K:K,"f")),IF(VLOOKUP($B11,BCC!$B:$AK,MATCH(N$7,BCC!$B$7:$AK$7,0),0)="f",CDS!G$7/(COUNTIF(BCC!K:K,"s")+COUNTIF(BCC!K:K,"f"))+CDS!G$8/(COUNTIF(BCC!K:K,"c")+COUNTIF(BCC!K:K,"f")),0)))</f>
        <v>0</v>
      </c>
      <c r="O11" s="23">
        <f>IF(VLOOKUP($B11,BCC!$B:$AK,MATCH(O$7,BCC!$B$7:$AK$7,0),0)="s",CDS!H$7/(COUNTIF(BCC!L:L,"s")+COUNTIF(BCC!L:L,"f")),IF(VLOOKUP($B11,BCC!$B:$AK,MATCH(O$7,BCC!$B$7:$AK$7,0),0)="c",CDS!H$8/(COUNTIF(BCC!L:L,"c")+COUNTIF(BCC!L:L,"f")),IF(VLOOKUP($B11,BCC!$B:$AK,MATCH(O$7,BCC!$B$7:$AK$7,0),0)="f",CDS!H$7/(COUNTIF(BCC!L:L,"s")+COUNTIF(BCC!L:L,"f"))+CDS!H$8/(COUNTIF(BCC!L:L,"c")+COUNTIF(BCC!L:L,"f")),0)))</f>
        <v>0</v>
      </c>
      <c r="P11" s="23">
        <f>IF(VLOOKUP($B11,BCC!$B:$AK,MATCH(P$7,BCC!$B$7:$AK$7,0),0)="s",CDS!I$7/(COUNTIF(BCC!M:M,"s")+COUNTIF(BCC!M:M,"f")),IF(VLOOKUP($B11,BCC!$B:$AK,MATCH(P$7,BCC!$B$7:$AK$7,0),0)="c",CDS!I$8/(COUNTIF(BCC!M:M,"c")+COUNTIF(BCC!M:M,"f")),IF(VLOOKUP($B11,BCC!$B:$AK,MATCH(P$7,BCC!$B$7:$AK$7,0),0)="f",CDS!I$7/(COUNTIF(BCC!M:M,"s")+COUNTIF(BCC!M:M,"f"))+CDS!I$8/(COUNTIF(BCC!M:M,"c")+COUNTIF(BCC!M:M,"f")),0)))</f>
        <v>0</v>
      </c>
      <c r="Q11" s="23">
        <f>IF(VLOOKUP($B11,BCC!$B:$AK,MATCH(Q$7,BCC!$B$7:$AK$7,0),0)="s",CDS!J$7/(COUNTIF(BCC!N:N,"s")+COUNTIF(BCC!N:N,"f")),IF(VLOOKUP($B11,BCC!$B:$AK,MATCH(Q$7,BCC!$B$7:$AK$7,0),0)="c",CDS!J$8/(COUNTIF(BCC!N:N,"c")+COUNTIF(BCC!N:N,"f")),IF(VLOOKUP($B11,BCC!$B:$AK,MATCH(Q$7,BCC!$B$7:$AK$7,0),0)="f",CDS!J$7/(COUNTIF(BCC!N:N,"s")+COUNTIF(BCC!N:N,"f"))+CDS!J$8/(COUNTIF(BCC!N:N,"c")+COUNTIF(BCC!N:N,"f")),0)))</f>
        <v>0</v>
      </c>
      <c r="R11" s="23">
        <f>IF(VLOOKUP($B11,BCC!$B:$AK,MATCH(R$7,BCC!$B$7:$AK$7,0),0)="s",CDS!K$7/(COUNTIF(BCC!O:O,"s")+COUNTIF(BCC!O:O,"f")),IF(VLOOKUP($B11,BCC!$B:$AK,MATCH(R$7,BCC!$B$7:$AK$7,0),0)="c",CDS!K$8/(COUNTIF(BCC!O:O,"c")+COUNTIF(BCC!O:O,"f")),IF(VLOOKUP($B11,BCC!$B:$AK,MATCH(R$7,BCC!$B$7:$AK$7,0),0)="f",CDS!K$7/(COUNTIF(BCC!O:O,"s")+COUNTIF(BCC!O:O,"f"))+CDS!K$8/(COUNTIF(BCC!O:O,"c")+COUNTIF(BCC!O:O,"f")),0)))</f>
        <v>0</v>
      </c>
      <c r="S11" s="23">
        <f>IF(VLOOKUP($B11,BCC!$B:$AK,MATCH(S$7,BCC!$B$7:$AK$7,0),0)="s",CDS!L$7/(COUNTIF(BCC!P:P,"s")+COUNTIF(BCC!P:P,"f")),IF(VLOOKUP($B11,BCC!$B:$AK,MATCH(S$7,BCC!$B$7:$AK$7,0),0)="c",CDS!L$8/(COUNTIF(BCC!P:P,"c")+COUNTIF(BCC!P:P,"f")),IF(VLOOKUP($B11,BCC!$B:$AK,MATCH(S$7,BCC!$B$7:$AK$7,0),0)="f",CDS!L$7/(COUNTIF(BCC!P:P,"s")+COUNTIF(BCC!P:P,"f"))+CDS!L$8/(COUNTIF(BCC!P:P,"c")+COUNTIF(BCC!P:P,"f")),0)))</f>
        <v>0</v>
      </c>
      <c r="T11" s="23">
        <f>IF(VLOOKUP($B11,BCC!$B:$AK,MATCH(T$7,BCC!$B$7:$AK$7,0),0)="s",CDS!M$7/(COUNTIF(BCC!Q:Q,"s")+COUNTIF(BCC!Q:Q,"f")),IF(VLOOKUP($B11,BCC!$B:$AK,MATCH(T$7,BCC!$B$7:$AK$7,0),0)="c",CDS!M$8/(COUNTIF(BCC!Q:Q,"c")+COUNTIF(BCC!Q:Q,"f")),IF(VLOOKUP($B11,BCC!$B:$AK,MATCH(T$7,BCC!$B$7:$AK$7,0),0)="f",CDS!M$7/(COUNTIF(BCC!Q:Q,"s")+COUNTIF(BCC!Q:Q,"f"))+CDS!M$8/(COUNTIF(BCC!Q:Q,"c")+COUNTIF(BCC!Q:Q,"f")),0)))</f>
        <v>0</v>
      </c>
      <c r="U11" s="23">
        <f>IF(VLOOKUP($B11,BCC!$B:$AK,MATCH(U$7,BCC!$B$7:$AK$7,0),0)="s",CDS!N$7/(COUNTIF(BCC!R:R,"s")+COUNTIF(BCC!R:R,"f")),IF(VLOOKUP($B11,BCC!$B:$AK,MATCH(U$7,BCC!$B$7:$AK$7,0),0)="c",CDS!N$8/(COUNTIF(BCC!R:R,"c")+COUNTIF(BCC!R:R,"f")),IF(VLOOKUP($B11,BCC!$B:$AK,MATCH(U$7,BCC!$B$7:$AK$7,0),0)="f",CDS!N$7/(COUNTIF(BCC!R:R,"s")+COUNTIF(BCC!R:R,"f"))+CDS!N$8/(COUNTIF(BCC!R:R,"c")+COUNTIF(BCC!R:R,"f")),0)))</f>
        <v>0</v>
      </c>
      <c r="V11" s="23">
        <f>IF(VLOOKUP($B11,BCC!$B:$AK,MATCH(V$7,BCC!$B$7:$AK$7,0),0)="s",CDS!O$7/(COUNTIF(BCC!S:S,"s")+COUNTIF(BCC!S:S,"f")),IF(VLOOKUP($B11,BCC!$B:$AK,MATCH(V$7,BCC!$B$7:$AK$7,0),0)="c",CDS!O$8/(COUNTIF(BCC!S:S,"c")+COUNTIF(BCC!S:S,"f")),IF(VLOOKUP($B11,BCC!$B:$AK,MATCH(V$7,BCC!$B$7:$AK$7,0),0)="f",CDS!O$7/(COUNTIF(BCC!S:S,"s")+COUNTIF(BCC!S:S,"f"))+CDS!O$8/(COUNTIF(BCC!S:S,"c")+COUNTIF(BCC!S:S,"f")),0)))</f>
        <v>0</v>
      </c>
      <c r="W11" s="23">
        <f>IF(VLOOKUP($B11,BCC!$B:$AK,MATCH(W$7,BCC!$B$7:$AK$7,0),0)="s",CDS!P$7/(COUNTIF(BCC!T:T,"s")+COUNTIF(BCC!T:T,"f")),IF(VLOOKUP($B11,BCC!$B:$AK,MATCH(W$7,BCC!$B$7:$AK$7,0),0)="c",CDS!P$8/(COUNTIF(BCC!T:T,"c")+COUNTIF(BCC!T:T,"f")),IF(VLOOKUP($B11,BCC!$B:$AK,MATCH(W$7,BCC!$B$7:$AK$7,0),0)="f",CDS!P$7/(COUNTIF(BCC!T:T,"s")+COUNTIF(BCC!T:T,"f"))+CDS!P$8/(COUNTIF(BCC!T:T,"c")+COUNTIF(BCC!T:T,"f")),0)))</f>
        <v>0</v>
      </c>
      <c r="X11" s="23">
        <f>IF(VLOOKUP($B11,BCC!$B:$AK,MATCH(X$7,BCC!$B$7:$AK$7,0),0)="s",CDS!Q$7/(COUNTIF(BCC!U:U,"s")+COUNTIF(BCC!U:U,"f")),IF(VLOOKUP($B11,BCC!$B:$AK,MATCH(X$7,BCC!$B$7:$AK$7,0),0)="c",CDS!Q$8/(COUNTIF(BCC!U:U,"c")+COUNTIF(BCC!U:U,"f")),IF(VLOOKUP($B11,BCC!$B:$AK,MATCH(X$7,BCC!$B$7:$AK$7,0),0)="f",CDS!Q$7/(COUNTIF(BCC!U:U,"s")+COUNTIF(BCC!U:U,"f"))+CDS!Q$8/(COUNTIF(BCC!U:U,"c")+COUNTIF(BCC!U:U,"f")),0)))</f>
        <v>0</v>
      </c>
      <c r="Y11" s="23">
        <f>IF(VLOOKUP($B11,BCC!$B:$AK,MATCH(Y$7,BCC!$B$7:$AK$7,0),0)="s",CDS!R$7/(COUNTIF(BCC!V:V,"s")+COUNTIF(BCC!V:V,"f")),IF(VLOOKUP($B11,BCC!$B:$AK,MATCH(Y$7,BCC!$B$7:$AK$7,0),0)="c",CDS!R$8/(COUNTIF(BCC!V:V,"c")+COUNTIF(BCC!V:V,"f")),IF(VLOOKUP($B11,BCC!$B:$AK,MATCH(Y$7,BCC!$B$7:$AK$7,0),0)="f",CDS!R$7/(COUNTIF(BCC!V:V,"s")+COUNTIF(BCC!V:V,"f"))+CDS!R$8/(COUNTIF(BCC!V:V,"c")+COUNTIF(BCC!V:V,"f")),0)))</f>
        <v>0</v>
      </c>
      <c r="Z11" s="23">
        <f>IF(VLOOKUP($B11,BCC!$B:$AK,MATCH(Z$7,BCC!$B$7:$AK$7,0),0)="s",CDS!S$7/(COUNTIF(BCC!W:W,"s")+COUNTIF(BCC!W:W,"f")),IF(VLOOKUP($B11,BCC!$B:$AK,MATCH(Z$7,BCC!$B$7:$AK$7,0),0)="c",CDS!S$8/(COUNTIF(BCC!W:W,"c")+COUNTIF(BCC!W:W,"f")),IF(VLOOKUP($B11,BCC!$B:$AK,MATCH(Z$7,BCC!$B$7:$AK$7,0),0)="f",CDS!S$7/(COUNTIF(BCC!W:W,"s")+COUNTIF(BCC!W:W,"f"))+CDS!S$8/(COUNTIF(BCC!W:W,"c")+COUNTIF(BCC!W:W,"f")),0)))</f>
        <v>0</v>
      </c>
      <c r="AA11" s="23">
        <f>IF(VLOOKUP($B11,BCC!$B:$AK,MATCH(AA$7,BCC!$B$7:$AK$7,0),0)="s",CDS!T$7/(COUNTIF(BCC!X:X,"s")+COUNTIF(BCC!X:X,"f")),IF(VLOOKUP($B11,BCC!$B:$AK,MATCH(AA$7,BCC!$B$7:$AK$7,0),0)="c",CDS!T$8/(COUNTIF(BCC!X:X,"c")+COUNTIF(BCC!X:X,"f")),IF(VLOOKUP($B11,BCC!$B:$AK,MATCH(AA$7,BCC!$B$7:$AK$7,0),0)="f",CDS!T$7/(COUNTIF(BCC!X:X,"s")+COUNTIF(BCC!X:X,"f"))+CDS!T$8/(COUNTIF(BCC!X:X,"c")+COUNTIF(BCC!X:X,"f")),0)))</f>
        <v>0</v>
      </c>
      <c r="AB11" s="23">
        <f>IF(VLOOKUP($B11,BCC!$B:$AK,MATCH(AB$7,BCC!$B$7:$AK$7,0),0)="s",CDS!U$7/(COUNTIF(BCC!Y:Y,"s")+COUNTIF(BCC!Y:Y,"f")),IF(VLOOKUP($B11,BCC!$B:$AK,MATCH(AB$7,BCC!$B$7:$AK$7,0),0)="c",CDS!U$8/(COUNTIF(BCC!Y:Y,"c")+COUNTIF(BCC!Y:Y,"f")),IF(VLOOKUP($B11,BCC!$B:$AK,MATCH(AB$7,BCC!$B$7:$AK$7,0),0)="f",CDS!U$7/(COUNTIF(BCC!Y:Y,"s")+COUNTIF(BCC!Y:Y,"f"))+CDS!U$8/(COUNTIF(BCC!Y:Y,"c")+COUNTIF(BCC!Y:Y,"f")),0)))</f>
        <v>0</v>
      </c>
      <c r="AC11" s="23">
        <f>IF(VLOOKUP($B11,BCC!$B:$AK,MATCH(AC$7,BCC!$B$7:$AK$7,0),0)="s",CDS!V$7/(COUNTIF(BCC!Z:Z,"s")+COUNTIF(BCC!Z:Z,"f")),IF(VLOOKUP($B11,BCC!$B:$AK,MATCH(AC$7,BCC!$B$7:$AK$7,0),0)="c",CDS!V$8/(COUNTIF(BCC!Z:Z,"c")+COUNTIF(BCC!Z:Z,"f")),IF(VLOOKUP($B11,BCC!$B:$AK,MATCH(AC$7,BCC!$B$7:$AK$7,0),0)="f",CDS!V$7/(COUNTIF(BCC!Z:Z,"s")+COUNTIF(BCC!Z:Z,"f"))+CDS!V$8/(COUNTIF(BCC!Z:Z,"c")+COUNTIF(BCC!Z:Z,"f")),0)))</f>
        <v>0</v>
      </c>
      <c r="AD11" s="23">
        <f>IF(VLOOKUP($B11,BCC!$B:$AK,MATCH(AD$7,BCC!$B$7:$AK$7,0),0)="s",CDS!W$7/(COUNTIF(BCC!AA:AA,"s")+COUNTIF(BCC!AA:AA,"f")),IF(VLOOKUP($B11,BCC!$B:$AK,MATCH(AD$7,BCC!$B$7:$AK$7,0),0)="c",CDS!W$8/(COUNTIF(BCC!AA:AA,"c")+COUNTIF(BCC!AA:AA,"f")),IF(VLOOKUP($B11,BCC!$B:$AK,MATCH(AD$7,BCC!$B$7:$AK$7,0),0)="f",CDS!W$7/(COUNTIF(BCC!AA:AA,"s")+COUNTIF(BCC!AA:AA,"f"))+CDS!W$8/(COUNTIF(BCC!AA:AA,"c")+COUNTIF(BCC!AA:AA,"f")),0)))</f>
        <v>0</v>
      </c>
      <c r="AE11" s="23">
        <f>IF(VLOOKUP($B11,BCC!$B:$AK,MATCH(AE$7,BCC!$B$7:$AK$7,0),0)="s",CDS!X$7/(COUNTIF(BCC!AB:AB,"s")+COUNTIF(BCC!AB:AB,"f")),IF(VLOOKUP($B11,BCC!$B:$AK,MATCH(AE$7,BCC!$B$7:$AK$7,0),0)="c",CDS!X$8/(COUNTIF(BCC!AB:AB,"c")+COUNTIF(BCC!AB:AB,"f")),IF(VLOOKUP($B11,BCC!$B:$AK,MATCH(AE$7,BCC!$B$7:$AK$7,0),0)="f",CDS!X$7/(COUNTIF(BCC!AB:AB,"s")+COUNTIF(BCC!AB:AB,"f"))+CDS!X$8/(COUNTIF(BCC!AB:AB,"c")+COUNTIF(BCC!AB:AB,"f")),0)))</f>
        <v>0</v>
      </c>
      <c r="AF11" s="23">
        <f>IF(VLOOKUP($B11,BCC!$B:$AK,MATCH(AF$7,BCC!$B$7:$AK$7,0),0)="s",CDS!Y$7/(COUNTIF(BCC!AC:AC,"s")+COUNTIF(BCC!AC:AC,"f")),IF(VLOOKUP($B11,BCC!$B:$AK,MATCH(AF$7,BCC!$B$7:$AK$7,0),0)="c",CDS!Y$8/(COUNTIF(BCC!AC:AC,"c")+COUNTIF(BCC!AC:AC,"f")),IF(VLOOKUP($B11,BCC!$B:$AK,MATCH(AF$7,BCC!$B$7:$AK$7,0),0)="f",CDS!Y$7/(COUNTIF(BCC!AC:AC,"s")+COUNTIF(BCC!AC:AC,"f"))+CDS!Y$8/(COUNTIF(BCC!AC:AC,"c")+COUNTIF(BCC!AC:AC,"f")),0)))</f>
        <v>0</v>
      </c>
      <c r="AG11" s="23">
        <f>IF(VLOOKUP($B11,BCC!$B:$AK,MATCH(AG$7,BCC!$B$7:$AK$7,0),0)="s",CDS!Z$7/(COUNTIF(BCC!AD:AD,"s")+COUNTIF(BCC!AD:AD,"f")),IF(VLOOKUP($B11,BCC!$B:$AK,MATCH(AG$7,BCC!$B$7:$AK$7,0),0)="c",CDS!Z$8/(COUNTIF(BCC!AD:AD,"c")+COUNTIF(BCC!AD:AD,"f")),IF(VLOOKUP($B11,BCC!$B:$AK,MATCH(AG$7,BCC!$B$7:$AK$7,0),0)="f",CDS!Z$7/(COUNTIF(BCC!AD:AD,"s")+COUNTIF(BCC!AD:AD,"f"))+CDS!Z$8/(COUNTIF(BCC!AD:AD,"c")+COUNTIF(BCC!AD:AD,"f")),0)))</f>
        <v>0</v>
      </c>
      <c r="AH11" s="23">
        <f>IF(VLOOKUP($B11,BCC!$B:$AK,MATCH(AH$7,BCC!$B$7:$AK$7,0),0)="s",CDS!AA$7/(COUNTIF(BCC!AE:AE,"s")+COUNTIF(BCC!AE:AE,"f")),IF(VLOOKUP($B11,BCC!$B:$AK,MATCH(AH$7,BCC!$B$7:$AK$7,0),0)="c",CDS!AA$8/(COUNTIF(BCC!AE:AE,"c")+COUNTIF(BCC!AE:AE,"f")),IF(VLOOKUP($B11,BCC!$B:$AK,MATCH(AH$7,BCC!$B$7:$AK$7,0),0)="f",CDS!AA$7/(COUNTIF(BCC!AE:AE,"s")+COUNTIF(BCC!AE:AE,"f"))+CDS!AA$8/(COUNTIF(BCC!AE:AE,"c")+COUNTIF(BCC!AE:AE,"f")),0)))</f>
        <v>0</v>
      </c>
      <c r="AI11" s="23">
        <f>IF(VLOOKUP($B11,BCC!$B:$AK,MATCH(AI$7,BCC!$B$7:$AK$7,0),0)="s",CDS!AB$7/(COUNTIF(BCC!AF:AF,"s")+COUNTIF(BCC!AF:AF,"f")),IF(VLOOKUP($B11,BCC!$B:$AK,MATCH(AI$7,BCC!$B$7:$AK$7,0),0)="c",CDS!AB$8/(COUNTIF(BCC!AF:AF,"c")+COUNTIF(BCC!AF:AF,"f")),IF(VLOOKUP($B11,BCC!$B:$AK,MATCH(AI$7,BCC!$B$7:$AK$7,0),0)="f",CDS!AB$7/(COUNTIF(BCC!AF:AF,"s")+COUNTIF(BCC!AF:AF,"f"))+CDS!AB$8/(COUNTIF(BCC!AF:AF,"c")+COUNTIF(BCC!AF:AF,"f")),0)))</f>
        <v>0</v>
      </c>
      <c r="AJ11" s="23">
        <f>IF(VLOOKUP($B11,BCC!$B:$AK,MATCH(AJ$7,BCC!$B$7:$AK$7,0),0)="s",CDS!AC$7/(COUNTIF(BCC!AG:AG,"s")+COUNTIF(BCC!AG:AG,"f")),IF(VLOOKUP($B11,BCC!$B:$AK,MATCH(AJ$7,BCC!$B$7:$AK$7,0),0)="c",CDS!AC$8/(COUNTIF(BCC!AG:AG,"c")+COUNTIF(BCC!AG:AG,"f")),IF(VLOOKUP($B11,BCC!$B:$AK,MATCH(AJ$7,BCC!$B$7:$AK$7,0),0)="f",CDS!AC$7/(COUNTIF(BCC!AG:AG,"s")+COUNTIF(BCC!AG:AG,"f"))+CDS!AC$8/(COUNTIF(BCC!AG:AG,"c")+COUNTIF(BCC!AG:AG,"f")),0)))</f>
        <v>0</v>
      </c>
      <c r="AK11" s="23">
        <f>IF(VLOOKUP($B11,BCC!$B:$AK,MATCH(AK$7,BCC!$B$7:$AK$7,0),0)="s",CDS!AD$7/(COUNTIF(BCC!AH:AH,"s")+COUNTIF(BCC!AH:AH,"f")),IF(VLOOKUP($B11,BCC!$B:$AK,MATCH(AK$7,BCC!$B$7:$AK$7,0),0)="c",CDS!AD$8/(COUNTIF(BCC!AH:AH,"c")+COUNTIF(BCC!AH:AH,"f")),IF(VLOOKUP($B11,BCC!$B:$AK,MATCH(AK$7,BCC!$B$7:$AK$7,0),0)="f",CDS!AD$7/(COUNTIF(BCC!AH:AH,"s")+COUNTIF(BCC!AH:AH,"f"))+CDS!AD$8/(COUNTIF(BCC!AH:AH,"c")+COUNTIF(BCC!AH:AH,"f")),0)))</f>
        <v>0</v>
      </c>
      <c r="AL11" s="23">
        <f>IF(VLOOKUP($B11,BCC!$B:$AK,MATCH(AL$7,BCC!$B$7:$AK$7,0),0)="s",CDS!AE$7/(COUNTIF(BCC!AI:AI,"s")+COUNTIF(BCC!AI:AI,"f")),IF(VLOOKUP($B11,BCC!$B:$AK,MATCH(AL$7,BCC!$B$7:$AK$7,0),0)="c",CDS!AE$8/(COUNTIF(BCC!AI:AI,"c")+COUNTIF(BCC!AI:AI,"f")),IF(VLOOKUP($B11,BCC!$B:$AK,MATCH(AL$7,BCC!$B$7:$AK$7,0),0)="f",CDS!AE$7/(COUNTIF(BCC!AI:AI,"s")+COUNTIF(BCC!AI:AI,"f"))+CDS!AE$8/(COUNTIF(BCC!AI:AI,"c")+COUNTIF(BCC!AI:AI,"f")),0)))</f>
        <v>0</v>
      </c>
      <c r="AM11" s="23">
        <f>IF(VLOOKUP($B11,BCC!$B:$AK,MATCH(AM$7,BCC!$B$7:$AK$7,0),0)="s",CDS!AF$7/(COUNTIF(BCC!AJ:AJ,"s")+COUNTIF(BCC!AJ:AJ,"f")),IF(VLOOKUP($B11,BCC!$B:$AK,MATCH(AM$7,BCC!$B$7:$AK$7,0),0)="c",CDS!AF$8/(COUNTIF(BCC!AJ:AJ,"c")+COUNTIF(BCC!AJ:AJ,"f")),IF(VLOOKUP($B11,BCC!$B:$AK,MATCH(AM$7,BCC!$B$7:$AK$7,0),0)="f",CDS!AF$7/(COUNTIF(BCC!AJ:AJ,"s")+COUNTIF(BCC!AJ:AJ,"f"))+CDS!AF$8/(COUNTIF(BCC!AJ:AJ,"c")+COUNTIF(BCC!AJ:AJ,"f")),0)))</f>
        <v>0</v>
      </c>
      <c r="AN11" s="23">
        <f>IF(VLOOKUP($B11,BCC!$B:$AK,MATCH(AN$7,BCC!$B$7:$AK$7,0),0)="s",CDS!AG$7/(COUNTIF(BCC!AK:AK,"s")+COUNTIF(BCC!AK:AK,"f")),IF(VLOOKUP($B11,BCC!$B:$AK,MATCH(AN$7,BCC!$B$7:$AK$7,0),0)="c",CDS!AG$8/(COUNTIF(BCC!AK:AK,"c")+COUNTIF(BCC!AK:AK,"f")),IF(VLOOKUP($B11,BCC!$B:$AK,MATCH(AN$7,BCC!$B$7:$AK$7,0),0)="f",CDS!AG$7/(COUNTIF(BCC!AK:AK,"s")+COUNTIF(BCC!AK:AK,"f"))+CDS!AG$8/(COUNTIF(BCC!AK:AK,"c")+COUNTIF(BCC!AK:AK,"f")),0)))</f>
        <v>0</v>
      </c>
    </row>
    <row r="12" spans="1:40">
      <c r="A12" s="79"/>
      <c r="B12" s="20">
        <f>BCC!B12</f>
        <v>105409</v>
      </c>
      <c r="C12" s="21" t="str">
        <f>BCC!C12</f>
        <v>Đinh Thị Thu Hà</v>
      </c>
      <c r="D12" s="20">
        <f t="shared" si="5"/>
        <v>98333333.333333328</v>
      </c>
      <c r="E12" s="35">
        <f t="shared" ca="1" si="0"/>
        <v>7532527.7777777771</v>
      </c>
      <c r="F12" s="37">
        <f t="shared" si="1"/>
        <v>7943000</v>
      </c>
      <c r="G12" s="38">
        <f t="shared" si="2"/>
        <v>8.0776271186440679E-2</v>
      </c>
      <c r="H12" s="20">
        <f t="shared" si="3"/>
        <v>70723666.666666672</v>
      </c>
      <c r="I12" s="22">
        <f t="shared" si="4"/>
        <v>90390333.333333328</v>
      </c>
      <c r="J12" s="23">
        <f>IF(VLOOKUP($B12,BCC!$B:$AK,MATCH(J$7,BCC!$B$7:$AK$7,0),0)="s",CDS!C$7/(COUNTIF(BCC!G:G,"s")+COUNTIF(BCC!G:G,"f")),IF(VLOOKUP($B12,BCC!$B:$AK,MATCH(J$7,BCC!$B$7:$AK$7,0),0)="c",CDS!C$8/(COUNTIF(BCC!G:G,"c")+COUNTIF(BCC!G:G,"f")),IF(VLOOKUP($B12,BCC!$B:$AK,MATCH(J$7,BCC!$B$7:$AK$7,0),0)="f",CDS!C$7/(COUNTIF(BCC!G:G,"s")+COUNTIF(BCC!G:G,"f"))+CDS!C$8/(COUNTIF(BCC!G:G,"c")+COUNTIF(BCC!G:G,"f")),0)))</f>
        <v>614500</v>
      </c>
      <c r="K12" s="23">
        <f>IF(VLOOKUP($B12,BCC!$B:$AK,MATCH(K$7,BCC!$B$7:$AK$7,0),0)="s",CDS!D$7/(COUNTIF(BCC!H:H,"s")+COUNTIF(BCC!H:H,"f")),IF(VLOOKUP($B12,BCC!$B:$AK,MATCH(K$7,BCC!$B$7:$AK$7,0),0)="c",CDS!D$8/(COUNTIF(BCC!H:H,"c")+COUNTIF(BCC!H:H,"f")),IF(VLOOKUP($B12,BCC!$B:$AK,MATCH(K$7,BCC!$B$7:$AK$7,0),0)="f",CDS!D$7/(COUNTIF(BCC!H:H,"s")+COUNTIF(BCC!H:H,"f"))+CDS!D$8/(COUNTIF(BCC!H:H,"c")+COUNTIF(BCC!H:H,"f")),0)))</f>
        <v>7328500</v>
      </c>
      <c r="L12" s="23">
        <f>IF(VLOOKUP($B12,BCC!$B:$AK,MATCH(L$7,BCC!$B$7:$AK$7,0),0)="s",CDS!E$7/(COUNTIF(BCC!I:I,"s")+COUNTIF(BCC!I:I,"f")),IF(VLOOKUP($B12,BCC!$B:$AK,MATCH(L$7,BCC!$B$7:$AK$7,0),0)="c",CDS!E$8/(COUNTIF(BCC!I:I,"c")+COUNTIF(BCC!I:I,"f")),IF(VLOOKUP($B12,BCC!$B:$AK,MATCH(L$7,BCC!$B$7:$AK$7,0),0)="f",CDS!E$7/(COUNTIF(BCC!I:I,"s")+COUNTIF(BCC!I:I,"f"))+CDS!E$8/(COUNTIF(BCC!I:I,"c")+COUNTIF(BCC!I:I,"f")),0)))</f>
        <v>0</v>
      </c>
      <c r="M12" s="23">
        <f>IF(VLOOKUP($B12,BCC!$B:$AK,MATCH(M$7,BCC!$B$7:$AK$7,0),0)="s",CDS!F$7/(COUNTIF(BCC!J:J,"s")+COUNTIF(BCC!J:J,"f")),IF(VLOOKUP($B12,BCC!$B:$AK,MATCH(M$7,BCC!$B$7:$AK$7,0),0)="c",CDS!F$8/(COUNTIF(BCC!J:J,"c")+COUNTIF(BCC!J:J,"f")),IF(VLOOKUP($B12,BCC!$B:$AK,MATCH(M$7,BCC!$B$7:$AK$7,0),0)="f",CDS!F$7/(COUNTIF(BCC!J:J,"s")+COUNTIF(BCC!J:J,"f"))+CDS!F$8/(COUNTIF(BCC!J:J,"c")+COUNTIF(BCC!J:J,"f")),0)))</f>
        <v>0</v>
      </c>
      <c r="N12" s="23">
        <f>IF(VLOOKUP($B12,BCC!$B:$AK,MATCH(N$7,BCC!$B$7:$AK$7,0),0)="s",CDS!G$7/(COUNTIF(BCC!K:K,"s")+COUNTIF(BCC!K:K,"f")),IF(VLOOKUP($B12,BCC!$B:$AK,MATCH(N$7,BCC!$B$7:$AK$7,0),0)="c",CDS!G$8/(COUNTIF(BCC!K:K,"c")+COUNTIF(BCC!K:K,"f")),IF(VLOOKUP($B12,BCC!$B:$AK,MATCH(N$7,BCC!$B$7:$AK$7,0),0)="f",CDS!G$7/(COUNTIF(BCC!K:K,"s")+COUNTIF(BCC!K:K,"f"))+CDS!G$8/(COUNTIF(BCC!K:K,"c")+COUNTIF(BCC!K:K,"f")),0)))</f>
        <v>0</v>
      </c>
      <c r="O12" s="23">
        <f>IF(VLOOKUP($B12,BCC!$B:$AK,MATCH(O$7,BCC!$B$7:$AK$7,0),0)="s",CDS!H$7/(COUNTIF(BCC!L:L,"s")+COUNTIF(BCC!L:L,"f")),IF(VLOOKUP($B12,BCC!$B:$AK,MATCH(O$7,BCC!$B$7:$AK$7,0),0)="c",CDS!H$8/(COUNTIF(BCC!L:L,"c")+COUNTIF(BCC!L:L,"f")),IF(VLOOKUP($B12,BCC!$B:$AK,MATCH(O$7,BCC!$B$7:$AK$7,0),0)="f",CDS!H$7/(COUNTIF(BCC!L:L,"s")+COUNTIF(BCC!L:L,"f"))+CDS!H$8/(COUNTIF(BCC!L:L,"c")+COUNTIF(BCC!L:L,"f")),0)))</f>
        <v>0</v>
      </c>
      <c r="P12" s="23">
        <f>IF(VLOOKUP($B12,BCC!$B:$AK,MATCH(P$7,BCC!$B$7:$AK$7,0),0)="s",CDS!I$7/(COUNTIF(BCC!M:M,"s")+COUNTIF(BCC!M:M,"f")),IF(VLOOKUP($B12,BCC!$B:$AK,MATCH(P$7,BCC!$B$7:$AK$7,0),0)="c",CDS!I$8/(COUNTIF(BCC!M:M,"c")+COUNTIF(BCC!M:M,"f")),IF(VLOOKUP($B12,BCC!$B:$AK,MATCH(P$7,BCC!$B$7:$AK$7,0),0)="f",CDS!I$7/(COUNTIF(BCC!M:M,"s")+COUNTIF(BCC!M:M,"f"))+CDS!I$8/(COUNTIF(BCC!M:M,"c")+COUNTIF(BCC!M:M,"f")),0)))</f>
        <v>0</v>
      </c>
      <c r="Q12" s="23">
        <f>IF(VLOOKUP($B12,BCC!$B:$AK,MATCH(Q$7,BCC!$B$7:$AK$7,0),0)="s",CDS!J$7/(COUNTIF(BCC!N:N,"s")+COUNTIF(BCC!N:N,"f")),IF(VLOOKUP($B12,BCC!$B:$AK,MATCH(Q$7,BCC!$B$7:$AK$7,0),0)="c",CDS!J$8/(COUNTIF(BCC!N:N,"c")+COUNTIF(BCC!N:N,"f")),IF(VLOOKUP($B12,BCC!$B:$AK,MATCH(Q$7,BCC!$B$7:$AK$7,0),0)="f",CDS!J$7/(COUNTIF(BCC!N:N,"s")+COUNTIF(BCC!N:N,"f"))+CDS!J$8/(COUNTIF(BCC!N:N,"c")+COUNTIF(BCC!N:N,"f")),0)))</f>
        <v>0</v>
      </c>
      <c r="R12" s="23">
        <f>IF(VLOOKUP($B12,BCC!$B:$AK,MATCH(R$7,BCC!$B$7:$AK$7,0),0)="s",CDS!K$7/(COUNTIF(BCC!O:O,"s")+COUNTIF(BCC!O:O,"f")),IF(VLOOKUP($B12,BCC!$B:$AK,MATCH(R$7,BCC!$B$7:$AK$7,0),0)="c",CDS!K$8/(COUNTIF(BCC!O:O,"c")+COUNTIF(BCC!O:O,"f")),IF(VLOOKUP($B12,BCC!$B:$AK,MATCH(R$7,BCC!$B$7:$AK$7,0),0)="f",CDS!K$7/(COUNTIF(BCC!O:O,"s")+COUNTIF(BCC!O:O,"f"))+CDS!K$8/(COUNTIF(BCC!O:O,"c")+COUNTIF(BCC!O:O,"f")),0)))</f>
        <v>0</v>
      </c>
      <c r="S12" s="23">
        <f>IF(VLOOKUP($B12,BCC!$B:$AK,MATCH(S$7,BCC!$B$7:$AK$7,0),0)="s",CDS!L$7/(COUNTIF(BCC!P:P,"s")+COUNTIF(BCC!P:P,"f")),IF(VLOOKUP($B12,BCC!$B:$AK,MATCH(S$7,BCC!$B$7:$AK$7,0),0)="c",CDS!L$8/(COUNTIF(BCC!P:P,"c")+COUNTIF(BCC!P:P,"f")),IF(VLOOKUP($B12,BCC!$B:$AK,MATCH(S$7,BCC!$B$7:$AK$7,0),0)="f",CDS!L$7/(COUNTIF(BCC!P:P,"s")+COUNTIF(BCC!P:P,"f"))+CDS!L$8/(COUNTIF(BCC!P:P,"c")+COUNTIF(BCC!P:P,"f")),0)))</f>
        <v>0</v>
      </c>
      <c r="T12" s="23">
        <f>IF(VLOOKUP($B12,BCC!$B:$AK,MATCH(T$7,BCC!$B$7:$AK$7,0),0)="s",CDS!M$7/(COUNTIF(BCC!Q:Q,"s")+COUNTIF(BCC!Q:Q,"f")),IF(VLOOKUP($B12,BCC!$B:$AK,MATCH(T$7,BCC!$B$7:$AK$7,0),0)="c",CDS!M$8/(COUNTIF(BCC!Q:Q,"c")+COUNTIF(BCC!Q:Q,"f")),IF(VLOOKUP($B12,BCC!$B:$AK,MATCH(T$7,BCC!$B$7:$AK$7,0),0)="f",CDS!M$7/(COUNTIF(BCC!Q:Q,"s")+COUNTIF(BCC!Q:Q,"f"))+CDS!M$8/(COUNTIF(BCC!Q:Q,"c")+COUNTIF(BCC!Q:Q,"f")),0)))</f>
        <v>0</v>
      </c>
      <c r="U12" s="23">
        <f>IF(VLOOKUP($B12,BCC!$B:$AK,MATCH(U$7,BCC!$B$7:$AK$7,0),0)="s",CDS!N$7/(COUNTIF(BCC!R:R,"s")+COUNTIF(BCC!R:R,"f")),IF(VLOOKUP($B12,BCC!$B:$AK,MATCH(U$7,BCC!$B$7:$AK$7,0),0)="c",CDS!N$8/(COUNTIF(BCC!R:R,"c")+COUNTIF(BCC!R:R,"f")),IF(VLOOKUP($B12,BCC!$B:$AK,MATCH(U$7,BCC!$B$7:$AK$7,0),0)="f",CDS!N$7/(COUNTIF(BCC!R:R,"s")+COUNTIF(BCC!R:R,"f"))+CDS!N$8/(COUNTIF(BCC!R:R,"c")+COUNTIF(BCC!R:R,"f")),0)))</f>
        <v>0</v>
      </c>
      <c r="V12" s="23">
        <f>IF(VLOOKUP($B12,BCC!$B:$AK,MATCH(V$7,BCC!$B$7:$AK$7,0),0)="s",CDS!O$7/(COUNTIF(BCC!S:S,"s")+COUNTIF(BCC!S:S,"f")),IF(VLOOKUP($B12,BCC!$B:$AK,MATCH(V$7,BCC!$B$7:$AK$7,0),0)="c",CDS!O$8/(COUNTIF(BCC!S:S,"c")+COUNTIF(BCC!S:S,"f")),IF(VLOOKUP($B12,BCC!$B:$AK,MATCH(V$7,BCC!$B$7:$AK$7,0),0)="f",CDS!O$7/(COUNTIF(BCC!S:S,"s")+COUNTIF(BCC!S:S,"f"))+CDS!O$8/(COUNTIF(BCC!S:S,"c")+COUNTIF(BCC!S:S,"f")),0)))</f>
        <v>0</v>
      </c>
      <c r="W12" s="23">
        <f>IF(VLOOKUP($B12,BCC!$B:$AK,MATCH(W$7,BCC!$B$7:$AK$7,0),0)="s",CDS!P$7/(COUNTIF(BCC!T:T,"s")+COUNTIF(BCC!T:T,"f")),IF(VLOOKUP($B12,BCC!$B:$AK,MATCH(W$7,BCC!$B$7:$AK$7,0),0)="c",CDS!P$8/(COUNTIF(BCC!T:T,"c")+COUNTIF(BCC!T:T,"f")),IF(VLOOKUP($B12,BCC!$B:$AK,MATCH(W$7,BCC!$B$7:$AK$7,0),0)="f",CDS!P$7/(COUNTIF(BCC!T:T,"s")+COUNTIF(BCC!T:T,"f"))+CDS!P$8/(COUNTIF(BCC!T:T,"c")+COUNTIF(BCC!T:T,"f")),0)))</f>
        <v>0</v>
      </c>
      <c r="X12" s="23">
        <f>IF(VLOOKUP($B12,BCC!$B:$AK,MATCH(X$7,BCC!$B$7:$AK$7,0),0)="s",CDS!Q$7/(COUNTIF(BCC!U:U,"s")+COUNTIF(BCC!U:U,"f")),IF(VLOOKUP($B12,BCC!$B:$AK,MATCH(X$7,BCC!$B$7:$AK$7,0),0)="c",CDS!Q$8/(COUNTIF(BCC!U:U,"c")+COUNTIF(BCC!U:U,"f")),IF(VLOOKUP($B12,BCC!$B:$AK,MATCH(X$7,BCC!$B$7:$AK$7,0),0)="f",CDS!Q$7/(COUNTIF(BCC!U:U,"s")+COUNTIF(BCC!U:U,"f"))+CDS!Q$8/(COUNTIF(BCC!U:U,"c")+COUNTIF(BCC!U:U,"f")),0)))</f>
        <v>0</v>
      </c>
      <c r="Y12" s="23">
        <f>IF(VLOOKUP($B12,BCC!$B:$AK,MATCH(Y$7,BCC!$B$7:$AK$7,0),0)="s",CDS!R$7/(COUNTIF(BCC!V:V,"s")+COUNTIF(BCC!V:V,"f")),IF(VLOOKUP($B12,BCC!$B:$AK,MATCH(Y$7,BCC!$B$7:$AK$7,0),0)="c",CDS!R$8/(COUNTIF(BCC!V:V,"c")+COUNTIF(BCC!V:V,"f")),IF(VLOOKUP($B12,BCC!$B:$AK,MATCH(Y$7,BCC!$B$7:$AK$7,0),0)="f",CDS!R$7/(COUNTIF(BCC!V:V,"s")+COUNTIF(BCC!V:V,"f"))+CDS!R$8/(COUNTIF(BCC!V:V,"c")+COUNTIF(BCC!V:V,"f")),0)))</f>
        <v>0</v>
      </c>
      <c r="Z12" s="23">
        <f>IF(VLOOKUP($B12,BCC!$B:$AK,MATCH(Z$7,BCC!$B$7:$AK$7,0),0)="s",CDS!S$7/(COUNTIF(BCC!W:W,"s")+COUNTIF(BCC!W:W,"f")),IF(VLOOKUP($B12,BCC!$B:$AK,MATCH(Z$7,BCC!$B$7:$AK$7,0),0)="c",CDS!S$8/(COUNTIF(BCC!W:W,"c")+COUNTIF(BCC!W:W,"f")),IF(VLOOKUP($B12,BCC!$B:$AK,MATCH(Z$7,BCC!$B$7:$AK$7,0),0)="f",CDS!S$7/(COUNTIF(BCC!W:W,"s")+COUNTIF(BCC!W:W,"f"))+CDS!S$8/(COUNTIF(BCC!W:W,"c")+COUNTIF(BCC!W:W,"f")),0)))</f>
        <v>0</v>
      </c>
      <c r="AA12" s="23">
        <f>IF(VLOOKUP($B12,BCC!$B:$AK,MATCH(AA$7,BCC!$B$7:$AK$7,0),0)="s",CDS!T$7/(COUNTIF(BCC!X:X,"s")+COUNTIF(BCC!X:X,"f")),IF(VLOOKUP($B12,BCC!$B:$AK,MATCH(AA$7,BCC!$B$7:$AK$7,0),0)="c",CDS!T$8/(COUNTIF(BCC!X:X,"c")+COUNTIF(BCC!X:X,"f")),IF(VLOOKUP($B12,BCC!$B:$AK,MATCH(AA$7,BCC!$B$7:$AK$7,0),0)="f",CDS!T$7/(COUNTIF(BCC!X:X,"s")+COUNTIF(BCC!X:X,"f"))+CDS!T$8/(COUNTIF(BCC!X:X,"c")+COUNTIF(BCC!X:X,"f")),0)))</f>
        <v>0</v>
      </c>
      <c r="AB12" s="23">
        <f>IF(VLOOKUP($B12,BCC!$B:$AK,MATCH(AB$7,BCC!$B$7:$AK$7,0),0)="s",CDS!U$7/(COUNTIF(BCC!Y:Y,"s")+COUNTIF(BCC!Y:Y,"f")),IF(VLOOKUP($B12,BCC!$B:$AK,MATCH(AB$7,BCC!$B$7:$AK$7,0),0)="c",CDS!U$8/(COUNTIF(BCC!Y:Y,"c")+COUNTIF(BCC!Y:Y,"f")),IF(VLOOKUP($B12,BCC!$B:$AK,MATCH(AB$7,BCC!$B$7:$AK$7,0),0)="f",CDS!U$7/(COUNTIF(BCC!Y:Y,"s")+COUNTIF(BCC!Y:Y,"f"))+CDS!U$8/(COUNTIF(BCC!Y:Y,"c")+COUNTIF(BCC!Y:Y,"f")),0)))</f>
        <v>0</v>
      </c>
      <c r="AC12" s="23">
        <f>IF(VLOOKUP($B12,BCC!$B:$AK,MATCH(AC$7,BCC!$B$7:$AK$7,0),0)="s",CDS!V$7/(COUNTIF(BCC!Z:Z,"s")+COUNTIF(BCC!Z:Z,"f")),IF(VLOOKUP($B12,BCC!$B:$AK,MATCH(AC$7,BCC!$B$7:$AK$7,0),0)="c",CDS!V$8/(COUNTIF(BCC!Z:Z,"c")+COUNTIF(BCC!Z:Z,"f")),IF(VLOOKUP($B12,BCC!$B:$AK,MATCH(AC$7,BCC!$B$7:$AK$7,0),0)="f",CDS!V$7/(COUNTIF(BCC!Z:Z,"s")+COUNTIF(BCC!Z:Z,"f"))+CDS!V$8/(COUNTIF(BCC!Z:Z,"c")+COUNTIF(BCC!Z:Z,"f")),0)))</f>
        <v>0</v>
      </c>
      <c r="AD12" s="23">
        <f>IF(VLOOKUP($B12,BCC!$B:$AK,MATCH(AD$7,BCC!$B$7:$AK$7,0),0)="s",CDS!W$7/(COUNTIF(BCC!AA:AA,"s")+COUNTIF(BCC!AA:AA,"f")),IF(VLOOKUP($B12,BCC!$B:$AK,MATCH(AD$7,BCC!$B$7:$AK$7,0),0)="c",CDS!W$8/(COUNTIF(BCC!AA:AA,"c")+COUNTIF(BCC!AA:AA,"f")),IF(VLOOKUP($B12,BCC!$B:$AK,MATCH(AD$7,BCC!$B$7:$AK$7,0),0)="f",CDS!W$7/(COUNTIF(BCC!AA:AA,"s")+COUNTIF(BCC!AA:AA,"f"))+CDS!W$8/(COUNTIF(BCC!AA:AA,"c")+COUNTIF(BCC!AA:AA,"f")),0)))</f>
        <v>0</v>
      </c>
      <c r="AE12" s="23">
        <f>IF(VLOOKUP($B12,BCC!$B:$AK,MATCH(AE$7,BCC!$B$7:$AK$7,0),0)="s",CDS!X$7/(COUNTIF(BCC!AB:AB,"s")+COUNTIF(BCC!AB:AB,"f")),IF(VLOOKUP($B12,BCC!$B:$AK,MATCH(AE$7,BCC!$B$7:$AK$7,0),0)="c",CDS!X$8/(COUNTIF(BCC!AB:AB,"c")+COUNTIF(BCC!AB:AB,"f")),IF(VLOOKUP($B12,BCC!$B:$AK,MATCH(AE$7,BCC!$B$7:$AK$7,0),0)="f",CDS!X$7/(COUNTIF(BCC!AB:AB,"s")+COUNTIF(BCC!AB:AB,"f"))+CDS!X$8/(COUNTIF(BCC!AB:AB,"c")+COUNTIF(BCC!AB:AB,"f")),0)))</f>
        <v>0</v>
      </c>
      <c r="AF12" s="23">
        <f>IF(VLOOKUP($B12,BCC!$B:$AK,MATCH(AF$7,BCC!$B$7:$AK$7,0),0)="s",CDS!Y$7/(COUNTIF(BCC!AC:AC,"s")+COUNTIF(BCC!AC:AC,"f")),IF(VLOOKUP($B12,BCC!$B:$AK,MATCH(AF$7,BCC!$B$7:$AK$7,0),0)="c",CDS!Y$8/(COUNTIF(BCC!AC:AC,"c")+COUNTIF(BCC!AC:AC,"f")),IF(VLOOKUP($B12,BCC!$B:$AK,MATCH(AF$7,BCC!$B$7:$AK$7,0),0)="f",CDS!Y$7/(COUNTIF(BCC!AC:AC,"s")+COUNTIF(BCC!AC:AC,"f"))+CDS!Y$8/(COUNTIF(BCC!AC:AC,"c")+COUNTIF(BCC!AC:AC,"f")),0)))</f>
        <v>0</v>
      </c>
      <c r="AG12" s="23">
        <f>IF(VLOOKUP($B12,BCC!$B:$AK,MATCH(AG$7,BCC!$B$7:$AK$7,0),0)="s",CDS!Z$7/(COUNTIF(BCC!AD:AD,"s")+COUNTIF(BCC!AD:AD,"f")),IF(VLOOKUP($B12,BCC!$B:$AK,MATCH(AG$7,BCC!$B$7:$AK$7,0),0)="c",CDS!Z$8/(COUNTIF(BCC!AD:AD,"c")+COUNTIF(BCC!AD:AD,"f")),IF(VLOOKUP($B12,BCC!$B:$AK,MATCH(AG$7,BCC!$B$7:$AK$7,0),0)="f",CDS!Z$7/(COUNTIF(BCC!AD:AD,"s")+COUNTIF(BCC!AD:AD,"f"))+CDS!Z$8/(COUNTIF(BCC!AD:AD,"c")+COUNTIF(BCC!AD:AD,"f")),0)))</f>
        <v>0</v>
      </c>
      <c r="AH12" s="23">
        <f>IF(VLOOKUP($B12,BCC!$B:$AK,MATCH(AH$7,BCC!$B$7:$AK$7,0),0)="s",CDS!AA$7/(COUNTIF(BCC!AE:AE,"s")+COUNTIF(BCC!AE:AE,"f")),IF(VLOOKUP($B12,BCC!$B:$AK,MATCH(AH$7,BCC!$B$7:$AK$7,0),0)="c",CDS!AA$8/(COUNTIF(BCC!AE:AE,"c")+COUNTIF(BCC!AE:AE,"f")),IF(VLOOKUP($B12,BCC!$B:$AK,MATCH(AH$7,BCC!$B$7:$AK$7,0),0)="f",CDS!AA$7/(COUNTIF(BCC!AE:AE,"s")+COUNTIF(BCC!AE:AE,"f"))+CDS!AA$8/(COUNTIF(BCC!AE:AE,"c")+COUNTIF(BCC!AE:AE,"f")),0)))</f>
        <v>0</v>
      </c>
      <c r="AI12" s="23">
        <f>IF(VLOOKUP($B12,BCC!$B:$AK,MATCH(AI$7,BCC!$B$7:$AK$7,0),0)="s",CDS!AB$7/(COUNTIF(BCC!AF:AF,"s")+COUNTIF(BCC!AF:AF,"f")),IF(VLOOKUP($B12,BCC!$B:$AK,MATCH(AI$7,BCC!$B$7:$AK$7,0),0)="c",CDS!AB$8/(COUNTIF(BCC!AF:AF,"c")+COUNTIF(BCC!AF:AF,"f")),IF(VLOOKUP($B12,BCC!$B:$AK,MATCH(AI$7,BCC!$B$7:$AK$7,0),0)="f",CDS!AB$7/(COUNTIF(BCC!AF:AF,"s")+COUNTIF(BCC!AF:AF,"f"))+CDS!AB$8/(COUNTIF(BCC!AF:AF,"c")+COUNTIF(BCC!AF:AF,"f")),0)))</f>
        <v>0</v>
      </c>
      <c r="AJ12" s="23">
        <f>IF(VLOOKUP($B12,BCC!$B:$AK,MATCH(AJ$7,BCC!$B$7:$AK$7,0),0)="s",CDS!AC$7/(COUNTIF(BCC!AG:AG,"s")+COUNTIF(BCC!AG:AG,"f")),IF(VLOOKUP($B12,BCC!$B:$AK,MATCH(AJ$7,BCC!$B$7:$AK$7,0),0)="c",CDS!AC$8/(COUNTIF(BCC!AG:AG,"c")+COUNTIF(BCC!AG:AG,"f")),IF(VLOOKUP($B12,BCC!$B:$AK,MATCH(AJ$7,BCC!$B$7:$AK$7,0),0)="f",CDS!AC$7/(COUNTIF(BCC!AG:AG,"s")+COUNTIF(BCC!AG:AG,"f"))+CDS!AC$8/(COUNTIF(BCC!AG:AG,"c")+COUNTIF(BCC!AG:AG,"f")),0)))</f>
        <v>0</v>
      </c>
      <c r="AK12" s="23">
        <f>IF(VLOOKUP($B12,BCC!$B:$AK,MATCH(AK$7,BCC!$B$7:$AK$7,0),0)="s",CDS!AD$7/(COUNTIF(BCC!AH:AH,"s")+COUNTIF(BCC!AH:AH,"f")),IF(VLOOKUP($B12,BCC!$B:$AK,MATCH(AK$7,BCC!$B$7:$AK$7,0),0)="c",CDS!AD$8/(COUNTIF(BCC!AH:AH,"c")+COUNTIF(BCC!AH:AH,"f")),IF(VLOOKUP($B12,BCC!$B:$AK,MATCH(AK$7,BCC!$B$7:$AK$7,0),0)="f",CDS!AD$7/(COUNTIF(BCC!AH:AH,"s")+COUNTIF(BCC!AH:AH,"f"))+CDS!AD$8/(COUNTIF(BCC!AH:AH,"c")+COUNTIF(BCC!AH:AH,"f")),0)))</f>
        <v>0</v>
      </c>
      <c r="AL12" s="23">
        <f>IF(VLOOKUP($B12,BCC!$B:$AK,MATCH(AL$7,BCC!$B$7:$AK$7,0),0)="s",CDS!AE$7/(COUNTIF(BCC!AI:AI,"s")+COUNTIF(BCC!AI:AI,"f")),IF(VLOOKUP($B12,BCC!$B:$AK,MATCH(AL$7,BCC!$B$7:$AK$7,0),0)="c",CDS!AE$8/(COUNTIF(BCC!AI:AI,"c")+COUNTIF(BCC!AI:AI,"f")),IF(VLOOKUP($B12,BCC!$B:$AK,MATCH(AL$7,BCC!$B$7:$AK$7,0),0)="f",CDS!AE$7/(COUNTIF(BCC!AI:AI,"s")+COUNTIF(BCC!AI:AI,"f"))+CDS!AE$8/(COUNTIF(BCC!AI:AI,"c")+COUNTIF(BCC!AI:AI,"f")),0)))</f>
        <v>0</v>
      </c>
      <c r="AM12" s="23">
        <f>IF(VLOOKUP($B12,BCC!$B:$AK,MATCH(AM$7,BCC!$B$7:$AK$7,0),0)="s",CDS!AF$7/(COUNTIF(BCC!AJ:AJ,"s")+COUNTIF(BCC!AJ:AJ,"f")),IF(VLOOKUP($B12,BCC!$B:$AK,MATCH(AM$7,BCC!$B$7:$AK$7,0),0)="c",CDS!AF$8/(COUNTIF(BCC!AJ:AJ,"c")+COUNTIF(BCC!AJ:AJ,"f")),IF(VLOOKUP($B12,BCC!$B:$AK,MATCH(AM$7,BCC!$B$7:$AK$7,0),0)="f",CDS!AF$7/(COUNTIF(BCC!AJ:AJ,"s")+COUNTIF(BCC!AJ:AJ,"f"))+CDS!AF$8/(COUNTIF(BCC!AJ:AJ,"c")+COUNTIF(BCC!AJ:AJ,"f")),0)))</f>
        <v>0</v>
      </c>
      <c r="AN12" s="23">
        <f>IF(VLOOKUP($B12,BCC!$B:$AK,MATCH(AN$7,BCC!$B$7:$AK$7,0),0)="s",CDS!AG$7/(COUNTIF(BCC!AK:AK,"s")+COUNTIF(BCC!AK:AK,"f")),IF(VLOOKUP($B12,BCC!$B:$AK,MATCH(AN$7,BCC!$B$7:$AK$7,0),0)="c",CDS!AG$8/(COUNTIF(BCC!AK:AK,"c")+COUNTIF(BCC!AK:AK,"f")),IF(VLOOKUP($B12,BCC!$B:$AK,MATCH(AN$7,BCC!$B$7:$AK$7,0),0)="f",CDS!AG$7/(COUNTIF(BCC!AK:AK,"s")+COUNTIF(BCC!AK:AK,"f"))+CDS!AG$8/(COUNTIF(BCC!AK:AK,"c")+COUNTIF(BCC!AK:AK,"f")),0)))</f>
        <v>0</v>
      </c>
    </row>
    <row r="13" spans="1:40">
      <c r="A13" s="79"/>
      <c r="B13" s="20">
        <f>BCC!B13</f>
        <v>105606</v>
      </c>
      <c r="C13" s="21" t="str">
        <f>BCC!C13</f>
        <v>Lại Thị Thùy Linh</v>
      </c>
      <c r="D13" s="20">
        <f t="shared" si="5"/>
        <v>98333333.333333328</v>
      </c>
      <c r="E13" s="35">
        <f t="shared" ca="1" si="0"/>
        <v>7856555.555555555</v>
      </c>
      <c r="F13" s="37">
        <f t="shared" si="1"/>
        <v>4054666.6666666665</v>
      </c>
      <c r="G13" s="38">
        <f t="shared" si="2"/>
        <v>4.1233898305084747E-2</v>
      </c>
      <c r="H13" s="20">
        <f t="shared" si="3"/>
        <v>74612000</v>
      </c>
      <c r="I13" s="22">
        <f t="shared" si="4"/>
        <v>94278666.666666657</v>
      </c>
      <c r="J13" s="23">
        <f>IF(VLOOKUP($B13,BCC!$B:$AK,MATCH(J$7,BCC!$B$7:$AK$7,0),0)="s",CDS!C$7/(COUNTIF(BCC!G:G,"s")+COUNTIF(BCC!G:G,"f")),IF(VLOOKUP($B13,BCC!$B:$AK,MATCH(J$7,BCC!$B$7:$AK$7,0),0)="c",CDS!C$8/(COUNTIF(BCC!G:G,"c")+COUNTIF(BCC!G:G,"f")),IF(VLOOKUP($B13,BCC!$B:$AK,MATCH(J$7,BCC!$B$7:$AK$7,0),0)="f",CDS!C$7/(COUNTIF(BCC!G:G,"s")+COUNTIF(BCC!G:G,"f"))+CDS!C$8/(COUNTIF(BCC!G:G,"c")+COUNTIF(BCC!G:G,"f")),0)))</f>
        <v>2712666.6666666665</v>
      </c>
      <c r="K13" s="23">
        <f>IF(VLOOKUP($B13,BCC!$B:$AK,MATCH(K$7,BCC!$B$7:$AK$7,0),0)="s",CDS!D$7/(COUNTIF(BCC!H:H,"s")+COUNTIF(BCC!H:H,"f")),IF(VLOOKUP($B13,BCC!$B:$AK,MATCH(K$7,BCC!$B$7:$AK$7,0),0)="c",CDS!D$8/(COUNTIF(BCC!H:H,"c")+COUNTIF(BCC!H:H,"f")),IF(VLOOKUP($B13,BCC!$B:$AK,MATCH(K$7,BCC!$B$7:$AK$7,0),0)="f",CDS!D$7/(COUNTIF(BCC!H:H,"s")+COUNTIF(BCC!H:H,"f"))+CDS!D$8/(COUNTIF(BCC!H:H,"c")+COUNTIF(BCC!H:H,"f")),0)))</f>
        <v>1342000</v>
      </c>
      <c r="L13" s="23">
        <f>IF(VLOOKUP($B13,BCC!$B:$AK,MATCH(L$7,BCC!$B$7:$AK$7,0),0)="s",CDS!E$7/(COUNTIF(BCC!I:I,"s")+COUNTIF(BCC!I:I,"f")),IF(VLOOKUP($B13,BCC!$B:$AK,MATCH(L$7,BCC!$B$7:$AK$7,0),0)="c",CDS!E$8/(COUNTIF(BCC!I:I,"c")+COUNTIF(BCC!I:I,"f")),IF(VLOOKUP($B13,BCC!$B:$AK,MATCH(L$7,BCC!$B$7:$AK$7,0),0)="f",CDS!E$7/(COUNTIF(BCC!I:I,"s")+COUNTIF(BCC!I:I,"f"))+CDS!E$8/(COUNTIF(BCC!I:I,"c")+COUNTIF(BCC!I:I,"f")),0)))</f>
        <v>0</v>
      </c>
      <c r="M13" s="23">
        <f>IF(VLOOKUP($B13,BCC!$B:$AK,MATCH(M$7,BCC!$B$7:$AK$7,0),0)="s",CDS!F$7/(COUNTIF(BCC!J:J,"s")+COUNTIF(BCC!J:J,"f")),IF(VLOOKUP($B13,BCC!$B:$AK,MATCH(M$7,BCC!$B$7:$AK$7,0),0)="c",CDS!F$8/(COUNTIF(BCC!J:J,"c")+COUNTIF(BCC!J:J,"f")),IF(VLOOKUP($B13,BCC!$B:$AK,MATCH(M$7,BCC!$B$7:$AK$7,0),0)="f",CDS!F$7/(COUNTIF(BCC!J:J,"s")+COUNTIF(BCC!J:J,"f"))+CDS!F$8/(COUNTIF(BCC!J:J,"c")+COUNTIF(BCC!J:J,"f")),0)))</f>
        <v>0</v>
      </c>
      <c r="N13" s="23">
        <f>IF(VLOOKUP($B13,BCC!$B:$AK,MATCH(N$7,BCC!$B$7:$AK$7,0),0)="s",CDS!G$7/(COUNTIF(BCC!K:K,"s")+COUNTIF(BCC!K:K,"f")),IF(VLOOKUP($B13,BCC!$B:$AK,MATCH(N$7,BCC!$B$7:$AK$7,0),0)="c",CDS!G$8/(COUNTIF(BCC!K:K,"c")+COUNTIF(BCC!K:K,"f")),IF(VLOOKUP($B13,BCC!$B:$AK,MATCH(N$7,BCC!$B$7:$AK$7,0),0)="f",CDS!G$7/(COUNTIF(BCC!K:K,"s")+COUNTIF(BCC!K:K,"f"))+CDS!G$8/(COUNTIF(BCC!K:K,"c")+COUNTIF(BCC!K:K,"f")),0)))</f>
        <v>0</v>
      </c>
      <c r="O13" s="23">
        <f>IF(VLOOKUP($B13,BCC!$B:$AK,MATCH(O$7,BCC!$B$7:$AK$7,0),0)="s",CDS!H$7/(COUNTIF(BCC!L:L,"s")+COUNTIF(BCC!L:L,"f")),IF(VLOOKUP($B13,BCC!$B:$AK,MATCH(O$7,BCC!$B$7:$AK$7,0),0)="c",CDS!H$8/(COUNTIF(BCC!L:L,"c")+COUNTIF(BCC!L:L,"f")),IF(VLOOKUP($B13,BCC!$B:$AK,MATCH(O$7,BCC!$B$7:$AK$7,0),0)="f",CDS!H$7/(COUNTIF(BCC!L:L,"s")+COUNTIF(BCC!L:L,"f"))+CDS!H$8/(COUNTIF(BCC!L:L,"c")+COUNTIF(BCC!L:L,"f")),0)))</f>
        <v>0</v>
      </c>
      <c r="P13" s="23">
        <f>IF(VLOOKUP($B13,BCC!$B:$AK,MATCH(P$7,BCC!$B$7:$AK$7,0),0)="s",CDS!I$7/(COUNTIF(BCC!M:M,"s")+COUNTIF(BCC!M:M,"f")),IF(VLOOKUP($B13,BCC!$B:$AK,MATCH(P$7,BCC!$B$7:$AK$7,0),0)="c",CDS!I$8/(COUNTIF(BCC!M:M,"c")+COUNTIF(BCC!M:M,"f")),IF(VLOOKUP($B13,BCC!$B:$AK,MATCH(P$7,BCC!$B$7:$AK$7,0),0)="f",CDS!I$7/(COUNTIF(BCC!M:M,"s")+COUNTIF(BCC!M:M,"f"))+CDS!I$8/(COUNTIF(BCC!M:M,"c")+COUNTIF(BCC!M:M,"f")),0)))</f>
        <v>0</v>
      </c>
      <c r="Q13" s="23">
        <f>IF(VLOOKUP($B13,BCC!$B:$AK,MATCH(Q$7,BCC!$B$7:$AK$7,0),0)="s",CDS!J$7/(COUNTIF(BCC!N:N,"s")+COUNTIF(BCC!N:N,"f")),IF(VLOOKUP($B13,BCC!$B:$AK,MATCH(Q$7,BCC!$B$7:$AK$7,0),0)="c",CDS!J$8/(COUNTIF(BCC!N:N,"c")+COUNTIF(BCC!N:N,"f")),IF(VLOOKUP($B13,BCC!$B:$AK,MATCH(Q$7,BCC!$B$7:$AK$7,0),0)="f",CDS!J$7/(COUNTIF(BCC!N:N,"s")+COUNTIF(BCC!N:N,"f"))+CDS!J$8/(COUNTIF(BCC!N:N,"c")+COUNTIF(BCC!N:N,"f")),0)))</f>
        <v>0</v>
      </c>
      <c r="R13" s="23">
        <f>IF(VLOOKUP($B13,BCC!$B:$AK,MATCH(R$7,BCC!$B$7:$AK$7,0),0)="s",CDS!K$7/(COUNTIF(BCC!O:O,"s")+COUNTIF(BCC!O:O,"f")),IF(VLOOKUP($B13,BCC!$B:$AK,MATCH(R$7,BCC!$B$7:$AK$7,0),0)="c",CDS!K$8/(COUNTIF(BCC!O:O,"c")+COUNTIF(BCC!O:O,"f")),IF(VLOOKUP($B13,BCC!$B:$AK,MATCH(R$7,BCC!$B$7:$AK$7,0),0)="f",CDS!K$7/(COUNTIF(BCC!O:O,"s")+COUNTIF(BCC!O:O,"f"))+CDS!K$8/(COUNTIF(BCC!O:O,"c")+COUNTIF(BCC!O:O,"f")),0)))</f>
        <v>0</v>
      </c>
      <c r="S13" s="23">
        <f>IF(VLOOKUP($B13,BCC!$B:$AK,MATCH(S$7,BCC!$B$7:$AK$7,0),0)="s",CDS!L$7/(COUNTIF(BCC!P:P,"s")+COUNTIF(BCC!P:P,"f")),IF(VLOOKUP($B13,BCC!$B:$AK,MATCH(S$7,BCC!$B$7:$AK$7,0),0)="c",CDS!L$8/(COUNTIF(BCC!P:P,"c")+COUNTIF(BCC!P:P,"f")),IF(VLOOKUP($B13,BCC!$B:$AK,MATCH(S$7,BCC!$B$7:$AK$7,0),0)="f",CDS!L$7/(COUNTIF(BCC!P:P,"s")+COUNTIF(BCC!P:P,"f"))+CDS!L$8/(COUNTIF(BCC!P:P,"c")+COUNTIF(BCC!P:P,"f")),0)))</f>
        <v>0</v>
      </c>
      <c r="T13" s="23">
        <f>IF(VLOOKUP($B13,BCC!$B:$AK,MATCH(T$7,BCC!$B$7:$AK$7,0),0)="s",CDS!M$7/(COUNTIF(BCC!Q:Q,"s")+COUNTIF(BCC!Q:Q,"f")),IF(VLOOKUP($B13,BCC!$B:$AK,MATCH(T$7,BCC!$B$7:$AK$7,0),0)="c",CDS!M$8/(COUNTIF(BCC!Q:Q,"c")+COUNTIF(BCC!Q:Q,"f")),IF(VLOOKUP($B13,BCC!$B:$AK,MATCH(T$7,BCC!$B$7:$AK$7,0),0)="f",CDS!M$7/(COUNTIF(BCC!Q:Q,"s")+COUNTIF(BCC!Q:Q,"f"))+CDS!M$8/(COUNTIF(BCC!Q:Q,"c")+COUNTIF(BCC!Q:Q,"f")),0)))</f>
        <v>0</v>
      </c>
      <c r="U13" s="23">
        <f>IF(VLOOKUP($B13,BCC!$B:$AK,MATCH(U$7,BCC!$B$7:$AK$7,0),0)="s",CDS!N$7/(COUNTIF(BCC!R:R,"s")+COUNTIF(BCC!R:R,"f")),IF(VLOOKUP($B13,BCC!$B:$AK,MATCH(U$7,BCC!$B$7:$AK$7,0),0)="c",CDS!N$8/(COUNTIF(BCC!R:R,"c")+COUNTIF(BCC!R:R,"f")),IF(VLOOKUP($B13,BCC!$B:$AK,MATCH(U$7,BCC!$B$7:$AK$7,0),0)="f",CDS!N$7/(COUNTIF(BCC!R:R,"s")+COUNTIF(BCC!R:R,"f"))+CDS!N$8/(COUNTIF(BCC!R:R,"c")+COUNTIF(BCC!R:R,"f")),0)))</f>
        <v>0</v>
      </c>
      <c r="V13" s="23">
        <f>IF(VLOOKUP($B13,BCC!$B:$AK,MATCH(V$7,BCC!$B$7:$AK$7,0),0)="s",CDS!O$7/(COUNTIF(BCC!S:S,"s")+COUNTIF(BCC!S:S,"f")),IF(VLOOKUP($B13,BCC!$B:$AK,MATCH(V$7,BCC!$B$7:$AK$7,0),0)="c",CDS!O$8/(COUNTIF(BCC!S:S,"c")+COUNTIF(BCC!S:S,"f")),IF(VLOOKUP($B13,BCC!$B:$AK,MATCH(V$7,BCC!$B$7:$AK$7,0),0)="f",CDS!O$7/(COUNTIF(BCC!S:S,"s")+COUNTIF(BCC!S:S,"f"))+CDS!O$8/(COUNTIF(BCC!S:S,"c")+COUNTIF(BCC!S:S,"f")),0)))</f>
        <v>0</v>
      </c>
      <c r="W13" s="23">
        <f>IF(VLOOKUP($B13,BCC!$B:$AK,MATCH(W$7,BCC!$B$7:$AK$7,0),0)="s",CDS!P$7/(COUNTIF(BCC!T:T,"s")+COUNTIF(BCC!T:T,"f")),IF(VLOOKUP($B13,BCC!$B:$AK,MATCH(W$7,BCC!$B$7:$AK$7,0),0)="c",CDS!P$8/(COUNTIF(BCC!T:T,"c")+COUNTIF(BCC!T:T,"f")),IF(VLOOKUP($B13,BCC!$B:$AK,MATCH(W$7,BCC!$B$7:$AK$7,0),0)="f",CDS!P$7/(COUNTIF(BCC!T:T,"s")+COUNTIF(BCC!T:T,"f"))+CDS!P$8/(COUNTIF(BCC!T:T,"c")+COUNTIF(BCC!T:T,"f")),0)))</f>
        <v>0</v>
      </c>
      <c r="X13" s="23">
        <f>IF(VLOOKUP($B13,BCC!$B:$AK,MATCH(X$7,BCC!$B$7:$AK$7,0),0)="s",CDS!Q$7/(COUNTIF(BCC!U:U,"s")+COUNTIF(BCC!U:U,"f")),IF(VLOOKUP($B13,BCC!$B:$AK,MATCH(X$7,BCC!$B$7:$AK$7,0),0)="c",CDS!Q$8/(COUNTIF(BCC!U:U,"c")+COUNTIF(BCC!U:U,"f")),IF(VLOOKUP($B13,BCC!$B:$AK,MATCH(X$7,BCC!$B$7:$AK$7,0),0)="f",CDS!Q$7/(COUNTIF(BCC!U:U,"s")+COUNTIF(BCC!U:U,"f"))+CDS!Q$8/(COUNTIF(BCC!U:U,"c")+COUNTIF(BCC!U:U,"f")),0)))</f>
        <v>0</v>
      </c>
      <c r="Y13" s="23">
        <f>IF(VLOOKUP($B13,BCC!$B:$AK,MATCH(Y$7,BCC!$B$7:$AK$7,0),0)="s",CDS!R$7/(COUNTIF(BCC!V:V,"s")+COUNTIF(BCC!V:V,"f")),IF(VLOOKUP($B13,BCC!$B:$AK,MATCH(Y$7,BCC!$B$7:$AK$7,0),0)="c",CDS!R$8/(COUNTIF(BCC!V:V,"c")+COUNTIF(BCC!V:V,"f")),IF(VLOOKUP($B13,BCC!$B:$AK,MATCH(Y$7,BCC!$B$7:$AK$7,0),0)="f",CDS!R$7/(COUNTIF(BCC!V:V,"s")+COUNTIF(BCC!V:V,"f"))+CDS!R$8/(COUNTIF(BCC!V:V,"c")+COUNTIF(BCC!V:V,"f")),0)))</f>
        <v>0</v>
      </c>
      <c r="Z13" s="23">
        <f>IF(VLOOKUP($B13,BCC!$B:$AK,MATCH(Z$7,BCC!$B$7:$AK$7,0),0)="s",CDS!S$7/(COUNTIF(BCC!W:W,"s")+COUNTIF(BCC!W:W,"f")),IF(VLOOKUP($B13,BCC!$B:$AK,MATCH(Z$7,BCC!$B$7:$AK$7,0),0)="c",CDS!S$8/(COUNTIF(BCC!W:W,"c")+COUNTIF(BCC!W:W,"f")),IF(VLOOKUP($B13,BCC!$B:$AK,MATCH(Z$7,BCC!$B$7:$AK$7,0),0)="f",CDS!S$7/(COUNTIF(BCC!W:W,"s")+COUNTIF(BCC!W:W,"f"))+CDS!S$8/(COUNTIF(BCC!W:W,"c")+COUNTIF(BCC!W:W,"f")),0)))</f>
        <v>0</v>
      </c>
      <c r="AA13" s="23">
        <f>IF(VLOOKUP($B13,BCC!$B:$AK,MATCH(AA$7,BCC!$B$7:$AK$7,0),0)="s",CDS!T$7/(COUNTIF(BCC!X:X,"s")+COUNTIF(BCC!X:X,"f")),IF(VLOOKUP($B13,BCC!$B:$AK,MATCH(AA$7,BCC!$B$7:$AK$7,0),0)="c",CDS!T$8/(COUNTIF(BCC!X:X,"c")+COUNTIF(BCC!X:X,"f")),IF(VLOOKUP($B13,BCC!$B:$AK,MATCH(AA$7,BCC!$B$7:$AK$7,0),0)="f",CDS!T$7/(COUNTIF(BCC!X:X,"s")+COUNTIF(BCC!X:X,"f"))+CDS!T$8/(COUNTIF(BCC!X:X,"c")+COUNTIF(BCC!X:X,"f")),0)))</f>
        <v>0</v>
      </c>
      <c r="AB13" s="23">
        <f>IF(VLOOKUP($B13,BCC!$B:$AK,MATCH(AB$7,BCC!$B$7:$AK$7,0),0)="s",CDS!U$7/(COUNTIF(BCC!Y:Y,"s")+COUNTIF(BCC!Y:Y,"f")),IF(VLOOKUP($B13,BCC!$B:$AK,MATCH(AB$7,BCC!$B$7:$AK$7,0),0)="c",CDS!U$8/(COUNTIF(BCC!Y:Y,"c")+COUNTIF(BCC!Y:Y,"f")),IF(VLOOKUP($B13,BCC!$B:$AK,MATCH(AB$7,BCC!$B$7:$AK$7,0),0)="f",CDS!U$7/(COUNTIF(BCC!Y:Y,"s")+COUNTIF(BCC!Y:Y,"f"))+CDS!U$8/(COUNTIF(BCC!Y:Y,"c")+COUNTIF(BCC!Y:Y,"f")),0)))</f>
        <v>0</v>
      </c>
      <c r="AC13" s="23">
        <f>IF(VLOOKUP($B13,BCC!$B:$AK,MATCH(AC$7,BCC!$B$7:$AK$7,0),0)="s",CDS!V$7/(COUNTIF(BCC!Z:Z,"s")+COUNTIF(BCC!Z:Z,"f")),IF(VLOOKUP($B13,BCC!$B:$AK,MATCH(AC$7,BCC!$B$7:$AK$7,0),0)="c",CDS!V$8/(COUNTIF(BCC!Z:Z,"c")+COUNTIF(BCC!Z:Z,"f")),IF(VLOOKUP($B13,BCC!$B:$AK,MATCH(AC$7,BCC!$B$7:$AK$7,0),0)="f",CDS!V$7/(COUNTIF(BCC!Z:Z,"s")+COUNTIF(BCC!Z:Z,"f"))+CDS!V$8/(COUNTIF(BCC!Z:Z,"c")+COUNTIF(BCC!Z:Z,"f")),0)))</f>
        <v>0</v>
      </c>
      <c r="AD13" s="23">
        <f>IF(VLOOKUP($B13,BCC!$B:$AK,MATCH(AD$7,BCC!$B$7:$AK$7,0),0)="s",CDS!W$7/(COUNTIF(BCC!AA:AA,"s")+COUNTIF(BCC!AA:AA,"f")),IF(VLOOKUP($B13,BCC!$B:$AK,MATCH(AD$7,BCC!$B$7:$AK$7,0),0)="c",CDS!W$8/(COUNTIF(BCC!AA:AA,"c")+COUNTIF(BCC!AA:AA,"f")),IF(VLOOKUP($B13,BCC!$B:$AK,MATCH(AD$7,BCC!$B$7:$AK$7,0),0)="f",CDS!W$7/(COUNTIF(BCC!AA:AA,"s")+COUNTIF(BCC!AA:AA,"f"))+CDS!W$8/(COUNTIF(BCC!AA:AA,"c")+COUNTIF(BCC!AA:AA,"f")),0)))</f>
        <v>0</v>
      </c>
      <c r="AE13" s="23">
        <f>IF(VLOOKUP($B13,BCC!$B:$AK,MATCH(AE$7,BCC!$B$7:$AK$7,0),0)="s",CDS!X$7/(COUNTIF(BCC!AB:AB,"s")+COUNTIF(BCC!AB:AB,"f")),IF(VLOOKUP($B13,BCC!$B:$AK,MATCH(AE$7,BCC!$B$7:$AK$7,0),0)="c",CDS!X$8/(COUNTIF(BCC!AB:AB,"c")+COUNTIF(BCC!AB:AB,"f")),IF(VLOOKUP($B13,BCC!$B:$AK,MATCH(AE$7,BCC!$B$7:$AK$7,0),0)="f",CDS!X$7/(COUNTIF(BCC!AB:AB,"s")+COUNTIF(BCC!AB:AB,"f"))+CDS!X$8/(COUNTIF(BCC!AB:AB,"c")+COUNTIF(BCC!AB:AB,"f")),0)))</f>
        <v>0</v>
      </c>
      <c r="AF13" s="23">
        <f>IF(VLOOKUP($B13,BCC!$B:$AK,MATCH(AF$7,BCC!$B$7:$AK$7,0),0)="s",CDS!Y$7/(COUNTIF(BCC!AC:AC,"s")+COUNTIF(BCC!AC:AC,"f")),IF(VLOOKUP($B13,BCC!$B:$AK,MATCH(AF$7,BCC!$B$7:$AK$7,0),0)="c",CDS!Y$8/(COUNTIF(BCC!AC:AC,"c")+COUNTIF(BCC!AC:AC,"f")),IF(VLOOKUP($B13,BCC!$B:$AK,MATCH(AF$7,BCC!$B$7:$AK$7,0),0)="f",CDS!Y$7/(COUNTIF(BCC!AC:AC,"s")+COUNTIF(BCC!AC:AC,"f"))+CDS!Y$8/(COUNTIF(BCC!AC:AC,"c")+COUNTIF(BCC!AC:AC,"f")),0)))</f>
        <v>0</v>
      </c>
      <c r="AG13" s="23">
        <f>IF(VLOOKUP($B13,BCC!$B:$AK,MATCH(AG$7,BCC!$B$7:$AK$7,0),0)="s",CDS!Z$7/(COUNTIF(BCC!AD:AD,"s")+COUNTIF(BCC!AD:AD,"f")),IF(VLOOKUP($B13,BCC!$B:$AK,MATCH(AG$7,BCC!$B$7:$AK$7,0),0)="c",CDS!Z$8/(COUNTIF(BCC!AD:AD,"c")+COUNTIF(BCC!AD:AD,"f")),IF(VLOOKUP($B13,BCC!$B:$AK,MATCH(AG$7,BCC!$B$7:$AK$7,0),0)="f",CDS!Z$7/(COUNTIF(BCC!AD:AD,"s")+COUNTIF(BCC!AD:AD,"f"))+CDS!Z$8/(COUNTIF(BCC!AD:AD,"c")+COUNTIF(BCC!AD:AD,"f")),0)))</f>
        <v>0</v>
      </c>
      <c r="AH13" s="23">
        <f>IF(VLOOKUP($B13,BCC!$B:$AK,MATCH(AH$7,BCC!$B$7:$AK$7,0),0)="s",CDS!AA$7/(COUNTIF(BCC!AE:AE,"s")+COUNTIF(BCC!AE:AE,"f")),IF(VLOOKUP($B13,BCC!$B:$AK,MATCH(AH$7,BCC!$B$7:$AK$7,0),0)="c",CDS!AA$8/(COUNTIF(BCC!AE:AE,"c")+COUNTIF(BCC!AE:AE,"f")),IF(VLOOKUP($B13,BCC!$B:$AK,MATCH(AH$7,BCC!$B$7:$AK$7,0),0)="f",CDS!AA$7/(COUNTIF(BCC!AE:AE,"s")+COUNTIF(BCC!AE:AE,"f"))+CDS!AA$8/(COUNTIF(BCC!AE:AE,"c")+COUNTIF(BCC!AE:AE,"f")),0)))</f>
        <v>0</v>
      </c>
      <c r="AI13" s="23">
        <f>IF(VLOOKUP($B13,BCC!$B:$AK,MATCH(AI$7,BCC!$B$7:$AK$7,0),0)="s",CDS!AB$7/(COUNTIF(BCC!AF:AF,"s")+COUNTIF(BCC!AF:AF,"f")),IF(VLOOKUP($B13,BCC!$B:$AK,MATCH(AI$7,BCC!$B$7:$AK$7,0),0)="c",CDS!AB$8/(COUNTIF(BCC!AF:AF,"c")+COUNTIF(BCC!AF:AF,"f")),IF(VLOOKUP($B13,BCC!$B:$AK,MATCH(AI$7,BCC!$B$7:$AK$7,0),0)="f",CDS!AB$7/(COUNTIF(BCC!AF:AF,"s")+COUNTIF(BCC!AF:AF,"f"))+CDS!AB$8/(COUNTIF(BCC!AF:AF,"c")+COUNTIF(BCC!AF:AF,"f")),0)))</f>
        <v>0</v>
      </c>
      <c r="AJ13" s="23">
        <f>IF(VLOOKUP($B13,BCC!$B:$AK,MATCH(AJ$7,BCC!$B$7:$AK$7,0),0)="s",CDS!AC$7/(COUNTIF(BCC!AG:AG,"s")+COUNTIF(BCC!AG:AG,"f")),IF(VLOOKUP($B13,BCC!$B:$AK,MATCH(AJ$7,BCC!$B$7:$AK$7,0),0)="c",CDS!AC$8/(COUNTIF(BCC!AG:AG,"c")+COUNTIF(BCC!AG:AG,"f")),IF(VLOOKUP($B13,BCC!$B:$AK,MATCH(AJ$7,BCC!$B$7:$AK$7,0),0)="f",CDS!AC$7/(COUNTIF(BCC!AG:AG,"s")+COUNTIF(BCC!AG:AG,"f"))+CDS!AC$8/(COUNTIF(BCC!AG:AG,"c")+COUNTIF(BCC!AG:AG,"f")),0)))</f>
        <v>0</v>
      </c>
      <c r="AK13" s="23">
        <f>IF(VLOOKUP($B13,BCC!$B:$AK,MATCH(AK$7,BCC!$B$7:$AK$7,0),0)="s",CDS!AD$7/(COUNTIF(BCC!AH:AH,"s")+COUNTIF(BCC!AH:AH,"f")),IF(VLOOKUP($B13,BCC!$B:$AK,MATCH(AK$7,BCC!$B$7:$AK$7,0),0)="c",CDS!AD$8/(COUNTIF(BCC!AH:AH,"c")+COUNTIF(BCC!AH:AH,"f")),IF(VLOOKUP($B13,BCC!$B:$AK,MATCH(AK$7,BCC!$B$7:$AK$7,0),0)="f",CDS!AD$7/(COUNTIF(BCC!AH:AH,"s")+COUNTIF(BCC!AH:AH,"f"))+CDS!AD$8/(COUNTIF(BCC!AH:AH,"c")+COUNTIF(BCC!AH:AH,"f")),0)))</f>
        <v>0</v>
      </c>
      <c r="AL13" s="23">
        <f>IF(VLOOKUP($B13,BCC!$B:$AK,MATCH(AL$7,BCC!$B$7:$AK$7,0),0)="s",CDS!AE$7/(COUNTIF(BCC!AI:AI,"s")+COUNTIF(BCC!AI:AI,"f")),IF(VLOOKUP($B13,BCC!$B:$AK,MATCH(AL$7,BCC!$B$7:$AK$7,0),0)="c",CDS!AE$8/(COUNTIF(BCC!AI:AI,"c")+COUNTIF(BCC!AI:AI,"f")),IF(VLOOKUP($B13,BCC!$B:$AK,MATCH(AL$7,BCC!$B$7:$AK$7,0),0)="f",CDS!AE$7/(COUNTIF(BCC!AI:AI,"s")+COUNTIF(BCC!AI:AI,"f"))+CDS!AE$8/(COUNTIF(BCC!AI:AI,"c")+COUNTIF(BCC!AI:AI,"f")),0)))</f>
        <v>0</v>
      </c>
      <c r="AM13" s="23">
        <f>IF(VLOOKUP($B13,BCC!$B:$AK,MATCH(AM$7,BCC!$B$7:$AK$7,0),0)="s",CDS!AF$7/(COUNTIF(BCC!AJ:AJ,"s")+COUNTIF(BCC!AJ:AJ,"f")),IF(VLOOKUP($B13,BCC!$B:$AK,MATCH(AM$7,BCC!$B$7:$AK$7,0),0)="c",CDS!AF$8/(COUNTIF(BCC!AJ:AJ,"c")+COUNTIF(BCC!AJ:AJ,"f")),IF(VLOOKUP($B13,BCC!$B:$AK,MATCH(AM$7,BCC!$B$7:$AK$7,0),0)="f",CDS!AF$7/(COUNTIF(BCC!AJ:AJ,"s")+COUNTIF(BCC!AJ:AJ,"f"))+CDS!AF$8/(COUNTIF(BCC!AJ:AJ,"c")+COUNTIF(BCC!AJ:AJ,"f")),0)))</f>
        <v>0</v>
      </c>
      <c r="AN13" s="23">
        <f>IF(VLOOKUP($B13,BCC!$B:$AK,MATCH(AN$7,BCC!$B$7:$AK$7,0),0)="s",CDS!AG$7/(COUNTIF(BCC!AK:AK,"s")+COUNTIF(BCC!AK:AK,"f")),IF(VLOOKUP($B13,BCC!$B:$AK,MATCH(AN$7,BCC!$B$7:$AK$7,0),0)="c",CDS!AG$8/(COUNTIF(BCC!AK:AK,"c")+COUNTIF(BCC!AK:AK,"f")),IF(VLOOKUP($B13,BCC!$B:$AK,MATCH(AN$7,BCC!$B$7:$AK$7,0),0)="f",CDS!AG$7/(COUNTIF(BCC!AK:AK,"s")+COUNTIF(BCC!AK:AK,"f"))+CDS!AG$8/(COUNTIF(BCC!AK:AK,"c")+COUNTIF(BCC!AK:AK,"f")),0)))</f>
        <v>0</v>
      </c>
    </row>
    <row r="14" spans="1:40">
      <c r="A14" s="46"/>
      <c r="B14" s="178" t="s">
        <v>123</v>
      </c>
      <c r="C14" s="179" t="s">
        <v>117</v>
      </c>
      <c r="D14" s="180">
        <v>590000000</v>
      </c>
      <c r="E14" s="181">
        <f ca="1">IFERROR((D14-F14)/(31-DAY(TODAY())),0)</f>
        <v>46829166.666666664</v>
      </c>
      <c r="F14" s="180">
        <f>SUM(J14:AN14)</f>
        <v>28050000</v>
      </c>
      <c r="G14" s="39">
        <f>IFERROR(F14/D14,"")</f>
        <v>4.7542372881355932E-2</v>
      </c>
      <c r="H14" s="24">
        <f t="shared" ref="H14:AN14" si="6">SUM(H8:H13)</f>
        <v>443950000.00000006</v>
      </c>
      <c r="I14" s="24">
        <f t="shared" si="6"/>
        <v>561949999.99999988</v>
      </c>
      <c r="J14" s="25">
        <f t="shared" si="6"/>
        <v>9367000</v>
      </c>
      <c r="K14" s="25">
        <f t="shared" si="6"/>
        <v>18683000</v>
      </c>
      <c r="L14" s="25">
        <f t="shared" si="6"/>
        <v>0</v>
      </c>
      <c r="M14" s="25">
        <f t="shared" si="6"/>
        <v>0</v>
      </c>
      <c r="N14" s="25">
        <f t="shared" si="6"/>
        <v>0</v>
      </c>
      <c r="O14" s="25">
        <f t="shared" si="6"/>
        <v>0</v>
      </c>
      <c r="P14" s="25">
        <f t="shared" si="6"/>
        <v>0</v>
      </c>
      <c r="Q14" s="25">
        <f t="shared" si="6"/>
        <v>0</v>
      </c>
      <c r="R14" s="25">
        <f t="shared" si="6"/>
        <v>0</v>
      </c>
      <c r="S14" s="25">
        <f t="shared" si="6"/>
        <v>0</v>
      </c>
      <c r="T14" s="25">
        <f t="shared" si="6"/>
        <v>0</v>
      </c>
      <c r="U14" s="25">
        <f t="shared" si="6"/>
        <v>0</v>
      </c>
      <c r="V14" s="25">
        <f t="shared" si="6"/>
        <v>0</v>
      </c>
      <c r="W14" s="25">
        <f t="shared" si="6"/>
        <v>0</v>
      </c>
      <c r="X14" s="25">
        <f t="shared" si="6"/>
        <v>0</v>
      </c>
      <c r="Y14" s="25">
        <f t="shared" si="6"/>
        <v>0</v>
      </c>
      <c r="Z14" s="25">
        <f t="shared" si="6"/>
        <v>0</v>
      </c>
      <c r="AA14" s="25">
        <f t="shared" si="6"/>
        <v>0</v>
      </c>
      <c r="AB14" s="25">
        <f t="shared" si="6"/>
        <v>0</v>
      </c>
      <c r="AC14" s="25">
        <f t="shared" si="6"/>
        <v>0</v>
      </c>
      <c r="AD14" s="25">
        <f t="shared" si="6"/>
        <v>0</v>
      </c>
      <c r="AE14" s="25">
        <f t="shared" si="6"/>
        <v>0</v>
      </c>
      <c r="AF14" s="25">
        <f t="shared" si="6"/>
        <v>0</v>
      </c>
      <c r="AG14" s="25">
        <f t="shared" si="6"/>
        <v>0</v>
      </c>
      <c r="AH14" s="25">
        <f t="shared" si="6"/>
        <v>0</v>
      </c>
      <c r="AI14" s="25">
        <f t="shared" si="6"/>
        <v>0</v>
      </c>
      <c r="AJ14" s="25">
        <f t="shared" si="6"/>
        <v>0</v>
      </c>
      <c r="AK14" s="25">
        <f t="shared" si="6"/>
        <v>0</v>
      </c>
      <c r="AL14" s="25">
        <f t="shared" si="6"/>
        <v>0</v>
      </c>
      <c r="AM14" s="25">
        <f t="shared" si="6"/>
        <v>0</v>
      </c>
      <c r="AN14" s="25">
        <f t="shared" si="6"/>
        <v>0</v>
      </c>
    </row>
    <row r="15" spans="1:40"/>
    <row r="16" spans="1:4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</sheetData>
  <mergeCells count="8">
    <mergeCell ref="B1:I1"/>
    <mergeCell ref="H6:I6"/>
    <mergeCell ref="B6:B7"/>
    <mergeCell ref="C6:C7"/>
    <mergeCell ref="D6:D7"/>
    <mergeCell ref="E6:E7"/>
    <mergeCell ref="F6:F7"/>
    <mergeCell ref="G6:G7"/>
  </mergeCells>
  <conditionalFormatting sqref="D5:G5">
    <cfRule type="expression" dxfId="3" priority="4">
      <formula>#REF!=COLUMN()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108B4-5348-4F73-81F0-55B06DAAB958}">
  <sheetPr codeName="Sheet19"/>
  <dimension ref="A1:Y38"/>
  <sheetViews>
    <sheetView showGridLines="0" workbookViewId="0">
      <selection activeCell="T11" sqref="T11"/>
    </sheetView>
  </sheetViews>
  <sheetFormatPr defaultRowHeight="15"/>
  <cols>
    <col min="1" max="1" width="3.7109375" customWidth="1"/>
    <col min="2" max="4" width="12.85546875" customWidth="1"/>
    <col min="5" max="5" width="14.28515625" bestFit="1" customWidth="1"/>
    <col min="6" max="6" width="12.85546875" customWidth="1"/>
    <col min="7" max="7" width="14.28515625" bestFit="1" customWidth="1"/>
    <col min="8" max="9" width="12.85546875" customWidth="1"/>
    <col min="10" max="10" width="13.28515625" customWidth="1"/>
    <col min="11" max="12" width="12.85546875" customWidth="1"/>
    <col min="13" max="13" width="13.28515625" customWidth="1"/>
    <col min="14" max="14" width="12.85546875" customWidth="1"/>
    <col min="15" max="15" width="13.28515625" customWidth="1"/>
    <col min="16" max="16" width="9.5703125" bestFit="1" customWidth="1"/>
    <col min="17" max="17" width="10.5703125" customWidth="1"/>
    <col min="18" max="18" width="11" bestFit="1" customWidth="1"/>
    <col min="19" max="19" width="10" bestFit="1" customWidth="1"/>
    <col min="20" max="20" width="11" bestFit="1" customWidth="1"/>
    <col min="21" max="21" width="12" bestFit="1" customWidth="1"/>
  </cols>
  <sheetData>
    <row r="1" spans="1:25" ht="35.1" customHeight="1">
      <c r="A1" s="44"/>
      <c r="B1" s="145"/>
      <c r="C1" s="145"/>
      <c r="D1" s="145"/>
      <c r="E1" s="145"/>
      <c r="F1" s="145"/>
      <c r="G1" s="145"/>
      <c r="H1" s="145"/>
      <c r="I1" s="145"/>
      <c r="J1" s="44"/>
      <c r="K1" s="44"/>
      <c r="L1" s="44"/>
      <c r="M1" s="44"/>
      <c r="N1" s="44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</row>
    <row r="2" spans="1:25" ht="35.1" customHeight="1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</row>
    <row r="3" spans="1:25" ht="15" customHeigh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</row>
    <row r="4" spans="1:25" ht="15" customHeigh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</row>
    <row r="5" spans="1:25" ht="15" customHeigh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</row>
    <row r="6" spans="1:25">
      <c r="A6" s="46"/>
      <c r="D6" t="s">
        <v>155</v>
      </c>
      <c r="E6" s="26">
        <v>630000000</v>
      </c>
      <c r="F6" s="26">
        <f>E6/31</f>
        <v>20322580.64516129</v>
      </c>
      <c r="G6" s="59">
        <f>E6*80%/31</f>
        <v>16258064.516129032</v>
      </c>
    </row>
    <row r="7" spans="1:25">
      <c r="A7" s="46"/>
      <c r="B7" s="96" t="s">
        <v>84</v>
      </c>
      <c r="C7" s="96" t="s">
        <v>90</v>
      </c>
      <c r="D7" s="96" t="s">
        <v>156</v>
      </c>
      <c r="E7" s="96" t="s">
        <v>158</v>
      </c>
      <c r="F7" s="96" t="s">
        <v>157</v>
      </c>
    </row>
    <row r="8" spans="1:25">
      <c r="A8" s="46"/>
      <c r="B8" s="88">
        <f>DATE(YEAR(HoaDonTotal!C7),MONTH(HoaDonTotal!C7),1)</f>
        <v>44440</v>
      </c>
      <c r="C8" s="92">
        <f>SUMIF(HoaDonTotal!C:C,MA!B8,HoaDonTotal!N:N)</f>
        <v>9367000</v>
      </c>
      <c r="D8" s="90">
        <f>SUM(C$8:C8)/DAY(B8)</f>
        <v>9367000</v>
      </c>
      <c r="E8" s="89">
        <f t="shared" ref="E8:E17" si="0">$F$6</f>
        <v>20322580.64516129</v>
      </c>
      <c r="F8" s="89">
        <f t="shared" ref="F8:F17" si="1">$G$6</f>
        <v>16258064.516129032</v>
      </c>
    </row>
    <row r="9" spans="1:25">
      <c r="A9" s="46"/>
      <c r="B9" s="91">
        <f>B8+1</f>
        <v>44441</v>
      </c>
      <c r="C9" s="92">
        <f>SUMIF(HoaDonTotal!C:C,MA!B9,HoaDonTotal!N:N)</f>
        <v>18683000</v>
      </c>
      <c r="D9" s="93">
        <f>SUM(C$8:C9)/DAY(B9)</f>
        <v>14025000</v>
      </c>
      <c r="E9" s="92">
        <f t="shared" si="0"/>
        <v>20322580.64516129</v>
      </c>
      <c r="F9" s="92">
        <f t="shared" si="1"/>
        <v>16258064.516129032</v>
      </c>
    </row>
    <row r="10" spans="1:25">
      <c r="A10" s="46"/>
      <c r="B10" s="91">
        <f t="shared" ref="B10:B38" si="2">B9+1</f>
        <v>44442</v>
      </c>
      <c r="C10" s="92">
        <f>SUMIF(HoaDonTotal!C:C,MA!B10,HoaDonTotal!N:N)</f>
        <v>19578000</v>
      </c>
      <c r="D10" s="95">
        <f>SUM(C$8:C10)/DAY(B10)</f>
        <v>15876000</v>
      </c>
      <c r="E10" s="94">
        <f t="shared" si="0"/>
        <v>20322580.64516129</v>
      </c>
      <c r="F10" s="94">
        <f t="shared" si="1"/>
        <v>16258064.516129032</v>
      </c>
    </row>
    <row r="11" spans="1:25">
      <c r="A11" s="46"/>
      <c r="B11" s="91">
        <f t="shared" si="2"/>
        <v>44443</v>
      </c>
      <c r="C11" s="92">
        <f>SUMIF(HoaDonTotal!C:C,MA!B11,HoaDonTotal!N:N)</f>
        <v>13659000</v>
      </c>
      <c r="D11" s="93">
        <f>SUM(C$8:C11)/DAY(B11)</f>
        <v>15321750</v>
      </c>
      <c r="E11" s="92">
        <f t="shared" si="0"/>
        <v>20322580.64516129</v>
      </c>
      <c r="F11" s="92">
        <f t="shared" si="1"/>
        <v>16258064.516129032</v>
      </c>
    </row>
    <row r="12" spans="1:25">
      <c r="A12" s="46"/>
      <c r="B12" s="91">
        <f t="shared" si="2"/>
        <v>44444</v>
      </c>
      <c r="C12" s="92">
        <f>SUMIF(HoaDonTotal!C:C,MA!B12,HoaDonTotal!N:N)</f>
        <v>24086000</v>
      </c>
      <c r="D12" s="95">
        <f>SUM(C$8:C12)/DAY(B12)</f>
        <v>17074600</v>
      </c>
      <c r="E12" s="94">
        <f t="shared" si="0"/>
        <v>20322580.64516129</v>
      </c>
      <c r="F12" s="94">
        <f t="shared" si="1"/>
        <v>16258064.516129032</v>
      </c>
    </row>
    <row r="13" spans="1:25">
      <c r="A13" s="46"/>
      <c r="B13" s="91">
        <f t="shared" si="2"/>
        <v>44445</v>
      </c>
      <c r="C13" s="92">
        <f>SUMIF(HoaDonTotal!C:C,MA!B13,HoaDonTotal!N:N)</f>
        <v>8601000</v>
      </c>
      <c r="D13" s="93">
        <f>SUM(C$8:C13)/DAY(B13)</f>
        <v>15662333.333333334</v>
      </c>
      <c r="E13" s="92">
        <f t="shared" si="0"/>
        <v>20322580.64516129</v>
      </c>
      <c r="F13" s="92">
        <f t="shared" si="1"/>
        <v>16258064.516129032</v>
      </c>
    </row>
    <row r="14" spans="1:25">
      <c r="A14" s="46"/>
      <c r="B14" s="91">
        <f t="shared" si="2"/>
        <v>44446</v>
      </c>
      <c r="C14" s="92">
        <f>SUMIF(HoaDonTotal!C:C,MA!B14,HoaDonTotal!N:N)</f>
        <v>5282000</v>
      </c>
      <c r="D14" s="95">
        <f>SUM(C$8:C14)/DAY(B14)</f>
        <v>14179428.571428571</v>
      </c>
      <c r="E14" s="94">
        <f t="shared" si="0"/>
        <v>20322580.64516129</v>
      </c>
      <c r="F14" s="94">
        <f t="shared" si="1"/>
        <v>16258064.516129032</v>
      </c>
    </row>
    <row r="15" spans="1:25">
      <c r="A15" s="46"/>
      <c r="B15" s="91">
        <f t="shared" si="2"/>
        <v>44447</v>
      </c>
      <c r="C15" s="92">
        <f>SUMIF(HoaDonTotal!C:C,MA!B15,HoaDonTotal!N:N)</f>
        <v>7695000</v>
      </c>
      <c r="D15" s="93">
        <f>SUM(C$8:C15)/DAY(B15)</f>
        <v>13368875</v>
      </c>
      <c r="E15" s="92">
        <f t="shared" si="0"/>
        <v>20322580.64516129</v>
      </c>
      <c r="F15" s="92">
        <f t="shared" si="1"/>
        <v>16258064.516129032</v>
      </c>
    </row>
    <row r="16" spans="1:25">
      <c r="A16" s="46"/>
      <c r="B16" s="91">
        <f t="shared" si="2"/>
        <v>44448</v>
      </c>
      <c r="C16" s="92">
        <f>SUMIF(HoaDonTotal!C:C,MA!B16,HoaDonTotal!N:N)</f>
        <v>10078000</v>
      </c>
      <c r="D16" s="95">
        <f>SUM(C$8:C16)/DAY(B16)</f>
        <v>13003222.222222222</v>
      </c>
      <c r="E16" s="94">
        <f t="shared" si="0"/>
        <v>20322580.64516129</v>
      </c>
      <c r="F16" s="94">
        <f t="shared" si="1"/>
        <v>16258064.516129032</v>
      </c>
    </row>
    <row r="17" spans="1:8">
      <c r="A17" s="46"/>
      <c r="B17" s="91">
        <f t="shared" si="2"/>
        <v>44449</v>
      </c>
      <c r="C17" s="92">
        <f>SUMIF(HoaDonTotal!C:C,MA!B17,HoaDonTotal!N:N)</f>
        <v>7904500</v>
      </c>
      <c r="D17" s="95">
        <f>SUM(C$8:C17)/DAY(B17)</f>
        <v>12493350</v>
      </c>
      <c r="E17" s="92">
        <f t="shared" si="0"/>
        <v>20322580.64516129</v>
      </c>
      <c r="F17" s="92">
        <f t="shared" si="1"/>
        <v>16258064.516129032</v>
      </c>
    </row>
    <row r="18" spans="1:8">
      <c r="A18" s="46"/>
      <c r="B18" s="91">
        <f t="shared" si="2"/>
        <v>44450</v>
      </c>
      <c r="C18" s="92">
        <f>SUMIF(HoaDonTotal!C:C,MA!B18,HoaDonTotal!N:N)</f>
        <v>11387500</v>
      </c>
      <c r="D18" s="95">
        <f>SUM(C$8:C18)/DAY(B18)</f>
        <v>12392818.181818182</v>
      </c>
      <c r="E18" s="94">
        <f>$F$6</f>
        <v>20322580.64516129</v>
      </c>
      <c r="F18" s="94">
        <f>$G$6</f>
        <v>16258064.516129032</v>
      </c>
      <c r="H18" t="s">
        <v>123</v>
      </c>
    </row>
    <row r="19" spans="1:8">
      <c r="A19" s="46"/>
      <c r="B19" s="91">
        <f t="shared" si="2"/>
        <v>44451</v>
      </c>
      <c r="C19" s="92">
        <f>SUMIF(HoaDonTotal!C:C,MA!B19,HoaDonTotal!N:N)</f>
        <v>18262000</v>
      </c>
      <c r="D19" s="95">
        <f>SUM(C$8:C19)/DAY(B19)</f>
        <v>12881916.666666666</v>
      </c>
      <c r="E19" s="92">
        <f>$F$6</f>
        <v>20322580.64516129</v>
      </c>
      <c r="F19" s="92">
        <f>$G$6</f>
        <v>16258064.516129032</v>
      </c>
    </row>
    <row r="20" spans="1:8">
      <c r="A20" s="46"/>
      <c r="B20" s="91">
        <f t="shared" si="2"/>
        <v>44452</v>
      </c>
      <c r="C20" s="92">
        <f>SUMIF(HoaDonTotal!C:C,MA!B20,HoaDonTotal!N:N)</f>
        <v>7984000</v>
      </c>
      <c r="D20" s="95">
        <f>SUM(C$8:C20)/DAY(B20)</f>
        <v>12505153.846153846</v>
      </c>
      <c r="E20" s="94">
        <f>$F$6</f>
        <v>20322580.64516129</v>
      </c>
      <c r="F20" s="94">
        <f>$G$6</f>
        <v>16258064.516129032</v>
      </c>
    </row>
    <row r="21" spans="1:8">
      <c r="A21" s="46"/>
      <c r="B21" s="91">
        <f t="shared" si="2"/>
        <v>44453</v>
      </c>
      <c r="C21" s="92">
        <f>SUMIF(HoaDonTotal!C:C,MA!B21,HoaDonTotal!N:N)</f>
        <v>6160000</v>
      </c>
      <c r="D21" s="95">
        <f>SUM(C$8:C21)/DAY(B21)</f>
        <v>12051928.571428571</v>
      </c>
      <c r="E21" s="97">
        <f t="shared" ref="E21:E29" si="3">$F$6</f>
        <v>20322580.64516129</v>
      </c>
      <c r="F21" s="97">
        <f t="shared" ref="F21:F29" si="4">$G$6</f>
        <v>16258064.516129032</v>
      </c>
    </row>
    <row r="22" spans="1:8">
      <c r="A22" s="46"/>
      <c r="B22" s="91">
        <f t="shared" si="2"/>
        <v>44454</v>
      </c>
      <c r="C22" s="92">
        <f>SUMIF(HoaDonTotal!C:C,MA!B22,HoaDonTotal!N:N)</f>
        <v>8377000</v>
      </c>
      <c r="D22" s="95">
        <f>SUM(C$8:C22)/DAY(B22)</f>
        <v>11806933.333333334</v>
      </c>
      <c r="E22" s="94">
        <f t="shared" si="3"/>
        <v>20322580.64516129</v>
      </c>
      <c r="F22" s="94">
        <f t="shared" si="4"/>
        <v>16258064.516129032</v>
      </c>
    </row>
    <row r="23" spans="1:8">
      <c r="A23" s="46"/>
      <c r="B23" s="91">
        <f t="shared" si="2"/>
        <v>44455</v>
      </c>
      <c r="C23" s="92">
        <f>SUMIF(HoaDonTotal!C:C,MA!B23,HoaDonTotal!N:N)</f>
        <v>9135100</v>
      </c>
      <c r="D23" s="98">
        <f>SUM(C$8:C23)/DAY(B23)</f>
        <v>11639943.75</v>
      </c>
      <c r="E23" s="97">
        <f t="shared" si="3"/>
        <v>20322580.64516129</v>
      </c>
      <c r="F23" s="97">
        <f t="shared" si="4"/>
        <v>16258064.516129032</v>
      </c>
    </row>
    <row r="24" spans="1:8">
      <c r="A24" s="46"/>
      <c r="B24" s="91">
        <f t="shared" si="2"/>
        <v>44456</v>
      </c>
      <c r="C24" s="92">
        <f>SUMIF(HoaDonTotal!C:C,MA!B24,HoaDonTotal!N:N)</f>
        <v>9604000</v>
      </c>
      <c r="D24" s="95">
        <f>SUM(C$8:C24)/DAY(B24)</f>
        <v>11520182.352941176</v>
      </c>
      <c r="E24" s="94">
        <f t="shared" si="3"/>
        <v>20322580.64516129</v>
      </c>
      <c r="F24" s="94">
        <f t="shared" si="4"/>
        <v>16258064.516129032</v>
      </c>
    </row>
    <row r="25" spans="1:8">
      <c r="A25" s="46"/>
      <c r="B25" s="91">
        <f t="shared" si="2"/>
        <v>44457</v>
      </c>
      <c r="C25" s="92">
        <f>SUMIF(HoaDonTotal!C:C,MA!B25,HoaDonTotal!N:N)</f>
        <v>14241100</v>
      </c>
      <c r="D25" s="98">
        <f>SUM(C$8:C25)/DAY(B25)</f>
        <v>11671344.444444444</v>
      </c>
      <c r="E25" s="97">
        <f t="shared" si="3"/>
        <v>20322580.64516129</v>
      </c>
      <c r="F25" s="97">
        <f t="shared" si="4"/>
        <v>16258064.516129032</v>
      </c>
    </row>
    <row r="26" spans="1:8">
      <c r="A26" s="46"/>
      <c r="B26" s="91">
        <f t="shared" si="2"/>
        <v>44458</v>
      </c>
      <c r="C26" s="92">
        <f>SUMIF(HoaDonTotal!C:C,MA!B26,HoaDonTotal!N:N)</f>
        <v>0</v>
      </c>
      <c r="D26" s="95">
        <f>SUM(C$8:C26)/DAY(B26)</f>
        <v>11057063.157894736</v>
      </c>
      <c r="E26" s="94">
        <f t="shared" si="3"/>
        <v>20322580.64516129</v>
      </c>
      <c r="F26" s="94">
        <f t="shared" si="4"/>
        <v>16258064.516129032</v>
      </c>
    </row>
    <row r="27" spans="1:8">
      <c r="A27" s="46"/>
      <c r="B27" s="91">
        <f t="shared" si="2"/>
        <v>44459</v>
      </c>
      <c r="C27" s="92">
        <f>SUMIF(HoaDonTotal!C:C,MA!B27,HoaDonTotal!N:N)</f>
        <v>0</v>
      </c>
      <c r="D27" s="98">
        <f>SUM(C$8:C27)/DAY(B27)</f>
        <v>10504210</v>
      </c>
      <c r="E27" s="97">
        <f t="shared" si="3"/>
        <v>20322580.64516129</v>
      </c>
      <c r="F27" s="97">
        <f t="shared" si="4"/>
        <v>16258064.516129032</v>
      </c>
    </row>
    <row r="28" spans="1:8">
      <c r="A28" s="46"/>
      <c r="B28" s="91">
        <f t="shared" si="2"/>
        <v>44460</v>
      </c>
      <c r="C28" s="92">
        <f>SUMIF(HoaDonTotal!C:C,MA!B28,HoaDonTotal!N:N)</f>
        <v>0</v>
      </c>
      <c r="D28" s="95">
        <f>SUM(C$8:C28)/DAY(B28)</f>
        <v>10004009.523809524</v>
      </c>
      <c r="E28" s="94">
        <f t="shared" si="3"/>
        <v>20322580.64516129</v>
      </c>
      <c r="F28" s="94">
        <f t="shared" si="4"/>
        <v>16258064.516129032</v>
      </c>
    </row>
    <row r="29" spans="1:8">
      <c r="A29" s="46"/>
      <c r="B29" s="91">
        <f t="shared" si="2"/>
        <v>44461</v>
      </c>
      <c r="C29" s="92">
        <f>SUMIF(HoaDonTotal!C:C,MA!B29,HoaDonTotal!N:N)</f>
        <v>0</v>
      </c>
      <c r="D29" s="95">
        <f>SUM(C$8:C29)/DAY(B29)</f>
        <v>9549281.8181818184</v>
      </c>
      <c r="E29" s="97">
        <f t="shared" si="3"/>
        <v>20322580.64516129</v>
      </c>
      <c r="F29" s="97">
        <f t="shared" si="4"/>
        <v>16258064.516129032</v>
      </c>
    </row>
    <row r="30" spans="1:8">
      <c r="A30" s="46"/>
      <c r="B30" s="91">
        <f t="shared" si="2"/>
        <v>44462</v>
      </c>
      <c r="C30" s="92">
        <f>SUMIF(HoaDonTotal!C:C,MA!B30,HoaDonTotal!N:N)</f>
        <v>0</v>
      </c>
      <c r="D30" s="95">
        <f>SUM(C$8:C30)/DAY(B30)</f>
        <v>9134095.6521739122</v>
      </c>
      <c r="E30" s="120">
        <f t="shared" ref="E30:E35" si="5">$F$6</f>
        <v>20322580.64516129</v>
      </c>
      <c r="F30" s="120">
        <f t="shared" ref="F30:F35" si="6">$G$6</f>
        <v>16258064.516129032</v>
      </c>
    </row>
    <row r="31" spans="1:8">
      <c r="A31" s="46"/>
      <c r="B31" s="91">
        <f t="shared" si="2"/>
        <v>44463</v>
      </c>
      <c r="C31" s="92">
        <f>SUMIF(HoaDonTotal!C:C,MA!B31,HoaDonTotal!N:N)</f>
        <v>0</v>
      </c>
      <c r="D31" s="95">
        <f>SUM(C$8:C31)/DAY(B31)</f>
        <v>8753508.333333334</v>
      </c>
      <c r="E31" s="121">
        <f t="shared" si="5"/>
        <v>20322580.64516129</v>
      </c>
      <c r="F31" s="121">
        <f t="shared" si="6"/>
        <v>16258064.516129032</v>
      </c>
    </row>
    <row r="32" spans="1:8">
      <c r="A32" s="46"/>
      <c r="B32" s="91">
        <f t="shared" si="2"/>
        <v>44464</v>
      </c>
      <c r="C32" s="92">
        <f>SUMIF(HoaDonTotal!C:C,MA!B32,HoaDonTotal!N:N)</f>
        <v>0</v>
      </c>
      <c r="D32" s="95">
        <f>SUM(C$8:C32)/DAY(B32)</f>
        <v>8403368</v>
      </c>
      <c r="E32" s="122">
        <f t="shared" si="5"/>
        <v>20322580.64516129</v>
      </c>
      <c r="F32" s="122">
        <f t="shared" si="6"/>
        <v>16258064.516129032</v>
      </c>
    </row>
    <row r="33" spans="1:6">
      <c r="A33" s="46"/>
      <c r="B33" s="91">
        <f t="shared" si="2"/>
        <v>44465</v>
      </c>
      <c r="C33" s="92">
        <f>SUMIF(HoaDonTotal!C:C,MA!B33,HoaDonTotal!N:N)</f>
        <v>0</v>
      </c>
      <c r="D33" s="124">
        <f>SUM(C$8:C33)/DAY(B33)</f>
        <v>8080161.538461538</v>
      </c>
      <c r="E33" s="121">
        <f t="shared" si="5"/>
        <v>20322580.64516129</v>
      </c>
      <c r="F33" s="121">
        <f t="shared" si="6"/>
        <v>16258064.516129032</v>
      </c>
    </row>
    <row r="34" spans="1:6">
      <c r="A34" s="46"/>
      <c r="B34" s="91">
        <f t="shared" si="2"/>
        <v>44466</v>
      </c>
      <c r="C34" s="92">
        <f>SUMIF(HoaDonTotal!C:C,MA!B34,HoaDonTotal!N:N)</f>
        <v>0</v>
      </c>
      <c r="D34" s="125">
        <f>SUM(C$8:C34)/DAY(B34)</f>
        <v>7780896.2962962966</v>
      </c>
      <c r="E34" s="122">
        <f t="shared" si="5"/>
        <v>20322580.64516129</v>
      </c>
      <c r="F34" s="122">
        <f t="shared" si="6"/>
        <v>16258064.516129032</v>
      </c>
    </row>
    <row r="35" spans="1:6">
      <c r="A35" s="46"/>
      <c r="B35" s="91">
        <f t="shared" si="2"/>
        <v>44467</v>
      </c>
      <c r="C35" s="92">
        <f>SUMIF(HoaDonTotal!C:C,MA!B35,HoaDonTotal!N:N)</f>
        <v>0</v>
      </c>
      <c r="D35" s="124">
        <f>SUM(C$8:C35)/DAY(B35)</f>
        <v>7503007.1428571427</v>
      </c>
      <c r="E35" s="121">
        <f t="shared" si="5"/>
        <v>20322580.64516129</v>
      </c>
      <c r="F35" s="121">
        <f t="shared" si="6"/>
        <v>16258064.516129032</v>
      </c>
    </row>
    <row r="36" spans="1:6">
      <c r="A36" s="46"/>
      <c r="B36" s="91">
        <f t="shared" si="2"/>
        <v>44468</v>
      </c>
      <c r="C36" s="120"/>
      <c r="D36" s="123"/>
      <c r="E36" s="120"/>
      <c r="F36" s="120"/>
    </row>
    <row r="37" spans="1:6">
      <c r="A37" s="46"/>
      <c r="B37" s="91">
        <f t="shared" si="2"/>
        <v>44469</v>
      </c>
      <c r="C37" s="122"/>
      <c r="D37" s="126"/>
      <c r="E37" s="122"/>
      <c r="F37" s="122"/>
    </row>
    <row r="38" spans="1:6">
      <c r="A38" s="46"/>
      <c r="B38" s="91">
        <f t="shared" si="2"/>
        <v>44470</v>
      </c>
      <c r="C38" s="122"/>
      <c r="D38" s="126"/>
      <c r="E38" s="122"/>
      <c r="F38" s="122"/>
    </row>
  </sheetData>
  <mergeCells count="3">
    <mergeCell ref="B1:I1"/>
    <mergeCell ref="O1:V1"/>
    <mergeCell ref="W1:Y1"/>
  </mergeCells>
  <conditionalFormatting sqref="A6:A16">
    <cfRule type="expression" dxfId="2" priority="4">
      <formula>#REF!=ROW()</formula>
    </cfRule>
  </conditionalFormatting>
  <conditionalFormatting sqref="D5:G5">
    <cfRule type="expression" dxfId="1" priority="6">
      <formula>#REF!=COLUMN()</formula>
    </cfRule>
  </conditionalFormatting>
  <conditionalFormatting sqref="Q5:T5">
    <cfRule type="expression" dxfId="0" priority="2">
      <formula>#REF!=COLUMN()</formula>
    </cfRule>
  </conditionalFormatting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�  �  H  � �� � � � �T   C � �  S �U   T � �  L � � � � � �  l ��  �  H  � �� � � � �T   C � �  S �U   T � �  L � � � � � �  l �� 
</file>

<file path=customXml/item3.xml>�� � 
</file>

<file path=customXml/item4.xml>�� 
</file>

<file path=customXml/item5.xml>�� 
</file>

<file path=customXml/item6.xml>�� � 
</file>

<file path=customXml/item7.xml>�� � 
</file>

<file path=customXml/item8.xml>�� 
</file>

<file path=customXml/item9.xml>�� 
</file>

<file path=customXml/item10.xml>�� � �  L �� � � � � h hY   H  � h � � � � � �  L �� � � � � h hY   H  � h � � � � 
</file>

<file path=customXml/item11.xml>�� � �  L �� � � � � h hY   H  � h � � � � � �  �  H  � �� � � � �T   C � �  S �U   T � �  L � � � � � �  l �� 
</file>

<file path=customXml/item12.xml>�� 
</file>

<file path=customXml/item13.xml>�� 
</file>

<file path=customXml/item14.xml>�� 
</file>

<file path=customXml/item15.xml>�� 
</file>

<file path=customXml/item16.xml>�� � � �  L �� � � � � h hY   H  � h � � � � � � � � �  � �  H  � � � � � � � � �� � � � � � � � �T   C � � �  S �U   T � � � �  L � � � � � � � � � � � �  l �� � �  H  � � �  H  � � �  H  � � �  H  � � �  H  � � � �  L �� � � � � h hY   H  � h � � � � � � � � �  � �  H  � � � � � � � � �� � � � � � � � �T   C � � �  S �U   T � � � �  L � � � � � � � � � � � �  l �� � �  H  � � �  H  � � �  H  � � �  H  � � � � � �  L �� � � � � h hY   H  � h � � � � � � � � � � � � � � �  L �� � � � � h hY   H  � h � � � � � � � � � � � �  �  H  � �� � � � �T   C � �  S �U   T � �  L � � � � � �  l �� � � � �  l �� �  l �� �  l �� � � � � � � �  l �� �  l �� �  l �� �  l �� �  l �� �  l ��  �  H  � �� � � � �T   C � �  S �U   T � �  L � � � � � �  l �� � � � �  l �� �  l �� �  l �� � � � � � � �  l �� �  l �� �  l �� �  l �� �  l �� �  l ��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DED4A56A-0EDD-466D-82E6-02AEE4CAD2DD}">
  <ds:schemaRefs/>
</ds:datastoreItem>
</file>

<file path=customXml/itemProps2.xml><?xml version="1.0" encoding="utf-8"?>
<ds:datastoreItem xmlns:ds="http://schemas.openxmlformats.org/officeDocument/2006/customXml" ds:itemID="{7DDA4984-4DF3-4081-990B-F97A107F06F2}">
  <ds:schemaRefs/>
</ds:datastoreItem>
</file>

<file path=customXml/itemProps3.xml><?xml version="1.0" encoding="utf-8"?>
<ds:datastoreItem xmlns:ds="http://schemas.openxmlformats.org/officeDocument/2006/customXml" ds:itemID="{7E9ED902-A60D-406D-8121-A9CE3BE20FC3}">
  <ds:schemaRefs/>
</ds:datastoreItem>
</file>

<file path=customXml/itemProps4.xml><?xml version="1.0" encoding="utf-8"?>
<ds:datastoreItem xmlns:ds="http://schemas.openxmlformats.org/officeDocument/2006/customXml" ds:itemID="{AC6D361E-C231-45D7-8455-000DF8AAF345}">
  <ds:schemaRefs/>
</ds:datastoreItem>
</file>

<file path=customXml/itemProps5.xml><?xml version="1.0" encoding="utf-8"?>
<ds:datastoreItem xmlns:ds="http://schemas.openxmlformats.org/officeDocument/2006/customXml" ds:itemID="{616EE232-9C56-447E-88E3-354ECB6FE036}">
  <ds:schemaRefs/>
</ds:datastoreItem>
</file>

<file path=customXml/itemProps6.xml><?xml version="1.0" encoding="utf-8"?>
<ds:datastoreItem xmlns:ds="http://schemas.openxmlformats.org/officeDocument/2006/customXml" ds:itemID="{3791E2C8-1167-462D-9699-E878FF58216A}">
  <ds:schemaRefs/>
</ds:datastoreItem>
</file>

<file path=customXml/itemProps7.xml><?xml version="1.0" encoding="utf-8"?>
<ds:datastoreItem xmlns:ds="http://schemas.openxmlformats.org/officeDocument/2006/customXml" ds:itemID="{6AF270E3-82F0-4FF0-877F-D3C0351D4C8C}">
  <ds:schemaRefs/>
</ds:datastoreItem>
</file>

<file path=customXml/itemProps8.xml><?xml version="1.0" encoding="utf-8"?>
<ds:datastoreItem xmlns:ds="http://schemas.openxmlformats.org/officeDocument/2006/customXml" ds:itemID="{6A8B9308-C082-44CA-9B58-822C6E7CF431}">
  <ds:schemaRefs/>
</ds:datastoreItem>
</file>

<file path=customXml/itemProps9.xml><?xml version="1.0" encoding="utf-8"?>
<ds:datastoreItem xmlns:ds="http://schemas.openxmlformats.org/officeDocument/2006/customXml" ds:itemID="{3CC432E5-901D-488A-9A7C-659807933BCC}">
  <ds:schemaRefs/>
</ds:datastoreItem>
</file>

<file path=customXml/itemProps10.xml><?xml version="1.0" encoding="utf-8"?>
<ds:datastoreItem xmlns:ds="http://schemas.openxmlformats.org/officeDocument/2006/customXml" ds:itemID="{65B24C83-859A-4A01-95FC-3CEF873EE123}">
  <ds:schemaRefs/>
</ds:datastoreItem>
</file>

<file path=customXml/itemProps11.xml><?xml version="1.0" encoding="utf-8"?>
<ds:datastoreItem xmlns:ds="http://schemas.openxmlformats.org/officeDocument/2006/customXml" ds:itemID="{35C0CEB0-10D6-4CF8-AD56-1AEFEA254C5B}">
  <ds:schemaRefs/>
</ds:datastoreItem>
</file>

<file path=customXml/itemProps12.xml><?xml version="1.0" encoding="utf-8"?>
<ds:datastoreItem xmlns:ds="http://schemas.openxmlformats.org/officeDocument/2006/customXml" ds:itemID="{DC20B381-5FD2-4C5E-A1C0-CB2A9056EE50}">
  <ds:schemaRefs/>
</ds:datastoreItem>
</file>

<file path=customXml/itemProps13.xml><?xml version="1.0" encoding="utf-8"?>
<ds:datastoreItem xmlns:ds="http://schemas.openxmlformats.org/officeDocument/2006/customXml" ds:itemID="{58B9E842-3D36-443D-B8E0-E2C85284CE7B}">
  <ds:schemaRefs/>
</ds:datastoreItem>
</file>

<file path=customXml/itemProps14.xml><?xml version="1.0" encoding="utf-8"?>
<ds:datastoreItem xmlns:ds="http://schemas.openxmlformats.org/officeDocument/2006/customXml" ds:itemID="{1D5C4321-2FE6-4FB5-A1ED-847465EF318F}">
  <ds:schemaRefs/>
</ds:datastoreItem>
</file>

<file path=customXml/itemProps15.xml><?xml version="1.0" encoding="utf-8"?>
<ds:datastoreItem xmlns:ds="http://schemas.openxmlformats.org/officeDocument/2006/customXml" ds:itemID="{14F8F6F9-897D-4A05-AC00-70D207B0A9A0}">
  <ds:schemaRefs/>
</ds:datastoreItem>
</file>

<file path=customXml/itemProps16.xml><?xml version="1.0" encoding="utf-8"?>
<ds:datastoreItem xmlns:ds="http://schemas.openxmlformats.org/officeDocument/2006/customXml" ds:itemID="{C7426F3F-673B-45DF-9F4A-CA9F97E5571D}">
  <ds:schemaRefs/>
</ds:datastoreItem>
</file>

<file path=customXml/itemProps17.xml><?xml version="1.0" encoding="utf-8"?>
<ds:datastoreItem xmlns:ds="http://schemas.openxmlformats.org/officeDocument/2006/customXml" ds:itemID="{3D48D015-193C-4ECB-9828-DC7361FAF793}">
  <ds:schemaRefs/>
</ds:datastoreItem>
</file>

<file path=customXml/itemProps18.xml><?xml version="1.0" encoding="utf-8"?>
<ds:datastoreItem xmlns:ds="http://schemas.openxmlformats.org/officeDocument/2006/customXml" ds:itemID="{6EB07A8A-35D9-4728-994A-0E6A6E55FE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Main</vt:lpstr>
      <vt:lpstr>HoaDonTotal</vt:lpstr>
      <vt:lpstr>DSHoaDonTotal</vt:lpstr>
      <vt:lpstr>FixDataPivot</vt:lpstr>
      <vt:lpstr>FixDataVBA</vt:lpstr>
      <vt:lpstr>Bo CSKH</vt:lpstr>
      <vt:lpstr>Bo Thu ngân</vt:lpstr>
      <vt:lpstr>Doanh số</vt:lpstr>
      <vt:lpstr>CDS</vt:lpstr>
      <vt:lpstr>BCC</vt:lpstr>
      <vt:lpstr>Tầng bán hàng</vt:lpstr>
      <vt:lpstr>Cập nhật chi tiết</vt:lpstr>
      <vt:lpstr>MA</vt:lpstr>
      <vt:lpstr>FixDataVBA!Extract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Windows User</cp:lastModifiedBy>
  <dcterms:created xsi:type="dcterms:W3CDTF">2020-05-12T16:21:00Z</dcterms:created>
  <dcterms:modified xsi:type="dcterms:W3CDTF">2022-07-19T06:53:47Z</dcterms:modified>
</cp:coreProperties>
</file>